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354B360B-A8EB-4A96-9796-67EB2845247C}" xr6:coauthVersionLast="47" xr6:coauthVersionMax="47" xr10:uidLastSave="{00000000-0000-0000-0000-000000000000}"/>
  <bookViews>
    <workbookView xWindow="-108" yWindow="-108" windowWidth="23256" windowHeight="12456" firstSheet="3" activeTab="3" xr2:uid="{7EEBAD64-E1D2-4F61-8149-A71E26519A10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Data precios" sheetId="11" r:id="rId5"/>
    <sheet name="precios mercado" sheetId="5" state="hidden" r:id="rId6"/>
    <sheet name="Base ATP" sheetId="10" r:id="rId7"/>
    <sheet name="Stock APC" sheetId="2" r:id="rId8"/>
    <sheet name="Base ATR" sheetId="3" r:id="rId9"/>
  </sheets>
  <externalReferences>
    <externalReference r:id="rId10"/>
  </externalReferences>
  <definedNames>
    <definedName name="_xlnm._FilterDatabase" localSheetId="1" hidden="1">'AJUSTE PRECIOS 14-01'!$A$1:$P$38</definedName>
    <definedName name="_xlnm._FilterDatabase" localSheetId="6" hidden="1">'Base ATP'!$A$1:$P$1</definedName>
    <definedName name="_xlnm._FilterDatabase" localSheetId="8" hidden="1">'Base ATR'!$A$1:$C$1</definedName>
    <definedName name="_xlnm._FilterDatabase" localSheetId="4" hidden="1">'Data precios'!$A$1:$Q$1</definedName>
    <definedName name="_xlnm._FilterDatabase" localSheetId="3" hidden="1">Rotación!$A$1:$AD$213</definedName>
    <definedName name="_xlnm._FilterDatabase" localSheetId="7" hidden="1">'Stock APC'!$A$1:$R$1</definedName>
    <definedName name="_xleta.IFERROR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72" i="1" l="1"/>
  <c r="T72" i="1"/>
  <c r="U72" i="1" s="1"/>
  <c r="V72" i="1"/>
  <c r="W72" i="1" s="1"/>
  <c r="Z72" i="1"/>
  <c r="AA72" i="1"/>
  <c r="AB72" i="1"/>
  <c r="AC72" i="1"/>
  <c r="X72" i="1" s="1"/>
  <c r="Y72" i="1" s="1"/>
  <c r="S73" i="1"/>
  <c r="T73" i="1"/>
  <c r="U73" i="1"/>
  <c r="V73" i="1"/>
  <c r="W73" i="1" s="1"/>
  <c r="Z73" i="1"/>
  <c r="AA73" i="1"/>
  <c r="AB73" i="1"/>
  <c r="AC73" i="1"/>
  <c r="X73" i="1" s="1"/>
  <c r="Y73" i="1" s="1"/>
  <c r="S74" i="1"/>
  <c r="T74" i="1"/>
  <c r="U74" i="1"/>
  <c r="V74" i="1"/>
  <c r="W74" i="1"/>
  <c r="Z74" i="1"/>
  <c r="AA74" i="1"/>
  <c r="AB74" i="1"/>
  <c r="AC74" i="1"/>
  <c r="X74" i="1" s="1"/>
  <c r="Y74" i="1" s="1"/>
  <c r="S75" i="1"/>
  <c r="T75" i="1"/>
  <c r="U75" i="1" s="1"/>
  <c r="V75" i="1"/>
  <c r="W75" i="1"/>
  <c r="Z75" i="1"/>
  <c r="AA75" i="1"/>
  <c r="AB75" i="1"/>
  <c r="AC75" i="1"/>
  <c r="X75" i="1" s="1"/>
  <c r="Y75" i="1" s="1"/>
  <c r="S76" i="1"/>
  <c r="T76" i="1"/>
  <c r="U76" i="1"/>
  <c r="V76" i="1"/>
  <c r="W76" i="1"/>
  <c r="Z76" i="1"/>
  <c r="AA76" i="1"/>
  <c r="AB76" i="1"/>
  <c r="AC76" i="1"/>
  <c r="X76" i="1" s="1"/>
  <c r="Y76" i="1" s="1"/>
  <c r="S77" i="1"/>
  <c r="T77" i="1"/>
  <c r="U77" i="1" s="1"/>
  <c r="V77" i="1"/>
  <c r="W77" i="1" s="1"/>
  <c r="Z77" i="1"/>
  <c r="AA77" i="1"/>
  <c r="AB77" i="1"/>
  <c r="AC77" i="1"/>
  <c r="X77" i="1" s="1"/>
  <c r="Y77" i="1" s="1"/>
  <c r="S78" i="1"/>
  <c r="T78" i="1"/>
  <c r="U78" i="1" s="1"/>
  <c r="V78" i="1"/>
  <c r="W78" i="1"/>
  <c r="Z78" i="1"/>
  <c r="AA78" i="1"/>
  <c r="AB78" i="1"/>
  <c r="AC78" i="1"/>
  <c r="X78" i="1" s="1"/>
  <c r="Y78" i="1" s="1"/>
  <c r="S79" i="1"/>
  <c r="T79" i="1"/>
  <c r="U79" i="1" s="1"/>
  <c r="V79" i="1"/>
  <c r="W79" i="1" s="1"/>
  <c r="Z79" i="1"/>
  <c r="AA79" i="1"/>
  <c r="AB79" i="1"/>
  <c r="AC79" i="1"/>
  <c r="X79" i="1" s="1"/>
  <c r="Y79" i="1" s="1"/>
  <c r="S80" i="1"/>
  <c r="T80" i="1"/>
  <c r="U80" i="1"/>
  <c r="V80" i="1"/>
  <c r="W80" i="1" s="1"/>
  <c r="Z80" i="1"/>
  <c r="AA80" i="1"/>
  <c r="AB80" i="1"/>
  <c r="AC80" i="1"/>
  <c r="X80" i="1" s="1"/>
  <c r="Y80" i="1" s="1"/>
  <c r="S81" i="1"/>
  <c r="T81" i="1"/>
  <c r="U81" i="1"/>
  <c r="V81" i="1"/>
  <c r="W81" i="1" s="1"/>
  <c r="Z81" i="1"/>
  <c r="AA81" i="1"/>
  <c r="AB81" i="1"/>
  <c r="AC81" i="1"/>
  <c r="X81" i="1" s="1"/>
  <c r="Y81" i="1" s="1"/>
  <c r="S82" i="1"/>
  <c r="T82" i="1"/>
  <c r="U82" i="1" s="1"/>
  <c r="V82" i="1"/>
  <c r="W82" i="1"/>
  <c r="X82" i="1"/>
  <c r="Y82" i="1" s="1"/>
  <c r="Z82" i="1"/>
  <c r="AA82" i="1"/>
  <c r="AB82" i="1"/>
  <c r="AC82" i="1"/>
  <c r="S83" i="1"/>
  <c r="T83" i="1"/>
  <c r="U83" i="1"/>
  <c r="V83" i="1"/>
  <c r="W83" i="1"/>
  <c r="Z83" i="1"/>
  <c r="X83" i="1" s="1"/>
  <c r="Y83" i="1" s="1"/>
  <c r="AA83" i="1"/>
  <c r="AB83" i="1"/>
  <c r="AC83" i="1"/>
  <c r="S84" i="1"/>
  <c r="T84" i="1"/>
  <c r="U84" i="1"/>
  <c r="V84" i="1"/>
  <c r="W84" i="1" s="1"/>
  <c r="Z84" i="1"/>
  <c r="AA84" i="1"/>
  <c r="AB84" i="1"/>
  <c r="AC84" i="1"/>
  <c r="X84" i="1" s="1"/>
  <c r="Y84" i="1" s="1"/>
  <c r="S85" i="1"/>
  <c r="T85" i="1"/>
  <c r="U85" i="1" s="1"/>
  <c r="V85" i="1"/>
  <c r="W85" i="1" s="1"/>
  <c r="Z85" i="1"/>
  <c r="AA85" i="1"/>
  <c r="AB85" i="1"/>
  <c r="AC85" i="1"/>
  <c r="X85" i="1" s="1"/>
  <c r="Y85" i="1" s="1"/>
  <c r="S86" i="1"/>
  <c r="T86" i="1"/>
  <c r="U86" i="1" s="1"/>
  <c r="V86" i="1"/>
  <c r="W86" i="1"/>
  <c r="Z86" i="1"/>
  <c r="X86" i="1" s="1"/>
  <c r="Y86" i="1" s="1"/>
  <c r="AA86" i="1"/>
  <c r="AB86" i="1"/>
  <c r="AC86" i="1"/>
  <c r="S87" i="1"/>
  <c r="T87" i="1"/>
  <c r="U87" i="1" s="1"/>
  <c r="V87" i="1"/>
  <c r="W87" i="1" s="1"/>
  <c r="Z87" i="1"/>
  <c r="AA87" i="1"/>
  <c r="AB87" i="1"/>
  <c r="AC87" i="1"/>
  <c r="X87" i="1" s="1"/>
  <c r="Y87" i="1" s="1"/>
  <c r="S88" i="1"/>
  <c r="T88" i="1"/>
  <c r="U88" i="1"/>
  <c r="V88" i="1"/>
  <c r="W88" i="1" s="1"/>
  <c r="Z88" i="1"/>
  <c r="AA88" i="1"/>
  <c r="AB88" i="1"/>
  <c r="X88" i="1" s="1"/>
  <c r="Y88" i="1" s="1"/>
  <c r="AC88" i="1"/>
  <c r="S89" i="1"/>
  <c r="T89" i="1"/>
  <c r="U89" i="1"/>
  <c r="V89" i="1"/>
  <c r="W89" i="1" s="1"/>
  <c r="Z89" i="1"/>
  <c r="AA89" i="1"/>
  <c r="AB89" i="1"/>
  <c r="X89" i="1" s="1"/>
  <c r="Y89" i="1" s="1"/>
  <c r="AC89" i="1"/>
  <c r="S90" i="1"/>
  <c r="T90" i="1"/>
  <c r="U90" i="1" s="1"/>
  <c r="V90" i="1"/>
  <c r="W90" i="1"/>
  <c r="X90" i="1"/>
  <c r="Y90" i="1" s="1"/>
  <c r="Z90" i="1"/>
  <c r="AA90" i="1"/>
  <c r="AB90" i="1"/>
  <c r="AC90" i="1"/>
  <c r="S91" i="1"/>
  <c r="T91" i="1"/>
  <c r="U91" i="1" s="1"/>
  <c r="V91" i="1"/>
  <c r="W91" i="1"/>
  <c r="Z91" i="1"/>
  <c r="AA91" i="1"/>
  <c r="AB91" i="1"/>
  <c r="AC91" i="1"/>
  <c r="X91" i="1" s="1"/>
  <c r="Y91" i="1" s="1"/>
  <c r="S92" i="1"/>
  <c r="T92" i="1"/>
  <c r="U92" i="1"/>
  <c r="V92" i="1"/>
  <c r="W92" i="1" s="1"/>
  <c r="Z92" i="1"/>
  <c r="AA92" i="1"/>
  <c r="AB92" i="1"/>
  <c r="AC92" i="1"/>
  <c r="X92" i="1" s="1"/>
  <c r="Y92" i="1" s="1"/>
  <c r="S93" i="1"/>
  <c r="T93" i="1"/>
  <c r="U93" i="1" s="1"/>
  <c r="V93" i="1"/>
  <c r="W93" i="1"/>
  <c r="Z93" i="1"/>
  <c r="AA93" i="1"/>
  <c r="AB93" i="1"/>
  <c r="AC93" i="1"/>
  <c r="X93" i="1" s="1"/>
  <c r="Y93" i="1" s="1"/>
  <c r="S94" i="1"/>
  <c r="T94" i="1"/>
  <c r="U94" i="1" s="1"/>
  <c r="V94" i="1"/>
  <c r="W94" i="1"/>
  <c r="X94" i="1"/>
  <c r="Y94" i="1" s="1"/>
  <c r="Z94" i="1"/>
  <c r="AA94" i="1"/>
  <c r="AB94" i="1"/>
  <c r="AC94" i="1"/>
  <c r="S95" i="1"/>
  <c r="T95" i="1"/>
  <c r="U95" i="1" s="1"/>
  <c r="V95" i="1"/>
  <c r="W95" i="1" s="1"/>
  <c r="X95" i="1"/>
  <c r="Y95" i="1"/>
  <c r="Z95" i="1"/>
  <c r="AA95" i="1"/>
  <c r="AB95" i="1"/>
  <c r="AC95" i="1"/>
  <c r="S96" i="1"/>
  <c r="T96" i="1"/>
  <c r="U96" i="1"/>
  <c r="V96" i="1"/>
  <c r="W96" i="1" s="1"/>
  <c r="Z96" i="1"/>
  <c r="AA96" i="1"/>
  <c r="AB96" i="1"/>
  <c r="AC96" i="1"/>
  <c r="X96" i="1" s="1"/>
  <c r="Y96" i="1" s="1"/>
  <c r="S97" i="1"/>
  <c r="T97" i="1"/>
  <c r="U97" i="1"/>
  <c r="V97" i="1"/>
  <c r="W97" i="1" s="1"/>
  <c r="Z97" i="1"/>
  <c r="AA97" i="1"/>
  <c r="AB97" i="1"/>
  <c r="AC97" i="1"/>
  <c r="X97" i="1" s="1"/>
  <c r="Y97" i="1" s="1"/>
  <c r="S98" i="1"/>
  <c r="T98" i="1"/>
  <c r="U98" i="1" s="1"/>
  <c r="V98" i="1"/>
  <c r="W98" i="1"/>
  <c r="X98" i="1"/>
  <c r="Y98" i="1" s="1"/>
  <c r="Z98" i="1"/>
  <c r="AA98" i="1"/>
  <c r="AB98" i="1"/>
  <c r="AC98" i="1"/>
  <c r="S99" i="1"/>
  <c r="T99" i="1"/>
  <c r="U99" i="1"/>
  <c r="V99" i="1"/>
  <c r="W99" i="1"/>
  <c r="X99" i="1"/>
  <c r="Y99" i="1" s="1"/>
  <c r="Z99" i="1"/>
  <c r="AA99" i="1"/>
  <c r="AB99" i="1"/>
  <c r="AC99" i="1"/>
  <c r="S100" i="1"/>
  <c r="T100" i="1"/>
  <c r="U100" i="1"/>
  <c r="V100" i="1"/>
  <c r="W100" i="1" s="1"/>
  <c r="Z100" i="1"/>
  <c r="AA100" i="1"/>
  <c r="AB100" i="1"/>
  <c r="AC100" i="1"/>
  <c r="X100" i="1" s="1"/>
  <c r="Y100" i="1" s="1"/>
  <c r="S101" i="1"/>
  <c r="T101" i="1"/>
  <c r="U101" i="1" s="1"/>
  <c r="V101" i="1"/>
  <c r="Y101" i="1" s="1"/>
  <c r="W101" i="1"/>
  <c r="X101" i="1"/>
  <c r="Z101" i="1"/>
  <c r="AA101" i="1"/>
  <c r="AB101" i="1"/>
  <c r="AC101" i="1"/>
  <c r="S102" i="1"/>
  <c r="T102" i="1"/>
  <c r="U102" i="1" s="1"/>
  <c r="V102" i="1"/>
  <c r="W102" i="1"/>
  <c r="X102" i="1"/>
  <c r="Y102" i="1" s="1"/>
  <c r="Z102" i="1"/>
  <c r="AA102" i="1"/>
  <c r="AB102" i="1"/>
  <c r="AC102" i="1"/>
  <c r="S103" i="1"/>
  <c r="T103" i="1"/>
  <c r="U103" i="1" s="1"/>
  <c r="V103" i="1"/>
  <c r="W103" i="1" s="1"/>
  <c r="X103" i="1"/>
  <c r="Y103" i="1"/>
  <c r="Z103" i="1"/>
  <c r="AA103" i="1"/>
  <c r="AB103" i="1"/>
  <c r="AC103" i="1"/>
  <c r="S104" i="1"/>
  <c r="T104" i="1"/>
  <c r="U104" i="1"/>
  <c r="V104" i="1"/>
  <c r="W104" i="1" s="1"/>
  <c r="Z104" i="1"/>
  <c r="AA104" i="1"/>
  <c r="AB104" i="1"/>
  <c r="AC104" i="1"/>
  <c r="X104" i="1" s="1"/>
  <c r="Y104" i="1" s="1"/>
  <c r="S105" i="1"/>
  <c r="T105" i="1"/>
  <c r="U105" i="1"/>
  <c r="V105" i="1"/>
  <c r="W105" i="1" s="1"/>
  <c r="Z105" i="1"/>
  <c r="AA105" i="1"/>
  <c r="AB105" i="1"/>
  <c r="AC105" i="1"/>
  <c r="X105" i="1" s="1"/>
  <c r="S106" i="1"/>
  <c r="T106" i="1"/>
  <c r="U106" i="1" s="1"/>
  <c r="V106" i="1"/>
  <c r="W106" i="1"/>
  <c r="X106" i="1"/>
  <c r="Y106" i="1" s="1"/>
  <c r="Z106" i="1"/>
  <c r="AA106" i="1"/>
  <c r="AB106" i="1"/>
  <c r="AC106" i="1"/>
  <c r="S107" i="1"/>
  <c r="T107" i="1"/>
  <c r="U107" i="1"/>
  <c r="V107" i="1"/>
  <c r="W107" i="1"/>
  <c r="X107" i="1"/>
  <c r="Y107" i="1" s="1"/>
  <c r="Z107" i="1"/>
  <c r="AA107" i="1"/>
  <c r="AB107" i="1"/>
  <c r="AC107" i="1"/>
  <c r="S108" i="1"/>
  <c r="T108" i="1"/>
  <c r="U108" i="1"/>
  <c r="V108" i="1"/>
  <c r="W108" i="1" s="1"/>
  <c r="Z108" i="1"/>
  <c r="AA108" i="1"/>
  <c r="AB108" i="1"/>
  <c r="AC108" i="1"/>
  <c r="X108" i="1" s="1"/>
  <c r="Y108" i="1" s="1"/>
  <c r="S109" i="1"/>
  <c r="T109" i="1"/>
  <c r="U109" i="1" s="1"/>
  <c r="V109" i="1"/>
  <c r="Y109" i="1" s="1"/>
  <c r="W109" i="1"/>
  <c r="X109" i="1"/>
  <c r="Z109" i="1"/>
  <c r="AA109" i="1"/>
  <c r="AB109" i="1"/>
  <c r="AC109" i="1"/>
  <c r="S110" i="1"/>
  <c r="T110" i="1"/>
  <c r="U110" i="1" s="1"/>
  <c r="V110" i="1"/>
  <c r="W110" i="1"/>
  <c r="X110" i="1"/>
  <c r="Y110" i="1" s="1"/>
  <c r="Z110" i="1"/>
  <c r="AA110" i="1"/>
  <c r="AB110" i="1"/>
  <c r="AC110" i="1"/>
  <c r="S111" i="1"/>
  <c r="T111" i="1"/>
  <c r="U111" i="1" s="1"/>
  <c r="V111" i="1"/>
  <c r="W111" i="1" s="1"/>
  <c r="X111" i="1"/>
  <c r="Y111" i="1"/>
  <c r="Z111" i="1"/>
  <c r="AA111" i="1"/>
  <c r="AB111" i="1"/>
  <c r="AC111" i="1"/>
  <c r="S112" i="1"/>
  <c r="T112" i="1"/>
  <c r="U112" i="1"/>
  <c r="V112" i="1"/>
  <c r="W112" i="1" s="1"/>
  <c r="Z112" i="1"/>
  <c r="AA112" i="1"/>
  <c r="AB112" i="1"/>
  <c r="AC112" i="1"/>
  <c r="X112" i="1" s="1"/>
  <c r="Y112" i="1" s="1"/>
  <c r="S113" i="1"/>
  <c r="T113" i="1"/>
  <c r="U113" i="1"/>
  <c r="V113" i="1"/>
  <c r="W113" i="1" s="1"/>
  <c r="Z113" i="1"/>
  <c r="AA113" i="1"/>
  <c r="X113" i="1" s="1"/>
  <c r="Y113" i="1" s="1"/>
  <c r="AB113" i="1"/>
  <c r="AC113" i="1"/>
  <c r="S114" i="1"/>
  <c r="T114" i="1"/>
  <c r="U114" i="1" s="1"/>
  <c r="V114" i="1"/>
  <c r="W114" i="1"/>
  <c r="X114" i="1"/>
  <c r="Y114" i="1" s="1"/>
  <c r="Z114" i="1"/>
  <c r="AA114" i="1"/>
  <c r="AB114" i="1"/>
  <c r="AC114" i="1"/>
  <c r="S115" i="1"/>
  <c r="T115" i="1"/>
  <c r="U115" i="1"/>
  <c r="V115" i="1"/>
  <c r="W115" i="1"/>
  <c r="Z115" i="1"/>
  <c r="AA115" i="1"/>
  <c r="AB115" i="1"/>
  <c r="AC115" i="1"/>
  <c r="X115" i="1" s="1"/>
  <c r="Y115" i="1" s="1"/>
  <c r="S116" i="1"/>
  <c r="T116" i="1"/>
  <c r="U116" i="1"/>
  <c r="V116" i="1"/>
  <c r="W116" i="1" s="1"/>
  <c r="Z116" i="1"/>
  <c r="AA116" i="1"/>
  <c r="AB116" i="1"/>
  <c r="AC116" i="1"/>
  <c r="X116" i="1" s="1"/>
  <c r="Y116" i="1" s="1"/>
  <c r="S117" i="1"/>
  <c r="T117" i="1"/>
  <c r="U117" i="1" s="1"/>
  <c r="V117" i="1"/>
  <c r="W117" i="1"/>
  <c r="Z117" i="1"/>
  <c r="X117" i="1" s="1"/>
  <c r="Y117" i="1" s="1"/>
  <c r="AA117" i="1"/>
  <c r="AB117" i="1"/>
  <c r="AC117" i="1"/>
  <c r="S118" i="1"/>
  <c r="T118" i="1"/>
  <c r="U118" i="1" s="1"/>
  <c r="V118" i="1"/>
  <c r="W118" i="1"/>
  <c r="X118" i="1"/>
  <c r="Y118" i="1" s="1"/>
  <c r="Z118" i="1"/>
  <c r="AA118" i="1"/>
  <c r="AB118" i="1"/>
  <c r="AC118" i="1"/>
  <c r="S119" i="1"/>
  <c r="T119" i="1"/>
  <c r="U119" i="1" s="1"/>
  <c r="V119" i="1"/>
  <c r="W119" i="1" s="1"/>
  <c r="X119" i="1"/>
  <c r="Y119" i="1"/>
  <c r="Z119" i="1"/>
  <c r="AA119" i="1"/>
  <c r="AB119" i="1"/>
  <c r="AC119" i="1"/>
  <c r="S120" i="1"/>
  <c r="T120" i="1"/>
  <c r="U120" i="1"/>
  <c r="V120" i="1"/>
  <c r="W120" i="1" s="1"/>
  <c r="X120" i="1"/>
  <c r="Y120" i="1"/>
  <c r="Z120" i="1"/>
  <c r="AA120" i="1"/>
  <c r="AB120" i="1"/>
  <c r="AC120" i="1"/>
  <c r="S121" i="1"/>
  <c r="T121" i="1"/>
  <c r="U121" i="1"/>
  <c r="V121" i="1"/>
  <c r="W121" i="1" s="1"/>
  <c r="Z121" i="1"/>
  <c r="AA121" i="1"/>
  <c r="AB121" i="1"/>
  <c r="AC121" i="1"/>
  <c r="X121" i="1" s="1"/>
  <c r="S122" i="1"/>
  <c r="T122" i="1"/>
  <c r="U122" i="1" s="1"/>
  <c r="V122" i="1"/>
  <c r="W122" i="1"/>
  <c r="X122" i="1"/>
  <c r="Y122" i="1" s="1"/>
  <c r="Z122" i="1"/>
  <c r="AA122" i="1"/>
  <c r="AB122" i="1"/>
  <c r="AC122" i="1"/>
  <c r="S123" i="1"/>
  <c r="T123" i="1"/>
  <c r="U123" i="1"/>
  <c r="V123" i="1"/>
  <c r="W123" i="1"/>
  <c r="X123" i="1"/>
  <c r="Y123" i="1" s="1"/>
  <c r="Z123" i="1"/>
  <c r="AA123" i="1"/>
  <c r="AB123" i="1"/>
  <c r="AC123" i="1"/>
  <c r="S124" i="1"/>
  <c r="T124" i="1"/>
  <c r="U124" i="1"/>
  <c r="V124" i="1"/>
  <c r="W124" i="1" s="1"/>
  <c r="Z124" i="1"/>
  <c r="AA124" i="1"/>
  <c r="AB124" i="1"/>
  <c r="AC124" i="1"/>
  <c r="X124" i="1" s="1"/>
  <c r="Y124" i="1" s="1"/>
  <c r="S125" i="1"/>
  <c r="T125" i="1"/>
  <c r="U125" i="1" s="1"/>
  <c r="V125" i="1"/>
  <c r="W125" i="1"/>
  <c r="Z125" i="1"/>
  <c r="X125" i="1" s="1"/>
  <c r="Y125" i="1" s="1"/>
  <c r="AA125" i="1"/>
  <c r="AB125" i="1"/>
  <c r="AC125" i="1"/>
  <c r="S126" i="1"/>
  <c r="T126" i="1"/>
  <c r="U126" i="1" s="1"/>
  <c r="V126" i="1"/>
  <c r="W126" i="1"/>
  <c r="X126" i="1"/>
  <c r="Y126" i="1" s="1"/>
  <c r="Z126" i="1"/>
  <c r="AA126" i="1"/>
  <c r="AB126" i="1"/>
  <c r="AC126" i="1"/>
  <c r="S127" i="1"/>
  <c r="T127" i="1"/>
  <c r="U127" i="1" s="1"/>
  <c r="V127" i="1"/>
  <c r="W127" i="1" s="1"/>
  <c r="Z127" i="1"/>
  <c r="AA127" i="1"/>
  <c r="AB127" i="1"/>
  <c r="AC127" i="1"/>
  <c r="X127" i="1" s="1"/>
  <c r="Y127" i="1" s="1"/>
  <c r="S128" i="1"/>
  <c r="T128" i="1"/>
  <c r="U128" i="1"/>
  <c r="V128" i="1"/>
  <c r="W128" i="1" s="1"/>
  <c r="Y128" i="1"/>
  <c r="Z128" i="1"/>
  <c r="AA128" i="1"/>
  <c r="AB128" i="1"/>
  <c r="AC128" i="1"/>
  <c r="X128" i="1" s="1"/>
  <c r="S129" i="1"/>
  <c r="T129" i="1"/>
  <c r="U129" i="1"/>
  <c r="V129" i="1"/>
  <c r="W129" i="1" s="1"/>
  <c r="Z129" i="1"/>
  <c r="AA129" i="1"/>
  <c r="AB129" i="1"/>
  <c r="AC129" i="1"/>
  <c r="X129" i="1" s="1"/>
  <c r="S130" i="1"/>
  <c r="T130" i="1"/>
  <c r="U130" i="1" s="1"/>
  <c r="V130" i="1"/>
  <c r="W130" i="1"/>
  <c r="X130" i="1"/>
  <c r="Y130" i="1" s="1"/>
  <c r="Z130" i="1"/>
  <c r="AA130" i="1"/>
  <c r="AB130" i="1"/>
  <c r="AC130" i="1"/>
  <c r="S131" i="1"/>
  <c r="T131" i="1"/>
  <c r="U131" i="1"/>
  <c r="V131" i="1"/>
  <c r="W131" i="1"/>
  <c r="X131" i="1"/>
  <c r="Y131" i="1" s="1"/>
  <c r="Z131" i="1"/>
  <c r="AA131" i="1"/>
  <c r="AB131" i="1"/>
  <c r="AC131" i="1"/>
  <c r="S132" i="1"/>
  <c r="T132" i="1"/>
  <c r="U132" i="1"/>
  <c r="V132" i="1"/>
  <c r="W132" i="1" s="1"/>
  <c r="Z132" i="1"/>
  <c r="AA132" i="1"/>
  <c r="AB132" i="1"/>
  <c r="AC132" i="1"/>
  <c r="X132" i="1" s="1"/>
  <c r="Y132" i="1" s="1"/>
  <c r="S133" i="1"/>
  <c r="T133" i="1"/>
  <c r="U133" i="1" s="1"/>
  <c r="V133" i="1"/>
  <c r="Y133" i="1" s="1"/>
  <c r="W133" i="1"/>
  <c r="X133" i="1"/>
  <c r="Z133" i="1"/>
  <c r="AA133" i="1"/>
  <c r="AB133" i="1"/>
  <c r="AC133" i="1"/>
  <c r="S134" i="1"/>
  <c r="T134" i="1"/>
  <c r="U134" i="1" s="1"/>
  <c r="V134" i="1"/>
  <c r="W134" i="1"/>
  <c r="X134" i="1"/>
  <c r="Y134" i="1" s="1"/>
  <c r="Z134" i="1"/>
  <c r="AA134" i="1"/>
  <c r="AB134" i="1"/>
  <c r="AC134" i="1"/>
  <c r="S135" i="1"/>
  <c r="T135" i="1"/>
  <c r="U135" i="1" s="1"/>
  <c r="V135" i="1"/>
  <c r="W135" i="1" s="1"/>
  <c r="Z135" i="1"/>
  <c r="AA135" i="1"/>
  <c r="AB135" i="1"/>
  <c r="X135" i="1" s="1"/>
  <c r="Y135" i="1" s="1"/>
  <c r="AC135" i="1"/>
  <c r="S136" i="1"/>
  <c r="T136" i="1"/>
  <c r="U136" i="1"/>
  <c r="V136" i="1"/>
  <c r="W136" i="1" s="1"/>
  <c r="Y136" i="1"/>
  <c r="Z136" i="1"/>
  <c r="X136" i="1" s="1"/>
  <c r="AA136" i="1"/>
  <c r="AB136" i="1"/>
  <c r="AC136" i="1"/>
  <c r="S137" i="1"/>
  <c r="T137" i="1"/>
  <c r="U137" i="1"/>
  <c r="V137" i="1"/>
  <c r="W137" i="1" s="1"/>
  <c r="Z137" i="1"/>
  <c r="AA137" i="1"/>
  <c r="AB137" i="1"/>
  <c r="AC137" i="1"/>
  <c r="X137" i="1" s="1"/>
  <c r="S138" i="1"/>
  <c r="T138" i="1"/>
  <c r="U138" i="1" s="1"/>
  <c r="V138" i="1"/>
  <c r="W138" i="1"/>
  <c r="X138" i="1"/>
  <c r="Y138" i="1" s="1"/>
  <c r="Z138" i="1"/>
  <c r="AA138" i="1"/>
  <c r="AB138" i="1"/>
  <c r="AC138" i="1"/>
  <c r="S139" i="1"/>
  <c r="T139" i="1"/>
  <c r="U139" i="1"/>
  <c r="V139" i="1"/>
  <c r="W139" i="1"/>
  <c r="X139" i="1"/>
  <c r="Y139" i="1" s="1"/>
  <c r="Z139" i="1"/>
  <c r="AA139" i="1"/>
  <c r="AB139" i="1"/>
  <c r="AC139" i="1"/>
  <c r="S140" i="1"/>
  <c r="T140" i="1"/>
  <c r="U140" i="1"/>
  <c r="V140" i="1"/>
  <c r="W140" i="1" s="1"/>
  <c r="Z140" i="1"/>
  <c r="X140" i="1" s="1"/>
  <c r="Y140" i="1" s="1"/>
  <c r="AA140" i="1"/>
  <c r="AB140" i="1"/>
  <c r="AC140" i="1"/>
  <c r="S141" i="1"/>
  <c r="T141" i="1"/>
  <c r="U141" i="1" s="1"/>
  <c r="V141" i="1"/>
  <c r="Y141" i="1" s="1"/>
  <c r="W141" i="1"/>
  <c r="X141" i="1"/>
  <c r="Z141" i="1"/>
  <c r="AA141" i="1"/>
  <c r="AB141" i="1"/>
  <c r="AC141" i="1"/>
  <c r="S142" i="1"/>
  <c r="T142" i="1"/>
  <c r="U142" i="1" s="1"/>
  <c r="V142" i="1"/>
  <c r="W142" i="1"/>
  <c r="Z142" i="1"/>
  <c r="AA142" i="1"/>
  <c r="AB142" i="1"/>
  <c r="X142" i="1" s="1"/>
  <c r="Y142" i="1" s="1"/>
  <c r="AC142" i="1"/>
  <c r="S143" i="1"/>
  <c r="T143" i="1"/>
  <c r="U143" i="1"/>
  <c r="V143" i="1"/>
  <c r="W143" i="1" s="1"/>
  <c r="Z143" i="1"/>
  <c r="AA143" i="1"/>
  <c r="AB143" i="1"/>
  <c r="AC143" i="1"/>
  <c r="X143" i="1" s="1"/>
  <c r="Y143" i="1" s="1"/>
  <c r="S144" i="1"/>
  <c r="T144" i="1"/>
  <c r="U144" i="1"/>
  <c r="V144" i="1"/>
  <c r="W144" i="1" s="1"/>
  <c r="X144" i="1"/>
  <c r="Y144" i="1"/>
  <c r="Z144" i="1"/>
  <c r="AA144" i="1"/>
  <c r="AB144" i="1"/>
  <c r="AC144" i="1"/>
  <c r="S145" i="1"/>
  <c r="T145" i="1"/>
  <c r="U145" i="1"/>
  <c r="V145" i="1"/>
  <c r="W145" i="1" s="1"/>
  <c r="Z145" i="1"/>
  <c r="X145" i="1" s="1"/>
  <c r="Y145" i="1" s="1"/>
  <c r="AA145" i="1"/>
  <c r="AB145" i="1"/>
  <c r="AC145" i="1"/>
  <c r="S146" i="1"/>
  <c r="T146" i="1"/>
  <c r="U146" i="1" s="1"/>
  <c r="V146" i="1"/>
  <c r="W146" i="1"/>
  <c r="X146" i="1"/>
  <c r="Y146" i="1" s="1"/>
  <c r="Z146" i="1"/>
  <c r="AA146" i="1"/>
  <c r="AB146" i="1"/>
  <c r="AC146" i="1"/>
  <c r="S147" i="1"/>
  <c r="T147" i="1"/>
  <c r="U147" i="1"/>
  <c r="V147" i="1"/>
  <c r="W147" i="1"/>
  <c r="Z147" i="1"/>
  <c r="AA147" i="1"/>
  <c r="AB147" i="1"/>
  <c r="AC147" i="1"/>
  <c r="X147" i="1" s="1"/>
  <c r="Y147" i="1" s="1"/>
  <c r="S148" i="1"/>
  <c r="T148" i="1"/>
  <c r="U148" i="1"/>
  <c r="V148" i="1"/>
  <c r="W148" i="1" s="1"/>
  <c r="Z148" i="1"/>
  <c r="AA148" i="1"/>
  <c r="AB148" i="1"/>
  <c r="X148" i="1" s="1"/>
  <c r="Y148" i="1" s="1"/>
  <c r="AC148" i="1"/>
  <c r="S149" i="1"/>
  <c r="T149" i="1"/>
  <c r="U149" i="1" s="1"/>
  <c r="V149" i="1"/>
  <c r="Y149" i="1" s="1"/>
  <c r="W149" i="1"/>
  <c r="X149" i="1"/>
  <c r="Z149" i="1"/>
  <c r="AA149" i="1"/>
  <c r="AB149" i="1"/>
  <c r="AC149" i="1"/>
  <c r="S150" i="1"/>
  <c r="T150" i="1"/>
  <c r="U150" i="1" s="1"/>
  <c r="V150" i="1"/>
  <c r="W150" i="1"/>
  <c r="X150" i="1"/>
  <c r="Y150" i="1" s="1"/>
  <c r="Z150" i="1"/>
  <c r="AA150" i="1"/>
  <c r="AB150" i="1"/>
  <c r="AC150" i="1"/>
  <c r="S151" i="1"/>
  <c r="T151" i="1"/>
  <c r="U151" i="1"/>
  <c r="V151" i="1"/>
  <c r="W151" i="1" s="1"/>
  <c r="Y151" i="1"/>
  <c r="Z151" i="1"/>
  <c r="AA151" i="1"/>
  <c r="AB151" i="1"/>
  <c r="AC151" i="1"/>
  <c r="X151" i="1" s="1"/>
  <c r="S152" i="1"/>
  <c r="T152" i="1"/>
  <c r="U152" i="1"/>
  <c r="V152" i="1"/>
  <c r="W152" i="1" s="1"/>
  <c r="Z152" i="1"/>
  <c r="AA152" i="1"/>
  <c r="AB152" i="1"/>
  <c r="AC152" i="1"/>
  <c r="X152" i="1" s="1"/>
  <c r="Y152" i="1" s="1"/>
  <c r="S153" i="1"/>
  <c r="T153" i="1"/>
  <c r="U153" i="1"/>
  <c r="V153" i="1"/>
  <c r="W153" i="1"/>
  <c r="Z153" i="1"/>
  <c r="AA153" i="1"/>
  <c r="AB153" i="1"/>
  <c r="AC153" i="1"/>
  <c r="X153" i="1" s="1"/>
  <c r="Y153" i="1" s="1"/>
  <c r="S154" i="1"/>
  <c r="T154" i="1"/>
  <c r="U154" i="1" s="1"/>
  <c r="V154" i="1"/>
  <c r="W154" i="1"/>
  <c r="Z154" i="1"/>
  <c r="AA154" i="1"/>
  <c r="AB154" i="1"/>
  <c r="X154" i="1" s="1"/>
  <c r="Y154" i="1" s="1"/>
  <c r="AC154" i="1"/>
  <c r="S155" i="1"/>
  <c r="T155" i="1"/>
  <c r="U155" i="1"/>
  <c r="V155" i="1"/>
  <c r="W155" i="1"/>
  <c r="Z155" i="1"/>
  <c r="AA155" i="1"/>
  <c r="AB155" i="1"/>
  <c r="AC155" i="1"/>
  <c r="X155" i="1" s="1"/>
  <c r="Y155" i="1" s="1"/>
  <c r="S156" i="1"/>
  <c r="T156" i="1"/>
  <c r="U156" i="1"/>
  <c r="V156" i="1"/>
  <c r="W156" i="1" s="1"/>
  <c r="Z156" i="1"/>
  <c r="AA156" i="1"/>
  <c r="X156" i="1" s="1"/>
  <c r="AB156" i="1"/>
  <c r="AC156" i="1"/>
  <c r="S157" i="1"/>
  <c r="T157" i="1"/>
  <c r="U157" i="1" s="1"/>
  <c r="V157" i="1"/>
  <c r="W157" i="1"/>
  <c r="Z157" i="1"/>
  <c r="X157" i="1" s="1"/>
  <c r="Y157" i="1" s="1"/>
  <c r="AA157" i="1"/>
  <c r="AB157" i="1"/>
  <c r="AC157" i="1"/>
  <c r="S158" i="1"/>
  <c r="T158" i="1"/>
  <c r="U158" i="1" s="1"/>
  <c r="V158" i="1"/>
  <c r="W158" i="1"/>
  <c r="X158" i="1"/>
  <c r="Y158" i="1" s="1"/>
  <c r="Z158" i="1"/>
  <c r="AA158" i="1"/>
  <c r="AB158" i="1"/>
  <c r="AC158" i="1"/>
  <c r="S159" i="1"/>
  <c r="T159" i="1"/>
  <c r="U159" i="1"/>
  <c r="V159" i="1"/>
  <c r="W159" i="1" s="1"/>
  <c r="Y159" i="1"/>
  <c r="Z159" i="1"/>
  <c r="AA159" i="1"/>
  <c r="AB159" i="1"/>
  <c r="AC159" i="1"/>
  <c r="X159" i="1" s="1"/>
  <c r="S160" i="1"/>
  <c r="T160" i="1"/>
  <c r="U160" i="1"/>
  <c r="V160" i="1"/>
  <c r="W160" i="1" s="1"/>
  <c r="Z160" i="1"/>
  <c r="AA160" i="1"/>
  <c r="AB160" i="1"/>
  <c r="AC160" i="1"/>
  <c r="X160" i="1" s="1"/>
  <c r="Y160" i="1" s="1"/>
  <c r="S161" i="1"/>
  <c r="T161" i="1"/>
  <c r="U161" i="1"/>
  <c r="V161" i="1"/>
  <c r="W161" i="1"/>
  <c r="Z161" i="1"/>
  <c r="AA161" i="1"/>
  <c r="AB161" i="1"/>
  <c r="AC161" i="1"/>
  <c r="X161" i="1" s="1"/>
  <c r="Y161" i="1" s="1"/>
  <c r="S162" i="1"/>
  <c r="T162" i="1"/>
  <c r="U162" i="1" s="1"/>
  <c r="V162" i="1"/>
  <c r="W162" i="1"/>
  <c r="Z162" i="1"/>
  <c r="AA162" i="1"/>
  <c r="AB162" i="1"/>
  <c r="X162" i="1" s="1"/>
  <c r="Y162" i="1" s="1"/>
  <c r="AC162" i="1"/>
  <c r="S163" i="1"/>
  <c r="T163" i="1"/>
  <c r="U163" i="1"/>
  <c r="V163" i="1"/>
  <c r="W163" i="1"/>
  <c r="X163" i="1"/>
  <c r="Y163" i="1"/>
  <c r="Z163" i="1"/>
  <c r="AA163" i="1"/>
  <c r="AB163" i="1"/>
  <c r="AC163" i="1"/>
  <c r="S164" i="1"/>
  <c r="T164" i="1"/>
  <c r="U164" i="1"/>
  <c r="V164" i="1"/>
  <c r="W164" i="1" s="1"/>
  <c r="Z164" i="1"/>
  <c r="AA164" i="1"/>
  <c r="AB164" i="1"/>
  <c r="AC164" i="1"/>
  <c r="X164" i="1" s="1"/>
  <c r="Y164" i="1" s="1"/>
  <c r="S165" i="1"/>
  <c r="T165" i="1"/>
  <c r="U165" i="1" s="1"/>
  <c r="V165" i="1"/>
  <c r="Y165" i="1" s="1"/>
  <c r="W165" i="1"/>
  <c r="X165" i="1"/>
  <c r="Z165" i="1"/>
  <c r="AA165" i="1"/>
  <c r="AB165" i="1"/>
  <c r="AC165" i="1"/>
  <c r="S166" i="1"/>
  <c r="T166" i="1"/>
  <c r="U166" i="1" s="1"/>
  <c r="V166" i="1"/>
  <c r="W166" i="1"/>
  <c r="X166" i="1"/>
  <c r="Y166" i="1" s="1"/>
  <c r="Z166" i="1"/>
  <c r="AA166" i="1"/>
  <c r="AB166" i="1"/>
  <c r="AC166" i="1"/>
  <c r="S167" i="1"/>
  <c r="T167" i="1"/>
  <c r="U167" i="1" s="1"/>
  <c r="V167" i="1"/>
  <c r="W167" i="1" s="1"/>
  <c r="Z167" i="1"/>
  <c r="AA167" i="1"/>
  <c r="AB167" i="1"/>
  <c r="AC167" i="1"/>
  <c r="X167" i="1" s="1"/>
  <c r="Y167" i="1" s="1"/>
  <c r="S168" i="1"/>
  <c r="T168" i="1"/>
  <c r="U168" i="1"/>
  <c r="V168" i="1"/>
  <c r="W168" i="1" s="1"/>
  <c r="X168" i="1"/>
  <c r="Z168" i="1"/>
  <c r="AA168" i="1"/>
  <c r="AB168" i="1"/>
  <c r="AC168" i="1"/>
  <c r="S169" i="1"/>
  <c r="T169" i="1"/>
  <c r="U169" i="1"/>
  <c r="V169" i="1"/>
  <c r="W169" i="1"/>
  <c r="Z169" i="1"/>
  <c r="AA169" i="1"/>
  <c r="AB169" i="1"/>
  <c r="X169" i="1" s="1"/>
  <c r="Y169" i="1" s="1"/>
  <c r="AC169" i="1"/>
  <c r="S170" i="1"/>
  <c r="T170" i="1"/>
  <c r="U170" i="1" s="1"/>
  <c r="V170" i="1"/>
  <c r="W170" i="1"/>
  <c r="X170" i="1"/>
  <c r="Y170" i="1" s="1"/>
  <c r="Z170" i="1"/>
  <c r="AA170" i="1"/>
  <c r="AB170" i="1"/>
  <c r="AC170" i="1"/>
  <c r="S171" i="1"/>
  <c r="T171" i="1"/>
  <c r="U171" i="1"/>
  <c r="V171" i="1"/>
  <c r="W171" i="1"/>
  <c r="X171" i="1"/>
  <c r="Y171" i="1"/>
  <c r="Z171" i="1"/>
  <c r="AA171" i="1"/>
  <c r="AB171" i="1"/>
  <c r="AC171" i="1"/>
  <c r="S172" i="1"/>
  <c r="T172" i="1"/>
  <c r="U172" i="1"/>
  <c r="V172" i="1"/>
  <c r="W172" i="1" s="1"/>
  <c r="Z172" i="1"/>
  <c r="AA172" i="1"/>
  <c r="AB172" i="1"/>
  <c r="AC172" i="1"/>
  <c r="X172" i="1" s="1"/>
  <c r="S173" i="1"/>
  <c r="T173" i="1"/>
  <c r="U173" i="1" s="1"/>
  <c r="V173" i="1"/>
  <c r="Y173" i="1" s="1"/>
  <c r="W173" i="1"/>
  <c r="X173" i="1"/>
  <c r="Z173" i="1"/>
  <c r="AA173" i="1"/>
  <c r="AB173" i="1"/>
  <c r="AC173" i="1"/>
  <c r="S174" i="1"/>
  <c r="T174" i="1"/>
  <c r="U174" i="1" s="1"/>
  <c r="V174" i="1"/>
  <c r="W174" i="1"/>
  <c r="X174" i="1"/>
  <c r="Y174" i="1" s="1"/>
  <c r="Z174" i="1"/>
  <c r="AA174" i="1"/>
  <c r="AB174" i="1"/>
  <c r="AC174" i="1"/>
  <c r="S175" i="1"/>
  <c r="T175" i="1"/>
  <c r="U175" i="1"/>
  <c r="V175" i="1"/>
  <c r="W175" i="1" s="1"/>
  <c r="Z175" i="1"/>
  <c r="AA175" i="1"/>
  <c r="AB175" i="1"/>
  <c r="X175" i="1" s="1"/>
  <c r="Y175" i="1" s="1"/>
  <c r="AC175" i="1"/>
  <c r="S176" i="1"/>
  <c r="T176" i="1"/>
  <c r="U176" i="1"/>
  <c r="V176" i="1"/>
  <c r="W176" i="1" s="1"/>
  <c r="Z176" i="1"/>
  <c r="X176" i="1" s="1"/>
  <c r="Y176" i="1" s="1"/>
  <c r="AA176" i="1"/>
  <c r="AB176" i="1"/>
  <c r="AC176" i="1"/>
  <c r="S177" i="1"/>
  <c r="T177" i="1"/>
  <c r="U177" i="1"/>
  <c r="V177" i="1"/>
  <c r="W177" i="1"/>
  <c r="Z177" i="1"/>
  <c r="AA177" i="1"/>
  <c r="AB177" i="1"/>
  <c r="AC177" i="1"/>
  <c r="X177" i="1" s="1"/>
  <c r="Y177" i="1" s="1"/>
  <c r="S178" i="1"/>
  <c r="T178" i="1"/>
  <c r="U178" i="1" s="1"/>
  <c r="V178" i="1"/>
  <c r="W178" i="1"/>
  <c r="X178" i="1"/>
  <c r="Y178" i="1" s="1"/>
  <c r="Z178" i="1"/>
  <c r="AA178" i="1"/>
  <c r="AB178" i="1"/>
  <c r="AC178" i="1"/>
  <c r="S179" i="1"/>
  <c r="T179" i="1"/>
  <c r="U179" i="1"/>
  <c r="V179" i="1"/>
  <c r="W179" i="1"/>
  <c r="X179" i="1"/>
  <c r="Y179" i="1"/>
  <c r="Z179" i="1"/>
  <c r="AA179" i="1"/>
  <c r="AB179" i="1"/>
  <c r="AC179" i="1"/>
  <c r="S180" i="1"/>
  <c r="T180" i="1"/>
  <c r="U180" i="1"/>
  <c r="V180" i="1"/>
  <c r="W180" i="1" s="1"/>
  <c r="Z180" i="1"/>
  <c r="AA180" i="1"/>
  <c r="AB180" i="1"/>
  <c r="AC180" i="1"/>
  <c r="X180" i="1" s="1"/>
  <c r="S181" i="1"/>
  <c r="T181" i="1"/>
  <c r="U181" i="1" s="1"/>
  <c r="V181" i="1"/>
  <c r="Y181" i="1" s="1"/>
  <c r="W181" i="1"/>
  <c r="X181" i="1"/>
  <c r="Z181" i="1"/>
  <c r="AA181" i="1"/>
  <c r="AB181" i="1"/>
  <c r="AC181" i="1"/>
  <c r="S182" i="1"/>
  <c r="T182" i="1"/>
  <c r="U182" i="1" s="1"/>
  <c r="V182" i="1"/>
  <c r="W182" i="1"/>
  <c r="X182" i="1"/>
  <c r="Y182" i="1" s="1"/>
  <c r="Z182" i="1"/>
  <c r="AA182" i="1"/>
  <c r="AB182" i="1"/>
  <c r="AC182" i="1"/>
  <c r="S183" i="1"/>
  <c r="T183" i="1"/>
  <c r="U183" i="1"/>
  <c r="V183" i="1"/>
  <c r="W183" i="1" s="1"/>
  <c r="Z183" i="1"/>
  <c r="AA183" i="1"/>
  <c r="AB183" i="1"/>
  <c r="X183" i="1" s="1"/>
  <c r="Y183" i="1" s="1"/>
  <c r="AC183" i="1"/>
  <c r="S184" i="1"/>
  <c r="T184" i="1"/>
  <c r="U184" i="1"/>
  <c r="V184" i="1"/>
  <c r="W184" i="1" s="1"/>
  <c r="Z184" i="1"/>
  <c r="AA184" i="1"/>
  <c r="AB184" i="1"/>
  <c r="AC184" i="1"/>
  <c r="X184" i="1" s="1"/>
  <c r="Y184" i="1" s="1"/>
  <c r="S185" i="1"/>
  <c r="T185" i="1"/>
  <c r="U185" i="1"/>
  <c r="V185" i="1"/>
  <c r="W185" i="1"/>
  <c r="Z185" i="1"/>
  <c r="X185" i="1" s="1"/>
  <c r="AA185" i="1"/>
  <c r="AB185" i="1"/>
  <c r="AC185" i="1"/>
  <c r="S186" i="1"/>
  <c r="T186" i="1"/>
  <c r="U186" i="1" s="1"/>
  <c r="V186" i="1"/>
  <c r="W186" i="1"/>
  <c r="Z186" i="1"/>
  <c r="AA186" i="1"/>
  <c r="AB186" i="1"/>
  <c r="X186" i="1" s="1"/>
  <c r="Y186" i="1" s="1"/>
  <c r="AC186" i="1"/>
  <c r="S187" i="1"/>
  <c r="T187" i="1"/>
  <c r="U187" i="1"/>
  <c r="V187" i="1"/>
  <c r="W187" i="1"/>
  <c r="X187" i="1"/>
  <c r="Y187" i="1"/>
  <c r="Z187" i="1"/>
  <c r="AA187" i="1"/>
  <c r="AB187" i="1"/>
  <c r="AC187" i="1"/>
  <c r="S188" i="1"/>
  <c r="T188" i="1"/>
  <c r="U188" i="1"/>
  <c r="V188" i="1"/>
  <c r="W188" i="1" s="1"/>
  <c r="Z188" i="1"/>
  <c r="AA188" i="1"/>
  <c r="AB188" i="1"/>
  <c r="X188" i="1" s="1"/>
  <c r="AC188" i="1"/>
  <c r="S189" i="1"/>
  <c r="T189" i="1"/>
  <c r="U189" i="1" s="1"/>
  <c r="V189" i="1"/>
  <c r="Y189" i="1" s="1"/>
  <c r="W189" i="1"/>
  <c r="X189" i="1"/>
  <c r="Z189" i="1"/>
  <c r="AA189" i="1"/>
  <c r="AB189" i="1"/>
  <c r="AC189" i="1"/>
  <c r="S190" i="1"/>
  <c r="T190" i="1"/>
  <c r="U190" i="1" s="1"/>
  <c r="V190" i="1"/>
  <c r="W190" i="1"/>
  <c r="X190" i="1"/>
  <c r="Y190" i="1" s="1"/>
  <c r="Z190" i="1"/>
  <c r="AA190" i="1"/>
  <c r="AB190" i="1"/>
  <c r="AC190" i="1"/>
  <c r="S191" i="1"/>
  <c r="T191" i="1"/>
  <c r="U191" i="1" s="1"/>
  <c r="V191" i="1"/>
  <c r="W191" i="1" s="1"/>
  <c r="Z191" i="1"/>
  <c r="AA191" i="1"/>
  <c r="AB191" i="1"/>
  <c r="AC191" i="1"/>
  <c r="X191" i="1" s="1"/>
  <c r="Y191" i="1" s="1"/>
  <c r="S192" i="1"/>
  <c r="T192" i="1"/>
  <c r="U192" i="1"/>
  <c r="V192" i="1"/>
  <c r="W192" i="1" s="1"/>
  <c r="X192" i="1"/>
  <c r="Z192" i="1"/>
  <c r="AA192" i="1"/>
  <c r="AB192" i="1"/>
  <c r="AC192" i="1"/>
  <c r="S193" i="1"/>
  <c r="T193" i="1"/>
  <c r="U193" i="1"/>
  <c r="V193" i="1"/>
  <c r="W193" i="1"/>
  <c r="X193" i="1"/>
  <c r="Y193" i="1" s="1"/>
  <c r="Z193" i="1"/>
  <c r="AA193" i="1"/>
  <c r="AB193" i="1"/>
  <c r="AC193" i="1"/>
  <c r="S194" i="1"/>
  <c r="T194" i="1"/>
  <c r="U194" i="1"/>
  <c r="V194" i="1"/>
  <c r="W194" i="1"/>
  <c r="Z194" i="1"/>
  <c r="AA194" i="1"/>
  <c r="X194" i="1" s="1"/>
  <c r="Y194" i="1" s="1"/>
  <c r="AB194" i="1"/>
  <c r="AC194" i="1"/>
  <c r="S195" i="1"/>
  <c r="T195" i="1"/>
  <c r="U195" i="1"/>
  <c r="V195" i="1"/>
  <c r="W195" i="1"/>
  <c r="Z195" i="1"/>
  <c r="AA195" i="1"/>
  <c r="AB195" i="1"/>
  <c r="AC195" i="1"/>
  <c r="X195" i="1" s="1"/>
  <c r="Y195" i="1" s="1"/>
  <c r="S196" i="1"/>
  <c r="T196" i="1"/>
  <c r="U196" i="1"/>
  <c r="V196" i="1"/>
  <c r="W196" i="1" s="1"/>
  <c r="Z196" i="1"/>
  <c r="AA196" i="1"/>
  <c r="AB196" i="1"/>
  <c r="X196" i="1" s="1"/>
  <c r="Y196" i="1" s="1"/>
  <c r="AC196" i="1"/>
  <c r="S197" i="1"/>
  <c r="T197" i="1"/>
  <c r="U197" i="1" s="1"/>
  <c r="V197" i="1"/>
  <c r="W197" i="1" s="1"/>
  <c r="Z197" i="1"/>
  <c r="X197" i="1" s="1"/>
  <c r="Y197" i="1" s="1"/>
  <c r="AA197" i="1"/>
  <c r="AB197" i="1"/>
  <c r="AC197" i="1"/>
  <c r="S198" i="1"/>
  <c r="T198" i="1"/>
  <c r="U198" i="1" s="1"/>
  <c r="V198" i="1"/>
  <c r="W198" i="1"/>
  <c r="X198" i="1"/>
  <c r="Y198" i="1" s="1"/>
  <c r="Z198" i="1"/>
  <c r="AA198" i="1"/>
  <c r="AB198" i="1"/>
  <c r="AC198" i="1"/>
  <c r="S199" i="1"/>
  <c r="T199" i="1"/>
  <c r="U199" i="1"/>
  <c r="V199" i="1"/>
  <c r="W199" i="1" s="1"/>
  <c r="Z199" i="1"/>
  <c r="X199" i="1" s="1"/>
  <c r="Y199" i="1" s="1"/>
  <c r="AA199" i="1"/>
  <c r="AB199" i="1"/>
  <c r="AC199" i="1"/>
  <c r="S200" i="1"/>
  <c r="T200" i="1"/>
  <c r="U200" i="1"/>
  <c r="V200" i="1"/>
  <c r="W200" i="1"/>
  <c r="X200" i="1"/>
  <c r="Y200" i="1"/>
  <c r="Z200" i="1"/>
  <c r="AA200" i="1"/>
  <c r="AB200" i="1"/>
  <c r="AC200" i="1"/>
  <c r="S201" i="1"/>
  <c r="T201" i="1"/>
  <c r="U201" i="1" s="1"/>
  <c r="V201" i="1"/>
  <c r="W201" i="1"/>
  <c r="X201" i="1"/>
  <c r="Y201" i="1" s="1"/>
  <c r="Z201" i="1"/>
  <c r="AA201" i="1"/>
  <c r="AB201" i="1"/>
  <c r="AC201" i="1"/>
  <c r="S202" i="1"/>
  <c r="T202" i="1"/>
  <c r="U202" i="1"/>
  <c r="V202" i="1"/>
  <c r="W202" i="1"/>
  <c r="Z202" i="1"/>
  <c r="AA202" i="1"/>
  <c r="AB202" i="1"/>
  <c r="AC202" i="1"/>
  <c r="X202" i="1" s="1"/>
  <c r="Y202" i="1" s="1"/>
  <c r="S203" i="1"/>
  <c r="T203" i="1"/>
  <c r="U203" i="1" s="1"/>
  <c r="V203" i="1"/>
  <c r="W203" i="1"/>
  <c r="X203" i="1"/>
  <c r="Y203" i="1"/>
  <c r="Z203" i="1"/>
  <c r="AA203" i="1"/>
  <c r="AB203" i="1"/>
  <c r="AC203" i="1"/>
  <c r="S204" i="1"/>
  <c r="T204" i="1"/>
  <c r="U204" i="1" s="1"/>
  <c r="V204" i="1"/>
  <c r="W204" i="1"/>
  <c r="Y204" i="1"/>
  <c r="Z204" i="1"/>
  <c r="AA204" i="1"/>
  <c r="AB204" i="1"/>
  <c r="AC204" i="1"/>
  <c r="X204" i="1" s="1"/>
  <c r="S205" i="1"/>
  <c r="T205" i="1"/>
  <c r="U205" i="1" s="1"/>
  <c r="V205" i="1"/>
  <c r="W205" i="1"/>
  <c r="X205" i="1"/>
  <c r="Y205" i="1" s="1"/>
  <c r="Z205" i="1"/>
  <c r="AA205" i="1"/>
  <c r="AB205" i="1"/>
  <c r="AC205" i="1"/>
  <c r="S206" i="1"/>
  <c r="T206" i="1"/>
  <c r="U206" i="1" s="1"/>
  <c r="V206" i="1"/>
  <c r="W206" i="1"/>
  <c r="X206" i="1"/>
  <c r="Y206" i="1" s="1"/>
  <c r="Z206" i="1"/>
  <c r="AA206" i="1"/>
  <c r="AB206" i="1"/>
  <c r="AC206" i="1"/>
  <c r="S207" i="1"/>
  <c r="T207" i="1"/>
  <c r="U207" i="1"/>
  <c r="V207" i="1"/>
  <c r="W207" i="1" s="1"/>
  <c r="X207" i="1"/>
  <c r="Y207" i="1"/>
  <c r="Z207" i="1"/>
  <c r="AA207" i="1"/>
  <c r="AB207" i="1"/>
  <c r="AC207" i="1"/>
  <c r="S208" i="1"/>
  <c r="T208" i="1"/>
  <c r="U208" i="1"/>
  <c r="V208" i="1"/>
  <c r="W208" i="1"/>
  <c r="Z208" i="1"/>
  <c r="AA208" i="1"/>
  <c r="AB208" i="1"/>
  <c r="AC208" i="1"/>
  <c r="X208" i="1" s="1"/>
  <c r="Y208" i="1" s="1"/>
  <c r="S209" i="1"/>
  <c r="T209" i="1"/>
  <c r="U209" i="1" s="1"/>
  <c r="V209" i="1"/>
  <c r="W209" i="1"/>
  <c r="Z209" i="1"/>
  <c r="AA209" i="1"/>
  <c r="AB209" i="1"/>
  <c r="AC209" i="1"/>
  <c r="X209" i="1" s="1"/>
  <c r="Y209" i="1" s="1"/>
  <c r="S210" i="1"/>
  <c r="T210" i="1"/>
  <c r="U210" i="1"/>
  <c r="V210" i="1"/>
  <c r="W210" i="1"/>
  <c r="X210" i="1"/>
  <c r="Y210" i="1"/>
  <c r="Z210" i="1"/>
  <c r="AA210" i="1"/>
  <c r="AB210" i="1"/>
  <c r="AC210" i="1"/>
  <c r="S211" i="1"/>
  <c r="T211" i="1"/>
  <c r="U211" i="1"/>
  <c r="V211" i="1"/>
  <c r="W211" i="1"/>
  <c r="Z211" i="1"/>
  <c r="AA211" i="1"/>
  <c r="AB211" i="1"/>
  <c r="AC211" i="1"/>
  <c r="X211" i="1" s="1"/>
  <c r="Y211" i="1" s="1"/>
  <c r="S212" i="1"/>
  <c r="T212" i="1"/>
  <c r="U212" i="1" s="1"/>
  <c r="V212" i="1"/>
  <c r="W212" i="1"/>
  <c r="Z212" i="1"/>
  <c r="AA212" i="1"/>
  <c r="AB212" i="1"/>
  <c r="AC212" i="1"/>
  <c r="X212" i="1" s="1"/>
  <c r="Y212" i="1" s="1"/>
  <c r="S213" i="1"/>
  <c r="T213" i="1"/>
  <c r="U213" i="1" s="1"/>
  <c r="V213" i="1"/>
  <c r="W213" i="1"/>
  <c r="X213" i="1"/>
  <c r="Y213" i="1"/>
  <c r="Z213" i="1"/>
  <c r="AA213" i="1"/>
  <c r="AB213" i="1"/>
  <c r="AC213" i="1"/>
  <c r="S214" i="1"/>
  <c r="T214" i="1"/>
  <c r="U214" i="1" s="1"/>
  <c r="V214" i="1"/>
  <c r="W214" i="1"/>
  <c r="X214" i="1"/>
  <c r="Y214" i="1" s="1"/>
  <c r="Z214" i="1"/>
  <c r="AA214" i="1"/>
  <c r="AB214" i="1"/>
  <c r="AC214" i="1"/>
  <c r="S215" i="1"/>
  <c r="T215" i="1"/>
  <c r="U215" i="1"/>
  <c r="V215" i="1"/>
  <c r="W215" i="1" s="1"/>
  <c r="Z215" i="1"/>
  <c r="AA215" i="1"/>
  <c r="AB215" i="1"/>
  <c r="AC215" i="1"/>
  <c r="X215" i="1" s="1"/>
  <c r="Y215" i="1" s="1"/>
  <c r="S216" i="1"/>
  <c r="T216" i="1"/>
  <c r="U216" i="1"/>
  <c r="V216" i="1"/>
  <c r="W216" i="1"/>
  <c r="X216" i="1"/>
  <c r="Y216" i="1"/>
  <c r="Z216" i="1"/>
  <c r="AA216" i="1"/>
  <c r="AB216" i="1"/>
  <c r="AC216" i="1"/>
  <c r="S217" i="1"/>
  <c r="T217" i="1"/>
  <c r="U217" i="1" s="1"/>
  <c r="V217" i="1"/>
  <c r="W217" i="1"/>
  <c r="X217" i="1"/>
  <c r="Y217" i="1" s="1"/>
  <c r="Z217" i="1"/>
  <c r="AA217" i="1"/>
  <c r="AB217" i="1"/>
  <c r="AC217" i="1"/>
  <c r="S218" i="1"/>
  <c r="T218" i="1"/>
  <c r="U218" i="1"/>
  <c r="V218" i="1"/>
  <c r="W218" i="1"/>
  <c r="Z218" i="1"/>
  <c r="AA218" i="1"/>
  <c r="AB218" i="1"/>
  <c r="AC218" i="1"/>
  <c r="X218" i="1" s="1"/>
  <c r="Y218" i="1" s="1"/>
  <c r="T15" i="1"/>
  <c r="S25" i="1"/>
  <c r="T25" i="1"/>
  <c r="U25" i="1" s="1"/>
  <c r="V25" i="1"/>
  <c r="W25" i="1" s="1"/>
  <c r="S11" i="1"/>
  <c r="T11" i="1"/>
  <c r="U11" i="1" s="1"/>
  <c r="V11" i="1"/>
  <c r="W11" i="1" s="1"/>
  <c r="S12" i="1"/>
  <c r="T12" i="1"/>
  <c r="U12" i="1" s="1"/>
  <c r="V12" i="1"/>
  <c r="W12" i="1" s="1"/>
  <c r="S26" i="1"/>
  <c r="S19" i="1"/>
  <c r="S67" i="1"/>
  <c r="S20" i="1"/>
  <c r="S21" i="1"/>
  <c r="S22" i="1"/>
  <c r="S23" i="1"/>
  <c r="S27" i="1"/>
  <c r="S28" i="1"/>
  <c r="S29" i="1"/>
  <c r="S30" i="1"/>
  <c r="S13" i="1"/>
  <c r="S31" i="1"/>
  <c r="S32" i="1"/>
  <c r="S33" i="1"/>
  <c r="S34" i="1"/>
  <c r="S35" i="1"/>
  <c r="S4" i="1"/>
  <c r="S36" i="1"/>
  <c r="S37" i="1"/>
  <c r="S38" i="1"/>
  <c r="S68" i="1"/>
  <c r="S15" i="1"/>
  <c r="S16" i="1"/>
  <c r="S39" i="1"/>
  <c r="S5" i="1"/>
  <c r="S40" i="1"/>
  <c r="S41" i="1"/>
  <c r="S69" i="1"/>
  <c r="S6" i="1"/>
  <c r="S7" i="1"/>
  <c r="S42" i="1"/>
  <c r="S8" i="1"/>
  <c r="S9" i="1"/>
  <c r="S43" i="1"/>
  <c r="S14" i="1"/>
  <c r="S70" i="1"/>
  <c r="S44" i="1"/>
  <c r="S45" i="1"/>
  <c r="S46" i="1"/>
  <c r="S47" i="1"/>
  <c r="S48" i="1"/>
  <c r="S71" i="1"/>
  <c r="S49" i="1"/>
  <c r="S50" i="1"/>
  <c r="S10" i="1"/>
  <c r="S51" i="1"/>
  <c r="S52" i="1"/>
  <c r="S2" i="1"/>
  <c r="S53" i="1"/>
  <c r="S54" i="1"/>
  <c r="S55" i="1"/>
  <c r="S56" i="1"/>
  <c r="S57" i="1"/>
  <c r="S58" i="1"/>
  <c r="S59" i="1"/>
  <c r="S60" i="1"/>
  <c r="S3" i="1"/>
  <c r="S24" i="1"/>
  <c r="S17" i="1"/>
  <c r="S61" i="1"/>
  <c r="S62" i="1"/>
  <c r="S63" i="1"/>
  <c r="S64" i="1"/>
  <c r="S65" i="1"/>
  <c r="S66" i="1"/>
  <c r="S18" i="1"/>
  <c r="F1506" i="11"/>
  <c r="G1506" i="11" s="1"/>
  <c r="F1507" i="11"/>
  <c r="I1507" i="11" s="1"/>
  <c r="F1508" i="11"/>
  <c r="H1508" i="11" s="1"/>
  <c r="F1509" i="11"/>
  <c r="F1510" i="11"/>
  <c r="H1510" i="11" s="1"/>
  <c r="F1511" i="11"/>
  <c r="I1511" i="11" s="1"/>
  <c r="F1512" i="11"/>
  <c r="J1512" i="11" s="1"/>
  <c r="F1513" i="11"/>
  <c r="J1513" i="11" s="1"/>
  <c r="F1514" i="11"/>
  <c r="G1514" i="11" s="1"/>
  <c r="F1515" i="11"/>
  <c r="I1515" i="11" s="1"/>
  <c r="F1516" i="11"/>
  <c r="H1516" i="11" s="1"/>
  <c r="F1517" i="11"/>
  <c r="J1517" i="11" s="1"/>
  <c r="F1518" i="11"/>
  <c r="H1518" i="11" s="1"/>
  <c r="F1519" i="11"/>
  <c r="I1519" i="11" s="1"/>
  <c r="F1520" i="11"/>
  <c r="J1520" i="11" s="1"/>
  <c r="F1521" i="11"/>
  <c r="J1521" i="11" s="1"/>
  <c r="F1522" i="11"/>
  <c r="G1522" i="11" s="1"/>
  <c r="F1523" i="11"/>
  <c r="I1523" i="11" s="1"/>
  <c r="F1524" i="11"/>
  <c r="H1524" i="11" s="1"/>
  <c r="F1525" i="11"/>
  <c r="F1526" i="11"/>
  <c r="H1526" i="11" s="1"/>
  <c r="F1527" i="11"/>
  <c r="I1527" i="11" s="1"/>
  <c r="F1528" i="11"/>
  <c r="J1528" i="11" s="1"/>
  <c r="F1529" i="11"/>
  <c r="J1529" i="11" s="1"/>
  <c r="F1530" i="11"/>
  <c r="G1530" i="11" s="1"/>
  <c r="F1531" i="11"/>
  <c r="I1531" i="11" s="1"/>
  <c r="F1532" i="11"/>
  <c r="H1532" i="11" s="1"/>
  <c r="F1533" i="11"/>
  <c r="J1533" i="11" s="1"/>
  <c r="F1534" i="11"/>
  <c r="H1534" i="11" s="1"/>
  <c r="F1535" i="11"/>
  <c r="I1535" i="11" s="1"/>
  <c r="F1536" i="11"/>
  <c r="J1536" i="11" s="1"/>
  <c r="F1537" i="11"/>
  <c r="J1537" i="11" s="1"/>
  <c r="F1538" i="11"/>
  <c r="G1538" i="11" s="1"/>
  <c r="F1539" i="11"/>
  <c r="I1539" i="11" s="1"/>
  <c r="F1540" i="11"/>
  <c r="H1540" i="11" s="1"/>
  <c r="F1541" i="11"/>
  <c r="F1542" i="11"/>
  <c r="H1542" i="11" s="1"/>
  <c r="F1543" i="11"/>
  <c r="I1543" i="11" s="1"/>
  <c r="F1544" i="11"/>
  <c r="J1544" i="11" s="1"/>
  <c r="F1545" i="11"/>
  <c r="J1545" i="11" s="1"/>
  <c r="F1546" i="11"/>
  <c r="G1546" i="11" s="1"/>
  <c r="F1547" i="11"/>
  <c r="I1547" i="11" s="1"/>
  <c r="F1548" i="11"/>
  <c r="F1549" i="11"/>
  <c r="F1550" i="11"/>
  <c r="H1550" i="11" s="1"/>
  <c r="F1551" i="11"/>
  <c r="I1551" i="11" s="1"/>
  <c r="F1552" i="11"/>
  <c r="J1552" i="11" s="1"/>
  <c r="F1553" i="11"/>
  <c r="F1554" i="11"/>
  <c r="G1554" i="11" s="1"/>
  <c r="F1555" i="11"/>
  <c r="I1555" i="11" s="1"/>
  <c r="F1556" i="11"/>
  <c r="G1556" i="11" s="1"/>
  <c r="F1557" i="11"/>
  <c r="I1557" i="11" s="1"/>
  <c r="F1558" i="11"/>
  <c r="H1558" i="11" s="1"/>
  <c r="F1559" i="11"/>
  <c r="I1559" i="11" s="1"/>
  <c r="F1560" i="11"/>
  <c r="J1560" i="11" s="1"/>
  <c r="F1561" i="11"/>
  <c r="J1561" i="11" s="1"/>
  <c r="F1562" i="11"/>
  <c r="G1562" i="11" s="1"/>
  <c r="F1563" i="11"/>
  <c r="I1563" i="11" s="1"/>
  <c r="F1564" i="11"/>
  <c r="F1565" i="11"/>
  <c r="F1566" i="11"/>
  <c r="H1566" i="11" s="1"/>
  <c r="F1567" i="11"/>
  <c r="F1568" i="11"/>
  <c r="J1568" i="11" s="1"/>
  <c r="F1569" i="11"/>
  <c r="J1569" i="11" s="1"/>
  <c r="F1570" i="11"/>
  <c r="G1570" i="11" s="1"/>
  <c r="F1571" i="11"/>
  <c r="I1571" i="11" s="1"/>
  <c r="F1572" i="11"/>
  <c r="G1572" i="11" s="1"/>
  <c r="F1573" i="11"/>
  <c r="J1573" i="11" s="1"/>
  <c r="F1574" i="11"/>
  <c r="F1575" i="11"/>
  <c r="F1576" i="11"/>
  <c r="J1576" i="11" s="1"/>
  <c r="F1577" i="11"/>
  <c r="J1577" i="11" s="1"/>
  <c r="F1578" i="11"/>
  <c r="G1578" i="11" s="1"/>
  <c r="F1579" i="11"/>
  <c r="I1579" i="11" s="1"/>
  <c r="F1580" i="11"/>
  <c r="I1580" i="11" s="1"/>
  <c r="F1581" i="11"/>
  <c r="F1582" i="11"/>
  <c r="F1583" i="11"/>
  <c r="F1584" i="11"/>
  <c r="J1584" i="11" s="1"/>
  <c r="F1585" i="11"/>
  <c r="J1585" i="11" s="1"/>
  <c r="F1586" i="11"/>
  <c r="G1586" i="11" s="1"/>
  <c r="F1587" i="11"/>
  <c r="I1587" i="11" s="1"/>
  <c r="F1588" i="11"/>
  <c r="F1589" i="11"/>
  <c r="F1590" i="11"/>
  <c r="F1591" i="11"/>
  <c r="F1592" i="11"/>
  <c r="J1592" i="11" s="1"/>
  <c r="F1593" i="11"/>
  <c r="J1593" i="11" s="1"/>
  <c r="F1594" i="11"/>
  <c r="G1594" i="11" s="1"/>
  <c r="F1595" i="11"/>
  <c r="I1595" i="11" s="1"/>
  <c r="F1596" i="11"/>
  <c r="G1596" i="11" s="1"/>
  <c r="F1597" i="11"/>
  <c r="F1598" i="11"/>
  <c r="F1599" i="11"/>
  <c r="F1600" i="11"/>
  <c r="J1600" i="11" s="1"/>
  <c r="F1601" i="11"/>
  <c r="J1601" i="11" s="1"/>
  <c r="F1602" i="11"/>
  <c r="G1602" i="11" s="1"/>
  <c r="F1603" i="11"/>
  <c r="I1603" i="11" s="1"/>
  <c r="F1604" i="11"/>
  <c r="F1605" i="11"/>
  <c r="F1606" i="11"/>
  <c r="F1607" i="11"/>
  <c r="F1608" i="11"/>
  <c r="J1608" i="11" s="1"/>
  <c r="F1609" i="11"/>
  <c r="F1610" i="11"/>
  <c r="G1610" i="11" s="1"/>
  <c r="F1611" i="11"/>
  <c r="I1611" i="11" s="1"/>
  <c r="F1612" i="11"/>
  <c r="F1613" i="11"/>
  <c r="F1614" i="11"/>
  <c r="F1615" i="11"/>
  <c r="F1616" i="11"/>
  <c r="J1616" i="11" s="1"/>
  <c r="F1617" i="11"/>
  <c r="F1618" i="11"/>
  <c r="F1619" i="11"/>
  <c r="I1619" i="11" s="1"/>
  <c r="F1620" i="11"/>
  <c r="G1620" i="11" s="1"/>
  <c r="F1621" i="11"/>
  <c r="J1621" i="11" s="1"/>
  <c r="F1622" i="11"/>
  <c r="F1623" i="11"/>
  <c r="F1505" i="11"/>
  <c r="H1505" i="11" s="1"/>
  <c r="F2" i="11"/>
  <c r="T18" i="1"/>
  <c r="M1504" i="11"/>
  <c r="L1504" i="11"/>
  <c r="K1506" i="11"/>
  <c r="L1506" i="11" s="1"/>
  <c r="K1507" i="11"/>
  <c r="L1507" i="11" s="1"/>
  <c r="K1508" i="11"/>
  <c r="L1508" i="11" s="1"/>
  <c r="K1509" i="11"/>
  <c r="L1509" i="11" s="1"/>
  <c r="K1510" i="11"/>
  <c r="L1510" i="11" s="1"/>
  <c r="K1511" i="11"/>
  <c r="L1511" i="11" s="1"/>
  <c r="K1512" i="11"/>
  <c r="L1512" i="11" s="1"/>
  <c r="K1513" i="11"/>
  <c r="L1513" i="11" s="1"/>
  <c r="K1514" i="11"/>
  <c r="L1514" i="11" s="1"/>
  <c r="K1515" i="11"/>
  <c r="L1515" i="11" s="1"/>
  <c r="K1516" i="11"/>
  <c r="L1516" i="11" s="1"/>
  <c r="K1517" i="11"/>
  <c r="L1517" i="11" s="1"/>
  <c r="K1518" i="11"/>
  <c r="L1518" i="11" s="1"/>
  <c r="K1519" i="11"/>
  <c r="L1519" i="11" s="1"/>
  <c r="K1520" i="11"/>
  <c r="L1520" i="11" s="1"/>
  <c r="K1521" i="11"/>
  <c r="L1521" i="11" s="1"/>
  <c r="K1522" i="11"/>
  <c r="L1522" i="11" s="1"/>
  <c r="K1523" i="11"/>
  <c r="L1523" i="11" s="1"/>
  <c r="K1524" i="11"/>
  <c r="L1524" i="11" s="1"/>
  <c r="K1525" i="11"/>
  <c r="L1525" i="11" s="1"/>
  <c r="K1526" i="11"/>
  <c r="L1526" i="11" s="1"/>
  <c r="K1527" i="11"/>
  <c r="L1527" i="11" s="1"/>
  <c r="K1528" i="11"/>
  <c r="L1528" i="11" s="1"/>
  <c r="K1529" i="11"/>
  <c r="L1529" i="11" s="1"/>
  <c r="K1530" i="11"/>
  <c r="L1530" i="11" s="1"/>
  <c r="K1531" i="11"/>
  <c r="L1531" i="11" s="1"/>
  <c r="K1532" i="11"/>
  <c r="L1532" i="11" s="1"/>
  <c r="K1533" i="11"/>
  <c r="L1533" i="11" s="1"/>
  <c r="K1534" i="11"/>
  <c r="L1534" i="11" s="1"/>
  <c r="K1535" i="11"/>
  <c r="L1535" i="11" s="1"/>
  <c r="K1536" i="11"/>
  <c r="L1536" i="11" s="1"/>
  <c r="K1537" i="11"/>
  <c r="L1537" i="11" s="1"/>
  <c r="K1538" i="11"/>
  <c r="L1538" i="11" s="1"/>
  <c r="K1539" i="11"/>
  <c r="L1539" i="11" s="1"/>
  <c r="K1540" i="11"/>
  <c r="L1540" i="11" s="1"/>
  <c r="K1541" i="11"/>
  <c r="L1541" i="11" s="1"/>
  <c r="K1542" i="11"/>
  <c r="L1542" i="11" s="1"/>
  <c r="K1543" i="11"/>
  <c r="L1543" i="11" s="1"/>
  <c r="K1544" i="11"/>
  <c r="L1544" i="11" s="1"/>
  <c r="K1545" i="11"/>
  <c r="L1545" i="11" s="1"/>
  <c r="K1546" i="11"/>
  <c r="L1546" i="11" s="1"/>
  <c r="K1547" i="11"/>
  <c r="L1547" i="11" s="1"/>
  <c r="K1548" i="11"/>
  <c r="L1548" i="11" s="1"/>
  <c r="K1549" i="11"/>
  <c r="L1549" i="11" s="1"/>
  <c r="K1550" i="11"/>
  <c r="L1550" i="11" s="1"/>
  <c r="K1551" i="11"/>
  <c r="L1551" i="11" s="1"/>
  <c r="K1552" i="11"/>
  <c r="L1552" i="11" s="1"/>
  <c r="K1553" i="11"/>
  <c r="L1553" i="11" s="1"/>
  <c r="K1554" i="11"/>
  <c r="L1554" i="11" s="1"/>
  <c r="K1555" i="11"/>
  <c r="L1555" i="11" s="1"/>
  <c r="K1556" i="11"/>
  <c r="L1556" i="11" s="1"/>
  <c r="K1557" i="11"/>
  <c r="L1557" i="11" s="1"/>
  <c r="K1558" i="11"/>
  <c r="L1558" i="11" s="1"/>
  <c r="K1559" i="11"/>
  <c r="L1559" i="11" s="1"/>
  <c r="K1560" i="11"/>
  <c r="L1560" i="11" s="1"/>
  <c r="K1561" i="11"/>
  <c r="L1561" i="11" s="1"/>
  <c r="K1562" i="11"/>
  <c r="L1562" i="11" s="1"/>
  <c r="K1563" i="11"/>
  <c r="L1563" i="11" s="1"/>
  <c r="K1564" i="11"/>
  <c r="L1564" i="11" s="1"/>
  <c r="K1565" i="11"/>
  <c r="L1565" i="11" s="1"/>
  <c r="K1566" i="11"/>
  <c r="L1566" i="11" s="1"/>
  <c r="K1567" i="11"/>
  <c r="L1567" i="11" s="1"/>
  <c r="K1568" i="11"/>
  <c r="L1568" i="11" s="1"/>
  <c r="K1569" i="11"/>
  <c r="L1569" i="11" s="1"/>
  <c r="K1570" i="11"/>
  <c r="L1570" i="11" s="1"/>
  <c r="K1571" i="11"/>
  <c r="L1571" i="11" s="1"/>
  <c r="K1572" i="11"/>
  <c r="L1572" i="11" s="1"/>
  <c r="K1573" i="11"/>
  <c r="L1573" i="11" s="1"/>
  <c r="K1574" i="11"/>
  <c r="L1574" i="11" s="1"/>
  <c r="K1575" i="11"/>
  <c r="L1575" i="11" s="1"/>
  <c r="K1576" i="11"/>
  <c r="L1576" i="11" s="1"/>
  <c r="K1577" i="11"/>
  <c r="L1577" i="11" s="1"/>
  <c r="K1578" i="11"/>
  <c r="L1578" i="11" s="1"/>
  <c r="K1579" i="11"/>
  <c r="L1579" i="11" s="1"/>
  <c r="K1580" i="11"/>
  <c r="L1580" i="11" s="1"/>
  <c r="K1581" i="11"/>
  <c r="L1581" i="11" s="1"/>
  <c r="K1582" i="11"/>
  <c r="L1582" i="11" s="1"/>
  <c r="K1583" i="11"/>
  <c r="L1583" i="11" s="1"/>
  <c r="K1584" i="11"/>
  <c r="L1584" i="11" s="1"/>
  <c r="K1585" i="11"/>
  <c r="L1585" i="11" s="1"/>
  <c r="K1586" i="11"/>
  <c r="L1586" i="11" s="1"/>
  <c r="K1587" i="11"/>
  <c r="L1587" i="11" s="1"/>
  <c r="K1588" i="11"/>
  <c r="L1588" i="11" s="1"/>
  <c r="K1589" i="11"/>
  <c r="L1589" i="11" s="1"/>
  <c r="K1590" i="11"/>
  <c r="L1590" i="11" s="1"/>
  <c r="K1591" i="11"/>
  <c r="L1591" i="11" s="1"/>
  <c r="K1592" i="11"/>
  <c r="L1592" i="11" s="1"/>
  <c r="K1593" i="11"/>
  <c r="L1593" i="11" s="1"/>
  <c r="K1594" i="11"/>
  <c r="L1594" i="11" s="1"/>
  <c r="K1595" i="11"/>
  <c r="L1595" i="11" s="1"/>
  <c r="K1596" i="11"/>
  <c r="L1596" i="11" s="1"/>
  <c r="K1597" i="11"/>
  <c r="L1597" i="11" s="1"/>
  <c r="K1598" i="11"/>
  <c r="L1598" i="11" s="1"/>
  <c r="K1599" i="11"/>
  <c r="L1599" i="11" s="1"/>
  <c r="K1600" i="11"/>
  <c r="L1600" i="11" s="1"/>
  <c r="K1601" i="11"/>
  <c r="L1601" i="11" s="1"/>
  <c r="K1602" i="11"/>
  <c r="L1602" i="11" s="1"/>
  <c r="K1603" i="11"/>
  <c r="L1603" i="11" s="1"/>
  <c r="K1604" i="11"/>
  <c r="L1604" i="11" s="1"/>
  <c r="K1605" i="11"/>
  <c r="L1605" i="11" s="1"/>
  <c r="K1606" i="11"/>
  <c r="L1606" i="11" s="1"/>
  <c r="K1607" i="11"/>
  <c r="L1607" i="11" s="1"/>
  <c r="K1608" i="11"/>
  <c r="L1608" i="11" s="1"/>
  <c r="K1609" i="11"/>
  <c r="L1609" i="11" s="1"/>
  <c r="K1610" i="11"/>
  <c r="L1610" i="11" s="1"/>
  <c r="K1611" i="11"/>
  <c r="L1611" i="11" s="1"/>
  <c r="K1612" i="11"/>
  <c r="L1612" i="11" s="1"/>
  <c r="K1613" i="11"/>
  <c r="L1613" i="11" s="1"/>
  <c r="K1614" i="11"/>
  <c r="L1614" i="11" s="1"/>
  <c r="K1615" i="11"/>
  <c r="L1615" i="11" s="1"/>
  <c r="K1616" i="11"/>
  <c r="L1616" i="11" s="1"/>
  <c r="K1617" i="11"/>
  <c r="L1617" i="11" s="1"/>
  <c r="K1618" i="11"/>
  <c r="L1618" i="11" s="1"/>
  <c r="K1619" i="11"/>
  <c r="L1619" i="11" s="1"/>
  <c r="K1620" i="11"/>
  <c r="L1620" i="11" s="1"/>
  <c r="K1621" i="11"/>
  <c r="L1621" i="11" s="1"/>
  <c r="K1622" i="11"/>
  <c r="L1622" i="11" s="1"/>
  <c r="K1623" i="11"/>
  <c r="L1623" i="11" s="1"/>
  <c r="K1505" i="11"/>
  <c r="L1505" i="11" s="1"/>
  <c r="E1506" i="11"/>
  <c r="M1506" i="11" s="1"/>
  <c r="E1507" i="11"/>
  <c r="M1507" i="11" s="1"/>
  <c r="E1508" i="11"/>
  <c r="M1508" i="11" s="1"/>
  <c r="E1509" i="11"/>
  <c r="M1509" i="11" s="1"/>
  <c r="E1510" i="11"/>
  <c r="M1510" i="11" s="1"/>
  <c r="E1511" i="11"/>
  <c r="M1511" i="11" s="1"/>
  <c r="E1512" i="11"/>
  <c r="M1512" i="11" s="1"/>
  <c r="E1513" i="11"/>
  <c r="M1513" i="11" s="1"/>
  <c r="E1514" i="11"/>
  <c r="M1514" i="11" s="1"/>
  <c r="E1515" i="11"/>
  <c r="M1515" i="11" s="1"/>
  <c r="E1516" i="11"/>
  <c r="M1516" i="11" s="1"/>
  <c r="E1517" i="11"/>
  <c r="M1517" i="11" s="1"/>
  <c r="E1518" i="11"/>
  <c r="M1518" i="11" s="1"/>
  <c r="E1519" i="11"/>
  <c r="M1519" i="11" s="1"/>
  <c r="E1520" i="11"/>
  <c r="M1520" i="11" s="1"/>
  <c r="E1521" i="11"/>
  <c r="M1521" i="11" s="1"/>
  <c r="E1522" i="11"/>
  <c r="M1522" i="11" s="1"/>
  <c r="E1523" i="11"/>
  <c r="M1523" i="11" s="1"/>
  <c r="E1524" i="11"/>
  <c r="M1524" i="11" s="1"/>
  <c r="E1525" i="11"/>
  <c r="M1525" i="11" s="1"/>
  <c r="E1526" i="11"/>
  <c r="M1526" i="11" s="1"/>
  <c r="E1527" i="11"/>
  <c r="M1527" i="11" s="1"/>
  <c r="E1528" i="11"/>
  <c r="M1528" i="11" s="1"/>
  <c r="E1529" i="11"/>
  <c r="M1529" i="11" s="1"/>
  <c r="E1530" i="11"/>
  <c r="M1530" i="11" s="1"/>
  <c r="E1531" i="11"/>
  <c r="M1531" i="11" s="1"/>
  <c r="E1532" i="11"/>
  <c r="M1532" i="11" s="1"/>
  <c r="E1533" i="11"/>
  <c r="M1533" i="11" s="1"/>
  <c r="E1534" i="11"/>
  <c r="M1534" i="11" s="1"/>
  <c r="E1535" i="11"/>
  <c r="M1535" i="11" s="1"/>
  <c r="E1536" i="11"/>
  <c r="M1536" i="11" s="1"/>
  <c r="E1537" i="11"/>
  <c r="M1537" i="11" s="1"/>
  <c r="E1538" i="11"/>
  <c r="M1538" i="11" s="1"/>
  <c r="E1539" i="11"/>
  <c r="M1539" i="11" s="1"/>
  <c r="E1540" i="11"/>
  <c r="M1540" i="11" s="1"/>
  <c r="E1541" i="11"/>
  <c r="M1541" i="11" s="1"/>
  <c r="E1542" i="11"/>
  <c r="M1542" i="11" s="1"/>
  <c r="E1543" i="11"/>
  <c r="M1543" i="11" s="1"/>
  <c r="E1544" i="11"/>
  <c r="M1544" i="11" s="1"/>
  <c r="E1545" i="11"/>
  <c r="M1545" i="11" s="1"/>
  <c r="E1546" i="11"/>
  <c r="M1546" i="11" s="1"/>
  <c r="E1547" i="11"/>
  <c r="M1547" i="11" s="1"/>
  <c r="E1548" i="11"/>
  <c r="M1548" i="11" s="1"/>
  <c r="E1549" i="11"/>
  <c r="M1549" i="11" s="1"/>
  <c r="E1550" i="11"/>
  <c r="M1550" i="11" s="1"/>
  <c r="E1551" i="11"/>
  <c r="M1551" i="11" s="1"/>
  <c r="E1552" i="11"/>
  <c r="M1552" i="11" s="1"/>
  <c r="E1553" i="11"/>
  <c r="M1553" i="11" s="1"/>
  <c r="E1554" i="11"/>
  <c r="M1554" i="11" s="1"/>
  <c r="E1555" i="11"/>
  <c r="M1555" i="11" s="1"/>
  <c r="E1556" i="11"/>
  <c r="M1556" i="11" s="1"/>
  <c r="E1557" i="11"/>
  <c r="M1557" i="11" s="1"/>
  <c r="E1558" i="11"/>
  <c r="M1558" i="11" s="1"/>
  <c r="E1559" i="11"/>
  <c r="M1559" i="11" s="1"/>
  <c r="E1560" i="11"/>
  <c r="M1560" i="11" s="1"/>
  <c r="E1561" i="11"/>
  <c r="M1561" i="11" s="1"/>
  <c r="E1562" i="11"/>
  <c r="M1562" i="11" s="1"/>
  <c r="E1563" i="11"/>
  <c r="M1563" i="11" s="1"/>
  <c r="E1564" i="11"/>
  <c r="M1564" i="11" s="1"/>
  <c r="E1565" i="11"/>
  <c r="M1565" i="11" s="1"/>
  <c r="E1566" i="11"/>
  <c r="M1566" i="11" s="1"/>
  <c r="E1567" i="11"/>
  <c r="M1567" i="11" s="1"/>
  <c r="E1568" i="11"/>
  <c r="M1568" i="11" s="1"/>
  <c r="E1569" i="11"/>
  <c r="M1569" i="11" s="1"/>
  <c r="E1570" i="11"/>
  <c r="M1570" i="11" s="1"/>
  <c r="E1571" i="11"/>
  <c r="M1571" i="11" s="1"/>
  <c r="E1572" i="11"/>
  <c r="M1572" i="11" s="1"/>
  <c r="E1573" i="11"/>
  <c r="M1573" i="11" s="1"/>
  <c r="E1574" i="11"/>
  <c r="M1574" i="11" s="1"/>
  <c r="E1575" i="11"/>
  <c r="M1575" i="11" s="1"/>
  <c r="E1576" i="11"/>
  <c r="M1576" i="11" s="1"/>
  <c r="E1577" i="11"/>
  <c r="M1577" i="11" s="1"/>
  <c r="E1578" i="11"/>
  <c r="M1578" i="11" s="1"/>
  <c r="E1579" i="11"/>
  <c r="M1579" i="11" s="1"/>
  <c r="E1580" i="11"/>
  <c r="M1580" i="11" s="1"/>
  <c r="E1581" i="11"/>
  <c r="M1581" i="11" s="1"/>
  <c r="E1582" i="11"/>
  <c r="M1582" i="11" s="1"/>
  <c r="E1583" i="11"/>
  <c r="M1583" i="11" s="1"/>
  <c r="E1584" i="11"/>
  <c r="M1584" i="11" s="1"/>
  <c r="E1585" i="11"/>
  <c r="M1585" i="11" s="1"/>
  <c r="E1586" i="11"/>
  <c r="M1586" i="11" s="1"/>
  <c r="E1587" i="11"/>
  <c r="M1587" i="11" s="1"/>
  <c r="E1588" i="11"/>
  <c r="M1588" i="11" s="1"/>
  <c r="E1589" i="11"/>
  <c r="M1589" i="11" s="1"/>
  <c r="E1590" i="11"/>
  <c r="M1590" i="11" s="1"/>
  <c r="E1591" i="11"/>
  <c r="M1591" i="11" s="1"/>
  <c r="E1592" i="11"/>
  <c r="M1592" i="11" s="1"/>
  <c r="E1593" i="11"/>
  <c r="M1593" i="11" s="1"/>
  <c r="E1594" i="11"/>
  <c r="M1594" i="11" s="1"/>
  <c r="E1595" i="11"/>
  <c r="M1595" i="11" s="1"/>
  <c r="E1596" i="11"/>
  <c r="M1596" i="11" s="1"/>
  <c r="E1597" i="11"/>
  <c r="M1597" i="11" s="1"/>
  <c r="E1598" i="11"/>
  <c r="M1598" i="11" s="1"/>
  <c r="E1599" i="11"/>
  <c r="M1599" i="11" s="1"/>
  <c r="E1600" i="11"/>
  <c r="M1600" i="11" s="1"/>
  <c r="E1601" i="11"/>
  <c r="M1601" i="11" s="1"/>
  <c r="E1602" i="11"/>
  <c r="M1602" i="11" s="1"/>
  <c r="E1603" i="11"/>
  <c r="M1603" i="11" s="1"/>
  <c r="E1604" i="11"/>
  <c r="M1604" i="11" s="1"/>
  <c r="E1605" i="11"/>
  <c r="M1605" i="11" s="1"/>
  <c r="E1606" i="11"/>
  <c r="M1606" i="11" s="1"/>
  <c r="E1607" i="11"/>
  <c r="M1607" i="11" s="1"/>
  <c r="E1608" i="11"/>
  <c r="M1608" i="11" s="1"/>
  <c r="E1609" i="11"/>
  <c r="M1609" i="11" s="1"/>
  <c r="E1610" i="11"/>
  <c r="M1610" i="11" s="1"/>
  <c r="E1611" i="11"/>
  <c r="M1611" i="11" s="1"/>
  <c r="E1612" i="11"/>
  <c r="M1612" i="11" s="1"/>
  <c r="E1613" i="11"/>
  <c r="M1613" i="11" s="1"/>
  <c r="E1614" i="11"/>
  <c r="M1614" i="11" s="1"/>
  <c r="E1615" i="11"/>
  <c r="M1615" i="11" s="1"/>
  <c r="E1616" i="11"/>
  <c r="M1616" i="11" s="1"/>
  <c r="E1617" i="11"/>
  <c r="M1617" i="11" s="1"/>
  <c r="E1618" i="11"/>
  <c r="M1618" i="11" s="1"/>
  <c r="E1619" i="11"/>
  <c r="M1619" i="11" s="1"/>
  <c r="E1620" i="11"/>
  <c r="M1620" i="11" s="1"/>
  <c r="E1621" i="11"/>
  <c r="M1621" i="11" s="1"/>
  <c r="E1622" i="11"/>
  <c r="M1622" i="11" s="1"/>
  <c r="E1623" i="11"/>
  <c r="M1623" i="11" s="1"/>
  <c r="E1505" i="11"/>
  <c r="M1505" i="11" s="1"/>
  <c r="Z32" i="1"/>
  <c r="AB37" i="1"/>
  <c r="AC40" i="1"/>
  <c r="AB6" i="1"/>
  <c r="AB7" i="1"/>
  <c r="Z42" i="1"/>
  <c r="AB43" i="1"/>
  <c r="Z44" i="1"/>
  <c r="AA44" i="1"/>
  <c r="AB44" i="1"/>
  <c r="AC44" i="1"/>
  <c r="AC47" i="1"/>
  <c r="AB56" i="1"/>
  <c r="AA61" i="1"/>
  <c r="AB61" i="1"/>
  <c r="V26" i="1"/>
  <c r="W26" i="1" s="1"/>
  <c r="V19" i="1"/>
  <c r="W19" i="1" s="1"/>
  <c r="V67" i="1"/>
  <c r="W67" i="1" s="1"/>
  <c r="V20" i="1"/>
  <c r="W20" i="1" s="1"/>
  <c r="V21" i="1"/>
  <c r="W21" i="1" s="1"/>
  <c r="V22" i="1"/>
  <c r="W22" i="1" s="1"/>
  <c r="V23" i="1"/>
  <c r="W23" i="1" s="1"/>
  <c r="V27" i="1"/>
  <c r="W27" i="1" s="1"/>
  <c r="V28" i="1"/>
  <c r="W28" i="1" s="1"/>
  <c r="V29" i="1"/>
  <c r="W29" i="1" s="1"/>
  <c r="V30" i="1"/>
  <c r="W30" i="1" s="1"/>
  <c r="V13" i="1"/>
  <c r="W13" i="1" s="1"/>
  <c r="V31" i="1"/>
  <c r="W31" i="1" s="1"/>
  <c r="V32" i="1"/>
  <c r="W32" i="1" s="1"/>
  <c r="V33" i="1"/>
  <c r="W33" i="1" s="1"/>
  <c r="V34" i="1"/>
  <c r="W34" i="1" s="1"/>
  <c r="V35" i="1"/>
  <c r="W35" i="1" s="1"/>
  <c r="V4" i="1"/>
  <c r="W4" i="1" s="1"/>
  <c r="V36" i="1"/>
  <c r="W36" i="1" s="1"/>
  <c r="V37" i="1"/>
  <c r="W37" i="1" s="1"/>
  <c r="V38" i="1"/>
  <c r="W38" i="1" s="1"/>
  <c r="V68" i="1"/>
  <c r="W68" i="1" s="1"/>
  <c r="V15" i="1"/>
  <c r="W15" i="1" s="1"/>
  <c r="V16" i="1"/>
  <c r="W16" i="1" s="1"/>
  <c r="V39" i="1"/>
  <c r="W39" i="1" s="1"/>
  <c r="V5" i="1"/>
  <c r="W5" i="1" s="1"/>
  <c r="V40" i="1"/>
  <c r="W40" i="1" s="1"/>
  <c r="V41" i="1"/>
  <c r="W41" i="1" s="1"/>
  <c r="V69" i="1"/>
  <c r="W69" i="1" s="1"/>
  <c r="V6" i="1"/>
  <c r="W6" i="1" s="1"/>
  <c r="V7" i="1"/>
  <c r="W7" i="1" s="1"/>
  <c r="V42" i="1"/>
  <c r="W42" i="1" s="1"/>
  <c r="V8" i="1"/>
  <c r="W8" i="1" s="1"/>
  <c r="V9" i="1"/>
  <c r="W9" i="1" s="1"/>
  <c r="V43" i="1"/>
  <c r="W43" i="1" s="1"/>
  <c r="V14" i="1"/>
  <c r="W14" i="1" s="1"/>
  <c r="V70" i="1"/>
  <c r="W70" i="1" s="1"/>
  <c r="V44" i="1"/>
  <c r="W44" i="1" s="1"/>
  <c r="V45" i="1"/>
  <c r="W45" i="1" s="1"/>
  <c r="V46" i="1"/>
  <c r="W46" i="1" s="1"/>
  <c r="V47" i="1"/>
  <c r="V48" i="1"/>
  <c r="V71" i="1"/>
  <c r="V49" i="1"/>
  <c r="V50" i="1"/>
  <c r="V10" i="1"/>
  <c r="V51" i="1"/>
  <c r="V52" i="1"/>
  <c r="V2" i="1"/>
  <c r="V53" i="1"/>
  <c r="V54" i="1"/>
  <c r="V55" i="1"/>
  <c r="V56" i="1"/>
  <c r="V57" i="1"/>
  <c r="V58" i="1"/>
  <c r="V59" i="1"/>
  <c r="V60" i="1"/>
  <c r="V3" i="1"/>
  <c r="V24" i="1"/>
  <c r="V17" i="1"/>
  <c r="V61" i="1"/>
  <c r="V62" i="1"/>
  <c r="V63" i="1"/>
  <c r="V64" i="1"/>
  <c r="V65" i="1"/>
  <c r="V66" i="1"/>
  <c r="V18" i="1"/>
  <c r="W18" i="1" s="1"/>
  <c r="T26" i="1"/>
  <c r="U26" i="1" s="1"/>
  <c r="T19" i="1"/>
  <c r="U19" i="1" s="1"/>
  <c r="T67" i="1"/>
  <c r="U67" i="1" s="1"/>
  <c r="T20" i="1"/>
  <c r="U20" i="1" s="1"/>
  <c r="T21" i="1"/>
  <c r="U21" i="1" s="1"/>
  <c r="T22" i="1"/>
  <c r="U22" i="1" s="1"/>
  <c r="T23" i="1"/>
  <c r="U23" i="1" s="1"/>
  <c r="T27" i="1"/>
  <c r="U27" i="1" s="1"/>
  <c r="T28" i="1"/>
  <c r="U28" i="1" s="1"/>
  <c r="T29" i="1"/>
  <c r="U29" i="1" s="1"/>
  <c r="T30" i="1"/>
  <c r="U30" i="1" s="1"/>
  <c r="T13" i="1"/>
  <c r="U13" i="1" s="1"/>
  <c r="T31" i="1"/>
  <c r="U31" i="1" s="1"/>
  <c r="T32" i="1"/>
  <c r="U32" i="1" s="1"/>
  <c r="T33" i="1"/>
  <c r="U33" i="1" s="1"/>
  <c r="T34" i="1"/>
  <c r="U34" i="1" s="1"/>
  <c r="T35" i="1"/>
  <c r="U35" i="1" s="1"/>
  <c r="T4" i="1"/>
  <c r="U4" i="1" s="1"/>
  <c r="T36" i="1"/>
  <c r="U36" i="1" s="1"/>
  <c r="T37" i="1"/>
  <c r="U37" i="1" s="1"/>
  <c r="T38" i="1"/>
  <c r="U38" i="1" s="1"/>
  <c r="T68" i="1"/>
  <c r="U68" i="1" s="1"/>
  <c r="U15" i="1"/>
  <c r="T16" i="1"/>
  <c r="U16" i="1" s="1"/>
  <c r="T39" i="1"/>
  <c r="U39" i="1" s="1"/>
  <c r="T5" i="1"/>
  <c r="U5" i="1" s="1"/>
  <c r="T40" i="1"/>
  <c r="U40" i="1" s="1"/>
  <c r="T41" i="1"/>
  <c r="U41" i="1" s="1"/>
  <c r="T69" i="1"/>
  <c r="U69" i="1" s="1"/>
  <c r="T6" i="1"/>
  <c r="U6" i="1" s="1"/>
  <c r="T7" i="1"/>
  <c r="U7" i="1" s="1"/>
  <c r="T42" i="1"/>
  <c r="U42" i="1" s="1"/>
  <c r="T8" i="1"/>
  <c r="U8" i="1" s="1"/>
  <c r="T9" i="1"/>
  <c r="U9" i="1" s="1"/>
  <c r="T43" i="1"/>
  <c r="U43" i="1" s="1"/>
  <c r="T14" i="1"/>
  <c r="U14" i="1" s="1"/>
  <c r="T70" i="1"/>
  <c r="U70" i="1" s="1"/>
  <c r="T44" i="1"/>
  <c r="U44" i="1" s="1"/>
  <c r="T45" i="1"/>
  <c r="U45" i="1" s="1"/>
  <c r="T46" i="1"/>
  <c r="U46" i="1" s="1"/>
  <c r="T47" i="1"/>
  <c r="U47" i="1" s="1"/>
  <c r="T48" i="1"/>
  <c r="U48" i="1" s="1"/>
  <c r="T71" i="1"/>
  <c r="U71" i="1" s="1"/>
  <c r="T49" i="1"/>
  <c r="U49" i="1" s="1"/>
  <c r="T50" i="1"/>
  <c r="U50" i="1" s="1"/>
  <c r="T10" i="1"/>
  <c r="U10" i="1" s="1"/>
  <c r="T51" i="1"/>
  <c r="U51" i="1" s="1"/>
  <c r="T52" i="1"/>
  <c r="U52" i="1" s="1"/>
  <c r="T2" i="1"/>
  <c r="U2" i="1" s="1"/>
  <c r="T53" i="1"/>
  <c r="U53" i="1" s="1"/>
  <c r="T54" i="1"/>
  <c r="U54" i="1" s="1"/>
  <c r="T55" i="1"/>
  <c r="U55" i="1" s="1"/>
  <c r="T56" i="1"/>
  <c r="U56" i="1" s="1"/>
  <c r="T57" i="1"/>
  <c r="U57" i="1" s="1"/>
  <c r="T58" i="1"/>
  <c r="U58" i="1" s="1"/>
  <c r="T59" i="1"/>
  <c r="U59" i="1" s="1"/>
  <c r="T60" i="1"/>
  <c r="U60" i="1" s="1"/>
  <c r="T3" i="1"/>
  <c r="U3" i="1" s="1"/>
  <c r="T24" i="1"/>
  <c r="U24" i="1" s="1"/>
  <c r="T17" i="1"/>
  <c r="U17" i="1" s="1"/>
  <c r="T61" i="1"/>
  <c r="U61" i="1" s="1"/>
  <c r="T62" i="1"/>
  <c r="U62" i="1" s="1"/>
  <c r="T63" i="1"/>
  <c r="U63" i="1" s="1"/>
  <c r="T64" i="1"/>
  <c r="U64" i="1" s="1"/>
  <c r="T65" i="1"/>
  <c r="U65" i="1" s="1"/>
  <c r="T66" i="1"/>
  <c r="U66" i="1" s="1"/>
  <c r="N1503" i="11"/>
  <c r="P1503" i="11" s="1"/>
  <c r="M1503" i="11"/>
  <c r="L1503" i="11"/>
  <c r="C1503" i="11"/>
  <c r="B1503" i="11"/>
  <c r="N1502" i="11"/>
  <c r="P1502" i="11" s="1"/>
  <c r="M1502" i="11"/>
  <c r="L1502" i="11"/>
  <c r="C1502" i="11"/>
  <c r="B1502" i="11"/>
  <c r="N1501" i="11"/>
  <c r="P1501" i="11" s="1"/>
  <c r="M1501" i="11"/>
  <c r="L1501" i="11"/>
  <c r="C1501" i="11"/>
  <c r="B1501" i="11"/>
  <c r="N1500" i="11"/>
  <c r="P1500" i="11" s="1"/>
  <c r="M1500" i="11"/>
  <c r="L1500" i="11"/>
  <c r="C1500" i="11"/>
  <c r="B1500" i="11"/>
  <c r="N1499" i="11"/>
  <c r="M1499" i="11"/>
  <c r="L1499" i="11"/>
  <c r="C1499" i="11"/>
  <c r="B1499" i="11"/>
  <c r="N1498" i="11"/>
  <c r="O1498" i="11" s="1"/>
  <c r="M1498" i="11"/>
  <c r="L1498" i="11"/>
  <c r="C1498" i="11"/>
  <c r="B1498" i="11"/>
  <c r="N1497" i="11"/>
  <c r="P1497" i="11" s="1"/>
  <c r="M1497" i="11"/>
  <c r="L1497" i="11"/>
  <c r="C1497" i="11"/>
  <c r="B1497" i="11"/>
  <c r="N1496" i="11"/>
  <c r="M1496" i="11"/>
  <c r="L1496" i="11"/>
  <c r="C1496" i="11"/>
  <c r="B1496" i="11"/>
  <c r="N1495" i="11"/>
  <c r="M1495" i="11"/>
  <c r="L1495" i="11"/>
  <c r="C1495" i="11"/>
  <c r="B1495" i="11"/>
  <c r="N1494" i="11"/>
  <c r="M1494" i="11"/>
  <c r="L1494" i="11"/>
  <c r="C1494" i="11"/>
  <c r="B1494" i="11"/>
  <c r="N1493" i="11"/>
  <c r="P1493" i="11" s="1"/>
  <c r="M1493" i="11"/>
  <c r="L1493" i="11"/>
  <c r="C1493" i="11"/>
  <c r="B1493" i="11"/>
  <c r="N1492" i="11"/>
  <c r="O1492" i="11" s="1"/>
  <c r="M1492" i="11"/>
  <c r="L1492" i="11"/>
  <c r="C1492" i="11"/>
  <c r="B1492" i="11"/>
  <c r="N1491" i="11"/>
  <c r="P1491" i="11" s="1"/>
  <c r="M1491" i="11"/>
  <c r="L1491" i="11"/>
  <c r="C1491" i="11"/>
  <c r="B1491" i="11"/>
  <c r="N1490" i="11"/>
  <c r="M1490" i="11"/>
  <c r="L1490" i="11"/>
  <c r="C1490" i="11"/>
  <c r="B1490" i="11"/>
  <c r="N1489" i="11"/>
  <c r="P1489" i="11" s="1"/>
  <c r="M1489" i="11"/>
  <c r="L1489" i="11"/>
  <c r="C1489" i="11"/>
  <c r="B1489" i="11"/>
  <c r="N1488" i="11"/>
  <c r="P1488" i="11" s="1"/>
  <c r="M1488" i="11"/>
  <c r="L1488" i="11"/>
  <c r="C1488" i="11"/>
  <c r="B1488" i="11"/>
  <c r="N1487" i="11"/>
  <c r="P1487" i="11" s="1"/>
  <c r="M1487" i="11"/>
  <c r="L1487" i="11"/>
  <c r="C1487" i="11"/>
  <c r="B1487" i="11"/>
  <c r="N1486" i="11"/>
  <c r="O1486" i="11" s="1"/>
  <c r="M1486" i="11"/>
  <c r="L1486" i="11"/>
  <c r="C1486" i="11"/>
  <c r="B1486" i="11"/>
  <c r="N1485" i="11"/>
  <c r="P1485" i="11" s="1"/>
  <c r="M1485" i="11"/>
  <c r="L1485" i="11"/>
  <c r="C1485" i="11"/>
  <c r="B1485" i="11"/>
  <c r="N1484" i="11"/>
  <c r="M1484" i="11"/>
  <c r="L1484" i="11"/>
  <c r="C1484" i="11"/>
  <c r="B1484" i="11"/>
  <c r="N1483" i="11"/>
  <c r="P1483" i="11" s="1"/>
  <c r="M1483" i="11"/>
  <c r="L1483" i="11"/>
  <c r="C1483" i="11"/>
  <c r="B1483" i="11"/>
  <c r="N1482" i="11"/>
  <c r="M1482" i="11"/>
  <c r="L1482" i="11"/>
  <c r="C1482" i="11"/>
  <c r="B1482" i="11"/>
  <c r="N1481" i="11"/>
  <c r="P1481" i="11" s="1"/>
  <c r="M1481" i="11"/>
  <c r="L1481" i="11"/>
  <c r="C1481" i="11"/>
  <c r="B1481" i="11"/>
  <c r="N1480" i="11"/>
  <c r="O1480" i="11" s="1"/>
  <c r="M1480" i="11"/>
  <c r="L1480" i="11"/>
  <c r="C1480" i="11"/>
  <c r="B1480" i="11"/>
  <c r="N1479" i="11"/>
  <c r="P1479" i="11" s="1"/>
  <c r="M1479" i="11"/>
  <c r="L1479" i="11"/>
  <c r="C1479" i="11"/>
  <c r="B1479" i="11"/>
  <c r="N1478" i="11"/>
  <c r="O1478" i="11" s="1"/>
  <c r="M1478" i="11"/>
  <c r="L1478" i="11"/>
  <c r="C1478" i="11"/>
  <c r="B1478" i="11"/>
  <c r="N1477" i="11"/>
  <c r="P1477" i="11" s="1"/>
  <c r="M1477" i="11"/>
  <c r="L1477" i="11"/>
  <c r="C1477" i="11"/>
  <c r="B1477" i="11"/>
  <c r="P1476" i="11"/>
  <c r="N1476" i="11"/>
  <c r="O1476" i="11" s="1"/>
  <c r="M1476" i="11"/>
  <c r="L1476" i="11"/>
  <c r="C1476" i="11"/>
  <c r="B1476" i="11"/>
  <c r="N1475" i="11"/>
  <c r="M1475" i="11"/>
  <c r="L1475" i="11"/>
  <c r="C1475" i="11"/>
  <c r="B1475" i="11"/>
  <c r="N1474" i="11"/>
  <c r="O1474" i="11" s="1"/>
  <c r="M1474" i="11"/>
  <c r="L1474" i="11"/>
  <c r="C1474" i="11"/>
  <c r="B1474" i="11"/>
  <c r="N1473" i="11"/>
  <c r="P1473" i="11" s="1"/>
  <c r="M1473" i="11"/>
  <c r="L1473" i="11"/>
  <c r="C1473" i="11"/>
  <c r="B1473" i="11"/>
  <c r="N1472" i="11"/>
  <c r="M1472" i="11"/>
  <c r="L1472" i="11"/>
  <c r="C1472" i="11"/>
  <c r="B1472" i="11"/>
  <c r="N1471" i="11"/>
  <c r="P1471" i="11" s="1"/>
  <c r="M1471" i="11"/>
  <c r="L1471" i="11"/>
  <c r="C1471" i="11"/>
  <c r="B1471" i="11"/>
  <c r="N1470" i="11"/>
  <c r="P1470" i="11" s="1"/>
  <c r="M1470" i="11"/>
  <c r="L1470" i="11"/>
  <c r="C1470" i="11"/>
  <c r="B1470" i="11"/>
  <c r="N1469" i="11"/>
  <c r="P1469" i="11" s="1"/>
  <c r="M1469" i="11"/>
  <c r="L1469" i="11"/>
  <c r="C1469" i="11"/>
  <c r="B1469" i="11"/>
  <c r="N1468" i="11"/>
  <c r="O1468" i="11" s="1"/>
  <c r="M1468" i="11"/>
  <c r="L1468" i="11"/>
  <c r="C1468" i="11"/>
  <c r="B1468" i="11"/>
  <c r="N1467" i="11"/>
  <c r="P1467" i="11" s="1"/>
  <c r="M1467" i="11"/>
  <c r="L1467" i="11"/>
  <c r="C1467" i="11"/>
  <c r="B1467" i="11"/>
  <c r="N1466" i="11"/>
  <c r="O1466" i="11" s="1"/>
  <c r="M1466" i="11"/>
  <c r="L1466" i="11"/>
  <c r="C1466" i="11"/>
  <c r="B1466" i="11"/>
  <c r="N1465" i="11"/>
  <c r="P1465" i="11" s="1"/>
  <c r="M1465" i="11"/>
  <c r="L1465" i="11"/>
  <c r="C1465" i="11"/>
  <c r="B1465" i="11"/>
  <c r="N1464" i="11"/>
  <c r="P1464" i="11" s="1"/>
  <c r="M1464" i="11"/>
  <c r="L1464" i="11"/>
  <c r="C1464" i="11"/>
  <c r="B1464" i="11"/>
  <c r="N1463" i="11"/>
  <c r="M1463" i="11"/>
  <c r="L1463" i="11"/>
  <c r="C1463" i="11"/>
  <c r="B1463" i="11"/>
  <c r="N1462" i="11"/>
  <c r="O1462" i="11" s="1"/>
  <c r="M1462" i="11"/>
  <c r="L1462" i="11"/>
  <c r="C1462" i="11"/>
  <c r="B1462" i="11"/>
  <c r="N1461" i="11"/>
  <c r="P1461" i="11" s="1"/>
  <c r="M1461" i="11"/>
  <c r="L1461" i="11"/>
  <c r="C1461" i="11"/>
  <c r="B1461" i="11"/>
  <c r="N1460" i="11"/>
  <c r="M1460" i="11"/>
  <c r="L1460" i="11"/>
  <c r="C1460" i="11"/>
  <c r="B1460" i="11"/>
  <c r="N1459" i="11"/>
  <c r="P1459" i="11" s="1"/>
  <c r="M1459" i="11"/>
  <c r="L1459" i="11"/>
  <c r="C1459" i="11"/>
  <c r="B1459" i="11"/>
  <c r="N1458" i="11"/>
  <c r="P1458" i="11" s="1"/>
  <c r="M1458" i="11"/>
  <c r="L1458" i="11"/>
  <c r="C1458" i="11"/>
  <c r="B1458" i="11"/>
  <c r="N1457" i="11"/>
  <c r="P1457" i="11" s="1"/>
  <c r="M1457" i="11"/>
  <c r="L1457" i="11"/>
  <c r="C1457" i="11"/>
  <c r="B1457" i="11"/>
  <c r="P1456" i="11"/>
  <c r="N1456" i="11"/>
  <c r="O1456" i="11" s="1"/>
  <c r="M1456" i="11"/>
  <c r="L1456" i="11"/>
  <c r="C1456" i="11"/>
  <c r="B1456" i="11"/>
  <c r="N1455" i="11"/>
  <c r="P1455" i="11" s="1"/>
  <c r="M1455" i="11"/>
  <c r="L1455" i="11"/>
  <c r="C1455" i="11"/>
  <c r="B1455" i="11"/>
  <c r="N1454" i="11"/>
  <c r="P1454" i="11" s="1"/>
  <c r="M1454" i="11"/>
  <c r="L1454" i="11"/>
  <c r="C1454" i="11"/>
  <c r="B1454" i="11"/>
  <c r="N1453" i="11"/>
  <c r="P1453" i="11" s="1"/>
  <c r="M1453" i="11"/>
  <c r="L1453" i="11"/>
  <c r="C1453" i="11"/>
  <c r="B1453" i="11"/>
  <c r="N1452" i="11"/>
  <c r="P1452" i="11" s="1"/>
  <c r="M1452" i="11"/>
  <c r="L1452" i="11"/>
  <c r="C1452" i="11"/>
  <c r="B1452" i="11"/>
  <c r="N1451" i="11"/>
  <c r="P1451" i="11" s="1"/>
  <c r="M1451" i="11"/>
  <c r="L1451" i="11"/>
  <c r="C1451" i="11"/>
  <c r="B1451" i="11"/>
  <c r="N1450" i="11"/>
  <c r="O1450" i="11" s="1"/>
  <c r="M1450" i="11"/>
  <c r="L1450" i="11"/>
  <c r="C1450" i="11"/>
  <c r="B1450" i="11"/>
  <c r="O1449" i="11"/>
  <c r="N1449" i="11"/>
  <c r="P1449" i="11" s="1"/>
  <c r="M1449" i="11"/>
  <c r="L1449" i="11"/>
  <c r="C1449" i="11"/>
  <c r="B1449" i="11"/>
  <c r="N1448" i="11"/>
  <c r="M1448" i="11"/>
  <c r="L1448" i="11"/>
  <c r="C1448" i="11"/>
  <c r="B1448" i="11"/>
  <c r="N1447" i="11"/>
  <c r="P1447" i="11" s="1"/>
  <c r="M1447" i="11"/>
  <c r="L1447" i="11"/>
  <c r="C1447" i="11"/>
  <c r="B1447" i="11"/>
  <c r="N1446" i="11"/>
  <c r="M1446" i="11"/>
  <c r="L1446" i="11"/>
  <c r="C1446" i="11"/>
  <c r="B1446" i="11"/>
  <c r="N1445" i="11"/>
  <c r="P1445" i="11" s="1"/>
  <c r="M1445" i="11"/>
  <c r="L1445" i="11"/>
  <c r="C1445" i="11"/>
  <c r="B1445" i="11"/>
  <c r="P1444" i="11"/>
  <c r="N1444" i="11"/>
  <c r="O1444" i="11" s="1"/>
  <c r="M1444" i="11"/>
  <c r="L1444" i="11"/>
  <c r="C1444" i="11"/>
  <c r="B1444" i="11"/>
  <c r="N1443" i="11"/>
  <c r="P1443" i="11" s="1"/>
  <c r="M1443" i="11"/>
  <c r="L1443" i="11"/>
  <c r="C1443" i="11"/>
  <c r="B1443" i="11"/>
  <c r="N1442" i="11"/>
  <c r="O1442" i="11" s="1"/>
  <c r="M1442" i="11"/>
  <c r="L1442" i="11"/>
  <c r="C1442" i="11"/>
  <c r="B1442" i="11"/>
  <c r="N1441" i="11"/>
  <c r="P1441" i="11" s="1"/>
  <c r="M1441" i="11"/>
  <c r="L1441" i="11"/>
  <c r="C1441" i="11"/>
  <c r="B1441" i="11"/>
  <c r="N1440" i="11"/>
  <c r="M1440" i="11"/>
  <c r="L1440" i="11"/>
  <c r="C1440" i="11"/>
  <c r="B1440" i="11"/>
  <c r="O1439" i="11"/>
  <c r="N1439" i="11"/>
  <c r="P1439" i="11" s="1"/>
  <c r="M1439" i="11"/>
  <c r="L1439" i="11"/>
  <c r="C1439" i="11"/>
  <c r="B1439" i="11"/>
  <c r="N1438" i="11"/>
  <c r="O1438" i="11" s="1"/>
  <c r="M1438" i="11"/>
  <c r="L1438" i="11"/>
  <c r="C1438" i="11"/>
  <c r="B1438" i="11"/>
  <c r="O1437" i="11"/>
  <c r="N1437" i="11"/>
  <c r="P1437" i="11" s="1"/>
  <c r="M1437" i="11"/>
  <c r="L1437" i="11"/>
  <c r="C1437" i="11"/>
  <c r="B1437" i="11"/>
  <c r="N1436" i="11"/>
  <c r="M1436" i="11"/>
  <c r="L1436" i="11"/>
  <c r="C1436" i="11"/>
  <c r="B1436" i="11"/>
  <c r="N1435" i="11"/>
  <c r="P1435" i="11" s="1"/>
  <c r="M1435" i="11"/>
  <c r="L1435" i="11"/>
  <c r="C1435" i="11"/>
  <c r="B1435" i="11"/>
  <c r="N1434" i="11"/>
  <c r="O1434" i="11" s="1"/>
  <c r="M1434" i="11"/>
  <c r="L1434" i="11"/>
  <c r="C1434" i="11"/>
  <c r="B1434" i="11"/>
  <c r="N1433" i="11"/>
  <c r="P1433" i="11" s="1"/>
  <c r="M1433" i="11"/>
  <c r="L1433" i="11"/>
  <c r="C1433" i="11"/>
  <c r="B1433" i="11"/>
  <c r="N1432" i="11"/>
  <c r="O1432" i="11" s="1"/>
  <c r="M1432" i="11"/>
  <c r="L1432" i="11"/>
  <c r="C1432" i="11"/>
  <c r="B1432" i="11"/>
  <c r="N1431" i="11"/>
  <c r="P1431" i="11" s="1"/>
  <c r="M1431" i="11"/>
  <c r="L1431" i="11"/>
  <c r="C1431" i="11"/>
  <c r="B1431" i="11"/>
  <c r="N1430" i="11"/>
  <c r="O1430" i="11" s="1"/>
  <c r="M1430" i="11"/>
  <c r="L1430" i="11"/>
  <c r="C1430" i="11"/>
  <c r="B1430" i="11"/>
  <c r="N1429" i="11"/>
  <c r="P1429" i="11" s="1"/>
  <c r="M1429" i="11"/>
  <c r="L1429" i="11"/>
  <c r="C1429" i="11"/>
  <c r="B1429" i="11"/>
  <c r="N1428" i="11"/>
  <c r="O1428" i="11" s="1"/>
  <c r="M1428" i="11"/>
  <c r="L1428" i="11"/>
  <c r="C1428" i="11"/>
  <c r="B1428" i="11"/>
  <c r="N1427" i="11"/>
  <c r="P1427" i="11" s="1"/>
  <c r="M1427" i="11"/>
  <c r="L1427" i="11"/>
  <c r="C1427" i="11"/>
  <c r="B1427" i="11"/>
  <c r="N1426" i="11"/>
  <c r="O1426" i="11" s="1"/>
  <c r="M1426" i="11"/>
  <c r="L1426" i="11"/>
  <c r="C1426" i="11"/>
  <c r="B1426" i="11"/>
  <c r="P1425" i="11"/>
  <c r="O1425" i="11"/>
  <c r="N1425" i="11"/>
  <c r="M1425" i="11"/>
  <c r="L1425" i="11"/>
  <c r="C1425" i="11"/>
  <c r="B1425" i="11"/>
  <c r="N1424" i="11"/>
  <c r="M1424" i="11"/>
  <c r="L1424" i="11"/>
  <c r="C1424" i="11"/>
  <c r="B1424" i="11"/>
  <c r="N1423" i="11"/>
  <c r="P1423" i="11" s="1"/>
  <c r="M1423" i="11"/>
  <c r="L1423" i="11"/>
  <c r="C1423" i="11"/>
  <c r="B1423" i="11"/>
  <c r="N1422" i="11"/>
  <c r="O1422" i="11" s="1"/>
  <c r="M1422" i="11"/>
  <c r="L1422" i="11"/>
  <c r="C1422" i="11"/>
  <c r="B1422" i="11"/>
  <c r="N1421" i="11"/>
  <c r="P1421" i="11" s="1"/>
  <c r="M1421" i="11"/>
  <c r="L1421" i="11"/>
  <c r="C1421" i="11"/>
  <c r="B1421" i="11"/>
  <c r="N1420" i="11"/>
  <c r="O1420" i="11" s="1"/>
  <c r="M1420" i="11"/>
  <c r="L1420" i="11"/>
  <c r="C1420" i="11"/>
  <c r="B1420" i="11"/>
  <c r="N1419" i="11"/>
  <c r="P1419" i="11" s="1"/>
  <c r="M1419" i="11"/>
  <c r="L1419" i="11"/>
  <c r="C1419" i="11"/>
  <c r="B1419" i="11"/>
  <c r="N1418" i="11"/>
  <c r="O1418" i="11" s="1"/>
  <c r="M1418" i="11"/>
  <c r="L1418" i="11"/>
  <c r="C1418" i="11"/>
  <c r="B1418" i="11"/>
  <c r="N1417" i="11"/>
  <c r="M1417" i="11"/>
  <c r="L1417" i="11"/>
  <c r="C1417" i="11"/>
  <c r="B1417" i="11"/>
  <c r="N1416" i="11"/>
  <c r="M1416" i="11"/>
  <c r="L1416" i="11"/>
  <c r="C1416" i="11"/>
  <c r="B1416" i="11"/>
  <c r="N1415" i="11"/>
  <c r="M1415" i="11"/>
  <c r="L1415" i="11"/>
  <c r="C1415" i="11"/>
  <c r="B1415" i="11"/>
  <c r="N1414" i="11"/>
  <c r="O1414" i="11" s="1"/>
  <c r="M1414" i="11"/>
  <c r="L1414" i="11"/>
  <c r="C1414" i="11"/>
  <c r="B1414" i="11"/>
  <c r="N1413" i="11"/>
  <c r="P1413" i="11" s="1"/>
  <c r="M1413" i="11"/>
  <c r="L1413" i="11"/>
  <c r="C1413" i="11"/>
  <c r="B1413" i="11"/>
  <c r="N1412" i="11"/>
  <c r="M1412" i="11"/>
  <c r="L1412" i="11"/>
  <c r="C1412" i="11"/>
  <c r="B1412" i="11"/>
  <c r="N1411" i="11"/>
  <c r="P1411" i="11" s="1"/>
  <c r="M1411" i="11"/>
  <c r="L1411" i="11"/>
  <c r="C1411" i="11"/>
  <c r="B1411" i="11"/>
  <c r="N1410" i="11"/>
  <c r="P1410" i="11" s="1"/>
  <c r="M1410" i="11"/>
  <c r="L1410" i="11"/>
  <c r="C1410" i="11"/>
  <c r="B1410" i="11"/>
  <c r="N1409" i="11"/>
  <c r="P1409" i="11" s="1"/>
  <c r="M1409" i="11"/>
  <c r="L1409" i="11"/>
  <c r="C1409" i="11"/>
  <c r="B1409" i="11"/>
  <c r="N1408" i="11"/>
  <c r="P1408" i="11" s="1"/>
  <c r="M1408" i="11"/>
  <c r="L1408" i="11"/>
  <c r="C1408" i="11"/>
  <c r="B1408" i="11"/>
  <c r="N1407" i="11"/>
  <c r="M1407" i="11"/>
  <c r="L1407" i="11"/>
  <c r="C1407" i="11"/>
  <c r="B1407" i="11"/>
  <c r="N1406" i="11"/>
  <c r="P1406" i="11" s="1"/>
  <c r="M1406" i="11"/>
  <c r="L1406" i="11"/>
  <c r="C1406" i="11"/>
  <c r="B1406" i="11"/>
  <c r="N1405" i="11"/>
  <c r="M1405" i="11"/>
  <c r="L1405" i="11"/>
  <c r="C1405" i="11"/>
  <c r="B1405" i="11"/>
  <c r="N1404" i="11"/>
  <c r="P1404" i="11" s="1"/>
  <c r="M1404" i="11"/>
  <c r="L1404" i="11"/>
  <c r="C1404" i="11"/>
  <c r="B1404" i="11"/>
  <c r="N1403" i="11"/>
  <c r="O1403" i="11" s="1"/>
  <c r="M1403" i="11"/>
  <c r="L1403" i="11"/>
  <c r="C1403" i="11"/>
  <c r="B1403" i="11"/>
  <c r="N1402" i="11"/>
  <c r="P1402" i="11" s="1"/>
  <c r="M1402" i="11"/>
  <c r="L1402" i="11"/>
  <c r="C1402" i="11"/>
  <c r="B1402" i="11"/>
  <c r="N1401" i="11"/>
  <c r="P1401" i="11" s="1"/>
  <c r="M1401" i="11"/>
  <c r="L1401" i="11"/>
  <c r="C1401" i="11"/>
  <c r="B1401" i="11"/>
  <c r="N1400" i="11"/>
  <c r="P1400" i="11" s="1"/>
  <c r="M1400" i="11"/>
  <c r="L1400" i="11"/>
  <c r="C1400" i="11"/>
  <c r="B1400" i="11"/>
  <c r="N1399" i="11"/>
  <c r="M1399" i="11"/>
  <c r="L1399" i="11"/>
  <c r="C1399" i="11"/>
  <c r="B1399" i="11"/>
  <c r="N1398" i="11"/>
  <c r="M1398" i="11"/>
  <c r="L1398" i="11"/>
  <c r="C1398" i="11"/>
  <c r="B1398" i="11"/>
  <c r="P1397" i="11"/>
  <c r="N1397" i="11"/>
  <c r="O1397" i="11" s="1"/>
  <c r="M1397" i="11"/>
  <c r="L1397" i="11"/>
  <c r="C1397" i="11"/>
  <c r="B1397" i="11"/>
  <c r="N1396" i="11"/>
  <c r="M1396" i="11"/>
  <c r="L1396" i="11"/>
  <c r="C1396" i="11"/>
  <c r="B1396" i="11"/>
  <c r="N1395" i="11"/>
  <c r="M1395" i="11"/>
  <c r="L1395" i="11"/>
  <c r="C1395" i="11"/>
  <c r="B1395" i="11"/>
  <c r="N1394" i="11"/>
  <c r="M1394" i="11"/>
  <c r="L1394" i="11"/>
  <c r="C1394" i="11"/>
  <c r="B1394" i="11"/>
  <c r="N1393" i="11"/>
  <c r="P1393" i="11" s="1"/>
  <c r="M1393" i="11"/>
  <c r="L1393" i="11"/>
  <c r="C1393" i="11"/>
  <c r="B1393" i="11"/>
  <c r="N1392" i="11"/>
  <c r="P1392" i="11" s="1"/>
  <c r="M1392" i="11"/>
  <c r="L1392" i="11"/>
  <c r="C1392" i="11"/>
  <c r="B1392" i="11"/>
  <c r="N1391" i="11"/>
  <c r="O1391" i="11" s="1"/>
  <c r="M1391" i="11"/>
  <c r="L1391" i="11"/>
  <c r="C1391" i="11"/>
  <c r="B1391" i="11"/>
  <c r="P1390" i="11"/>
  <c r="O1390" i="11"/>
  <c r="N1390" i="11"/>
  <c r="M1390" i="11"/>
  <c r="L1390" i="11"/>
  <c r="C1390" i="11"/>
  <c r="B1390" i="11"/>
  <c r="N1389" i="11"/>
  <c r="M1389" i="11"/>
  <c r="L1389" i="11"/>
  <c r="C1389" i="11"/>
  <c r="B1389" i="11"/>
  <c r="N1388" i="11"/>
  <c r="P1388" i="11" s="1"/>
  <c r="M1388" i="11"/>
  <c r="L1388" i="11"/>
  <c r="C1388" i="11"/>
  <c r="B1388" i="11"/>
  <c r="N1387" i="11"/>
  <c r="P1387" i="11" s="1"/>
  <c r="M1387" i="11"/>
  <c r="L1387" i="11"/>
  <c r="C1387" i="11"/>
  <c r="B1387" i="11"/>
  <c r="N1386" i="11"/>
  <c r="P1386" i="11" s="1"/>
  <c r="M1386" i="11"/>
  <c r="L1386" i="11"/>
  <c r="C1386" i="11"/>
  <c r="B1386" i="11"/>
  <c r="N1385" i="11"/>
  <c r="O1385" i="11" s="1"/>
  <c r="M1385" i="11"/>
  <c r="L1385" i="11"/>
  <c r="C1385" i="11"/>
  <c r="B1385" i="11"/>
  <c r="N1384" i="11"/>
  <c r="M1384" i="11"/>
  <c r="L1384" i="11"/>
  <c r="C1384" i="11"/>
  <c r="B1384" i="11"/>
  <c r="N1383" i="11"/>
  <c r="M1383" i="11"/>
  <c r="L1383" i="11"/>
  <c r="C1383" i="11"/>
  <c r="B1383" i="11"/>
  <c r="N1382" i="11"/>
  <c r="M1382" i="11"/>
  <c r="L1382" i="11"/>
  <c r="C1382" i="11"/>
  <c r="B1382" i="11"/>
  <c r="N1381" i="11"/>
  <c r="O1381" i="11" s="1"/>
  <c r="M1381" i="11"/>
  <c r="L1381" i="11"/>
  <c r="C1381" i="11"/>
  <c r="B1381" i="11"/>
  <c r="N1380" i="11"/>
  <c r="P1380" i="11" s="1"/>
  <c r="M1380" i="11"/>
  <c r="L1380" i="11"/>
  <c r="C1380" i="11"/>
  <c r="B1380" i="11"/>
  <c r="N1379" i="11"/>
  <c r="P1379" i="11" s="1"/>
  <c r="M1379" i="11"/>
  <c r="L1379" i="11"/>
  <c r="C1379" i="11"/>
  <c r="B1379" i="11"/>
  <c r="N1378" i="11"/>
  <c r="M1378" i="11"/>
  <c r="L1378" i="11"/>
  <c r="C1378" i="11"/>
  <c r="B1378" i="11"/>
  <c r="N1377" i="11"/>
  <c r="O1377" i="11" s="1"/>
  <c r="M1377" i="11"/>
  <c r="L1377" i="11"/>
  <c r="C1377" i="11"/>
  <c r="B1377" i="11"/>
  <c r="N1376" i="11"/>
  <c r="M1376" i="11"/>
  <c r="L1376" i="11"/>
  <c r="C1376" i="11"/>
  <c r="B1376" i="11"/>
  <c r="N1375" i="11"/>
  <c r="M1375" i="11"/>
  <c r="L1375" i="11"/>
  <c r="C1375" i="11"/>
  <c r="B1375" i="11"/>
  <c r="N1374" i="11"/>
  <c r="P1374" i="11" s="1"/>
  <c r="M1374" i="11"/>
  <c r="L1374" i="11"/>
  <c r="C1374" i="11"/>
  <c r="B1374" i="11"/>
  <c r="N1373" i="11"/>
  <c r="P1373" i="11" s="1"/>
  <c r="M1373" i="11"/>
  <c r="L1373" i="11"/>
  <c r="C1373" i="11"/>
  <c r="B1373" i="11"/>
  <c r="N1372" i="11"/>
  <c r="P1372" i="11" s="1"/>
  <c r="M1372" i="11"/>
  <c r="L1372" i="11"/>
  <c r="C1372" i="11"/>
  <c r="B1372" i="11"/>
  <c r="N1371" i="11"/>
  <c r="M1371" i="11"/>
  <c r="L1371" i="11"/>
  <c r="C1371" i="11"/>
  <c r="B1371" i="11"/>
  <c r="N1370" i="11"/>
  <c r="P1370" i="11" s="1"/>
  <c r="M1370" i="11"/>
  <c r="L1370" i="11"/>
  <c r="C1370" i="11"/>
  <c r="B1370" i="11"/>
  <c r="N1369" i="11"/>
  <c r="O1369" i="11" s="1"/>
  <c r="M1369" i="11"/>
  <c r="L1369" i="11"/>
  <c r="C1369" i="11"/>
  <c r="B1369" i="11"/>
  <c r="N1368" i="11"/>
  <c r="P1368" i="11" s="1"/>
  <c r="M1368" i="11"/>
  <c r="L1368" i="11"/>
  <c r="C1368" i="11"/>
  <c r="B1368" i="11"/>
  <c r="N1367" i="11"/>
  <c r="M1367" i="11"/>
  <c r="L1367" i="11"/>
  <c r="C1367" i="11"/>
  <c r="B1367" i="11"/>
  <c r="N1366" i="11"/>
  <c r="P1366" i="11" s="1"/>
  <c r="M1366" i="11"/>
  <c r="L1366" i="11"/>
  <c r="C1366" i="11"/>
  <c r="B1366" i="11"/>
  <c r="N1365" i="11"/>
  <c r="P1365" i="11" s="1"/>
  <c r="M1365" i="11"/>
  <c r="L1365" i="11"/>
  <c r="C1365" i="11"/>
  <c r="B1365" i="11"/>
  <c r="N1364" i="11"/>
  <c r="P1364" i="11" s="1"/>
  <c r="M1364" i="11"/>
  <c r="L1364" i="11"/>
  <c r="C1364" i="11"/>
  <c r="B1364" i="11"/>
  <c r="O1363" i="11"/>
  <c r="N1363" i="11"/>
  <c r="P1363" i="11" s="1"/>
  <c r="M1363" i="11"/>
  <c r="L1363" i="11"/>
  <c r="C1363" i="11"/>
  <c r="B1363" i="11"/>
  <c r="N1362" i="11"/>
  <c r="P1362" i="11" s="1"/>
  <c r="M1362" i="11"/>
  <c r="L1362" i="11"/>
  <c r="C1362" i="11"/>
  <c r="B1362" i="11"/>
  <c r="N1361" i="11"/>
  <c r="P1361" i="11" s="1"/>
  <c r="M1361" i="11"/>
  <c r="L1361" i="11"/>
  <c r="C1361" i="11"/>
  <c r="B1361" i="11"/>
  <c r="N1360" i="11"/>
  <c r="M1360" i="11"/>
  <c r="L1360" i="11"/>
  <c r="C1360" i="11"/>
  <c r="B1360" i="11"/>
  <c r="N1359" i="11"/>
  <c r="M1359" i="11"/>
  <c r="L1359" i="11"/>
  <c r="C1359" i="11"/>
  <c r="B1359" i="11"/>
  <c r="N1358" i="11"/>
  <c r="M1358" i="11"/>
  <c r="L1358" i="11"/>
  <c r="C1358" i="11"/>
  <c r="B1358" i="11"/>
  <c r="N1357" i="11"/>
  <c r="M1357" i="11"/>
  <c r="L1357" i="11"/>
  <c r="C1357" i="11"/>
  <c r="B1357" i="11"/>
  <c r="N1356" i="11"/>
  <c r="M1356" i="11"/>
  <c r="L1356" i="11"/>
  <c r="C1356" i="11"/>
  <c r="B1356" i="11"/>
  <c r="N1355" i="11"/>
  <c r="P1355" i="11" s="1"/>
  <c r="M1355" i="11"/>
  <c r="L1355" i="11"/>
  <c r="C1355" i="11"/>
  <c r="B1355" i="11"/>
  <c r="N1354" i="11"/>
  <c r="O1354" i="11" s="1"/>
  <c r="M1354" i="11"/>
  <c r="L1354" i="11"/>
  <c r="C1354" i="11"/>
  <c r="B1354" i="11"/>
  <c r="P1353" i="11"/>
  <c r="N1353" i="11"/>
  <c r="O1353" i="11" s="1"/>
  <c r="M1353" i="11"/>
  <c r="L1353" i="11"/>
  <c r="C1353" i="11"/>
  <c r="B1353" i="11"/>
  <c r="N1352" i="11"/>
  <c r="P1352" i="11" s="1"/>
  <c r="M1352" i="11"/>
  <c r="L1352" i="11"/>
  <c r="C1352" i="11"/>
  <c r="B1352" i="11"/>
  <c r="N1351" i="11"/>
  <c r="M1351" i="11"/>
  <c r="L1351" i="11"/>
  <c r="C1351" i="11"/>
  <c r="B1351" i="11"/>
  <c r="N1350" i="11"/>
  <c r="M1350" i="11"/>
  <c r="L1350" i="11"/>
  <c r="C1350" i="11"/>
  <c r="B1350" i="11"/>
  <c r="N1349" i="11"/>
  <c r="M1349" i="11"/>
  <c r="L1349" i="11"/>
  <c r="C1349" i="11"/>
  <c r="B1349" i="11"/>
  <c r="N1348" i="11"/>
  <c r="M1348" i="11"/>
  <c r="L1348" i="11"/>
  <c r="C1348" i="11"/>
  <c r="B1348" i="11"/>
  <c r="N1347" i="11"/>
  <c r="M1347" i="11"/>
  <c r="L1347" i="11"/>
  <c r="C1347" i="11"/>
  <c r="B1347" i="11"/>
  <c r="N1346" i="11"/>
  <c r="M1346" i="11"/>
  <c r="L1346" i="11"/>
  <c r="C1346" i="11"/>
  <c r="B1346" i="11"/>
  <c r="N1345" i="11"/>
  <c r="M1345" i="11"/>
  <c r="L1345" i="11"/>
  <c r="C1345" i="11"/>
  <c r="B1345" i="11"/>
  <c r="N1344" i="11"/>
  <c r="M1344" i="11"/>
  <c r="L1344" i="11"/>
  <c r="C1344" i="11"/>
  <c r="B1344" i="11"/>
  <c r="P1343" i="11"/>
  <c r="N1343" i="11"/>
  <c r="O1343" i="11" s="1"/>
  <c r="M1343" i="11"/>
  <c r="L1343" i="11"/>
  <c r="C1343" i="11"/>
  <c r="B1343" i="11"/>
  <c r="N1342" i="11"/>
  <c r="P1342" i="11" s="1"/>
  <c r="M1342" i="11"/>
  <c r="L1342" i="11"/>
  <c r="C1342" i="11"/>
  <c r="B1342" i="11"/>
  <c r="N1341" i="11"/>
  <c r="P1341" i="11" s="1"/>
  <c r="M1341" i="11"/>
  <c r="L1341" i="11"/>
  <c r="C1341" i="11"/>
  <c r="B1341" i="11"/>
  <c r="N1340" i="11"/>
  <c r="M1340" i="11"/>
  <c r="L1340" i="11"/>
  <c r="C1340" i="11"/>
  <c r="B1340" i="11"/>
  <c r="O1339" i="11"/>
  <c r="N1339" i="11"/>
  <c r="P1339" i="11" s="1"/>
  <c r="M1339" i="11"/>
  <c r="L1339" i="11"/>
  <c r="C1339" i="11"/>
  <c r="B1339" i="11"/>
  <c r="N1338" i="11"/>
  <c r="M1338" i="11"/>
  <c r="L1338" i="11"/>
  <c r="C1338" i="11"/>
  <c r="B1338" i="11"/>
  <c r="P1337" i="11"/>
  <c r="N1337" i="11"/>
  <c r="O1337" i="11" s="1"/>
  <c r="M1337" i="11"/>
  <c r="L1337" i="11"/>
  <c r="C1337" i="11"/>
  <c r="B1337" i="11"/>
  <c r="N1336" i="11"/>
  <c r="M1336" i="11"/>
  <c r="L1336" i="11"/>
  <c r="C1336" i="11"/>
  <c r="B1336" i="11"/>
  <c r="N1335" i="11"/>
  <c r="M1335" i="11"/>
  <c r="L1335" i="11"/>
  <c r="C1335" i="11"/>
  <c r="B1335" i="11"/>
  <c r="N1334" i="11"/>
  <c r="O1334" i="11" s="1"/>
  <c r="M1334" i="11"/>
  <c r="L1334" i="11"/>
  <c r="C1334" i="11"/>
  <c r="B1334" i="11"/>
  <c r="N1333" i="11"/>
  <c r="M1333" i="11"/>
  <c r="L1333" i="11"/>
  <c r="C1333" i="11"/>
  <c r="B1333" i="11"/>
  <c r="N1332" i="11"/>
  <c r="P1332" i="11" s="1"/>
  <c r="M1332" i="11"/>
  <c r="L1332" i="11"/>
  <c r="C1332" i="11"/>
  <c r="B1332" i="11"/>
  <c r="N1331" i="11"/>
  <c r="P1331" i="11" s="1"/>
  <c r="M1331" i="11"/>
  <c r="L1331" i="11"/>
  <c r="C1331" i="11"/>
  <c r="B1331" i="11"/>
  <c r="N1330" i="11"/>
  <c r="O1330" i="11" s="1"/>
  <c r="M1330" i="11"/>
  <c r="L1330" i="11"/>
  <c r="C1330" i="11"/>
  <c r="B1330" i="11"/>
  <c r="N1329" i="11"/>
  <c r="O1329" i="11" s="1"/>
  <c r="M1329" i="11"/>
  <c r="L1329" i="11"/>
  <c r="C1329" i="11"/>
  <c r="B1329" i="11"/>
  <c r="N1328" i="11"/>
  <c r="P1328" i="11" s="1"/>
  <c r="M1328" i="11"/>
  <c r="L1328" i="11"/>
  <c r="C1328" i="11"/>
  <c r="B1328" i="11"/>
  <c r="N1327" i="11"/>
  <c r="O1327" i="11" s="1"/>
  <c r="M1327" i="11"/>
  <c r="L1327" i="11"/>
  <c r="C1327" i="11"/>
  <c r="B1327" i="11"/>
  <c r="N1326" i="11"/>
  <c r="M1326" i="11"/>
  <c r="L1326" i="11"/>
  <c r="C1326" i="11"/>
  <c r="B1326" i="11"/>
  <c r="N1325" i="11"/>
  <c r="M1325" i="11"/>
  <c r="L1325" i="11"/>
  <c r="C1325" i="11"/>
  <c r="B1325" i="11"/>
  <c r="N1324" i="11"/>
  <c r="M1324" i="11"/>
  <c r="L1324" i="11"/>
  <c r="C1324" i="11"/>
  <c r="B1324" i="11"/>
  <c r="N1323" i="11"/>
  <c r="M1323" i="11"/>
  <c r="L1323" i="11"/>
  <c r="C1323" i="11"/>
  <c r="B1323" i="11"/>
  <c r="N1322" i="11"/>
  <c r="M1322" i="11"/>
  <c r="L1322" i="11"/>
  <c r="C1322" i="11"/>
  <c r="B1322" i="11"/>
  <c r="N1321" i="11"/>
  <c r="M1321" i="11"/>
  <c r="L1321" i="11"/>
  <c r="C1321" i="11"/>
  <c r="B1321" i="11"/>
  <c r="N1320" i="11"/>
  <c r="P1320" i="11" s="1"/>
  <c r="M1320" i="11"/>
  <c r="L1320" i="11"/>
  <c r="C1320" i="11"/>
  <c r="B1320" i="11"/>
  <c r="N1319" i="11"/>
  <c r="P1319" i="11" s="1"/>
  <c r="M1319" i="11"/>
  <c r="L1319" i="11"/>
  <c r="C1319" i="11"/>
  <c r="B1319" i="11"/>
  <c r="N1318" i="11"/>
  <c r="M1318" i="11"/>
  <c r="L1318" i="11"/>
  <c r="C1318" i="11"/>
  <c r="B1318" i="11"/>
  <c r="N1317" i="11"/>
  <c r="P1317" i="11" s="1"/>
  <c r="M1317" i="11"/>
  <c r="L1317" i="11"/>
  <c r="C1317" i="11"/>
  <c r="B1317" i="11"/>
  <c r="N1316" i="11"/>
  <c r="M1316" i="11"/>
  <c r="L1316" i="11"/>
  <c r="C1316" i="11"/>
  <c r="B1316" i="11"/>
  <c r="N1315" i="11"/>
  <c r="P1315" i="11" s="1"/>
  <c r="M1315" i="11"/>
  <c r="L1315" i="11"/>
  <c r="C1315" i="11"/>
  <c r="B1315" i="11"/>
  <c r="N1314" i="11"/>
  <c r="M1314" i="11"/>
  <c r="L1314" i="11"/>
  <c r="C1314" i="11"/>
  <c r="B1314" i="11"/>
  <c r="P1313" i="11"/>
  <c r="N1313" i="11"/>
  <c r="O1313" i="11" s="1"/>
  <c r="M1313" i="11"/>
  <c r="L1313" i="11"/>
  <c r="C1313" i="11"/>
  <c r="B1313" i="11"/>
  <c r="N1312" i="11"/>
  <c r="M1312" i="11"/>
  <c r="L1312" i="11"/>
  <c r="C1312" i="11"/>
  <c r="B1312" i="11"/>
  <c r="N1311" i="11"/>
  <c r="O1311" i="11" s="1"/>
  <c r="M1311" i="11"/>
  <c r="L1311" i="11"/>
  <c r="C1311" i="11"/>
  <c r="B1311" i="11"/>
  <c r="N1310" i="11"/>
  <c r="P1310" i="11" s="1"/>
  <c r="M1310" i="11"/>
  <c r="L1310" i="11"/>
  <c r="C1310" i="11"/>
  <c r="B1310" i="11"/>
  <c r="N1309" i="11"/>
  <c r="M1309" i="11"/>
  <c r="L1309" i="11"/>
  <c r="C1309" i="11"/>
  <c r="B1309" i="11"/>
  <c r="N1308" i="11"/>
  <c r="P1308" i="11" s="1"/>
  <c r="M1308" i="11"/>
  <c r="L1308" i="11"/>
  <c r="C1308" i="11"/>
  <c r="B1308" i="11"/>
  <c r="N1307" i="11"/>
  <c r="P1307" i="11" s="1"/>
  <c r="M1307" i="11"/>
  <c r="L1307" i="11"/>
  <c r="C1307" i="11"/>
  <c r="B1307" i="11"/>
  <c r="N1306" i="11"/>
  <c r="P1306" i="11" s="1"/>
  <c r="M1306" i="11"/>
  <c r="L1306" i="11"/>
  <c r="C1306" i="11"/>
  <c r="B1306" i="11"/>
  <c r="N1305" i="11"/>
  <c r="P1305" i="11" s="1"/>
  <c r="M1305" i="11"/>
  <c r="L1305" i="11"/>
  <c r="C1305" i="11"/>
  <c r="B1305" i="11"/>
  <c r="N1304" i="11"/>
  <c r="M1304" i="11"/>
  <c r="L1304" i="11"/>
  <c r="C1304" i="11"/>
  <c r="B1304" i="11"/>
  <c r="N1303" i="11"/>
  <c r="O1303" i="11" s="1"/>
  <c r="M1303" i="11"/>
  <c r="L1303" i="11"/>
  <c r="C1303" i="11"/>
  <c r="B1303" i="11"/>
  <c r="N1302" i="11"/>
  <c r="M1302" i="11"/>
  <c r="L1302" i="11"/>
  <c r="C1302" i="11"/>
  <c r="B1302" i="11"/>
  <c r="N1301" i="11"/>
  <c r="O1301" i="11" s="1"/>
  <c r="M1301" i="11"/>
  <c r="L1301" i="11"/>
  <c r="C1301" i="11"/>
  <c r="B1301" i="11"/>
  <c r="N1300" i="11"/>
  <c r="P1300" i="11" s="1"/>
  <c r="M1300" i="11"/>
  <c r="L1300" i="11"/>
  <c r="C1300" i="11"/>
  <c r="B1300" i="11"/>
  <c r="N1299" i="11"/>
  <c r="M1299" i="11"/>
  <c r="L1299" i="11"/>
  <c r="C1299" i="11"/>
  <c r="B1299" i="11"/>
  <c r="N1298" i="11"/>
  <c r="P1298" i="11" s="1"/>
  <c r="M1298" i="11"/>
  <c r="L1298" i="11"/>
  <c r="C1298" i="11"/>
  <c r="B1298" i="11"/>
  <c r="N1297" i="11"/>
  <c r="M1297" i="11"/>
  <c r="L1297" i="11"/>
  <c r="C1297" i="11"/>
  <c r="B1297" i="11"/>
  <c r="N1296" i="11"/>
  <c r="O1296" i="11" s="1"/>
  <c r="M1296" i="11"/>
  <c r="L1296" i="11"/>
  <c r="C1296" i="11"/>
  <c r="B1296" i="11"/>
  <c r="N1295" i="11"/>
  <c r="M1295" i="11"/>
  <c r="L1295" i="11"/>
  <c r="C1295" i="11"/>
  <c r="B1295" i="11"/>
  <c r="N1294" i="11"/>
  <c r="O1294" i="11" s="1"/>
  <c r="M1294" i="11"/>
  <c r="L1294" i="11"/>
  <c r="C1294" i="11"/>
  <c r="B1294" i="11"/>
  <c r="N1293" i="11"/>
  <c r="O1293" i="11" s="1"/>
  <c r="M1293" i="11"/>
  <c r="L1293" i="11"/>
  <c r="C1293" i="11"/>
  <c r="B1293" i="11"/>
  <c r="N1292" i="11"/>
  <c r="P1292" i="11" s="1"/>
  <c r="M1292" i="11"/>
  <c r="L1292" i="11"/>
  <c r="C1292" i="11"/>
  <c r="B1292" i="11"/>
  <c r="N1291" i="11"/>
  <c r="P1291" i="11" s="1"/>
  <c r="M1291" i="11"/>
  <c r="L1291" i="11"/>
  <c r="C1291" i="11"/>
  <c r="B1291" i="11"/>
  <c r="O1290" i="11"/>
  <c r="N1290" i="11"/>
  <c r="P1290" i="11" s="1"/>
  <c r="M1290" i="11"/>
  <c r="L1290" i="11"/>
  <c r="C1290" i="11"/>
  <c r="B1290" i="11"/>
  <c r="N1289" i="11"/>
  <c r="M1289" i="11"/>
  <c r="L1289" i="11"/>
  <c r="C1289" i="11"/>
  <c r="B1289" i="11"/>
  <c r="N1288" i="11"/>
  <c r="M1288" i="11"/>
  <c r="L1288" i="11"/>
  <c r="C1288" i="11"/>
  <c r="B1288" i="11"/>
  <c r="N1287" i="11"/>
  <c r="M1287" i="11"/>
  <c r="L1287" i="11"/>
  <c r="C1287" i="11"/>
  <c r="B1287" i="11"/>
  <c r="N1286" i="11"/>
  <c r="M1286" i="11"/>
  <c r="L1286" i="11"/>
  <c r="C1286" i="11"/>
  <c r="B1286" i="11"/>
  <c r="N1285" i="11"/>
  <c r="P1285" i="11" s="1"/>
  <c r="M1285" i="11"/>
  <c r="L1285" i="11"/>
  <c r="C1285" i="11"/>
  <c r="B1285" i="11"/>
  <c r="O1284" i="11"/>
  <c r="N1284" i="11"/>
  <c r="P1284" i="11" s="1"/>
  <c r="M1284" i="11"/>
  <c r="L1284" i="11"/>
  <c r="C1284" i="11"/>
  <c r="B1284" i="11"/>
  <c r="N1283" i="11"/>
  <c r="P1283" i="11" s="1"/>
  <c r="M1283" i="11"/>
  <c r="L1283" i="11"/>
  <c r="C1283" i="11"/>
  <c r="B1283" i="11"/>
  <c r="O1282" i="11"/>
  <c r="N1282" i="11"/>
  <c r="P1282" i="11" s="1"/>
  <c r="M1282" i="11"/>
  <c r="L1282" i="11"/>
  <c r="C1282" i="11"/>
  <c r="B1282" i="11"/>
  <c r="N1281" i="11"/>
  <c r="M1281" i="11"/>
  <c r="L1281" i="11"/>
  <c r="C1281" i="11"/>
  <c r="B1281" i="11"/>
  <c r="N1280" i="11"/>
  <c r="M1280" i="11"/>
  <c r="L1280" i="11"/>
  <c r="C1280" i="11"/>
  <c r="B1280" i="11"/>
  <c r="N1279" i="11"/>
  <c r="P1279" i="11" s="1"/>
  <c r="M1279" i="11"/>
  <c r="L1279" i="11"/>
  <c r="C1279" i="11"/>
  <c r="B1279" i="11"/>
  <c r="N1278" i="11"/>
  <c r="P1278" i="11" s="1"/>
  <c r="M1278" i="11"/>
  <c r="L1278" i="11"/>
  <c r="C1278" i="11"/>
  <c r="B1278" i="11"/>
  <c r="N1277" i="11"/>
  <c r="P1277" i="11" s="1"/>
  <c r="M1277" i="11"/>
  <c r="L1277" i="11"/>
  <c r="C1277" i="11"/>
  <c r="B1277" i="11"/>
  <c r="N1276" i="11"/>
  <c r="P1276" i="11" s="1"/>
  <c r="M1276" i="11"/>
  <c r="L1276" i="11"/>
  <c r="C1276" i="11"/>
  <c r="B1276" i="11"/>
  <c r="N1275" i="11"/>
  <c r="M1275" i="11"/>
  <c r="L1275" i="11"/>
  <c r="C1275" i="11"/>
  <c r="B1275" i="11"/>
  <c r="N1274" i="11"/>
  <c r="M1274" i="11"/>
  <c r="L1274" i="11"/>
  <c r="C1274" i="11"/>
  <c r="B1274" i="11"/>
  <c r="N1273" i="11"/>
  <c r="P1273" i="11" s="1"/>
  <c r="M1273" i="11"/>
  <c r="L1273" i="11"/>
  <c r="C1273" i="11"/>
  <c r="B1273" i="11"/>
  <c r="N1272" i="11"/>
  <c r="P1272" i="11" s="1"/>
  <c r="M1272" i="11"/>
  <c r="L1272" i="11"/>
  <c r="C1272" i="11"/>
  <c r="B1272" i="11"/>
  <c r="N1271" i="11"/>
  <c r="P1271" i="11" s="1"/>
  <c r="M1271" i="11"/>
  <c r="L1271" i="11"/>
  <c r="C1271" i="11"/>
  <c r="B1271" i="11"/>
  <c r="O1270" i="11"/>
  <c r="N1270" i="11"/>
  <c r="P1270" i="11" s="1"/>
  <c r="M1270" i="11"/>
  <c r="L1270" i="11"/>
  <c r="C1270" i="11"/>
  <c r="B1270" i="11"/>
  <c r="N1269" i="11"/>
  <c r="P1269" i="11" s="1"/>
  <c r="M1269" i="11"/>
  <c r="L1269" i="11"/>
  <c r="C1269" i="11"/>
  <c r="B1269" i="11"/>
  <c r="N1268" i="11"/>
  <c r="M1268" i="11"/>
  <c r="L1268" i="11"/>
  <c r="C1268" i="11"/>
  <c r="B1268" i="11"/>
  <c r="N1267" i="11"/>
  <c r="O1267" i="11" s="1"/>
  <c r="M1267" i="11"/>
  <c r="L1267" i="11"/>
  <c r="C1267" i="11"/>
  <c r="B1267" i="11"/>
  <c r="N1266" i="11"/>
  <c r="P1266" i="11" s="1"/>
  <c r="M1266" i="11"/>
  <c r="L1266" i="11"/>
  <c r="C1266" i="11"/>
  <c r="B1266" i="11"/>
  <c r="N1265" i="11"/>
  <c r="P1265" i="11" s="1"/>
  <c r="M1265" i="11"/>
  <c r="L1265" i="11"/>
  <c r="C1265" i="11"/>
  <c r="B1265" i="11"/>
  <c r="N1264" i="11"/>
  <c r="M1264" i="11"/>
  <c r="L1264" i="11"/>
  <c r="C1264" i="11"/>
  <c r="B1264" i="11"/>
  <c r="N1263" i="11"/>
  <c r="O1263" i="11" s="1"/>
  <c r="M1263" i="11"/>
  <c r="L1263" i="11"/>
  <c r="C1263" i="11"/>
  <c r="B1263" i="11"/>
  <c r="N1262" i="11"/>
  <c r="P1262" i="11" s="1"/>
  <c r="M1262" i="11"/>
  <c r="L1262" i="11"/>
  <c r="C1262" i="11"/>
  <c r="B1262" i="11"/>
  <c r="N1261" i="11"/>
  <c r="P1261" i="11" s="1"/>
  <c r="M1261" i="11"/>
  <c r="L1261" i="11"/>
  <c r="C1261" i="11"/>
  <c r="B1261" i="11"/>
  <c r="N1260" i="11"/>
  <c r="M1260" i="11"/>
  <c r="L1260" i="11"/>
  <c r="C1260" i="11"/>
  <c r="B1260" i="11"/>
  <c r="N1259" i="11"/>
  <c r="O1259" i="11" s="1"/>
  <c r="M1259" i="11"/>
  <c r="L1259" i="11"/>
  <c r="C1259" i="11"/>
  <c r="B1259" i="11"/>
  <c r="N1258" i="11"/>
  <c r="P1258" i="11" s="1"/>
  <c r="M1258" i="11"/>
  <c r="L1258" i="11"/>
  <c r="C1258" i="11"/>
  <c r="B1258" i="11"/>
  <c r="N1257" i="11"/>
  <c r="O1257" i="11" s="1"/>
  <c r="M1257" i="11"/>
  <c r="L1257" i="11"/>
  <c r="C1257" i="11"/>
  <c r="B1257" i="11"/>
  <c r="N1256" i="11"/>
  <c r="P1256" i="11" s="1"/>
  <c r="M1256" i="11"/>
  <c r="L1256" i="11"/>
  <c r="C1256" i="11"/>
  <c r="B1256" i="11"/>
  <c r="N1255" i="11"/>
  <c r="M1255" i="11"/>
  <c r="L1255" i="11"/>
  <c r="C1255" i="11"/>
  <c r="B1255" i="11"/>
  <c r="N1254" i="11"/>
  <c r="P1254" i="11" s="1"/>
  <c r="M1254" i="11"/>
  <c r="L1254" i="11"/>
  <c r="C1254" i="11"/>
  <c r="B1254" i="11"/>
  <c r="N1253" i="11"/>
  <c r="O1253" i="11" s="1"/>
  <c r="M1253" i="11"/>
  <c r="L1253" i="11"/>
  <c r="C1253" i="11"/>
  <c r="B1253" i="11"/>
  <c r="N1252" i="11"/>
  <c r="M1252" i="11"/>
  <c r="L1252" i="11"/>
  <c r="C1252" i="11"/>
  <c r="B1252" i="11"/>
  <c r="N1251" i="11"/>
  <c r="M1251" i="11"/>
  <c r="L1251" i="11"/>
  <c r="C1251" i="11"/>
  <c r="B1251" i="11"/>
  <c r="N1250" i="11"/>
  <c r="M1250" i="11"/>
  <c r="L1250" i="11"/>
  <c r="C1250" i="11"/>
  <c r="B1250" i="11"/>
  <c r="N1249" i="11"/>
  <c r="P1249" i="11" s="1"/>
  <c r="M1249" i="11"/>
  <c r="L1249" i="11"/>
  <c r="C1249" i="11"/>
  <c r="B1249" i="11"/>
  <c r="P1248" i="11"/>
  <c r="N1248" i="11"/>
  <c r="O1248" i="11" s="1"/>
  <c r="M1248" i="11"/>
  <c r="L1248" i="11"/>
  <c r="C1248" i="11"/>
  <c r="B1248" i="11"/>
  <c r="N1247" i="11"/>
  <c r="O1247" i="11" s="1"/>
  <c r="M1247" i="11"/>
  <c r="L1247" i="11"/>
  <c r="C1247" i="11"/>
  <c r="B1247" i="11"/>
  <c r="N1246" i="11"/>
  <c r="M1246" i="11"/>
  <c r="L1246" i="11"/>
  <c r="C1246" i="11"/>
  <c r="B1246" i="11"/>
  <c r="N1245" i="11"/>
  <c r="P1245" i="11" s="1"/>
  <c r="M1245" i="11"/>
  <c r="L1245" i="11"/>
  <c r="C1245" i="11"/>
  <c r="B1245" i="11"/>
  <c r="N1244" i="11"/>
  <c r="M1244" i="11"/>
  <c r="L1244" i="11"/>
  <c r="C1244" i="11"/>
  <c r="B1244" i="11"/>
  <c r="N1243" i="11"/>
  <c r="P1243" i="11" s="1"/>
  <c r="M1243" i="11"/>
  <c r="L1243" i="11"/>
  <c r="C1243" i="11"/>
  <c r="B1243" i="11"/>
  <c r="N1242" i="11"/>
  <c r="P1242" i="11" s="1"/>
  <c r="M1242" i="11"/>
  <c r="L1242" i="11"/>
  <c r="C1242" i="11"/>
  <c r="B1242" i="11"/>
  <c r="N1241" i="11"/>
  <c r="P1241" i="11" s="1"/>
  <c r="M1241" i="11"/>
  <c r="L1241" i="11"/>
  <c r="C1241" i="11"/>
  <c r="B1241" i="11"/>
  <c r="N1240" i="11"/>
  <c r="M1240" i="11"/>
  <c r="L1240" i="11"/>
  <c r="C1240" i="11"/>
  <c r="B1240" i="11"/>
  <c r="N1239" i="11"/>
  <c r="M1239" i="11"/>
  <c r="L1239" i="11"/>
  <c r="C1239" i="11"/>
  <c r="B1239" i="11"/>
  <c r="N1238" i="11"/>
  <c r="P1238" i="11" s="1"/>
  <c r="M1238" i="11"/>
  <c r="L1238" i="11"/>
  <c r="C1238" i="11"/>
  <c r="B1238" i="11"/>
  <c r="N1237" i="11"/>
  <c r="M1237" i="11"/>
  <c r="L1237" i="11"/>
  <c r="C1237" i="11"/>
  <c r="B1237" i="11"/>
  <c r="N1236" i="11"/>
  <c r="P1236" i="11" s="1"/>
  <c r="M1236" i="11"/>
  <c r="L1236" i="11"/>
  <c r="C1236" i="11"/>
  <c r="B1236" i="11"/>
  <c r="N1235" i="11"/>
  <c r="M1235" i="11"/>
  <c r="L1235" i="11"/>
  <c r="C1235" i="11"/>
  <c r="B1235" i="11"/>
  <c r="N1234" i="11"/>
  <c r="P1234" i="11" s="1"/>
  <c r="M1234" i="11"/>
  <c r="L1234" i="11"/>
  <c r="C1234" i="11"/>
  <c r="B1234" i="11"/>
  <c r="N1233" i="11"/>
  <c r="O1233" i="11" s="1"/>
  <c r="M1233" i="11"/>
  <c r="L1233" i="11"/>
  <c r="C1233" i="11"/>
  <c r="B1233" i="11"/>
  <c r="N1232" i="11"/>
  <c r="P1232" i="11" s="1"/>
  <c r="M1232" i="11"/>
  <c r="L1232" i="11"/>
  <c r="C1232" i="11"/>
  <c r="B1232" i="11"/>
  <c r="N1231" i="11"/>
  <c r="P1231" i="11" s="1"/>
  <c r="M1231" i="11"/>
  <c r="L1231" i="11"/>
  <c r="C1231" i="11"/>
  <c r="B1231" i="11"/>
  <c r="N1230" i="11"/>
  <c r="M1230" i="11"/>
  <c r="L1230" i="11"/>
  <c r="C1230" i="11"/>
  <c r="B1230" i="11"/>
  <c r="N1229" i="11"/>
  <c r="P1229" i="11" s="1"/>
  <c r="M1229" i="11"/>
  <c r="L1229" i="11"/>
  <c r="C1229" i="11"/>
  <c r="B1229" i="11"/>
  <c r="N1228" i="11"/>
  <c r="O1228" i="11" s="1"/>
  <c r="M1228" i="11"/>
  <c r="L1228" i="11"/>
  <c r="C1228" i="11"/>
  <c r="B1228" i="11"/>
  <c r="N1227" i="11"/>
  <c r="O1227" i="11" s="1"/>
  <c r="M1227" i="11"/>
  <c r="L1227" i="11"/>
  <c r="C1227" i="11"/>
  <c r="B1227" i="11"/>
  <c r="N1226" i="11"/>
  <c r="O1226" i="11" s="1"/>
  <c r="M1226" i="11"/>
  <c r="L1226" i="11"/>
  <c r="C1226" i="11"/>
  <c r="B1226" i="11"/>
  <c r="N1225" i="11"/>
  <c r="M1225" i="11"/>
  <c r="L1225" i="11"/>
  <c r="C1225" i="11"/>
  <c r="B1225" i="11"/>
  <c r="N1224" i="11"/>
  <c r="P1224" i="11" s="1"/>
  <c r="M1224" i="11"/>
  <c r="L1224" i="11"/>
  <c r="C1224" i="11"/>
  <c r="B1224" i="11"/>
  <c r="N1223" i="11"/>
  <c r="M1223" i="11"/>
  <c r="L1223" i="11"/>
  <c r="C1223" i="11"/>
  <c r="B1223" i="11"/>
  <c r="N1222" i="11"/>
  <c r="O1222" i="11" s="1"/>
  <c r="M1222" i="11"/>
  <c r="L1222" i="11"/>
  <c r="C1222" i="11"/>
  <c r="B1222" i="11"/>
  <c r="N1221" i="11"/>
  <c r="M1221" i="11"/>
  <c r="L1221" i="11"/>
  <c r="C1221" i="11"/>
  <c r="B1221" i="11"/>
  <c r="N1220" i="11"/>
  <c r="P1220" i="11" s="1"/>
  <c r="M1220" i="11"/>
  <c r="L1220" i="11"/>
  <c r="C1220" i="11"/>
  <c r="B1220" i="11"/>
  <c r="N1219" i="11"/>
  <c r="P1219" i="11" s="1"/>
  <c r="M1219" i="11"/>
  <c r="L1219" i="11"/>
  <c r="C1219" i="11"/>
  <c r="B1219" i="11"/>
  <c r="N1218" i="11"/>
  <c r="P1218" i="11" s="1"/>
  <c r="M1218" i="11"/>
  <c r="L1218" i="11"/>
  <c r="C1218" i="11"/>
  <c r="B1218" i="11"/>
  <c r="N1217" i="11"/>
  <c r="P1217" i="11" s="1"/>
  <c r="M1217" i="11"/>
  <c r="L1217" i="11"/>
  <c r="C1217" i="11"/>
  <c r="B1217" i="11"/>
  <c r="N1216" i="11"/>
  <c r="M1216" i="11"/>
  <c r="L1216" i="11"/>
  <c r="C1216" i="11"/>
  <c r="B1216" i="11"/>
  <c r="N1215" i="11"/>
  <c r="O1215" i="11" s="1"/>
  <c r="M1215" i="11"/>
  <c r="L1215" i="11"/>
  <c r="C1215" i="11"/>
  <c r="B1215" i="11"/>
  <c r="N1214" i="11"/>
  <c r="P1214" i="11" s="1"/>
  <c r="M1214" i="11"/>
  <c r="L1214" i="11"/>
  <c r="C1214" i="11"/>
  <c r="B1214" i="11"/>
  <c r="P1213" i="11"/>
  <c r="N1213" i="11"/>
  <c r="O1213" i="11" s="1"/>
  <c r="M1213" i="11"/>
  <c r="L1213" i="11"/>
  <c r="C1213" i="11"/>
  <c r="B1213" i="11"/>
  <c r="N1212" i="11"/>
  <c r="P1212" i="11" s="1"/>
  <c r="M1212" i="11"/>
  <c r="L1212" i="11"/>
  <c r="C1212" i="11"/>
  <c r="B1212" i="11"/>
  <c r="P1211" i="11"/>
  <c r="N1211" i="11"/>
  <c r="O1211" i="11" s="1"/>
  <c r="M1211" i="11"/>
  <c r="L1211" i="11"/>
  <c r="C1211" i="11"/>
  <c r="B1211" i="11"/>
  <c r="N1210" i="11"/>
  <c r="P1210" i="11" s="1"/>
  <c r="M1210" i="11"/>
  <c r="L1210" i="11"/>
  <c r="C1210" i="11"/>
  <c r="B1210" i="11"/>
  <c r="N1209" i="11"/>
  <c r="M1209" i="11"/>
  <c r="L1209" i="11"/>
  <c r="C1209" i="11"/>
  <c r="B1209" i="11"/>
  <c r="N1208" i="11"/>
  <c r="M1208" i="11"/>
  <c r="L1208" i="11"/>
  <c r="C1208" i="11"/>
  <c r="B1208" i="11"/>
  <c r="N1207" i="11"/>
  <c r="P1207" i="11" s="1"/>
  <c r="M1207" i="11"/>
  <c r="L1207" i="11"/>
  <c r="C1207" i="11"/>
  <c r="B1207" i="11"/>
  <c r="N1206" i="11"/>
  <c r="P1206" i="11" s="1"/>
  <c r="M1206" i="11"/>
  <c r="L1206" i="11"/>
  <c r="C1206" i="11"/>
  <c r="B1206" i="11"/>
  <c r="N1205" i="11"/>
  <c r="O1205" i="11" s="1"/>
  <c r="M1205" i="11"/>
  <c r="L1205" i="11"/>
  <c r="C1205" i="11"/>
  <c r="B1205" i="11"/>
  <c r="N1204" i="11"/>
  <c r="P1204" i="11" s="1"/>
  <c r="M1204" i="11"/>
  <c r="L1204" i="11"/>
  <c r="C1204" i="11"/>
  <c r="B1204" i="11"/>
  <c r="N1203" i="11"/>
  <c r="O1203" i="11" s="1"/>
  <c r="M1203" i="11"/>
  <c r="L1203" i="11"/>
  <c r="C1203" i="11"/>
  <c r="B1203" i="11"/>
  <c r="N1202" i="11"/>
  <c r="O1202" i="11" s="1"/>
  <c r="M1202" i="11"/>
  <c r="L1202" i="11"/>
  <c r="C1202" i="11"/>
  <c r="B1202" i="11"/>
  <c r="N1201" i="11"/>
  <c r="P1201" i="11" s="1"/>
  <c r="M1201" i="11"/>
  <c r="L1201" i="11"/>
  <c r="C1201" i="11"/>
  <c r="B1201" i="11"/>
  <c r="N1200" i="11"/>
  <c r="M1200" i="11"/>
  <c r="L1200" i="11"/>
  <c r="C1200" i="11"/>
  <c r="B1200" i="11"/>
  <c r="N1199" i="11"/>
  <c r="P1199" i="11" s="1"/>
  <c r="M1199" i="11"/>
  <c r="L1199" i="11"/>
  <c r="C1199" i="11"/>
  <c r="B1199" i="11"/>
  <c r="N1198" i="11"/>
  <c r="P1198" i="11" s="1"/>
  <c r="M1198" i="11"/>
  <c r="L1198" i="11"/>
  <c r="C1198" i="11"/>
  <c r="B1198" i="11"/>
  <c r="O1197" i="11"/>
  <c r="N1197" i="11"/>
  <c r="P1197" i="11" s="1"/>
  <c r="M1197" i="11"/>
  <c r="L1197" i="11"/>
  <c r="C1197" i="11"/>
  <c r="B1197" i="11"/>
  <c r="N1196" i="11"/>
  <c r="P1196" i="11" s="1"/>
  <c r="M1196" i="11"/>
  <c r="L1196" i="11"/>
  <c r="C1196" i="11"/>
  <c r="B1196" i="11"/>
  <c r="P1195" i="11"/>
  <c r="N1195" i="11"/>
  <c r="O1195" i="11" s="1"/>
  <c r="M1195" i="11"/>
  <c r="L1195" i="11"/>
  <c r="C1195" i="11"/>
  <c r="B1195" i="11"/>
  <c r="N1194" i="11"/>
  <c r="O1194" i="11" s="1"/>
  <c r="M1194" i="11"/>
  <c r="L1194" i="11"/>
  <c r="C1194" i="11"/>
  <c r="B1194" i="11"/>
  <c r="N1193" i="11"/>
  <c r="P1193" i="11" s="1"/>
  <c r="M1193" i="11"/>
  <c r="L1193" i="11"/>
  <c r="C1193" i="11"/>
  <c r="B1193" i="11"/>
  <c r="N1192" i="11"/>
  <c r="P1192" i="11" s="1"/>
  <c r="M1192" i="11"/>
  <c r="L1192" i="11"/>
  <c r="C1192" i="11"/>
  <c r="B1192" i="11"/>
  <c r="N1191" i="11"/>
  <c r="M1191" i="11"/>
  <c r="L1191" i="11"/>
  <c r="C1191" i="11"/>
  <c r="B1191" i="11"/>
  <c r="N1190" i="11"/>
  <c r="P1190" i="11" s="1"/>
  <c r="M1190" i="11"/>
  <c r="L1190" i="11"/>
  <c r="C1190" i="11"/>
  <c r="B1190" i="11"/>
  <c r="N1189" i="11"/>
  <c r="M1189" i="11"/>
  <c r="L1189" i="11"/>
  <c r="C1189" i="11"/>
  <c r="B1189" i="11"/>
  <c r="N1188" i="11"/>
  <c r="O1188" i="11" s="1"/>
  <c r="M1188" i="11"/>
  <c r="L1188" i="11"/>
  <c r="C1188" i="11"/>
  <c r="B1188" i="11"/>
  <c r="N1187" i="11"/>
  <c r="P1187" i="11" s="1"/>
  <c r="M1187" i="11"/>
  <c r="L1187" i="11"/>
  <c r="C1187" i="11"/>
  <c r="B1187" i="11"/>
  <c r="N1186" i="11"/>
  <c r="P1186" i="11" s="1"/>
  <c r="M1186" i="11"/>
  <c r="L1186" i="11"/>
  <c r="C1186" i="11"/>
  <c r="B1186" i="11"/>
  <c r="N1185" i="11"/>
  <c r="P1185" i="11" s="1"/>
  <c r="M1185" i="11"/>
  <c r="L1185" i="11"/>
  <c r="C1185" i="11"/>
  <c r="B1185" i="11"/>
  <c r="N1184" i="11"/>
  <c r="P1184" i="11" s="1"/>
  <c r="M1184" i="11"/>
  <c r="L1184" i="11"/>
  <c r="C1184" i="11"/>
  <c r="B1184" i="11"/>
  <c r="N1183" i="11"/>
  <c r="P1183" i="11" s="1"/>
  <c r="M1183" i="11"/>
  <c r="L1183" i="11"/>
  <c r="C1183" i="11"/>
  <c r="B1183" i="11"/>
  <c r="N1182" i="11"/>
  <c r="P1182" i="11" s="1"/>
  <c r="M1182" i="11"/>
  <c r="L1182" i="11"/>
  <c r="C1182" i="11"/>
  <c r="B1182" i="11"/>
  <c r="N1181" i="11"/>
  <c r="O1181" i="11" s="1"/>
  <c r="M1181" i="11"/>
  <c r="L1181" i="11"/>
  <c r="C1181" i="11"/>
  <c r="B1181" i="11"/>
  <c r="N1180" i="11"/>
  <c r="M1180" i="11"/>
  <c r="L1180" i="11"/>
  <c r="C1180" i="11"/>
  <c r="B1180" i="11"/>
  <c r="N1179" i="11"/>
  <c r="M1179" i="11"/>
  <c r="L1179" i="11"/>
  <c r="C1179" i="11"/>
  <c r="B1179" i="11"/>
  <c r="N1178" i="11"/>
  <c r="M1178" i="11"/>
  <c r="L1178" i="11"/>
  <c r="C1178" i="11"/>
  <c r="B1178" i="11"/>
  <c r="N1177" i="11"/>
  <c r="P1177" i="11" s="1"/>
  <c r="M1177" i="11"/>
  <c r="L1177" i="11"/>
  <c r="C1177" i="11"/>
  <c r="B1177" i="11"/>
  <c r="N1176" i="11"/>
  <c r="P1176" i="11" s="1"/>
  <c r="M1176" i="11"/>
  <c r="L1176" i="11"/>
  <c r="C1176" i="11"/>
  <c r="B1176" i="11"/>
  <c r="N1175" i="11"/>
  <c r="O1175" i="11" s="1"/>
  <c r="M1175" i="11"/>
  <c r="L1175" i="11"/>
  <c r="C1175" i="11"/>
  <c r="B1175" i="11"/>
  <c r="N1174" i="11"/>
  <c r="P1174" i="11" s="1"/>
  <c r="M1174" i="11"/>
  <c r="L1174" i="11"/>
  <c r="C1174" i="11"/>
  <c r="B1174" i="11"/>
  <c r="N1173" i="11"/>
  <c r="P1173" i="11" s="1"/>
  <c r="M1173" i="11"/>
  <c r="L1173" i="11"/>
  <c r="C1173" i="11"/>
  <c r="B1173" i="11"/>
  <c r="N1172" i="11"/>
  <c r="M1172" i="11"/>
  <c r="L1172" i="11"/>
  <c r="C1172" i="11"/>
  <c r="B1172" i="11"/>
  <c r="N1171" i="11"/>
  <c r="P1171" i="11" s="1"/>
  <c r="M1171" i="11"/>
  <c r="L1171" i="11"/>
  <c r="C1171" i="11"/>
  <c r="B1171" i="11"/>
  <c r="N1170" i="11"/>
  <c r="M1170" i="11"/>
  <c r="L1170" i="11"/>
  <c r="C1170" i="11"/>
  <c r="B1170" i="11"/>
  <c r="N1169" i="11"/>
  <c r="P1169" i="11" s="1"/>
  <c r="M1169" i="11"/>
  <c r="L1169" i="11"/>
  <c r="C1169" i="11"/>
  <c r="B1169" i="11"/>
  <c r="N1168" i="11"/>
  <c r="P1168" i="11" s="1"/>
  <c r="M1168" i="11"/>
  <c r="L1168" i="11"/>
  <c r="C1168" i="11"/>
  <c r="B1168" i="11"/>
  <c r="N1167" i="11"/>
  <c r="O1167" i="11" s="1"/>
  <c r="M1167" i="11"/>
  <c r="L1167" i="11"/>
  <c r="C1167" i="11"/>
  <c r="B1167" i="11"/>
  <c r="N1166" i="11"/>
  <c r="M1166" i="11"/>
  <c r="L1166" i="11"/>
  <c r="C1166" i="11"/>
  <c r="B1166" i="11"/>
  <c r="N1165" i="11"/>
  <c r="M1165" i="11"/>
  <c r="L1165" i="11"/>
  <c r="C1165" i="11"/>
  <c r="B1165" i="11"/>
  <c r="N1164" i="11"/>
  <c r="M1164" i="11"/>
  <c r="L1164" i="11"/>
  <c r="C1164" i="11"/>
  <c r="B1164" i="11"/>
  <c r="N1163" i="11"/>
  <c r="O1163" i="11" s="1"/>
  <c r="M1163" i="11"/>
  <c r="L1163" i="11"/>
  <c r="C1163" i="11"/>
  <c r="B1163" i="11"/>
  <c r="N1162" i="11"/>
  <c r="O1162" i="11" s="1"/>
  <c r="M1162" i="11"/>
  <c r="L1162" i="11"/>
  <c r="C1162" i="11"/>
  <c r="B1162" i="11"/>
  <c r="N1161" i="11"/>
  <c r="P1161" i="11" s="1"/>
  <c r="M1161" i="11"/>
  <c r="L1161" i="11"/>
  <c r="C1161" i="11"/>
  <c r="B1161" i="11"/>
  <c r="O1160" i="11"/>
  <c r="N1160" i="11"/>
  <c r="P1160" i="11" s="1"/>
  <c r="M1160" i="11"/>
  <c r="L1160" i="11"/>
  <c r="C1160" i="11"/>
  <c r="B1160" i="11"/>
  <c r="N1159" i="11"/>
  <c r="M1159" i="11"/>
  <c r="L1159" i="11"/>
  <c r="C1159" i="11"/>
  <c r="B1159" i="11"/>
  <c r="N1158" i="11"/>
  <c r="M1158" i="11"/>
  <c r="L1158" i="11"/>
  <c r="C1158" i="11"/>
  <c r="B1158" i="11"/>
  <c r="N1157" i="11"/>
  <c r="M1157" i="11"/>
  <c r="L1157" i="11"/>
  <c r="C1157" i="11"/>
  <c r="B1157" i="11"/>
  <c r="N1156" i="11"/>
  <c r="O1156" i="11" s="1"/>
  <c r="M1156" i="11"/>
  <c r="L1156" i="11"/>
  <c r="C1156" i="11"/>
  <c r="B1156" i="11"/>
  <c r="N1155" i="11"/>
  <c r="O1155" i="11" s="1"/>
  <c r="M1155" i="11"/>
  <c r="L1155" i="11"/>
  <c r="C1155" i="11"/>
  <c r="B1155" i="11"/>
  <c r="N1154" i="11"/>
  <c r="M1154" i="11"/>
  <c r="L1154" i="11"/>
  <c r="C1154" i="11"/>
  <c r="B1154" i="11"/>
  <c r="N1153" i="11"/>
  <c r="P1153" i="11" s="1"/>
  <c r="M1153" i="11"/>
  <c r="L1153" i="11"/>
  <c r="C1153" i="11"/>
  <c r="B1153" i="11"/>
  <c r="N1152" i="11"/>
  <c r="O1152" i="11" s="1"/>
  <c r="M1152" i="11"/>
  <c r="L1152" i="11"/>
  <c r="C1152" i="11"/>
  <c r="B1152" i="11"/>
  <c r="N1151" i="11"/>
  <c r="M1151" i="11"/>
  <c r="L1151" i="11"/>
  <c r="C1151" i="11"/>
  <c r="B1151" i="11"/>
  <c r="N1150" i="11"/>
  <c r="O1150" i="11" s="1"/>
  <c r="M1150" i="11"/>
  <c r="L1150" i="11"/>
  <c r="C1150" i="11"/>
  <c r="B1150" i="11"/>
  <c r="N1149" i="11"/>
  <c r="M1149" i="11"/>
  <c r="L1149" i="11"/>
  <c r="C1149" i="11"/>
  <c r="B1149" i="11"/>
  <c r="O1148" i="11"/>
  <c r="N1148" i="11"/>
  <c r="P1148" i="11" s="1"/>
  <c r="M1148" i="11"/>
  <c r="L1148" i="11"/>
  <c r="C1148" i="11"/>
  <c r="B1148" i="11"/>
  <c r="N1147" i="11"/>
  <c r="P1147" i="11" s="1"/>
  <c r="M1147" i="11"/>
  <c r="L1147" i="11"/>
  <c r="C1147" i="11"/>
  <c r="B1147" i="11"/>
  <c r="N1146" i="11"/>
  <c r="O1146" i="11" s="1"/>
  <c r="M1146" i="11"/>
  <c r="L1146" i="11"/>
  <c r="C1146" i="11"/>
  <c r="B1146" i="11"/>
  <c r="N1145" i="11"/>
  <c r="P1145" i="11" s="1"/>
  <c r="M1145" i="11"/>
  <c r="L1145" i="11"/>
  <c r="C1145" i="11"/>
  <c r="B1145" i="11"/>
  <c r="N1144" i="11"/>
  <c r="M1144" i="11"/>
  <c r="L1144" i="11"/>
  <c r="C1144" i="11"/>
  <c r="B1144" i="11"/>
  <c r="N1143" i="11"/>
  <c r="O1143" i="11" s="1"/>
  <c r="M1143" i="11"/>
  <c r="L1143" i="11"/>
  <c r="C1143" i="11"/>
  <c r="B1143" i="11"/>
  <c r="N1142" i="11"/>
  <c r="P1142" i="11" s="1"/>
  <c r="M1142" i="11"/>
  <c r="L1142" i="11"/>
  <c r="C1142" i="11"/>
  <c r="B1142" i="11"/>
  <c r="N1141" i="11"/>
  <c r="P1141" i="11" s="1"/>
  <c r="M1141" i="11"/>
  <c r="L1141" i="11"/>
  <c r="C1141" i="11"/>
  <c r="B1141" i="11"/>
  <c r="N1140" i="11"/>
  <c r="O1140" i="11" s="1"/>
  <c r="M1140" i="11"/>
  <c r="L1140" i="11"/>
  <c r="C1140" i="11"/>
  <c r="B1140" i="11"/>
  <c r="N1139" i="11"/>
  <c r="P1139" i="11" s="1"/>
  <c r="M1139" i="11"/>
  <c r="L1139" i="11"/>
  <c r="C1139" i="11"/>
  <c r="B1139" i="11"/>
  <c r="N1138" i="11"/>
  <c r="P1138" i="11" s="1"/>
  <c r="M1138" i="11"/>
  <c r="L1138" i="11"/>
  <c r="C1138" i="11"/>
  <c r="B1138" i="11"/>
  <c r="N1137" i="11"/>
  <c r="M1137" i="11"/>
  <c r="L1137" i="11"/>
  <c r="C1137" i="11"/>
  <c r="B1137" i="11"/>
  <c r="N1136" i="11"/>
  <c r="P1136" i="11" s="1"/>
  <c r="M1136" i="11"/>
  <c r="L1136" i="11"/>
  <c r="C1136" i="11"/>
  <c r="B1136" i="11"/>
  <c r="N1135" i="11"/>
  <c r="P1135" i="11" s="1"/>
  <c r="M1135" i="11"/>
  <c r="L1135" i="11"/>
  <c r="C1135" i="11"/>
  <c r="B1135" i="11"/>
  <c r="N1134" i="11"/>
  <c r="M1134" i="11"/>
  <c r="L1134" i="11"/>
  <c r="C1134" i="11"/>
  <c r="B1134" i="11"/>
  <c r="N1133" i="11"/>
  <c r="P1133" i="11" s="1"/>
  <c r="M1133" i="11"/>
  <c r="L1133" i="11"/>
  <c r="C1133" i="11"/>
  <c r="B1133" i="11"/>
  <c r="P1132" i="11"/>
  <c r="N1132" i="11"/>
  <c r="O1132" i="11" s="1"/>
  <c r="M1132" i="11"/>
  <c r="L1132" i="11"/>
  <c r="C1132" i="11"/>
  <c r="B1132" i="11"/>
  <c r="N1131" i="11"/>
  <c r="O1131" i="11" s="1"/>
  <c r="M1131" i="11"/>
  <c r="L1131" i="11"/>
  <c r="C1131" i="11"/>
  <c r="B1131" i="11"/>
  <c r="N1130" i="11"/>
  <c r="O1130" i="11" s="1"/>
  <c r="M1130" i="11"/>
  <c r="L1130" i="11"/>
  <c r="C1130" i="11"/>
  <c r="B1130" i="11"/>
  <c r="N1129" i="11"/>
  <c r="M1129" i="11"/>
  <c r="L1129" i="11"/>
  <c r="C1129" i="11"/>
  <c r="B1129" i="11"/>
  <c r="N1128" i="11"/>
  <c r="P1128" i="11" s="1"/>
  <c r="M1128" i="11"/>
  <c r="L1128" i="11"/>
  <c r="C1128" i="11"/>
  <c r="B1128" i="11"/>
  <c r="N1127" i="11"/>
  <c r="P1127" i="11" s="1"/>
  <c r="M1127" i="11"/>
  <c r="L1127" i="11"/>
  <c r="C1127" i="11"/>
  <c r="B1127" i="11"/>
  <c r="N1126" i="11"/>
  <c r="O1126" i="11" s="1"/>
  <c r="M1126" i="11"/>
  <c r="L1126" i="11"/>
  <c r="C1126" i="11"/>
  <c r="B1126" i="11"/>
  <c r="N1125" i="11"/>
  <c r="P1125" i="11" s="1"/>
  <c r="M1125" i="11"/>
  <c r="L1125" i="11"/>
  <c r="C1125" i="11"/>
  <c r="B1125" i="11"/>
  <c r="N1124" i="11"/>
  <c r="P1124" i="11" s="1"/>
  <c r="M1124" i="11"/>
  <c r="L1124" i="11"/>
  <c r="C1124" i="11"/>
  <c r="B1124" i="11"/>
  <c r="N1123" i="11"/>
  <c r="O1123" i="11" s="1"/>
  <c r="M1123" i="11"/>
  <c r="L1123" i="11"/>
  <c r="C1123" i="11"/>
  <c r="B1123" i="11"/>
  <c r="N1122" i="11"/>
  <c r="P1122" i="11" s="1"/>
  <c r="M1122" i="11"/>
  <c r="L1122" i="11"/>
  <c r="C1122" i="11"/>
  <c r="B1122" i="11"/>
  <c r="N1121" i="11"/>
  <c r="M1121" i="11"/>
  <c r="L1121" i="11"/>
  <c r="C1121" i="11"/>
  <c r="B1121" i="11"/>
  <c r="N1120" i="11"/>
  <c r="P1120" i="11" s="1"/>
  <c r="M1120" i="11"/>
  <c r="L1120" i="11"/>
  <c r="C1120" i="11"/>
  <c r="B1120" i="11"/>
  <c r="N1119" i="11"/>
  <c r="O1119" i="11" s="1"/>
  <c r="M1119" i="11"/>
  <c r="L1119" i="11"/>
  <c r="C1119" i="11"/>
  <c r="B1119" i="11"/>
  <c r="N1118" i="11"/>
  <c r="P1118" i="11" s="1"/>
  <c r="M1118" i="11"/>
  <c r="L1118" i="11"/>
  <c r="C1118" i="11"/>
  <c r="B1118" i="11"/>
  <c r="N1117" i="11"/>
  <c r="P1117" i="11" s="1"/>
  <c r="M1117" i="11"/>
  <c r="L1117" i="11"/>
  <c r="C1117" i="11"/>
  <c r="B1117" i="11"/>
  <c r="N1116" i="11"/>
  <c r="O1116" i="11" s="1"/>
  <c r="M1116" i="11"/>
  <c r="L1116" i="11"/>
  <c r="C1116" i="11"/>
  <c r="B1116" i="11"/>
  <c r="N1115" i="11"/>
  <c r="M1115" i="11"/>
  <c r="L1115" i="11"/>
  <c r="C1115" i="11"/>
  <c r="B1115" i="11"/>
  <c r="N1114" i="11"/>
  <c r="O1114" i="11" s="1"/>
  <c r="M1114" i="11"/>
  <c r="L1114" i="11"/>
  <c r="C1114" i="11"/>
  <c r="B1114" i="11"/>
  <c r="N1113" i="11"/>
  <c r="P1113" i="11" s="1"/>
  <c r="M1113" i="11"/>
  <c r="L1113" i="11"/>
  <c r="C1113" i="11"/>
  <c r="B1113" i="11"/>
  <c r="N1112" i="11"/>
  <c r="M1112" i="11"/>
  <c r="L1112" i="11"/>
  <c r="C1112" i="11"/>
  <c r="B1112" i="11"/>
  <c r="N1111" i="11"/>
  <c r="P1111" i="11" s="1"/>
  <c r="M1111" i="11"/>
  <c r="L1111" i="11"/>
  <c r="C1111" i="11"/>
  <c r="B1111" i="11"/>
  <c r="N1110" i="11"/>
  <c r="O1110" i="11" s="1"/>
  <c r="M1110" i="11"/>
  <c r="L1110" i="11"/>
  <c r="C1110" i="11"/>
  <c r="B1110" i="11"/>
  <c r="N1109" i="11"/>
  <c r="O1109" i="11" s="1"/>
  <c r="M1109" i="11"/>
  <c r="L1109" i="11"/>
  <c r="C1109" i="11"/>
  <c r="B1109" i="11"/>
  <c r="N1108" i="11"/>
  <c r="P1108" i="11" s="1"/>
  <c r="M1108" i="11"/>
  <c r="L1108" i="11"/>
  <c r="C1108" i="11"/>
  <c r="B1108" i="11"/>
  <c r="N1107" i="11"/>
  <c r="M1107" i="11"/>
  <c r="L1107" i="11"/>
  <c r="C1107" i="11"/>
  <c r="B1107" i="11"/>
  <c r="N1106" i="11"/>
  <c r="P1106" i="11" s="1"/>
  <c r="M1106" i="11"/>
  <c r="L1106" i="11"/>
  <c r="C1106" i="11"/>
  <c r="B1106" i="11"/>
  <c r="N1105" i="11"/>
  <c r="O1105" i="11" s="1"/>
  <c r="M1105" i="11"/>
  <c r="L1105" i="11"/>
  <c r="C1105" i="11"/>
  <c r="B1105" i="11"/>
  <c r="N1104" i="11"/>
  <c r="O1104" i="11" s="1"/>
  <c r="M1104" i="11"/>
  <c r="L1104" i="11"/>
  <c r="C1104" i="11"/>
  <c r="B1104" i="11"/>
  <c r="N1103" i="11"/>
  <c r="P1103" i="11" s="1"/>
  <c r="M1103" i="11"/>
  <c r="L1103" i="11"/>
  <c r="C1103" i="11"/>
  <c r="B1103" i="11"/>
  <c r="N1102" i="11"/>
  <c r="O1102" i="11" s="1"/>
  <c r="M1102" i="11"/>
  <c r="L1102" i="11"/>
  <c r="C1102" i="11"/>
  <c r="B1102" i="11"/>
  <c r="N1101" i="11"/>
  <c r="M1101" i="11"/>
  <c r="L1101" i="11"/>
  <c r="C1101" i="11"/>
  <c r="B1101" i="11"/>
  <c r="N1100" i="11"/>
  <c r="M1100" i="11"/>
  <c r="L1100" i="11"/>
  <c r="C1100" i="11"/>
  <c r="B1100" i="11"/>
  <c r="N1099" i="11"/>
  <c r="M1099" i="11"/>
  <c r="L1099" i="11"/>
  <c r="C1099" i="11"/>
  <c r="B1099" i="11"/>
  <c r="N1098" i="11"/>
  <c r="P1098" i="11" s="1"/>
  <c r="M1098" i="11"/>
  <c r="L1098" i="11"/>
  <c r="C1098" i="11"/>
  <c r="B1098" i="11"/>
  <c r="N1097" i="11"/>
  <c r="M1097" i="11"/>
  <c r="L1097" i="11"/>
  <c r="C1097" i="11"/>
  <c r="B1097" i="11"/>
  <c r="N1096" i="11"/>
  <c r="M1096" i="11"/>
  <c r="L1096" i="11"/>
  <c r="C1096" i="11"/>
  <c r="B1096" i="11"/>
  <c r="N1095" i="11"/>
  <c r="O1095" i="11" s="1"/>
  <c r="M1095" i="11"/>
  <c r="L1095" i="11"/>
  <c r="C1095" i="11"/>
  <c r="B1095" i="11"/>
  <c r="N1094" i="11"/>
  <c r="P1094" i="11" s="1"/>
  <c r="M1094" i="11"/>
  <c r="L1094" i="11"/>
  <c r="C1094" i="11"/>
  <c r="B1094" i="11"/>
  <c r="N1093" i="11"/>
  <c r="M1093" i="11"/>
  <c r="L1093" i="11"/>
  <c r="C1093" i="11"/>
  <c r="B1093" i="11"/>
  <c r="N1092" i="11"/>
  <c r="P1092" i="11" s="1"/>
  <c r="M1092" i="11"/>
  <c r="L1092" i="11"/>
  <c r="C1092" i="11"/>
  <c r="B1092" i="11"/>
  <c r="N1091" i="11"/>
  <c r="P1091" i="11" s="1"/>
  <c r="M1091" i="11"/>
  <c r="L1091" i="11"/>
  <c r="C1091" i="11"/>
  <c r="B1091" i="11"/>
  <c r="N1090" i="11"/>
  <c r="O1090" i="11" s="1"/>
  <c r="M1090" i="11"/>
  <c r="L1090" i="11"/>
  <c r="C1090" i="11"/>
  <c r="B1090" i="11"/>
  <c r="O1089" i="11"/>
  <c r="N1089" i="11"/>
  <c r="P1089" i="11" s="1"/>
  <c r="M1089" i="11"/>
  <c r="L1089" i="11"/>
  <c r="C1089" i="11"/>
  <c r="B1089" i="11"/>
  <c r="N1088" i="11"/>
  <c r="P1088" i="11" s="1"/>
  <c r="M1088" i="11"/>
  <c r="L1088" i="11"/>
  <c r="C1088" i="11"/>
  <c r="B1088" i="11"/>
  <c r="P1087" i="11"/>
  <c r="N1087" i="11"/>
  <c r="O1087" i="11" s="1"/>
  <c r="M1087" i="11"/>
  <c r="L1087" i="11"/>
  <c r="C1087" i="11"/>
  <c r="B1087" i="11"/>
  <c r="N1086" i="11"/>
  <c r="M1086" i="11"/>
  <c r="L1086" i="11"/>
  <c r="C1086" i="11"/>
  <c r="B1086" i="11"/>
  <c r="N1085" i="11"/>
  <c r="O1085" i="11" s="1"/>
  <c r="M1085" i="11"/>
  <c r="L1085" i="11"/>
  <c r="C1085" i="11"/>
  <c r="B1085" i="11"/>
  <c r="N1084" i="11"/>
  <c r="O1084" i="11" s="1"/>
  <c r="M1084" i="11"/>
  <c r="L1084" i="11"/>
  <c r="C1084" i="11"/>
  <c r="B1084" i="11"/>
  <c r="N1083" i="11"/>
  <c r="M1083" i="11"/>
  <c r="L1083" i="11"/>
  <c r="C1083" i="11"/>
  <c r="B1083" i="11"/>
  <c r="N1082" i="11"/>
  <c r="P1082" i="11" s="1"/>
  <c r="M1082" i="11"/>
  <c r="L1082" i="11"/>
  <c r="C1082" i="11"/>
  <c r="B1082" i="11"/>
  <c r="N1081" i="11"/>
  <c r="O1081" i="11" s="1"/>
  <c r="M1081" i="11"/>
  <c r="L1081" i="11"/>
  <c r="C1081" i="11"/>
  <c r="B1081" i="11"/>
  <c r="N1080" i="11"/>
  <c r="P1080" i="11" s="1"/>
  <c r="M1080" i="11"/>
  <c r="L1080" i="11"/>
  <c r="C1080" i="11"/>
  <c r="B1080" i="11"/>
  <c r="N1079" i="11"/>
  <c r="M1079" i="11"/>
  <c r="L1079" i="11"/>
  <c r="C1079" i="11"/>
  <c r="B1079" i="11"/>
  <c r="N1078" i="11"/>
  <c r="O1078" i="11" s="1"/>
  <c r="M1078" i="11"/>
  <c r="L1078" i="11"/>
  <c r="C1078" i="11"/>
  <c r="B1078" i="11"/>
  <c r="N1077" i="11"/>
  <c r="P1077" i="11" s="1"/>
  <c r="M1077" i="11"/>
  <c r="L1077" i="11"/>
  <c r="C1077" i="11"/>
  <c r="B1077" i="11"/>
  <c r="N1076" i="11"/>
  <c r="P1076" i="11" s="1"/>
  <c r="M1076" i="11"/>
  <c r="L1076" i="11"/>
  <c r="C1076" i="11"/>
  <c r="B1076" i="11"/>
  <c r="N1075" i="11"/>
  <c r="O1075" i="11" s="1"/>
  <c r="M1075" i="11"/>
  <c r="L1075" i="11"/>
  <c r="C1075" i="11"/>
  <c r="B1075" i="11"/>
  <c r="N1074" i="11"/>
  <c r="O1074" i="11" s="1"/>
  <c r="M1074" i="11"/>
  <c r="L1074" i="11"/>
  <c r="C1074" i="11"/>
  <c r="B1074" i="11"/>
  <c r="N1073" i="11"/>
  <c r="P1073" i="11" s="1"/>
  <c r="M1073" i="11"/>
  <c r="L1073" i="11"/>
  <c r="C1073" i="11"/>
  <c r="B1073" i="11"/>
  <c r="N1072" i="11"/>
  <c r="M1072" i="11"/>
  <c r="L1072" i="11"/>
  <c r="C1072" i="11"/>
  <c r="B1072" i="11"/>
  <c r="N1071" i="11"/>
  <c r="O1071" i="11" s="1"/>
  <c r="M1071" i="11"/>
  <c r="L1071" i="11"/>
  <c r="C1071" i="11"/>
  <c r="B1071" i="11"/>
  <c r="N1070" i="11"/>
  <c r="M1070" i="11"/>
  <c r="L1070" i="11"/>
  <c r="C1070" i="11"/>
  <c r="B1070" i="11"/>
  <c r="N1069" i="11"/>
  <c r="P1069" i="11" s="1"/>
  <c r="M1069" i="11"/>
  <c r="L1069" i="11"/>
  <c r="C1069" i="11"/>
  <c r="B1069" i="11"/>
  <c r="N1068" i="11"/>
  <c r="P1068" i="11" s="1"/>
  <c r="M1068" i="11"/>
  <c r="L1068" i="11"/>
  <c r="C1068" i="11"/>
  <c r="B1068" i="11"/>
  <c r="N1067" i="11"/>
  <c r="M1067" i="11"/>
  <c r="L1067" i="11"/>
  <c r="C1067" i="11"/>
  <c r="B1067" i="11"/>
  <c r="N1066" i="11"/>
  <c r="O1066" i="11" s="1"/>
  <c r="M1066" i="11"/>
  <c r="L1066" i="11"/>
  <c r="C1066" i="11"/>
  <c r="B1066" i="11"/>
  <c r="N1065" i="11"/>
  <c r="M1065" i="11"/>
  <c r="L1065" i="11"/>
  <c r="C1065" i="11"/>
  <c r="B1065" i="11"/>
  <c r="N1064" i="11"/>
  <c r="P1064" i="11" s="1"/>
  <c r="M1064" i="11"/>
  <c r="L1064" i="11"/>
  <c r="C1064" i="11"/>
  <c r="B1064" i="11"/>
  <c r="N1063" i="11"/>
  <c r="P1063" i="11" s="1"/>
  <c r="M1063" i="11"/>
  <c r="L1063" i="11"/>
  <c r="C1063" i="11"/>
  <c r="B1063" i="11"/>
  <c r="N1062" i="11"/>
  <c r="M1062" i="11"/>
  <c r="L1062" i="11"/>
  <c r="C1062" i="11"/>
  <c r="B1062" i="11"/>
  <c r="N1061" i="11"/>
  <c r="O1061" i="11" s="1"/>
  <c r="M1061" i="11"/>
  <c r="L1061" i="11"/>
  <c r="C1061" i="11"/>
  <c r="B1061" i="11"/>
  <c r="N1060" i="11"/>
  <c r="P1060" i="11" s="1"/>
  <c r="M1060" i="11"/>
  <c r="L1060" i="11"/>
  <c r="C1060" i="11"/>
  <c r="B1060" i="11"/>
  <c r="N1059" i="11"/>
  <c r="M1059" i="11"/>
  <c r="L1059" i="11"/>
  <c r="C1059" i="11"/>
  <c r="B1059" i="11"/>
  <c r="N1058" i="11"/>
  <c r="O1058" i="11" s="1"/>
  <c r="M1058" i="11"/>
  <c r="L1058" i="11"/>
  <c r="C1058" i="11"/>
  <c r="B1058" i="11"/>
  <c r="N1057" i="11"/>
  <c r="P1057" i="11" s="1"/>
  <c r="M1057" i="11"/>
  <c r="L1057" i="11"/>
  <c r="C1057" i="11"/>
  <c r="B1057" i="11"/>
  <c r="N1056" i="11"/>
  <c r="P1056" i="11" s="1"/>
  <c r="M1056" i="11"/>
  <c r="L1056" i="11"/>
  <c r="C1056" i="11"/>
  <c r="B1056" i="11"/>
  <c r="N1055" i="11"/>
  <c r="M1055" i="11"/>
  <c r="L1055" i="11"/>
  <c r="C1055" i="11"/>
  <c r="B1055" i="11"/>
  <c r="N1054" i="11"/>
  <c r="P1054" i="11" s="1"/>
  <c r="M1054" i="11"/>
  <c r="L1054" i="11"/>
  <c r="C1054" i="11"/>
  <c r="B1054" i="11"/>
  <c r="N1053" i="11"/>
  <c r="P1053" i="11" s="1"/>
  <c r="M1053" i="11"/>
  <c r="L1053" i="11"/>
  <c r="C1053" i="11"/>
  <c r="B1053" i="11"/>
  <c r="N1052" i="11"/>
  <c r="P1052" i="11" s="1"/>
  <c r="M1052" i="11"/>
  <c r="L1052" i="11"/>
  <c r="C1052" i="11"/>
  <c r="B1052" i="11"/>
  <c r="N1051" i="11"/>
  <c r="O1051" i="11" s="1"/>
  <c r="M1051" i="11"/>
  <c r="L1051" i="11"/>
  <c r="C1051" i="11"/>
  <c r="B1051" i="11"/>
  <c r="N1050" i="11"/>
  <c r="M1050" i="11"/>
  <c r="L1050" i="11"/>
  <c r="C1050" i="11"/>
  <c r="B1050" i="11"/>
  <c r="N1049" i="11"/>
  <c r="P1049" i="11" s="1"/>
  <c r="M1049" i="11"/>
  <c r="L1049" i="11"/>
  <c r="C1049" i="11"/>
  <c r="B1049" i="11"/>
  <c r="N1048" i="11"/>
  <c r="M1048" i="11"/>
  <c r="L1048" i="11"/>
  <c r="C1048" i="11"/>
  <c r="B1048" i="11"/>
  <c r="N1047" i="11"/>
  <c r="O1047" i="11" s="1"/>
  <c r="M1047" i="11"/>
  <c r="L1047" i="11"/>
  <c r="C1047" i="11"/>
  <c r="B1047" i="11"/>
  <c r="N1046" i="11"/>
  <c r="P1046" i="11" s="1"/>
  <c r="M1046" i="11"/>
  <c r="L1046" i="11"/>
  <c r="C1046" i="11"/>
  <c r="B1046" i="11"/>
  <c r="N1045" i="11"/>
  <c r="O1045" i="11" s="1"/>
  <c r="M1045" i="11"/>
  <c r="L1045" i="11"/>
  <c r="C1045" i="11"/>
  <c r="B1045" i="11"/>
  <c r="N1044" i="11"/>
  <c r="O1044" i="11" s="1"/>
  <c r="M1044" i="11"/>
  <c r="L1044" i="11"/>
  <c r="C1044" i="11"/>
  <c r="B1044" i="11"/>
  <c r="N1043" i="11"/>
  <c r="P1043" i="11" s="1"/>
  <c r="M1043" i="11"/>
  <c r="L1043" i="11"/>
  <c r="C1043" i="11"/>
  <c r="B1043" i="11"/>
  <c r="O1042" i="11"/>
  <c r="N1042" i="11"/>
  <c r="P1042" i="11" s="1"/>
  <c r="M1042" i="11"/>
  <c r="L1042" i="11"/>
  <c r="C1042" i="11"/>
  <c r="B1042" i="11"/>
  <c r="N1041" i="11"/>
  <c r="O1041" i="11" s="1"/>
  <c r="M1041" i="11"/>
  <c r="L1041" i="11"/>
  <c r="C1041" i="11"/>
  <c r="B1041" i="11"/>
  <c r="N1040" i="11"/>
  <c r="P1040" i="11" s="1"/>
  <c r="M1040" i="11"/>
  <c r="L1040" i="11"/>
  <c r="C1040" i="11"/>
  <c r="B1040" i="11"/>
  <c r="N1039" i="11"/>
  <c r="M1039" i="11"/>
  <c r="L1039" i="11"/>
  <c r="C1039" i="11"/>
  <c r="B1039" i="11"/>
  <c r="N1038" i="11"/>
  <c r="P1038" i="11" s="1"/>
  <c r="M1038" i="11"/>
  <c r="L1038" i="11"/>
  <c r="C1038" i="11"/>
  <c r="B1038" i="11"/>
  <c r="N1037" i="11"/>
  <c r="O1037" i="11" s="1"/>
  <c r="M1037" i="11"/>
  <c r="L1037" i="11"/>
  <c r="C1037" i="11"/>
  <c r="B1037" i="11"/>
  <c r="N1036" i="11"/>
  <c r="P1036" i="11" s="1"/>
  <c r="M1036" i="11"/>
  <c r="L1036" i="11"/>
  <c r="C1036" i="11"/>
  <c r="B1036" i="11"/>
  <c r="N1035" i="11"/>
  <c r="M1035" i="11"/>
  <c r="L1035" i="11"/>
  <c r="C1035" i="11"/>
  <c r="B1035" i="11"/>
  <c r="N1034" i="11"/>
  <c r="P1034" i="11" s="1"/>
  <c r="M1034" i="11"/>
  <c r="L1034" i="11"/>
  <c r="C1034" i="11"/>
  <c r="B1034" i="11"/>
  <c r="N1033" i="11"/>
  <c r="O1033" i="11" s="1"/>
  <c r="M1033" i="11"/>
  <c r="L1033" i="11"/>
  <c r="C1033" i="11"/>
  <c r="B1033" i="11"/>
  <c r="N1032" i="11"/>
  <c r="O1032" i="11" s="1"/>
  <c r="M1032" i="11"/>
  <c r="L1032" i="11"/>
  <c r="C1032" i="11"/>
  <c r="B1032" i="11"/>
  <c r="N1031" i="11"/>
  <c r="O1031" i="11" s="1"/>
  <c r="M1031" i="11"/>
  <c r="L1031" i="11"/>
  <c r="C1031" i="11"/>
  <c r="B1031" i="11"/>
  <c r="N1030" i="11"/>
  <c r="M1030" i="11"/>
  <c r="L1030" i="11"/>
  <c r="C1030" i="11"/>
  <c r="B1030" i="11"/>
  <c r="N1029" i="11"/>
  <c r="P1029" i="11" s="1"/>
  <c r="M1029" i="11"/>
  <c r="L1029" i="11"/>
  <c r="C1029" i="11"/>
  <c r="B1029" i="11"/>
  <c r="N1028" i="11"/>
  <c r="M1028" i="11"/>
  <c r="L1028" i="11"/>
  <c r="C1028" i="11"/>
  <c r="B1028" i="11"/>
  <c r="N1027" i="11"/>
  <c r="P1027" i="11" s="1"/>
  <c r="M1027" i="11"/>
  <c r="L1027" i="11"/>
  <c r="C1027" i="11"/>
  <c r="B1027" i="11"/>
  <c r="P1026" i="11"/>
  <c r="N1026" i="11"/>
  <c r="O1026" i="11" s="1"/>
  <c r="M1026" i="11"/>
  <c r="L1026" i="11"/>
  <c r="C1026" i="11"/>
  <c r="B1026" i="11"/>
  <c r="N1025" i="11"/>
  <c r="M1025" i="11"/>
  <c r="L1025" i="11"/>
  <c r="C1025" i="11"/>
  <c r="B1025" i="11"/>
  <c r="N1024" i="11"/>
  <c r="O1024" i="11" s="1"/>
  <c r="M1024" i="11"/>
  <c r="L1024" i="11"/>
  <c r="C1024" i="11"/>
  <c r="B1024" i="11"/>
  <c r="N1023" i="11"/>
  <c r="O1023" i="11" s="1"/>
  <c r="M1023" i="11"/>
  <c r="L1023" i="11"/>
  <c r="C1023" i="11"/>
  <c r="B1023" i="11"/>
  <c r="N1022" i="11"/>
  <c r="P1022" i="11" s="1"/>
  <c r="M1022" i="11"/>
  <c r="L1022" i="11"/>
  <c r="C1022" i="11"/>
  <c r="B1022" i="11"/>
  <c r="N1021" i="11"/>
  <c r="M1021" i="11"/>
  <c r="L1021" i="11"/>
  <c r="C1021" i="11"/>
  <c r="B1021" i="11"/>
  <c r="N1020" i="11"/>
  <c r="P1020" i="11" s="1"/>
  <c r="M1020" i="11"/>
  <c r="L1020" i="11"/>
  <c r="C1020" i="11"/>
  <c r="B1020" i="11"/>
  <c r="N1019" i="11"/>
  <c r="M1019" i="11"/>
  <c r="L1019" i="11"/>
  <c r="C1019" i="11"/>
  <c r="B1019" i="11"/>
  <c r="N1018" i="11"/>
  <c r="P1018" i="11" s="1"/>
  <c r="M1018" i="11"/>
  <c r="L1018" i="11"/>
  <c r="C1018" i="11"/>
  <c r="B1018" i="11"/>
  <c r="N1017" i="11"/>
  <c r="P1017" i="11" s="1"/>
  <c r="M1017" i="11"/>
  <c r="L1017" i="11"/>
  <c r="C1017" i="11"/>
  <c r="B1017" i="11"/>
  <c r="N1016" i="11"/>
  <c r="P1016" i="11" s="1"/>
  <c r="M1016" i="11"/>
  <c r="L1016" i="11"/>
  <c r="C1016" i="11"/>
  <c r="B1016" i="11"/>
  <c r="N1015" i="11"/>
  <c r="O1015" i="11" s="1"/>
  <c r="M1015" i="11"/>
  <c r="L1015" i="11"/>
  <c r="C1015" i="11"/>
  <c r="B1015" i="11"/>
  <c r="N1014" i="11"/>
  <c r="M1014" i="11"/>
  <c r="L1014" i="11"/>
  <c r="C1014" i="11"/>
  <c r="B1014" i="11"/>
  <c r="N1013" i="11"/>
  <c r="P1013" i="11" s="1"/>
  <c r="M1013" i="11"/>
  <c r="L1013" i="11"/>
  <c r="C1013" i="11"/>
  <c r="B1013" i="11"/>
  <c r="N1012" i="11"/>
  <c r="M1012" i="11"/>
  <c r="L1012" i="11"/>
  <c r="C1012" i="11"/>
  <c r="B1012" i="11"/>
  <c r="N1011" i="11"/>
  <c r="O1011" i="11" s="1"/>
  <c r="M1011" i="11"/>
  <c r="L1011" i="11"/>
  <c r="C1011" i="11"/>
  <c r="B1011" i="11"/>
  <c r="N1010" i="11"/>
  <c r="O1010" i="11" s="1"/>
  <c r="M1010" i="11"/>
  <c r="L1010" i="11"/>
  <c r="C1010" i="11"/>
  <c r="B1010" i="11"/>
  <c r="N1009" i="11"/>
  <c r="P1009" i="11" s="1"/>
  <c r="M1009" i="11"/>
  <c r="L1009" i="11"/>
  <c r="C1009" i="11"/>
  <c r="B1009" i="11"/>
  <c r="N1008" i="11"/>
  <c r="M1008" i="11"/>
  <c r="L1008" i="11"/>
  <c r="C1008" i="11"/>
  <c r="B1008" i="11"/>
  <c r="N1007" i="11"/>
  <c r="M1007" i="11"/>
  <c r="L1007" i="11"/>
  <c r="C1007" i="11"/>
  <c r="B1007" i="11"/>
  <c r="N1006" i="11"/>
  <c r="O1006" i="11" s="1"/>
  <c r="M1006" i="11"/>
  <c r="L1006" i="11"/>
  <c r="C1006" i="11"/>
  <c r="B1006" i="11"/>
  <c r="N1005" i="11"/>
  <c r="P1005" i="11" s="1"/>
  <c r="M1005" i="11"/>
  <c r="L1005" i="11"/>
  <c r="C1005" i="11"/>
  <c r="B1005" i="11"/>
  <c r="N1004" i="11"/>
  <c r="P1004" i="11" s="1"/>
  <c r="M1004" i="11"/>
  <c r="L1004" i="11"/>
  <c r="C1004" i="11"/>
  <c r="B1004" i="11"/>
  <c r="N1003" i="11"/>
  <c r="P1003" i="11" s="1"/>
  <c r="M1003" i="11"/>
  <c r="L1003" i="11"/>
  <c r="C1003" i="11"/>
  <c r="B1003" i="11"/>
  <c r="N1002" i="11"/>
  <c r="P1002" i="11" s="1"/>
  <c r="M1002" i="11"/>
  <c r="L1002" i="11"/>
  <c r="C1002" i="11"/>
  <c r="B1002" i="11"/>
  <c r="N1001" i="11"/>
  <c r="O1001" i="11" s="1"/>
  <c r="M1001" i="11"/>
  <c r="L1001" i="11"/>
  <c r="C1001" i="11"/>
  <c r="B1001" i="11"/>
  <c r="N1000" i="11"/>
  <c r="M1000" i="11"/>
  <c r="L1000" i="11"/>
  <c r="C1000" i="11"/>
  <c r="B1000" i="11"/>
  <c r="N999" i="11"/>
  <c r="O999" i="11" s="1"/>
  <c r="M999" i="11"/>
  <c r="L999" i="11"/>
  <c r="C999" i="11"/>
  <c r="B999" i="11"/>
  <c r="N998" i="11"/>
  <c r="P998" i="11" s="1"/>
  <c r="M998" i="11"/>
  <c r="L998" i="11"/>
  <c r="C998" i="11"/>
  <c r="B998" i="11"/>
  <c r="N997" i="11"/>
  <c r="O997" i="11" s="1"/>
  <c r="M997" i="11"/>
  <c r="L997" i="11"/>
  <c r="C997" i="11"/>
  <c r="B997" i="11"/>
  <c r="N996" i="11"/>
  <c r="M996" i="11"/>
  <c r="L996" i="11"/>
  <c r="C996" i="11"/>
  <c r="B996" i="11"/>
  <c r="N995" i="11"/>
  <c r="M995" i="11"/>
  <c r="L995" i="11"/>
  <c r="C995" i="11"/>
  <c r="B995" i="11"/>
  <c r="N994" i="11"/>
  <c r="O994" i="11" s="1"/>
  <c r="M994" i="11"/>
  <c r="L994" i="11"/>
  <c r="C994" i="11"/>
  <c r="B994" i="11"/>
  <c r="N993" i="11"/>
  <c r="M993" i="11"/>
  <c r="L993" i="11"/>
  <c r="C993" i="11"/>
  <c r="B993" i="11"/>
  <c r="N992" i="11"/>
  <c r="P992" i="11" s="1"/>
  <c r="M992" i="11"/>
  <c r="L992" i="11"/>
  <c r="C992" i="11"/>
  <c r="B992" i="11"/>
  <c r="N991" i="11"/>
  <c r="M991" i="11"/>
  <c r="L991" i="11"/>
  <c r="C991" i="11"/>
  <c r="B991" i="11"/>
  <c r="N990" i="11"/>
  <c r="P990" i="11" s="1"/>
  <c r="M990" i="11"/>
  <c r="L990" i="11"/>
  <c r="C990" i="11"/>
  <c r="B990" i="11"/>
  <c r="N989" i="11"/>
  <c r="P989" i="11" s="1"/>
  <c r="M989" i="11"/>
  <c r="L989" i="11"/>
  <c r="C989" i="11"/>
  <c r="B989" i="11"/>
  <c r="N988" i="11"/>
  <c r="O988" i="11" s="1"/>
  <c r="M988" i="11"/>
  <c r="L988" i="11"/>
  <c r="C988" i="11"/>
  <c r="B988" i="11"/>
  <c r="N987" i="11"/>
  <c r="P987" i="11" s="1"/>
  <c r="M987" i="11"/>
  <c r="L987" i="11"/>
  <c r="C987" i="11"/>
  <c r="B987" i="11"/>
  <c r="N986" i="11"/>
  <c r="M986" i="11"/>
  <c r="L986" i="11"/>
  <c r="C986" i="11"/>
  <c r="B986" i="11"/>
  <c r="N985" i="11"/>
  <c r="P985" i="11" s="1"/>
  <c r="M985" i="11"/>
  <c r="L985" i="11"/>
  <c r="C985" i="11"/>
  <c r="B985" i="11"/>
  <c r="N984" i="11"/>
  <c r="M984" i="11"/>
  <c r="L984" i="11"/>
  <c r="C984" i="11"/>
  <c r="B984" i="11"/>
  <c r="N983" i="11"/>
  <c r="P983" i="11" s="1"/>
  <c r="M983" i="11"/>
  <c r="L983" i="11"/>
  <c r="C983" i="11"/>
  <c r="B983" i="11"/>
  <c r="N982" i="11"/>
  <c r="M982" i="11"/>
  <c r="L982" i="11"/>
  <c r="C982" i="11"/>
  <c r="B982" i="11"/>
  <c r="N981" i="11"/>
  <c r="M981" i="11"/>
  <c r="L981" i="11"/>
  <c r="C981" i="11"/>
  <c r="B981" i="11"/>
  <c r="N980" i="11"/>
  <c r="M980" i="11"/>
  <c r="L980" i="11"/>
  <c r="C980" i="11"/>
  <c r="B980" i="11"/>
  <c r="N979" i="11"/>
  <c r="M979" i="11"/>
  <c r="L979" i="11"/>
  <c r="C979" i="11"/>
  <c r="B979" i="11"/>
  <c r="N978" i="11"/>
  <c r="P978" i="11" s="1"/>
  <c r="M978" i="11"/>
  <c r="L978" i="11"/>
  <c r="C978" i="11"/>
  <c r="B978" i="11"/>
  <c r="N977" i="11"/>
  <c r="P977" i="11" s="1"/>
  <c r="M977" i="11"/>
  <c r="L977" i="11"/>
  <c r="C977" i="11"/>
  <c r="B977" i="11"/>
  <c r="N976" i="11"/>
  <c r="O976" i="11" s="1"/>
  <c r="M976" i="11"/>
  <c r="L976" i="11"/>
  <c r="C976" i="11"/>
  <c r="B976" i="11"/>
  <c r="N975" i="11"/>
  <c r="P975" i="11" s="1"/>
  <c r="M975" i="11"/>
  <c r="L975" i="11"/>
  <c r="C975" i="11"/>
  <c r="B975" i="11"/>
  <c r="N974" i="11"/>
  <c r="P974" i="11" s="1"/>
  <c r="M974" i="11"/>
  <c r="L974" i="11"/>
  <c r="C974" i="11"/>
  <c r="B974" i="11"/>
  <c r="N973" i="11"/>
  <c r="P973" i="11" s="1"/>
  <c r="M973" i="11"/>
  <c r="L973" i="11"/>
  <c r="C973" i="11"/>
  <c r="B973" i="11"/>
  <c r="N972" i="11"/>
  <c r="P972" i="11" s="1"/>
  <c r="M972" i="11"/>
  <c r="L972" i="11"/>
  <c r="C972" i="11"/>
  <c r="B972" i="11"/>
  <c r="N971" i="11"/>
  <c r="P971" i="11" s="1"/>
  <c r="M971" i="11"/>
  <c r="L971" i="11"/>
  <c r="C971" i="11"/>
  <c r="B971" i="11"/>
  <c r="N970" i="11"/>
  <c r="M970" i="11"/>
  <c r="L970" i="11"/>
  <c r="C970" i="11"/>
  <c r="B970" i="11"/>
  <c r="N969" i="11"/>
  <c r="M969" i="11"/>
  <c r="L969" i="11"/>
  <c r="C969" i="11"/>
  <c r="B969" i="11"/>
  <c r="N968" i="11"/>
  <c r="M968" i="11"/>
  <c r="L968" i="11"/>
  <c r="C968" i="11"/>
  <c r="B968" i="11"/>
  <c r="N967" i="11"/>
  <c r="O967" i="11" s="1"/>
  <c r="M967" i="11"/>
  <c r="L967" i="11"/>
  <c r="C967" i="11"/>
  <c r="B967" i="11"/>
  <c r="N966" i="11"/>
  <c r="P966" i="11" s="1"/>
  <c r="M966" i="11"/>
  <c r="L966" i="11"/>
  <c r="C966" i="11"/>
  <c r="B966" i="11"/>
  <c r="N965" i="11"/>
  <c r="P965" i="11" s="1"/>
  <c r="M965" i="11"/>
  <c r="L965" i="11"/>
  <c r="C965" i="11"/>
  <c r="B965" i="11"/>
  <c r="N964" i="11"/>
  <c r="O964" i="11" s="1"/>
  <c r="M964" i="11"/>
  <c r="L964" i="11"/>
  <c r="C964" i="11"/>
  <c r="B964" i="11"/>
  <c r="N963" i="11"/>
  <c r="M963" i="11"/>
  <c r="L963" i="11"/>
  <c r="C963" i="11"/>
  <c r="B963" i="11"/>
  <c r="N962" i="11"/>
  <c r="P962" i="11" s="1"/>
  <c r="M962" i="11"/>
  <c r="L962" i="11"/>
  <c r="C962" i="11"/>
  <c r="B962" i="11"/>
  <c r="N961" i="11"/>
  <c r="O961" i="11" s="1"/>
  <c r="M961" i="11"/>
  <c r="L961" i="11"/>
  <c r="C961" i="11"/>
  <c r="B961" i="11"/>
  <c r="N960" i="11"/>
  <c r="O960" i="11" s="1"/>
  <c r="M960" i="11"/>
  <c r="L960" i="11"/>
  <c r="C960" i="11"/>
  <c r="B960" i="11"/>
  <c r="O959" i="11"/>
  <c r="N959" i="11"/>
  <c r="P959" i="11" s="1"/>
  <c r="M959" i="11"/>
  <c r="L959" i="11"/>
  <c r="C959" i="11"/>
  <c r="B959" i="11"/>
  <c r="N958" i="11"/>
  <c r="P958" i="11" s="1"/>
  <c r="M958" i="11"/>
  <c r="L958" i="11"/>
  <c r="C958" i="11"/>
  <c r="B958" i="11"/>
  <c r="N957" i="11"/>
  <c r="M957" i="11"/>
  <c r="L957" i="11"/>
  <c r="C957" i="11"/>
  <c r="B957" i="11"/>
  <c r="N956" i="11"/>
  <c r="P956" i="11" s="1"/>
  <c r="M956" i="11"/>
  <c r="L956" i="11"/>
  <c r="C956" i="11"/>
  <c r="B956" i="11"/>
  <c r="N955" i="11"/>
  <c r="O955" i="11" s="1"/>
  <c r="M955" i="11"/>
  <c r="L955" i="11"/>
  <c r="C955" i="11"/>
  <c r="B955" i="11"/>
  <c r="N954" i="11"/>
  <c r="P954" i="11" s="1"/>
  <c r="M954" i="11"/>
  <c r="L954" i="11"/>
  <c r="C954" i="11"/>
  <c r="B954" i="11"/>
  <c r="N953" i="11"/>
  <c r="O953" i="11" s="1"/>
  <c r="M953" i="11"/>
  <c r="L953" i="11"/>
  <c r="C953" i="11"/>
  <c r="B953" i="11"/>
  <c r="N952" i="11"/>
  <c r="O952" i="11" s="1"/>
  <c r="M952" i="11"/>
  <c r="L952" i="11"/>
  <c r="C952" i="11"/>
  <c r="B952" i="11"/>
  <c r="N951" i="11"/>
  <c r="P951" i="11" s="1"/>
  <c r="M951" i="11"/>
  <c r="L951" i="11"/>
  <c r="C951" i="11"/>
  <c r="B951" i="11"/>
  <c r="N950" i="11"/>
  <c r="M950" i="11"/>
  <c r="L950" i="11"/>
  <c r="C950" i="11"/>
  <c r="B950" i="11"/>
  <c r="N949" i="11"/>
  <c r="P949" i="11" s="1"/>
  <c r="M949" i="11"/>
  <c r="L949" i="11"/>
  <c r="C949" i="11"/>
  <c r="B949" i="11"/>
  <c r="N948" i="11"/>
  <c r="P948" i="11" s="1"/>
  <c r="M948" i="11"/>
  <c r="L948" i="11"/>
  <c r="C948" i="11"/>
  <c r="B948" i="11"/>
  <c r="N947" i="11"/>
  <c r="P947" i="11" s="1"/>
  <c r="M947" i="11"/>
  <c r="L947" i="11"/>
  <c r="C947" i="11"/>
  <c r="B947" i="11"/>
  <c r="N946" i="11"/>
  <c r="O946" i="11" s="1"/>
  <c r="M946" i="11"/>
  <c r="L946" i="11"/>
  <c r="C946" i="11"/>
  <c r="B946" i="11"/>
  <c r="N945" i="11"/>
  <c r="M945" i="11"/>
  <c r="L945" i="11"/>
  <c r="C945" i="11"/>
  <c r="B945" i="11"/>
  <c r="N944" i="11"/>
  <c r="P944" i="11" s="1"/>
  <c r="M944" i="11"/>
  <c r="L944" i="11"/>
  <c r="C944" i="11"/>
  <c r="B944" i="11"/>
  <c r="N943" i="11"/>
  <c r="O943" i="11" s="1"/>
  <c r="M943" i="11"/>
  <c r="L943" i="11"/>
  <c r="C943" i="11"/>
  <c r="B943" i="11"/>
  <c r="N942" i="11"/>
  <c r="O942" i="11" s="1"/>
  <c r="M942" i="11"/>
  <c r="L942" i="11"/>
  <c r="C942" i="11"/>
  <c r="B942" i="11"/>
  <c r="N941" i="11"/>
  <c r="P941" i="11" s="1"/>
  <c r="M941" i="11"/>
  <c r="L941" i="11"/>
  <c r="C941" i="11"/>
  <c r="B941" i="11"/>
  <c r="N940" i="11"/>
  <c r="O940" i="11" s="1"/>
  <c r="M940" i="11"/>
  <c r="L940" i="11"/>
  <c r="C940" i="11"/>
  <c r="B940" i="11"/>
  <c r="N939" i="11"/>
  <c r="M939" i="11"/>
  <c r="L939" i="11"/>
  <c r="C939" i="11"/>
  <c r="B939" i="11"/>
  <c r="N938" i="11"/>
  <c r="P938" i="11" s="1"/>
  <c r="M938" i="11"/>
  <c r="L938" i="11"/>
  <c r="C938" i="11"/>
  <c r="B938" i="11"/>
  <c r="N937" i="11"/>
  <c r="P937" i="11" s="1"/>
  <c r="M937" i="11"/>
  <c r="L937" i="11"/>
  <c r="C937" i="11"/>
  <c r="B937" i="11"/>
  <c r="N936" i="11"/>
  <c r="P936" i="11" s="1"/>
  <c r="M936" i="11"/>
  <c r="L936" i="11"/>
  <c r="C936" i="11"/>
  <c r="B936" i="11"/>
  <c r="N935" i="11"/>
  <c r="O935" i="11" s="1"/>
  <c r="M935" i="11"/>
  <c r="L935" i="11"/>
  <c r="C935" i="11"/>
  <c r="B935" i="11"/>
  <c r="N934" i="11"/>
  <c r="M934" i="11"/>
  <c r="L934" i="11"/>
  <c r="C934" i="11"/>
  <c r="B934" i="11"/>
  <c r="N933" i="11"/>
  <c r="M933" i="11"/>
  <c r="L933" i="11"/>
  <c r="C933" i="11"/>
  <c r="B933" i="11"/>
  <c r="N932" i="11"/>
  <c r="M932" i="11"/>
  <c r="L932" i="11"/>
  <c r="C932" i="11"/>
  <c r="B932" i="11"/>
  <c r="N931" i="11"/>
  <c r="P931" i="11" s="1"/>
  <c r="M931" i="11"/>
  <c r="L931" i="11"/>
  <c r="C931" i="11"/>
  <c r="B931" i="11"/>
  <c r="N930" i="11"/>
  <c r="P930" i="11" s="1"/>
  <c r="M930" i="11"/>
  <c r="L930" i="11"/>
  <c r="C930" i="11"/>
  <c r="B930" i="11"/>
  <c r="N929" i="11"/>
  <c r="P929" i="11" s="1"/>
  <c r="M929" i="11"/>
  <c r="L929" i="11"/>
  <c r="C929" i="11"/>
  <c r="B929" i="11"/>
  <c r="N928" i="11"/>
  <c r="O928" i="11" s="1"/>
  <c r="M928" i="11"/>
  <c r="L928" i="11"/>
  <c r="C928" i="11"/>
  <c r="B928" i="11"/>
  <c r="N927" i="11"/>
  <c r="P927" i="11" s="1"/>
  <c r="M927" i="11"/>
  <c r="L927" i="11"/>
  <c r="C927" i="11"/>
  <c r="B927" i="11"/>
  <c r="N926" i="11"/>
  <c r="P926" i="11" s="1"/>
  <c r="M926" i="11"/>
  <c r="L926" i="11"/>
  <c r="C926" i="11"/>
  <c r="B926" i="11"/>
  <c r="N925" i="11"/>
  <c r="O925" i="11" s="1"/>
  <c r="M925" i="11"/>
  <c r="L925" i="11"/>
  <c r="C925" i="11"/>
  <c r="B925" i="11"/>
  <c r="N924" i="11"/>
  <c r="P924" i="11" s="1"/>
  <c r="M924" i="11"/>
  <c r="L924" i="11"/>
  <c r="C924" i="11"/>
  <c r="B924" i="11"/>
  <c r="N923" i="11"/>
  <c r="P923" i="11" s="1"/>
  <c r="M923" i="11"/>
  <c r="L923" i="11"/>
  <c r="C923" i="11"/>
  <c r="B923" i="11"/>
  <c r="N922" i="11"/>
  <c r="P922" i="11" s="1"/>
  <c r="M922" i="11"/>
  <c r="L922" i="11"/>
  <c r="C922" i="11"/>
  <c r="B922" i="11"/>
  <c r="N921" i="11"/>
  <c r="M921" i="11"/>
  <c r="L921" i="11"/>
  <c r="C921" i="11"/>
  <c r="B921" i="11"/>
  <c r="N920" i="11"/>
  <c r="P920" i="11" s="1"/>
  <c r="M920" i="11"/>
  <c r="L920" i="11"/>
  <c r="C920" i="11"/>
  <c r="B920" i="11"/>
  <c r="N919" i="11"/>
  <c r="O919" i="11" s="1"/>
  <c r="M919" i="11"/>
  <c r="L919" i="11"/>
  <c r="C919" i="11"/>
  <c r="B919" i="11"/>
  <c r="N918" i="11"/>
  <c r="O918" i="11" s="1"/>
  <c r="M918" i="11"/>
  <c r="L918" i="11"/>
  <c r="C918" i="11"/>
  <c r="B918" i="11"/>
  <c r="N917" i="11"/>
  <c r="O917" i="11" s="1"/>
  <c r="M917" i="11"/>
  <c r="L917" i="11"/>
  <c r="C917" i="11"/>
  <c r="B917" i="11"/>
  <c r="N916" i="11"/>
  <c r="O916" i="11" s="1"/>
  <c r="M916" i="11"/>
  <c r="L916" i="11"/>
  <c r="C916" i="11"/>
  <c r="B916" i="11"/>
  <c r="N915" i="11"/>
  <c r="P915" i="11" s="1"/>
  <c r="M915" i="11"/>
  <c r="L915" i="11"/>
  <c r="C915" i="11"/>
  <c r="B915" i="11"/>
  <c r="N914" i="11"/>
  <c r="M914" i="11"/>
  <c r="L914" i="11"/>
  <c r="C914" i="11"/>
  <c r="B914" i="11"/>
  <c r="N913" i="11"/>
  <c r="P913" i="11" s="1"/>
  <c r="M913" i="11"/>
  <c r="L913" i="11"/>
  <c r="C913" i="11"/>
  <c r="B913" i="11"/>
  <c r="N912" i="11"/>
  <c r="O912" i="11" s="1"/>
  <c r="M912" i="11"/>
  <c r="L912" i="11"/>
  <c r="C912" i="11"/>
  <c r="B912" i="11"/>
  <c r="N911" i="11"/>
  <c r="O911" i="11" s="1"/>
  <c r="M911" i="11"/>
  <c r="L911" i="11"/>
  <c r="C911" i="11"/>
  <c r="B911" i="11"/>
  <c r="N910" i="11"/>
  <c r="M910" i="11"/>
  <c r="L910" i="11"/>
  <c r="C910" i="11"/>
  <c r="B910" i="11"/>
  <c r="N909" i="11"/>
  <c r="M909" i="11"/>
  <c r="L909" i="11"/>
  <c r="C909" i="11"/>
  <c r="B909" i="11"/>
  <c r="N908" i="11"/>
  <c r="M908" i="11"/>
  <c r="L908" i="11"/>
  <c r="C908" i="11"/>
  <c r="B908" i="11"/>
  <c r="N907" i="11"/>
  <c r="O907" i="11" s="1"/>
  <c r="M907" i="11"/>
  <c r="L907" i="11"/>
  <c r="C907" i="11"/>
  <c r="B907" i="11"/>
  <c r="N906" i="11"/>
  <c r="O906" i="11" s="1"/>
  <c r="M906" i="11"/>
  <c r="L906" i="11"/>
  <c r="C906" i="11"/>
  <c r="B906" i="11"/>
  <c r="N905" i="11"/>
  <c r="P905" i="11" s="1"/>
  <c r="M905" i="11"/>
  <c r="L905" i="11"/>
  <c r="C905" i="11"/>
  <c r="B905" i="11"/>
  <c r="N904" i="11"/>
  <c r="O904" i="11" s="1"/>
  <c r="M904" i="11"/>
  <c r="L904" i="11"/>
  <c r="C904" i="11"/>
  <c r="B904" i="11"/>
  <c r="N903" i="11"/>
  <c r="O903" i="11" s="1"/>
  <c r="M903" i="11"/>
  <c r="L903" i="11"/>
  <c r="C903" i="11"/>
  <c r="B903" i="11"/>
  <c r="N902" i="11"/>
  <c r="P902" i="11" s="1"/>
  <c r="M902" i="11"/>
  <c r="L902" i="11"/>
  <c r="C902" i="11"/>
  <c r="B902" i="11"/>
  <c r="N901" i="11"/>
  <c r="O901" i="11" s="1"/>
  <c r="M901" i="11"/>
  <c r="L901" i="11"/>
  <c r="C901" i="11"/>
  <c r="B901" i="11"/>
  <c r="N900" i="11"/>
  <c r="M900" i="11"/>
  <c r="L900" i="11"/>
  <c r="C900" i="11"/>
  <c r="B900" i="11"/>
  <c r="N899" i="11"/>
  <c r="P899" i="11" s="1"/>
  <c r="M899" i="11"/>
  <c r="L899" i="11"/>
  <c r="C899" i="11"/>
  <c r="B899" i="11"/>
  <c r="N898" i="11"/>
  <c r="P898" i="11" s="1"/>
  <c r="M898" i="11"/>
  <c r="L898" i="11"/>
  <c r="C898" i="11"/>
  <c r="B898" i="11"/>
  <c r="N897" i="11"/>
  <c r="P897" i="11" s="1"/>
  <c r="M897" i="11"/>
  <c r="L897" i="11"/>
  <c r="C897" i="11"/>
  <c r="B897" i="11"/>
  <c r="N896" i="11"/>
  <c r="M896" i="11"/>
  <c r="L896" i="11"/>
  <c r="C896" i="11"/>
  <c r="B896" i="11"/>
  <c r="N895" i="11"/>
  <c r="P895" i="11" s="1"/>
  <c r="M895" i="11"/>
  <c r="L895" i="11"/>
  <c r="C895" i="11"/>
  <c r="B895" i="11"/>
  <c r="N894" i="11"/>
  <c r="O894" i="11" s="1"/>
  <c r="M894" i="11"/>
  <c r="L894" i="11"/>
  <c r="C894" i="11"/>
  <c r="B894" i="11"/>
  <c r="N893" i="11"/>
  <c r="M893" i="11"/>
  <c r="L893" i="11"/>
  <c r="C893" i="11"/>
  <c r="B893" i="11"/>
  <c r="N892" i="11"/>
  <c r="O892" i="11" s="1"/>
  <c r="M892" i="11"/>
  <c r="L892" i="11"/>
  <c r="C892" i="11"/>
  <c r="B892" i="11"/>
  <c r="N891" i="11"/>
  <c r="M891" i="11"/>
  <c r="L891" i="11"/>
  <c r="C891" i="11"/>
  <c r="B891" i="11"/>
  <c r="N890" i="11"/>
  <c r="O890" i="11" s="1"/>
  <c r="M890" i="11"/>
  <c r="L890" i="11"/>
  <c r="C890" i="11"/>
  <c r="B890" i="11"/>
  <c r="N889" i="11"/>
  <c r="P889" i="11" s="1"/>
  <c r="M889" i="11"/>
  <c r="L889" i="11"/>
  <c r="C889" i="11"/>
  <c r="B889" i="11"/>
  <c r="N888" i="11"/>
  <c r="O888" i="11" s="1"/>
  <c r="M888" i="11"/>
  <c r="L888" i="11"/>
  <c r="C888" i="11"/>
  <c r="B888" i="11"/>
  <c r="N887" i="11"/>
  <c r="P887" i="11" s="1"/>
  <c r="M887" i="11"/>
  <c r="L887" i="11"/>
  <c r="C887" i="11"/>
  <c r="B887" i="11"/>
  <c r="N886" i="11"/>
  <c r="P886" i="11" s="1"/>
  <c r="M886" i="11"/>
  <c r="L886" i="11"/>
  <c r="C886" i="11"/>
  <c r="B886" i="11"/>
  <c r="N885" i="11"/>
  <c r="O885" i="11" s="1"/>
  <c r="M885" i="11"/>
  <c r="L885" i="11"/>
  <c r="C885" i="11"/>
  <c r="B885" i="11"/>
  <c r="N884" i="11"/>
  <c r="P884" i="11" s="1"/>
  <c r="M884" i="11"/>
  <c r="L884" i="11"/>
  <c r="C884" i="11"/>
  <c r="B884" i="11"/>
  <c r="N883" i="11"/>
  <c r="P883" i="11" s="1"/>
  <c r="M883" i="11"/>
  <c r="L883" i="11"/>
  <c r="C883" i="11"/>
  <c r="B883" i="11"/>
  <c r="N882" i="11"/>
  <c r="P882" i="11" s="1"/>
  <c r="M882" i="11"/>
  <c r="L882" i="11"/>
  <c r="C882" i="11"/>
  <c r="B882" i="11"/>
  <c r="N881" i="11"/>
  <c r="M881" i="11"/>
  <c r="L881" i="11"/>
  <c r="C881" i="11"/>
  <c r="B881" i="11"/>
  <c r="N880" i="11"/>
  <c r="P880" i="11" s="1"/>
  <c r="M880" i="11"/>
  <c r="L880" i="11"/>
  <c r="C880" i="11"/>
  <c r="B880" i="11"/>
  <c r="N879" i="11"/>
  <c r="O879" i="11" s="1"/>
  <c r="M879" i="11"/>
  <c r="L879" i="11"/>
  <c r="C879" i="11"/>
  <c r="B879" i="11"/>
  <c r="N878" i="11"/>
  <c r="P878" i="11" s="1"/>
  <c r="M878" i="11"/>
  <c r="L878" i="11"/>
  <c r="C878" i="11"/>
  <c r="B878" i="11"/>
  <c r="N877" i="11"/>
  <c r="P877" i="11" s="1"/>
  <c r="M877" i="11"/>
  <c r="L877" i="11"/>
  <c r="C877" i="11"/>
  <c r="B877" i="11"/>
  <c r="P876" i="11"/>
  <c r="N876" i="11"/>
  <c r="O876" i="11" s="1"/>
  <c r="M876" i="11"/>
  <c r="L876" i="11"/>
  <c r="C876" i="11"/>
  <c r="B876" i="11"/>
  <c r="N875" i="11"/>
  <c r="P875" i="11" s="1"/>
  <c r="M875" i="11"/>
  <c r="L875" i="11"/>
  <c r="C875" i="11"/>
  <c r="B875" i="11"/>
  <c r="N874" i="11"/>
  <c r="P874" i="11" s="1"/>
  <c r="M874" i="11"/>
  <c r="L874" i="11"/>
  <c r="C874" i="11"/>
  <c r="B874" i="11"/>
  <c r="N873" i="11"/>
  <c r="M873" i="11"/>
  <c r="L873" i="11"/>
  <c r="C873" i="11"/>
  <c r="B873" i="11"/>
  <c r="N872" i="11"/>
  <c r="P872" i="11" s="1"/>
  <c r="M872" i="11"/>
  <c r="L872" i="11"/>
  <c r="C872" i="11"/>
  <c r="B872" i="11"/>
  <c r="N871" i="11"/>
  <c r="M871" i="11"/>
  <c r="L871" i="11"/>
  <c r="C871" i="11"/>
  <c r="B871" i="11"/>
  <c r="N870" i="11"/>
  <c r="P870" i="11" s="1"/>
  <c r="M870" i="11"/>
  <c r="L870" i="11"/>
  <c r="C870" i="11"/>
  <c r="B870" i="11"/>
  <c r="N869" i="11"/>
  <c r="M869" i="11"/>
  <c r="L869" i="11"/>
  <c r="C869" i="11"/>
  <c r="B869" i="11"/>
  <c r="N868" i="11"/>
  <c r="P868" i="11" s="1"/>
  <c r="M868" i="11"/>
  <c r="L868" i="11"/>
  <c r="C868" i="11"/>
  <c r="B868" i="11"/>
  <c r="N867" i="11"/>
  <c r="P867" i="11" s="1"/>
  <c r="M867" i="11"/>
  <c r="L867" i="11"/>
  <c r="C867" i="11"/>
  <c r="B867" i="11"/>
  <c r="N866" i="11"/>
  <c r="P866" i="11" s="1"/>
  <c r="M866" i="11"/>
  <c r="L866" i="11"/>
  <c r="C866" i="11"/>
  <c r="B866" i="11"/>
  <c r="N865" i="11"/>
  <c r="P865" i="11" s="1"/>
  <c r="M865" i="11"/>
  <c r="L865" i="11"/>
  <c r="C865" i="11"/>
  <c r="B865" i="11"/>
  <c r="N864" i="11"/>
  <c r="O864" i="11" s="1"/>
  <c r="M864" i="11"/>
  <c r="L864" i="11"/>
  <c r="C864" i="11"/>
  <c r="B864" i="11"/>
  <c r="N863" i="11"/>
  <c r="P863" i="11" s="1"/>
  <c r="M863" i="11"/>
  <c r="L863" i="11"/>
  <c r="C863" i="11"/>
  <c r="B863" i="11"/>
  <c r="N862" i="11"/>
  <c r="P862" i="11" s="1"/>
  <c r="M862" i="11"/>
  <c r="L862" i="11"/>
  <c r="C862" i="11"/>
  <c r="B862" i="11"/>
  <c r="N861" i="11"/>
  <c r="O861" i="11" s="1"/>
  <c r="M861" i="11"/>
  <c r="L861" i="11"/>
  <c r="C861" i="11"/>
  <c r="B861" i="11"/>
  <c r="N860" i="11"/>
  <c r="M860" i="11"/>
  <c r="L860" i="11"/>
  <c r="C860" i="11"/>
  <c r="B860" i="11"/>
  <c r="N859" i="11"/>
  <c r="P859" i="11" s="1"/>
  <c r="M859" i="11"/>
  <c r="L859" i="11"/>
  <c r="C859" i="11"/>
  <c r="B859" i="11"/>
  <c r="N858" i="11"/>
  <c r="P858" i="11" s="1"/>
  <c r="M858" i="11"/>
  <c r="L858" i="11"/>
  <c r="C858" i="11"/>
  <c r="B858" i="11"/>
  <c r="N857" i="11"/>
  <c r="M857" i="11"/>
  <c r="L857" i="11"/>
  <c r="C857" i="11"/>
  <c r="B857" i="11"/>
  <c r="N856" i="11"/>
  <c r="O856" i="11" s="1"/>
  <c r="M856" i="11"/>
  <c r="L856" i="11"/>
  <c r="C856" i="11"/>
  <c r="B856" i="11"/>
  <c r="N855" i="11"/>
  <c r="M855" i="11"/>
  <c r="L855" i="11"/>
  <c r="C855" i="11"/>
  <c r="B855" i="11"/>
  <c r="N854" i="11"/>
  <c r="O854" i="11" s="1"/>
  <c r="M854" i="11"/>
  <c r="L854" i="11"/>
  <c r="C854" i="11"/>
  <c r="B854" i="11"/>
  <c r="N853" i="11"/>
  <c r="P853" i="11" s="1"/>
  <c r="M853" i="11"/>
  <c r="L853" i="11"/>
  <c r="C853" i="11"/>
  <c r="B853" i="11"/>
  <c r="N852" i="11"/>
  <c r="O852" i="11" s="1"/>
  <c r="M852" i="11"/>
  <c r="L852" i="11"/>
  <c r="C852" i="11"/>
  <c r="B852" i="11"/>
  <c r="N851" i="11"/>
  <c r="P851" i="11" s="1"/>
  <c r="M851" i="11"/>
  <c r="L851" i="11"/>
  <c r="C851" i="11"/>
  <c r="B851" i="11"/>
  <c r="N850" i="11"/>
  <c r="P850" i="11" s="1"/>
  <c r="M850" i="11"/>
  <c r="L850" i="11"/>
  <c r="C850" i="11"/>
  <c r="B850" i="11"/>
  <c r="N849" i="11"/>
  <c r="M849" i="11"/>
  <c r="L849" i="11"/>
  <c r="C849" i="11"/>
  <c r="B849" i="11"/>
  <c r="N848" i="11"/>
  <c r="P848" i="11" s="1"/>
  <c r="M848" i="11"/>
  <c r="L848" i="11"/>
  <c r="C848" i="11"/>
  <c r="B848" i="11"/>
  <c r="N847" i="11"/>
  <c r="P847" i="11" s="1"/>
  <c r="M847" i="11"/>
  <c r="L847" i="11"/>
  <c r="C847" i="11"/>
  <c r="B847" i="11"/>
  <c r="N846" i="11"/>
  <c r="P846" i="11" s="1"/>
  <c r="M846" i="11"/>
  <c r="L846" i="11"/>
  <c r="C846" i="11"/>
  <c r="B846" i="11"/>
  <c r="N845" i="11"/>
  <c r="M845" i="11"/>
  <c r="L845" i="11"/>
  <c r="C845" i="11"/>
  <c r="B845" i="11"/>
  <c r="N844" i="11"/>
  <c r="P844" i="11" s="1"/>
  <c r="M844" i="11"/>
  <c r="L844" i="11"/>
  <c r="C844" i="11"/>
  <c r="B844" i="11"/>
  <c r="N843" i="11"/>
  <c r="M843" i="11"/>
  <c r="L843" i="11"/>
  <c r="C843" i="11"/>
  <c r="B843" i="11"/>
  <c r="N842" i="11"/>
  <c r="O842" i="11" s="1"/>
  <c r="M842" i="11"/>
  <c r="L842" i="11"/>
  <c r="C842" i="11"/>
  <c r="B842" i="11"/>
  <c r="N841" i="11"/>
  <c r="P841" i="11" s="1"/>
  <c r="M841" i="11"/>
  <c r="L841" i="11"/>
  <c r="C841" i="11"/>
  <c r="B841" i="11"/>
  <c r="N840" i="11"/>
  <c r="O840" i="11" s="1"/>
  <c r="M840" i="11"/>
  <c r="L840" i="11"/>
  <c r="C840" i="11"/>
  <c r="B840" i="11"/>
  <c r="N839" i="11"/>
  <c r="P839" i="11" s="1"/>
  <c r="M839" i="11"/>
  <c r="L839" i="11"/>
  <c r="C839" i="11"/>
  <c r="B839" i="11"/>
  <c r="N838" i="11"/>
  <c r="P838" i="11" s="1"/>
  <c r="M838" i="11"/>
  <c r="L838" i="11"/>
  <c r="C838" i="11"/>
  <c r="B838" i="11"/>
  <c r="N837" i="11"/>
  <c r="M837" i="11"/>
  <c r="L837" i="11"/>
  <c r="C837" i="11"/>
  <c r="B837" i="11"/>
  <c r="N836" i="11"/>
  <c r="P836" i="11" s="1"/>
  <c r="M836" i="11"/>
  <c r="L836" i="11"/>
  <c r="C836" i="11"/>
  <c r="B836" i="11"/>
  <c r="N835" i="11"/>
  <c r="P835" i="11" s="1"/>
  <c r="M835" i="11"/>
  <c r="L835" i="11"/>
  <c r="C835" i="11"/>
  <c r="B835" i="11"/>
  <c r="N834" i="11"/>
  <c r="P834" i="11" s="1"/>
  <c r="M834" i="11"/>
  <c r="L834" i="11"/>
  <c r="C834" i="11"/>
  <c r="B834" i="11"/>
  <c r="N833" i="11"/>
  <c r="M833" i="11"/>
  <c r="L833" i="11"/>
  <c r="C833" i="11"/>
  <c r="B833" i="11"/>
  <c r="N832" i="11"/>
  <c r="P832" i="11" s="1"/>
  <c r="M832" i="11"/>
  <c r="L832" i="11"/>
  <c r="C832" i="11"/>
  <c r="B832" i="11"/>
  <c r="N831" i="11"/>
  <c r="O831" i="11" s="1"/>
  <c r="M831" i="11"/>
  <c r="L831" i="11"/>
  <c r="C831" i="11"/>
  <c r="B831" i="11"/>
  <c r="N830" i="11"/>
  <c r="P830" i="11" s="1"/>
  <c r="M830" i="11"/>
  <c r="L830" i="11"/>
  <c r="C830" i="11"/>
  <c r="B830" i="11"/>
  <c r="N829" i="11"/>
  <c r="P829" i="11" s="1"/>
  <c r="M829" i="11"/>
  <c r="L829" i="11"/>
  <c r="C829" i="11"/>
  <c r="B829" i="11"/>
  <c r="N828" i="11"/>
  <c r="M828" i="11"/>
  <c r="L828" i="11"/>
  <c r="C828" i="11"/>
  <c r="B828" i="11"/>
  <c r="N827" i="11"/>
  <c r="P827" i="11" s="1"/>
  <c r="M827" i="11"/>
  <c r="L827" i="11"/>
  <c r="C827" i="11"/>
  <c r="B827" i="11"/>
  <c r="N826" i="11"/>
  <c r="P826" i="11" s="1"/>
  <c r="M826" i="11"/>
  <c r="L826" i="11"/>
  <c r="C826" i="11"/>
  <c r="B826" i="11"/>
  <c r="N825" i="11"/>
  <c r="O825" i="11" s="1"/>
  <c r="M825" i="11"/>
  <c r="L825" i="11"/>
  <c r="C825" i="11"/>
  <c r="B825" i="11"/>
  <c r="N824" i="11"/>
  <c r="P824" i="11" s="1"/>
  <c r="M824" i="11"/>
  <c r="L824" i="11"/>
  <c r="C824" i="11"/>
  <c r="B824" i="11"/>
  <c r="N823" i="11"/>
  <c r="P823" i="11" s="1"/>
  <c r="M823" i="11"/>
  <c r="L823" i="11"/>
  <c r="C823" i="11"/>
  <c r="B823" i="11"/>
  <c r="N822" i="11"/>
  <c r="P822" i="11" s="1"/>
  <c r="M822" i="11"/>
  <c r="L822" i="11"/>
  <c r="C822" i="11"/>
  <c r="B822" i="11"/>
  <c r="N821" i="11"/>
  <c r="M821" i="11"/>
  <c r="L821" i="11"/>
  <c r="C821" i="11"/>
  <c r="B821" i="11"/>
  <c r="N820" i="11"/>
  <c r="P820" i="11" s="1"/>
  <c r="M820" i="11"/>
  <c r="L820" i="11"/>
  <c r="C820" i="11"/>
  <c r="B820" i="11"/>
  <c r="N819" i="11"/>
  <c r="M819" i="11"/>
  <c r="L819" i="11"/>
  <c r="C819" i="11"/>
  <c r="B819" i="11"/>
  <c r="N818" i="11"/>
  <c r="P818" i="11" s="1"/>
  <c r="M818" i="11"/>
  <c r="L818" i="11"/>
  <c r="C818" i="11"/>
  <c r="B818" i="11"/>
  <c r="N817" i="11"/>
  <c r="P817" i="11" s="1"/>
  <c r="M817" i="11"/>
  <c r="L817" i="11"/>
  <c r="C817" i="11"/>
  <c r="B817" i="11"/>
  <c r="N816" i="11"/>
  <c r="M816" i="11"/>
  <c r="L816" i="11"/>
  <c r="C816" i="11"/>
  <c r="B816" i="11"/>
  <c r="N815" i="11"/>
  <c r="P815" i="11" s="1"/>
  <c r="M815" i="11"/>
  <c r="L815" i="11"/>
  <c r="C815" i="11"/>
  <c r="B815" i="11"/>
  <c r="N814" i="11"/>
  <c r="P814" i="11" s="1"/>
  <c r="M814" i="11"/>
  <c r="L814" i="11"/>
  <c r="C814" i="11"/>
  <c r="B814" i="11"/>
  <c r="N813" i="11"/>
  <c r="M813" i="11"/>
  <c r="L813" i="11"/>
  <c r="C813" i="11"/>
  <c r="B813" i="11"/>
  <c r="N812" i="11"/>
  <c r="P812" i="11" s="1"/>
  <c r="M812" i="11"/>
  <c r="L812" i="11"/>
  <c r="C812" i="11"/>
  <c r="B812" i="11"/>
  <c r="P811" i="11"/>
  <c r="O811" i="11"/>
  <c r="N811" i="11"/>
  <c r="M811" i="11"/>
  <c r="L811" i="11"/>
  <c r="C811" i="11"/>
  <c r="B811" i="11"/>
  <c r="N810" i="11"/>
  <c r="P810" i="11" s="1"/>
  <c r="M810" i="11"/>
  <c r="L810" i="11"/>
  <c r="C810" i="11"/>
  <c r="B810" i="11"/>
  <c r="N809" i="11"/>
  <c r="M809" i="11"/>
  <c r="L809" i="11"/>
  <c r="C809" i="11"/>
  <c r="B809" i="11"/>
  <c r="N808" i="11"/>
  <c r="P808" i="11" s="1"/>
  <c r="M808" i="11"/>
  <c r="L808" i="11"/>
  <c r="C808" i="11"/>
  <c r="B808" i="11"/>
  <c r="N807" i="11"/>
  <c r="M807" i="11"/>
  <c r="L807" i="11"/>
  <c r="C807" i="11"/>
  <c r="B807" i="11"/>
  <c r="N806" i="11"/>
  <c r="O806" i="11" s="1"/>
  <c r="M806" i="11"/>
  <c r="L806" i="11"/>
  <c r="C806" i="11"/>
  <c r="B806" i="11"/>
  <c r="N805" i="11"/>
  <c r="M805" i="11"/>
  <c r="L805" i="11"/>
  <c r="C805" i="11"/>
  <c r="B805" i="11"/>
  <c r="N804" i="11"/>
  <c r="O804" i="11" s="1"/>
  <c r="M804" i="11"/>
  <c r="L804" i="11"/>
  <c r="C804" i="11"/>
  <c r="B804" i="11"/>
  <c r="N803" i="11"/>
  <c r="P803" i="11" s="1"/>
  <c r="M803" i="11"/>
  <c r="L803" i="11"/>
  <c r="C803" i="11"/>
  <c r="B803" i="11"/>
  <c r="N802" i="11"/>
  <c r="P802" i="11" s="1"/>
  <c r="M802" i="11"/>
  <c r="L802" i="11"/>
  <c r="C802" i="11"/>
  <c r="B802" i="11"/>
  <c r="N801" i="11"/>
  <c r="M801" i="11"/>
  <c r="L801" i="11"/>
  <c r="C801" i="11"/>
  <c r="B801" i="11"/>
  <c r="N800" i="11"/>
  <c r="P800" i="11" s="1"/>
  <c r="M800" i="11"/>
  <c r="L800" i="11"/>
  <c r="C800" i="11"/>
  <c r="B800" i="11"/>
  <c r="N799" i="11"/>
  <c r="P799" i="11" s="1"/>
  <c r="M799" i="11"/>
  <c r="L799" i="11"/>
  <c r="C799" i="11"/>
  <c r="B799" i="11"/>
  <c r="N798" i="11"/>
  <c r="O798" i="11" s="1"/>
  <c r="M798" i="11"/>
  <c r="L798" i="11"/>
  <c r="C798" i="11"/>
  <c r="B798" i="11"/>
  <c r="N797" i="11"/>
  <c r="M797" i="11"/>
  <c r="L797" i="11"/>
  <c r="C797" i="11"/>
  <c r="B797" i="11"/>
  <c r="N796" i="11"/>
  <c r="O796" i="11" s="1"/>
  <c r="M796" i="11"/>
  <c r="L796" i="11"/>
  <c r="C796" i="11"/>
  <c r="B796" i="11"/>
  <c r="N795" i="11"/>
  <c r="P795" i="11" s="1"/>
  <c r="M795" i="11"/>
  <c r="L795" i="11"/>
  <c r="C795" i="11"/>
  <c r="B795" i="11"/>
  <c r="N794" i="11"/>
  <c r="P794" i="11" s="1"/>
  <c r="M794" i="11"/>
  <c r="L794" i="11"/>
  <c r="C794" i="11"/>
  <c r="B794" i="11"/>
  <c r="N793" i="11"/>
  <c r="O793" i="11" s="1"/>
  <c r="M793" i="11"/>
  <c r="L793" i="11"/>
  <c r="C793" i="11"/>
  <c r="B793" i="11"/>
  <c r="N792" i="11"/>
  <c r="O792" i="11" s="1"/>
  <c r="M792" i="11"/>
  <c r="L792" i="11"/>
  <c r="C792" i="11"/>
  <c r="B792" i="11"/>
  <c r="N791" i="11"/>
  <c r="P791" i="11" s="1"/>
  <c r="M791" i="11"/>
  <c r="L791" i="11"/>
  <c r="C791" i="11"/>
  <c r="B791" i="11"/>
  <c r="N790" i="11"/>
  <c r="P790" i="11" s="1"/>
  <c r="M790" i="11"/>
  <c r="L790" i="11"/>
  <c r="C790" i="11"/>
  <c r="B790" i="11"/>
  <c r="N789" i="11"/>
  <c r="P789" i="11" s="1"/>
  <c r="M789" i="11"/>
  <c r="L789" i="11"/>
  <c r="C789" i="11"/>
  <c r="B789" i="11"/>
  <c r="N788" i="11"/>
  <c r="P788" i="11" s="1"/>
  <c r="M788" i="11"/>
  <c r="L788" i="11"/>
  <c r="C788" i="11"/>
  <c r="B788" i="11"/>
  <c r="N787" i="11"/>
  <c r="P787" i="11" s="1"/>
  <c r="M787" i="11"/>
  <c r="L787" i="11"/>
  <c r="C787" i="11"/>
  <c r="B787" i="11"/>
  <c r="N786" i="11"/>
  <c r="P786" i="11" s="1"/>
  <c r="M786" i="11"/>
  <c r="L786" i="11"/>
  <c r="C786" i="11"/>
  <c r="B786" i="11"/>
  <c r="N785" i="11"/>
  <c r="M785" i="11"/>
  <c r="L785" i="11"/>
  <c r="C785" i="11"/>
  <c r="B785" i="11"/>
  <c r="N784" i="11"/>
  <c r="P784" i="11" s="1"/>
  <c r="M784" i="11"/>
  <c r="L784" i="11"/>
  <c r="C784" i="11"/>
  <c r="B784" i="11"/>
  <c r="N783" i="11"/>
  <c r="M783" i="11"/>
  <c r="L783" i="11"/>
  <c r="C783" i="11"/>
  <c r="B783" i="11"/>
  <c r="N782" i="11"/>
  <c r="P782" i="11" s="1"/>
  <c r="M782" i="11"/>
  <c r="L782" i="11"/>
  <c r="C782" i="11"/>
  <c r="B782" i="11"/>
  <c r="N781" i="11"/>
  <c r="P781" i="11" s="1"/>
  <c r="M781" i="11"/>
  <c r="L781" i="11"/>
  <c r="C781" i="11"/>
  <c r="B781" i="11"/>
  <c r="N780" i="11"/>
  <c r="O780" i="11" s="1"/>
  <c r="M780" i="11"/>
  <c r="L780" i="11"/>
  <c r="C780" i="11"/>
  <c r="B780" i="11"/>
  <c r="N779" i="11"/>
  <c r="P779" i="11" s="1"/>
  <c r="M779" i="11"/>
  <c r="L779" i="11"/>
  <c r="C779" i="11"/>
  <c r="B779" i="11"/>
  <c r="N778" i="11"/>
  <c r="P778" i="11" s="1"/>
  <c r="M778" i="11"/>
  <c r="L778" i="11"/>
  <c r="C778" i="11"/>
  <c r="B778" i="11"/>
  <c r="N777" i="11"/>
  <c r="M777" i="11"/>
  <c r="L777" i="11"/>
  <c r="C777" i="11"/>
  <c r="B777" i="11"/>
  <c r="N776" i="11"/>
  <c r="P776" i="11" s="1"/>
  <c r="M776" i="11"/>
  <c r="L776" i="11"/>
  <c r="C776" i="11"/>
  <c r="B776" i="11"/>
  <c r="N775" i="11"/>
  <c r="P775" i="11" s="1"/>
  <c r="M775" i="11"/>
  <c r="L775" i="11"/>
  <c r="C775" i="11"/>
  <c r="B775" i="11"/>
  <c r="N774" i="11"/>
  <c r="P774" i="11" s="1"/>
  <c r="M774" i="11"/>
  <c r="L774" i="11"/>
  <c r="C774" i="11"/>
  <c r="B774" i="11"/>
  <c r="N773" i="11"/>
  <c r="M773" i="11"/>
  <c r="L773" i="11"/>
  <c r="C773" i="11"/>
  <c r="B773" i="11"/>
  <c r="N772" i="11"/>
  <c r="P772" i="11" s="1"/>
  <c r="M772" i="11"/>
  <c r="L772" i="11"/>
  <c r="C772" i="11"/>
  <c r="B772" i="11"/>
  <c r="N771" i="11"/>
  <c r="M771" i="11"/>
  <c r="L771" i="11"/>
  <c r="C771" i="11"/>
  <c r="B771" i="11"/>
  <c r="N770" i="11"/>
  <c r="P770" i="11" s="1"/>
  <c r="M770" i="11"/>
  <c r="L770" i="11"/>
  <c r="C770" i="11"/>
  <c r="B770" i="11"/>
  <c r="N769" i="11"/>
  <c r="O769" i="11" s="1"/>
  <c r="M769" i="11"/>
  <c r="L769" i="11"/>
  <c r="C769" i="11"/>
  <c r="B769" i="11"/>
  <c r="N768" i="11"/>
  <c r="M768" i="11"/>
  <c r="L768" i="11"/>
  <c r="C768" i="11"/>
  <c r="B768" i="11"/>
  <c r="N767" i="11"/>
  <c r="P767" i="11" s="1"/>
  <c r="M767" i="11"/>
  <c r="L767" i="11"/>
  <c r="C767" i="11"/>
  <c r="B767" i="11"/>
  <c r="N766" i="11"/>
  <c r="P766" i="11" s="1"/>
  <c r="M766" i="11"/>
  <c r="L766" i="11"/>
  <c r="C766" i="11"/>
  <c r="B766" i="11"/>
  <c r="N765" i="11"/>
  <c r="M765" i="11"/>
  <c r="L765" i="11"/>
  <c r="C765" i="11"/>
  <c r="B765" i="11"/>
  <c r="N764" i="11"/>
  <c r="P764" i="11" s="1"/>
  <c r="M764" i="11"/>
  <c r="L764" i="11"/>
  <c r="C764" i="11"/>
  <c r="B764" i="11"/>
  <c r="N763" i="11"/>
  <c r="O763" i="11" s="1"/>
  <c r="M763" i="11"/>
  <c r="L763" i="11"/>
  <c r="C763" i="11"/>
  <c r="B763" i="11"/>
  <c r="N762" i="11"/>
  <c r="O762" i="11" s="1"/>
  <c r="M762" i="11"/>
  <c r="L762" i="11"/>
  <c r="C762" i="11"/>
  <c r="B762" i="11"/>
  <c r="N761" i="11"/>
  <c r="M761" i="11"/>
  <c r="L761" i="11"/>
  <c r="C761" i="11"/>
  <c r="B761" i="11"/>
  <c r="N760" i="11"/>
  <c r="P760" i="11" s="1"/>
  <c r="M760" i="11"/>
  <c r="L760" i="11"/>
  <c r="C760" i="11"/>
  <c r="B760" i="11"/>
  <c r="N759" i="11"/>
  <c r="P759" i="11" s="1"/>
  <c r="M759" i="11"/>
  <c r="L759" i="11"/>
  <c r="C759" i="11"/>
  <c r="B759" i="11"/>
  <c r="N758" i="11"/>
  <c r="P758" i="11" s="1"/>
  <c r="M758" i="11"/>
  <c r="L758" i="11"/>
  <c r="C758" i="11"/>
  <c r="B758" i="11"/>
  <c r="N757" i="11"/>
  <c r="P757" i="11" s="1"/>
  <c r="M757" i="11"/>
  <c r="L757" i="11"/>
  <c r="C757" i="11"/>
  <c r="B757" i="11"/>
  <c r="N756" i="11"/>
  <c r="O756" i="11" s="1"/>
  <c r="M756" i="11"/>
  <c r="L756" i="11"/>
  <c r="C756" i="11"/>
  <c r="B756" i="11"/>
  <c r="N755" i="11"/>
  <c r="P755" i="11" s="1"/>
  <c r="M755" i="11"/>
  <c r="L755" i="11"/>
  <c r="C755" i="11"/>
  <c r="B755" i="11"/>
  <c r="N754" i="11"/>
  <c r="P754" i="11" s="1"/>
  <c r="M754" i="11"/>
  <c r="L754" i="11"/>
  <c r="C754" i="11"/>
  <c r="B754" i="11"/>
  <c r="N753" i="11"/>
  <c r="P753" i="11" s="1"/>
  <c r="M753" i="11"/>
  <c r="L753" i="11"/>
  <c r="C753" i="11"/>
  <c r="B753" i="11"/>
  <c r="N752" i="11"/>
  <c r="P752" i="11" s="1"/>
  <c r="M752" i="11"/>
  <c r="L752" i="11"/>
  <c r="C752" i="11"/>
  <c r="B752" i="11"/>
  <c r="N751" i="11"/>
  <c r="O751" i="11" s="1"/>
  <c r="M751" i="11"/>
  <c r="L751" i="11"/>
  <c r="C751" i="11"/>
  <c r="B751" i="11"/>
  <c r="N750" i="11"/>
  <c r="P750" i="11" s="1"/>
  <c r="M750" i="11"/>
  <c r="L750" i="11"/>
  <c r="C750" i="11"/>
  <c r="B750" i="11"/>
  <c r="N749" i="11"/>
  <c r="M749" i="11"/>
  <c r="L749" i="11"/>
  <c r="C749" i="11"/>
  <c r="B749" i="11"/>
  <c r="N748" i="11"/>
  <c r="O748" i="11" s="1"/>
  <c r="M748" i="11"/>
  <c r="L748" i="11"/>
  <c r="C748" i="11"/>
  <c r="B748" i="11"/>
  <c r="N747" i="11"/>
  <c r="M747" i="11"/>
  <c r="L747" i="11"/>
  <c r="C747" i="11"/>
  <c r="B747" i="11"/>
  <c r="N746" i="11"/>
  <c r="P746" i="11" s="1"/>
  <c r="M746" i="11"/>
  <c r="L746" i="11"/>
  <c r="C746" i="11"/>
  <c r="B746" i="11"/>
  <c r="N745" i="11"/>
  <c r="P745" i="11" s="1"/>
  <c r="M745" i="11"/>
  <c r="L745" i="11"/>
  <c r="C745" i="11"/>
  <c r="B745" i="11"/>
  <c r="N744" i="11"/>
  <c r="O744" i="11" s="1"/>
  <c r="M744" i="11"/>
  <c r="L744" i="11"/>
  <c r="C744" i="11"/>
  <c r="B744" i="11"/>
  <c r="N743" i="11"/>
  <c r="P743" i="11" s="1"/>
  <c r="M743" i="11"/>
  <c r="L743" i="11"/>
  <c r="C743" i="11"/>
  <c r="B743" i="11"/>
  <c r="N742" i="11"/>
  <c r="M742" i="11"/>
  <c r="L742" i="11"/>
  <c r="C742" i="11"/>
  <c r="B742" i="11"/>
  <c r="N741" i="11"/>
  <c r="M741" i="11"/>
  <c r="L741" i="11"/>
  <c r="C741" i="11"/>
  <c r="B741" i="11"/>
  <c r="N740" i="11"/>
  <c r="P740" i="11" s="1"/>
  <c r="M740" i="11"/>
  <c r="L740" i="11"/>
  <c r="C740" i="11"/>
  <c r="B740" i="11"/>
  <c r="N739" i="11"/>
  <c r="O739" i="11" s="1"/>
  <c r="M739" i="11"/>
  <c r="L739" i="11"/>
  <c r="C739" i="11"/>
  <c r="B739" i="11"/>
  <c r="N738" i="11"/>
  <c r="P738" i="11" s="1"/>
  <c r="M738" i="11"/>
  <c r="L738" i="11"/>
  <c r="C738" i="11"/>
  <c r="B738" i="11"/>
  <c r="N737" i="11"/>
  <c r="M737" i="11"/>
  <c r="L737" i="11"/>
  <c r="C737" i="11"/>
  <c r="B737" i="11"/>
  <c r="O736" i="11"/>
  <c r="N736" i="11"/>
  <c r="P736" i="11" s="1"/>
  <c r="M736" i="11"/>
  <c r="L736" i="11"/>
  <c r="C736" i="11"/>
  <c r="B736" i="11"/>
  <c r="N735" i="11"/>
  <c r="M735" i="11"/>
  <c r="L735" i="11"/>
  <c r="C735" i="11"/>
  <c r="B735" i="11"/>
  <c r="P734" i="11"/>
  <c r="O734" i="11"/>
  <c r="N734" i="11"/>
  <c r="M734" i="11"/>
  <c r="L734" i="11"/>
  <c r="C734" i="11"/>
  <c r="B734" i="11"/>
  <c r="N733" i="11"/>
  <c r="M733" i="11"/>
  <c r="L733" i="11"/>
  <c r="C733" i="11"/>
  <c r="B733" i="11"/>
  <c r="N732" i="11"/>
  <c r="O732" i="11" s="1"/>
  <c r="M732" i="11"/>
  <c r="L732" i="11"/>
  <c r="C732" i="11"/>
  <c r="B732" i="11"/>
  <c r="N731" i="11"/>
  <c r="P731" i="11" s="1"/>
  <c r="M731" i="11"/>
  <c r="L731" i="11"/>
  <c r="C731" i="11"/>
  <c r="B731" i="11"/>
  <c r="N730" i="11"/>
  <c r="P730" i="11" s="1"/>
  <c r="M730" i="11"/>
  <c r="L730" i="11"/>
  <c r="C730" i="11"/>
  <c r="B730" i="11"/>
  <c r="N729" i="11"/>
  <c r="M729" i="11"/>
  <c r="L729" i="11"/>
  <c r="C729" i="11"/>
  <c r="B729" i="11"/>
  <c r="N728" i="11"/>
  <c r="P728" i="11" s="1"/>
  <c r="M728" i="11"/>
  <c r="L728" i="11"/>
  <c r="C728" i="11"/>
  <c r="B728" i="11"/>
  <c r="P727" i="11"/>
  <c r="N727" i="11"/>
  <c r="O727" i="11" s="1"/>
  <c r="M727" i="11"/>
  <c r="L727" i="11"/>
  <c r="C727" i="11"/>
  <c r="B727" i="11"/>
  <c r="N726" i="11"/>
  <c r="O726" i="11" s="1"/>
  <c r="M726" i="11"/>
  <c r="L726" i="11"/>
  <c r="C726" i="11"/>
  <c r="B726" i="11"/>
  <c r="N725" i="11"/>
  <c r="M725" i="11"/>
  <c r="L725" i="11"/>
  <c r="C725" i="11"/>
  <c r="B725" i="11"/>
  <c r="N724" i="11"/>
  <c r="O724" i="11" s="1"/>
  <c r="M724" i="11"/>
  <c r="L724" i="11"/>
  <c r="C724" i="11"/>
  <c r="B724" i="11"/>
  <c r="N723" i="11"/>
  <c r="O723" i="11" s="1"/>
  <c r="M723" i="11"/>
  <c r="L723" i="11"/>
  <c r="C723" i="11"/>
  <c r="B723" i="11"/>
  <c r="N722" i="11"/>
  <c r="P722" i="11" s="1"/>
  <c r="M722" i="11"/>
  <c r="L722" i="11"/>
  <c r="C722" i="11"/>
  <c r="B722" i="11"/>
  <c r="N721" i="11"/>
  <c r="O721" i="11" s="1"/>
  <c r="M721" i="11"/>
  <c r="L721" i="11"/>
  <c r="C721" i="11"/>
  <c r="B721" i="11"/>
  <c r="P720" i="11"/>
  <c r="N720" i="11"/>
  <c r="O720" i="11" s="1"/>
  <c r="M720" i="11"/>
  <c r="L720" i="11"/>
  <c r="C720" i="11"/>
  <c r="B720" i="11"/>
  <c r="N719" i="11"/>
  <c r="P719" i="11" s="1"/>
  <c r="M719" i="11"/>
  <c r="L719" i="11"/>
  <c r="C719" i="11"/>
  <c r="B719" i="11"/>
  <c r="N718" i="11"/>
  <c r="P718" i="11" s="1"/>
  <c r="M718" i="11"/>
  <c r="L718" i="11"/>
  <c r="C718" i="11"/>
  <c r="B718" i="11"/>
  <c r="N717" i="11"/>
  <c r="P717" i="11" s="1"/>
  <c r="M717" i="11"/>
  <c r="L717" i="11"/>
  <c r="C717" i="11"/>
  <c r="B717" i="11"/>
  <c r="N716" i="11"/>
  <c r="M716" i="11"/>
  <c r="L716" i="11"/>
  <c r="C716" i="11"/>
  <c r="B716" i="11"/>
  <c r="N715" i="11"/>
  <c r="P715" i="11" s="1"/>
  <c r="M715" i="11"/>
  <c r="L715" i="11"/>
  <c r="C715" i="11"/>
  <c r="B715" i="11"/>
  <c r="N714" i="11"/>
  <c r="P714" i="11" s="1"/>
  <c r="M714" i="11"/>
  <c r="L714" i="11"/>
  <c r="C714" i="11"/>
  <c r="B714" i="11"/>
  <c r="N713" i="11"/>
  <c r="M713" i="11"/>
  <c r="L713" i="11"/>
  <c r="C713" i="11"/>
  <c r="B713" i="11"/>
  <c r="N712" i="11"/>
  <c r="P712" i="11" s="1"/>
  <c r="M712" i="11"/>
  <c r="L712" i="11"/>
  <c r="C712" i="11"/>
  <c r="B712" i="11"/>
  <c r="N711" i="11"/>
  <c r="M711" i="11"/>
  <c r="L711" i="11"/>
  <c r="C711" i="11"/>
  <c r="B711" i="11"/>
  <c r="N710" i="11"/>
  <c r="O710" i="11" s="1"/>
  <c r="M710" i="11"/>
  <c r="L710" i="11"/>
  <c r="C710" i="11"/>
  <c r="B710" i="11"/>
  <c r="N709" i="11"/>
  <c r="O709" i="11" s="1"/>
  <c r="M709" i="11"/>
  <c r="L709" i="11"/>
  <c r="C709" i="11"/>
  <c r="B709" i="11"/>
  <c r="N708" i="11"/>
  <c r="O708" i="11" s="1"/>
  <c r="M708" i="11"/>
  <c r="L708" i="11"/>
  <c r="C708" i="11"/>
  <c r="B708" i="11"/>
  <c r="N707" i="11"/>
  <c r="P707" i="11" s="1"/>
  <c r="M707" i="11"/>
  <c r="L707" i="11"/>
  <c r="C707" i="11"/>
  <c r="B707" i="11"/>
  <c r="N706" i="11"/>
  <c r="P706" i="11" s="1"/>
  <c r="M706" i="11"/>
  <c r="L706" i="11"/>
  <c r="C706" i="11"/>
  <c r="B706" i="11"/>
  <c r="N705" i="11"/>
  <c r="O705" i="11" s="1"/>
  <c r="M705" i="11"/>
  <c r="L705" i="11"/>
  <c r="C705" i="11"/>
  <c r="B705" i="11"/>
  <c r="N704" i="11"/>
  <c r="P704" i="11" s="1"/>
  <c r="M704" i="11"/>
  <c r="L704" i="11"/>
  <c r="C704" i="11"/>
  <c r="B704" i="11"/>
  <c r="N703" i="11"/>
  <c r="M703" i="11"/>
  <c r="L703" i="11"/>
  <c r="C703" i="11"/>
  <c r="B703" i="11"/>
  <c r="N702" i="11"/>
  <c r="P702" i="11" s="1"/>
  <c r="M702" i="11"/>
  <c r="L702" i="11"/>
  <c r="C702" i="11"/>
  <c r="B702" i="11"/>
  <c r="N701" i="11"/>
  <c r="M701" i="11"/>
  <c r="L701" i="11"/>
  <c r="C701" i="11"/>
  <c r="B701" i="11"/>
  <c r="N700" i="11"/>
  <c r="P700" i="11" s="1"/>
  <c r="M700" i="11"/>
  <c r="L700" i="11"/>
  <c r="C700" i="11"/>
  <c r="B700" i="11"/>
  <c r="N699" i="11"/>
  <c r="P699" i="11" s="1"/>
  <c r="M699" i="11"/>
  <c r="L699" i="11"/>
  <c r="C699" i="11"/>
  <c r="B699" i="11"/>
  <c r="N698" i="11"/>
  <c r="O698" i="11" s="1"/>
  <c r="M698" i="11"/>
  <c r="L698" i="11"/>
  <c r="C698" i="11"/>
  <c r="B698" i="11"/>
  <c r="N697" i="11"/>
  <c r="O697" i="11" s="1"/>
  <c r="M697" i="11"/>
  <c r="L697" i="11"/>
  <c r="C697" i="11"/>
  <c r="B697" i="11"/>
  <c r="P696" i="11"/>
  <c r="N696" i="11"/>
  <c r="O696" i="11" s="1"/>
  <c r="M696" i="11"/>
  <c r="L696" i="11"/>
  <c r="C696" i="11"/>
  <c r="B696" i="11"/>
  <c r="N695" i="11"/>
  <c r="P695" i="11" s="1"/>
  <c r="M695" i="11"/>
  <c r="L695" i="11"/>
  <c r="C695" i="11"/>
  <c r="B695" i="11"/>
  <c r="N694" i="11"/>
  <c r="P694" i="11" s="1"/>
  <c r="M694" i="11"/>
  <c r="L694" i="11"/>
  <c r="C694" i="11"/>
  <c r="B694" i="11"/>
  <c r="N693" i="11"/>
  <c r="M693" i="11"/>
  <c r="L693" i="11"/>
  <c r="C693" i="11"/>
  <c r="B693" i="11"/>
  <c r="N692" i="11"/>
  <c r="M692" i="11"/>
  <c r="L692" i="11"/>
  <c r="C692" i="11"/>
  <c r="B692" i="11"/>
  <c r="N691" i="11"/>
  <c r="P691" i="11" s="1"/>
  <c r="M691" i="11"/>
  <c r="L691" i="11"/>
  <c r="C691" i="11"/>
  <c r="B691" i="11"/>
  <c r="P690" i="11"/>
  <c r="O690" i="11"/>
  <c r="N690" i="11"/>
  <c r="M690" i="11"/>
  <c r="L690" i="11"/>
  <c r="C690" i="11"/>
  <c r="B690" i="11"/>
  <c r="N689" i="11"/>
  <c r="M689" i="11"/>
  <c r="L689" i="11"/>
  <c r="C689" i="11"/>
  <c r="B689" i="11"/>
  <c r="P688" i="11"/>
  <c r="O688" i="11"/>
  <c r="N688" i="11"/>
  <c r="M688" i="11"/>
  <c r="L688" i="11"/>
  <c r="C688" i="11"/>
  <c r="B688" i="11"/>
  <c r="N687" i="11"/>
  <c r="P687" i="11" s="1"/>
  <c r="M687" i="11"/>
  <c r="L687" i="11"/>
  <c r="C687" i="11"/>
  <c r="B687" i="11"/>
  <c r="N686" i="11"/>
  <c r="P686" i="11" s="1"/>
  <c r="M686" i="11"/>
  <c r="L686" i="11"/>
  <c r="C686" i="11"/>
  <c r="B686" i="11"/>
  <c r="N685" i="11"/>
  <c r="P685" i="11" s="1"/>
  <c r="M685" i="11"/>
  <c r="L685" i="11"/>
  <c r="C685" i="11"/>
  <c r="B685" i="11"/>
  <c r="N684" i="11"/>
  <c r="M684" i="11"/>
  <c r="L684" i="11"/>
  <c r="C684" i="11"/>
  <c r="B684" i="11"/>
  <c r="N683" i="11"/>
  <c r="O683" i="11" s="1"/>
  <c r="M683" i="11"/>
  <c r="L683" i="11"/>
  <c r="C683" i="11"/>
  <c r="B683" i="11"/>
  <c r="N682" i="11"/>
  <c r="P682" i="11" s="1"/>
  <c r="M682" i="11"/>
  <c r="L682" i="11"/>
  <c r="C682" i="11"/>
  <c r="B682" i="11"/>
  <c r="N681" i="11"/>
  <c r="P681" i="11" s="1"/>
  <c r="M681" i="11"/>
  <c r="L681" i="11"/>
  <c r="C681" i="11"/>
  <c r="B681" i="11"/>
  <c r="N680" i="11"/>
  <c r="O680" i="11" s="1"/>
  <c r="M680" i="11"/>
  <c r="L680" i="11"/>
  <c r="C680" i="11"/>
  <c r="B680" i="11"/>
  <c r="N679" i="11"/>
  <c r="P679" i="11" s="1"/>
  <c r="M679" i="11"/>
  <c r="L679" i="11"/>
  <c r="C679" i="11"/>
  <c r="B679" i="11"/>
  <c r="N678" i="11"/>
  <c r="P678" i="11" s="1"/>
  <c r="M678" i="11"/>
  <c r="L678" i="11"/>
  <c r="C678" i="11"/>
  <c r="B678" i="11"/>
  <c r="N677" i="11"/>
  <c r="M677" i="11"/>
  <c r="L677" i="11"/>
  <c r="C677" i="11"/>
  <c r="B677" i="11"/>
  <c r="N676" i="11"/>
  <c r="P676" i="11" s="1"/>
  <c r="M676" i="11"/>
  <c r="L676" i="11"/>
  <c r="C676" i="11"/>
  <c r="B676" i="11"/>
  <c r="N675" i="11"/>
  <c r="M675" i="11"/>
  <c r="L675" i="11"/>
  <c r="C675" i="11"/>
  <c r="B675" i="11"/>
  <c r="N674" i="11"/>
  <c r="P674" i="11" s="1"/>
  <c r="M674" i="11"/>
  <c r="L674" i="11"/>
  <c r="C674" i="11"/>
  <c r="B674" i="11"/>
  <c r="N673" i="11"/>
  <c r="P673" i="11" s="1"/>
  <c r="M673" i="11"/>
  <c r="L673" i="11"/>
  <c r="C673" i="11"/>
  <c r="B673" i="11"/>
  <c r="N672" i="11"/>
  <c r="O672" i="11" s="1"/>
  <c r="M672" i="11"/>
  <c r="L672" i="11"/>
  <c r="C672" i="11"/>
  <c r="B672" i="11"/>
  <c r="N671" i="11"/>
  <c r="O671" i="11" s="1"/>
  <c r="M671" i="11"/>
  <c r="L671" i="11"/>
  <c r="C671" i="11"/>
  <c r="B671" i="11"/>
  <c r="N670" i="11"/>
  <c r="P670" i="11" s="1"/>
  <c r="M670" i="11"/>
  <c r="L670" i="11"/>
  <c r="C670" i="11"/>
  <c r="B670" i="11"/>
  <c r="N669" i="11"/>
  <c r="P669" i="11" s="1"/>
  <c r="M669" i="11"/>
  <c r="L669" i="11"/>
  <c r="C669" i="11"/>
  <c r="B669" i="11"/>
  <c r="N668" i="11"/>
  <c r="P668" i="11" s="1"/>
  <c r="M668" i="11"/>
  <c r="L668" i="11"/>
  <c r="C668" i="11"/>
  <c r="B668" i="11"/>
  <c r="N667" i="11"/>
  <c r="O667" i="11" s="1"/>
  <c r="M667" i="11"/>
  <c r="L667" i="11"/>
  <c r="C667" i="11"/>
  <c r="B667" i="11"/>
  <c r="N666" i="11"/>
  <c r="P666" i="11" s="1"/>
  <c r="M666" i="11"/>
  <c r="L666" i="11"/>
  <c r="C666" i="11"/>
  <c r="B666" i="11"/>
  <c r="N665" i="11"/>
  <c r="M665" i="11"/>
  <c r="L665" i="11"/>
  <c r="C665" i="11"/>
  <c r="B665" i="11"/>
  <c r="N664" i="11"/>
  <c r="P664" i="11" s="1"/>
  <c r="M664" i="11"/>
  <c r="L664" i="11"/>
  <c r="C664" i="11"/>
  <c r="B664" i="11"/>
  <c r="N663" i="11"/>
  <c r="P663" i="11" s="1"/>
  <c r="M663" i="11"/>
  <c r="L663" i="11"/>
  <c r="C663" i="11"/>
  <c r="B663" i="11"/>
  <c r="N662" i="11"/>
  <c r="M662" i="11"/>
  <c r="L662" i="11"/>
  <c r="C662" i="11"/>
  <c r="B662" i="11"/>
  <c r="N661" i="11"/>
  <c r="O661" i="11" s="1"/>
  <c r="M661" i="11"/>
  <c r="L661" i="11"/>
  <c r="C661" i="11"/>
  <c r="B661" i="11"/>
  <c r="N660" i="11"/>
  <c r="M660" i="11"/>
  <c r="L660" i="11"/>
  <c r="C660" i="11"/>
  <c r="B660" i="11"/>
  <c r="N659" i="11"/>
  <c r="P659" i="11" s="1"/>
  <c r="M659" i="11"/>
  <c r="L659" i="11"/>
  <c r="C659" i="11"/>
  <c r="B659" i="11"/>
  <c r="O658" i="11"/>
  <c r="N658" i="11"/>
  <c r="P658" i="11" s="1"/>
  <c r="M658" i="11"/>
  <c r="L658" i="11"/>
  <c r="C658" i="11"/>
  <c r="B658" i="11"/>
  <c r="N657" i="11"/>
  <c r="M657" i="11"/>
  <c r="L657" i="11"/>
  <c r="C657" i="11"/>
  <c r="B657" i="11"/>
  <c r="P656" i="11"/>
  <c r="O656" i="11"/>
  <c r="N656" i="11"/>
  <c r="M656" i="11"/>
  <c r="L656" i="11"/>
  <c r="C656" i="11"/>
  <c r="B656" i="11"/>
  <c r="N655" i="11"/>
  <c r="O655" i="11" s="1"/>
  <c r="M655" i="11"/>
  <c r="L655" i="11"/>
  <c r="C655" i="11"/>
  <c r="B655" i="11"/>
  <c r="N654" i="11"/>
  <c r="P654" i="11" s="1"/>
  <c r="M654" i="11"/>
  <c r="L654" i="11"/>
  <c r="C654" i="11"/>
  <c r="B654" i="11"/>
  <c r="N653" i="11"/>
  <c r="M653" i="11"/>
  <c r="L653" i="11"/>
  <c r="C653" i="11"/>
  <c r="B653" i="11"/>
  <c r="N652" i="11"/>
  <c r="P652" i="11" s="1"/>
  <c r="M652" i="11"/>
  <c r="L652" i="11"/>
  <c r="C652" i="11"/>
  <c r="B652" i="11"/>
  <c r="N651" i="11"/>
  <c r="P651" i="11" s="1"/>
  <c r="M651" i="11"/>
  <c r="L651" i="11"/>
  <c r="C651" i="11"/>
  <c r="B651" i="11"/>
  <c r="N650" i="11"/>
  <c r="P650" i="11" s="1"/>
  <c r="M650" i="11"/>
  <c r="L650" i="11"/>
  <c r="C650" i="11"/>
  <c r="B650" i="11"/>
  <c r="N649" i="11"/>
  <c r="P649" i="11" s="1"/>
  <c r="M649" i="11"/>
  <c r="L649" i="11"/>
  <c r="C649" i="11"/>
  <c r="B649" i="11"/>
  <c r="N648" i="11"/>
  <c r="M648" i="11"/>
  <c r="L648" i="11"/>
  <c r="C648" i="11"/>
  <c r="B648" i="11"/>
  <c r="N647" i="11"/>
  <c r="O647" i="11" s="1"/>
  <c r="M647" i="11"/>
  <c r="L647" i="11"/>
  <c r="C647" i="11"/>
  <c r="B647" i="11"/>
  <c r="N646" i="11"/>
  <c r="P646" i="11" s="1"/>
  <c r="M646" i="11"/>
  <c r="L646" i="11"/>
  <c r="C646" i="11"/>
  <c r="B646" i="11"/>
  <c r="N645" i="11"/>
  <c r="P645" i="11" s="1"/>
  <c r="M645" i="11"/>
  <c r="L645" i="11"/>
  <c r="C645" i="11"/>
  <c r="B645" i="11"/>
  <c r="N644" i="11"/>
  <c r="P644" i="11" s="1"/>
  <c r="M644" i="11"/>
  <c r="L644" i="11"/>
  <c r="C644" i="11"/>
  <c r="B644" i="11"/>
  <c r="N643" i="11"/>
  <c r="O643" i="11" s="1"/>
  <c r="M643" i="11"/>
  <c r="L643" i="11"/>
  <c r="C643" i="11"/>
  <c r="B643" i="11"/>
  <c r="N642" i="11"/>
  <c r="M642" i="11"/>
  <c r="L642" i="11"/>
  <c r="C642" i="11"/>
  <c r="B642" i="11"/>
  <c r="N641" i="11"/>
  <c r="M641" i="11"/>
  <c r="L641" i="11"/>
  <c r="C641" i="11"/>
  <c r="B641" i="11"/>
  <c r="N640" i="11"/>
  <c r="M640" i="11"/>
  <c r="L640" i="11"/>
  <c r="C640" i="11"/>
  <c r="B640" i="11"/>
  <c r="N639" i="11"/>
  <c r="M639" i="11"/>
  <c r="L639" i="11"/>
  <c r="C639" i="11"/>
  <c r="B639" i="11"/>
  <c r="N638" i="11"/>
  <c r="M638" i="11"/>
  <c r="L638" i="11"/>
  <c r="C638" i="11"/>
  <c r="B638" i="11"/>
  <c r="N637" i="11"/>
  <c r="O637" i="11" s="1"/>
  <c r="M637" i="11"/>
  <c r="L637" i="11"/>
  <c r="C637" i="11"/>
  <c r="B637" i="11"/>
  <c r="N636" i="11"/>
  <c r="O636" i="11" s="1"/>
  <c r="M636" i="11"/>
  <c r="L636" i="11"/>
  <c r="C636" i="11"/>
  <c r="B636" i="11"/>
  <c r="N635" i="11"/>
  <c r="P635" i="11" s="1"/>
  <c r="M635" i="11"/>
  <c r="L635" i="11"/>
  <c r="C635" i="11"/>
  <c r="B635" i="11"/>
  <c r="N634" i="11"/>
  <c r="P634" i="11" s="1"/>
  <c r="M634" i="11"/>
  <c r="L634" i="11"/>
  <c r="C634" i="11"/>
  <c r="B634" i="11"/>
  <c r="N633" i="11"/>
  <c r="O633" i="11" s="1"/>
  <c r="M633" i="11"/>
  <c r="L633" i="11"/>
  <c r="C633" i="11"/>
  <c r="B633" i="11"/>
  <c r="N632" i="11"/>
  <c r="P632" i="11" s="1"/>
  <c r="M632" i="11"/>
  <c r="L632" i="11"/>
  <c r="C632" i="11"/>
  <c r="B632" i="11"/>
  <c r="N631" i="11"/>
  <c r="P631" i="11" s="1"/>
  <c r="M631" i="11"/>
  <c r="L631" i="11"/>
  <c r="C631" i="11"/>
  <c r="B631" i="11"/>
  <c r="N630" i="11"/>
  <c r="P630" i="11" s="1"/>
  <c r="M630" i="11"/>
  <c r="L630" i="11"/>
  <c r="C630" i="11"/>
  <c r="B630" i="11"/>
  <c r="N629" i="11"/>
  <c r="M629" i="11"/>
  <c r="L629" i="11"/>
  <c r="C629" i="11"/>
  <c r="B629" i="11"/>
  <c r="N628" i="11"/>
  <c r="P628" i="11" s="1"/>
  <c r="M628" i="11"/>
  <c r="L628" i="11"/>
  <c r="C628" i="11"/>
  <c r="B628" i="11"/>
  <c r="N627" i="11"/>
  <c r="O627" i="11" s="1"/>
  <c r="M627" i="11"/>
  <c r="L627" i="11"/>
  <c r="C627" i="11"/>
  <c r="B627" i="11"/>
  <c r="P626" i="11"/>
  <c r="N626" i="11"/>
  <c r="O626" i="11" s="1"/>
  <c r="M626" i="11"/>
  <c r="L626" i="11"/>
  <c r="C626" i="11"/>
  <c r="B626" i="11"/>
  <c r="N625" i="11"/>
  <c r="O625" i="11" s="1"/>
  <c r="M625" i="11"/>
  <c r="L625" i="11"/>
  <c r="C625" i="11"/>
  <c r="B625" i="11"/>
  <c r="P624" i="11"/>
  <c r="N624" i="11"/>
  <c r="O624" i="11" s="1"/>
  <c r="M624" i="11"/>
  <c r="L624" i="11"/>
  <c r="C624" i="11"/>
  <c r="B624" i="11"/>
  <c r="N623" i="11"/>
  <c r="P623" i="11" s="1"/>
  <c r="M623" i="11"/>
  <c r="L623" i="11"/>
  <c r="C623" i="11"/>
  <c r="B623" i="11"/>
  <c r="N622" i="11"/>
  <c r="P622" i="11" s="1"/>
  <c r="M622" i="11"/>
  <c r="L622" i="11"/>
  <c r="C622" i="11"/>
  <c r="B622" i="11"/>
  <c r="N621" i="11"/>
  <c r="M621" i="11"/>
  <c r="L621" i="11"/>
  <c r="C621" i="11"/>
  <c r="B621" i="11"/>
  <c r="N620" i="11"/>
  <c r="P620" i="11" s="1"/>
  <c r="M620" i="11"/>
  <c r="L620" i="11"/>
  <c r="C620" i="11"/>
  <c r="B620" i="11"/>
  <c r="N619" i="11"/>
  <c r="P619" i="11" s="1"/>
  <c r="M619" i="11"/>
  <c r="L619" i="11"/>
  <c r="C619" i="11"/>
  <c r="B619" i="11"/>
  <c r="N618" i="11"/>
  <c r="O618" i="11" s="1"/>
  <c r="M618" i="11"/>
  <c r="L618" i="11"/>
  <c r="C618" i="11"/>
  <c r="B618" i="11"/>
  <c r="N617" i="11"/>
  <c r="M617" i="11"/>
  <c r="L617" i="11"/>
  <c r="C617" i="11"/>
  <c r="B617" i="11"/>
  <c r="N616" i="11"/>
  <c r="O616" i="11" s="1"/>
  <c r="M616" i="11"/>
  <c r="L616" i="11"/>
  <c r="C616" i="11"/>
  <c r="B616" i="11"/>
  <c r="N615" i="11"/>
  <c r="M615" i="11"/>
  <c r="L615" i="11"/>
  <c r="C615" i="11"/>
  <c r="B615" i="11"/>
  <c r="N614" i="11"/>
  <c r="P614" i="11" s="1"/>
  <c r="M614" i="11"/>
  <c r="L614" i="11"/>
  <c r="C614" i="11"/>
  <c r="B614" i="11"/>
  <c r="N613" i="11"/>
  <c r="M613" i="11"/>
  <c r="L613" i="11"/>
  <c r="C613" i="11"/>
  <c r="B613" i="11"/>
  <c r="N612" i="11"/>
  <c r="O612" i="11" s="1"/>
  <c r="M612" i="11"/>
  <c r="L612" i="11"/>
  <c r="C612" i="11"/>
  <c r="B612" i="11"/>
  <c r="N611" i="11"/>
  <c r="P611" i="11" s="1"/>
  <c r="M611" i="11"/>
  <c r="L611" i="11"/>
  <c r="C611" i="11"/>
  <c r="B611" i="11"/>
  <c r="N610" i="11"/>
  <c r="P610" i="11" s="1"/>
  <c r="M610" i="11"/>
  <c r="L610" i="11"/>
  <c r="C610" i="11"/>
  <c r="B610" i="11"/>
  <c r="N609" i="11"/>
  <c r="P609" i="11" s="1"/>
  <c r="M609" i="11"/>
  <c r="L609" i="11"/>
  <c r="C609" i="11"/>
  <c r="B609" i="11"/>
  <c r="N608" i="11"/>
  <c r="M608" i="11"/>
  <c r="L608" i="11"/>
  <c r="C608" i="11"/>
  <c r="B608" i="11"/>
  <c r="N607" i="11"/>
  <c r="P607" i="11" s="1"/>
  <c r="M607" i="11"/>
  <c r="L607" i="11"/>
  <c r="C607" i="11"/>
  <c r="B607" i="11"/>
  <c r="N606" i="11"/>
  <c r="O606" i="11" s="1"/>
  <c r="M606" i="11"/>
  <c r="L606" i="11"/>
  <c r="C606" i="11"/>
  <c r="B606" i="11"/>
  <c r="N605" i="11"/>
  <c r="M605" i="11"/>
  <c r="L605" i="11"/>
  <c r="C605" i="11"/>
  <c r="B605" i="11"/>
  <c r="N604" i="11"/>
  <c r="O604" i="11" s="1"/>
  <c r="M604" i="11"/>
  <c r="L604" i="11"/>
  <c r="C604" i="11"/>
  <c r="B604" i="11"/>
  <c r="N603" i="11"/>
  <c r="M603" i="11"/>
  <c r="L603" i="11"/>
  <c r="C603" i="11"/>
  <c r="B603" i="11"/>
  <c r="N602" i="11"/>
  <c r="O602" i="11" s="1"/>
  <c r="M602" i="11"/>
  <c r="L602" i="11"/>
  <c r="C602" i="11"/>
  <c r="B602" i="11"/>
  <c r="N601" i="11"/>
  <c r="P601" i="11" s="1"/>
  <c r="M601" i="11"/>
  <c r="L601" i="11"/>
  <c r="C601" i="11"/>
  <c r="B601" i="11"/>
  <c r="N600" i="11"/>
  <c r="O600" i="11" s="1"/>
  <c r="M600" i="11"/>
  <c r="L600" i="11"/>
  <c r="C600" i="11"/>
  <c r="B600" i="11"/>
  <c r="N599" i="11"/>
  <c r="O599" i="11" s="1"/>
  <c r="M599" i="11"/>
  <c r="L599" i="11"/>
  <c r="C599" i="11"/>
  <c r="B599" i="11"/>
  <c r="N598" i="11"/>
  <c r="P598" i="11" s="1"/>
  <c r="M598" i="11"/>
  <c r="L598" i="11"/>
  <c r="C598" i="11"/>
  <c r="B598" i="11"/>
  <c r="N597" i="11"/>
  <c r="O597" i="11" s="1"/>
  <c r="M597" i="11"/>
  <c r="L597" i="11"/>
  <c r="C597" i="11"/>
  <c r="B597" i="11"/>
  <c r="N596" i="11"/>
  <c r="P596" i="11" s="1"/>
  <c r="M596" i="11"/>
  <c r="L596" i="11"/>
  <c r="C596" i="11"/>
  <c r="B596" i="11"/>
  <c r="N595" i="11"/>
  <c r="P595" i="11" s="1"/>
  <c r="M595" i="11"/>
  <c r="L595" i="11"/>
  <c r="C595" i="11"/>
  <c r="B595" i="11"/>
  <c r="N594" i="11"/>
  <c r="P594" i="11" s="1"/>
  <c r="M594" i="11"/>
  <c r="L594" i="11"/>
  <c r="C594" i="11"/>
  <c r="B594" i="11"/>
  <c r="N593" i="11"/>
  <c r="M593" i="11"/>
  <c r="L593" i="11"/>
  <c r="C593" i="11"/>
  <c r="B593" i="11"/>
  <c r="N592" i="11"/>
  <c r="P592" i="11" s="1"/>
  <c r="M592" i="11"/>
  <c r="L592" i="11"/>
  <c r="C592" i="11"/>
  <c r="B592" i="11"/>
  <c r="N591" i="11"/>
  <c r="P591" i="11" s="1"/>
  <c r="M591" i="11"/>
  <c r="L591" i="11"/>
  <c r="C591" i="11"/>
  <c r="B591" i="11"/>
  <c r="N590" i="11"/>
  <c r="O590" i="11" s="1"/>
  <c r="M590" i="11"/>
  <c r="L590" i="11"/>
  <c r="C590" i="11"/>
  <c r="B590" i="11"/>
  <c r="N589" i="11"/>
  <c r="M589" i="11"/>
  <c r="L589" i="11"/>
  <c r="C589" i="11"/>
  <c r="B589" i="11"/>
  <c r="N588" i="11"/>
  <c r="O588" i="11" s="1"/>
  <c r="M588" i="11"/>
  <c r="L588" i="11"/>
  <c r="C588" i="11"/>
  <c r="B588" i="11"/>
  <c r="N587" i="11"/>
  <c r="P587" i="11" s="1"/>
  <c r="M587" i="11"/>
  <c r="L587" i="11"/>
  <c r="C587" i="11"/>
  <c r="B587" i="11"/>
  <c r="N586" i="11"/>
  <c r="P586" i="11" s="1"/>
  <c r="M586" i="11"/>
  <c r="L586" i="11"/>
  <c r="C586" i="11"/>
  <c r="B586" i="11"/>
  <c r="N585" i="11"/>
  <c r="M585" i="11"/>
  <c r="L585" i="11"/>
  <c r="C585" i="11"/>
  <c r="B585" i="11"/>
  <c r="N584" i="11"/>
  <c r="O584" i="11" s="1"/>
  <c r="M584" i="11"/>
  <c r="L584" i="11"/>
  <c r="C584" i="11"/>
  <c r="B584" i="11"/>
  <c r="N583" i="11"/>
  <c r="M583" i="11"/>
  <c r="L583" i="11"/>
  <c r="C583" i="11"/>
  <c r="B583" i="11"/>
  <c r="N582" i="11"/>
  <c r="O582" i="11" s="1"/>
  <c r="M582" i="11"/>
  <c r="L582" i="11"/>
  <c r="C582" i="11"/>
  <c r="B582" i="11"/>
  <c r="N581" i="11"/>
  <c r="M581" i="11"/>
  <c r="L581" i="11"/>
  <c r="C581" i="11"/>
  <c r="B581" i="11"/>
  <c r="N580" i="11"/>
  <c r="P580" i="11" s="1"/>
  <c r="M580" i="11"/>
  <c r="L580" i="11"/>
  <c r="C580" i="11"/>
  <c r="B580" i="11"/>
  <c r="N579" i="11"/>
  <c r="O579" i="11" s="1"/>
  <c r="M579" i="11"/>
  <c r="L579" i="11"/>
  <c r="C579" i="11"/>
  <c r="B579" i="11"/>
  <c r="N578" i="11"/>
  <c r="P578" i="11" s="1"/>
  <c r="M578" i="11"/>
  <c r="L578" i="11"/>
  <c r="C578" i="11"/>
  <c r="B578" i="11"/>
  <c r="N577" i="11"/>
  <c r="P577" i="11" s="1"/>
  <c r="M577" i="11"/>
  <c r="L577" i="11"/>
  <c r="C577" i="11"/>
  <c r="B577" i="11"/>
  <c r="N576" i="11"/>
  <c r="M576" i="11"/>
  <c r="L576" i="11"/>
  <c r="C576" i="11"/>
  <c r="B576" i="11"/>
  <c r="N575" i="11"/>
  <c r="M575" i="11"/>
  <c r="L575" i="11"/>
  <c r="C575" i="11"/>
  <c r="B575" i="11"/>
  <c r="N574" i="11"/>
  <c r="P574" i="11" s="1"/>
  <c r="M574" i="11"/>
  <c r="L574" i="11"/>
  <c r="C574" i="11"/>
  <c r="B574" i="11"/>
  <c r="N573" i="11"/>
  <c r="P573" i="11" s="1"/>
  <c r="M573" i="11"/>
  <c r="L573" i="11"/>
  <c r="C573" i="11"/>
  <c r="B573" i="11"/>
  <c r="N572" i="11"/>
  <c r="P572" i="11" s="1"/>
  <c r="M572" i="11"/>
  <c r="L572" i="11"/>
  <c r="C572" i="11"/>
  <c r="B572" i="11"/>
  <c r="P571" i="11"/>
  <c r="N571" i="11"/>
  <c r="O571" i="11" s="1"/>
  <c r="M571" i="11"/>
  <c r="L571" i="11"/>
  <c r="C571" i="11"/>
  <c r="B571" i="11"/>
  <c r="N570" i="11"/>
  <c r="P570" i="11" s="1"/>
  <c r="M570" i="11"/>
  <c r="L570" i="11"/>
  <c r="C570" i="11"/>
  <c r="B570" i="11"/>
  <c r="N569" i="11"/>
  <c r="M569" i="11"/>
  <c r="L569" i="11"/>
  <c r="C569" i="11"/>
  <c r="B569" i="11"/>
  <c r="N568" i="11"/>
  <c r="P568" i="11" s="1"/>
  <c r="M568" i="11"/>
  <c r="L568" i="11"/>
  <c r="C568" i="11"/>
  <c r="B568" i="11"/>
  <c r="N567" i="11"/>
  <c r="M567" i="11"/>
  <c r="L567" i="11"/>
  <c r="C567" i="11"/>
  <c r="B567" i="11"/>
  <c r="N566" i="11"/>
  <c r="P566" i="11" s="1"/>
  <c r="M566" i="11"/>
  <c r="L566" i="11"/>
  <c r="C566" i="11"/>
  <c r="B566" i="11"/>
  <c r="N565" i="11"/>
  <c r="O565" i="11" s="1"/>
  <c r="M565" i="11"/>
  <c r="L565" i="11"/>
  <c r="C565" i="11"/>
  <c r="B565" i="11"/>
  <c r="N564" i="11"/>
  <c r="O564" i="11" s="1"/>
  <c r="M564" i="11"/>
  <c r="L564" i="11"/>
  <c r="C564" i="11"/>
  <c r="B564" i="11"/>
  <c r="N563" i="11"/>
  <c r="M563" i="11"/>
  <c r="L563" i="11"/>
  <c r="C563" i="11"/>
  <c r="B563" i="11"/>
  <c r="N562" i="11"/>
  <c r="P562" i="11" s="1"/>
  <c r="M562" i="11"/>
  <c r="L562" i="11"/>
  <c r="C562" i="11"/>
  <c r="B562" i="11"/>
  <c r="N561" i="11"/>
  <c r="P561" i="11" s="1"/>
  <c r="M561" i="11"/>
  <c r="L561" i="11"/>
  <c r="C561" i="11"/>
  <c r="B561" i="11"/>
  <c r="N560" i="11"/>
  <c r="P560" i="11" s="1"/>
  <c r="M560" i="11"/>
  <c r="L560" i="11"/>
  <c r="C560" i="11"/>
  <c r="B560" i="11"/>
  <c r="O559" i="11"/>
  <c r="N559" i="11"/>
  <c r="P559" i="11" s="1"/>
  <c r="M559" i="11"/>
  <c r="L559" i="11"/>
  <c r="C559" i="11"/>
  <c r="B559" i="11"/>
  <c r="N558" i="11"/>
  <c r="P558" i="11" s="1"/>
  <c r="M558" i="11"/>
  <c r="L558" i="11"/>
  <c r="C558" i="11"/>
  <c r="B558" i="11"/>
  <c r="N557" i="11"/>
  <c r="M557" i="11"/>
  <c r="L557" i="11"/>
  <c r="C557" i="11"/>
  <c r="B557" i="11"/>
  <c r="N556" i="11"/>
  <c r="M556" i="11"/>
  <c r="L556" i="11"/>
  <c r="C556" i="11"/>
  <c r="B556" i="11"/>
  <c r="N555" i="11"/>
  <c r="M555" i="11"/>
  <c r="L555" i="11"/>
  <c r="C555" i="11"/>
  <c r="B555" i="11"/>
  <c r="N554" i="11"/>
  <c r="P554" i="11" s="1"/>
  <c r="M554" i="11"/>
  <c r="L554" i="11"/>
  <c r="C554" i="11"/>
  <c r="B554" i="11"/>
  <c r="N553" i="11"/>
  <c r="O553" i="11" s="1"/>
  <c r="M553" i="11"/>
  <c r="L553" i="11"/>
  <c r="C553" i="11"/>
  <c r="B553" i="11"/>
  <c r="P552" i="11"/>
  <c r="N552" i="11"/>
  <c r="O552" i="11" s="1"/>
  <c r="M552" i="11"/>
  <c r="L552" i="11"/>
  <c r="C552" i="11"/>
  <c r="B552" i="11"/>
  <c r="N551" i="11"/>
  <c r="P551" i="11" s="1"/>
  <c r="M551" i="11"/>
  <c r="L551" i="11"/>
  <c r="C551" i="11"/>
  <c r="B551" i="11"/>
  <c r="N550" i="11"/>
  <c r="P550" i="11" s="1"/>
  <c r="M550" i="11"/>
  <c r="L550" i="11"/>
  <c r="C550" i="11"/>
  <c r="B550" i="11"/>
  <c r="N549" i="11"/>
  <c r="M549" i="11"/>
  <c r="L549" i="11"/>
  <c r="C549" i="11"/>
  <c r="B549" i="11"/>
  <c r="N548" i="11"/>
  <c r="P548" i="11" s="1"/>
  <c r="M548" i="11"/>
  <c r="L548" i="11"/>
  <c r="C548" i="11"/>
  <c r="B548" i="11"/>
  <c r="N547" i="11"/>
  <c r="P547" i="11" s="1"/>
  <c r="M547" i="11"/>
  <c r="L547" i="11"/>
  <c r="C547" i="11"/>
  <c r="B547" i="11"/>
  <c r="N546" i="11"/>
  <c r="P546" i="11" s="1"/>
  <c r="M546" i="11"/>
  <c r="L546" i="11"/>
  <c r="C546" i="11"/>
  <c r="B546" i="11"/>
  <c r="N545" i="11"/>
  <c r="M545" i="11"/>
  <c r="L545" i="11"/>
  <c r="C545" i="11"/>
  <c r="B545" i="11"/>
  <c r="N544" i="11"/>
  <c r="P544" i="11" s="1"/>
  <c r="M544" i="11"/>
  <c r="L544" i="11"/>
  <c r="C544" i="11"/>
  <c r="B544" i="11"/>
  <c r="N543" i="11"/>
  <c r="P543" i="11" s="1"/>
  <c r="M543" i="11"/>
  <c r="L543" i="11"/>
  <c r="C543" i="11"/>
  <c r="B543" i="11"/>
  <c r="N542" i="11"/>
  <c r="P542" i="11" s="1"/>
  <c r="M542" i="11"/>
  <c r="L542" i="11"/>
  <c r="C542" i="11"/>
  <c r="B542" i="11"/>
  <c r="N541" i="11"/>
  <c r="P541" i="11" s="1"/>
  <c r="M541" i="11"/>
  <c r="L541" i="11"/>
  <c r="C541" i="11"/>
  <c r="B541" i="11"/>
  <c r="N540" i="11"/>
  <c r="M540" i="11"/>
  <c r="L540" i="11"/>
  <c r="C540" i="11"/>
  <c r="B540" i="11"/>
  <c r="N539" i="11"/>
  <c r="O539" i="11" s="1"/>
  <c r="M539" i="11"/>
  <c r="L539" i="11"/>
  <c r="C539" i="11"/>
  <c r="B539" i="11"/>
  <c r="N538" i="11"/>
  <c r="P538" i="11" s="1"/>
  <c r="M538" i="11"/>
  <c r="L538" i="11"/>
  <c r="C538" i="11"/>
  <c r="B538" i="11"/>
  <c r="N537" i="11"/>
  <c r="M537" i="11"/>
  <c r="L537" i="11"/>
  <c r="C537" i="11"/>
  <c r="B537" i="11"/>
  <c r="N536" i="11"/>
  <c r="P536" i="11" s="1"/>
  <c r="M536" i="11"/>
  <c r="L536" i="11"/>
  <c r="C536" i="11"/>
  <c r="B536" i="11"/>
  <c r="N535" i="11"/>
  <c r="M535" i="11"/>
  <c r="L535" i="11"/>
  <c r="C535" i="11"/>
  <c r="B535" i="11"/>
  <c r="N534" i="11"/>
  <c r="O534" i="11" s="1"/>
  <c r="M534" i="11"/>
  <c r="L534" i="11"/>
  <c r="C534" i="11"/>
  <c r="B534" i="11"/>
  <c r="N533" i="11"/>
  <c r="M533" i="11"/>
  <c r="L533" i="11"/>
  <c r="C533" i="11"/>
  <c r="B533" i="11"/>
  <c r="N532" i="11"/>
  <c r="M532" i="11"/>
  <c r="L532" i="11"/>
  <c r="C532" i="11"/>
  <c r="B532" i="11"/>
  <c r="N531" i="11"/>
  <c r="M531" i="11"/>
  <c r="L531" i="11"/>
  <c r="C531" i="11"/>
  <c r="B531" i="11"/>
  <c r="N530" i="11"/>
  <c r="O530" i="11" s="1"/>
  <c r="M530" i="11"/>
  <c r="L530" i="11"/>
  <c r="C530" i="11"/>
  <c r="B530" i="11"/>
  <c r="N529" i="11"/>
  <c r="O529" i="11" s="1"/>
  <c r="M529" i="11"/>
  <c r="L529" i="11"/>
  <c r="C529" i="11"/>
  <c r="B529" i="11"/>
  <c r="N528" i="11"/>
  <c r="O528" i="11" s="1"/>
  <c r="M528" i="11"/>
  <c r="L528" i="11"/>
  <c r="C528" i="11"/>
  <c r="B528" i="11"/>
  <c r="N527" i="11"/>
  <c r="P527" i="11" s="1"/>
  <c r="M527" i="11"/>
  <c r="L527" i="11"/>
  <c r="C527" i="11"/>
  <c r="B527" i="11"/>
  <c r="N526" i="11"/>
  <c r="P526" i="11" s="1"/>
  <c r="M526" i="11"/>
  <c r="L526" i="11"/>
  <c r="C526" i="11"/>
  <c r="B526" i="11"/>
  <c r="N525" i="11"/>
  <c r="O525" i="11" s="1"/>
  <c r="M525" i="11"/>
  <c r="L525" i="11"/>
  <c r="C525" i="11"/>
  <c r="B525" i="11"/>
  <c r="N524" i="11"/>
  <c r="P524" i="11" s="1"/>
  <c r="M524" i="11"/>
  <c r="L524" i="11"/>
  <c r="C524" i="11"/>
  <c r="B524" i="11"/>
  <c r="N523" i="11"/>
  <c r="P523" i="11" s="1"/>
  <c r="M523" i="11"/>
  <c r="L523" i="11"/>
  <c r="C523" i="11"/>
  <c r="B523" i="11"/>
  <c r="N522" i="11"/>
  <c r="M522" i="11"/>
  <c r="L522" i="11"/>
  <c r="C522" i="11"/>
  <c r="B522" i="11"/>
  <c r="N521" i="11"/>
  <c r="M521" i="11"/>
  <c r="L521" i="11"/>
  <c r="C521" i="11"/>
  <c r="B521" i="11"/>
  <c r="N520" i="11"/>
  <c r="P520" i="11" s="1"/>
  <c r="M520" i="11"/>
  <c r="L520" i="11"/>
  <c r="C520" i="11"/>
  <c r="B520" i="11"/>
  <c r="N519" i="11"/>
  <c r="O519" i="11" s="1"/>
  <c r="M519" i="11"/>
  <c r="L519" i="11"/>
  <c r="C519" i="11"/>
  <c r="B519" i="11"/>
  <c r="N518" i="11"/>
  <c r="P518" i="11" s="1"/>
  <c r="M518" i="11"/>
  <c r="L518" i="11"/>
  <c r="C518" i="11"/>
  <c r="B518" i="11"/>
  <c r="P517" i="11"/>
  <c r="N517" i="11"/>
  <c r="O517" i="11" s="1"/>
  <c r="M517" i="11"/>
  <c r="L517" i="11"/>
  <c r="C517" i="11"/>
  <c r="B517" i="11"/>
  <c r="N516" i="11"/>
  <c r="O516" i="11" s="1"/>
  <c r="M516" i="11"/>
  <c r="L516" i="11"/>
  <c r="C516" i="11"/>
  <c r="B516" i="11"/>
  <c r="N515" i="11"/>
  <c r="P515" i="11" s="1"/>
  <c r="M515" i="11"/>
  <c r="L515" i="11"/>
  <c r="C515" i="11"/>
  <c r="B515" i="11"/>
  <c r="N514" i="11"/>
  <c r="M514" i="11"/>
  <c r="L514" i="11"/>
  <c r="C514" i="11"/>
  <c r="B514" i="11"/>
  <c r="N513" i="11"/>
  <c r="M513" i="11"/>
  <c r="L513" i="11"/>
  <c r="C513" i="11"/>
  <c r="B513" i="11"/>
  <c r="N512" i="11"/>
  <c r="M512" i="11"/>
  <c r="L512" i="11"/>
  <c r="C512" i="11"/>
  <c r="B512" i="11"/>
  <c r="N511" i="11"/>
  <c r="O511" i="11" s="1"/>
  <c r="M511" i="11"/>
  <c r="L511" i="11"/>
  <c r="C511" i="11"/>
  <c r="B511" i="11"/>
  <c r="O510" i="11"/>
  <c r="N510" i="11"/>
  <c r="P510" i="11" s="1"/>
  <c r="M510" i="11"/>
  <c r="L510" i="11"/>
  <c r="C510" i="11"/>
  <c r="B510" i="11"/>
  <c r="N509" i="11"/>
  <c r="M509" i="11"/>
  <c r="L509" i="11"/>
  <c r="C509" i="11"/>
  <c r="B509" i="11"/>
  <c r="O508" i="11"/>
  <c r="N508" i="11"/>
  <c r="P508" i="11" s="1"/>
  <c r="M508" i="11"/>
  <c r="L508" i="11"/>
  <c r="C508" i="11"/>
  <c r="B508" i="11"/>
  <c r="N507" i="11"/>
  <c r="O507" i="11" s="1"/>
  <c r="M507" i="11"/>
  <c r="L507" i="11"/>
  <c r="C507" i="11"/>
  <c r="B507" i="11"/>
  <c r="N506" i="11"/>
  <c r="P506" i="11" s="1"/>
  <c r="M506" i="11"/>
  <c r="L506" i="11"/>
  <c r="C506" i="11"/>
  <c r="B506" i="11"/>
  <c r="N505" i="11"/>
  <c r="O505" i="11" s="1"/>
  <c r="M505" i="11"/>
  <c r="L505" i="11"/>
  <c r="C505" i="11"/>
  <c r="B505" i="11"/>
  <c r="N504" i="11"/>
  <c r="M504" i="11"/>
  <c r="L504" i="11"/>
  <c r="C504" i="11"/>
  <c r="B504" i="11"/>
  <c r="N503" i="11"/>
  <c r="P503" i="11" s="1"/>
  <c r="M503" i="11"/>
  <c r="L503" i="11"/>
  <c r="C503" i="11"/>
  <c r="B503" i="11"/>
  <c r="N502" i="11"/>
  <c r="P502" i="11" s="1"/>
  <c r="M502" i="11"/>
  <c r="L502" i="11"/>
  <c r="C502" i="11"/>
  <c r="B502" i="11"/>
  <c r="N501" i="11"/>
  <c r="P501" i="11" s="1"/>
  <c r="M501" i="11"/>
  <c r="L501" i="11"/>
  <c r="C501" i="11"/>
  <c r="B501" i="11"/>
  <c r="N500" i="11"/>
  <c r="O500" i="11" s="1"/>
  <c r="M500" i="11"/>
  <c r="L500" i="11"/>
  <c r="C500" i="11"/>
  <c r="B500" i="11"/>
  <c r="N499" i="11"/>
  <c r="M499" i="11"/>
  <c r="L499" i="11"/>
  <c r="C499" i="11"/>
  <c r="B499" i="11"/>
  <c r="N498" i="11"/>
  <c r="P498" i="11" s="1"/>
  <c r="M498" i="11"/>
  <c r="L498" i="11"/>
  <c r="C498" i="11"/>
  <c r="B498" i="11"/>
  <c r="N497" i="11"/>
  <c r="M497" i="11"/>
  <c r="L497" i="11"/>
  <c r="C497" i="11"/>
  <c r="B497" i="11"/>
  <c r="N496" i="11"/>
  <c r="P496" i="11" s="1"/>
  <c r="M496" i="11"/>
  <c r="L496" i="11"/>
  <c r="C496" i="11"/>
  <c r="B496" i="11"/>
  <c r="N495" i="11"/>
  <c r="M495" i="11"/>
  <c r="L495" i="11"/>
  <c r="C495" i="11"/>
  <c r="B495" i="11"/>
  <c r="N494" i="11"/>
  <c r="P494" i="11" s="1"/>
  <c r="M494" i="11"/>
  <c r="L494" i="11"/>
  <c r="C494" i="11"/>
  <c r="B494" i="11"/>
  <c r="N493" i="11"/>
  <c r="O493" i="11" s="1"/>
  <c r="M493" i="11"/>
  <c r="L493" i="11"/>
  <c r="C493" i="11"/>
  <c r="B493" i="11"/>
  <c r="N492" i="11"/>
  <c r="O492" i="11" s="1"/>
  <c r="M492" i="11"/>
  <c r="L492" i="11"/>
  <c r="C492" i="11"/>
  <c r="B492" i="11"/>
  <c r="N491" i="11"/>
  <c r="P491" i="11" s="1"/>
  <c r="M491" i="11"/>
  <c r="L491" i="11"/>
  <c r="C491" i="11"/>
  <c r="B491" i="11"/>
  <c r="N490" i="11"/>
  <c r="P490" i="11" s="1"/>
  <c r="M490" i="11"/>
  <c r="L490" i="11"/>
  <c r="C490" i="11"/>
  <c r="B490" i="11"/>
  <c r="N489" i="11"/>
  <c r="P489" i="11" s="1"/>
  <c r="M489" i="11"/>
  <c r="L489" i="11"/>
  <c r="C489" i="11"/>
  <c r="B489" i="11"/>
  <c r="N488" i="11"/>
  <c r="P488" i="11" s="1"/>
  <c r="M488" i="11"/>
  <c r="L488" i="11"/>
  <c r="C488" i="11"/>
  <c r="B488" i="11"/>
  <c r="N487" i="11"/>
  <c r="P487" i="11" s="1"/>
  <c r="M487" i="11"/>
  <c r="L487" i="11"/>
  <c r="C487" i="11"/>
  <c r="B487" i="11"/>
  <c r="N486" i="11"/>
  <c r="P486" i="11" s="1"/>
  <c r="M486" i="11"/>
  <c r="L486" i="11"/>
  <c r="C486" i="11"/>
  <c r="B486" i="11"/>
  <c r="N485" i="11"/>
  <c r="M485" i="11"/>
  <c r="L485" i="11"/>
  <c r="C485" i="11"/>
  <c r="B485" i="11"/>
  <c r="N484" i="11"/>
  <c r="P484" i="11" s="1"/>
  <c r="M484" i="11"/>
  <c r="L484" i="11"/>
  <c r="C484" i="11"/>
  <c r="B484" i="11"/>
  <c r="N483" i="11"/>
  <c r="O483" i="11" s="1"/>
  <c r="M483" i="11"/>
  <c r="L483" i="11"/>
  <c r="C483" i="11"/>
  <c r="B483" i="11"/>
  <c r="N482" i="11"/>
  <c r="M482" i="11"/>
  <c r="L482" i="11"/>
  <c r="C482" i="11"/>
  <c r="B482" i="11"/>
  <c r="N481" i="11"/>
  <c r="M481" i="11"/>
  <c r="L481" i="11"/>
  <c r="C481" i="11"/>
  <c r="B481" i="11"/>
  <c r="N480" i="11"/>
  <c r="O480" i="11" s="1"/>
  <c r="M480" i="11"/>
  <c r="L480" i="11"/>
  <c r="C480" i="11"/>
  <c r="B480" i="11"/>
  <c r="N479" i="11"/>
  <c r="P479" i="11" s="1"/>
  <c r="M479" i="11"/>
  <c r="L479" i="11"/>
  <c r="C479" i="11"/>
  <c r="B479" i="11"/>
  <c r="N478" i="11"/>
  <c r="P478" i="11" s="1"/>
  <c r="M478" i="11"/>
  <c r="L478" i="11"/>
  <c r="C478" i="11"/>
  <c r="B478" i="11"/>
  <c r="N477" i="11"/>
  <c r="M477" i="11"/>
  <c r="L477" i="11"/>
  <c r="C477" i="11"/>
  <c r="B477" i="11"/>
  <c r="N476" i="11"/>
  <c r="P476" i="11" s="1"/>
  <c r="M476" i="11"/>
  <c r="L476" i="11"/>
  <c r="C476" i="11"/>
  <c r="B476" i="11"/>
  <c r="N475" i="11"/>
  <c r="O475" i="11" s="1"/>
  <c r="M475" i="11"/>
  <c r="L475" i="11"/>
  <c r="C475" i="11"/>
  <c r="B475" i="11"/>
  <c r="N474" i="11"/>
  <c r="M474" i="11"/>
  <c r="L474" i="11"/>
  <c r="C474" i="11"/>
  <c r="B474" i="11"/>
  <c r="N473" i="11"/>
  <c r="M473" i="11"/>
  <c r="L473" i="11"/>
  <c r="C473" i="11"/>
  <c r="B473" i="11"/>
  <c r="N472" i="11"/>
  <c r="O472" i="11" s="1"/>
  <c r="M472" i="11"/>
  <c r="L472" i="11"/>
  <c r="C472" i="11"/>
  <c r="B472" i="11"/>
  <c r="N471" i="11"/>
  <c r="O471" i="11" s="1"/>
  <c r="M471" i="11"/>
  <c r="L471" i="11"/>
  <c r="C471" i="11"/>
  <c r="B471" i="11"/>
  <c r="N470" i="11"/>
  <c r="P470" i="11" s="1"/>
  <c r="M470" i="11"/>
  <c r="L470" i="11"/>
  <c r="C470" i="11"/>
  <c r="B470" i="11"/>
  <c r="P469" i="11"/>
  <c r="N469" i="11"/>
  <c r="O469" i="11" s="1"/>
  <c r="M469" i="11"/>
  <c r="L469" i="11"/>
  <c r="C469" i="11"/>
  <c r="B469" i="11"/>
  <c r="N468" i="11"/>
  <c r="M468" i="11"/>
  <c r="L468" i="11"/>
  <c r="C468" i="11"/>
  <c r="B468" i="11"/>
  <c r="N467" i="11"/>
  <c r="O467" i="11" s="1"/>
  <c r="M467" i="11"/>
  <c r="L467" i="11"/>
  <c r="C467" i="11"/>
  <c r="B467" i="11"/>
  <c r="N466" i="11"/>
  <c r="P466" i="11" s="1"/>
  <c r="M466" i="11"/>
  <c r="L466" i="11"/>
  <c r="C466" i="11"/>
  <c r="B466" i="11"/>
  <c r="N465" i="11"/>
  <c r="P465" i="11" s="1"/>
  <c r="M465" i="11"/>
  <c r="L465" i="11"/>
  <c r="C465" i="11"/>
  <c r="B465" i="11"/>
  <c r="N464" i="11"/>
  <c r="O464" i="11" s="1"/>
  <c r="M464" i="11"/>
  <c r="L464" i="11"/>
  <c r="C464" i="11"/>
  <c r="B464" i="11"/>
  <c r="N463" i="11"/>
  <c r="M463" i="11"/>
  <c r="L463" i="11"/>
  <c r="C463" i="11"/>
  <c r="B463" i="11"/>
  <c r="N462" i="11"/>
  <c r="O462" i="11" s="1"/>
  <c r="M462" i="11"/>
  <c r="L462" i="11"/>
  <c r="C462" i="11"/>
  <c r="B462" i="11"/>
  <c r="N461" i="11"/>
  <c r="M461" i="11"/>
  <c r="L461" i="11"/>
  <c r="C461" i="11"/>
  <c r="B461" i="11"/>
  <c r="N460" i="11"/>
  <c r="O460" i="11" s="1"/>
  <c r="M460" i="11"/>
  <c r="L460" i="11"/>
  <c r="C460" i="11"/>
  <c r="B460" i="11"/>
  <c r="N459" i="11"/>
  <c r="M459" i="11"/>
  <c r="L459" i="11"/>
  <c r="C459" i="11"/>
  <c r="B459" i="11"/>
  <c r="N458" i="11"/>
  <c r="O458" i="11" s="1"/>
  <c r="M458" i="11"/>
  <c r="L458" i="11"/>
  <c r="C458" i="11"/>
  <c r="B458" i="11"/>
  <c r="N457" i="11"/>
  <c r="O457" i="11" s="1"/>
  <c r="M457" i="11"/>
  <c r="L457" i="11"/>
  <c r="C457" i="11"/>
  <c r="B457" i="11"/>
  <c r="N456" i="11"/>
  <c r="M456" i="11"/>
  <c r="L456" i="11"/>
  <c r="C456" i="11"/>
  <c r="B456" i="11"/>
  <c r="N455" i="11"/>
  <c r="P455" i="11" s="1"/>
  <c r="M455" i="11"/>
  <c r="L455" i="11"/>
  <c r="C455" i="11"/>
  <c r="B455" i="11"/>
  <c r="N454" i="11"/>
  <c r="P454" i="11" s="1"/>
  <c r="M454" i="11"/>
  <c r="L454" i="11"/>
  <c r="C454" i="11"/>
  <c r="B454" i="11"/>
  <c r="N453" i="11"/>
  <c r="M453" i="11"/>
  <c r="L453" i="11"/>
  <c r="C453" i="11"/>
  <c r="B453" i="11"/>
  <c r="N452" i="11"/>
  <c r="P452" i="11" s="1"/>
  <c r="M452" i="11"/>
  <c r="L452" i="11"/>
  <c r="C452" i="11"/>
  <c r="B452" i="11"/>
  <c r="N451" i="11"/>
  <c r="M451" i="11"/>
  <c r="L451" i="11"/>
  <c r="C451" i="11"/>
  <c r="B451" i="11"/>
  <c r="N450" i="11"/>
  <c r="P450" i="11" s="1"/>
  <c r="M450" i="11"/>
  <c r="L450" i="11"/>
  <c r="C450" i="11"/>
  <c r="B450" i="11"/>
  <c r="N449" i="11"/>
  <c r="M449" i="11"/>
  <c r="L449" i="11"/>
  <c r="C449" i="11"/>
  <c r="B449" i="11"/>
  <c r="N448" i="11"/>
  <c r="P448" i="11" s="1"/>
  <c r="M448" i="11"/>
  <c r="L448" i="11"/>
  <c r="C448" i="11"/>
  <c r="B448" i="11"/>
  <c r="N447" i="11"/>
  <c r="P447" i="11" s="1"/>
  <c r="M447" i="11"/>
  <c r="L447" i="11"/>
  <c r="C447" i="11"/>
  <c r="B447" i="11"/>
  <c r="N446" i="11"/>
  <c r="P446" i="11" s="1"/>
  <c r="M446" i="11"/>
  <c r="L446" i="11"/>
  <c r="C446" i="11"/>
  <c r="B446" i="11"/>
  <c r="N445" i="11"/>
  <c r="O445" i="11" s="1"/>
  <c r="M445" i="11"/>
  <c r="L445" i="11"/>
  <c r="C445" i="11"/>
  <c r="B445" i="11"/>
  <c r="N444" i="11"/>
  <c r="O444" i="11" s="1"/>
  <c r="M444" i="11"/>
  <c r="L444" i="11"/>
  <c r="C444" i="11"/>
  <c r="B444" i="11"/>
  <c r="N443" i="11"/>
  <c r="P443" i="11" s="1"/>
  <c r="M443" i="11"/>
  <c r="L443" i="11"/>
  <c r="C443" i="11"/>
  <c r="B443" i="11"/>
  <c r="N442" i="11"/>
  <c r="P442" i="11" s="1"/>
  <c r="M442" i="11"/>
  <c r="L442" i="11"/>
  <c r="C442" i="11"/>
  <c r="B442" i="11"/>
  <c r="N441" i="11"/>
  <c r="M441" i="11"/>
  <c r="L441" i="11"/>
  <c r="C441" i="11"/>
  <c r="B441" i="11"/>
  <c r="N440" i="11"/>
  <c r="P440" i="11" s="1"/>
  <c r="M440" i="11"/>
  <c r="L440" i="11"/>
  <c r="C440" i="11"/>
  <c r="B440" i="11"/>
  <c r="N439" i="11"/>
  <c r="M439" i="11"/>
  <c r="L439" i="11"/>
  <c r="C439" i="11"/>
  <c r="B439" i="11"/>
  <c r="N438" i="11"/>
  <c r="P438" i="11" s="1"/>
  <c r="M438" i="11"/>
  <c r="L438" i="11"/>
  <c r="C438" i="11"/>
  <c r="B438" i="11"/>
  <c r="N437" i="11"/>
  <c r="M437" i="11"/>
  <c r="L437" i="11"/>
  <c r="C437" i="11"/>
  <c r="B437" i="11"/>
  <c r="N436" i="11"/>
  <c r="P436" i="11" s="1"/>
  <c r="M436" i="11"/>
  <c r="L436" i="11"/>
  <c r="C436" i="11"/>
  <c r="B436" i="11"/>
  <c r="N435" i="11"/>
  <c r="P435" i="11" s="1"/>
  <c r="M435" i="11"/>
  <c r="L435" i="11"/>
  <c r="C435" i="11"/>
  <c r="B435" i="11"/>
  <c r="N434" i="11"/>
  <c r="P434" i="11" s="1"/>
  <c r="M434" i="11"/>
  <c r="L434" i="11"/>
  <c r="C434" i="11"/>
  <c r="B434" i="11"/>
  <c r="N433" i="11"/>
  <c r="P433" i="11" s="1"/>
  <c r="M433" i="11"/>
  <c r="L433" i="11"/>
  <c r="C433" i="11"/>
  <c r="B433" i="11"/>
  <c r="N432" i="11"/>
  <c r="O432" i="11" s="1"/>
  <c r="M432" i="11"/>
  <c r="L432" i="11"/>
  <c r="C432" i="11"/>
  <c r="B432" i="11"/>
  <c r="N431" i="11"/>
  <c r="P431" i="11" s="1"/>
  <c r="M431" i="11"/>
  <c r="L431" i="11"/>
  <c r="C431" i="11"/>
  <c r="B431" i="11"/>
  <c r="N430" i="11"/>
  <c r="P430" i="11" s="1"/>
  <c r="M430" i="11"/>
  <c r="L430" i="11"/>
  <c r="C430" i="11"/>
  <c r="B430" i="11"/>
  <c r="N429" i="11"/>
  <c r="M429" i="11"/>
  <c r="L429" i="11"/>
  <c r="C429" i="11"/>
  <c r="B429" i="11"/>
  <c r="N428" i="11"/>
  <c r="O428" i="11" s="1"/>
  <c r="M428" i="11"/>
  <c r="L428" i="11"/>
  <c r="C428" i="11"/>
  <c r="B428" i="11"/>
  <c r="N427" i="11"/>
  <c r="M427" i="11"/>
  <c r="L427" i="11"/>
  <c r="C427" i="11"/>
  <c r="B427" i="11"/>
  <c r="N426" i="11"/>
  <c r="O426" i="11" s="1"/>
  <c r="M426" i="11"/>
  <c r="L426" i="11"/>
  <c r="C426" i="11"/>
  <c r="B426" i="11"/>
  <c r="N425" i="11"/>
  <c r="M425" i="11"/>
  <c r="L425" i="11"/>
  <c r="C425" i="11"/>
  <c r="B425" i="11"/>
  <c r="N424" i="11"/>
  <c r="O424" i="11" s="1"/>
  <c r="M424" i="11"/>
  <c r="L424" i="11"/>
  <c r="C424" i="11"/>
  <c r="B424" i="11"/>
  <c r="N423" i="11"/>
  <c r="M423" i="11"/>
  <c r="L423" i="11"/>
  <c r="C423" i="11"/>
  <c r="B423" i="11"/>
  <c r="N422" i="11"/>
  <c r="O422" i="11" s="1"/>
  <c r="M422" i="11"/>
  <c r="L422" i="11"/>
  <c r="C422" i="11"/>
  <c r="B422" i="11"/>
  <c r="N421" i="11"/>
  <c r="P421" i="11" s="1"/>
  <c r="M421" i="11"/>
  <c r="L421" i="11"/>
  <c r="C421" i="11"/>
  <c r="B421" i="11"/>
  <c r="N420" i="11"/>
  <c r="O420" i="11" s="1"/>
  <c r="M420" i="11"/>
  <c r="L420" i="11"/>
  <c r="C420" i="11"/>
  <c r="B420" i="11"/>
  <c r="N419" i="11"/>
  <c r="O419" i="11" s="1"/>
  <c r="M419" i="11"/>
  <c r="L419" i="11"/>
  <c r="C419" i="11"/>
  <c r="B419" i="11"/>
  <c r="N418" i="11"/>
  <c r="P418" i="11" s="1"/>
  <c r="M418" i="11"/>
  <c r="L418" i="11"/>
  <c r="C418" i="11"/>
  <c r="B418" i="11"/>
  <c r="N417" i="11"/>
  <c r="P417" i="11" s="1"/>
  <c r="M417" i="11"/>
  <c r="L417" i="11"/>
  <c r="C417" i="11"/>
  <c r="B417" i="11"/>
  <c r="N416" i="11"/>
  <c r="P416" i="11" s="1"/>
  <c r="M416" i="11"/>
  <c r="L416" i="11"/>
  <c r="C416" i="11"/>
  <c r="B416" i="11"/>
  <c r="N415" i="11"/>
  <c r="O415" i="11" s="1"/>
  <c r="M415" i="11"/>
  <c r="L415" i="11"/>
  <c r="C415" i="11"/>
  <c r="B415" i="11"/>
  <c r="N414" i="11"/>
  <c r="P414" i="11" s="1"/>
  <c r="M414" i="11"/>
  <c r="L414" i="11"/>
  <c r="C414" i="11"/>
  <c r="B414" i="11"/>
  <c r="N413" i="11"/>
  <c r="M413" i="11"/>
  <c r="L413" i="11"/>
  <c r="C413" i="11"/>
  <c r="B413" i="11"/>
  <c r="N412" i="11"/>
  <c r="P412" i="11" s="1"/>
  <c r="M412" i="11"/>
  <c r="L412" i="11"/>
  <c r="C412" i="11"/>
  <c r="B412" i="11"/>
  <c r="N411" i="11"/>
  <c r="M411" i="11"/>
  <c r="L411" i="11"/>
  <c r="C411" i="11"/>
  <c r="B411" i="11"/>
  <c r="N410" i="11"/>
  <c r="P410" i="11" s="1"/>
  <c r="M410" i="11"/>
  <c r="L410" i="11"/>
  <c r="C410" i="11"/>
  <c r="B410" i="11"/>
  <c r="N409" i="11"/>
  <c r="O409" i="11" s="1"/>
  <c r="M409" i="11"/>
  <c r="L409" i="11"/>
  <c r="C409" i="11"/>
  <c r="B409" i="11"/>
  <c r="N408" i="11"/>
  <c r="O408" i="11" s="1"/>
  <c r="M408" i="11"/>
  <c r="L408" i="11"/>
  <c r="C408" i="11"/>
  <c r="B408" i="11"/>
  <c r="N407" i="11"/>
  <c r="P407" i="11" s="1"/>
  <c r="M407" i="11"/>
  <c r="L407" i="11"/>
  <c r="C407" i="11"/>
  <c r="B407" i="11"/>
  <c r="N406" i="11"/>
  <c r="P406" i="11" s="1"/>
  <c r="M406" i="11"/>
  <c r="L406" i="11"/>
  <c r="C406" i="11"/>
  <c r="B406" i="11"/>
  <c r="N405" i="11"/>
  <c r="M405" i="11"/>
  <c r="L405" i="11"/>
  <c r="C405" i="11"/>
  <c r="B405" i="11"/>
  <c r="N404" i="11"/>
  <c r="O404" i="11" s="1"/>
  <c r="M404" i="11"/>
  <c r="L404" i="11"/>
  <c r="C404" i="11"/>
  <c r="B404" i="11"/>
  <c r="N403" i="11"/>
  <c r="P403" i="11" s="1"/>
  <c r="M403" i="11"/>
  <c r="L403" i="11"/>
  <c r="C403" i="11"/>
  <c r="B403" i="11"/>
  <c r="N402" i="11"/>
  <c r="O402" i="11" s="1"/>
  <c r="M402" i="11"/>
  <c r="L402" i="11"/>
  <c r="C402" i="11"/>
  <c r="B402" i="11"/>
  <c r="N401" i="11"/>
  <c r="M401" i="11"/>
  <c r="L401" i="11"/>
  <c r="C401" i="11"/>
  <c r="B401" i="11"/>
  <c r="N400" i="11"/>
  <c r="O400" i="11" s="1"/>
  <c r="M400" i="11"/>
  <c r="L400" i="11"/>
  <c r="C400" i="11"/>
  <c r="B400" i="11"/>
  <c r="N399" i="11"/>
  <c r="M399" i="11"/>
  <c r="L399" i="11"/>
  <c r="C399" i="11"/>
  <c r="B399" i="11"/>
  <c r="N398" i="11"/>
  <c r="P398" i="11" s="1"/>
  <c r="M398" i="11"/>
  <c r="L398" i="11"/>
  <c r="C398" i="11"/>
  <c r="B398" i="11"/>
  <c r="N397" i="11"/>
  <c r="M397" i="11"/>
  <c r="L397" i="11"/>
  <c r="C397" i="11"/>
  <c r="B397" i="11"/>
  <c r="N396" i="11"/>
  <c r="M396" i="11"/>
  <c r="L396" i="11"/>
  <c r="C396" i="11"/>
  <c r="B396" i="11"/>
  <c r="N395" i="11"/>
  <c r="P395" i="11" s="1"/>
  <c r="M395" i="11"/>
  <c r="L395" i="11"/>
  <c r="C395" i="11"/>
  <c r="B395" i="11"/>
  <c r="N394" i="11"/>
  <c r="P394" i="11" s="1"/>
  <c r="M394" i="11"/>
  <c r="L394" i="11"/>
  <c r="C394" i="11"/>
  <c r="B394" i="11"/>
  <c r="N393" i="11"/>
  <c r="O393" i="11" s="1"/>
  <c r="M393" i="11"/>
  <c r="L393" i="11"/>
  <c r="C393" i="11"/>
  <c r="B393" i="11"/>
  <c r="N392" i="11"/>
  <c r="P392" i="11" s="1"/>
  <c r="M392" i="11"/>
  <c r="L392" i="11"/>
  <c r="C392" i="11"/>
  <c r="B392" i="11"/>
  <c r="P391" i="11"/>
  <c r="N391" i="11"/>
  <c r="O391" i="11" s="1"/>
  <c r="M391" i="11"/>
  <c r="L391" i="11"/>
  <c r="C391" i="11"/>
  <c r="B391" i="11"/>
  <c r="N390" i="11"/>
  <c r="M390" i="11"/>
  <c r="L390" i="11"/>
  <c r="C390" i="11"/>
  <c r="B390" i="11"/>
  <c r="N389" i="11"/>
  <c r="M389" i="11"/>
  <c r="L389" i="11"/>
  <c r="C389" i="11"/>
  <c r="B389" i="11"/>
  <c r="N388" i="11"/>
  <c r="O388" i="11" s="1"/>
  <c r="M388" i="11"/>
  <c r="L388" i="11"/>
  <c r="C388" i="11"/>
  <c r="B388" i="11"/>
  <c r="N387" i="11"/>
  <c r="M387" i="11"/>
  <c r="L387" i="11"/>
  <c r="C387" i="11"/>
  <c r="B387" i="11"/>
  <c r="N386" i="11"/>
  <c r="O386" i="11" s="1"/>
  <c r="M386" i="11"/>
  <c r="L386" i="11"/>
  <c r="C386" i="11"/>
  <c r="B386" i="11"/>
  <c r="N385" i="11"/>
  <c r="M385" i="11"/>
  <c r="L385" i="11"/>
  <c r="C385" i="11"/>
  <c r="B385" i="11"/>
  <c r="N384" i="11"/>
  <c r="O384" i="11" s="1"/>
  <c r="M384" i="11"/>
  <c r="L384" i="11"/>
  <c r="C384" i="11"/>
  <c r="B384" i="11"/>
  <c r="N383" i="11"/>
  <c r="P383" i="11" s="1"/>
  <c r="M383" i="11"/>
  <c r="L383" i="11"/>
  <c r="C383" i="11"/>
  <c r="B383" i="11"/>
  <c r="N382" i="11"/>
  <c r="M382" i="11"/>
  <c r="L382" i="11"/>
  <c r="C382" i="11"/>
  <c r="B382" i="11"/>
  <c r="N381" i="11"/>
  <c r="P381" i="11" s="1"/>
  <c r="M381" i="11"/>
  <c r="L381" i="11"/>
  <c r="C381" i="11"/>
  <c r="B381" i="11"/>
  <c r="N380" i="11"/>
  <c r="P380" i="11" s="1"/>
  <c r="M380" i="11"/>
  <c r="L380" i="11"/>
  <c r="C380" i="11"/>
  <c r="B380" i="11"/>
  <c r="N379" i="11"/>
  <c r="O379" i="11" s="1"/>
  <c r="M379" i="11"/>
  <c r="L379" i="11"/>
  <c r="C379" i="11"/>
  <c r="B379" i="11"/>
  <c r="N378" i="11"/>
  <c r="P378" i="11" s="1"/>
  <c r="M378" i="11"/>
  <c r="L378" i="11"/>
  <c r="C378" i="11"/>
  <c r="B378" i="11"/>
  <c r="N377" i="11"/>
  <c r="M377" i="11"/>
  <c r="L377" i="11"/>
  <c r="C377" i="11"/>
  <c r="B377" i="11"/>
  <c r="N376" i="11"/>
  <c r="P376" i="11" s="1"/>
  <c r="M376" i="11"/>
  <c r="L376" i="11"/>
  <c r="C376" i="11"/>
  <c r="B376" i="11"/>
  <c r="N375" i="11"/>
  <c r="P375" i="11" s="1"/>
  <c r="M375" i="11"/>
  <c r="L375" i="11"/>
  <c r="C375" i="11"/>
  <c r="B375" i="11"/>
  <c r="N374" i="11"/>
  <c r="M374" i="11"/>
  <c r="L374" i="11"/>
  <c r="C374" i="11"/>
  <c r="B374" i="11"/>
  <c r="N373" i="11"/>
  <c r="M373" i="11"/>
  <c r="L373" i="11"/>
  <c r="C373" i="11"/>
  <c r="B373" i="11"/>
  <c r="N372" i="11"/>
  <c r="O372" i="11" s="1"/>
  <c r="M372" i="11"/>
  <c r="L372" i="11"/>
  <c r="C372" i="11"/>
  <c r="B372" i="11"/>
  <c r="N371" i="11"/>
  <c r="P371" i="11" s="1"/>
  <c r="M371" i="11"/>
  <c r="L371" i="11"/>
  <c r="C371" i="11"/>
  <c r="B371" i="11"/>
  <c r="N370" i="11"/>
  <c r="P370" i="11" s="1"/>
  <c r="M370" i="11"/>
  <c r="L370" i="11"/>
  <c r="C370" i="11"/>
  <c r="B370" i="11"/>
  <c r="N369" i="11"/>
  <c r="M369" i="11"/>
  <c r="L369" i="11"/>
  <c r="C369" i="11"/>
  <c r="B369" i="11"/>
  <c r="P368" i="11"/>
  <c r="N368" i="11"/>
  <c r="O368" i="11" s="1"/>
  <c r="M368" i="11"/>
  <c r="L368" i="11"/>
  <c r="C368" i="11"/>
  <c r="B368" i="11"/>
  <c r="N367" i="11"/>
  <c r="M367" i="11"/>
  <c r="L367" i="11"/>
  <c r="C367" i="11"/>
  <c r="B367" i="11"/>
  <c r="N366" i="11"/>
  <c r="P366" i="11" s="1"/>
  <c r="M366" i="11"/>
  <c r="L366" i="11"/>
  <c r="C366" i="11"/>
  <c r="B366" i="11"/>
  <c r="N365" i="11"/>
  <c r="M365" i="11"/>
  <c r="L365" i="11"/>
  <c r="C365" i="11"/>
  <c r="B365" i="11"/>
  <c r="N364" i="11"/>
  <c r="P364" i="11" s="1"/>
  <c r="M364" i="11"/>
  <c r="L364" i="11"/>
  <c r="C364" i="11"/>
  <c r="B364" i="11"/>
  <c r="N363" i="11"/>
  <c r="P363" i="11" s="1"/>
  <c r="M363" i="11"/>
  <c r="L363" i="11"/>
  <c r="C363" i="11"/>
  <c r="B363" i="11"/>
  <c r="N362" i="11"/>
  <c r="P362" i="11" s="1"/>
  <c r="M362" i="11"/>
  <c r="L362" i="11"/>
  <c r="C362" i="11"/>
  <c r="B362" i="11"/>
  <c r="N361" i="11"/>
  <c r="P361" i="11" s="1"/>
  <c r="M361" i="11"/>
  <c r="L361" i="11"/>
  <c r="C361" i="11"/>
  <c r="B361" i="11"/>
  <c r="N360" i="11"/>
  <c r="M360" i="11"/>
  <c r="L360" i="11"/>
  <c r="C360" i="11"/>
  <c r="B360" i="11"/>
  <c r="N359" i="11"/>
  <c r="P359" i="11" s="1"/>
  <c r="M359" i="11"/>
  <c r="L359" i="11"/>
  <c r="C359" i="11"/>
  <c r="B359" i="11"/>
  <c r="N358" i="11"/>
  <c r="M358" i="11"/>
  <c r="L358" i="11"/>
  <c r="C358" i="11"/>
  <c r="B358" i="11"/>
  <c r="N357" i="11"/>
  <c r="P357" i="11" s="1"/>
  <c r="M357" i="11"/>
  <c r="L357" i="11"/>
  <c r="C357" i="11"/>
  <c r="B357" i="11"/>
  <c r="N356" i="11"/>
  <c r="O356" i="11" s="1"/>
  <c r="M356" i="11"/>
  <c r="L356" i="11"/>
  <c r="C356" i="11"/>
  <c r="B356" i="11"/>
  <c r="N355" i="11"/>
  <c r="P355" i="11" s="1"/>
  <c r="M355" i="11"/>
  <c r="L355" i="11"/>
  <c r="C355" i="11"/>
  <c r="B355" i="11"/>
  <c r="N354" i="11"/>
  <c r="P354" i="11" s="1"/>
  <c r="M354" i="11"/>
  <c r="L354" i="11"/>
  <c r="C354" i="11"/>
  <c r="B354" i="11"/>
  <c r="N353" i="11"/>
  <c r="M353" i="11"/>
  <c r="L353" i="11"/>
  <c r="C353" i="11"/>
  <c r="B353" i="11"/>
  <c r="N352" i="11"/>
  <c r="P352" i="11" s="1"/>
  <c r="M352" i="11"/>
  <c r="L352" i="11"/>
  <c r="C352" i="11"/>
  <c r="B352" i="11"/>
  <c r="N351" i="11"/>
  <c r="M351" i="11"/>
  <c r="L351" i="11"/>
  <c r="C351" i="11"/>
  <c r="B351" i="11"/>
  <c r="N350" i="11"/>
  <c r="P350" i="11" s="1"/>
  <c r="M350" i="11"/>
  <c r="L350" i="11"/>
  <c r="C350" i="11"/>
  <c r="B350" i="11"/>
  <c r="N349" i="11"/>
  <c r="P349" i="11" s="1"/>
  <c r="M349" i="11"/>
  <c r="L349" i="11"/>
  <c r="C349" i="11"/>
  <c r="B349" i="11"/>
  <c r="N348" i="11"/>
  <c r="O348" i="11" s="1"/>
  <c r="M348" i="11"/>
  <c r="L348" i="11"/>
  <c r="C348" i="11"/>
  <c r="B348" i="11"/>
  <c r="N347" i="11"/>
  <c r="M347" i="11"/>
  <c r="L347" i="11"/>
  <c r="C347" i="11"/>
  <c r="B347" i="11"/>
  <c r="N346" i="11"/>
  <c r="P346" i="11" s="1"/>
  <c r="M346" i="11"/>
  <c r="L346" i="11"/>
  <c r="C346" i="11"/>
  <c r="B346" i="11"/>
  <c r="N345" i="11"/>
  <c r="P345" i="11" s="1"/>
  <c r="M345" i="11"/>
  <c r="L345" i="11"/>
  <c r="C345" i="11"/>
  <c r="B345" i="11"/>
  <c r="N344" i="11"/>
  <c r="P344" i="11" s="1"/>
  <c r="M344" i="11"/>
  <c r="L344" i="11"/>
  <c r="C344" i="11"/>
  <c r="B344" i="11"/>
  <c r="N343" i="11"/>
  <c r="P343" i="11" s="1"/>
  <c r="M343" i="11"/>
  <c r="L343" i="11"/>
  <c r="C343" i="11"/>
  <c r="B343" i="11"/>
  <c r="N342" i="11"/>
  <c r="P342" i="11" s="1"/>
  <c r="M342" i="11"/>
  <c r="L342" i="11"/>
  <c r="C342" i="11"/>
  <c r="B342" i="11"/>
  <c r="N341" i="11"/>
  <c r="M341" i="11"/>
  <c r="L341" i="11"/>
  <c r="C341" i="11"/>
  <c r="B341" i="11"/>
  <c r="N340" i="11"/>
  <c r="P340" i="11" s="1"/>
  <c r="M340" i="11"/>
  <c r="L340" i="11"/>
  <c r="C340" i="11"/>
  <c r="B340" i="11"/>
  <c r="N339" i="11"/>
  <c r="P339" i="11" s="1"/>
  <c r="M339" i="11"/>
  <c r="L339" i="11"/>
  <c r="C339" i="11"/>
  <c r="B339" i="11"/>
  <c r="P338" i="11"/>
  <c r="N338" i="11"/>
  <c r="O338" i="11" s="1"/>
  <c r="M338" i="11"/>
  <c r="L338" i="11"/>
  <c r="C338" i="11"/>
  <c r="B338" i="11"/>
  <c r="N337" i="11"/>
  <c r="M337" i="11"/>
  <c r="L337" i="11"/>
  <c r="C337" i="11"/>
  <c r="B337" i="11"/>
  <c r="P336" i="11"/>
  <c r="N336" i="11"/>
  <c r="O336" i="11" s="1"/>
  <c r="M336" i="11"/>
  <c r="L336" i="11"/>
  <c r="C336" i="11"/>
  <c r="B336" i="11"/>
  <c r="N335" i="11"/>
  <c r="P335" i="11" s="1"/>
  <c r="M335" i="11"/>
  <c r="L335" i="11"/>
  <c r="C335" i="11"/>
  <c r="B335" i="11"/>
  <c r="N334" i="11"/>
  <c r="P334" i="11" s="1"/>
  <c r="M334" i="11"/>
  <c r="L334" i="11"/>
  <c r="C334" i="11"/>
  <c r="B334" i="11"/>
  <c r="N333" i="11"/>
  <c r="M333" i="11"/>
  <c r="L333" i="11"/>
  <c r="C333" i="11"/>
  <c r="B333" i="11"/>
  <c r="N332" i="11"/>
  <c r="P332" i="11" s="1"/>
  <c r="M332" i="11"/>
  <c r="L332" i="11"/>
  <c r="C332" i="11"/>
  <c r="B332" i="11"/>
  <c r="O331" i="11"/>
  <c r="N331" i="11"/>
  <c r="P331" i="11" s="1"/>
  <c r="M331" i="11"/>
  <c r="L331" i="11"/>
  <c r="C331" i="11"/>
  <c r="B331" i="11"/>
  <c r="N330" i="11"/>
  <c r="O330" i="11" s="1"/>
  <c r="M330" i="11"/>
  <c r="L330" i="11"/>
  <c r="C330" i="11"/>
  <c r="B330" i="11"/>
  <c r="N329" i="11"/>
  <c r="M329" i="11"/>
  <c r="L329" i="11"/>
  <c r="C329" i="11"/>
  <c r="B329" i="11"/>
  <c r="N328" i="11"/>
  <c r="O328" i="11" s="1"/>
  <c r="M328" i="11"/>
  <c r="L328" i="11"/>
  <c r="C328" i="11"/>
  <c r="B328" i="11"/>
  <c r="P327" i="11"/>
  <c r="N327" i="11"/>
  <c r="O327" i="11" s="1"/>
  <c r="M327" i="11"/>
  <c r="L327" i="11"/>
  <c r="C327" i="11"/>
  <c r="B327" i="11"/>
  <c r="N326" i="11"/>
  <c r="P326" i="11" s="1"/>
  <c r="M326" i="11"/>
  <c r="L326" i="11"/>
  <c r="C326" i="11"/>
  <c r="B326" i="11"/>
  <c r="P325" i="11"/>
  <c r="N325" i="11"/>
  <c r="O325" i="11" s="1"/>
  <c r="M325" i="11"/>
  <c r="L325" i="11"/>
  <c r="C325" i="11"/>
  <c r="B325" i="11"/>
  <c r="N324" i="11"/>
  <c r="O324" i="11" s="1"/>
  <c r="M324" i="11"/>
  <c r="L324" i="11"/>
  <c r="C324" i="11"/>
  <c r="B324" i="11"/>
  <c r="P323" i="11"/>
  <c r="N323" i="11"/>
  <c r="O323" i="11" s="1"/>
  <c r="M323" i="11"/>
  <c r="L323" i="11"/>
  <c r="C323" i="11"/>
  <c r="B323" i="11"/>
  <c r="N322" i="11"/>
  <c r="P322" i="11" s="1"/>
  <c r="M322" i="11"/>
  <c r="L322" i="11"/>
  <c r="C322" i="11"/>
  <c r="B322" i="11"/>
  <c r="N321" i="11"/>
  <c r="O321" i="11" s="1"/>
  <c r="M321" i="11"/>
  <c r="L321" i="11"/>
  <c r="C321" i="11"/>
  <c r="B321" i="11"/>
  <c r="N320" i="11"/>
  <c r="P320" i="11" s="1"/>
  <c r="M320" i="11"/>
  <c r="L320" i="11"/>
  <c r="C320" i="11"/>
  <c r="B320" i="11"/>
  <c r="N319" i="11"/>
  <c r="O319" i="11" s="1"/>
  <c r="M319" i="11"/>
  <c r="L319" i="11"/>
  <c r="C319" i="11"/>
  <c r="B319" i="11"/>
  <c r="N318" i="11"/>
  <c r="O318" i="11" s="1"/>
  <c r="M318" i="11"/>
  <c r="L318" i="11"/>
  <c r="C318" i="11"/>
  <c r="B318" i="11"/>
  <c r="N317" i="11"/>
  <c r="M317" i="11"/>
  <c r="L317" i="11"/>
  <c r="C317" i="11"/>
  <c r="B317" i="11"/>
  <c r="N316" i="11"/>
  <c r="O316" i="11" s="1"/>
  <c r="M316" i="11"/>
  <c r="L316" i="11"/>
  <c r="C316" i="11"/>
  <c r="B316" i="11"/>
  <c r="N315" i="11"/>
  <c r="M315" i="11"/>
  <c r="L315" i="11"/>
  <c r="C315" i="11"/>
  <c r="B315" i="11"/>
  <c r="N314" i="11"/>
  <c r="P314" i="11" s="1"/>
  <c r="M314" i="11"/>
  <c r="L314" i="11"/>
  <c r="C314" i="11"/>
  <c r="B314" i="11"/>
  <c r="N313" i="11"/>
  <c r="P313" i="11" s="1"/>
  <c r="M313" i="11"/>
  <c r="L313" i="11"/>
  <c r="C313" i="11"/>
  <c r="B313" i="11"/>
  <c r="N312" i="11"/>
  <c r="O312" i="11" s="1"/>
  <c r="M312" i="11"/>
  <c r="L312" i="11"/>
  <c r="C312" i="11"/>
  <c r="B312" i="11"/>
  <c r="N311" i="11"/>
  <c r="O311" i="11" s="1"/>
  <c r="M311" i="11"/>
  <c r="L311" i="11"/>
  <c r="C311" i="11"/>
  <c r="B311" i="11"/>
  <c r="N310" i="11"/>
  <c r="P310" i="11" s="1"/>
  <c r="M310" i="11"/>
  <c r="L310" i="11"/>
  <c r="C310" i="11"/>
  <c r="B310" i="11"/>
  <c r="N309" i="11"/>
  <c r="M309" i="11"/>
  <c r="L309" i="11"/>
  <c r="C309" i="11"/>
  <c r="B309" i="11"/>
  <c r="N308" i="11"/>
  <c r="P308" i="11" s="1"/>
  <c r="M308" i="11"/>
  <c r="L308" i="11"/>
  <c r="C308" i="11"/>
  <c r="B308" i="11"/>
  <c r="P307" i="11"/>
  <c r="N307" i="11"/>
  <c r="O307" i="11" s="1"/>
  <c r="M307" i="11"/>
  <c r="L307" i="11"/>
  <c r="C307" i="11"/>
  <c r="B307" i="11"/>
  <c r="N306" i="11"/>
  <c r="P306" i="11" s="1"/>
  <c r="M306" i="11"/>
  <c r="L306" i="11"/>
  <c r="C306" i="11"/>
  <c r="B306" i="11"/>
  <c r="N305" i="11"/>
  <c r="M305" i="11"/>
  <c r="L305" i="11"/>
  <c r="C305" i="11"/>
  <c r="B305" i="11"/>
  <c r="N304" i="11"/>
  <c r="P304" i="11" s="1"/>
  <c r="M304" i="11"/>
  <c r="L304" i="11"/>
  <c r="C304" i="11"/>
  <c r="B304" i="11"/>
  <c r="N303" i="11"/>
  <c r="M303" i="11"/>
  <c r="L303" i="11"/>
  <c r="C303" i="11"/>
  <c r="B303" i="11"/>
  <c r="N302" i="11"/>
  <c r="P302" i="11" s="1"/>
  <c r="M302" i="11"/>
  <c r="L302" i="11"/>
  <c r="C302" i="11"/>
  <c r="B302" i="11"/>
  <c r="N301" i="11"/>
  <c r="M301" i="11"/>
  <c r="L301" i="11"/>
  <c r="C301" i="11"/>
  <c r="B301" i="11"/>
  <c r="N300" i="11"/>
  <c r="O300" i="11" s="1"/>
  <c r="M300" i="11"/>
  <c r="L300" i="11"/>
  <c r="C300" i="11"/>
  <c r="B300" i="11"/>
  <c r="N299" i="11"/>
  <c r="P299" i="11" s="1"/>
  <c r="M299" i="11"/>
  <c r="L299" i="11"/>
  <c r="C299" i="11"/>
  <c r="B299" i="11"/>
  <c r="N298" i="11"/>
  <c r="P298" i="11" s="1"/>
  <c r="M298" i="11"/>
  <c r="L298" i="11"/>
  <c r="C298" i="11"/>
  <c r="B298" i="11"/>
  <c r="N297" i="11"/>
  <c r="M297" i="11"/>
  <c r="L297" i="11"/>
  <c r="C297" i="11"/>
  <c r="B297" i="11"/>
  <c r="N296" i="11"/>
  <c r="O296" i="11" s="1"/>
  <c r="M296" i="11"/>
  <c r="L296" i="11"/>
  <c r="C296" i="11"/>
  <c r="B296" i="11"/>
  <c r="N295" i="11"/>
  <c r="P295" i="11" s="1"/>
  <c r="M295" i="11"/>
  <c r="L295" i="11"/>
  <c r="C295" i="11"/>
  <c r="B295" i="11"/>
  <c r="N294" i="11"/>
  <c r="M294" i="11"/>
  <c r="L294" i="11"/>
  <c r="C294" i="11"/>
  <c r="B294" i="11"/>
  <c r="N293" i="11"/>
  <c r="M293" i="11"/>
  <c r="L293" i="11"/>
  <c r="C293" i="11"/>
  <c r="B293" i="11"/>
  <c r="N292" i="11"/>
  <c r="M292" i="11"/>
  <c r="L292" i="11"/>
  <c r="C292" i="11"/>
  <c r="B292" i="11"/>
  <c r="N291" i="11"/>
  <c r="P291" i="11" s="1"/>
  <c r="M291" i="11"/>
  <c r="L291" i="11"/>
  <c r="C291" i="11"/>
  <c r="B291" i="11"/>
  <c r="N290" i="11"/>
  <c r="P290" i="11" s="1"/>
  <c r="M290" i="11"/>
  <c r="L290" i="11"/>
  <c r="C290" i="11"/>
  <c r="B290" i="11"/>
  <c r="N289" i="11"/>
  <c r="P289" i="11" s="1"/>
  <c r="M289" i="11"/>
  <c r="L289" i="11"/>
  <c r="C289" i="11"/>
  <c r="B289" i="11"/>
  <c r="N288" i="11"/>
  <c r="M288" i="11"/>
  <c r="L288" i="11"/>
  <c r="C288" i="11"/>
  <c r="B288" i="11"/>
  <c r="N287" i="11"/>
  <c r="O287" i="11" s="1"/>
  <c r="M287" i="11"/>
  <c r="L287" i="11"/>
  <c r="C287" i="11"/>
  <c r="B287" i="11"/>
  <c r="N286" i="11"/>
  <c r="P286" i="11" s="1"/>
  <c r="M286" i="11"/>
  <c r="L286" i="11"/>
  <c r="C286" i="11"/>
  <c r="B286" i="11"/>
  <c r="N285" i="11"/>
  <c r="O285" i="11" s="1"/>
  <c r="M285" i="11"/>
  <c r="L285" i="11"/>
  <c r="C285" i="11"/>
  <c r="B285" i="11"/>
  <c r="N284" i="11"/>
  <c r="M284" i="11"/>
  <c r="L284" i="11"/>
  <c r="C284" i="11"/>
  <c r="B284" i="11"/>
  <c r="N283" i="11"/>
  <c r="P283" i="11" s="1"/>
  <c r="M283" i="11"/>
  <c r="L283" i="11"/>
  <c r="C283" i="11"/>
  <c r="B283" i="11"/>
  <c r="N282" i="11"/>
  <c r="P282" i="11" s="1"/>
  <c r="M282" i="11"/>
  <c r="L282" i="11"/>
  <c r="C282" i="11"/>
  <c r="B282" i="11"/>
  <c r="N281" i="11"/>
  <c r="M281" i="11"/>
  <c r="L281" i="11"/>
  <c r="C281" i="11"/>
  <c r="B281" i="11"/>
  <c r="N280" i="11"/>
  <c r="O280" i="11" s="1"/>
  <c r="M280" i="11"/>
  <c r="L280" i="11"/>
  <c r="C280" i="11"/>
  <c r="B280" i="11"/>
  <c r="N279" i="11"/>
  <c r="M279" i="11"/>
  <c r="L279" i="11"/>
  <c r="C279" i="11"/>
  <c r="B279" i="11"/>
  <c r="N278" i="11"/>
  <c r="P278" i="11" s="1"/>
  <c r="M278" i="11"/>
  <c r="L278" i="11"/>
  <c r="C278" i="11"/>
  <c r="B278" i="11"/>
  <c r="N277" i="11"/>
  <c r="M277" i="11"/>
  <c r="L277" i="11"/>
  <c r="C277" i="11"/>
  <c r="B277" i="11"/>
  <c r="N276" i="11"/>
  <c r="O276" i="11" s="1"/>
  <c r="M276" i="11"/>
  <c r="L276" i="11"/>
  <c r="C276" i="11"/>
  <c r="B276" i="11"/>
  <c r="N275" i="11"/>
  <c r="P275" i="11" s="1"/>
  <c r="M275" i="11"/>
  <c r="L275" i="11"/>
  <c r="C275" i="11"/>
  <c r="B275" i="11"/>
  <c r="N274" i="11"/>
  <c r="M274" i="11"/>
  <c r="L274" i="11"/>
  <c r="C274" i="11"/>
  <c r="B274" i="11"/>
  <c r="N273" i="11"/>
  <c r="O273" i="11" s="1"/>
  <c r="M273" i="11"/>
  <c r="L273" i="11"/>
  <c r="C273" i="11"/>
  <c r="B273" i="11"/>
  <c r="N272" i="11"/>
  <c r="P272" i="11" s="1"/>
  <c r="M272" i="11"/>
  <c r="L272" i="11"/>
  <c r="C272" i="11"/>
  <c r="B272" i="11"/>
  <c r="P271" i="11"/>
  <c r="N271" i="11"/>
  <c r="O271" i="11" s="1"/>
  <c r="M271" i="11"/>
  <c r="L271" i="11"/>
  <c r="C271" i="11"/>
  <c r="B271" i="11"/>
  <c r="N270" i="11"/>
  <c r="P270" i="11" s="1"/>
  <c r="M270" i="11"/>
  <c r="L270" i="11"/>
  <c r="C270" i="11"/>
  <c r="B270" i="11"/>
  <c r="N269" i="11"/>
  <c r="M269" i="11"/>
  <c r="L269" i="11"/>
  <c r="C269" i="11"/>
  <c r="B269" i="11"/>
  <c r="N268" i="11"/>
  <c r="P268" i="11" s="1"/>
  <c r="M268" i="11"/>
  <c r="L268" i="11"/>
  <c r="C268" i="11"/>
  <c r="B268" i="11"/>
  <c r="N267" i="11"/>
  <c r="O267" i="11" s="1"/>
  <c r="M267" i="11"/>
  <c r="L267" i="11"/>
  <c r="C267" i="11"/>
  <c r="B267" i="11"/>
  <c r="N266" i="11"/>
  <c r="P266" i="11" s="1"/>
  <c r="M266" i="11"/>
  <c r="L266" i="11"/>
  <c r="C266" i="11"/>
  <c r="B266" i="11"/>
  <c r="N265" i="11"/>
  <c r="M265" i="11"/>
  <c r="L265" i="11"/>
  <c r="C265" i="11"/>
  <c r="B265" i="11"/>
  <c r="N264" i="11"/>
  <c r="O264" i="11" s="1"/>
  <c r="M264" i="11"/>
  <c r="L264" i="11"/>
  <c r="C264" i="11"/>
  <c r="B264" i="11"/>
  <c r="N263" i="11"/>
  <c r="P263" i="11" s="1"/>
  <c r="M263" i="11"/>
  <c r="L263" i="11"/>
  <c r="C263" i="11"/>
  <c r="B263" i="11"/>
  <c r="N262" i="11"/>
  <c r="P262" i="11" s="1"/>
  <c r="M262" i="11"/>
  <c r="L262" i="11"/>
  <c r="C262" i="11"/>
  <c r="B262" i="11"/>
  <c r="N261" i="11"/>
  <c r="M261" i="11"/>
  <c r="L261" i="11"/>
  <c r="C261" i="11"/>
  <c r="B261" i="11"/>
  <c r="N260" i="11"/>
  <c r="P260" i="11" s="1"/>
  <c r="M260" i="11"/>
  <c r="L260" i="11"/>
  <c r="C260" i="11"/>
  <c r="B260" i="11"/>
  <c r="N259" i="11"/>
  <c r="P259" i="11" s="1"/>
  <c r="M259" i="11"/>
  <c r="L259" i="11"/>
  <c r="C259" i="11"/>
  <c r="B259" i="11"/>
  <c r="N258" i="11"/>
  <c r="M258" i="11"/>
  <c r="L258" i="11"/>
  <c r="C258" i="11"/>
  <c r="B258" i="11"/>
  <c r="N257" i="11"/>
  <c r="O257" i="11" s="1"/>
  <c r="M257" i="11"/>
  <c r="L257" i="11"/>
  <c r="C257" i="11"/>
  <c r="B257" i="11"/>
  <c r="N256" i="11"/>
  <c r="P256" i="11" s="1"/>
  <c r="M256" i="11"/>
  <c r="L256" i="11"/>
  <c r="C256" i="11"/>
  <c r="B256" i="11"/>
  <c r="N255" i="11"/>
  <c r="O255" i="11" s="1"/>
  <c r="M255" i="11"/>
  <c r="L255" i="11"/>
  <c r="C255" i="11"/>
  <c r="B255" i="11"/>
  <c r="N254" i="11"/>
  <c r="P254" i="11" s="1"/>
  <c r="M254" i="11"/>
  <c r="L254" i="11"/>
  <c r="C254" i="11"/>
  <c r="B254" i="11"/>
  <c r="N253" i="11"/>
  <c r="P253" i="11" s="1"/>
  <c r="M253" i="11"/>
  <c r="L253" i="11"/>
  <c r="C253" i="11"/>
  <c r="B253" i="11"/>
  <c r="N252" i="11"/>
  <c r="P252" i="11" s="1"/>
  <c r="M252" i="11"/>
  <c r="L252" i="11"/>
  <c r="C252" i="11"/>
  <c r="B252" i="11"/>
  <c r="N251" i="11"/>
  <c r="M251" i="11"/>
  <c r="L251" i="11"/>
  <c r="C251" i="11"/>
  <c r="B251" i="11"/>
  <c r="N250" i="11"/>
  <c r="O250" i="11" s="1"/>
  <c r="M250" i="11"/>
  <c r="L250" i="11"/>
  <c r="C250" i="11"/>
  <c r="B250" i="11"/>
  <c r="N249" i="11"/>
  <c r="M249" i="11"/>
  <c r="L249" i="11"/>
  <c r="C249" i="11"/>
  <c r="B249" i="11"/>
  <c r="N248" i="11"/>
  <c r="O248" i="11" s="1"/>
  <c r="M248" i="11"/>
  <c r="L248" i="11"/>
  <c r="C248" i="11"/>
  <c r="B248" i="11"/>
  <c r="N247" i="11"/>
  <c r="M247" i="11"/>
  <c r="L247" i="11"/>
  <c r="C247" i="11"/>
  <c r="B247" i="11"/>
  <c r="N246" i="11"/>
  <c r="P246" i="11" s="1"/>
  <c r="M246" i="11"/>
  <c r="L246" i="11"/>
  <c r="C246" i="11"/>
  <c r="B246" i="11"/>
  <c r="N245" i="11"/>
  <c r="O245" i="11" s="1"/>
  <c r="M245" i="11"/>
  <c r="L245" i="11"/>
  <c r="C245" i="11"/>
  <c r="B245" i="11"/>
  <c r="N244" i="11"/>
  <c r="P244" i="11" s="1"/>
  <c r="M244" i="11"/>
  <c r="L244" i="11"/>
  <c r="C244" i="11"/>
  <c r="B244" i="11"/>
  <c r="N243" i="11"/>
  <c r="M243" i="11"/>
  <c r="L243" i="11"/>
  <c r="C243" i="11"/>
  <c r="B243" i="11"/>
  <c r="N242" i="11"/>
  <c r="P242" i="11" s="1"/>
  <c r="M242" i="11"/>
  <c r="L242" i="11"/>
  <c r="C242" i="11"/>
  <c r="B242" i="11"/>
  <c r="N241" i="11"/>
  <c r="O241" i="11" s="1"/>
  <c r="M241" i="11"/>
  <c r="L241" i="11"/>
  <c r="C241" i="11"/>
  <c r="B241" i="11"/>
  <c r="N240" i="11"/>
  <c r="P240" i="11" s="1"/>
  <c r="M240" i="11"/>
  <c r="L240" i="11"/>
  <c r="C240" i="11"/>
  <c r="B240" i="11"/>
  <c r="P239" i="11"/>
  <c r="N239" i="11"/>
  <c r="O239" i="11" s="1"/>
  <c r="M239" i="11"/>
  <c r="L239" i="11"/>
  <c r="C239" i="11"/>
  <c r="B239" i="11"/>
  <c r="N238" i="11"/>
  <c r="P238" i="11" s="1"/>
  <c r="M238" i="11"/>
  <c r="L238" i="11"/>
  <c r="C238" i="11"/>
  <c r="B238" i="11"/>
  <c r="N237" i="11"/>
  <c r="M237" i="11"/>
  <c r="L237" i="11"/>
  <c r="C237" i="11"/>
  <c r="B237" i="11"/>
  <c r="N236" i="11"/>
  <c r="O236" i="11" s="1"/>
  <c r="M236" i="11"/>
  <c r="L236" i="11"/>
  <c r="C236" i="11"/>
  <c r="B236" i="11"/>
  <c r="N235" i="11"/>
  <c r="M235" i="11"/>
  <c r="L235" i="11"/>
  <c r="C235" i="11"/>
  <c r="B235" i="11"/>
  <c r="N234" i="11"/>
  <c r="M234" i="11"/>
  <c r="L234" i="11"/>
  <c r="C234" i="11"/>
  <c r="B234" i="11"/>
  <c r="N233" i="11"/>
  <c r="O233" i="11" s="1"/>
  <c r="M233" i="11"/>
  <c r="L233" i="11"/>
  <c r="C233" i="11"/>
  <c r="B233" i="11"/>
  <c r="N232" i="11"/>
  <c r="P232" i="11" s="1"/>
  <c r="M232" i="11"/>
  <c r="L232" i="11"/>
  <c r="C232" i="11"/>
  <c r="B232" i="11"/>
  <c r="N231" i="11"/>
  <c r="P231" i="11" s="1"/>
  <c r="M231" i="11"/>
  <c r="L231" i="11"/>
  <c r="C231" i="11"/>
  <c r="B231" i="11"/>
  <c r="O230" i="11"/>
  <c r="N230" i="11"/>
  <c r="P230" i="11" s="1"/>
  <c r="M230" i="11"/>
  <c r="L230" i="11"/>
  <c r="C230" i="11"/>
  <c r="B230" i="11"/>
  <c r="N229" i="11"/>
  <c r="O229" i="11" s="1"/>
  <c r="M229" i="11"/>
  <c r="L229" i="11"/>
  <c r="C229" i="11"/>
  <c r="B229" i="11"/>
  <c r="N228" i="11"/>
  <c r="P228" i="11" s="1"/>
  <c r="M228" i="11"/>
  <c r="L228" i="11"/>
  <c r="C228" i="11"/>
  <c r="B228" i="11"/>
  <c r="N227" i="11"/>
  <c r="O227" i="11" s="1"/>
  <c r="M227" i="11"/>
  <c r="L227" i="11"/>
  <c r="C227" i="11"/>
  <c r="B227" i="11"/>
  <c r="N226" i="11"/>
  <c r="P226" i="11" s="1"/>
  <c r="M226" i="11"/>
  <c r="L226" i="11"/>
  <c r="C226" i="11"/>
  <c r="B226" i="11"/>
  <c r="N225" i="11"/>
  <c r="M225" i="11"/>
  <c r="L225" i="11"/>
  <c r="C225" i="11"/>
  <c r="B225" i="11"/>
  <c r="N224" i="11"/>
  <c r="P224" i="11" s="1"/>
  <c r="M224" i="11"/>
  <c r="L224" i="11"/>
  <c r="C224" i="11"/>
  <c r="B224" i="11"/>
  <c r="N223" i="11"/>
  <c r="P223" i="11" s="1"/>
  <c r="M223" i="11"/>
  <c r="L223" i="11"/>
  <c r="C223" i="11"/>
  <c r="B223" i="11"/>
  <c r="N222" i="11"/>
  <c r="M222" i="11"/>
  <c r="L222" i="11"/>
  <c r="C222" i="11"/>
  <c r="B222" i="11"/>
  <c r="N221" i="11"/>
  <c r="M221" i="11"/>
  <c r="L221" i="11"/>
  <c r="C221" i="11"/>
  <c r="B221" i="11"/>
  <c r="N220" i="11"/>
  <c r="P220" i="11" s="1"/>
  <c r="M220" i="11"/>
  <c r="L220" i="11"/>
  <c r="C220" i="11"/>
  <c r="B220" i="11"/>
  <c r="N219" i="11"/>
  <c r="O219" i="11" s="1"/>
  <c r="M219" i="11"/>
  <c r="L219" i="11"/>
  <c r="C219" i="11"/>
  <c r="B219" i="11"/>
  <c r="N218" i="11"/>
  <c r="P218" i="11" s="1"/>
  <c r="M218" i="11"/>
  <c r="L218" i="11"/>
  <c r="C218" i="11"/>
  <c r="B218" i="11"/>
  <c r="N217" i="11"/>
  <c r="M217" i="11"/>
  <c r="L217" i="11"/>
  <c r="C217" i="11"/>
  <c r="B217" i="11"/>
  <c r="N216" i="11"/>
  <c r="P216" i="11" s="1"/>
  <c r="M216" i="11"/>
  <c r="L216" i="11"/>
  <c r="C216" i="11"/>
  <c r="B216" i="11"/>
  <c r="N215" i="11"/>
  <c r="O215" i="11" s="1"/>
  <c r="M215" i="11"/>
  <c r="L215" i="11"/>
  <c r="C215" i="11"/>
  <c r="B215" i="11"/>
  <c r="N214" i="11"/>
  <c r="O214" i="11" s="1"/>
  <c r="M214" i="11"/>
  <c r="L214" i="11"/>
  <c r="C214" i="11"/>
  <c r="B214" i="11"/>
  <c r="N213" i="11"/>
  <c r="M213" i="11"/>
  <c r="L213" i="11"/>
  <c r="C213" i="11"/>
  <c r="B213" i="11"/>
  <c r="N212" i="11"/>
  <c r="O212" i="11" s="1"/>
  <c r="M212" i="11"/>
  <c r="L212" i="11"/>
  <c r="C212" i="11"/>
  <c r="B212" i="11"/>
  <c r="N211" i="11"/>
  <c r="M211" i="11"/>
  <c r="L211" i="11"/>
  <c r="C211" i="11"/>
  <c r="B211" i="11"/>
  <c r="N210" i="11"/>
  <c r="O210" i="11" s="1"/>
  <c r="M210" i="11"/>
  <c r="L210" i="11"/>
  <c r="C210" i="11"/>
  <c r="B210" i="11"/>
  <c r="N209" i="11"/>
  <c r="O209" i="11" s="1"/>
  <c r="M209" i="11"/>
  <c r="L209" i="11"/>
  <c r="C209" i="11"/>
  <c r="B209" i="11"/>
  <c r="N208" i="11"/>
  <c r="P208" i="11" s="1"/>
  <c r="M208" i="11"/>
  <c r="L208" i="11"/>
  <c r="C208" i="11"/>
  <c r="B208" i="11"/>
  <c r="N207" i="11"/>
  <c r="O207" i="11" s="1"/>
  <c r="M207" i="11"/>
  <c r="L207" i="11"/>
  <c r="C207" i="11"/>
  <c r="B207" i="11"/>
  <c r="N206" i="11"/>
  <c r="P206" i="11" s="1"/>
  <c r="M206" i="11"/>
  <c r="L206" i="11"/>
  <c r="C206" i="11"/>
  <c r="B206" i="11"/>
  <c r="N205" i="11"/>
  <c r="P205" i="11" s="1"/>
  <c r="M205" i="11"/>
  <c r="L205" i="11"/>
  <c r="C205" i="11"/>
  <c r="B205" i="11"/>
  <c r="N204" i="11"/>
  <c r="P204" i="11" s="1"/>
  <c r="M204" i="11"/>
  <c r="L204" i="11"/>
  <c r="C204" i="11"/>
  <c r="B204" i="11"/>
  <c r="N203" i="11"/>
  <c r="O203" i="11" s="1"/>
  <c r="M203" i="11"/>
  <c r="L203" i="11"/>
  <c r="C203" i="11"/>
  <c r="B203" i="11"/>
  <c r="N202" i="11"/>
  <c r="P202" i="11" s="1"/>
  <c r="M202" i="11"/>
  <c r="L202" i="11"/>
  <c r="C202" i="11"/>
  <c r="B202" i="11"/>
  <c r="N201" i="11"/>
  <c r="P201" i="11" s="1"/>
  <c r="M201" i="11"/>
  <c r="L201" i="11"/>
  <c r="C201" i="11"/>
  <c r="B201" i="11"/>
  <c r="N200" i="11"/>
  <c r="M200" i="11"/>
  <c r="L200" i="11"/>
  <c r="C200" i="11"/>
  <c r="B200" i="11"/>
  <c r="N199" i="11"/>
  <c r="O199" i="11" s="1"/>
  <c r="M199" i="11"/>
  <c r="L199" i="11"/>
  <c r="C199" i="11"/>
  <c r="B199" i="11"/>
  <c r="N198" i="11"/>
  <c r="O198" i="11" s="1"/>
  <c r="M198" i="11"/>
  <c r="L198" i="11"/>
  <c r="C198" i="11"/>
  <c r="B198" i="11"/>
  <c r="N197" i="11"/>
  <c r="O197" i="11" s="1"/>
  <c r="M197" i="11"/>
  <c r="L197" i="11"/>
  <c r="C197" i="11"/>
  <c r="B197" i="11"/>
  <c r="N196" i="11"/>
  <c r="M196" i="11"/>
  <c r="L196" i="11"/>
  <c r="C196" i="11"/>
  <c r="B196" i="11"/>
  <c r="N195" i="11"/>
  <c r="O195" i="11" s="1"/>
  <c r="M195" i="11"/>
  <c r="L195" i="11"/>
  <c r="C195" i="11"/>
  <c r="B195" i="11"/>
  <c r="N194" i="11"/>
  <c r="P194" i="11" s="1"/>
  <c r="M194" i="11"/>
  <c r="L194" i="11"/>
  <c r="C194" i="11"/>
  <c r="B194" i="11"/>
  <c r="N193" i="11"/>
  <c r="P193" i="11" s="1"/>
  <c r="M193" i="11"/>
  <c r="L193" i="11"/>
  <c r="C193" i="11"/>
  <c r="B193" i="11"/>
  <c r="N192" i="11"/>
  <c r="P192" i="11" s="1"/>
  <c r="M192" i="11"/>
  <c r="L192" i="11"/>
  <c r="C192" i="11"/>
  <c r="B192" i="11"/>
  <c r="P191" i="11"/>
  <c r="N191" i="11"/>
  <c r="O191" i="11" s="1"/>
  <c r="M191" i="11"/>
  <c r="L191" i="11"/>
  <c r="C191" i="11"/>
  <c r="B191" i="11"/>
  <c r="N190" i="11"/>
  <c r="O190" i="11" s="1"/>
  <c r="M190" i="11"/>
  <c r="L190" i="11"/>
  <c r="C190" i="11"/>
  <c r="B190" i="11"/>
  <c r="N189" i="11"/>
  <c r="P189" i="11" s="1"/>
  <c r="M189" i="11"/>
  <c r="L189" i="11"/>
  <c r="C189" i="11"/>
  <c r="B189" i="11"/>
  <c r="N188" i="11"/>
  <c r="M188" i="11"/>
  <c r="L188" i="11"/>
  <c r="C188" i="11"/>
  <c r="B188" i="11"/>
  <c r="P187" i="11"/>
  <c r="N187" i="11"/>
  <c r="O187" i="11" s="1"/>
  <c r="M187" i="11"/>
  <c r="L187" i="11"/>
  <c r="C187" i="11"/>
  <c r="B187" i="11"/>
  <c r="N186" i="11"/>
  <c r="O186" i="11" s="1"/>
  <c r="M186" i="11"/>
  <c r="L186" i="11"/>
  <c r="C186" i="11"/>
  <c r="B186" i="11"/>
  <c r="N185" i="11"/>
  <c r="O185" i="11" s="1"/>
  <c r="M185" i="11"/>
  <c r="L185" i="11"/>
  <c r="C185" i="11"/>
  <c r="B185" i="11"/>
  <c r="N184" i="11"/>
  <c r="M184" i="11"/>
  <c r="L184" i="11"/>
  <c r="C184" i="11"/>
  <c r="B184" i="11"/>
  <c r="N183" i="11"/>
  <c r="O183" i="11" s="1"/>
  <c r="M183" i="11"/>
  <c r="L183" i="11"/>
  <c r="C183" i="11"/>
  <c r="B183" i="11"/>
  <c r="N182" i="11"/>
  <c r="M182" i="11"/>
  <c r="L182" i="11"/>
  <c r="C182" i="11"/>
  <c r="B182" i="11"/>
  <c r="N181" i="11"/>
  <c r="O181" i="11" s="1"/>
  <c r="M181" i="11"/>
  <c r="L181" i="11"/>
  <c r="C181" i="11"/>
  <c r="B181" i="11"/>
  <c r="N180" i="11"/>
  <c r="O180" i="11" s="1"/>
  <c r="M180" i="11"/>
  <c r="L180" i="11"/>
  <c r="C180" i="11"/>
  <c r="B180" i="11"/>
  <c r="N179" i="11"/>
  <c r="O179" i="11" s="1"/>
  <c r="M179" i="11"/>
  <c r="L179" i="11"/>
  <c r="C179" i="11"/>
  <c r="B179" i="11"/>
  <c r="N178" i="11"/>
  <c r="M178" i="11"/>
  <c r="L178" i="11"/>
  <c r="C178" i="11"/>
  <c r="B178" i="11"/>
  <c r="N177" i="11"/>
  <c r="P177" i="11" s="1"/>
  <c r="M177" i="11"/>
  <c r="L177" i="11"/>
  <c r="C177" i="11"/>
  <c r="B177" i="11"/>
  <c r="N176" i="11"/>
  <c r="M176" i="11"/>
  <c r="L176" i="11"/>
  <c r="C176" i="11"/>
  <c r="B176" i="11"/>
  <c r="N175" i="11"/>
  <c r="P175" i="11" s="1"/>
  <c r="M175" i="11"/>
  <c r="L175" i="11"/>
  <c r="C175" i="11"/>
  <c r="B175" i="11"/>
  <c r="N174" i="11"/>
  <c r="M174" i="11"/>
  <c r="L174" i="11"/>
  <c r="C174" i="11"/>
  <c r="B174" i="11"/>
  <c r="N173" i="11"/>
  <c r="P173" i="11" s="1"/>
  <c r="M173" i="11"/>
  <c r="L173" i="11"/>
  <c r="C173" i="11"/>
  <c r="B173" i="11"/>
  <c r="N172" i="11"/>
  <c r="M172" i="11"/>
  <c r="L172" i="11"/>
  <c r="C172" i="11"/>
  <c r="B172" i="11"/>
  <c r="N171" i="11"/>
  <c r="P171" i="11" s="1"/>
  <c r="M171" i="11"/>
  <c r="L171" i="11"/>
  <c r="C171" i="11"/>
  <c r="B171" i="11"/>
  <c r="N170" i="11"/>
  <c r="O170" i="11" s="1"/>
  <c r="M170" i="11"/>
  <c r="L170" i="11"/>
  <c r="C170" i="11"/>
  <c r="B170" i="11"/>
  <c r="N169" i="11"/>
  <c r="P169" i="11" s="1"/>
  <c r="M169" i="11"/>
  <c r="L169" i="11"/>
  <c r="C169" i="11"/>
  <c r="B169" i="11"/>
  <c r="N168" i="11"/>
  <c r="P168" i="11" s="1"/>
  <c r="M168" i="11"/>
  <c r="L168" i="11"/>
  <c r="C168" i="11"/>
  <c r="B168" i="11"/>
  <c r="N167" i="11"/>
  <c r="O167" i="11" s="1"/>
  <c r="M167" i="11"/>
  <c r="L167" i="11"/>
  <c r="C167" i="11"/>
  <c r="B167" i="11"/>
  <c r="N166" i="11"/>
  <c r="O166" i="11" s="1"/>
  <c r="M166" i="11"/>
  <c r="L166" i="11"/>
  <c r="C166" i="11"/>
  <c r="B166" i="11"/>
  <c r="N165" i="11"/>
  <c r="P165" i="11" s="1"/>
  <c r="M165" i="11"/>
  <c r="L165" i="11"/>
  <c r="C165" i="11"/>
  <c r="B165" i="11"/>
  <c r="N164" i="11"/>
  <c r="M164" i="11"/>
  <c r="L164" i="11"/>
  <c r="C164" i="11"/>
  <c r="B164" i="11"/>
  <c r="N163" i="11"/>
  <c r="P163" i="11" s="1"/>
  <c r="M163" i="11"/>
  <c r="L163" i="11"/>
  <c r="C163" i="11"/>
  <c r="B163" i="11"/>
  <c r="N162" i="11"/>
  <c r="P162" i="11" s="1"/>
  <c r="M162" i="11"/>
  <c r="L162" i="11"/>
  <c r="C162" i="11"/>
  <c r="B162" i="11"/>
  <c r="N161" i="11"/>
  <c r="O161" i="11" s="1"/>
  <c r="M161" i="11"/>
  <c r="L161" i="11"/>
  <c r="C161" i="11"/>
  <c r="B161" i="11"/>
  <c r="N160" i="11"/>
  <c r="M160" i="11"/>
  <c r="L160" i="11"/>
  <c r="C160" i="11"/>
  <c r="B160" i="11"/>
  <c r="N159" i="11"/>
  <c r="O159" i="11" s="1"/>
  <c r="M159" i="11"/>
  <c r="L159" i="11"/>
  <c r="C159" i="11"/>
  <c r="B159" i="11"/>
  <c r="N158" i="11"/>
  <c r="M158" i="11"/>
  <c r="L158" i="11"/>
  <c r="C158" i="11"/>
  <c r="B158" i="11"/>
  <c r="N157" i="11"/>
  <c r="P157" i="11" s="1"/>
  <c r="M157" i="11"/>
  <c r="L157" i="11"/>
  <c r="C157" i="11"/>
  <c r="B157" i="11"/>
  <c r="N156" i="11"/>
  <c r="M156" i="11"/>
  <c r="L156" i="11"/>
  <c r="C156" i="11"/>
  <c r="B156" i="11"/>
  <c r="N155" i="11"/>
  <c r="O155" i="11" s="1"/>
  <c r="M155" i="11"/>
  <c r="L155" i="11"/>
  <c r="C155" i="11"/>
  <c r="B155" i="11"/>
  <c r="N154" i="11"/>
  <c r="O154" i="11" s="1"/>
  <c r="M154" i="11"/>
  <c r="L154" i="11"/>
  <c r="C154" i="11"/>
  <c r="B154" i="11"/>
  <c r="N153" i="11"/>
  <c r="P153" i="11" s="1"/>
  <c r="M153" i="11"/>
  <c r="L153" i="11"/>
  <c r="C153" i="11"/>
  <c r="B153" i="11"/>
  <c r="N152" i="11"/>
  <c r="O152" i="11" s="1"/>
  <c r="M152" i="11"/>
  <c r="L152" i="11"/>
  <c r="C152" i="11"/>
  <c r="B152" i="11"/>
  <c r="N151" i="11"/>
  <c r="P151" i="11" s="1"/>
  <c r="M151" i="11"/>
  <c r="L151" i="11"/>
  <c r="C151" i="11"/>
  <c r="B151" i="11"/>
  <c r="N150" i="11"/>
  <c r="O150" i="11" s="1"/>
  <c r="M150" i="11"/>
  <c r="L150" i="11"/>
  <c r="C150" i="11"/>
  <c r="B150" i="11"/>
  <c r="N149" i="11"/>
  <c r="P149" i="11" s="1"/>
  <c r="M149" i="11"/>
  <c r="L149" i="11"/>
  <c r="C149" i="11"/>
  <c r="B149" i="11"/>
  <c r="N148" i="11"/>
  <c r="M148" i="11"/>
  <c r="L148" i="11"/>
  <c r="C148" i="11"/>
  <c r="B148" i="11"/>
  <c r="N147" i="11"/>
  <c r="P147" i="11" s="1"/>
  <c r="M147" i="11"/>
  <c r="L147" i="11"/>
  <c r="C147" i="11"/>
  <c r="B147" i="11"/>
  <c r="N146" i="11"/>
  <c r="M146" i="11"/>
  <c r="L146" i="11"/>
  <c r="C146" i="11"/>
  <c r="B146" i="11"/>
  <c r="N145" i="11"/>
  <c r="P145" i="11" s="1"/>
  <c r="M145" i="11"/>
  <c r="L145" i="11"/>
  <c r="C145" i="11"/>
  <c r="B145" i="11"/>
  <c r="N144" i="11"/>
  <c r="P144" i="11" s="1"/>
  <c r="M144" i="11"/>
  <c r="L144" i="11"/>
  <c r="C144" i="11"/>
  <c r="B144" i="11"/>
  <c r="N143" i="11"/>
  <c r="O143" i="11" s="1"/>
  <c r="M143" i="11"/>
  <c r="L143" i="11"/>
  <c r="C143" i="11"/>
  <c r="B143" i="11"/>
  <c r="N142" i="11"/>
  <c r="P142" i="11" s="1"/>
  <c r="M142" i="11"/>
  <c r="L142" i="11"/>
  <c r="C142" i="11"/>
  <c r="B142" i="11"/>
  <c r="N141" i="11"/>
  <c r="P141" i="11" s="1"/>
  <c r="M141" i="11"/>
  <c r="L141" i="11"/>
  <c r="C141" i="11"/>
  <c r="B141" i="11"/>
  <c r="N140" i="11"/>
  <c r="P140" i="11" s="1"/>
  <c r="M140" i="11"/>
  <c r="L140" i="11"/>
  <c r="C140" i="11"/>
  <c r="B140" i="11"/>
  <c r="N139" i="11"/>
  <c r="P139" i="11" s="1"/>
  <c r="M139" i="11"/>
  <c r="L139" i="11"/>
  <c r="C139" i="11"/>
  <c r="B139" i="11"/>
  <c r="N138" i="11"/>
  <c r="M138" i="11"/>
  <c r="L138" i="11"/>
  <c r="C138" i="11"/>
  <c r="B138" i="11"/>
  <c r="N137" i="11"/>
  <c r="P137" i="11" s="1"/>
  <c r="M137" i="11"/>
  <c r="L137" i="11"/>
  <c r="C137" i="11"/>
  <c r="B137" i="11"/>
  <c r="N136" i="11"/>
  <c r="M136" i="11"/>
  <c r="L136" i="11"/>
  <c r="C136" i="11"/>
  <c r="B136" i="11"/>
  <c r="O135" i="11"/>
  <c r="N135" i="11"/>
  <c r="P135" i="11" s="1"/>
  <c r="M135" i="11"/>
  <c r="L135" i="11"/>
  <c r="C135" i="11"/>
  <c r="B135" i="11"/>
  <c r="N134" i="11"/>
  <c r="P134" i="11" s="1"/>
  <c r="M134" i="11"/>
  <c r="L134" i="11"/>
  <c r="C134" i="11"/>
  <c r="B134" i="11"/>
  <c r="N133" i="11"/>
  <c r="M133" i="11"/>
  <c r="L133" i="11"/>
  <c r="C133" i="11"/>
  <c r="B133" i="11"/>
  <c r="N132" i="11"/>
  <c r="P132" i="11" s="1"/>
  <c r="M132" i="11"/>
  <c r="L132" i="11"/>
  <c r="C132" i="11"/>
  <c r="B132" i="11"/>
  <c r="N131" i="11"/>
  <c r="M131" i="11"/>
  <c r="L131" i="11"/>
  <c r="C131" i="11"/>
  <c r="B131" i="11"/>
  <c r="N130" i="11"/>
  <c r="O130" i="11" s="1"/>
  <c r="M130" i="11"/>
  <c r="L130" i="11"/>
  <c r="C130" i="11"/>
  <c r="B130" i="11"/>
  <c r="N129" i="11"/>
  <c r="P129" i="11" s="1"/>
  <c r="M129" i="11"/>
  <c r="L129" i="11"/>
  <c r="C129" i="11"/>
  <c r="B129" i="11"/>
  <c r="N128" i="11"/>
  <c r="M128" i="11"/>
  <c r="L128" i="11"/>
  <c r="C128" i="11"/>
  <c r="B128" i="11"/>
  <c r="N127" i="11"/>
  <c r="P127" i="11" s="1"/>
  <c r="M127" i="11"/>
  <c r="L127" i="11"/>
  <c r="C127" i="11"/>
  <c r="B127" i="11"/>
  <c r="N126" i="11"/>
  <c r="M126" i="11"/>
  <c r="L126" i="11"/>
  <c r="C126" i="11"/>
  <c r="B126" i="11"/>
  <c r="N125" i="11"/>
  <c r="O125" i="11" s="1"/>
  <c r="M125" i="11"/>
  <c r="L125" i="11"/>
  <c r="C125" i="11"/>
  <c r="B125" i="11"/>
  <c r="N124" i="11"/>
  <c r="M124" i="11"/>
  <c r="L124" i="11"/>
  <c r="C124" i="11"/>
  <c r="B124" i="11"/>
  <c r="N123" i="11"/>
  <c r="O123" i="11" s="1"/>
  <c r="M123" i="11"/>
  <c r="L123" i="11"/>
  <c r="C123" i="11"/>
  <c r="B123" i="11"/>
  <c r="N122" i="11"/>
  <c r="O122" i="11" s="1"/>
  <c r="M122" i="11"/>
  <c r="L122" i="11"/>
  <c r="C122" i="11"/>
  <c r="B122" i="11"/>
  <c r="N121" i="11"/>
  <c r="O121" i="11" s="1"/>
  <c r="M121" i="11"/>
  <c r="L121" i="11"/>
  <c r="C121" i="11"/>
  <c r="B121" i="11"/>
  <c r="N120" i="11"/>
  <c r="O120" i="11" s="1"/>
  <c r="M120" i="11"/>
  <c r="L120" i="11"/>
  <c r="C120" i="11"/>
  <c r="B120" i="11"/>
  <c r="N119" i="11"/>
  <c r="O119" i="11" s="1"/>
  <c r="M119" i="11"/>
  <c r="L119" i="11"/>
  <c r="C119" i="11"/>
  <c r="B119" i="11"/>
  <c r="N118" i="11"/>
  <c r="P118" i="11" s="1"/>
  <c r="M118" i="11"/>
  <c r="L118" i="11"/>
  <c r="C118" i="11"/>
  <c r="B118" i="11"/>
  <c r="N117" i="11"/>
  <c r="P117" i="11" s="1"/>
  <c r="M117" i="11"/>
  <c r="L117" i="11"/>
  <c r="C117" i="11"/>
  <c r="B117" i="11"/>
  <c r="N116" i="11"/>
  <c r="M116" i="11"/>
  <c r="L116" i="11"/>
  <c r="C116" i="11"/>
  <c r="B116" i="11"/>
  <c r="N115" i="11"/>
  <c r="O115" i="11" s="1"/>
  <c r="M115" i="11"/>
  <c r="L115" i="11"/>
  <c r="C115" i="11"/>
  <c r="B115" i="11"/>
  <c r="N114" i="11"/>
  <c r="M114" i="11"/>
  <c r="L114" i="11"/>
  <c r="C114" i="11"/>
  <c r="B114" i="11"/>
  <c r="N113" i="11"/>
  <c r="P113" i="11" s="1"/>
  <c r="M113" i="11"/>
  <c r="L113" i="11"/>
  <c r="C113" i="11"/>
  <c r="B113" i="11"/>
  <c r="N112" i="11"/>
  <c r="M112" i="11"/>
  <c r="L112" i="11"/>
  <c r="C112" i="11"/>
  <c r="B112" i="11"/>
  <c r="N111" i="11"/>
  <c r="P111" i="11" s="1"/>
  <c r="M111" i="11"/>
  <c r="L111" i="11"/>
  <c r="C111" i="11"/>
  <c r="B111" i="11"/>
  <c r="N110" i="11"/>
  <c r="M110" i="11"/>
  <c r="L110" i="11"/>
  <c r="C110" i="11"/>
  <c r="B110" i="11"/>
  <c r="N109" i="11"/>
  <c r="P109" i="11" s="1"/>
  <c r="M109" i="11"/>
  <c r="L109" i="11"/>
  <c r="C109" i="11"/>
  <c r="B109" i="11"/>
  <c r="N108" i="11"/>
  <c r="M108" i="11"/>
  <c r="L108" i="11"/>
  <c r="C108" i="11"/>
  <c r="B108" i="11"/>
  <c r="N107" i="11"/>
  <c r="O107" i="11" s="1"/>
  <c r="M107" i="11"/>
  <c r="L107" i="11"/>
  <c r="C107" i="11"/>
  <c r="B107" i="11"/>
  <c r="N106" i="11"/>
  <c r="M106" i="11"/>
  <c r="L106" i="11"/>
  <c r="C106" i="11"/>
  <c r="B106" i="11"/>
  <c r="N105" i="11"/>
  <c r="P105" i="11" s="1"/>
  <c r="M105" i="11"/>
  <c r="L105" i="11"/>
  <c r="C105" i="11"/>
  <c r="B105" i="11"/>
  <c r="N104" i="11"/>
  <c r="O104" i="11" s="1"/>
  <c r="M104" i="11"/>
  <c r="L104" i="11"/>
  <c r="C104" i="11"/>
  <c r="B104" i="11"/>
  <c r="N103" i="11"/>
  <c r="O103" i="11" s="1"/>
  <c r="M103" i="11"/>
  <c r="L103" i="11"/>
  <c r="C103" i="11"/>
  <c r="B103" i="11"/>
  <c r="N102" i="11"/>
  <c r="P102" i="11" s="1"/>
  <c r="M102" i="11"/>
  <c r="L102" i="11"/>
  <c r="C102" i="11"/>
  <c r="B102" i="11"/>
  <c r="N101" i="11"/>
  <c r="P101" i="11" s="1"/>
  <c r="M101" i="11"/>
  <c r="L101" i="11"/>
  <c r="C101" i="11"/>
  <c r="B101" i="11"/>
  <c r="N100" i="11"/>
  <c r="M100" i="11"/>
  <c r="L100" i="11"/>
  <c r="C100" i="11"/>
  <c r="B100" i="11"/>
  <c r="N99" i="11"/>
  <c r="P99" i="11" s="1"/>
  <c r="M99" i="11"/>
  <c r="L99" i="11"/>
  <c r="C99" i="11"/>
  <c r="B99" i="11"/>
  <c r="N98" i="11"/>
  <c r="M98" i="11"/>
  <c r="L98" i="11"/>
  <c r="C98" i="11"/>
  <c r="B98" i="11"/>
  <c r="N97" i="11"/>
  <c r="O97" i="11" s="1"/>
  <c r="M97" i="11"/>
  <c r="L97" i="11"/>
  <c r="C97" i="11"/>
  <c r="B97" i="11"/>
  <c r="N96" i="11"/>
  <c r="P96" i="11" s="1"/>
  <c r="M96" i="11"/>
  <c r="L96" i="11"/>
  <c r="C96" i="11"/>
  <c r="B96" i="11"/>
  <c r="N95" i="11"/>
  <c r="M95" i="11"/>
  <c r="L95" i="11"/>
  <c r="C95" i="11"/>
  <c r="B95" i="11"/>
  <c r="N94" i="11"/>
  <c r="O94" i="11" s="1"/>
  <c r="M94" i="11"/>
  <c r="L94" i="11"/>
  <c r="C94" i="11"/>
  <c r="B94" i="11"/>
  <c r="N93" i="11"/>
  <c r="P93" i="11" s="1"/>
  <c r="M93" i="11"/>
  <c r="L93" i="11"/>
  <c r="C93" i="11"/>
  <c r="B93" i="11"/>
  <c r="N92" i="11"/>
  <c r="M92" i="11"/>
  <c r="L92" i="11"/>
  <c r="C92" i="11"/>
  <c r="B92" i="11"/>
  <c r="N91" i="11"/>
  <c r="O91" i="11" s="1"/>
  <c r="M91" i="11"/>
  <c r="L91" i="11"/>
  <c r="C91" i="11"/>
  <c r="B91" i="11"/>
  <c r="N90" i="11"/>
  <c r="P90" i="11" s="1"/>
  <c r="M90" i="11"/>
  <c r="L90" i="11"/>
  <c r="C90" i="11"/>
  <c r="B90" i="11"/>
  <c r="N89" i="11"/>
  <c r="O89" i="11" s="1"/>
  <c r="M89" i="11"/>
  <c r="L89" i="11"/>
  <c r="C89" i="11"/>
  <c r="B89" i="11"/>
  <c r="N88" i="11"/>
  <c r="M88" i="11"/>
  <c r="L88" i="11"/>
  <c r="C88" i="11"/>
  <c r="B88" i="11"/>
  <c r="N87" i="11"/>
  <c r="M87" i="11"/>
  <c r="L87" i="11"/>
  <c r="C87" i="11"/>
  <c r="B87" i="11"/>
  <c r="N86" i="11"/>
  <c r="O86" i="11" s="1"/>
  <c r="M86" i="11"/>
  <c r="L86" i="11"/>
  <c r="C86" i="11"/>
  <c r="B86" i="11"/>
  <c r="N85" i="11"/>
  <c r="O85" i="11" s="1"/>
  <c r="M85" i="11"/>
  <c r="L85" i="11"/>
  <c r="C85" i="11"/>
  <c r="B85" i="11"/>
  <c r="N84" i="11"/>
  <c r="M84" i="11"/>
  <c r="L84" i="11"/>
  <c r="C84" i="11"/>
  <c r="B84" i="11"/>
  <c r="P83" i="11"/>
  <c r="N83" i="11"/>
  <c r="O83" i="11" s="1"/>
  <c r="M83" i="11"/>
  <c r="L83" i="11"/>
  <c r="C83" i="11"/>
  <c r="B83" i="11"/>
  <c r="N82" i="11"/>
  <c r="P82" i="11" s="1"/>
  <c r="M82" i="11"/>
  <c r="L82" i="11"/>
  <c r="C82" i="11"/>
  <c r="B82" i="11"/>
  <c r="N81" i="11"/>
  <c r="P81" i="11" s="1"/>
  <c r="M81" i="11"/>
  <c r="L81" i="11"/>
  <c r="C81" i="11"/>
  <c r="B81" i="11"/>
  <c r="N80" i="11"/>
  <c r="P80" i="11" s="1"/>
  <c r="M80" i="11"/>
  <c r="L80" i="11"/>
  <c r="C80" i="11"/>
  <c r="B80" i="11"/>
  <c r="N79" i="11"/>
  <c r="P79" i="11" s="1"/>
  <c r="M79" i="11"/>
  <c r="L79" i="11"/>
  <c r="C79" i="11"/>
  <c r="B79" i="11"/>
  <c r="N78" i="11"/>
  <c r="P78" i="11" s="1"/>
  <c r="M78" i="11"/>
  <c r="L78" i="11"/>
  <c r="C78" i="11"/>
  <c r="B78" i="11"/>
  <c r="N77" i="11"/>
  <c r="P77" i="11" s="1"/>
  <c r="M77" i="11"/>
  <c r="L77" i="11"/>
  <c r="C77" i="11"/>
  <c r="B77" i="11"/>
  <c r="N76" i="11"/>
  <c r="M76" i="11"/>
  <c r="L76" i="11"/>
  <c r="C76" i="11"/>
  <c r="B76" i="11"/>
  <c r="N75" i="11"/>
  <c r="O75" i="11" s="1"/>
  <c r="M75" i="11"/>
  <c r="L75" i="11"/>
  <c r="C75" i="11"/>
  <c r="B75" i="11"/>
  <c r="N74" i="11"/>
  <c r="M74" i="11"/>
  <c r="L74" i="11"/>
  <c r="C74" i="11"/>
  <c r="B74" i="11"/>
  <c r="N73" i="11"/>
  <c r="P73" i="11" s="1"/>
  <c r="M73" i="11"/>
  <c r="L73" i="11"/>
  <c r="C73" i="11"/>
  <c r="B73" i="11"/>
  <c r="N72" i="11"/>
  <c r="P72" i="11" s="1"/>
  <c r="M72" i="11"/>
  <c r="L72" i="11"/>
  <c r="C72" i="11"/>
  <c r="B72" i="11"/>
  <c r="N71" i="11"/>
  <c r="O71" i="11" s="1"/>
  <c r="M71" i="11"/>
  <c r="L71" i="11"/>
  <c r="C71" i="11"/>
  <c r="B71" i="11"/>
  <c r="N70" i="11"/>
  <c r="P70" i="11" s="1"/>
  <c r="M70" i="11"/>
  <c r="L70" i="11"/>
  <c r="C70" i="11"/>
  <c r="B70" i="11"/>
  <c r="N69" i="11"/>
  <c r="P69" i="11" s="1"/>
  <c r="M69" i="11"/>
  <c r="L69" i="11"/>
  <c r="C69" i="11"/>
  <c r="B69" i="11"/>
  <c r="N68" i="11"/>
  <c r="P68" i="11" s="1"/>
  <c r="M68" i="11"/>
  <c r="L68" i="11"/>
  <c r="C68" i="11"/>
  <c r="B68" i="11"/>
  <c r="N67" i="11"/>
  <c r="P67" i="11" s="1"/>
  <c r="M67" i="11"/>
  <c r="L67" i="11"/>
  <c r="C67" i="11"/>
  <c r="B67" i="11"/>
  <c r="N66" i="11"/>
  <c r="P66" i="11" s="1"/>
  <c r="M66" i="11"/>
  <c r="L66" i="11"/>
  <c r="C66" i="11"/>
  <c r="B66" i="11"/>
  <c r="N65" i="11"/>
  <c r="P65" i="11" s="1"/>
  <c r="M65" i="11"/>
  <c r="L65" i="11"/>
  <c r="C65" i="11"/>
  <c r="B65" i="11"/>
  <c r="N64" i="11"/>
  <c r="M64" i="11"/>
  <c r="L64" i="11"/>
  <c r="C64" i="11"/>
  <c r="B64" i="11"/>
  <c r="N63" i="11"/>
  <c r="P63" i="11" s="1"/>
  <c r="M63" i="11"/>
  <c r="L63" i="11"/>
  <c r="C63" i="11"/>
  <c r="B63" i="11"/>
  <c r="N62" i="11"/>
  <c r="P62" i="11" s="1"/>
  <c r="M62" i="11"/>
  <c r="L62" i="11"/>
  <c r="C62" i="11"/>
  <c r="B62" i="11"/>
  <c r="N61" i="11"/>
  <c r="P61" i="11" s="1"/>
  <c r="M61" i="11"/>
  <c r="L61" i="11"/>
  <c r="C61" i="11"/>
  <c r="B61" i="11"/>
  <c r="N60" i="11"/>
  <c r="P60" i="11" s="1"/>
  <c r="M60" i="11"/>
  <c r="L60" i="11"/>
  <c r="C60" i="11"/>
  <c r="B60" i="11"/>
  <c r="N59" i="11"/>
  <c r="O59" i="11" s="1"/>
  <c r="M59" i="11"/>
  <c r="L59" i="11"/>
  <c r="C59" i="11"/>
  <c r="B59" i="11"/>
  <c r="N58" i="11"/>
  <c r="P58" i="11" s="1"/>
  <c r="M58" i="11"/>
  <c r="L58" i="11"/>
  <c r="C58" i="11"/>
  <c r="B58" i="11"/>
  <c r="N57" i="11"/>
  <c r="P57" i="11" s="1"/>
  <c r="M57" i="11"/>
  <c r="L57" i="11"/>
  <c r="C57" i="11"/>
  <c r="B57" i="11"/>
  <c r="N56" i="11"/>
  <c r="M56" i="11"/>
  <c r="L56" i="11"/>
  <c r="C56" i="11"/>
  <c r="B56" i="11"/>
  <c r="N55" i="11"/>
  <c r="M55" i="11"/>
  <c r="L55" i="11"/>
  <c r="C55" i="11"/>
  <c r="B55" i="11"/>
  <c r="N54" i="11"/>
  <c r="M54" i="11"/>
  <c r="L54" i="11"/>
  <c r="C54" i="11"/>
  <c r="B54" i="11"/>
  <c r="N53" i="11"/>
  <c r="O53" i="11" s="1"/>
  <c r="M53" i="11"/>
  <c r="L53" i="11"/>
  <c r="C53" i="11"/>
  <c r="B53" i="11"/>
  <c r="N52" i="11"/>
  <c r="M52" i="11"/>
  <c r="L52" i="11"/>
  <c r="C52" i="11"/>
  <c r="B52" i="11"/>
  <c r="N51" i="11"/>
  <c r="M51" i="11"/>
  <c r="L51" i="11"/>
  <c r="C51" i="11"/>
  <c r="B51" i="11"/>
  <c r="N50" i="11"/>
  <c r="O50" i="11" s="1"/>
  <c r="M50" i="11"/>
  <c r="L50" i="11"/>
  <c r="C50" i="11"/>
  <c r="B50" i="11"/>
  <c r="N49" i="11"/>
  <c r="P49" i="11" s="1"/>
  <c r="M49" i="11"/>
  <c r="L49" i="11"/>
  <c r="C49" i="11"/>
  <c r="B49" i="11"/>
  <c r="N48" i="11"/>
  <c r="P48" i="11" s="1"/>
  <c r="M48" i="11"/>
  <c r="L48" i="11"/>
  <c r="C48" i="11"/>
  <c r="B48" i="11"/>
  <c r="N47" i="11"/>
  <c r="O47" i="11" s="1"/>
  <c r="M47" i="11"/>
  <c r="L47" i="11"/>
  <c r="C47" i="11"/>
  <c r="B47" i="11"/>
  <c r="N46" i="11"/>
  <c r="P46" i="11" s="1"/>
  <c r="M46" i="11"/>
  <c r="L46" i="11"/>
  <c r="C46" i="11"/>
  <c r="B46" i="11"/>
  <c r="N45" i="11"/>
  <c r="P45" i="11" s="1"/>
  <c r="M45" i="11"/>
  <c r="L45" i="11"/>
  <c r="C45" i="11"/>
  <c r="B45" i="11"/>
  <c r="N44" i="11"/>
  <c r="O44" i="11" s="1"/>
  <c r="M44" i="11"/>
  <c r="L44" i="11"/>
  <c r="C44" i="11"/>
  <c r="B44" i="11"/>
  <c r="N43" i="11"/>
  <c r="O43" i="11" s="1"/>
  <c r="M43" i="11"/>
  <c r="L43" i="11"/>
  <c r="C43" i="11"/>
  <c r="B43" i="11"/>
  <c r="N42" i="11"/>
  <c r="O42" i="11" s="1"/>
  <c r="M42" i="11"/>
  <c r="L42" i="11"/>
  <c r="C42" i="11"/>
  <c r="B42" i="11"/>
  <c r="N41" i="11"/>
  <c r="P41" i="11" s="1"/>
  <c r="M41" i="11"/>
  <c r="L41" i="11"/>
  <c r="C41" i="11"/>
  <c r="B41" i="11"/>
  <c r="N40" i="11"/>
  <c r="M40" i="11"/>
  <c r="L40" i="11"/>
  <c r="C40" i="11"/>
  <c r="B40" i="11"/>
  <c r="N39" i="11"/>
  <c r="O39" i="11" s="1"/>
  <c r="M39" i="11"/>
  <c r="L39" i="11"/>
  <c r="C39" i="11"/>
  <c r="B39" i="11"/>
  <c r="N38" i="11"/>
  <c r="M38" i="11"/>
  <c r="L38" i="11"/>
  <c r="C38" i="11"/>
  <c r="B38" i="11"/>
  <c r="N37" i="11"/>
  <c r="P37" i="11" s="1"/>
  <c r="M37" i="11"/>
  <c r="L37" i="11"/>
  <c r="C37" i="11"/>
  <c r="B37" i="11"/>
  <c r="N36" i="11"/>
  <c r="P36" i="11" s="1"/>
  <c r="M36" i="11"/>
  <c r="L36" i="11"/>
  <c r="C36" i="11"/>
  <c r="B36" i="11"/>
  <c r="N35" i="11"/>
  <c r="O35" i="11" s="1"/>
  <c r="M35" i="11"/>
  <c r="L35" i="11"/>
  <c r="C35" i="11"/>
  <c r="B35" i="11"/>
  <c r="N34" i="11"/>
  <c r="O34" i="11" s="1"/>
  <c r="M34" i="11"/>
  <c r="L34" i="11"/>
  <c r="C34" i="11"/>
  <c r="B34" i="11"/>
  <c r="N33" i="11"/>
  <c r="P33" i="11" s="1"/>
  <c r="M33" i="11"/>
  <c r="L33" i="11"/>
  <c r="C33" i="11"/>
  <c r="B33" i="11"/>
  <c r="N32" i="11"/>
  <c r="O32" i="11" s="1"/>
  <c r="M32" i="11"/>
  <c r="L32" i="11"/>
  <c r="C32" i="11"/>
  <c r="B32" i="11"/>
  <c r="N31" i="11"/>
  <c r="P31" i="11" s="1"/>
  <c r="M31" i="11"/>
  <c r="L31" i="11"/>
  <c r="C31" i="11"/>
  <c r="B31" i="11"/>
  <c r="N30" i="11"/>
  <c r="P30" i="11" s="1"/>
  <c r="M30" i="11"/>
  <c r="L30" i="11"/>
  <c r="C30" i="11"/>
  <c r="B30" i="11"/>
  <c r="N29" i="11"/>
  <c r="P29" i="11" s="1"/>
  <c r="M29" i="11"/>
  <c r="L29" i="11"/>
  <c r="C29" i="11"/>
  <c r="B29" i="11"/>
  <c r="N28" i="11"/>
  <c r="M28" i="11"/>
  <c r="L28" i="11"/>
  <c r="C28" i="11"/>
  <c r="B28" i="11"/>
  <c r="N27" i="11"/>
  <c r="P27" i="11" s="1"/>
  <c r="M27" i="11"/>
  <c r="L27" i="11"/>
  <c r="C27" i="11"/>
  <c r="B27" i="11"/>
  <c r="N26" i="11"/>
  <c r="P26" i="11" s="1"/>
  <c r="M26" i="11"/>
  <c r="L26" i="11"/>
  <c r="C26" i="11"/>
  <c r="B26" i="11"/>
  <c r="N25" i="11"/>
  <c r="P25" i="11" s="1"/>
  <c r="M25" i="11"/>
  <c r="L25" i="11"/>
  <c r="C25" i="11"/>
  <c r="B25" i="11"/>
  <c r="N24" i="11"/>
  <c r="P24" i="11" s="1"/>
  <c r="M24" i="11"/>
  <c r="L24" i="11"/>
  <c r="C24" i="11"/>
  <c r="B24" i="11"/>
  <c r="N23" i="11"/>
  <c r="O23" i="11" s="1"/>
  <c r="M23" i="11"/>
  <c r="L23" i="11"/>
  <c r="C23" i="11"/>
  <c r="B23" i="11"/>
  <c r="N22" i="11"/>
  <c r="O22" i="11" s="1"/>
  <c r="M22" i="11"/>
  <c r="L22" i="11"/>
  <c r="C22" i="11"/>
  <c r="B22" i="11"/>
  <c r="N21" i="11"/>
  <c r="P21" i="11" s="1"/>
  <c r="M21" i="11"/>
  <c r="L21" i="11"/>
  <c r="C21" i="11"/>
  <c r="B21" i="11"/>
  <c r="N20" i="11"/>
  <c r="M20" i="11"/>
  <c r="L20" i="11"/>
  <c r="C20" i="11"/>
  <c r="B20" i="11"/>
  <c r="N19" i="11"/>
  <c r="P19" i="11" s="1"/>
  <c r="M19" i="11"/>
  <c r="L19" i="11"/>
  <c r="C19" i="11"/>
  <c r="B19" i="11"/>
  <c r="N18" i="11"/>
  <c r="P18" i="11" s="1"/>
  <c r="M18" i="11"/>
  <c r="L18" i="11"/>
  <c r="C18" i="11"/>
  <c r="B18" i="11"/>
  <c r="N17" i="11"/>
  <c r="M17" i="11"/>
  <c r="L17" i="11"/>
  <c r="C17" i="11"/>
  <c r="B17" i="11"/>
  <c r="N16" i="11"/>
  <c r="M16" i="11"/>
  <c r="L16" i="11"/>
  <c r="C16" i="11"/>
  <c r="B16" i="11"/>
  <c r="N15" i="11"/>
  <c r="O15" i="11" s="1"/>
  <c r="M15" i="11"/>
  <c r="L15" i="11"/>
  <c r="C15" i="11"/>
  <c r="B15" i="11"/>
  <c r="N14" i="11"/>
  <c r="O14" i="11" s="1"/>
  <c r="M14" i="11"/>
  <c r="L14" i="11"/>
  <c r="C14" i="11"/>
  <c r="B14" i="11"/>
  <c r="N13" i="11"/>
  <c r="O13" i="11" s="1"/>
  <c r="M13" i="11"/>
  <c r="L13" i="11"/>
  <c r="C13" i="11"/>
  <c r="B13" i="11"/>
  <c r="N12" i="11"/>
  <c r="P12" i="11" s="1"/>
  <c r="M12" i="11"/>
  <c r="L12" i="11"/>
  <c r="C12" i="11"/>
  <c r="B12" i="11"/>
  <c r="N11" i="11"/>
  <c r="M11" i="11"/>
  <c r="L11" i="11"/>
  <c r="C11" i="11"/>
  <c r="B11" i="11"/>
  <c r="N10" i="11"/>
  <c r="P10" i="11" s="1"/>
  <c r="M10" i="11"/>
  <c r="L10" i="11"/>
  <c r="C10" i="11"/>
  <c r="B10" i="11"/>
  <c r="N9" i="11"/>
  <c r="P9" i="11" s="1"/>
  <c r="M9" i="11"/>
  <c r="L9" i="11"/>
  <c r="C9" i="11"/>
  <c r="B9" i="11"/>
  <c r="N8" i="11"/>
  <c r="M8" i="11"/>
  <c r="L8" i="11"/>
  <c r="C8" i="11"/>
  <c r="B8" i="11"/>
  <c r="N7" i="11"/>
  <c r="O7" i="11" s="1"/>
  <c r="M7" i="11"/>
  <c r="L7" i="11"/>
  <c r="C7" i="11"/>
  <c r="B7" i="11"/>
  <c r="N6" i="11"/>
  <c r="M6" i="11"/>
  <c r="L6" i="11"/>
  <c r="C6" i="11"/>
  <c r="B6" i="11"/>
  <c r="N5" i="11"/>
  <c r="P5" i="11" s="1"/>
  <c r="M5" i="11"/>
  <c r="L5" i="11"/>
  <c r="C5" i="11"/>
  <c r="B5" i="11"/>
  <c r="N4" i="11"/>
  <c r="M4" i="11"/>
  <c r="L4" i="11"/>
  <c r="C4" i="11"/>
  <c r="B4" i="11"/>
  <c r="N3" i="11"/>
  <c r="P3" i="11" s="1"/>
  <c r="M3" i="11"/>
  <c r="L3" i="11"/>
  <c r="C3" i="11"/>
  <c r="B3" i="11"/>
  <c r="N2" i="11"/>
  <c r="M2" i="11"/>
  <c r="L2" i="11"/>
  <c r="C2" i="11"/>
  <c r="B2" i="11"/>
  <c r="Y121" i="1" l="1"/>
  <c r="Y156" i="1"/>
  <c r="Y192" i="1"/>
  <c r="Y185" i="1"/>
  <c r="Y129" i="1"/>
  <c r="Y172" i="1"/>
  <c r="Y137" i="1"/>
  <c r="Y188" i="1"/>
  <c r="Y180" i="1"/>
  <c r="Y168" i="1"/>
  <c r="Y105" i="1"/>
  <c r="I1562" i="11"/>
  <c r="I1524" i="11"/>
  <c r="G1516" i="11"/>
  <c r="H1562" i="11"/>
  <c r="J1522" i="11"/>
  <c r="J1610" i="11"/>
  <c r="J1554" i="11"/>
  <c r="AC42" i="1" s="1"/>
  <c r="X42" i="1" s="1"/>
  <c r="Y42" i="1" s="1"/>
  <c r="I1522" i="11"/>
  <c r="AB41" i="1" s="1"/>
  <c r="J1586" i="11"/>
  <c r="H1554" i="11"/>
  <c r="AA42" i="1" s="1"/>
  <c r="I1517" i="11"/>
  <c r="J1578" i="11"/>
  <c r="AC32" i="1" s="1"/>
  <c r="J1546" i="11"/>
  <c r="J1516" i="11"/>
  <c r="I1578" i="11"/>
  <c r="AB32" i="1" s="1"/>
  <c r="I1538" i="11"/>
  <c r="I1516" i="11"/>
  <c r="H1578" i="11"/>
  <c r="AA32" i="1" s="1"/>
  <c r="I1533" i="11"/>
  <c r="J1514" i="11"/>
  <c r="J1562" i="11"/>
  <c r="J1524" i="11"/>
  <c r="I1514" i="11"/>
  <c r="X44" i="1"/>
  <c r="Y44" i="1" s="1"/>
  <c r="G1515" i="11"/>
  <c r="H1579" i="11"/>
  <c r="H1563" i="11"/>
  <c r="I1554" i="11"/>
  <c r="H1538" i="11"/>
  <c r="H1619" i="11"/>
  <c r="AA7" i="1" s="1"/>
  <c r="H1535" i="11"/>
  <c r="H1523" i="11"/>
  <c r="H1515" i="11"/>
  <c r="H1611" i="11"/>
  <c r="AA6" i="1" s="1"/>
  <c r="H1547" i="11"/>
  <c r="AA56" i="1" s="1"/>
  <c r="G1543" i="11"/>
  <c r="H1531" i="11"/>
  <c r="G1540" i="11"/>
  <c r="H1595" i="11"/>
  <c r="H1571" i="11"/>
  <c r="I1546" i="11"/>
  <c r="J1530" i="11"/>
  <c r="H1522" i="11"/>
  <c r="H1511" i="11"/>
  <c r="G1532" i="11"/>
  <c r="J1594" i="11"/>
  <c r="J1570" i="11"/>
  <c r="I1556" i="11"/>
  <c r="AB35" i="1" s="1"/>
  <c r="H1546" i="11"/>
  <c r="I1530" i="11"/>
  <c r="I1506" i="11"/>
  <c r="G1519" i="11"/>
  <c r="H1587" i="11"/>
  <c r="H1570" i="11"/>
  <c r="AA46" i="1" s="1"/>
  <c r="H1555" i="11"/>
  <c r="AA37" i="1" s="1"/>
  <c r="J1538" i="11"/>
  <c r="H1530" i="11"/>
  <c r="H1506" i="11"/>
  <c r="G1616" i="11"/>
  <c r="H1616" i="11"/>
  <c r="AA17" i="1" s="1"/>
  <c r="I1600" i="11"/>
  <c r="I1512" i="11"/>
  <c r="G1535" i="11"/>
  <c r="I1568" i="11"/>
  <c r="H1512" i="11"/>
  <c r="G1576" i="11"/>
  <c r="G1512" i="11"/>
  <c r="G1559" i="11"/>
  <c r="G1528" i="11"/>
  <c r="G1511" i="11"/>
  <c r="I1608" i="11"/>
  <c r="J1508" i="11"/>
  <c r="G1527" i="11"/>
  <c r="G1508" i="11"/>
  <c r="H1608" i="11"/>
  <c r="H1543" i="11"/>
  <c r="I1528" i="11"/>
  <c r="I1508" i="11"/>
  <c r="G1552" i="11"/>
  <c r="G1524" i="11"/>
  <c r="G1507" i="11"/>
  <c r="H1603" i="11"/>
  <c r="H1552" i="11"/>
  <c r="I1540" i="11"/>
  <c r="J1532" i="11"/>
  <c r="H1528" i="11"/>
  <c r="H1507" i="11"/>
  <c r="G1551" i="11"/>
  <c r="G1523" i="11"/>
  <c r="J1602" i="11"/>
  <c r="I1570" i="11"/>
  <c r="H1559" i="11"/>
  <c r="H1551" i="11"/>
  <c r="H1539" i="11"/>
  <c r="I1532" i="11"/>
  <c r="H1527" i="11"/>
  <c r="H1519" i="11"/>
  <c r="H1514" i="11"/>
  <c r="J1506" i="11"/>
  <c r="X32" i="1"/>
  <c r="I1623" i="11"/>
  <c r="AB4" i="1" s="1"/>
  <c r="J1623" i="11"/>
  <c r="I1615" i="11"/>
  <c r="AB5" i="1" s="1"/>
  <c r="J1615" i="11"/>
  <c r="I1607" i="11"/>
  <c r="J1607" i="11"/>
  <c r="I1599" i="11"/>
  <c r="J1599" i="11"/>
  <c r="I1591" i="11"/>
  <c r="J1591" i="11"/>
  <c r="I1583" i="11"/>
  <c r="J1583" i="11"/>
  <c r="I1575" i="11"/>
  <c r="J1575" i="11"/>
  <c r="I1567" i="11"/>
  <c r="J1567" i="11"/>
  <c r="G1599" i="11"/>
  <c r="H1623" i="11"/>
  <c r="AA4" i="1" s="1"/>
  <c r="H1575" i="11"/>
  <c r="AA29" i="1" s="1"/>
  <c r="H1622" i="11"/>
  <c r="I1622" i="11"/>
  <c r="J1622" i="11"/>
  <c r="G1622" i="11"/>
  <c r="H1614" i="11"/>
  <c r="I1614" i="11"/>
  <c r="J1614" i="11"/>
  <c r="G1614" i="11"/>
  <c r="H1606" i="11"/>
  <c r="I1606" i="11"/>
  <c r="J1606" i="11"/>
  <c r="G1606" i="11"/>
  <c r="H1598" i="11"/>
  <c r="I1598" i="11"/>
  <c r="J1598" i="11"/>
  <c r="G1598" i="11"/>
  <c r="H1590" i="11"/>
  <c r="I1590" i="11"/>
  <c r="J1590" i="11"/>
  <c r="G1590" i="11"/>
  <c r="H1582" i="11"/>
  <c r="AA48" i="1" s="1"/>
  <c r="I1582" i="11"/>
  <c r="AB48" i="1" s="1"/>
  <c r="J1582" i="11"/>
  <c r="G1582" i="11"/>
  <c r="Z48" i="1" s="1"/>
  <c r="H1574" i="11"/>
  <c r="AA31" i="1" s="1"/>
  <c r="I1574" i="11"/>
  <c r="AB31" i="1" s="1"/>
  <c r="J1574" i="11"/>
  <c r="G1574" i="11"/>
  <c r="Z31" i="1" s="1"/>
  <c r="G1575" i="11"/>
  <c r="H1615" i="11"/>
  <c r="G1621" i="11"/>
  <c r="H1621" i="11"/>
  <c r="G1613" i="11"/>
  <c r="H1613" i="11"/>
  <c r="G1605" i="11"/>
  <c r="Z63" i="1" s="1"/>
  <c r="H1605" i="11"/>
  <c r="AA63" i="1" s="1"/>
  <c r="G1597" i="11"/>
  <c r="H1597" i="11"/>
  <c r="G1589" i="11"/>
  <c r="H1589" i="11"/>
  <c r="G1581" i="11"/>
  <c r="H1581" i="11"/>
  <c r="G1573" i="11"/>
  <c r="H1573" i="11"/>
  <c r="G1565" i="11"/>
  <c r="Z27" i="1" s="1"/>
  <c r="H1565" i="11"/>
  <c r="G1557" i="11"/>
  <c r="Z43" i="1" s="1"/>
  <c r="H1557" i="11"/>
  <c r="G1549" i="11"/>
  <c r="H1549" i="11"/>
  <c r="AA33" i="1" s="1"/>
  <c r="G1541" i="11"/>
  <c r="H1541" i="11"/>
  <c r="G1533" i="11"/>
  <c r="H1533" i="11"/>
  <c r="G1525" i="11"/>
  <c r="H1525" i="11"/>
  <c r="G1517" i="11"/>
  <c r="H1517" i="11"/>
  <c r="G1509" i="11"/>
  <c r="H1509" i="11"/>
  <c r="G1615" i="11"/>
  <c r="G1592" i="11"/>
  <c r="I1621" i="11"/>
  <c r="AB8" i="1" s="1"/>
  <c r="J1613" i="11"/>
  <c r="H1607" i="11"/>
  <c r="H1600" i="11"/>
  <c r="I1592" i="11"/>
  <c r="I1573" i="11"/>
  <c r="H1568" i="11"/>
  <c r="J1549" i="11"/>
  <c r="I1544" i="11"/>
  <c r="H1620" i="11"/>
  <c r="J1620" i="11"/>
  <c r="H1612" i="11"/>
  <c r="J1612" i="11"/>
  <c r="H1604" i="11"/>
  <c r="J1604" i="11"/>
  <c r="H1596" i="11"/>
  <c r="J1596" i="11"/>
  <c r="H1588" i="11"/>
  <c r="J1588" i="11"/>
  <c r="H1580" i="11"/>
  <c r="AA39" i="1" s="1"/>
  <c r="J1580" i="11"/>
  <c r="AC58" i="1" s="1"/>
  <c r="H1572" i="11"/>
  <c r="J1572" i="11"/>
  <c r="H1564" i="11"/>
  <c r="J1564" i="11"/>
  <c r="H1556" i="11"/>
  <c r="J1556" i="11"/>
  <c r="AC49" i="1" s="1"/>
  <c r="H1548" i="11"/>
  <c r="J1548" i="11"/>
  <c r="G1612" i="11"/>
  <c r="G1591" i="11"/>
  <c r="G1568" i="11"/>
  <c r="G1548" i="11"/>
  <c r="I1620" i="11"/>
  <c r="I1613" i="11"/>
  <c r="J1605" i="11"/>
  <c r="H1599" i="11"/>
  <c r="H1592" i="11"/>
  <c r="I1584" i="11"/>
  <c r="I1572" i="11"/>
  <c r="H1567" i="11"/>
  <c r="I1549" i="11"/>
  <c r="H1544" i="11"/>
  <c r="G1608" i="11"/>
  <c r="G1588" i="11"/>
  <c r="G1567" i="11"/>
  <c r="G1544" i="11"/>
  <c r="I1612" i="11"/>
  <c r="I1605" i="11"/>
  <c r="AB63" i="1" s="1"/>
  <c r="J1597" i="11"/>
  <c r="H1591" i="11"/>
  <c r="H1584" i="11"/>
  <c r="J1565" i="11"/>
  <c r="I1560" i="11"/>
  <c r="AB45" i="1" s="1"/>
  <c r="I1548" i="11"/>
  <c r="J1525" i="11"/>
  <c r="J1509" i="11"/>
  <c r="G1618" i="11"/>
  <c r="H1618" i="11"/>
  <c r="I1618" i="11"/>
  <c r="G1607" i="11"/>
  <c r="G1584" i="11"/>
  <c r="G1564" i="11"/>
  <c r="J1618" i="11"/>
  <c r="AC2" i="1" s="1"/>
  <c r="I1604" i="11"/>
  <c r="I1597" i="11"/>
  <c r="J1589" i="11"/>
  <c r="H1583" i="11"/>
  <c r="I1565" i="11"/>
  <c r="H1560" i="11"/>
  <c r="AA45" i="1" s="1"/>
  <c r="J1541" i="11"/>
  <c r="I1536" i="11"/>
  <c r="I1525" i="11"/>
  <c r="I1520" i="11"/>
  <c r="I1509" i="11"/>
  <c r="G1617" i="11"/>
  <c r="H1617" i="11"/>
  <c r="AA10" i="1" s="1"/>
  <c r="I1617" i="11"/>
  <c r="AB10" i="1" s="1"/>
  <c r="G1609" i="11"/>
  <c r="H1609" i="11"/>
  <c r="I1609" i="11"/>
  <c r="G1601" i="11"/>
  <c r="H1601" i="11"/>
  <c r="I1601" i="11"/>
  <c r="G1593" i="11"/>
  <c r="H1593" i="11"/>
  <c r="I1593" i="11"/>
  <c r="G1585" i="11"/>
  <c r="H1585" i="11"/>
  <c r="I1585" i="11"/>
  <c r="G1577" i="11"/>
  <c r="Z53" i="1" s="1"/>
  <c r="H1577" i="11"/>
  <c r="I1577" i="11"/>
  <c r="G1569" i="11"/>
  <c r="H1569" i="11"/>
  <c r="I1569" i="11"/>
  <c r="G1561" i="11"/>
  <c r="H1561" i="11"/>
  <c r="I1561" i="11"/>
  <c r="G1553" i="11"/>
  <c r="H1553" i="11"/>
  <c r="I1553" i="11"/>
  <c r="G1545" i="11"/>
  <c r="H1545" i="11"/>
  <c r="I1545" i="11"/>
  <c r="G1537" i="11"/>
  <c r="H1537" i="11"/>
  <c r="I1537" i="11"/>
  <c r="G1529" i="11"/>
  <c r="H1529" i="11"/>
  <c r="I1529" i="11"/>
  <c r="G1521" i="11"/>
  <c r="H1521" i="11"/>
  <c r="I1521" i="11"/>
  <c r="G1513" i="11"/>
  <c r="H1513" i="11"/>
  <c r="I1513" i="11"/>
  <c r="G1505" i="11"/>
  <c r="G1604" i="11"/>
  <c r="G1583" i="11"/>
  <c r="G1560" i="11"/>
  <c r="G1520" i="11"/>
  <c r="I1505" i="11"/>
  <c r="J1617" i="11"/>
  <c r="AC10" i="1" s="1"/>
  <c r="I1596" i="11"/>
  <c r="I1589" i="11"/>
  <c r="J1581" i="11"/>
  <c r="AC60" i="1" s="1"/>
  <c r="I1576" i="11"/>
  <c r="I1564" i="11"/>
  <c r="J1553" i="11"/>
  <c r="AC38" i="1" s="1"/>
  <c r="I1541" i="11"/>
  <c r="H1536" i="11"/>
  <c r="H1520" i="11"/>
  <c r="G1623" i="11"/>
  <c r="Z4" i="1" s="1"/>
  <c r="G1600" i="11"/>
  <c r="G1580" i="11"/>
  <c r="G1536" i="11"/>
  <c r="Z47" i="1" s="1"/>
  <c r="J1505" i="11"/>
  <c r="I1616" i="11"/>
  <c r="J1609" i="11"/>
  <c r="I1588" i="11"/>
  <c r="I1581" i="11"/>
  <c r="H1576" i="11"/>
  <c r="AA25" i="1" s="1"/>
  <c r="J1557" i="11"/>
  <c r="I1552" i="11"/>
  <c r="G1566" i="11"/>
  <c r="G1558" i="11"/>
  <c r="G1550" i="11"/>
  <c r="G1542" i="11"/>
  <c r="G1534" i="11"/>
  <c r="Z26" i="1" s="1"/>
  <c r="G1526" i="11"/>
  <c r="G1518" i="11"/>
  <c r="G1510" i="11"/>
  <c r="I1610" i="11"/>
  <c r="I1602" i="11"/>
  <c r="I1594" i="11"/>
  <c r="I1586" i="11"/>
  <c r="J1559" i="11"/>
  <c r="J1551" i="11"/>
  <c r="J1543" i="11"/>
  <c r="AC55" i="1" s="1"/>
  <c r="J1535" i="11"/>
  <c r="J1527" i="11"/>
  <c r="AC8" i="1" s="1"/>
  <c r="J1519" i="11"/>
  <c r="J1511" i="11"/>
  <c r="AC35" i="1" s="1"/>
  <c r="H1610" i="11"/>
  <c r="H1602" i="11"/>
  <c r="H1594" i="11"/>
  <c r="H1586" i="11"/>
  <c r="AA26" i="1" s="1"/>
  <c r="J1540" i="11"/>
  <c r="G1619" i="11"/>
  <c r="Z7" i="1" s="1"/>
  <c r="G1611" i="11"/>
  <c r="G1603" i="11"/>
  <c r="G1595" i="11"/>
  <c r="G1587" i="11"/>
  <c r="G1579" i="11"/>
  <c r="G1571" i="11"/>
  <c r="G1563" i="11"/>
  <c r="G1555" i="11"/>
  <c r="G1547" i="11"/>
  <c r="G1539" i="11"/>
  <c r="G1531" i="11"/>
  <c r="J1566" i="11"/>
  <c r="J1558" i="11"/>
  <c r="J1550" i="11"/>
  <c r="J1542" i="11"/>
  <c r="J1534" i="11"/>
  <c r="J1526" i="11"/>
  <c r="J1518" i="11"/>
  <c r="J1510" i="11"/>
  <c r="J1619" i="11"/>
  <c r="J1611" i="11"/>
  <c r="J1603" i="11"/>
  <c r="AC61" i="1" s="1"/>
  <c r="J1595" i="11"/>
  <c r="J1587" i="11"/>
  <c r="J1579" i="11"/>
  <c r="J1571" i="11"/>
  <c r="I1566" i="11"/>
  <c r="AB52" i="1" s="1"/>
  <c r="J1563" i="11"/>
  <c r="I1558" i="11"/>
  <c r="J1555" i="11"/>
  <c r="AC37" i="1" s="1"/>
  <c r="I1550" i="11"/>
  <c r="J1547" i="11"/>
  <c r="AC56" i="1" s="1"/>
  <c r="I1542" i="11"/>
  <c r="J1539" i="11"/>
  <c r="I1534" i="11"/>
  <c r="J1531" i="11"/>
  <c r="I1526" i="11"/>
  <c r="J1523" i="11"/>
  <c r="I1518" i="11"/>
  <c r="J1515" i="11"/>
  <c r="I1510" i="11"/>
  <c r="J1507" i="11"/>
  <c r="O1342" i="11"/>
  <c r="P1377" i="11"/>
  <c r="O1490" i="11"/>
  <c r="P1490" i="11"/>
  <c r="O679" i="11"/>
  <c r="P59" i="11"/>
  <c r="O126" i="11"/>
  <c r="P126" i="11"/>
  <c r="P158" i="11"/>
  <c r="O158" i="11"/>
  <c r="O481" i="11"/>
  <c r="P481" i="11"/>
  <c r="O1050" i="11"/>
  <c r="P1050" i="11"/>
  <c r="O1289" i="11"/>
  <c r="P1289" i="11"/>
  <c r="O292" i="11"/>
  <c r="P292" i="11"/>
  <c r="O490" i="11"/>
  <c r="P1066" i="11"/>
  <c r="P321" i="11"/>
  <c r="O403" i="11"/>
  <c r="P463" i="11"/>
  <c r="O463" i="11"/>
  <c r="P1200" i="11"/>
  <c r="O1200" i="11"/>
  <c r="O133" i="11"/>
  <c r="P133" i="11"/>
  <c r="O456" i="11"/>
  <c r="P456" i="11"/>
  <c r="O1384" i="11"/>
  <c r="P1384" i="11"/>
  <c r="P763" i="11"/>
  <c r="O973" i="11"/>
  <c r="O1338" i="11"/>
  <c r="P1338" i="11"/>
  <c r="O343" i="11"/>
  <c r="O421" i="11"/>
  <c r="P964" i="11"/>
  <c r="P156" i="11"/>
  <c r="O156" i="11"/>
  <c r="O189" i="11"/>
  <c r="P319" i="11"/>
  <c r="O788" i="11"/>
  <c r="P1126" i="11"/>
  <c r="O1362" i="11"/>
  <c r="P47" i="11"/>
  <c r="P444" i="11"/>
  <c r="O1375" i="11"/>
  <c r="P1375" i="11"/>
  <c r="O162" i="11"/>
  <c r="P285" i="11"/>
  <c r="O535" i="11"/>
  <c r="P535" i="11"/>
  <c r="O1073" i="11"/>
  <c r="O1336" i="11"/>
  <c r="P1336" i="11"/>
  <c r="P419" i="11"/>
  <c r="O1052" i="11"/>
  <c r="O583" i="11"/>
  <c r="P583" i="11"/>
  <c r="P1115" i="11"/>
  <c r="O1115" i="11"/>
  <c r="O221" i="11"/>
  <c r="P221" i="11"/>
  <c r="O294" i="11"/>
  <c r="P294" i="11"/>
  <c r="O546" i="11"/>
  <c r="P287" i="11"/>
  <c r="O544" i="11"/>
  <c r="P1340" i="11"/>
  <c r="O1340" i="11"/>
  <c r="P276" i="11"/>
  <c r="O283" i="11"/>
  <c r="P6" i="11"/>
  <c r="O6" i="11"/>
  <c r="O399" i="11"/>
  <c r="P399" i="11"/>
  <c r="O576" i="11"/>
  <c r="P576" i="11"/>
  <c r="P1311" i="11"/>
  <c r="O1318" i="11"/>
  <c r="P1318" i="11"/>
  <c r="P1354" i="11"/>
  <c r="O1361" i="11"/>
  <c r="O1365" i="11"/>
  <c r="P1468" i="11"/>
  <c r="P590" i="11"/>
  <c r="O926" i="11"/>
  <c r="O947" i="11"/>
  <c r="O949" i="11"/>
  <c r="O951" i="11"/>
  <c r="P1140" i="11"/>
  <c r="P219" i="11"/>
  <c r="O310" i="11"/>
  <c r="O454" i="11"/>
  <c r="P1090" i="11"/>
  <c r="O1258" i="11"/>
  <c r="O1305" i="11"/>
  <c r="O1307" i="11"/>
  <c r="P71" i="11"/>
  <c r="P75" i="11"/>
  <c r="P565" i="11"/>
  <c r="O595" i="11"/>
  <c r="P739" i="11"/>
  <c r="O1002" i="11"/>
  <c r="P1391" i="11"/>
  <c r="P1432" i="11"/>
  <c r="O18" i="11"/>
  <c r="O62" i="11"/>
  <c r="P379" i="11"/>
  <c r="P516" i="11"/>
  <c r="P616" i="11"/>
  <c r="P655" i="11"/>
  <c r="P780" i="11"/>
  <c r="P967" i="11"/>
  <c r="P1078" i="11"/>
  <c r="O1125" i="11"/>
  <c r="O1210" i="11"/>
  <c r="O1283" i="11"/>
  <c r="O523" i="11"/>
  <c r="O527" i="11"/>
  <c r="P762" i="11"/>
  <c r="P1152" i="11"/>
  <c r="P1226" i="11"/>
  <c r="P89" i="11"/>
  <c r="P186" i="11"/>
  <c r="P245" i="11"/>
  <c r="O259" i="11"/>
  <c r="P384" i="11"/>
  <c r="P393" i="11"/>
  <c r="O418" i="11"/>
  <c r="P420" i="11"/>
  <c r="O436" i="11"/>
  <c r="P475" i="11"/>
  <c r="P525" i="11"/>
  <c r="P534" i="11"/>
  <c r="P698" i="11"/>
  <c r="P751" i="11"/>
  <c r="P769" i="11"/>
  <c r="P864" i="11"/>
  <c r="P911" i="11"/>
  <c r="P1074" i="11"/>
  <c r="P1114" i="11"/>
  <c r="P1150" i="11"/>
  <c r="O1186" i="11"/>
  <c r="P1188" i="11"/>
  <c r="P1263" i="11"/>
  <c r="O1279" i="11"/>
  <c r="O1292" i="11"/>
  <c r="P1385" i="11"/>
  <c r="O775" i="11"/>
  <c r="P997" i="11"/>
  <c r="O1088" i="11"/>
  <c r="O1423" i="11"/>
  <c r="O73" i="11"/>
  <c r="O77" i="11"/>
  <c r="P511" i="11"/>
  <c r="O835" i="11"/>
  <c r="P1032" i="11"/>
  <c r="O1138" i="11"/>
  <c r="P1205" i="11"/>
  <c r="O1447" i="11"/>
  <c r="P210" i="11"/>
  <c r="P618" i="11"/>
  <c r="O814" i="11"/>
  <c r="P1084" i="11"/>
  <c r="O1174" i="11"/>
  <c r="P627" i="11"/>
  <c r="O787" i="11"/>
  <c r="P906" i="11"/>
  <c r="O936" i="11"/>
  <c r="P1037" i="11"/>
  <c r="P1369" i="11"/>
  <c r="P215" i="11"/>
  <c r="P386" i="11"/>
  <c r="P744" i="11"/>
  <c r="P840" i="11"/>
  <c r="P1422" i="11"/>
  <c r="O1457" i="11"/>
  <c r="O1459" i="11"/>
  <c r="P1480" i="11"/>
  <c r="O1487" i="11"/>
  <c r="P1194" i="11"/>
  <c r="O1198" i="11"/>
  <c r="O1373" i="11"/>
  <c r="P1414" i="11"/>
  <c r="P86" i="11"/>
  <c r="P198" i="11"/>
  <c r="P408" i="11"/>
  <c r="P415" i="11"/>
  <c r="P917" i="11"/>
  <c r="P960" i="11"/>
  <c r="O1082" i="11"/>
  <c r="P1434" i="11"/>
  <c r="O673" i="11"/>
  <c r="P1303" i="11"/>
  <c r="O1328" i="11"/>
  <c r="P1330" i="11"/>
  <c r="P150" i="11"/>
  <c r="P597" i="11"/>
  <c r="P671" i="11"/>
  <c r="O760" i="11"/>
  <c r="P1102" i="11"/>
  <c r="P1247" i="11"/>
  <c r="P1301" i="11"/>
  <c r="P1233" i="11"/>
  <c r="O30" i="11"/>
  <c r="P170" i="11"/>
  <c r="P7" i="11"/>
  <c r="P159" i="11"/>
  <c r="P195" i="11"/>
  <c r="P197" i="11"/>
  <c r="P227" i="11"/>
  <c r="O295" i="11"/>
  <c r="P464" i="11"/>
  <c r="O487" i="11"/>
  <c r="O630" i="11"/>
  <c r="O694" i="11"/>
  <c r="P792" i="11"/>
  <c r="O799" i="11"/>
  <c r="O822" i="11"/>
  <c r="P918" i="11"/>
  <c r="P1024" i="11"/>
  <c r="O1040" i="11"/>
  <c r="P1081" i="11"/>
  <c r="P1105" i="11"/>
  <c r="P1130" i="11"/>
  <c r="P1146" i="11"/>
  <c r="O1171" i="11"/>
  <c r="O1173" i="11"/>
  <c r="P1257" i="11"/>
  <c r="P1381" i="11"/>
  <c r="P1420" i="11"/>
  <c r="O1435" i="11"/>
  <c r="P1006" i="11"/>
  <c r="O1196" i="11"/>
  <c r="O1269" i="11"/>
  <c r="P154" i="11"/>
  <c r="P152" i="11"/>
  <c r="O431" i="11"/>
  <c r="P1163" i="11"/>
  <c r="O1332" i="11"/>
  <c r="P904" i="11"/>
  <c r="P1181" i="11"/>
  <c r="P179" i="11"/>
  <c r="O634" i="11"/>
  <c r="O1219" i="11"/>
  <c r="P44" i="11"/>
  <c r="P42" i="11"/>
  <c r="P123" i="11"/>
  <c r="P241" i="11"/>
  <c r="P255" i="11"/>
  <c r="P264" i="11"/>
  <c r="P471" i="11"/>
  <c r="P708" i="11"/>
  <c r="P1061" i="11"/>
  <c r="P1162" i="11"/>
  <c r="P1259" i="11"/>
  <c r="P1329" i="11"/>
  <c r="O1331" i="11"/>
  <c r="O1411" i="11"/>
  <c r="P108" i="11"/>
  <c r="O108" i="11"/>
  <c r="O963" i="11"/>
  <c r="P963" i="11"/>
  <c r="O51" i="11"/>
  <c r="P51" i="11"/>
  <c r="O106" i="11"/>
  <c r="P106" i="11"/>
  <c r="P234" i="11"/>
  <c r="O234" i="11"/>
  <c r="O453" i="11"/>
  <c r="P453" i="11"/>
  <c r="O411" i="11"/>
  <c r="P411" i="11"/>
  <c r="P871" i="11"/>
  <c r="O871" i="11"/>
  <c r="O116" i="11"/>
  <c r="P116" i="11"/>
  <c r="P439" i="11"/>
  <c r="O439" i="11"/>
  <c r="P499" i="11"/>
  <c r="O499" i="11"/>
  <c r="P692" i="11"/>
  <c r="O692" i="11"/>
  <c r="P54" i="11"/>
  <c r="O54" i="11"/>
  <c r="O451" i="11"/>
  <c r="P451" i="11"/>
  <c r="O504" i="11"/>
  <c r="P504" i="11"/>
  <c r="O555" i="11"/>
  <c r="P555" i="11"/>
  <c r="O17" i="11"/>
  <c r="P17" i="11"/>
  <c r="O114" i="11"/>
  <c r="P114" i="11"/>
  <c r="P178" i="11"/>
  <c r="O178" i="11"/>
  <c r="O608" i="11"/>
  <c r="P608" i="11"/>
  <c r="O95" i="11"/>
  <c r="P95" i="11"/>
  <c r="P258" i="11"/>
  <c r="O258" i="11"/>
  <c r="O474" i="11"/>
  <c r="P474" i="11"/>
  <c r="O910" i="11"/>
  <c r="P910" i="11"/>
  <c r="O8" i="11"/>
  <c r="P8" i="11"/>
  <c r="P176" i="11"/>
  <c r="O176" i="11"/>
  <c r="P274" i="11"/>
  <c r="O274" i="11"/>
  <c r="O367" i="11"/>
  <c r="P367" i="11"/>
  <c r="O374" i="11"/>
  <c r="P374" i="11"/>
  <c r="O390" i="11"/>
  <c r="P390" i="11"/>
  <c r="O360" i="11"/>
  <c r="P360" i="11"/>
  <c r="O540" i="11"/>
  <c r="P540" i="11"/>
  <c r="O828" i="11"/>
  <c r="P828" i="11"/>
  <c r="O908" i="11"/>
  <c r="P908" i="11"/>
  <c r="P995" i="11"/>
  <c r="O995" i="11"/>
  <c r="O131" i="11"/>
  <c r="P131" i="11"/>
  <c r="O265" i="11"/>
  <c r="P265" i="11"/>
  <c r="O397" i="11"/>
  <c r="P397" i="11"/>
  <c r="O84" i="11"/>
  <c r="P84" i="11"/>
  <c r="O98" i="11"/>
  <c r="P98" i="11"/>
  <c r="P138" i="11"/>
  <c r="O138" i="11"/>
  <c r="P174" i="11"/>
  <c r="O174" i="11"/>
  <c r="O217" i="11"/>
  <c r="P217" i="11"/>
  <c r="O301" i="11"/>
  <c r="P301" i="11"/>
  <c r="O337" i="11"/>
  <c r="P337" i="11"/>
  <c r="O648" i="11"/>
  <c r="P648" i="11"/>
  <c r="O805" i="11"/>
  <c r="P805" i="11"/>
  <c r="O247" i="11"/>
  <c r="P247" i="11"/>
  <c r="O288" i="11"/>
  <c r="P288" i="11"/>
  <c r="O429" i="11"/>
  <c r="P429" i="11"/>
  <c r="O468" i="11"/>
  <c r="P468" i="11"/>
  <c r="O563" i="11"/>
  <c r="P563" i="11"/>
  <c r="P222" i="11"/>
  <c r="O222" i="11"/>
  <c r="P427" i="11"/>
  <c r="O427" i="11"/>
  <c r="P742" i="11"/>
  <c r="O742" i="11"/>
  <c r="O979" i="11"/>
  <c r="P979" i="11"/>
  <c r="P188" i="11"/>
  <c r="O188" i="11"/>
  <c r="O243" i="11"/>
  <c r="P243" i="11"/>
  <c r="P382" i="11"/>
  <c r="O382" i="11"/>
  <c r="O532" i="11"/>
  <c r="P532" i="11"/>
  <c r="O589" i="11"/>
  <c r="P589" i="11"/>
  <c r="O703" i="11"/>
  <c r="P703" i="11"/>
  <c r="O900" i="11"/>
  <c r="P900" i="11"/>
  <c r="O984" i="11"/>
  <c r="P984" i="11"/>
  <c r="O660" i="11"/>
  <c r="P660" i="11"/>
  <c r="O1038" i="11"/>
  <c r="P1109" i="11"/>
  <c r="O1128" i="11"/>
  <c r="O1139" i="11"/>
  <c r="P1228" i="11"/>
  <c r="O1265" i="11"/>
  <c r="P1267" i="11"/>
  <c r="P1280" i="11"/>
  <c r="O1280" i="11"/>
  <c r="P1346" i="11"/>
  <c r="O1346" i="11"/>
  <c r="P1304" i="11"/>
  <c r="O1304" i="11"/>
  <c r="O547" i="11"/>
  <c r="O580" i="11"/>
  <c r="O620" i="11"/>
  <c r="O622" i="11"/>
  <c r="P636" i="11"/>
  <c r="O706" i="11"/>
  <c r="O715" i="11"/>
  <c r="O778" i="11"/>
  <c r="P928" i="11"/>
  <c r="O954" i="11"/>
  <c r="O956" i="11"/>
  <c r="O958" i="11"/>
  <c r="O972" i="11"/>
  <c r="P976" i="11"/>
  <c r="O66" i="11"/>
  <c r="P203" i="11"/>
  <c r="P214" i="11"/>
  <c r="O216" i="11"/>
  <c r="O251" i="11"/>
  <c r="P251" i="11"/>
  <c r="P348" i="11"/>
  <c r="O355" i="11"/>
  <c r="O364" i="11"/>
  <c r="O366" i="11"/>
  <c r="P372" i="11"/>
  <c r="P402" i="11"/>
  <c r="P445" i="11"/>
  <c r="P507" i="11"/>
  <c r="O526" i="11"/>
  <c r="P530" i="11"/>
  <c r="P582" i="11"/>
  <c r="P612" i="11"/>
  <c r="P643" i="11"/>
  <c r="O652" i="11"/>
  <c r="P667" i="11"/>
  <c r="O691" i="11"/>
  <c r="P724" i="11"/>
  <c r="P726" i="11"/>
  <c r="O728" i="11"/>
  <c r="O730" i="11"/>
  <c r="O774" i="11"/>
  <c r="P796" i="11"/>
  <c r="P798" i="11"/>
  <c r="O818" i="11"/>
  <c r="O877" i="11"/>
  <c r="P888" i="11"/>
  <c r="O895" i="11"/>
  <c r="P916" i="11"/>
  <c r="P935" i="11"/>
  <c r="P952" i="11"/>
  <c r="O983" i="11"/>
  <c r="O1009" i="11"/>
  <c r="O1018" i="11"/>
  <c r="O1020" i="11"/>
  <c r="O1022" i="11"/>
  <c r="P1051" i="11"/>
  <c r="O1053" i="11"/>
  <c r="P1095" i="11"/>
  <c r="O1182" i="11"/>
  <c r="O1193" i="11"/>
  <c r="P1351" i="11"/>
  <c r="O1351" i="11"/>
  <c r="O87" i="11"/>
  <c r="P87" i="11"/>
  <c r="O277" i="11"/>
  <c r="P277" i="11"/>
  <c r="O628" i="11"/>
  <c r="O654" i="11"/>
  <c r="P697" i="11"/>
  <c r="P732" i="11"/>
  <c r="O820" i="11"/>
  <c r="P15" i="11"/>
  <c r="O26" i="11"/>
  <c r="P35" i="11"/>
  <c r="P53" i="11"/>
  <c r="O55" i="11"/>
  <c r="P55" i="11"/>
  <c r="P107" i="11"/>
  <c r="O137" i="11"/>
  <c r="P167" i="11"/>
  <c r="P212" i="11"/>
  <c r="P312" i="11"/>
  <c r="O346" i="11"/>
  <c r="O370" i="11"/>
  <c r="O396" i="11"/>
  <c r="P396" i="11"/>
  <c r="P400" i="11"/>
  <c r="P404" i="11"/>
  <c r="P432" i="11"/>
  <c r="P467" i="11"/>
  <c r="P505" i="11"/>
  <c r="P528" i="11"/>
  <c r="O816" i="11"/>
  <c r="P816" i="11"/>
  <c r="O886" i="11"/>
  <c r="O1016" i="11"/>
  <c r="P1167" i="11"/>
  <c r="O1191" i="11"/>
  <c r="P1191" i="11"/>
  <c r="P1246" i="11"/>
  <c r="O1246" i="11"/>
  <c r="O1261" i="11"/>
  <c r="O1276" i="11"/>
  <c r="O1287" i="11"/>
  <c r="P1287" i="11"/>
  <c r="P1325" i="11"/>
  <c r="O1325" i="11"/>
  <c r="P1344" i="11"/>
  <c r="O1344" i="11"/>
  <c r="P1030" i="11"/>
  <c r="O1030" i="11"/>
  <c r="O1239" i="11"/>
  <c r="P1239" i="11"/>
  <c r="O11" i="11"/>
  <c r="P11" i="11"/>
  <c r="O768" i="11"/>
  <c r="P768" i="11"/>
  <c r="P1085" i="11"/>
  <c r="P1123" i="11"/>
  <c r="O1204" i="11"/>
  <c r="O1218" i="11"/>
  <c r="P1222" i="11"/>
  <c r="P1253" i="11"/>
  <c r="O1382" i="11"/>
  <c r="P1382" i="11"/>
  <c r="O90" i="11"/>
  <c r="P125" i="11"/>
  <c r="O127" i="11"/>
  <c r="O129" i="11"/>
  <c r="P155" i="11"/>
  <c r="P161" i="11"/>
  <c r="O206" i="11"/>
  <c r="O254" i="11"/>
  <c r="O289" i="11"/>
  <c r="O291" i="11"/>
  <c r="P388" i="11"/>
  <c r="P409" i="11"/>
  <c r="P480" i="11"/>
  <c r="O489" i="11"/>
  <c r="O572" i="11"/>
  <c r="O591" i="11"/>
  <c r="O619" i="11"/>
  <c r="P625" i="11"/>
  <c r="O631" i="11"/>
  <c r="P633" i="11"/>
  <c r="O635" i="11"/>
  <c r="O646" i="11"/>
  <c r="P661" i="11"/>
  <c r="O670" i="11"/>
  <c r="P672" i="11"/>
  <c r="P709" i="11"/>
  <c r="O733" i="11"/>
  <c r="P733" i="11"/>
  <c r="O823" i="11"/>
  <c r="O832" i="11"/>
  <c r="O834" i="11"/>
  <c r="O847" i="11"/>
  <c r="O923" i="11"/>
  <c r="P925" i="11"/>
  <c r="O927" i="11"/>
  <c r="P940" i="11"/>
  <c r="O971" i="11"/>
  <c r="O990" i="11"/>
  <c r="P1001" i="11"/>
  <c r="P1012" i="11"/>
  <c r="O1012" i="11"/>
  <c r="P1041" i="11"/>
  <c r="O1043" i="11"/>
  <c r="P1045" i="11"/>
  <c r="O1060" i="11"/>
  <c r="O1098" i="11"/>
  <c r="P1104" i="11"/>
  <c r="O1106" i="11"/>
  <c r="O1108" i="11"/>
  <c r="O1127" i="11"/>
  <c r="P1202" i="11"/>
  <c r="O1206" i="11"/>
  <c r="O1220" i="11"/>
  <c r="P1268" i="11"/>
  <c r="O1268" i="11"/>
  <c r="P1296" i="11"/>
  <c r="O1274" i="11"/>
  <c r="P1274" i="11"/>
  <c r="P1349" i="11"/>
  <c r="O1349" i="11"/>
  <c r="P1116" i="11"/>
  <c r="O373" i="11"/>
  <c r="P373" i="11"/>
  <c r="P988" i="11"/>
  <c r="P999" i="11"/>
  <c r="P1058" i="11"/>
  <c r="O1266" i="11"/>
  <c r="P1294" i="11"/>
  <c r="P1314" i="11"/>
  <c r="O1314" i="11"/>
  <c r="P1225" i="11"/>
  <c r="O1225" i="11"/>
  <c r="P1378" i="11"/>
  <c r="O1378" i="11"/>
  <c r="O1054" i="11"/>
  <c r="P1067" i="11"/>
  <c r="O1067" i="11"/>
  <c r="O78" i="11"/>
  <c r="O80" i="11"/>
  <c r="O102" i="11"/>
  <c r="P104" i="11"/>
  <c r="P119" i="11"/>
  <c r="O134" i="11"/>
  <c r="O246" i="11"/>
  <c r="P324" i="11"/>
  <c r="P330" i="11"/>
  <c r="O378" i="11"/>
  <c r="O455" i="11"/>
  <c r="P472" i="11"/>
  <c r="O494" i="11"/>
  <c r="O496" i="11"/>
  <c r="O498" i="11"/>
  <c r="O502" i="11"/>
  <c r="P553" i="11"/>
  <c r="P564" i="11"/>
  <c r="P600" i="11"/>
  <c r="O607" i="11"/>
  <c r="O684" i="11"/>
  <c r="P684" i="11"/>
  <c r="O841" i="11"/>
  <c r="P852" i="11"/>
  <c r="O859" i="11"/>
  <c r="O868" i="11"/>
  <c r="O870" i="11"/>
  <c r="O883" i="11"/>
  <c r="P903" i="11"/>
  <c r="O905" i="11"/>
  <c r="P943" i="11"/>
  <c r="P961" i="11"/>
  <c r="O1027" i="11"/>
  <c r="O1029" i="11"/>
  <c r="P1031" i="11"/>
  <c r="P1033" i="11"/>
  <c r="O1147" i="11"/>
  <c r="O1153" i="11"/>
  <c r="P1155" i="11"/>
  <c r="O1217" i="11"/>
  <c r="O1232" i="11"/>
  <c r="O1234" i="11"/>
  <c r="O1236" i="11"/>
  <c r="O1238" i="11"/>
  <c r="P1326" i="11"/>
  <c r="O1326" i="11"/>
  <c r="P1023" i="11"/>
  <c r="O1260" i="11"/>
  <c r="P1260" i="11"/>
  <c r="O1277" i="11"/>
  <c r="P23" i="11"/>
  <c r="P143" i="11"/>
  <c r="P257" i="11"/>
  <c r="P300" i="11"/>
  <c r="P328" i="11"/>
  <c r="O412" i="11"/>
  <c r="O438" i="11"/>
  <c r="P492" i="11"/>
  <c r="P500" i="11"/>
  <c r="O562" i="11"/>
  <c r="P588" i="11"/>
  <c r="O598" i="11"/>
  <c r="O662" i="11"/>
  <c r="P662" i="11"/>
  <c r="P756" i="11"/>
  <c r="P804" i="11"/>
  <c r="O850" i="11"/>
  <c r="P901" i="11"/>
  <c r="P907" i="11"/>
  <c r="O1076" i="11"/>
  <c r="O1103" i="11"/>
  <c r="P1215" i="11"/>
  <c r="P1221" i="11"/>
  <c r="O1221" i="11"/>
  <c r="O1273" i="11"/>
  <c r="P1297" i="11"/>
  <c r="O1297" i="11"/>
  <c r="P1348" i="11"/>
  <c r="O1348" i="11"/>
  <c r="O1320" i="11"/>
  <c r="P1334" i="11"/>
  <c r="O1402" i="11"/>
  <c r="O1404" i="11"/>
  <c r="O1406" i="11"/>
  <c r="O1408" i="11"/>
  <c r="P1478" i="11"/>
  <c r="P1486" i="11"/>
  <c r="O1400" i="11"/>
  <c r="O1421" i="11"/>
  <c r="O1433" i="11"/>
  <c r="O1445" i="11"/>
  <c r="O1451" i="11"/>
  <c r="O1461" i="11"/>
  <c r="P1474" i="11"/>
  <c r="O1497" i="11"/>
  <c r="O1386" i="11"/>
  <c r="O1388" i="11"/>
  <c r="O1392" i="11"/>
  <c r="O1306" i="11"/>
  <c r="O1366" i="11"/>
  <c r="O1368" i="11"/>
  <c r="O1427" i="11"/>
  <c r="O1493" i="11"/>
  <c r="P1327" i="11"/>
  <c r="O1352" i="11"/>
  <c r="P1466" i="11"/>
  <c r="O1481" i="11"/>
  <c r="O1483" i="11"/>
  <c r="O1485" i="11"/>
  <c r="P1010" i="11"/>
  <c r="P1044" i="11"/>
  <c r="O1063" i="11"/>
  <c r="O1142" i="11"/>
  <c r="O1409" i="11"/>
  <c r="O1341" i="11"/>
  <c r="P1418" i="11"/>
  <c r="P1442" i="11"/>
  <c r="P1450" i="11"/>
  <c r="O1452" i="11"/>
  <c r="O1454" i="11"/>
  <c r="P1462" i="11"/>
  <c r="P1498" i="11"/>
  <c r="O1393" i="11"/>
  <c r="P1426" i="11"/>
  <c r="P1438" i="11"/>
  <c r="O1469" i="11"/>
  <c r="O1471" i="11"/>
  <c r="P1492" i="11"/>
  <c r="Y32" i="1"/>
  <c r="P1209" i="11"/>
  <c r="O1209" i="11"/>
  <c r="P953" i="11"/>
  <c r="O1005" i="11"/>
  <c r="O1094" i="11"/>
  <c r="O205" i="11"/>
  <c r="P856" i="11"/>
  <c r="O1317" i="11"/>
  <c r="P1394" i="11"/>
  <c r="O1394" i="11"/>
  <c r="O681" i="11"/>
  <c r="P892" i="11"/>
  <c r="O1179" i="11"/>
  <c r="P1179" i="11"/>
  <c r="O1183" i="11"/>
  <c r="O1185" i="11"/>
  <c r="P1028" i="11"/>
  <c r="O1028" i="11"/>
  <c r="P854" i="11"/>
  <c r="P1495" i="11"/>
  <c r="O1495" i="11"/>
  <c r="O978" i="11"/>
  <c r="P1309" i="11"/>
  <c r="O1309" i="11"/>
  <c r="O1315" i="11"/>
  <c r="O433" i="11"/>
  <c r="O435" i="11"/>
  <c r="P483" i="11"/>
  <c r="O789" i="11"/>
  <c r="P1399" i="11"/>
  <c r="O1399" i="11"/>
  <c r="P1164" i="11"/>
  <c r="O1164" i="11"/>
  <c r="P493" i="11"/>
  <c r="O948" i="11"/>
  <c r="P1015" i="11"/>
  <c r="P91" i="11"/>
  <c r="O1117" i="11"/>
  <c r="P1119" i="11"/>
  <c r="P1165" i="11"/>
  <c r="O1165" i="11"/>
  <c r="P1175" i="11"/>
  <c r="P1208" i="11"/>
  <c r="O1208" i="11"/>
  <c r="O1298" i="11"/>
  <c r="P1412" i="11"/>
  <c r="O1412" i="11"/>
  <c r="P1110" i="11"/>
  <c r="P39" i="11"/>
  <c r="P377" i="11"/>
  <c r="O377" i="11"/>
  <c r="O381" i="11"/>
  <c r="P146" i="11"/>
  <c r="O146" i="11"/>
  <c r="O163" i="11"/>
  <c r="O165" i="11"/>
  <c r="O171" i="11"/>
  <c r="P190" i="11"/>
  <c r="O192" i="11"/>
  <c r="O194" i="11"/>
  <c r="P229" i="11"/>
  <c r="O231" i="11"/>
  <c r="P1159" i="11"/>
  <c r="O1159" i="11"/>
  <c r="P401" i="11"/>
  <c r="O401" i="11"/>
  <c r="P521" i="11"/>
  <c r="O521" i="11"/>
  <c r="P909" i="11"/>
  <c r="O909" i="11"/>
  <c r="P970" i="11"/>
  <c r="O970" i="11"/>
  <c r="O25" i="11"/>
  <c r="P164" i="11"/>
  <c r="O164" i="11"/>
  <c r="P303" i="11"/>
  <c r="O303" i="11"/>
  <c r="P329" i="11"/>
  <c r="O329" i="11"/>
  <c r="O376" i="11"/>
  <c r="O491" i="11"/>
  <c r="P537" i="11"/>
  <c r="O537" i="11"/>
  <c r="O764" i="11"/>
  <c r="O770" i="11"/>
  <c r="O858" i="11"/>
  <c r="O966" i="11"/>
  <c r="P1062" i="11"/>
  <c r="O1062" i="11"/>
  <c r="P1350" i="11"/>
  <c r="O1350" i="11"/>
  <c r="O1410" i="11"/>
  <c r="O46" i="11"/>
  <c r="P180" i="11"/>
  <c r="O238" i="11"/>
  <c r="O345" i="11"/>
  <c r="P457" i="11"/>
  <c r="P519" i="11"/>
  <c r="P529" i="11"/>
  <c r="P675" i="11"/>
  <c r="O675" i="11"/>
  <c r="P683" i="11"/>
  <c r="O717" i="11"/>
  <c r="O719" i="11"/>
  <c r="P968" i="11"/>
  <c r="O968" i="11"/>
  <c r="O1207" i="11"/>
  <c r="O19" i="11"/>
  <c r="O21" i="11"/>
  <c r="P64" i="11"/>
  <c r="O64" i="11"/>
  <c r="O278" i="11"/>
  <c r="O282" i="11"/>
  <c r="O314" i="11"/>
  <c r="P333" i="11"/>
  <c r="O333" i="11"/>
  <c r="O357" i="11"/>
  <c r="O359" i="11"/>
  <c r="P495" i="11"/>
  <c r="O495" i="11"/>
  <c r="P741" i="11"/>
  <c r="O741" i="11"/>
  <c r="O753" i="11"/>
  <c r="O755" i="11"/>
  <c r="O37" i="11"/>
  <c r="O41" i="11"/>
  <c r="P50" i="11"/>
  <c r="O118" i="11"/>
  <c r="P209" i="11"/>
  <c r="P280" i="11"/>
  <c r="P316" i="11"/>
  <c r="P318" i="11"/>
  <c r="O363" i="11"/>
  <c r="O394" i="11"/>
  <c r="P441" i="11"/>
  <c r="O441" i="11"/>
  <c r="O550" i="11"/>
  <c r="O649" i="11"/>
  <c r="O757" i="11"/>
  <c r="O759" i="11"/>
  <c r="P946" i="11"/>
  <c r="O270" i="11"/>
  <c r="P365" i="11"/>
  <c r="O365" i="11"/>
  <c r="P639" i="11"/>
  <c r="O639" i="11"/>
  <c r="O791" i="11"/>
  <c r="O111" i="11"/>
  <c r="P120" i="11"/>
  <c r="P122" i="11"/>
  <c r="O144" i="11"/>
  <c r="O173" i="11"/>
  <c r="O266" i="11"/>
  <c r="O350" i="11"/>
  <c r="O352" i="11"/>
  <c r="O354" i="11"/>
  <c r="O609" i="11"/>
  <c r="O262" i="11"/>
  <c r="O383" i="11"/>
  <c r="O536" i="11"/>
  <c r="O585" i="11"/>
  <c r="P585" i="11"/>
  <c r="P637" i="11"/>
  <c r="O712" i="11"/>
  <c r="P765" i="11"/>
  <c r="O765" i="11"/>
  <c r="P797" i="11"/>
  <c r="O797" i="11"/>
  <c r="O827" i="11"/>
  <c r="O12" i="11"/>
  <c r="O45" i="11"/>
  <c r="O61" i="11"/>
  <c r="P196" i="11"/>
  <c r="O196" i="11"/>
  <c r="P225" i="11"/>
  <c r="O225" i="11"/>
  <c r="P233" i="11"/>
  <c r="O342" i="11"/>
  <c r="P428" i="11"/>
  <c r="O482" i="11"/>
  <c r="P482" i="11"/>
  <c r="O603" i="11"/>
  <c r="P603" i="11"/>
  <c r="P710" i="11"/>
  <c r="P825" i="11"/>
  <c r="O829" i="11"/>
  <c r="O863" i="11"/>
  <c r="O992" i="11"/>
  <c r="O3" i="11"/>
  <c r="O5" i="11"/>
  <c r="P14" i="11"/>
  <c r="P20" i="11"/>
  <c r="O20" i="11"/>
  <c r="P32" i="11"/>
  <c r="P34" i="11"/>
  <c r="O36" i="11"/>
  <c r="O65" i="11"/>
  <c r="O82" i="11"/>
  <c r="P115" i="11"/>
  <c r="P181" i="11"/>
  <c r="P183" i="11"/>
  <c r="P185" i="11"/>
  <c r="O223" i="11"/>
  <c r="O253" i="11"/>
  <c r="P279" i="11"/>
  <c r="O279" i="11"/>
  <c r="P296" i="11"/>
  <c r="O332" i="11"/>
  <c r="O334" i="11"/>
  <c r="O340" i="11"/>
  <c r="P356" i="11"/>
  <c r="P358" i="11"/>
  <c r="O358" i="11"/>
  <c r="O417" i="11"/>
  <c r="P458" i="11"/>
  <c r="P460" i="11"/>
  <c r="P462" i="11"/>
  <c r="P557" i="11"/>
  <c r="O557" i="11"/>
  <c r="O561" i="11"/>
  <c r="O573" i="11"/>
  <c r="P599" i="11"/>
  <c r="O601" i="11"/>
  <c r="O666" i="11"/>
  <c r="O674" i="11"/>
  <c r="O702" i="11"/>
  <c r="O752" i="11"/>
  <c r="O782" i="11"/>
  <c r="O784" i="11"/>
  <c r="O786" i="11"/>
  <c r="P801" i="11"/>
  <c r="O801" i="11"/>
  <c r="P807" i="11"/>
  <c r="O807" i="11"/>
  <c r="P831" i="11"/>
  <c r="P833" i="11"/>
  <c r="O833" i="11"/>
  <c r="P849" i="11"/>
  <c r="O849" i="11"/>
  <c r="P861" i="11"/>
  <c r="O865" i="11"/>
  <c r="O867" i="11"/>
  <c r="O897" i="11"/>
  <c r="O899" i="11"/>
  <c r="P912" i="11"/>
  <c r="P994" i="11"/>
  <c r="P996" i="11"/>
  <c r="O996" i="11"/>
  <c r="O1035" i="11"/>
  <c r="P1035" i="11"/>
  <c r="O1049" i="11"/>
  <c r="O1240" i="11"/>
  <c r="P1240" i="11"/>
  <c r="P1357" i="11"/>
  <c r="O1357" i="11"/>
  <c r="P1367" i="11"/>
  <c r="O1367" i="11"/>
  <c r="P1416" i="11"/>
  <c r="O1416" i="11"/>
  <c r="P1424" i="11"/>
  <c r="O1424" i="11"/>
  <c r="P1430" i="11"/>
  <c r="P1446" i="11"/>
  <c r="O1446" i="11"/>
  <c r="O110" i="11"/>
  <c r="P110" i="11"/>
  <c r="P160" i="11"/>
  <c r="O160" i="11"/>
  <c r="P172" i="11"/>
  <c r="O172" i="11"/>
  <c r="P293" i="11"/>
  <c r="O293" i="11"/>
  <c r="P449" i="11"/>
  <c r="O449" i="11"/>
  <c r="P638" i="11"/>
  <c r="O638" i="11"/>
  <c r="P1360" i="11"/>
  <c r="O1360" i="11"/>
  <c r="O145" i="11"/>
  <c r="O147" i="11"/>
  <c r="O149" i="11"/>
  <c r="O218" i="11"/>
  <c r="O447" i="11"/>
  <c r="P485" i="11"/>
  <c r="O485" i="11"/>
  <c r="O610" i="11"/>
  <c r="P711" i="11"/>
  <c r="O711" i="11"/>
  <c r="O772" i="11"/>
  <c r="O824" i="11"/>
  <c r="O962" i="11"/>
  <c r="P1096" i="11"/>
  <c r="O1096" i="11"/>
  <c r="P1482" i="11"/>
  <c r="O1482" i="11"/>
  <c r="P182" i="11"/>
  <c r="O182" i="11"/>
  <c r="O392" i="11"/>
  <c r="P459" i="11"/>
  <c r="O459" i="11"/>
  <c r="P584" i="11"/>
  <c r="O592" i="11"/>
  <c r="O645" i="11"/>
  <c r="O687" i="11"/>
  <c r="O860" i="11"/>
  <c r="P860" i="11"/>
  <c r="O1249" i="11"/>
  <c r="P52" i="11"/>
  <c r="O52" i="11"/>
  <c r="O81" i="11"/>
  <c r="P236" i="11"/>
  <c r="O240" i="11"/>
  <c r="P509" i="11"/>
  <c r="O509" i="11"/>
  <c r="O554" i="11"/>
  <c r="O651" i="11"/>
  <c r="P689" i="11"/>
  <c r="O689" i="11"/>
  <c r="O800" i="11"/>
  <c r="O802" i="11"/>
  <c r="P890" i="11"/>
  <c r="P894" i="11"/>
  <c r="P942" i="11"/>
  <c r="O72" i="11"/>
  <c r="P97" i="11"/>
  <c r="P207" i="11"/>
  <c r="P647" i="11"/>
  <c r="P721" i="11"/>
  <c r="P723" i="11"/>
  <c r="P806" i="11"/>
  <c r="O938" i="11"/>
  <c r="P955" i="11"/>
  <c r="P74" i="11"/>
  <c r="O74" i="11"/>
  <c r="P136" i="11"/>
  <c r="O136" i="11"/>
  <c r="O140" i="11"/>
  <c r="O142" i="11"/>
  <c r="P199" i="11"/>
  <c r="O320" i="11"/>
  <c r="P477" i="11"/>
  <c r="O477" i="11"/>
  <c r="O548" i="11"/>
  <c r="O735" i="11"/>
  <c r="P735" i="11"/>
  <c r="P761" i="11"/>
  <c r="O761" i="11"/>
  <c r="O836" i="11"/>
  <c r="O838" i="11"/>
  <c r="O882" i="11"/>
  <c r="P128" i="11"/>
  <c r="O128" i="11"/>
  <c r="O306" i="11"/>
  <c r="O375" i="11"/>
  <c r="P385" i="11"/>
  <c r="O385" i="11"/>
  <c r="P422" i="11"/>
  <c r="P424" i="11"/>
  <c r="P426" i="11"/>
  <c r="O613" i="11"/>
  <c r="P613" i="11"/>
  <c r="O795" i="11"/>
  <c r="P842" i="11"/>
  <c r="O872" i="11"/>
  <c r="O874" i="11"/>
  <c r="O922" i="11"/>
  <c r="O930" i="11"/>
  <c r="O1069" i="11"/>
  <c r="P1071" i="11"/>
  <c r="O1177" i="11"/>
  <c r="O10" i="11"/>
  <c r="P43" i="11"/>
  <c r="O260" i="11"/>
  <c r="O302" i="11"/>
  <c r="O304" i="11"/>
  <c r="O611" i="11"/>
  <c r="O746" i="11"/>
  <c r="O750" i="11"/>
  <c r="O771" i="11"/>
  <c r="P771" i="11"/>
  <c r="P793" i="11"/>
  <c r="P914" i="11"/>
  <c r="O914" i="11"/>
  <c r="P16" i="11"/>
  <c r="O16" i="11"/>
  <c r="O235" i="11"/>
  <c r="P235" i="11"/>
  <c r="O430" i="11"/>
  <c r="P575" i="11"/>
  <c r="O575" i="11"/>
  <c r="O642" i="11"/>
  <c r="P642" i="11"/>
  <c r="O716" i="11"/>
  <c r="P716" i="11"/>
  <c r="P748" i="11"/>
  <c r="P1075" i="11"/>
  <c r="O1077" i="11"/>
  <c r="P38" i="11"/>
  <c r="O38" i="11"/>
  <c r="O57" i="11"/>
  <c r="O63" i="11"/>
  <c r="P88" i="11"/>
  <c r="O88" i="11"/>
  <c r="P100" i="11"/>
  <c r="O100" i="11"/>
  <c r="O117" i="11"/>
  <c r="P200" i="11"/>
  <c r="O200" i="11"/>
  <c r="O395" i="11"/>
  <c r="P413" i="11"/>
  <c r="O413" i="11"/>
  <c r="O466" i="11"/>
  <c r="P512" i="11"/>
  <c r="O512" i="11"/>
  <c r="O549" i="11"/>
  <c r="P549" i="11"/>
  <c r="P567" i="11"/>
  <c r="O567" i="11"/>
  <c r="O640" i="11"/>
  <c r="P640" i="11"/>
  <c r="O664" i="11"/>
  <c r="O700" i="11"/>
  <c r="O738" i="11"/>
  <c r="P869" i="11"/>
  <c r="O869" i="11"/>
  <c r="P982" i="11"/>
  <c r="O982" i="11"/>
  <c r="P986" i="11"/>
  <c r="O986" i="11"/>
  <c r="P1047" i="11"/>
  <c r="P1055" i="11"/>
  <c r="O1055" i="11"/>
  <c r="P1157" i="11"/>
  <c r="O1157" i="11"/>
  <c r="O1224" i="11"/>
  <c r="O1355" i="11"/>
  <c r="P1428" i="11"/>
  <c r="P980" i="11"/>
  <c r="O980" i="11"/>
  <c r="P1112" i="11"/>
  <c r="O1112" i="11"/>
  <c r="P1166" i="11"/>
  <c r="O1166" i="11"/>
  <c r="O9" i="11"/>
  <c r="O79" i="11"/>
  <c r="P347" i="11"/>
  <c r="O347" i="11"/>
  <c r="P405" i="11"/>
  <c r="O405" i="11"/>
  <c r="P531" i="11"/>
  <c r="O531" i="11"/>
  <c r="O586" i="11"/>
  <c r="O594" i="11"/>
  <c r="O766" i="11"/>
  <c r="O1251" i="11"/>
  <c r="P1251" i="11"/>
  <c r="O1285" i="11"/>
  <c r="O29" i="11"/>
  <c r="P341" i="11"/>
  <c r="O341" i="11"/>
  <c r="O685" i="11"/>
  <c r="O810" i="11"/>
  <c r="O1003" i="11"/>
  <c r="P1086" i="11"/>
  <c r="O1086" i="11"/>
  <c r="P2" i="11"/>
  <c r="O2" i="11"/>
  <c r="O27" i="11"/>
  <c r="O48" i="11"/>
  <c r="O68" i="11"/>
  <c r="O70" i="11"/>
  <c r="O151" i="11"/>
  <c r="O339" i="11"/>
  <c r="O513" i="11"/>
  <c r="P513" i="11"/>
  <c r="O558" i="11"/>
  <c r="O574" i="11"/>
  <c r="O808" i="11"/>
  <c r="P896" i="11"/>
  <c r="O896" i="11"/>
  <c r="P934" i="11"/>
  <c r="O934" i="11"/>
  <c r="O944" i="11"/>
  <c r="O974" i="11"/>
  <c r="P1007" i="11"/>
  <c r="O1007" i="11"/>
  <c r="P1011" i="11"/>
  <c r="O1092" i="11"/>
  <c r="P1235" i="11"/>
  <c r="O1235" i="11"/>
  <c r="O1241" i="11"/>
  <c r="O1319" i="11"/>
  <c r="P56" i="11"/>
  <c r="O56" i="11"/>
  <c r="O101" i="11"/>
  <c r="O201" i="11"/>
  <c r="P211" i="11"/>
  <c r="O211" i="11"/>
  <c r="O242" i="11"/>
  <c r="P284" i="11"/>
  <c r="O284" i="11"/>
  <c r="O361" i="11"/>
  <c r="P437" i="11"/>
  <c r="O437" i="11"/>
  <c r="P556" i="11"/>
  <c r="O556" i="11"/>
  <c r="P615" i="11"/>
  <c r="O615" i="11"/>
  <c r="P725" i="11"/>
  <c r="O725" i="11"/>
  <c r="O846" i="11"/>
  <c r="P957" i="11"/>
  <c r="O957" i="11"/>
  <c r="O1013" i="11"/>
  <c r="P1101" i="11"/>
  <c r="O1101" i="11"/>
  <c r="O93" i="11"/>
  <c r="O99" i="11"/>
  <c r="P124" i="11"/>
  <c r="O124" i="11"/>
  <c r="O153" i="11"/>
  <c r="O169" i="11"/>
  <c r="P473" i="11"/>
  <c r="O473" i="11"/>
  <c r="P522" i="11"/>
  <c r="O522" i="11"/>
  <c r="O777" i="11"/>
  <c r="P777" i="11"/>
  <c r="O844" i="11"/>
  <c r="P932" i="11"/>
  <c r="O932" i="11"/>
  <c r="O1017" i="11"/>
  <c r="P1121" i="11"/>
  <c r="O1121" i="11"/>
  <c r="P1129" i="11"/>
  <c r="O1129" i="11"/>
  <c r="O1169" i="11"/>
  <c r="O109" i="11"/>
  <c r="O113" i="11"/>
  <c r="O268" i="11"/>
  <c r="O878" i="11"/>
  <c r="O880" i="11"/>
  <c r="P950" i="11"/>
  <c r="O950" i="11"/>
  <c r="O1097" i="11"/>
  <c r="P1097" i="11"/>
  <c r="P1154" i="11"/>
  <c r="O1154" i="11"/>
  <c r="O1300" i="11"/>
  <c r="P369" i="11"/>
  <c r="O369" i="11"/>
  <c r="O518" i="11"/>
  <c r="O538" i="11"/>
  <c r="P593" i="11"/>
  <c r="O593" i="11"/>
  <c r="O678" i="11"/>
  <c r="O714" i="11"/>
  <c r="P813" i="11"/>
  <c r="O813" i="11"/>
  <c r="O920" i="11"/>
  <c r="P28" i="11"/>
  <c r="O28" i="11"/>
  <c r="O298" i="11"/>
  <c r="P514" i="11"/>
  <c r="O514" i="11"/>
  <c r="O676" i="11"/>
  <c r="P92" i="11"/>
  <c r="O92" i="11"/>
  <c r="P249" i="11"/>
  <c r="O249" i="11"/>
  <c r="P309" i="11"/>
  <c r="O309" i="11"/>
  <c r="O837" i="11"/>
  <c r="P837" i="11"/>
  <c r="O843" i="11"/>
  <c r="P843" i="11"/>
  <c r="P1100" i="11"/>
  <c r="O1100" i="11"/>
  <c r="P1281" i="11"/>
  <c r="O1281" i="11"/>
  <c r="P1371" i="11"/>
  <c r="O1371" i="11"/>
  <c r="O1470" i="11"/>
  <c r="P1389" i="11"/>
  <c r="O1389" i="11"/>
  <c r="P1436" i="11"/>
  <c r="O1436" i="11"/>
  <c r="P1302" i="11"/>
  <c r="O1302" i="11"/>
  <c r="P1321" i="11"/>
  <c r="O1321" i="11"/>
  <c r="P1333" i="11"/>
  <c r="O1333" i="11"/>
  <c r="O1387" i="11"/>
  <c r="P1395" i="11"/>
  <c r="O1395" i="11"/>
  <c r="O1401" i="11"/>
  <c r="O1199" i="11"/>
  <c r="O1212" i="11"/>
  <c r="P1312" i="11"/>
  <c r="O1312" i="11"/>
  <c r="O1370" i="11"/>
  <c r="O1372" i="11"/>
  <c r="P1403" i="11"/>
  <c r="O1500" i="11"/>
  <c r="P1000" i="11"/>
  <c r="O1000" i="11"/>
  <c r="P1019" i="11"/>
  <c r="O1019" i="11"/>
  <c r="O1083" i="11"/>
  <c r="P1083" i="11"/>
  <c r="P1158" i="11"/>
  <c r="O1158" i="11"/>
  <c r="P1170" i="11"/>
  <c r="O1170" i="11"/>
  <c r="P1252" i="11"/>
  <c r="O1252" i="11"/>
  <c r="P1264" i="11"/>
  <c r="O1264" i="11"/>
  <c r="P423" i="11"/>
  <c r="O423" i="11"/>
  <c r="P737" i="11"/>
  <c r="O737" i="11"/>
  <c r="P845" i="11"/>
  <c r="O845" i="11"/>
  <c r="P881" i="11"/>
  <c r="O881" i="11"/>
  <c r="O1056" i="11"/>
  <c r="P1093" i="11"/>
  <c r="O1093" i="11"/>
  <c r="O1118" i="11"/>
  <c r="O1168" i="11"/>
  <c r="O1242" i="11"/>
  <c r="O1262" i="11"/>
  <c r="O58" i="11"/>
  <c r="O67" i="11"/>
  <c r="P76" i="11"/>
  <c r="O76" i="11"/>
  <c r="O139" i="11"/>
  <c r="O157" i="11"/>
  <c r="P184" i="11"/>
  <c r="O184" i="11"/>
  <c r="O202" i="11"/>
  <c r="P213" i="11"/>
  <c r="O213" i="11"/>
  <c r="O224" i="11"/>
  <c r="O501" i="11"/>
  <c r="O693" i="11"/>
  <c r="P693" i="11"/>
  <c r="O699" i="11"/>
  <c r="P701" i="11"/>
  <c r="O701" i="11"/>
  <c r="O743" i="11"/>
  <c r="O754" i="11"/>
  <c r="O779" i="11"/>
  <c r="O790" i="11"/>
  <c r="O815" i="11"/>
  <c r="O826" i="11"/>
  <c r="O851" i="11"/>
  <c r="O862" i="11"/>
  <c r="P879" i="11"/>
  <c r="P885" i="11"/>
  <c r="O887" i="11"/>
  <c r="O898" i="11"/>
  <c r="P919" i="11"/>
  <c r="O929" i="11"/>
  <c r="P933" i="11"/>
  <c r="O933" i="11"/>
  <c r="P939" i="11"/>
  <c r="O939" i="11"/>
  <c r="O975" i="11"/>
  <c r="O985" i="11"/>
  <c r="O987" i="11"/>
  <c r="O1004" i="11"/>
  <c r="P1008" i="11"/>
  <c r="O1008" i="11"/>
  <c r="O1068" i="11"/>
  <c r="P1072" i="11"/>
  <c r="O1072" i="11"/>
  <c r="O1091" i="11"/>
  <c r="O1120" i="11"/>
  <c r="O1122" i="11"/>
  <c r="O1133" i="11"/>
  <c r="O1135" i="11"/>
  <c r="P1156" i="11"/>
  <c r="O1190" i="11"/>
  <c r="O1201" i="11"/>
  <c r="P1216" i="11"/>
  <c r="O1216" i="11"/>
  <c r="P1227" i="11"/>
  <c r="P1250" i="11"/>
  <c r="O1250" i="11"/>
  <c r="O1272" i="11"/>
  <c r="P1293" i="11"/>
  <c r="P1295" i="11"/>
  <c r="O1295" i="11"/>
  <c r="O1310" i="11"/>
  <c r="P1324" i="11"/>
  <c r="O1324" i="11"/>
  <c r="P1345" i="11"/>
  <c r="O1345" i="11"/>
  <c r="P1376" i="11"/>
  <c r="O1376" i="11"/>
  <c r="P1048" i="11"/>
  <c r="O1048" i="11"/>
  <c r="P1137" i="11"/>
  <c r="O1137" i="11"/>
  <c r="P1223" i="11"/>
  <c r="O1223" i="11"/>
  <c r="P1244" i="11"/>
  <c r="O1244" i="11"/>
  <c r="O1291" i="11"/>
  <c r="P297" i="11"/>
  <c r="O297" i="11"/>
  <c r="P653" i="11"/>
  <c r="O653" i="11"/>
  <c r="P773" i="11"/>
  <c r="O773" i="11"/>
  <c r="P809" i="11"/>
  <c r="O809" i="11"/>
  <c r="O1046" i="11"/>
  <c r="O1064" i="11"/>
  <c r="O1107" i="11"/>
  <c r="P1107" i="11"/>
  <c r="P1180" i="11"/>
  <c r="O1180" i="11"/>
  <c r="O31" i="11"/>
  <c r="O49" i="11"/>
  <c r="O175" i="11"/>
  <c r="O193" i="11"/>
  <c r="O226" i="11"/>
  <c r="P237" i="11"/>
  <c r="O237" i="11"/>
  <c r="O322" i="11"/>
  <c r="O349" i="11"/>
  <c r="O446" i="11"/>
  <c r="O476" i="11"/>
  <c r="O478" i="11"/>
  <c r="O520" i="11"/>
  <c r="O577" i="11"/>
  <c r="P617" i="11"/>
  <c r="O617" i="11"/>
  <c r="P13" i="11"/>
  <c r="P22" i="11"/>
  <c r="O24" i="11"/>
  <c r="O60" i="11"/>
  <c r="P85" i="11"/>
  <c r="P94" i="11"/>
  <c r="O96" i="11"/>
  <c r="P103" i="11"/>
  <c r="P121" i="11"/>
  <c r="P130" i="11"/>
  <c r="O132" i="11"/>
  <c r="P166" i="11"/>
  <c r="O168" i="11"/>
  <c r="O204" i="11"/>
  <c r="O228" i="11"/>
  <c r="P248" i="11"/>
  <c r="P250" i="11"/>
  <c r="O252" i="11"/>
  <c r="P267" i="11"/>
  <c r="P273" i="11"/>
  <c r="O275" i="11"/>
  <c r="O286" i="11"/>
  <c r="P311" i="11"/>
  <c r="O313" i="11"/>
  <c r="P351" i="11"/>
  <c r="O351" i="11"/>
  <c r="O410" i="11"/>
  <c r="O440" i="11"/>
  <c r="O442" i="11"/>
  <c r="O450" i="11"/>
  <c r="O465" i="11"/>
  <c r="O484" i="11"/>
  <c r="O503" i="11"/>
  <c r="P539" i="11"/>
  <c r="O541" i="11"/>
  <c r="O543" i="11"/>
  <c r="O566" i="11"/>
  <c r="O568" i="11"/>
  <c r="O570" i="11"/>
  <c r="P579" i="11"/>
  <c r="P581" i="11"/>
  <c r="O581" i="11"/>
  <c r="P602" i="11"/>
  <c r="P604" i="11"/>
  <c r="P606" i="11"/>
  <c r="O644" i="11"/>
  <c r="O657" i="11"/>
  <c r="P657" i="11"/>
  <c r="O663" i="11"/>
  <c r="P665" i="11"/>
  <c r="O665" i="11"/>
  <c r="O669" i="11"/>
  <c r="P680" i="11"/>
  <c r="P705" i="11"/>
  <c r="O707" i="11"/>
  <c r="O718" i="11"/>
  <c r="O745" i="11"/>
  <c r="O781" i="11"/>
  <c r="O817" i="11"/>
  <c r="O853" i="11"/>
  <c r="O889" i="11"/>
  <c r="O937" i="11"/>
  <c r="O977" i="11"/>
  <c r="O989" i="11"/>
  <c r="P1070" i="11"/>
  <c r="O1070" i="11"/>
  <c r="O1111" i="11"/>
  <c r="O1113" i="11"/>
  <c r="O1124" i="11"/>
  <c r="O1141" i="11"/>
  <c r="O1145" i="11"/>
  <c r="O1176" i="11"/>
  <c r="P1178" i="11"/>
  <c r="O1178" i="11"/>
  <c r="O1184" i="11"/>
  <c r="O1192" i="11"/>
  <c r="P1203" i="11"/>
  <c r="O1214" i="11"/>
  <c r="O1229" i="11"/>
  <c r="O1231" i="11"/>
  <c r="O1278" i="11"/>
  <c r="O1308" i="11"/>
  <c r="P1316" i="11"/>
  <c r="O1316" i="11"/>
  <c r="O1374" i="11"/>
  <c r="O1380" i="11"/>
  <c r="P873" i="11"/>
  <c r="O873" i="11"/>
  <c r="P1079" i="11"/>
  <c r="O1079" i="11"/>
  <c r="P305" i="11"/>
  <c r="O305" i="11"/>
  <c r="P729" i="11"/>
  <c r="O729" i="11"/>
  <c r="P921" i="11"/>
  <c r="O921" i="11"/>
  <c r="P981" i="11"/>
  <c r="O981" i="11"/>
  <c r="O998" i="11"/>
  <c r="P1025" i="11"/>
  <c r="O1025" i="11"/>
  <c r="P1099" i="11"/>
  <c r="O1099" i="11"/>
  <c r="P1131" i="11"/>
  <c r="P4" i="11"/>
  <c r="O4" i="11"/>
  <c r="P40" i="11"/>
  <c r="O40" i="11"/>
  <c r="P112" i="11"/>
  <c r="O112" i="11"/>
  <c r="P148" i="11"/>
  <c r="O148" i="11"/>
  <c r="P261" i="11"/>
  <c r="O261" i="11"/>
  <c r="P269" i="11"/>
  <c r="O269" i="11"/>
  <c r="P387" i="11"/>
  <c r="O387" i="11"/>
  <c r="O486" i="11"/>
  <c r="O33" i="11"/>
  <c r="O69" i="11"/>
  <c r="O105" i="11"/>
  <c r="O141" i="11"/>
  <c r="O177" i="11"/>
  <c r="P315" i="11"/>
  <c r="O315" i="11"/>
  <c r="O406" i="11"/>
  <c r="O414" i="11"/>
  <c r="O448" i="11"/>
  <c r="P545" i="11"/>
  <c r="O545" i="11"/>
  <c r="P621" i="11"/>
  <c r="O621" i="11"/>
  <c r="P629" i="11"/>
  <c r="O629" i="11"/>
  <c r="O682" i="11"/>
  <c r="P747" i="11"/>
  <c r="O747" i="11"/>
  <c r="P783" i="11"/>
  <c r="O783" i="11"/>
  <c r="P819" i="11"/>
  <c r="O819" i="11"/>
  <c r="P855" i="11"/>
  <c r="O855" i="11"/>
  <c r="P891" i="11"/>
  <c r="O891" i="11"/>
  <c r="O931" i="11"/>
  <c r="P991" i="11"/>
  <c r="O991" i="11"/>
  <c r="P1039" i="11"/>
  <c r="O1039" i="11"/>
  <c r="P1143" i="11"/>
  <c r="P1149" i="11"/>
  <c r="O1149" i="11"/>
  <c r="P1255" i="11"/>
  <c r="O1255" i="11"/>
  <c r="P1288" i="11"/>
  <c r="O1288" i="11"/>
  <c r="O1299" i="11"/>
  <c r="P1299" i="11"/>
  <c r="P1322" i="11"/>
  <c r="O1322" i="11"/>
  <c r="P1396" i="11"/>
  <c r="O1396" i="11"/>
  <c r="O1441" i="11"/>
  <c r="P1463" i="11"/>
  <c r="O1463" i="11"/>
  <c r="O1489" i="11"/>
  <c r="O1502" i="11"/>
  <c r="P1472" i="11"/>
  <c r="O1472" i="11"/>
  <c r="P1417" i="11"/>
  <c r="O1417" i="11"/>
  <c r="P1484" i="11"/>
  <c r="O1484" i="11"/>
  <c r="P1494" i="11"/>
  <c r="O1494" i="11"/>
  <c r="P1405" i="11"/>
  <c r="O1405" i="11"/>
  <c r="O1059" i="11"/>
  <c r="P1059" i="11"/>
  <c r="P1134" i="11"/>
  <c r="O1134" i="11"/>
  <c r="P1189" i="11"/>
  <c r="O1189" i="11"/>
  <c r="P1286" i="11"/>
  <c r="O1286" i="11"/>
  <c r="P1335" i="11"/>
  <c r="O1335" i="11"/>
  <c r="P1358" i="11"/>
  <c r="O1358" i="11"/>
  <c r="P1415" i="11"/>
  <c r="O1415" i="11"/>
  <c r="O1458" i="11"/>
  <c r="P1460" i="11"/>
  <c r="O1460" i="11"/>
  <c r="O208" i="11"/>
  <c r="O220" i="11"/>
  <c r="O232" i="11"/>
  <c r="O244" i="11"/>
  <c r="O256" i="11"/>
  <c r="O263" i="11"/>
  <c r="O272" i="11"/>
  <c r="P281" i="11"/>
  <c r="O281" i="11"/>
  <c r="O290" i="11"/>
  <c r="O299" i="11"/>
  <c r="O308" i="11"/>
  <c r="P317" i="11"/>
  <c r="O317" i="11"/>
  <c r="O326" i="11"/>
  <c r="O335" i="11"/>
  <c r="O344" i="11"/>
  <c r="P353" i="11"/>
  <c r="O353" i="11"/>
  <c r="O362" i="11"/>
  <c r="O371" i="11"/>
  <c r="O380" i="11"/>
  <c r="P389" i="11"/>
  <c r="O389" i="11"/>
  <c r="O398" i="11"/>
  <c r="O407" i="11"/>
  <c r="O416" i="11"/>
  <c r="P425" i="11"/>
  <c r="O425" i="11"/>
  <c r="O434" i="11"/>
  <c r="O443" i="11"/>
  <c r="O452" i="11"/>
  <c r="P461" i="11"/>
  <c r="O461" i="11"/>
  <c r="O470" i="11"/>
  <c r="O479" i="11"/>
  <c r="O488" i="11"/>
  <c r="P497" i="11"/>
  <c r="O497" i="11"/>
  <c r="O506" i="11"/>
  <c r="O515" i="11"/>
  <c r="O524" i="11"/>
  <c r="P533" i="11"/>
  <c r="O533" i="11"/>
  <c r="O542" i="11"/>
  <c r="O551" i="11"/>
  <c r="O560" i="11"/>
  <c r="P569" i="11"/>
  <c r="O569" i="11"/>
  <c r="O578" i="11"/>
  <c r="O587" i="11"/>
  <c r="O596" i="11"/>
  <c r="P605" i="11"/>
  <c r="O605" i="11"/>
  <c r="O614" i="11"/>
  <c r="O623" i="11"/>
  <c r="O632" i="11"/>
  <c r="P641" i="11"/>
  <c r="O641" i="11"/>
  <c r="O650" i="11"/>
  <c r="O659" i="11"/>
  <c r="O668" i="11"/>
  <c r="P677" i="11"/>
  <c r="O677" i="11"/>
  <c r="O686" i="11"/>
  <c r="O695" i="11"/>
  <c r="O704" i="11"/>
  <c r="P713" i="11"/>
  <c r="O713" i="11"/>
  <c r="O722" i="11"/>
  <c r="O731" i="11"/>
  <c r="O740" i="11"/>
  <c r="P749" i="11"/>
  <c r="O749" i="11"/>
  <c r="O758" i="11"/>
  <c r="O767" i="11"/>
  <c r="O776" i="11"/>
  <c r="P785" i="11"/>
  <c r="O785" i="11"/>
  <c r="O794" i="11"/>
  <c r="O803" i="11"/>
  <c r="O812" i="11"/>
  <c r="P821" i="11"/>
  <c r="O821" i="11"/>
  <c r="O830" i="11"/>
  <c r="O839" i="11"/>
  <c r="O848" i="11"/>
  <c r="P857" i="11"/>
  <c r="O857" i="11"/>
  <c r="O866" i="11"/>
  <c r="O875" i="11"/>
  <c r="O884" i="11"/>
  <c r="P893" i="11"/>
  <c r="O893" i="11"/>
  <c r="O902" i="11"/>
  <c r="O913" i="11"/>
  <c r="O915" i="11"/>
  <c r="O924" i="11"/>
  <c r="O941" i="11"/>
  <c r="O965" i="11"/>
  <c r="P993" i="11"/>
  <c r="O993" i="11"/>
  <c r="O1034" i="11"/>
  <c r="O1036" i="11"/>
  <c r="O1057" i="11"/>
  <c r="P1065" i="11"/>
  <c r="O1065" i="11"/>
  <c r="O1080" i="11"/>
  <c r="P1144" i="11"/>
  <c r="O1144" i="11"/>
  <c r="O1161" i="11"/>
  <c r="P1172" i="11"/>
  <c r="O1172" i="11"/>
  <c r="O1187" i="11"/>
  <c r="P1230" i="11"/>
  <c r="O1230" i="11"/>
  <c r="O1243" i="11"/>
  <c r="O1245" i="11"/>
  <c r="O1254" i="11"/>
  <c r="O1256" i="11"/>
  <c r="O1271" i="11"/>
  <c r="O1275" i="11"/>
  <c r="P1275" i="11"/>
  <c r="O1364" i="11"/>
  <c r="O1379" i="11"/>
  <c r="P1398" i="11"/>
  <c r="O1398" i="11"/>
  <c r="O1413" i="11"/>
  <c r="P945" i="11"/>
  <c r="O945" i="11"/>
  <c r="P969" i="11"/>
  <c r="O969" i="11"/>
  <c r="P1014" i="11"/>
  <c r="O1014" i="11"/>
  <c r="P1356" i="11"/>
  <c r="O1356" i="11"/>
  <c r="P1383" i="11"/>
  <c r="O1383" i="11"/>
  <c r="P1475" i="11"/>
  <c r="O1475" i="11"/>
  <c r="P1440" i="11"/>
  <c r="O1440" i="11"/>
  <c r="O1465" i="11"/>
  <c r="O1473" i="11"/>
  <c r="P1021" i="11"/>
  <c r="O1021" i="11"/>
  <c r="O1136" i="11"/>
  <c r="P1151" i="11"/>
  <c r="O1151" i="11"/>
  <c r="P1237" i="11"/>
  <c r="O1237" i="11"/>
  <c r="P1323" i="11"/>
  <c r="O1323" i="11"/>
  <c r="P1347" i="11"/>
  <c r="O1347" i="11"/>
  <c r="P1448" i="11"/>
  <c r="O1448" i="11"/>
  <c r="P1499" i="11"/>
  <c r="O1499" i="11"/>
  <c r="P1496" i="11"/>
  <c r="O1496" i="11"/>
  <c r="O1464" i="11"/>
  <c r="O1488" i="11"/>
  <c r="P1359" i="11"/>
  <c r="O1359" i="11"/>
  <c r="P1407" i="11"/>
  <c r="O1407" i="11"/>
  <c r="O1429" i="11"/>
  <c r="O1453" i="11"/>
  <c r="O1477" i="11"/>
  <c r="O1501" i="11"/>
  <c r="O1419" i="11"/>
  <c r="O1431" i="11"/>
  <c r="O1443" i="11"/>
  <c r="O1455" i="11"/>
  <c r="O1467" i="11"/>
  <c r="O1479" i="11"/>
  <c r="O1491" i="11"/>
  <c r="O1503" i="11"/>
  <c r="AA47" i="1" l="1"/>
  <c r="AA36" i="1"/>
  <c r="AB11" i="1"/>
  <c r="AB30" i="1"/>
  <c r="AC33" i="1"/>
  <c r="AC27" i="1"/>
  <c r="AC65" i="1"/>
  <c r="AC6" i="1"/>
  <c r="AC17" i="1"/>
  <c r="X27" i="1"/>
  <c r="Y27" i="1" s="1"/>
  <c r="AC7" i="1"/>
  <c r="X7" i="1" s="1"/>
  <c r="Y7" i="1" s="1"/>
  <c r="AC52" i="1"/>
  <c r="AB49" i="1"/>
  <c r="Z55" i="1"/>
  <c r="Z49" i="1"/>
  <c r="AC31" i="1"/>
  <c r="X31" i="1" s="1"/>
  <c r="Y31" i="1" s="1"/>
  <c r="Z17" i="1"/>
  <c r="X17" i="1" s="1"/>
  <c r="Y17" i="1" s="1"/>
  <c r="AC14" i="1"/>
  <c r="AA19" i="1"/>
  <c r="AC5" i="1"/>
  <c r="Z71" i="1"/>
  <c r="Z37" i="1"/>
  <c r="X37" i="1" s="1"/>
  <c r="Y37" i="1" s="1"/>
  <c r="AB58" i="1"/>
  <c r="AB34" i="1"/>
  <c r="Z50" i="1"/>
  <c r="AB12" i="1"/>
  <c r="AC48" i="1"/>
  <c r="X48" i="1" s="1"/>
  <c r="Y48" i="1" s="1"/>
  <c r="AA35" i="1"/>
  <c r="AB42" i="1"/>
  <c r="AC41" i="1"/>
  <c r="Z10" i="1"/>
  <c r="X10" i="1" s="1"/>
  <c r="Y10" i="1" s="1"/>
  <c r="AB66" i="1"/>
  <c r="AB9" i="1"/>
  <c r="Z56" i="1"/>
  <c r="X56" i="1" s="1"/>
  <c r="Y56" i="1" s="1"/>
  <c r="Z65" i="1"/>
  <c r="Z6" i="1"/>
  <c r="X6" i="1" s="1"/>
  <c r="Y6" i="1" s="1"/>
  <c r="Z34" i="1"/>
  <c r="AC25" i="1"/>
  <c r="AC50" i="1"/>
  <c r="AA52" i="1"/>
  <c r="AA43" i="1"/>
  <c r="AC43" i="1"/>
  <c r="X43" i="1" s="1"/>
  <c r="Y43" i="1" s="1"/>
  <c r="AB25" i="1"/>
  <c r="AB33" i="1"/>
  <c r="X50" i="1"/>
  <c r="Y50" i="1" s="1"/>
  <c r="X47" i="1"/>
  <c r="Y47" i="1" s="1"/>
  <c r="AC12" i="1"/>
  <c r="AC13" i="1"/>
  <c r="Z12" i="1"/>
  <c r="AB67" i="1"/>
  <c r="Z22" i="1"/>
  <c r="AA9" i="1"/>
  <c r="AA8" i="1"/>
  <c r="AA5" i="1"/>
  <c r="AA69" i="1"/>
  <c r="AA50" i="1"/>
  <c r="Z11" i="1"/>
  <c r="AB29" i="1"/>
  <c r="Z9" i="1"/>
  <c r="Z8" i="1"/>
  <c r="Z5" i="1"/>
  <c r="AA12" i="1"/>
  <c r="AA65" i="1"/>
  <c r="AC11" i="1"/>
  <c r="AA34" i="1"/>
  <c r="AB20" i="1"/>
  <c r="AA11" i="1"/>
  <c r="AA28" i="1"/>
  <c r="AA27" i="1"/>
  <c r="AB28" i="1"/>
  <c r="AB27" i="1"/>
  <c r="X5" i="1"/>
  <c r="Y5" i="1" s="1"/>
  <c r="X8" i="1"/>
  <c r="Y8" i="1" s="1"/>
  <c r="AB65" i="1"/>
  <c r="AC29" i="1"/>
  <c r="AC34" i="1"/>
  <c r="AB36" i="1"/>
  <c r="AB26" i="1"/>
  <c r="AB69" i="1"/>
  <c r="AB47" i="1"/>
  <c r="AB57" i="1"/>
  <c r="AA57" i="1"/>
  <c r="AC59" i="1"/>
  <c r="Z57" i="1"/>
  <c r="X49" i="1"/>
  <c r="Y49" i="1" s="1"/>
  <c r="AC24" i="1"/>
  <c r="AA30" i="1"/>
  <c r="Z36" i="1"/>
  <c r="Z35" i="1"/>
  <c r="X35" i="1" s="1"/>
  <c r="Y35" i="1" s="1"/>
  <c r="AB40" i="1"/>
  <c r="Z40" i="1"/>
  <c r="X40" i="1" s="1"/>
  <c r="Y40" i="1" s="1"/>
  <c r="Z20" i="1"/>
  <c r="AB13" i="1"/>
  <c r="AA40" i="1"/>
  <c r="AA67" i="1"/>
  <c r="Z24" i="1"/>
  <c r="AB17" i="1"/>
  <c r="X11" i="1"/>
  <c r="Y11" i="1" s="1"/>
  <c r="Z30" i="1"/>
  <c r="Z33" i="1"/>
  <c r="X33" i="1" s="1"/>
  <c r="Y33" i="1" s="1"/>
  <c r="Z29" i="1"/>
  <c r="X29" i="1" s="1"/>
  <c r="Y29" i="1" s="1"/>
  <c r="Z25" i="1"/>
  <c r="X25" i="1" s="1"/>
  <c r="Y25" i="1" s="1"/>
  <c r="AC9" i="1"/>
  <c r="X9" i="1" s="1"/>
  <c r="Y9" i="1" s="1"/>
  <c r="AA20" i="1"/>
  <c r="AA55" i="1"/>
  <c r="AB55" i="1"/>
  <c r="AC67" i="1"/>
  <c r="AC30" i="1"/>
  <c r="X30" i="1" s="1"/>
  <c r="Y30" i="1" s="1"/>
  <c r="AB23" i="1"/>
  <c r="AC57" i="1"/>
  <c r="Z19" i="1"/>
  <c r="Z38" i="1"/>
  <c r="X38" i="1" s="1"/>
  <c r="Y38" i="1" s="1"/>
  <c r="AC3" i="1"/>
  <c r="AA15" i="1"/>
  <c r="AA23" i="1"/>
  <c r="Z60" i="1"/>
  <c r="AA54" i="1"/>
  <c r="AA21" i="1"/>
  <c r="AA64" i="1"/>
  <c r="AA68" i="1"/>
  <c r="AA66" i="1"/>
  <c r="Z61" i="1"/>
  <c r="Z67" i="1"/>
  <c r="AC36" i="1"/>
  <c r="AC70" i="1"/>
  <c r="AA38" i="1"/>
  <c r="AB15" i="1"/>
  <c r="AC63" i="1"/>
  <c r="X63" i="1" s="1"/>
  <c r="Y63" i="1" s="1"/>
  <c r="AA58" i="1"/>
  <c r="AA16" i="1"/>
  <c r="AA13" i="1"/>
  <c r="AA60" i="1"/>
  <c r="AB54" i="1"/>
  <c r="AB21" i="1"/>
  <c r="AB64" i="1"/>
  <c r="AB68" i="1"/>
  <c r="AC4" i="1"/>
  <c r="X4" i="1" s="1"/>
  <c r="Y4" i="1" s="1"/>
  <c r="AC46" i="1"/>
  <c r="Z52" i="1"/>
  <c r="X52" i="1" s="1"/>
  <c r="Y52" i="1" s="1"/>
  <c r="Z18" i="1"/>
  <c r="AB2" i="1"/>
  <c r="Z15" i="1"/>
  <c r="AA49" i="1"/>
  <c r="AA3" i="1"/>
  <c r="Z3" i="1"/>
  <c r="AB39" i="1"/>
  <c r="AC69" i="1"/>
  <c r="AC26" i="1"/>
  <c r="X26" i="1" s="1"/>
  <c r="Y26" i="1" s="1"/>
  <c r="Z23" i="1"/>
  <c r="AA2" i="1"/>
  <c r="AB70" i="1"/>
  <c r="AB62" i="1"/>
  <c r="AC71" i="1"/>
  <c r="Z39" i="1"/>
  <c r="Z58" i="1"/>
  <c r="X58" i="1" s="1"/>
  <c r="Y58" i="1" s="1"/>
  <c r="Z2" i="1"/>
  <c r="X2" i="1" s="1"/>
  <c r="Y2" i="1" s="1"/>
  <c r="AA70" i="1"/>
  <c r="AC15" i="1"/>
  <c r="AB16" i="1"/>
  <c r="AB53" i="1"/>
  <c r="AB22" i="1"/>
  <c r="AA24" i="1"/>
  <c r="AA71" i="1"/>
  <c r="AA41" i="1"/>
  <c r="AA51" i="1"/>
  <c r="AC19" i="1"/>
  <c r="Z13" i="1"/>
  <c r="X13" i="1" s="1"/>
  <c r="Y13" i="1" s="1"/>
  <c r="Z62" i="1"/>
  <c r="AB59" i="1"/>
  <c r="AB14" i="1"/>
  <c r="Z70" i="1"/>
  <c r="AC53" i="1"/>
  <c r="X53" i="1" s="1"/>
  <c r="Y53" i="1" s="1"/>
  <c r="AC22" i="1"/>
  <c r="X22" i="1" s="1"/>
  <c r="Y22" i="1" s="1"/>
  <c r="AC62" i="1"/>
  <c r="Z41" i="1"/>
  <c r="X41" i="1" s="1"/>
  <c r="Y41" i="1" s="1"/>
  <c r="Z51" i="1"/>
  <c r="AC39" i="1"/>
  <c r="X39" i="1" s="1"/>
  <c r="Y39" i="1" s="1"/>
  <c r="AB19" i="1"/>
  <c r="AC45" i="1"/>
  <c r="AC28" i="1"/>
  <c r="AC20" i="1"/>
  <c r="Z46" i="1"/>
  <c r="AB60" i="1"/>
  <c r="AB3" i="1"/>
  <c r="AA59" i="1"/>
  <c r="AA14" i="1"/>
  <c r="AB50" i="1"/>
  <c r="Z16" i="1"/>
  <c r="AA53" i="1"/>
  <c r="AA22" i="1"/>
  <c r="AA62" i="1"/>
  <c r="Z54" i="1"/>
  <c r="Z21" i="1"/>
  <c r="Z64" i="1"/>
  <c r="Z68" i="1"/>
  <c r="Z66" i="1"/>
  <c r="AB46" i="1"/>
  <c r="AC23" i="1"/>
  <c r="X23" i="1" s="1"/>
  <c r="Y23" i="1" s="1"/>
  <c r="Z45" i="1"/>
  <c r="Z28" i="1"/>
  <c r="Z69" i="1"/>
  <c r="AB24" i="1"/>
  <c r="AB71" i="1"/>
  <c r="AB38" i="1"/>
  <c r="Z59" i="1"/>
  <c r="X59" i="1" s="1"/>
  <c r="Y59" i="1" s="1"/>
  <c r="Z14" i="1"/>
  <c r="X14" i="1" s="1"/>
  <c r="Y14" i="1" s="1"/>
  <c r="AB51" i="1"/>
  <c r="AC51" i="1"/>
  <c r="AC16" i="1"/>
  <c r="AC54" i="1"/>
  <c r="AC21" i="1"/>
  <c r="AC64" i="1"/>
  <c r="X64" i="1" s="1"/>
  <c r="Y64" i="1" s="1"/>
  <c r="AC68" i="1"/>
  <c r="AC66" i="1"/>
  <c r="X61" i="1"/>
  <c r="Y61" i="1" s="1"/>
  <c r="X65" i="1"/>
  <c r="Y65" i="1" s="1"/>
  <c r="X62" i="1"/>
  <c r="Y62" i="1" s="1"/>
  <c r="AC18" i="1"/>
  <c r="AB18" i="1"/>
  <c r="AA18" i="1"/>
  <c r="W54" i="1"/>
  <c r="W55" i="1"/>
  <c r="W56" i="1"/>
  <c r="W57" i="1"/>
  <c r="W58" i="1"/>
  <c r="W59" i="1"/>
  <c r="W60" i="1"/>
  <c r="W3" i="1"/>
  <c r="W24" i="1"/>
  <c r="W17" i="1"/>
  <c r="W61" i="1"/>
  <c r="W62" i="1"/>
  <c r="W63" i="1"/>
  <c r="W64" i="1"/>
  <c r="W65" i="1"/>
  <c r="W66" i="1"/>
  <c r="X71" i="1" l="1"/>
  <c r="Y71" i="1" s="1"/>
  <c r="X36" i="1"/>
  <c r="Y36" i="1" s="1"/>
  <c r="X34" i="1"/>
  <c r="Y34" i="1" s="1"/>
  <c r="X66" i="1"/>
  <c r="Y66" i="1" s="1"/>
  <c r="X20" i="1"/>
  <c r="Y20" i="1" s="1"/>
  <c r="X57" i="1"/>
  <c r="Y57" i="1" s="1"/>
  <c r="X28" i="1"/>
  <c r="Y28" i="1" s="1"/>
  <c r="X12" i="1"/>
  <c r="Y12" i="1" s="1"/>
  <c r="X55" i="1"/>
  <c r="Y55" i="1" s="1"/>
  <c r="X21" i="1"/>
  <c r="Y21" i="1" s="1"/>
  <c r="X60" i="1"/>
  <c r="Y60" i="1" s="1"/>
  <c r="X54" i="1"/>
  <c r="Y54" i="1" s="1"/>
  <c r="X68" i="1"/>
  <c r="Y68" i="1" s="1"/>
  <c r="X24" i="1"/>
  <c r="Y24" i="1" s="1"/>
  <c r="X51" i="1"/>
  <c r="Y51" i="1" s="1"/>
  <c r="X16" i="1"/>
  <c r="Y16" i="1" s="1"/>
  <c r="X19" i="1"/>
  <c r="Y19" i="1" s="1"/>
  <c r="X15" i="1"/>
  <c r="Y15" i="1" s="1"/>
  <c r="X46" i="1"/>
  <c r="Y46" i="1" s="1"/>
  <c r="X45" i="1"/>
  <c r="Y45" i="1" s="1"/>
  <c r="X70" i="1"/>
  <c r="Y70" i="1" s="1"/>
  <c r="X3" i="1"/>
  <c r="Y3" i="1" s="1"/>
  <c r="X69" i="1"/>
  <c r="Y69" i="1" s="1"/>
  <c r="X67" i="1"/>
  <c r="Y67" i="1" s="1"/>
  <c r="X18" i="1"/>
  <c r="Y18" i="1" l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18" i="1"/>
  <c r="W10" i="1" l="1"/>
  <c r="W49" i="1"/>
  <c r="W48" i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W52" i="1" l="1"/>
  <c r="W50" i="1"/>
  <c r="W2" i="1"/>
  <c r="W51" i="1"/>
  <c r="W53" i="1"/>
  <c r="W71" i="1"/>
  <c r="W47" i="1"/>
</calcChain>
</file>

<file path=xl/sharedStrings.xml><?xml version="1.0" encoding="utf-8"?>
<sst xmlns="http://schemas.openxmlformats.org/spreadsheetml/2006/main" count="37574" uniqueCount="10441">
  <si>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</si>
  <si>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</si>
  <si>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</si>
  <si>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</si>
  <si>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</si>
  <si>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</si>
  <si>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</si>
  <si>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</si>
  <si>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</si>
  <si>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</si>
  <si>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</si>
  <si>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</si>
  <si>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</si>
  <si>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</si>
  <si>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</si>
  <si>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</si>
  <si>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</si>
  <si>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</si>
  <si>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</si>
  <si>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</si>
  <si>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</si>
  <si>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</si>
  <si>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</si>
  <si>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</si>
  <si>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</si>
  <si>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</si>
  <si>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</si>
  <si>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</si>
  <si>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</si>
  <si>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</si>
  <si>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</si>
  <si>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</si>
  <si>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</si>
  <si>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</si>
  <si>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</si>
  <si>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</si>
  <si>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</si>
  <si>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</si>
  <si>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</si>
  <si>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</si>
  <si>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</si>
  <si>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</si>
  <si>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</si>
  <si>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</si>
  <si>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</si>
  <si>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</si>
  <si>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</si>
  <si>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</si>
  <si>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</si>
  <si>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</si>
  <si>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</si>
  <si>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</si>
  <si>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</si>
  <si>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</si>
  <si>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</si>
  <si>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</si>
  <si>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</si>
  <si>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</si>
  <si>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</si>
  <si>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</si>
  <si>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</si>
  <si>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</si>
  <si>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</si>
  <si>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</si>
  <si>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</si>
  <si>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</si>
  <si>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</si>
  <si>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</si>
  <si>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</si>
  <si>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</si>
  <si>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</si>
  <si>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</si>
  <si>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</si>
  <si>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</si>
  <si>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</si>
  <si>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</si>
  <si>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</si>
  <si>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</si>
  <si>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</si>
  <si>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</si>
  <si>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</si>
  <si>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</si>
  <si>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</si>
  <si>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</si>
  <si>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</si>
  <si>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</si>
  <si>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</si>
  <si>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</si>
  <si>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</si>
  <si>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</si>
  <si>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</si>
  <si>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</si>
  <si>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</si>
  <si>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</si>
  <si>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</si>
  <si>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</si>
  <si>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</si>
  <si>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</si>
  <si>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</si>
  <si>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</si>
  <si>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</si>
  <si>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</si>
  <si>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</si>
  <si>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</si>
  <si>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</si>
  <si>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</si>
  <si>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</si>
  <si>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</si>
  <si>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</si>
  <si>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</si>
  <si>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</si>
  <si>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</si>
  <si>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</si>
  <si>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</si>
  <si>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</si>
  <si>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</si>
  <si>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</si>
  <si>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</si>
  <si>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</si>
  <si>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</si>
  <si>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</si>
  <si>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</si>
  <si>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</si>
  <si>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</si>
  <si>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</si>
  <si>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</si>
  <si>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</si>
  <si>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</si>
  <si>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</si>
  <si>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</si>
  <si>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</si>
  <si>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</si>
  <si>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</si>
  <si>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</si>
  <si>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</si>
  <si>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</si>
  <si>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</si>
  <si>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</si>
  <si>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</si>
  <si>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</si>
  <si>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</si>
  <si>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</si>
  <si>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</si>
  <si>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</si>
  <si>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</si>
  <si>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</si>
  <si>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</si>
  <si>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</si>
  <si>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</si>
  <si>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</si>
  <si>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</si>
  <si>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</si>
  <si>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</si>
  <si>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</si>
  <si>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</si>
  <si>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</si>
  <si>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</si>
  <si>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</si>
  <si>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</si>
  <si>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</si>
  <si>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</si>
  <si>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</si>
  <si>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</si>
  <si>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</si>
  <si>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</si>
  <si>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</si>
  <si>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</si>
  <si>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</si>
  <si>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</si>
  <si>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</si>
  <si>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</si>
  <si>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</si>
  <si>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</si>
  <si>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</si>
  <si>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</si>
  <si>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</si>
  <si>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</si>
  <si>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</si>
  <si>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</si>
  <si>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</si>
  <si>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</si>
  <si>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</si>
  <si>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</si>
  <si>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</si>
  <si>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</si>
  <si>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</si>
  <si>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</si>
  <si>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</si>
  <si>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</si>
  <si>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</si>
  <si>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</si>
  <si>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</si>
  <si>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</si>
  <si>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</si>
  <si>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</si>
  <si>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</si>
  <si>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</si>
  <si>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</si>
  <si>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</si>
  <si>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</si>
  <si>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</si>
  <si>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</si>
  <si>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</si>
  <si>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</si>
  <si>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</si>
  <si>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</si>
  <si>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</si>
  <si>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</si>
  <si>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</si>
  <si>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</si>
  <si>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</si>
  <si>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</si>
  <si>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</si>
  <si>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</si>
  <si>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</si>
  <si>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</si>
  <si>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</si>
  <si>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</si>
  <si>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</si>
  <si>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</si>
  <si>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</si>
  <si>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</si>
  <si>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</si>
  <si>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</si>
  <si>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</si>
  <si>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</si>
  <si>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</si>
  <si>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</si>
  <si>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</si>
  <si>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</si>
  <si>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</si>
  <si>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</si>
  <si>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</si>
  <si>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</si>
  <si>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</si>
  <si>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</si>
  <si>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</si>
  <si>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</si>
  <si>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</si>
  <si>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</si>
  <si>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</si>
  <si>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</si>
  <si>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</si>
  <si>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</si>
  <si>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</si>
  <si>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</si>
  <si>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</si>
  <si>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</si>
  <si>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</si>
  <si>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</si>
  <si>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</si>
  <si>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</si>
  <si>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</si>
  <si>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</si>
  <si>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</si>
  <si>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</si>
  <si>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</si>
  <si>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</si>
  <si>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</si>
  <si>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</si>
  <si>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</si>
  <si>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</si>
  <si>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</si>
  <si>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</si>
  <si>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</si>
  <si>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</si>
  <si>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</si>
  <si>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</si>
  <si>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</si>
  <si>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</si>
  <si>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</si>
  <si>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</si>
  <si>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</si>
  <si>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</si>
  <si>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</si>
  <si>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</si>
  <si>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</si>
  <si>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</si>
  <si>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</si>
  <si>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</si>
  <si>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</si>
  <si>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</si>
  <si>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</si>
  <si>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</si>
  <si>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</si>
  <si>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</si>
  <si>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</si>
  <si>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</si>
  <si>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</si>
  <si>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</si>
  <si>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</si>
  <si>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</si>
  <si>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</si>
  <si>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</si>
  <si>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</si>
  <si>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</si>
  <si>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</si>
  <si>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</si>
  <si>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</si>
  <si>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</si>
  <si>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</si>
  <si>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</si>
  <si>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</si>
  <si>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</si>
  <si>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</si>
  <si>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</si>
  <si>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</si>
  <si>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</si>
  <si>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</si>
  <si>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</si>
  <si>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</si>
  <si>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</si>
  <si>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</si>
  <si>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</si>
  <si>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</si>
  <si>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</si>
  <si>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</si>
  <si>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</si>
  <si>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</si>
  <si>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</si>
  <si>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</si>
  <si>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</si>
  <si>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</si>
  <si>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</si>
  <si>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</si>
  <si>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</si>
  <si>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</si>
  <si>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</si>
  <si>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</si>
  <si>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</si>
  <si>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</si>
  <si>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</si>
  <si>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</si>
  <si>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</si>
  <si>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</si>
  <si>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</si>
  <si>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</si>
  <si>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</si>
  <si>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</si>
  <si>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</si>
  <si>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</si>
  <si>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</si>
  <si>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</si>
  <si>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</si>
  <si>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</si>
  <si>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</si>
  <si>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</si>
  <si>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</si>
  <si>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</si>
  <si>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</si>
  <si>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</si>
  <si>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</si>
  <si>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</si>
  <si>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</si>
  <si>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</si>
  <si>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</si>
  <si>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</si>
  <si>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</si>
  <si>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</si>
  <si>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</si>
  <si>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</si>
  <si>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</si>
  <si>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</si>
  <si>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</si>
  <si>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</si>
  <si>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</si>
  <si>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</si>
  <si>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</si>
  <si>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</si>
  <si>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</si>
  <si>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</si>
  <si>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</si>
  <si>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</si>
  <si>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</si>
  <si>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</si>
  <si>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</si>
  <si>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</si>
  <si>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</si>
  <si>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</si>
  <si>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</si>
  <si>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</si>
  <si>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</si>
  <si>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</si>
  <si>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</si>
  <si>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</si>
  <si>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</si>
  <si>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</si>
  <si>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</si>
  <si>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</si>
  <si>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</si>
  <si>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</si>
  <si>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</si>
  <si>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</si>
  <si>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</si>
  <si>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</si>
  <si>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</si>
  <si>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</si>
  <si>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</si>
  <si>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</si>
  <si>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</si>
  <si>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</si>
  <si>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</si>
  <si>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</si>
  <si>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</si>
  <si>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</si>
  <si>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</si>
  <si>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</si>
  <si>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</si>
  <si>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</si>
  <si>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</si>
  <si>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</si>
  <si>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</si>
  <si>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</si>
  <si>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</si>
  <si>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</si>
  <si>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</si>
  <si>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</si>
  <si>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</si>
  <si>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</si>
  <si>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</si>
  <si>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</si>
  <si>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</si>
  <si>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</si>
  <si>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</si>
  <si>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</si>
  <si>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</si>
  <si>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</si>
  <si>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</si>
  <si>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</si>
  <si>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</si>
  <si>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</si>
  <si>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</si>
  <si>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</si>
  <si>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</si>
  <si>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</si>
  <si>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</si>
  <si>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</si>
  <si>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</si>
  <si>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</si>
  <si>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</si>
  <si>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</si>
  <si>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</si>
  <si>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</si>
  <si>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</si>
  <si>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</si>
  <si>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</si>
  <si>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</si>
  <si>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</si>
  <si>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</si>
  <si>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</si>
  <si>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</si>
  <si>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</si>
  <si>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</si>
  <si>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</si>
  <si>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</si>
  <si>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</si>
  <si>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</si>
  <si>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</si>
  <si>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</si>
  <si>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</si>
  <si>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</si>
  <si>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</si>
  <si>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</si>
  <si>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</si>
  <si>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</si>
  <si>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</si>
  <si>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</si>
  <si>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</si>
  <si>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</si>
  <si>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</si>
  <si>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</si>
  <si>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</si>
  <si>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</si>
  <si>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</si>
  <si>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</si>
  <si>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</si>
  <si>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</si>
  <si>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</si>
  <si>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</si>
  <si>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</si>
  <si>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</si>
  <si>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</si>
  <si>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</si>
  <si>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</si>
  <si>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</si>
  <si>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</si>
  <si>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</si>
  <si>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</si>
  <si>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</si>
  <si>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</si>
  <si>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</si>
  <si>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</si>
  <si>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</si>
  <si>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</si>
  <si>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</si>
  <si>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</si>
  <si>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</si>
  <si>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</si>
  <si>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</si>
  <si>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</si>
  <si>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</si>
  <si>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</si>
  <si>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</si>
  <si>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</si>
  <si>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</si>
  <si>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</si>
  <si>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</si>
  <si>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</si>
  <si>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</si>
  <si>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</si>
  <si>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</si>
  <si>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</si>
  <si>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</si>
  <si>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</si>
  <si>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</si>
  <si>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</si>
  <si>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</si>
  <si>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</si>
  <si>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</si>
  <si>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</si>
  <si>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</si>
  <si>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</si>
  <si>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</si>
  <si>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</si>
  <si>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</si>
  <si>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</si>
  <si>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</si>
  <si>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</si>
  <si>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</si>
  <si>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</si>
  <si>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</si>
  <si>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</si>
  <si>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</si>
  <si>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</si>
  <si>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</si>
  <si>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</si>
  <si>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</si>
  <si>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</si>
  <si>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</si>
  <si>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</si>
  <si>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</si>
  <si>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</si>
  <si>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</si>
  <si>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</si>
  <si>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</si>
  <si>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</si>
  <si>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</si>
  <si>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</si>
  <si>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</si>
  <si>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</si>
  <si>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</si>
  <si>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</si>
  <si>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</si>
  <si>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</si>
  <si>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</si>
  <si>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</si>
  <si>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</si>
  <si>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</si>
  <si>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</si>
  <si>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</si>
  <si>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</si>
  <si>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</si>
  <si>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</si>
  <si>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</si>
  <si>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</si>
  <si>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</si>
  <si>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</si>
  <si>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</si>
  <si>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</si>
  <si>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</si>
  <si>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</si>
  <si>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</si>
  <si>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</si>
  <si>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</si>
  <si>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</si>
  <si>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</si>
  <si>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</si>
  <si>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</si>
  <si>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</si>
  <si>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</si>
  <si>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</si>
  <si>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</si>
  <si>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</si>
  <si>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</si>
  <si>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</si>
  <si>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</si>
  <si>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</si>
  <si>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</si>
  <si>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</si>
  <si>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</si>
  <si>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</si>
  <si>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</si>
  <si>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</si>
  <si>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</si>
  <si>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</si>
  <si>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</si>
  <si>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</si>
  <si>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</si>
  <si>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</si>
  <si>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</si>
  <si>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</si>
  <si>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</si>
  <si>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</si>
  <si>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</si>
  <si>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</si>
  <si>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</si>
  <si>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</si>
  <si>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</si>
  <si>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</si>
  <si>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</si>
  <si>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</si>
  <si>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</si>
  <si>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</si>
  <si>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</si>
  <si>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</si>
  <si>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</si>
  <si>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</si>
  <si>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</si>
  <si>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</si>
  <si>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</si>
  <si>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</si>
  <si>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</si>
  <si>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</si>
  <si>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</si>
  <si>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</si>
  <si>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</si>
  <si>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</si>
  <si>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</si>
  <si>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</si>
  <si>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</si>
  <si>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</si>
  <si>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</si>
  <si>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</si>
  <si>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</si>
  <si>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</si>
  <si>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</si>
  <si>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</si>
  <si>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</si>
  <si>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</si>
  <si>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</si>
  <si>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</si>
  <si>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</si>
  <si>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</si>
  <si>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</si>
  <si>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</si>
  <si>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</si>
  <si>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</si>
  <si>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</si>
  <si>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</si>
  <si>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</si>
  <si>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</si>
  <si>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</si>
  <si>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</si>
  <si>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</si>
  <si>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</si>
  <si>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</si>
  <si>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</si>
  <si>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</si>
  <si>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</si>
  <si>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</si>
  <si>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</si>
  <si>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</si>
  <si>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</si>
  <si>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</si>
  <si>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</si>
  <si>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</si>
  <si>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</si>
  <si>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</si>
  <si>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</si>
  <si>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</si>
  <si>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</si>
  <si>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</si>
  <si>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</si>
  <si>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</si>
  <si>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</si>
  <si>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</si>
  <si>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</si>
  <si>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</si>
  <si>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</si>
  <si>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</si>
  <si>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</si>
  <si>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</si>
  <si>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</si>
  <si>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</si>
  <si>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</si>
  <si>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</si>
  <si>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</si>
  <si>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</si>
  <si>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</si>
  <si>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</si>
  <si>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</si>
  <si>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</si>
  <si>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</si>
  <si>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</si>
  <si>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</si>
  <si>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</si>
  <si>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</si>
  <si>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</si>
  <si>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</si>
  <si>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</si>
  <si>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</si>
  <si>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</si>
  <si>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</si>
  <si>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</si>
  <si>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</si>
  <si>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</si>
  <si>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</si>
  <si>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</si>
  <si>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</si>
  <si>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</si>
  <si>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</si>
  <si>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</si>
  <si>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</si>
  <si>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</si>
  <si>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</si>
  <si>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</si>
  <si>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</si>
  <si>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</si>
  <si>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</si>
  <si>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</si>
  <si>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</si>
  <si>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</si>
  <si>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</si>
  <si>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</si>
  <si>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</si>
  <si>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</si>
  <si>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</si>
  <si>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</si>
  <si>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</si>
  <si>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</si>
  <si>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</si>
  <si>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</si>
  <si>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</si>
  <si>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</si>
  <si>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</si>
  <si>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</si>
  <si>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</si>
  <si>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</si>
  <si>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</si>
  <si>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</si>
  <si>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</si>
  <si>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</si>
  <si>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</si>
  <si>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</si>
  <si>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</si>
  <si>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</si>
  <si>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</si>
  <si>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</si>
  <si>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</si>
  <si>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</si>
  <si>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</si>
  <si>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</si>
  <si>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</si>
  <si>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</si>
  <si>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</si>
  <si>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</si>
  <si>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</si>
  <si>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</si>
  <si>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</si>
  <si>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</si>
  <si>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</si>
  <si>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</si>
  <si>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</si>
  <si>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</si>
  <si>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</si>
  <si>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</si>
  <si>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</si>
  <si>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</si>
  <si>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</si>
  <si>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</si>
  <si>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</si>
  <si>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</si>
  <si>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</si>
  <si>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</si>
  <si>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</si>
  <si>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</si>
  <si>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</si>
  <si>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</si>
  <si>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</si>
  <si>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</si>
  <si>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</si>
  <si>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</si>
  <si>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</si>
  <si>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</si>
  <si>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</si>
  <si>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</si>
  <si>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</si>
  <si>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</si>
  <si>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</si>
  <si>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</si>
  <si>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</si>
  <si>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</si>
  <si>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</si>
  <si>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</si>
  <si>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</si>
  <si>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</si>
  <si>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</si>
  <si>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</si>
  <si>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</si>
  <si>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</si>
  <si>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</si>
  <si>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</si>
  <si>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</si>
  <si>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</si>
  <si>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</si>
  <si>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</si>
  <si>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</si>
  <si>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</si>
  <si>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</si>
  <si>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</si>
  <si>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</si>
  <si>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</si>
  <si>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</si>
  <si>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</si>
  <si>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</si>
  <si>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</si>
  <si>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</si>
  <si>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</si>
  <si>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</si>
  <si>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</si>
  <si>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</si>
  <si>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</si>
  <si>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</si>
  <si>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</si>
  <si>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</si>
  <si>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</si>
  <si>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</si>
  <si>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</si>
  <si>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</si>
  <si>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</si>
  <si>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</si>
  <si>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</si>
  <si>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</si>
  <si>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</si>
  <si>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</si>
  <si>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</si>
  <si>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</si>
  <si>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</si>
  <si>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</si>
  <si>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</si>
  <si>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</si>
  <si>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</si>
  <si>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</si>
  <si>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</si>
  <si>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</si>
  <si>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</si>
  <si>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</si>
  <si>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</si>
  <si>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</si>
  <si>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</si>
  <si>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</si>
  <si>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</si>
  <si>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</si>
  <si>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</si>
  <si>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</si>
  <si>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</si>
  <si>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</si>
  <si>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</si>
  <si>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</si>
  <si>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</si>
  <si>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</si>
  <si>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</si>
  <si>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</si>
  <si>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</si>
  <si>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</si>
  <si>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</si>
  <si>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</si>
  <si>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</si>
  <si>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</si>
  <si>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</si>
  <si>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</si>
  <si>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</si>
  <si>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</si>
  <si>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</si>
  <si>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</si>
  <si>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</si>
  <si>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</si>
  <si>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</si>
  <si>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</si>
  <si>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</si>
  <si>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</si>
  <si>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</si>
  <si>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</si>
  <si>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</si>
  <si>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</si>
  <si>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</si>
  <si>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</si>
  <si>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</si>
  <si>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</si>
  <si>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</si>
  <si>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</si>
  <si>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</si>
  <si>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</si>
  <si>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</si>
  <si>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</si>
  <si>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</si>
  <si>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</si>
  <si>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</si>
  <si>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</si>
  <si>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</si>
  <si>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</si>
  <si>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</si>
  <si>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</si>
  <si>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</si>
  <si>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</si>
  <si>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</si>
  <si>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</si>
  <si>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</si>
  <si>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</si>
  <si>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</si>
  <si>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</si>
  <si>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</si>
  <si>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</si>
  <si>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</si>
  <si>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</si>
  <si>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</si>
  <si>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</si>
  <si>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</si>
  <si>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</si>
  <si>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</si>
  <si>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</si>
  <si>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</si>
  <si>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</si>
  <si>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</si>
  <si>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</si>
  <si>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</si>
  <si>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</si>
  <si>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</si>
  <si>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</si>
  <si>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</si>
  <si>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</si>
  <si>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</si>
  <si>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</si>
  <si>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</si>
  <si>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</si>
  <si>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</si>
  <si>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</si>
  <si>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</si>
  <si>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</si>
  <si>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</si>
  <si>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</si>
  <si>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</si>
  <si>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</si>
  <si>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</si>
  <si>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</si>
  <si>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</si>
  <si>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</si>
  <si>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</si>
  <si>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</si>
  <si>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</si>
  <si>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</si>
  <si>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</si>
  <si>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</si>
  <si>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</si>
  <si>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</si>
  <si>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</si>
  <si>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</si>
  <si>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</si>
  <si>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</si>
  <si>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</si>
  <si>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</si>
  <si>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</si>
  <si>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</si>
  <si>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</si>
  <si>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</si>
  <si>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</si>
  <si>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</si>
  <si>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</si>
  <si>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</si>
  <si>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</si>
  <si>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</si>
  <si>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</si>
  <si>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</si>
  <si>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</si>
  <si>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</si>
  <si>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</si>
  <si>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</si>
  <si>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</si>
  <si>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</si>
  <si>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</si>
  <si>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</si>
  <si>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</si>
  <si>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</si>
  <si>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</si>
  <si>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</si>
  <si>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</si>
  <si>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</si>
  <si>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</si>
  <si>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</si>
  <si>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</si>
  <si>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</si>
  <si>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</si>
  <si>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</si>
  <si>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</si>
  <si>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</si>
  <si>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</si>
  <si>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</si>
  <si>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</si>
  <si>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</si>
  <si>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</si>
  <si>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</si>
  <si>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</si>
  <si>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</si>
  <si>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</si>
  <si>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</si>
  <si>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</si>
  <si>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</si>
  <si>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</si>
  <si>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</si>
  <si>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</si>
  <si>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</si>
  <si>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</si>
  <si>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</si>
  <si>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</si>
  <si>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</si>
  <si>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</si>
  <si>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</si>
  <si>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</si>
  <si>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</si>
  <si>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</si>
  <si>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</si>
  <si>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</si>
  <si>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</si>
  <si>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</si>
  <si>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</si>
  <si>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</si>
  <si>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</si>
  <si>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</si>
  <si>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</si>
  <si>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</si>
  <si>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</si>
  <si>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</si>
  <si>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</si>
  <si>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</si>
  <si>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</si>
  <si>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</si>
  <si>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</si>
  <si>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</si>
  <si>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</si>
  <si>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</si>
  <si>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</si>
  <si>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</si>
  <si>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</si>
  <si>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</si>
  <si>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</si>
  <si>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</si>
  <si>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</si>
  <si>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</si>
  <si>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</si>
  <si>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</si>
  <si>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</si>
  <si>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</si>
  <si>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</si>
  <si>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</si>
  <si>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</si>
  <si>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</si>
  <si>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</si>
  <si>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</si>
  <si>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</si>
  <si>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</si>
  <si>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</si>
  <si>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</si>
  <si>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</si>
  <si>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</si>
  <si>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</si>
  <si>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</si>
  <si>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</si>
  <si>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</si>
  <si>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</si>
  <si>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</si>
  <si>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</si>
  <si>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</si>
  <si>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</si>
  <si>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</si>
  <si>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</si>
  <si>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</si>
  <si>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</si>
  <si>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</si>
  <si>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</si>
  <si>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</si>
  <si>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</si>
  <si>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</si>
  <si>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</si>
  <si>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</si>
  <si>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</si>
  <si>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</si>
  <si>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</si>
  <si>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</si>
  <si>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</si>
  <si>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</si>
  <si>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</si>
  <si>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</si>
  <si>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</si>
  <si>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</si>
  <si>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</si>
  <si>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</si>
  <si>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</si>
  <si>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</si>
  <si>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</si>
  <si>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</si>
  <si>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</si>
  <si>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</si>
  <si>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</si>
  <si>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</si>
  <si>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</si>
  <si>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</si>
  <si>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</si>
  <si>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</si>
  <si>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</si>
  <si>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</si>
  <si>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</si>
  <si>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</si>
  <si>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</si>
  <si>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</si>
  <si>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</si>
  <si>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</si>
  <si>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</si>
  <si>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</si>
  <si>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</si>
  <si>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</si>
  <si>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</si>
  <si>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</si>
  <si>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</si>
  <si>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</si>
  <si>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</si>
  <si>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</si>
  <si>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</si>
  <si>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</si>
  <si>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</si>
  <si>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</si>
  <si>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</si>
  <si>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</si>
  <si>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</si>
  <si>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</si>
  <si>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</si>
  <si>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</si>
  <si>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</si>
  <si>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</si>
  <si>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</si>
  <si>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</si>
  <si>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</si>
  <si>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</si>
  <si>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</si>
  <si>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</si>
  <si>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</si>
  <si>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</si>
  <si>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</si>
  <si>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</si>
  <si>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</si>
  <si>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</si>
  <si>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</si>
  <si>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</si>
  <si>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</si>
  <si>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</si>
  <si>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</si>
  <si>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</si>
  <si>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</si>
  <si>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</si>
  <si>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</si>
  <si>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</si>
  <si>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</si>
  <si>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</si>
  <si>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</si>
  <si>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</si>
  <si>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</si>
  <si>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</si>
  <si>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</si>
  <si>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</si>
  <si>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</si>
  <si>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</si>
  <si>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</si>
  <si>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</si>
  <si>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</si>
  <si>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</si>
  <si>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</si>
  <si>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</si>
  <si>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</si>
  <si>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</si>
  <si>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</si>
  <si>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</si>
  <si>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</si>
  <si>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</si>
  <si>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</si>
  <si>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</si>
  <si>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</si>
  <si>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</si>
  <si>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</si>
  <si>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</si>
  <si>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</si>
  <si>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</si>
  <si>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</si>
  <si>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</si>
  <si>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</si>
  <si>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</si>
  <si>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</si>
  <si>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</si>
  <si>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</si>
  <si>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</si>
  <si>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</si>
  <si>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</si>
  <si>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</si>
  <si>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</si>
  <si>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</si>
  <si>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</si>
  <si>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</si>
  <si>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</si>
  <si>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</si>
  <si>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</si>
  <si>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</si>
  <si>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</si>
  <si>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</si>
  <si>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</si>
  <si>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</si>
  <si>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</si>
  <si>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</si>
  <si>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</si>
  <si>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</si>
  <si>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</si>
  <si>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</si>
  <si>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</si>
  <si>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</si>
  <si>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</si>
  <si>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</si>
  <si>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</si>
  <si>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</si>
  <si>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</si>
  <si>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</si>
  <si>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</si>
  <si>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</si>
  <si>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</si>
  <si>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</si>
  <si>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</si>
  <si>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</si>
  <si>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</si>
  <si>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</si>
  <si>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</si>
  <si>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</si>
  <si>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</si>
  <si>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</si>
  <si>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</si>
  <si>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</si>
  <si>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</si>
  <si>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</si>
  <si>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</si>
  <si>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</si>
  <si>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</si>
  <si>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</si>
  <si>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</si>
  <si>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</si>
  <si>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</si>
  <si>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</si>
  <si>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</si>
  <si>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</si>
  <si>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</si>
  <si>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</si>
  <si>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</si>
  <si>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</si>
  <si>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</si>
  <si>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</si>
  <si>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</si>
  <si>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</si>
  <si>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</si>
  <si>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</si>
  <si>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</si>
  <si>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</si>
  <si>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</si>
  <si>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</si>
  <si>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</si>
  <si>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</si>
  <si>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</si>
  <si>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</si>
  <si>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</si>
  <si>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</si>
  <si>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</si>
  <si>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</si>
  <si>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</si>
  <si>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</si>
  <si>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</si>
  <si>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</si>
  <si>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</si>
  <si>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</si>
  <si>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</si>
  <si>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</si>
  <si>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</si>
  <si>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</si>
  <si>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</si>
  <si>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</si>
  <si>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</si>
  <si>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</si>
  <si>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</si>
  <si>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</si>
  <si>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</si>
  <si>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</si>
  <si>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</si>
  <si>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</si>
  <si>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</si>
  <si>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</si>
  <si>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</si>
  <si>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</si>
  <si>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</si>
  <si>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</si>
  <si>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</si>
  <si>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</si>
  <si>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</si>
  <si>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</si>
  <si>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</si>
  <si>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</si>
  <si>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</si>
  <si>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</si>
  <si>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</si>
  <si>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</si>
  <si>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</si>
  <si>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</si>
  <si>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</si>
  <si>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</si>
  <si>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</si>
  <si>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</si>
  <si>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</si>
  <si>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</si>
  <si>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</si>
  <si>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</si>
  <si>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</si>
  <si>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</si>
  <si>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</si>
  <si>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</si>
  <si>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</si>
  <si>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</si>
  <si>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</si>
  <si>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</si>
  <si>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</si>
  <si>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</si>
  <si>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</si>
  <si>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</si>
  <si>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</si>
  <si>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</si>
  <si>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</si>
  <si>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</si>
  <si>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</si>
  <si>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</si>
  <si>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</si>
  <si>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</si>
  <si>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</si>
  <si>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</si>
  <si>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</si>
  <si>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</si>
  <si>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</si>
  <si>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</si>
  <si>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</si>
  <si>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</si>
  <si>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</si>
  <si>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</si>
  <si>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</si>
  <si>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</si>
  <si>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</si>
  <si>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</si>
  <si>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</si>
  <si>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</si>
  <si>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</si>
  <si>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</si>
  <si>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</si>
  <si>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</si>
  <si>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</si>
  <si>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</si>
  <si>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</si>
  <si>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</si>
  <si>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</si>
  <si>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</si>
  <si>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</si>
  <si>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</si>
  <si>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</si>
  <si>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</si>
  <si>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</si>
  <si>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</si>
  <si>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</si>
  <si>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</si>
  <si>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</si>
  <si>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</si>
  <si>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</si>
  <si>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</si>
  <si>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</si>
  <si>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</si>
  <si>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</si>
  <si>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</si>
  <si>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</si>
  <si>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</si>
  <si>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</si>
  <si>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</si>
  <si>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</si>
  <si>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</si>
  <si>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</si>
  <si>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</si>
  <si>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</si>
  <si>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</si>
  <si>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</si>
  <si>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</si>
  <si>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</si>
  <si>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</si>
  <si>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</si>
  <si>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</si>
  <si>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</si>
  <si>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</si>
  <si>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</si>
  <si>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</si>
  <si>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</si>
  <si>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</si>
  <si>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</si>
  <si>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</si>
  <si>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</si>
  <si>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</si>
  <si>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</si>
  <si>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</si>
  <si>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</si>
  <si>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</si>
  <si>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</si>
  <si>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</si>
  <si>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</si>
  <si>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</si>
  <si>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</si>
  <si>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</si>
  <si>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</si>
  <si>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</si>
  <si>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</si>
  <si>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</si>
  <si>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</si>
  <si>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</si>
  <si>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</si>
  <si>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</si>
  <si>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</si>
  <si>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</si>
  <si>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</si>
  <si>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</si>
  <si>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</si>
  <si>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</si>
  <si>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</si>
  <si>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</si>
  <si>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</si>
  <si>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</si>
  <si>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</si>
  <si>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</si>
  <si>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</si>
  <si>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</si>
  <si>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</si>
  <si>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</si>
  <si>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</si>
  <si>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</si>
  <si>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</si>
  <si>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</si>
  <si>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</si>
  <si>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</si>
  <si>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</si>
  <si>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</si>
  <si>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</si>
  <si>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</si>
  <si>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</si>
  <si>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</si>
  <si>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</si>
  <si>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</si>
  <si>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</si>
  <si>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</si>
  <si>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</si>
  <si>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</si>
  <si>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</si>
  <si>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</si>
  <si>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</si>
  <si>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</si>
  <si>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</si>
  <si>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</si>
  <si>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</si>
  <si>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</si>
  <si>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</si>
  <si>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</si>
  <si>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</si>
  <si>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</si>
  <si>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</si>
  <si>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</si>
  <si>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</si>
  <si>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</si>
  <si>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</si>
  <si>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</si>
  <si>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</si>
  <si>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</si>
  <si>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</si>
  <si>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</si>
  <si>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</si>
  <si>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</si>
  <si>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</si>
  <si>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</si>
  <si>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</si>
  <si>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</si>
  <si>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</si>
  <si>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</si>
  <si>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</si>
  <si>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</si>
  <si>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</si>
  <si>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</si>
  <si>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</si>
  <si>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</si>
  <si>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</si>
  <si>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</si>
  <si>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</si>
  <si>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</si>
  <si>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</si>
  <si>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</si>
  <si>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</si>
  <si>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</si>
  <si>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</si>
  <si>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</si>
  <si>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</si>
  <si>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</si>
  <si>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</si>
  <si>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</si>
  <si>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</si>
  <si>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</si>
  <si>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</si>
  <si>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</si>
  <si>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</si>
  <si>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</si>
  <si>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</si>
  <si>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</si>
  <si>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</si>
  <si>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</si>
  <si>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</si>
  <si>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</si>
  <si>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</si>
  <si>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</si>
  <si>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</si>
  <si>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</si>
  <si>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</si>
  <si>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</si>
  <si>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</si>
  <si>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</si>
  <si>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</si>
  <si>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</si>
  <si>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</si>
  <si>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</si>
  <si>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</si>
  <si>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</si>
  <si>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</si>
  <si>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</si>
  <si>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</si>
  <si>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</si>
  <si>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</si>
  <si>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</si>
  <si>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</si>
  <si>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</si>
  <si>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</si>
  <si>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</si>
  <si>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</si>
  <si>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</si>
  <si>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</si>
  <si>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</si>
  <si>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</si>
  <si>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</si>
  <si>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</si>
  <si>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</si>
  <si>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</si>
  <si>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</si>
  <si>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</si>
  <si>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</si>
  <si>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</si>
  <si>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</si>
  <si>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</si>
  <si>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</si>
  <si>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</si>
  <si>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</si>
  <si>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</si>
  <si>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</si>
  <si>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</si>
  <si>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</si>
  <si>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</si>
  <si>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</si>
  <si>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</si>
  <si>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</si>
  <si>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</si>
  <si>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</si>
  <si>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</si>
  <si>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</si>
  <si>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</si>
  <si>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</si>
  <si>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</si>
  <si>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</si>
  <si>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</si>
  <si>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</si>
  <si>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</si>
  <si>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</si>
  <si>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</si>
  <si>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</si>
  <si>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</si>
  <si>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</si>
  <si>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</si>
  <si>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</si>
  <si>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</si>
  <si>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</si>
  <si>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</si>
  <si>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</si>
  <si>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</si>
  <si>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</si>
  <si>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</si>
  <si>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</si>
  <si>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</si>
  <si>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</si>
  <si>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</si>
  <si>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</si>
  <si>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</si>
  <si>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</si>
  <si>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</si>
  <si>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</si>
  <si>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</si>
  <si>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</si>
  <si>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</si>
  <si>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</si>
  <si>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</si>
  <si>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</si>
  <si>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</si>
  <si>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</si>
  <si>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</si>
  <si>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</si>
  <si>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</si>
  <si>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</si>
  <si>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</si>
  <si>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</si>
  <si>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</si>
  <si>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</si>
  <si>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</si>
  <si>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</si>
  <si>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</si>
  <si>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</si>
  <si>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</si>
  <si>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</si>
  <si>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</si>
  <si>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</si>
  <si>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</si>
  <si>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</si>
  <si>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</si>
  <si>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</si>
  <si>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</si>
  <si>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</si>
  <si>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</si>
  <si>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</si>
  <si>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</si>
  <si>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</si>
  <si>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</si>
  <si>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</si>
  <si>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</si>
  <si>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</si>
  <si>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</si>
  <si>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</si>
  <si>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</si>
  <si>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</si>
  <si>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</si>
  <si>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</si>
  <si>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</si>
  <si>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</si>
  <si>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</si>
  <si>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</si>
  <si>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</si>
  <si>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</si>
  <si>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</si>
  <si>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</si>
  <si>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</si>
  <si>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</si>
  <si>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</si>
  <si>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</si>
  <si>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</si>
  <si>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</si>
  <si>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</si>
  <si>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</si>
  <si>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</si>
  <si>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</si>
  <si>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</si>
  <si>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</si>
  <si>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</si>
  <si>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</si>
  <si>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</si>
  <si>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</si>
  <si>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</si>
  <si>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</si>
  <si>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</si>
  <si>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</si>
  <si>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</si>
  <si>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</si>
  <si>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</si>
  <si>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</si>
  <si>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</si>
  <si>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</si>
  <si>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</si>
  <si>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</si>
  <si>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</si>
  <si>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</si>
  <si>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</si>
  <si>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</si>
  <si>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</si>
  <si>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</si>
  <si>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</si>
  <si>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</si>
  <si>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</si>
  <si>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</si>
  <si>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</si>
  <si>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</si>
  <si>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</si>
  <si>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</si>
  <si>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</si>
  <si>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</si>
  <si>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</si>
  <si>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</si>
  <si>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</si>
  <si>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</si>
  <si>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</si>
  <si>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</si>
  <si>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</si>
  <si>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</si>
  <si>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</si>
  <si>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</si>
  <si>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</si>
  <si>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</si>
  <si>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</si>
  <si>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</si>
  <si>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</si>
  <si>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</si>
  <si>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</si>
  <si>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</si>
  <si>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</si>
  <si>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</si>
  <si>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</si>
  <si>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</si>
  <si>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</si>
  <si>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</si>
  <si>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</si>
  <si>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</si>
  <si>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</si>
  <si>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</si>
  <si>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</si>
  <si>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</si>
  <si>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</si>
  <si>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</si>
  <si>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</si>
  <si>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</si>
  <si>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</si>
  <si>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</si>
  <si>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</si>
  <si>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</si>
  <si>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</si>
  <si>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</si>
  <si>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</si>
  <si>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</si>
  <si>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</si>
  <si>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</si>
  <si>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</si>
  <si>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</si>
  <si>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</si>
  <si>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</si>
  <si>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</si>
  <si>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</si>
  <si>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</si>
  <si>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</si>
  <si>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</si>
  <si>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</si>
  <si>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</si>
  <si>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</si>
  <si>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</si>
  <si>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</si>
  <si>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</si>
  <si>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</si>
  <si>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</si>
  <si>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</si>
  <si>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</si>
  <si>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</si>
  <si>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</si>
  <si>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</si>
  <si>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</si>
  <si>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</si>
  <si>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</si>
  <si>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</si>
  <si>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</si>
  <si>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</si>
  <si>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</si>
  <si>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</si>
  <si>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</si>
  <si>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</si>
  <si>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</si>
  <si>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</si>
  <si>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</si>
  <si>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</si>
  <si>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</si>
  <si>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</si>
  <si>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</si>
  <si>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</si>
  <si>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</si>
  <si>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</si>
  <si>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</si>
  <si>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</si>
  <si>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</si>
  <si>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</si>
  <si>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</si>
  <si>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</si>
  <si>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</si>
  <si>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</si>
  <si>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</si>
  <si>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</si>
  <si>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</si>
  <si>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</si>
  <si>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</si>
  <si>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</si>
  <si>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</si>
  <si>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</si>
  <si>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</si>
  <si>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</si>
  <si>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</si>
  <si>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</si>
  <si>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</si>
  <si>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</si>
  <si>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</si>
  <si>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</si>
  <si>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</si>
  <si>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</si>
  <si>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</si>
  <si>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</si>
  <si>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</si>
  <si>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</si>
  <si>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</si>
  <si>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</si>
  <si>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</si>
  <si>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</si>
  <si>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</si>
  <si>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</si>
  <si>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</si>
  <si>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</si>
  <si>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</si>
  <si>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</si>
  <si>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</si>
  <si>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</si>
  <si>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</si>
  <si>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</si>
  <si>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</si>
  <si>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</si>
  <si>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</si>
  <si>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</si>
  <si>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</si>
  <si>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</si>
  <si>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</si>
  <si>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</si>
  <si>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</si>
  <si>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</si>
  <si>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</si>
  <si>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</si>
  <si>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</si>
  <si>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</si>
  <si>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</si>
  <si>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</si>
  <si>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</si>
  <si>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</si>
  <si>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</si>
  <si>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</si>
  <si>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</si>
  <si>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</si>
  <si>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</si>
  <si>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</si>
  <si>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</si>
  <si>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</si>
  <si>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</si>
  <si>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</si>
  <si>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</si>
  <si>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</si>
  <si>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</si>
  <si>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</si>
  <si>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</si>
  <si>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</si>
  <si>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</si>
  <si>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</si>
  <si>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</si>
  <si>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</si>
  <si>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</si>
  <si>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</si>
  <si>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</si>
  <si>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</si>
  <si>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</si>
  <si>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</si>
  <si>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</si>
  <si>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</si>
  <si>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</si>
  <si>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</si>
  <si>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</si>
  <si>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</si>
  <si>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</si>
  <si>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</si>
  <si>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</si>
  <si>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</si>
  <si>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</si>
  <si>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</si>
  <si>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</si>
  <si>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</si>
  <si>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</si>
  <si>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</si>
  <si>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</si>
  <si>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</si>
  <si>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</si>
  <si>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</si>
  <si>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</si>
  <si>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</si>
  <si>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</si>
  <si>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</si>
  <si>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</si>
  <si>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</si>
  <si>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</si>
  <si>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</si>
  <si>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</si>
  <si>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</si>
  <si>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</si>
  <si>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</si>
  <si>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</si>
  <si>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</si>
  <si>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</si>
  <si>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</si>
  <si>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</si>
  <si>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</si>
  <si>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</si>
  <si>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</si>
  <si>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</si>
  <si>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</si>
  <si>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</si>
  <si>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</si>
  <si>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</si>
  <si>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</si>
  <si>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</si>
  <si>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</si>
  <si>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</si>
  <si>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</si>
  <si>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</si>
  <si>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</si>
  <si>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</si>
  <si>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</si>
  <si>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</si>
  <si>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</si>
  <si>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</si>
  <si>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</si>
  <si>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</si>
  <si>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</si>
  <si>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</si>
  <si>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</si>
  <si>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</si>
  <si>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</si>
  <si>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</si>
  <si>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</si>
  <si>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</si>
  <si>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</si>
  <si>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</si>
  <si>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</si>
  <si>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</si>
  <si>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</si>
  <si>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</si>
  <si>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</si>
  <si>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</si>
  <si>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</si>
  <si>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</si>
  <si>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</si>
  <si>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</si>
  <si>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</si>
  <si>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</si>
  <si>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</si>
  <si>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</si>
  <si>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</si>
  <si>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</si>
  <si>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</si>
  <si>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</si>
  <si>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</si>
  <si>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</si>
  <si>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</si>
  <si>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</si>
  <si>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</si>
  <si>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</si>
  <si>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</si>
  <si>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</si>
  <si>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</si>
  <si>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</si>
  <si>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</si>
  <si>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</si>
  <si>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</si>
  <si>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</si>
  <si>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</si>
  <si>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</si>
  <si>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</si>
  <si>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</si>
  <si>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</si>
  <si>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</si>
  <si>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</si>
  <si>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</si>
  <si>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</si>
  <si>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</si>
  <si>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</si>
  <si>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</si>
  <si>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</si>
  <si>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</si>
  <si>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</si>
  <si>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</si>
  <si>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</si>
  <si>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</si>
  <si>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</si>
  <si>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</si>
  <si>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</si>
  <si>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</si>
  <si>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</si>
  <si>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</si>
  <si>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</si>
  <si>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</si>
  <si>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</si>
  <si>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</si>
  <si>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</si>
  <si>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</si>
  <si>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</si>
  <si>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</si>
  <si>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</si>
  <si>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</si>
  <si>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</si>
  <si>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</si>
  <si>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</si>
  <si>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</si>
  <si>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</si>
  <si>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</si>
  <si>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</si>
  <si>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</si>
  <si>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</si>
  <si>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</si>
  <si>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</si>
  <si>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</si>
  <si>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</si>
  <si>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</si>
  <si>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</si>
  <si>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</si>
  <si>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</si>
  <si>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</si>
  <si>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</si>
  <si>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</si>
  <si>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</si>
  <si>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</si>
  <si>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</si>
  <si>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</si>
  <si>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</si>
  <si>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</si>
  <si>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</si>
  <si>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</si>
  <si>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</si>
  <si>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</si>
  <si>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</si>
  <si>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</si>
  <si>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</si>
  <si>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</si>
  <si>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</si>
  <si>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</si>
  <si>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</si>
  <si>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</si>
  <si>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</si>
  <si>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</si>
  <si>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</si>
  <si>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</si>
  <si>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</si>
  <si>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</si>
  <si>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</si>
  <si>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</si>
  <si>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</si>
  <si>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</si>
  <si>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</si>
  <si>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</si>
  <si>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</si>
  <si>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</si>
  <si>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</si>
  <si>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</si>
  <si>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</si>
  <si>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</si>
  <si>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</si>
  <si>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</si>
  <si>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</si>
  <si>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</si>
  <si>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</si>
  <si>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</si>
  <si>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</si>
  <si>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</si>
  <si>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</si>
  <si>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</si>
  <si>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</si>
  <si>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</si>
  <si>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</si>
  <si>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</si>
  <si>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</si>
  <si>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</si>
  <si>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</si>
  <si>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</si>
  <si>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</si>
  <si>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</si>
  <si>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</si>
  <si>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</si>
  <si>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</si>
  <si>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</si>
  <si>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</si>
  <si>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</si>
  <si>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</si>
  <si>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</si>
  <si>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</si>
  <si>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</si>
  <si>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</si>
  <si>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</si>
  <si>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</si>
  <si>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</si>
  <si>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</si>
  <si>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</si>
  <si>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</si>
  <si>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</si>
  <si>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</si>
  <si>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</si>
  <si>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</si>
  <si>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</si>
  <si>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</si>
  <si>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</si>
  <si>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</si>
  <si>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</si>
  <si>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</si>
  <si>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</si>
  <si>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</si>
  <si>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</si>
  <si>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</si>
  <si>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</si>
  <si>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</si>
  <si>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</si>
  <si>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</si>
  <si>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</si>
  <si>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</si>
  <si>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</si>
  <si>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</si>
  <si>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</si>
  <si>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</si>
  <si>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</si>
  <si>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</si>
  <si>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</si>
  <si>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</si>
  <si>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</si>
  <si>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</si>
  <si>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</si>
  <si>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</si>
  <si>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</si>
  <si>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</si>
  <si>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</si>
  <si>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</si>
  <si>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</si>
  <si>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</si>
  <si>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</si>
  <si>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</si>
  <si>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</si>
  <si>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</si>
  <si>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</si>
  <si>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</si>
  <si>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</si>
  <si>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</si>
  <si>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</si>
  <si>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</si>
  <si>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</si>
  <si>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</si>
  <si>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</si>
  <si>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</si>
  <si>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</si>
  <si>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</si>
  <si>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</si>
  <si>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</si>
  <si>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</si>
  <si>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</si>
  <si>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</si>
  <si>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</si>
  <si>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</si>
  <si>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</si>
  <si>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</si>
  <si>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</si>
  <si>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</si>
  <si>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</si>
  <si>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</si>
  <si>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</si>
  <si>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</si>
  <si>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</si>
  <si>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</si>
  <si>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</si>
  <si>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</si>
  <si>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</si>
  <si>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</si>
  <si>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</si>
  <si>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</si>
  <si>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</si>
  <si>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</si>
  <si>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</si>
  <si>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</si>
  <si>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</si>
  <si>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</si>
  <si>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</si>
  <si>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</si>
  <si>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</si>
  <si>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</si>
  <si>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</si>
  <si>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</si>
  <si>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</si>
  <si>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</si>
  <si>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</si>
  <si>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</si>
  <si>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</si>
  <si>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</si>
  <si>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</si>
  <si>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</si>
  <si>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</si>
  <si>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</si>
  <si>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</si>
  <si>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</si>
  <si>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</si>
  <si>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</si>
  <si>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</si>
  <si>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</si>
  <si>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</si>
  <si>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</si>
  <si>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</si>
  <si>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</si>
  <si>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</si>
  <si>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</si>
  <si>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</si>
  <si>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</si>
  <si>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</si>
  <si>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</si>
  <si>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</si>
  <si>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</si>
  <si>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</si>
  <si>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</si>
  <si>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</si>
  <si>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</si>
  <si>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</si>
  <si>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</si>
  <si>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</si>
  <si>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</si>
  <si>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</si>
  <si>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</si>
  <si>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</si>
  <si>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</si>
  <si>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</si>
  <si>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</si>
  <si>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</si>
  <si>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</si>
  <si>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</si>
  <si>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</si>
  <si>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</si>
  <si>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</si>
  <si>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</si>
  <si>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</si>
  <si>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</si>
  <si>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</si>
  <si>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</si>
  <si>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</si>
  <si>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</si>
  <si>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</si>
  <si>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</si>
  <si>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</si>
  <si>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</si>
  <si>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</si>
  <si>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</si>
  <si>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</si>
  <si>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</si>
  <si>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</si>
  <si>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</si>
  <si>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</si>
  <si>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</si>
  <si>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</si>
  <si>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</si>
  <si>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</si>
  <si>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</si>
  <si>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</si>
  <si>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</si>
  <si>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</si>
  <si>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</si>
  <si>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</si>
  <si>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</si>
  <si>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</si>
  <si>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</si>
  <si>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</si>
  <si>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</si>
  <si>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</si>
  <si>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</si>
  <si>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</si>
  <si>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</si>
  <si>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</si>
  <si>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</si>
  <si>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</si>
  <si>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</si>
  <si>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</si>
  <si>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</si>
  <si>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</si>
  <si>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</si>
  <si>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</si>
  <si>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</si>
  <si>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</si>
  <si>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</si>
  <si>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</si>
  <si>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</si>
  <si>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</si>
  <si>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</si>
  <si>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</si>
  <si>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</si>
  <si>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</si>
  <si>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</si>
  <si>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</si>
  <si>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</si>
  <si>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</si>
  <si>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</si>
  <si>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</si>
  <si>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</si>
  <si>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</si>
  <si>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</si>
  <si>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</si>
  <si>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</si>
  <si>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</si>
  <si>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</si>
  <si>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</si>
  <si>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</si>
  <si>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</si>
  <si>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</si>
  <si>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</si>
  <si>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</si>
  <si>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</si>
  <si>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</si>
  <si>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</si>
  <si>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</si>
  <si>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</si>
  <si>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</si>
  <si>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</si>
  <si>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</si>
  <si>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</si>
  <si>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</si>
  <si>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</si>
  <si>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</si>
  <si>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</si>
  <si>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</si>
  <si>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</si>
  <si>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</si>
  <si>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</si>
  <si>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</si>
  <si>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</si>
  <si>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</si>
  <si>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</si>
  <si>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</si>
  <si>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</si>
  <si>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</si>
  <si>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</si>
  <si>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</si>
  <si>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</si>
  <si>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</si>
  <si>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</si>
  <si>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</si>
  <si>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</si>
  <si>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</si>
  <si>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</si>
  <si>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</si>
  <si>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</si>
  <si>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</si>
  <si>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</si>
  <si>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</si>
  <si>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</si>
  <si>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</si>
  <si>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</si>
  <si>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</si>
  <si>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</si>
  <si>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</si>
  <si>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</si>
  <si>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</si>
  <si>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</si>
  <si>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</si>
  <si>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</si>
  <si>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</si>
  <si>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</si>
  <si>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</si>
  <si>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</si>
  <si>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</si>
  <si>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</si>
  <si>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</si>
  <si>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</si>
  <si>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</si>
  <si>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</si>
  <si>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</si>
  <si>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</si>
  <si>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</si>
  <si>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</si>
  <si>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</si>
  <si>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</si>
  <si>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</si>
  <si>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</si>
  <si>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</si>
  <si>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</si>
  <si>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</si>
  <si>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</si>
  <si>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</si>
  <si>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</si>
  <si>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</si>
  <si>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</si>
  <si>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</si>
  <si>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</si>
  <si>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</si>
  <si>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</si>
  <si>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</si>
  <si>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</si>
  <si>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</si>
  <si>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</si>
  <si>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</si>
  <si>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</si>
  <si>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</si>
  <si>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</si>
  <si>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</si>
  <si>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</si>
  <si>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</si>
  <si>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</si>
  <si>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</si>
  <si>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</si>
  <si>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</si>
  <si>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</si>
  <si>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</si>
  <si>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</si>
  <si>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</si>
  <si>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</si>
  <si>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</si>
  <si>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</si>
  <si>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</si>
  <si>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</si>
  <si>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</si>
  <si>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</si>
  <si>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</si>
  <si>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</si>
  <si>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</si>
  <si>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</si>
  <si>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</si>
  <si>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</si>
  <si>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</si>
  <si>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</si>
  <si>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</si>
  <si>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</si>
  <si>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</si>
  <si>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</si>
  <si>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</si>
  <si>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</si>
  <si>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</si>
  <si>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</si>
  <si>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</si>
  <si>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</si>
  <si>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</si>
  <si>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</si>
  <si>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</si>
  <si>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</si>
  <si>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</si>
  <si>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</si>
  <si>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</si>
  <si>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</si>
  <si>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</si>
  <si>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</si>
  <si>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</si>
  <si>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</si>
  <si>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</si>
  <si>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</si>
  <si>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</si>
  <si>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</si>
  <si>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</si>
  <si>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</si>
  <si>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</si>
  <si>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</si>
  <si>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</si>
  <si>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</si>
  <si>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</si>
  <si>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</si>
  <si>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</si>
  <si>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</si>
  <si>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</si>
  <si>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</si>
  <si>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</si>
  <si>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</si>
  <si>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</si>
  <si>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</si>
  <si>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</si>
  <si>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</si>
  <si>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</si>
  <si>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</si>
  <si>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</si>
  <si>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</si>
  <si>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</si>
  <si>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</si>
  <si>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</si>
  <si>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</si>
  <si>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</si>
  <si>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</si>
  <si>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</si>
  <si>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</si>
  <si>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</si>
  <si>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</si>
  <si>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</si>
  <si>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</si>
  <si>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</si>
  <si>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</si>
  <si>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</si>
  <si>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</si>
  <si>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</si>
  <si>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</si>
  <si>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</si>
  <si>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</si>
  <si>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</si>
  <si>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</si>
  <si>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</si>
  <si>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</si>
  <si>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</si>
  <si>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</si>
  <si>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</si>
  <si>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</si>
  <si>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</si>
  <si>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</si>
  <si>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</si>
  <si>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</si>
  <si>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</si>
  <si>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</si>
  <si>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</si>
  <si>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</si>
  <si>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</si>
  <si>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</si>
  <si>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</si>
  <si>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</si>
  <si>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</si>
  <si>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</si>
  <si>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</si>
  <si>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</si>
  <si>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</si>
  <si>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</si>
  <si>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</si>
  <si>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</si>
  <si>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</si>
  <si>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</si>
  <si>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</si>
  <si>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</si>
  <si>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</si>
  <si>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</si>
  <si>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</si>
  <si>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</si>
  <si>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</si>
  <si>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</si>
  <si>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</si>
  <si>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</si>
  <si>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</si>
  <si>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</si>
  <si>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</si>
  <si>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</si>
  <si>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</si>
  <si>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</si>
  <si>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</si>
  <si>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</si>
  <si>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</si>
  <si>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</si>
  <si>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</si>
  <si>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</si>
  <si>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</si>
  <si>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</si>
  <si>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</si>
  <si>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</si>
  <si>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</si>
  <si>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</si>
  <si>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</si>
  <si>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</si>
  <si>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</si>
  <si>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</si>
  <si>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</si>
  <si>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</si>
  <si>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</si>
  <si>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</si>
  <si>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</si>
  <si>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</si>
  <si>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</si>
  <si>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</si>
  <si>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</si>
  <si>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</si>
  <si>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</si>
  <si>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</si>
  <si>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</si>
  <si>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</si>
  <si>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</si>
  <si>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</si>
  <si>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</si>
  <si>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</si>
  <si>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</si>
  <si>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</si>
  <si>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</si>
  <si>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</si>
  <si>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</si>
  <si>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</si>
  <si>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</si>
  <si>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</si>
  <si>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</si>
  <si>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</si>
  <si>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</si>
  <si>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</si>
  <si>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</si>
  <si>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</si>
  <si>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</si>
  <si>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</si>
  <si>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</si>
  <si>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</si>
  <si>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</si>
  <si>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</si>
  <si>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</si>
  <si>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</si>
  <si>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</si>
  <si>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</si>
  <si>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</si>
  <si>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</si>
  <si>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</si>
  <si>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</si>
  <si>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</si>
  <si>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</si>
  <si>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</si>
  <si>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</si>
  <si>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</si>
  <si>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</si>
  <si>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</si>
  <si>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</si>
  <si>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</si>
  <si>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</si>
  <si>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</si>
  <si>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</si>
  <si>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</si>
  <si>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</si>
  <si>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</si>
  <si>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</si>
  <si>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</si>
  <si>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</si>
  <si>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</si>
  <si>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</si>
  <si>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</si>
  <si>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</si>
  <si>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</si>
  <si>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</si>
  <si>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</si>
  <si>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</si>
  <si>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</si>
  <si>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</si>
  <si>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</si>
  <si>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</si>
  <si>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</si>
  <si>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</si>
  <si>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</si>
  <si>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</si>
  <si>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</si>
  <si>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</si>
  <si>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</si>
  <si>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</si>
  <si>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</si>
  <si>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</si>
  <si>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</si>
  <si>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</si>
  <si>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</si>
  <si>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</si>
  <si>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</si>
  <si>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</si>
  <si>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</si>
  <si>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</si>
  <si>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</si>
  <si>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</si>
  <si>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</si>
  <si>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</si>
  <si>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</si>
  <si>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</si>
  <si>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</si>
  <si>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</si>
  <si>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</si>
  <si>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</si>
  <si>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</si>
  <si>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</si>
  <si>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</si>
  <si>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</si>
  <si>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</si>
  <si>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</si>
  <si>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</si>
  <si>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</si>
  <si>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</si>
  <si>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</si>
  <si>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</si>
  <si>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</si>
  <si>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</si>
  <si>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</si>
  <si>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</si>
  <si>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</si>
  <si>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</si>
  <si>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</si>
  <si>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</si>
  <si>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</si>
  <si>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</si>
  <si>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</si>
  <si>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</si>
  <si>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</si>
  <si>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</si>
  <si>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</si>
  <si>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</si>
  <si>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</si>
  <si>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</si>
  <si>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</si>
  <si>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</si>
  <si>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</si>
  <si>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</si>
  <si>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</si>
  <si>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</si>
  <si>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</si>
  <si>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</si>
  <si>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</si>
  <si>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</si>
  <si>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</si>
  <si>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</si>
  <si>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</si>
  <si>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</si>
  <si>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</si>
  <si>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</si>
  <si>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</si>
  <si>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</si>
  <si>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</si>
  <si>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</si>
  <si>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</si>
  <si>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</si>
  <si>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</si>
  <si>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</si>
  <si>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</si>
  <si>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</si>
  <si>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</si>
  <si>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</si>
  <si>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</si>
  <si>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</si>
  <si>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</si>
  <si>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</si>
  <si>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</si>
  <si>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</si>
  <si>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</si>
  <si>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</si>
  <si>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</si>
  <si>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</si>
  <si>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</si>
  <si>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</si>
  <si>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</si>
  <si>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</si>
  <si>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</si>
  <si>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</si>
  <si>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</si>
  <si>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</si>
  <si>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</si>
  <si>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</si>
  <si>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</si>
  <si>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</si>
  <si>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</si>
  <si>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</si>
  <si>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</si>
  <si>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</si>
  <si>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</si>
  <si>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</si>
  <si>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</si>
  <si>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</si>
  <si>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</si>
  <si>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</si>
  <si>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</si>
  <si>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</si>
  <si>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</si>
  <si>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</si>
  <si>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</si>
  <si>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</si>
  <si>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</si>
  <si>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</si>
  <si>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</si>
  <si>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</si>
  <si>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</si>
  <si>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</si>
  <si>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</si>
  <si>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</si>
  <si>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</si>
  <si>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</si>
  <si>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</si>
  <si>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</si>
  <si>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</si>
  <si>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</si>
  <si>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</si>
  <si>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</si>
  <si>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</si>
  <si>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</si>
  <si>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</si>
  <si>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</si>
  <si>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</si>
  <si>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</si>
  <si>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</si>
  <si>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</si>
  <si>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</si>
  <si>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</si>
  <si>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</si>
  <si>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</si>
  <si>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</si>
  <si>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</si>
  <si>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</si>
  <si>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</si>
  <si>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</si>
  <si>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</si>
  <si>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</si>
  <si>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</si>
  <si>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</si>
  <si>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</si>
  <si>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</si>
  <si>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</si>
  <si>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</si>
  <si>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</si>
  <si>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</si>
  <si>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</si>
  <si>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</si>
  <si>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</si>
  <si>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</si>
  <si>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</si>
  <si>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</si>
  <si>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</si>
  <si>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</si>
  <si>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</si>
  <si>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</si>
  <si>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</si>
  <si>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</si>
  <si>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</si>
  <si>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</si>
  <si>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</si>
  <si>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</si>
  <si>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</si>
  <si>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</si>
  <si>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</si>
  <si>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</si>
  <si>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</si>
  <si>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</si>
  <si>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</si>
  <si>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</si>
  <si>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</si>
  <si>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</si>
  <si>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</si>
  <si>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</si>
  <si>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</si>
  <si>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</si>
  <si>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</si>
  <si>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</si>
  <si>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</si>
  <si>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</si>
  <si>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</si>
  <si>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</si>
  <si>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</si>
  <si>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</si>
  <si>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</si>
  <si>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</si>
  <si>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</si>
  <si>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</si>
  <si>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</si>
  <si>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</si>
  <si>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</si>
  <si>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</si>
  <si>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</si>
  <si>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</si>
  <si>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</si>
  <si>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</si>
  <si>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</si>
  <si>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</si>
  <si>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</si>
  <si>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</si>
  <si>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</si>
  <si>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</si>
  <si>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</si>
  <si>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</si>
  <si>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</si>
  <si>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</si>
  <si>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</si>
  <si>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</si>
  <si>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</si>
  <si>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</si>
  <si>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</si>
  <si>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</si>
  <si>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</si>
  <si>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</si>
  <si>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</si>
  <si>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</si>
  <si>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</si>
  <si>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</si>
  <si>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</si>
  <si>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</si>
  <si>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</si>
  <si>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</si>
  <si>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</si>
  <si>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</si>
  <si>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</si>
  <si>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</si>
  <si>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</si>
  <si>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</si>
  <si>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</si>
  <si>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</si>
  <si>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</si>
  <si>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</si>
  <si>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</si>
  <si>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</si>
  <si>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</si>
  <si>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</si>
  <si>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</si>
  <si>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</si>
  <si>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</si>
  <si>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</si>
  <si>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</si>
  <si>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</si>
  <si>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</si>
  <si>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</si>
  <si>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</si>
  <si>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</si>
  <si>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</si>
  <si>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</si>
  <si>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</si>
  <si>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</si>
  <si>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</si>
  <si>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</si>
  <si>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</si>
  <si>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</si>
  <si>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</si>
  <si>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</si>
  <si>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</si>
  <si>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</si>
  <si>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</si>
  <si>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</si>
  <si>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</si>
  <si>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</si>
  <si>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</si>
  <si>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</si>
  <si>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</si>
  <si>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</si>
  <si>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</si>
  <si>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</si>
  <si>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</si>
  <si>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</si>
  <si>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</si>
  <si>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</si>
  <si>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</si>
  <si>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</si>
  <si>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</si>
  <si>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</si>
  <si>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</si>
  <si>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</si>
  <si>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</si>
  <si>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</si>
  <si>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</si>
  <si>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</si>
  <si>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</si>
  <si>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</si>
  <si>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</si>
  <si>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</si>
  <si>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</si>
  <si>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</si>
  <si>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</si>
  <si>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</si>
  <si>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</si>
  <si>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</si>
  <si>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</si>
  <si>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</si>
  <si>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</si>
  <si>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</si>
  <si>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</si>
  <si>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</si>
  <si>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</si>
  <si>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</si>
  <si>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</si>
  <si>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</si>
  <si>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</si>
  <si>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</si>
  <si>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</si>
  <si>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</si>
  <si>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</si>
  <si>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</si>
  <si>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</si>
  <si>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</si>
  <si>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</si>
  <si>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</si>
  <si>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</si>
  <si>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</si>
  <si>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</si>
  <si>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</si>
  <si>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</si>
  <si>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</si>
  <si>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</si>
  <si>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</si>
  <si>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</si>
  <si>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</si>
  <si>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</si>
  <si>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</si>
  <si>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</si>
  <si>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</si>
  <si>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</si>
  <si>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</si>
  <si>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</si>
  <si>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</si>
  <si>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</si>
  <si>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</si>
  <si>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</si>
  <si>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</si>
  <si>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</si>
  <si>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</si>
  <si>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</si>
  <si>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</si>
  <si>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</si>
  <si>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</si>
  <si>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</si>
  <si>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</si>
  <si>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</si>
  <si>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</si>
  <si>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</si>
  <si>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</si>
  <si>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</si>
  <si>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</si>
  <si>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</si>
  <si>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</si>
  <si>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</si>
  <si>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</si>
  <si>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</si>
  <si>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</si>
  <si>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</si>
  <si>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</si>
  <si>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</si>
  <si>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</si>
  <si>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</si>
  <si>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</si>
  <si>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</si>
  <si>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</si>
  <si>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</si>
  <si>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</si>
  <si>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</si>
  <si>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</si>
  <si>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</si>
  <si>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</si>
  <si>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</si>
  <si>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</si>
  <si>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</si>
  <si>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</si>
  <si>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</si>
  <si>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</si>
  <si>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</si>
  <si>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</si>
  <si>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</si>
  <si>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</si>
  <si>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</si>
  <si>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</si>
  <si>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</si>
  <si>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</si>
  <si>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</si>
  <si>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</si>
  <si>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</si>
  <si>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</si>
  <si>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</si>
  <si>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</si>
  <si>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</si>
  <si>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</si>
  <si>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</si>
  <si>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</si>
  <si>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</si>
  <si>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</si>
  <si>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</si>
  <si>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</si>
  <si>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</si>
  <si>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</si>
  <si>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</si>
  <si>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</si>
  <si>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</si>
  <si>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</si>
  <si>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</si>
  <si>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</si>
  <si>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</si>
  <si>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</si>
  <si>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</si>
  <si>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</si>
  <si>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</si>
  <si>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</si>
  <si>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</si>
  <si>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</si>
  <si>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</si>
  <si>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</si>
  <si>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</si>
  <si>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</si>
  <si>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</si>
  <si>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</si>
  <si>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</si>
  <si>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</si>
  <si>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</si>
  <si>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</si>
  <si>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</si>
  <si>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</si>
  <si>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</si>
  <si>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</si>
  <si>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</si>
  <si>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</si>
  <si>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</si>
  <si>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</si>
  <si>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</si>
  <si>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</si>
  <si>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</si>
  <si>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</si>
  <si>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</si>
  <si>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</si>
  <si>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</si>
  <si>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</si>
  <si>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</si>
  <si>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</si>
  <si>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</si>
  <si>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</si>
  <si>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</si>
  <si>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</si>
  <si>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</si>
  <si>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</si>
  <si>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</si>
  <si>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</si>
  <si>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</si>
  <si>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</si>
  <si>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</si>
  <si>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</si>
  <si>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</si>
  <si>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</si>
  <si>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</si>
  <si>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</si>
  <si>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</si>
  <si>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</si>
  <si>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</si>
  <si>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</si>
  <si>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</si>
  <si>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</si>
  <si>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</si>
  <si>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</si>
  <si>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</si>
  <si>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</si>
  <si>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</si>
  <si>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</si>
  <si>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</si>
  <si>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</si>
  <si>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</si>
  <si>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</si>
  <si>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</si>
  <si>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</si>
  <si>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</si>
  <si>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</si>
  <si>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</si>
  <si>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</si>
  <si>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</si>
  <si>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</si>
  <si>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</si>
  <si>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</si>
  <si>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</si>
  <si>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</si>
  <si>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</si>
  <si>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</si>
  <si>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</si>
  <si>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</si>
  <si>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</si>
  <si>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</si>
  <si>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</si>
  <si>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</si>
  <si>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</si>
  <si>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</si>
  <si>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</si>
  <si>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</si>
  <si>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</si>
  <si>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</si>
  <si>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</si>
  <si>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</si>
  <si>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</si>
  <si>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</si>
  <si>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</si>
  <si>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</si>
  <si>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</si>
  <si>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</si>
  <si>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</si>
  <si>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</si>
  <si>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</si>
  <si>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</si>
  <si>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</si>
  <si>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</si>
  <si>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</si>
  <si>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</si>
  <si>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</si>
  <si>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</si>
  <si>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</si>
  <si>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</si>
  <si>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</si>
  <si>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</si>
  <si>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</si>
  <si>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</si>
  <si>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</si>
  <si>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</si>
  <si>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</si>
  <si>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</si>
  <si>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</si>
  <si>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</si>
  <si>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</si>
  <si>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</si>
  <si>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</si>
  <si>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</si>
  <si>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</si>
  <si>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</si>
  <si>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</si>
  <si>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</si>
  <si>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</si>
  <si>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</si>
  <si>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</si>
  <si>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</si>
  <si>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</si>
  <si>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</si>
  <si>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</si>
  <si>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</si>
  <si>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</si>
  <si>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</si>
  <si>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</si>
  <si>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</si>
  <si>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</si>
  <si>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</si>
  <si>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</si>
  <si>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</si>
  <si>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</si>
  <si>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</si>
  <si>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</si>
  <si>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</si>
  <si>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</si>
  <si>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</si>
  <si>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</si>
  <si>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</si>
  <si>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</si>
  <si>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</si>
  <si>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</si>
  <si>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</si>
  <si>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</si>
  <si>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</si>
  <si>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</si>
  <si>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</si>
  <si>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</si>
  <si>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</si>
  <si>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</si>
  <si>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</si>
  <si>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</si>
  <si>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</si>
  <si>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</si>
  <si>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</si>
  <si>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</si>
  <si>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</si>
  <si>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</si>
  <si>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</si>
  <si>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</si>
  <si>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</si>
  <si>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</si>
  <si>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</si>
  <si>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</si>
  <si>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</si>
  <si>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</si>
  <si>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</si>
  <si>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</si>
  <si>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</si>
  <si>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</si>
  <si>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</si>
  <si>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</si>
  <si>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</si>
  <si>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</si>
  <si>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</si>
  <si>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</si>
  <si>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</si>
  <si>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</si>
  <si>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</si>
  <si>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</si>
  <si>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</si>
  <si>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</si>
  <si>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</si>
  <si>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</si>
  <si>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</si>
  <si>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</si>
  <si>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</si>
  <si>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</si>
  <si>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</si>
  <si>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</si>
  <si>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</si>
  <si>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</si>
  <si>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</si>
  <si>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</si>
  <si>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</si>
  <si>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</si>
  <si>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</si>
  <si>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</si>
  <si>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</si>
  <si>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</si>
  <si>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</si>
  <si>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</si>
  <si>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</si>
  <si>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</si>
  <si>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</si>
  <si>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</si>
  <si>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</si>
  <si>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</si>
  <si>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</si>
  <si>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</si>
  <si>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</si>
  <si>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</si>
  <si>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</si>
  <si>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</si>
  <si>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</si>
  <si>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</si>
  <si>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</si>
  <si>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</si>
  <si>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</si>
  <si>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</si>
  <si>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</si>
  <si>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</si>
  <si>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</si>
  <si>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</si>
  <si>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</si>
  <si>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</si>
  <si>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</si>
  <si>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</si>
  <si>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</si>
  <si>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</si>
  <si>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</si>
  <si>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</si>
  <si>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</si>
  <si>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</si>
  <si>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</si>
  <si>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</si>
  <si>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</si>
  <si>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</si>
  <si>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</si>
  <si>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</si>
  <si>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</si>
  <si>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</si>
  <si>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</si>
  <si>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</si>
  <si>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</si>
  <si>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</si>
  <si>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</si>
  <si>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</si>
  <si>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</si>
  <si>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</si>
  <si>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</si>
  <si>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</si>
  <si>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</si>
  <si>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</si>
  <si>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</si>
  <si>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</si>
  <si>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</si>
  <si>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</si>
  <si>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</si>
  <si>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</si>
  <si>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</si>
  <si>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</si>
  <si>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</si>
  <si>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</si>
  <si>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</si>
  <si>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</si>
  <si>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</si>
  <si>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</si>
  <si>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</si>
  <si>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</si>
  <si>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</si>
  <si>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</si>
  <si>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</si>
  <si>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</si>
  <si>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</si>
  <si>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</si>
  <si>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</si>
  <si>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</si>
  <si>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</si>
  <si>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</si>
  <si>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</si>
  <si>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</si>
  <si>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</si>
  <si>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</si>
  <si>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</si>
  <si>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</si>
  <si>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</si>
  <si>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</si>
  <si>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</si>
  <si>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</si>
  <si>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</si>
  <si>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</si>
  <si>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</si>
  <si>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</si>
  <si>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</si>
  <si>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</si>
  <si>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</si>
  <si>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</si>
  <si>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</si>
  <si>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</si>
  <si>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</si>
  <si>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</si>
  <si>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</si>
  <si>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</si>
  <si>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</si>
  <si>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</si>
  <si>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</si>
  <si>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</si>
  <si>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</si>
  <si>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</si>
  <si>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</si>
  <si>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</si>
  <si>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</si>
  <si>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</si>
  <si>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</si>
  <si>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</si>
  <si>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</si>
  <si>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</si>
  <si>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</si>
  <si>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</si>
  <si>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</si>
  <si>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</si>
  <si>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</si>
  <si>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</si>
  <si>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</si>
  <si>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</si>
  <si>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</si>
  <si>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</si>
  <si>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</si>
  <si>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</si>
  <si>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</si>
  <si>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</si>
  <si>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</si>
  <si>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</si>
  <si>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</si>
  <si>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</si>
  <si>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</si>
  <si>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</si>
  <si>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</si>
  <si>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</si>
  <si>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</si>
  <si>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</si>
  <si>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</si>
  <si>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</si>
  <si>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</si>
  <si>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</si>
  <si>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</si>
  <si>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</si>
  <si>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</si>
  <si>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</si>
  <si>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</si>
  <si>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</si>
  <si>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</si>
  <si>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</si>
  <si>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</si>
  <si>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</si>
  <si>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</si>
  <si>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</si>
  <si>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</si>
  <si>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</si>
  <si>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</si>
  <si>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</si>
  <si>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</si>
  <si>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</si>
  <si>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</si>
  <si>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</si>
  <si>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</si>
  <si>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</si>
  <si>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</si>
  <si>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</si>
  <si>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</si>
  <si>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</si>
  <si>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</si>
  <si>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</si>
  <si>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</si>
  <si>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</si>
  <si>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</si>
  <si>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</si>
  <si>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</si>
  <si>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</si>
  <si>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</si>
  <si>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</si>
  <si>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</si>
  <si>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</si>
  <si>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</si>
  <si>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</si>
  <si>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</si>
  <si>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</si>
  <si>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</si>
  <si>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</si>
  <si>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</si>
  <si>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</si>
  <si>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</si>
  <si>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</si>
  <si>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</si>
  <si>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</si>
  <si>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</si>
  <si>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</si>
  <si>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</si>
  <si>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</si>
  <si>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</si>
  <si>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</si>
  <si>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</si>
  <si>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</si>
  <si>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</si>
  <si>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</si>
  <si>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</si>
  <si>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</si>
  <si>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</si>
  <si>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</si>
  <si>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</si>
  <si>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</si>
  <si>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</si>
  <si>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</si>
  <si>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</si>
  <si>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</si>
  <si>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</si>
  <si>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</si>
  <si>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</si>
  <si>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</si>
  <si>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</si>
  <si>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</si>
  <si>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</si>
  <si>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</si>
  <si>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</si>
  <si>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</si>
  <si>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</si>
  <si>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</si>
  <si>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</si>
  <si>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</si>
  <si>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</si>
  <si>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</si>
  <si>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</si>
  <si>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</si>
  <si>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</si>
  <si>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</si>
  <si>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</si>
  <si>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</si>
  <si>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</si>
  <si>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</si>
  <si>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</si>
  <si>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</si>
  <si>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</si>
  <si>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</si>
  <si>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</si>
  <si>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</si>
  <si>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</si>
  <si>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</si>
  <si>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</si>
  <si>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</si>
  <si>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</si>
  <si>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</si>
  <si>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</si>
  <si>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</si>
  <si>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</si>
  <si>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</si>
  <si>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</si>
  <si>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</si>
  <si>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</si>
  <si>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</si>
  <si>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</si>
  <si>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</si>
  <si>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</si>
  <si>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</si>
  <si>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</si>
  <si>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</si>
  <si>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</si>
  <si>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</si>
  <si>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</si>
  <si>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</si>
  <si>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</si>
  <si>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</si>
  <si>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</si>
  <si>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</si>
  <si>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</si>
  <si>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</si>
  <si>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</si>
  <si>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</si>
  <si>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</si>
  <si>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</si>
  <si>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</si>
  <si>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</si>
  <si>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</si>
  <si>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</si>
  <si>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</si>
  <si>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</si>
  <si>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</si>
  <si>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</si>
  <si>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</si>
  <si>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</si>
  <si>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</si>
  <si>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</si>
  <si>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</si>
  <si>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</si>
  <si>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</si>
  <si>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</si>
  <si>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</si>
  <si>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</si>
  <si>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</si>
  <si>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</si>
  <si>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</si>
  <si>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</si>
  <si>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</si>
  <si>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</si>
  <si>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</si>
  <si>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</si>
  <si>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</si>
  <si>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</si>
  <si>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</si>
  <si>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</si>
  <si>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</si>
  <si>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</si>
  <si>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</si>
  <si>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</si>
  <si>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</si>
  <si>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</si>
  <si>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</si>
  <si>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</si>
  <si>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</si>
  <si>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</si>
  <si>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</si>
  <si>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</si>
  <si>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</si>
  <si>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</si>
  <si>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</si>
  <si>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</si>
  <si>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</si>
  <si>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</si>
  <si>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</si>
  <si>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</si>
  <si>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</si>
  <si>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</si>
  <si>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</si>
  <si>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</si>
  <si>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</si>
  <si>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</si>
  <si>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</si>
  <si>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</si>
  <si>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</si>
  <si>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</si>
  <si>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</si>
  <si>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</si>
  <si>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</si>
  <si>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</si>
  <si>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</si>
  <si>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</si>
  <si>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</si>
  <si>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</si>
  <si>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</si>
  <si>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</si>
  <si>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</si>
  <si>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</si>
  <si>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</si>
  <si>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</si>
  <si>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</si>
  <si>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</si>
  <si>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</si>
  <si>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</si>
  <si>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</si>
  <si>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</si>
  <si>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</si>
  <si>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</si>
  <si>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</si>
  <si>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</si>
  <si>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</si>
  <si>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</si>
  <si>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</si>
  <si>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</si>
  <si>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</si>
  <si>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</si>
  <si>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</si>
  <si>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</si>
  <si>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</si>
  <si>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</si>
  <si>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</si>
  <si>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</si>
  <si>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</si>
  <si>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</si>
  <si>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</si>
  <si>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</si>
  <si>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</si>
  <si>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</si>
  <si>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</si>
  <si>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</si>
  <si>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</si>
  <si>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</si>
  <si>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</si>
  <si>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</si>
  <si>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</si>
  <si>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</si>
  <si>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</si>
  <si>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</si>
  <si>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</si>
  <si>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</si>
  <si>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</si>
  <si>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</si>
  <si>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</si>
  <si>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</si>
  <si>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</si>
  <si>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</si>
  <si>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</si>
  <si>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</si>
  <si>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</si>
  <si>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</si>
  <si>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</si>
  <si>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</si>
  <si>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</si>
  <si>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</si>
  <si>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</si>
  <si>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</si>
  <si>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</si>
  <si>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</si>
  <si>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</si>
  <si>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</si>
  <si>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</si>
  <si>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</si>
  <si>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</si>
  <si>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</si>
  <si>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</si>
  <si>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</si>
  <si>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</si>
  <si>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</si>
  <si>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</si>
  <si>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</si>
  <si>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</si>
  <si>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</si>
  <si>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</si>
  <si>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</si>
  <si>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</si>
  <si>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</si>
  <si>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</si>
  <si>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</si>
  <si>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</si>
  <si>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</si>
  <si>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</si>
  <si>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</si>
  <si>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</si>
  <si>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</si>
  <si>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</si>
  <si>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</si>
  <si>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</si>
  <si>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</si>
  <si>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</si>
  <si>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</si>
  <si>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</si>
  <si>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</si>
  <si>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</si>
  <si>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</si>
  <si>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</si>
  <si>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</si>
  <si>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</si>
  <si>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</si>
  <si>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</si>
  <si>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</si>
  <si>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</si>
  <si>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</si>
  <si>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</si>
  <si>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</si>
  <si>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</si>
  <si>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</si>
  <si>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</si>
  <si>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</si>
  <si>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</si>
  <si>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</si>
  <si>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</si>
  <si>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</si>
  <si>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</si>
  <si>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</si>
  <si>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</si>
  <si>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</si>
  <si>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</si>
  <si>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</si>
  <si>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</si>
  <si>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</si>
  <si>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</si>
  <si>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</si>
  <si>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</si>
  <si>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</si>
  <si>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</si>
  <si>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</si>
  <si>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</si>
  <si>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</si>
  <si>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</si>
  <si>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</si>
  <si>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</si>
  <si>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</si>
  <si>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</si>
  <si>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</si>
  <si>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</si>
  <si>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</si>
  <si>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</si>
  <si>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</si>
  <si>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</si>
  <si>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</si>
  <si>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</si>
  <si>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</si>
  <si>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</si>
  <si>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</si>
  <si>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</si>
  <si>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</si>
  <si>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</si>
  <si>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</si>
  <si>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</si>
  <si>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</si>
  <si>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</si>
  <si>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</si>
  <si>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</si>
  <si>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</si>
  <si>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</si>
  <si>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</si>
  <si>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</si>
  <si>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</si>
  <si>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</si>
  <si>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</si>
  <si>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</si>
  <si>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</si>
  <si>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</si>
  <si>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</si>
  <si>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</si>
  <si>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</si>
  <si>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</si>
  <si>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</si>
  <si>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</si>
  <si>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</si>
  <si>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</si>
  <si>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</si>
  <si>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</si>
  <si>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</si>
  <si>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</si>
  <si>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</si>
  <si>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</si>
  <si>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</si>
  <si>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</si>
  <si>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</si>
  <si>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</si>
  <si>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</si>
  <si>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</si>
  <si>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</si>
  <si>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</si>
  <si>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</si>
  <si>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</si>
  <si>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</si>
  <si>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</si>
  <si>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</si>
  <si>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</si>
  <si>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</si>
  <si>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</si>
  <si>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</si>
  <si>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</si>
  <si>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</si>
  <si>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</si>
  <si>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</si>
  <si>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</si>
  <si>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</si>
  <si>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</si>
  <si>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</si>
  <si>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</si>
  <si>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</si>
  <si>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</si>
  <si>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</si>
  <si>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</si>
  <si>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</si>
  <si>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</si>
  <si>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</si>
  <si>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</si>
  <si>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</si>
  <si>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</si>
  <si>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</si>
  <si>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</si>
  <si>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</si>
  <si>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</si>
  <si>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</si>
  <si>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</si>
  <si>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</si>
  <si>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</si>
  <si>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</si>
  <si>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</si>
  <si>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</si>
  <si>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</si>
  <si>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</si>
  <si>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</si>
  <si>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</si>
  <si>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</si>
  <si>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</si>
  <si>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</si>
  <si>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</si>
  <si>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</si>
  <si>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</si>
  <si>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</si>
  <si>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</si>
  <si>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</si>
  <si>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</si>
  <si>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</si>
  <si>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</si>
  <si>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</si>
  <si>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</si>
  <si>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</si>
  <si>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</si>
  <si>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</si>
  <si>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</si>
  <si>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</si>
  <si>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</si>
  <si>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</si>
  <si>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</si>
  <si>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</si>
  <si>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</si>
  <si>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</si>
  <si>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</si>
  <si>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</si>
  <si>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</si>
  <si>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</si>
  <si>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</si>
  <si>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</si>
  <si>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</si>
  <si>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</si>
  <si>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</si>
  <si>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</si>
  <si>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</si>
  <si>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</si>
  <si>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</si>
  <si>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</si>
  <si>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</si>
  <si>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</si>
  <si>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</si>
  <si>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</si>
  <si>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</si>
  <si>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</si>
  <si>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</si>
  <si>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</si>
  <si>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</si>
  <si>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</si>
  <si>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</si>
  <si>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</si>
  <si>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</si>
  <si>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</si>
  <si>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</si>
  <si>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</si>
  <si>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</si>
  <si>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</si>
  <si>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</si>
  <si>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</si>
  <si>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</si>
  <si>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</si>
  <si>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</si>
  <si>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</si>
  <si>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</si>
  <si>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</si>
  <si>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</si>
  <si>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</si>
  <si>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</si>
  <si>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</si>
  <si>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</si>
  <si>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</si>
  <si>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</si>
  <si>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</si>
  <si>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</si>
  <si>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</si>
  <si>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</si>
  <si>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</si>
  <si>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</si>
  <si>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</si>
  <si>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</si>
  <si>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</si>
  <si>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</si>
  <si>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</si>
  <si>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</si>
  <si>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</si>
  <si>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</si>
  <si>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</si>
  <si>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</si>
  <si>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</si>
  <si>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</si>
  <si>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</si>
  <si>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</si>
  <si>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</si>
  <si>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</si>
  <si>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</si>
  <si>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</si>
  <si>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</si>
  <si>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</si>
  <si>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</si>
  <si>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</si>
  <si>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</si>
  <si>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</si>
  <si>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</si>
  <si>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</si>
  <si>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</si>
  <si>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</si>
  <si>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</si>
  <si>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</si>
  <si>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</si>
  <si>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</si>
  <si>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</si>
  <si>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</si>
  <si>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</si>
  <si>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</si>
  <si>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</si>
  <si>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</si>
  <si>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</si>
  <si>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</si>
  <si>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</si>
  <si>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</si>
  <si>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</si>
  <si>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</si>
  <si>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</si>
  <si>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</si>
  <si>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</si>
  <si>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</si>
  <si>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</si>
  <si>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</si>
  <si>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</si>
  <si>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</si>
  <si>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</si>
  <si>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</si>
  <si>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</si>
  <si>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</si>
  <si>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</si>
  <si>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</si>
  <si>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</si>
  <si>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</si>
  <si>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</si>
  <si>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</si>
  <si>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</si>
  <si>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</si>
  <si>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</si>
  <si>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</si>
  <si>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</si>
  <si>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</si>
  <si>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</si>
  <si>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</si>
  <si>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</si>
  <si>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</si>
  <si>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</si>
  <si>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</si>
  <si>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</si>
  <si>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</si>
  <si>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</si>
  <si>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</si>
  <si>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</si>
  <si>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</si>
  <si>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</si>
  <si>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</si>
  <si>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</si>
  <si>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</si>
  <si>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</si>
  <si>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</si>
  <si>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</si>
  <si>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</si>
  <si>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</si>
  <si>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</si>
  <si>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</si>
  <si>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</si>
  <si>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</si>
  <si>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</si>
  <si>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</si>
  <si>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</si>
  <si>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</si>
  <si>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</si>
  <si>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</si>
  <si>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</si>
  <si>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</si>
  <si>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</si>
  <si>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</si>
  <si>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</si>
  <si>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</si>
  <si>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</si>
  <si>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</si>
  <si>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</si>
  <si>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</si>
  <si>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</si>
  <si>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</si>
  <si>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</si>
  <si>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</si>
  <si>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</si>
  <si>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</si>
  <si>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</si>
  <si>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</si>
  <si>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</si>
  <si>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</si>
  <si>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</si>
  <si>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</si>
  <si>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</si>
  <si>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</si>
  <si>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</si>
  <si>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</si>
  <si>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</si>
  <si>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</si>
  <si>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</si>
  <si>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</si>
  <si>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</si>
  <si>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</si>
  <si>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</si>
  <si>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</si>
  <si>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</si>
  <si>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</si>
  <si>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</si>
  <si>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</si>
  <si>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</si>
  <si>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</si>
  <si>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</si>
  <si>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</si>
  <si>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</si>
  <si>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</si>
  <si>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</si>
  <si>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</si>
  <si>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</si>
  <si>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</si>
  <si>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</si>
  <si>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</si>
  <si>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</si>
  <si>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</si>
  <si>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</si>
  <si>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</si>
  <si>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</si>
  <si>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</si>
  <si>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</si>
  <si>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</si>
  <si>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</si>
  <si>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</si>
  <si>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</si>
  <si>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</si>
  <si>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</si>
  <si>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</si>
  <si>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</si>
  <si>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</si>
  <si>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</si>
  <si>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</si>
  <si>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</si>
  <si>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</si>
  <si>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</si>
  <si>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</si>
  <si>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</si>
  <si>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</si>
  <si>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</si>
  <si>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</si>
  <si>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</si>
  <si>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</si>
  <si>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</si>
  <si>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</si>
  <si>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</si>
  <si>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</si>
  <si>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</si>
  <si>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</si>
  <si>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</si>
  <si>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</si>
  <si>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</si>
  <si>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</si>
  <si>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</si>
  <si>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</si>
  <si>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</si>
  <si>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</si>
  <si>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</si>
  <si>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</si>
  <si>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</si>
  <si>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</si>
  <si>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</si>
  <si>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</si>
  <si>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</si>
  <si>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</si>
  <si>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</si>
  <si>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</si>
  <si>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</si>
  <si>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</si>
  <si>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</si>
  <si>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</si>
  <si>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</si>
  <si>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</si>
  <si>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</si>
  <si>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</si>
  <si>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</si>
  <si>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</si>
  <si>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</si>
  <si>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</si>
  <si>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</si>
  <si>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</si>
  <si>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</si>
  <si>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</si>
  <si>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</si>
  <si>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</si>
  <si>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</si>
  <si>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</si>
  <si>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</si>
  <si>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</si>
  <si>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</si>
  <si>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</si>
  <si>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</si>
  <si>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</si>
  <si>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</si>
  <si>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</si>
  <si>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</si>
  <si>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VALOR RESIDUAL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</si>
  <si>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</si>
  <si>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</si>
  <si>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</si>
  <si>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</si>
  <si>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</si>
  <si>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</si>
  <si>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</si>
  <si>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</si>
  <si>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</si>
  <si>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</si>
  <si>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</si>
  <si>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</si>
  <si>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</si>
  <si>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</si>
  <si>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</si>
  <si>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</si>
  <si>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</si>
  <si>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</si>
  <si>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</si>
  <si>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</si>
  <si>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</si>
  <si>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</si>
  <si>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</si>
  <si>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</si>
  <si>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</si>
  <si>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</si>
  <si>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</si>
  <si>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</si>
  <si>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</si>
  <si>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</si>
  <si>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</si>
  <si>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</si>
  <si>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</si>
  <si>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</si>
  <si>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</si>
  <si>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</si>
  <si>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</si>
  <si>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</si>
  <si>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</si>
  <si>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</si>
  <si>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</si>
  <si>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</si>
  <si>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</si>
  <si>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</si>
  <si>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</si>
  <si>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</si>
  <si>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</si>
  <si>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</si>
  <si>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</si>
  <si>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</si>
  <si>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</si>
  <si>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</si>
  <si>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</si>
  <si>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</si>
  <si>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</si>
  <si>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</si>
  <si>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</si>
  <si>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</si>
  <si>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</si>
  <si>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</si>
  <si>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</si>
  <si>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</si>
  <si>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</si>
  <si>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</si>
  <si>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</si>
  <si>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</si>
  <si>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</si>
  <si>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</si>
  <si>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</si>
  <si>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</si>
  <si>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</si>
  <si>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</si>
  <si>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</si>
  <si>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</si>
  <si>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</si>
  <si>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</si>
  <si>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</si>
  <si>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</si>
  <si>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</si>
  <si>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</si>
  <si>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</si>
  <si>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</si>
  <si>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</si>
  <si>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</si>
  <si>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</si>
  <si>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</si>
  <si>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</si>
  <si>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</si>
  <si>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</si>
  <si>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</si>
  <si>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</si>
  <si>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</si>
  <si>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</si>
  <si>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</si>
  <si>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</si>
  <si>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</si>
  <si>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</si>
  <si>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</si>
  <si>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</si>
  <si>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</si>
  <si>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</si>
  <si>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</si>
  <si>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</si>
  <si>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</si>
  <si>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</si>
  <si>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</si>
  <si>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</si>
  <si>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</si>
  <si>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</si>
  <si>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</si>
  <si>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</si>
  <si>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</si>
  <si>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</si>
  <si>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</si>
  <si>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</si>
  <si>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</si>
  <si>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</si>
  <si>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</si>
  <si>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</si>
  <si>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</si>
  <si>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</si>
  <si>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</si>
  <si>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</si>
  <si>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</si>
  <si>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</si>
  <si>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</si>
  <si>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</si>
  <si>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</si>
  <si>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</si>
  <si>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</si>
  <si>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</si>
  <si>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</si>
  <si>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</si>
  <si>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</si>
  <si>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</si>
  <si>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</si>
  <si>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</si>
  <si>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</si>
  <si>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</si>
  <si>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</si>
  <si>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</si>
  <si>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</si>
  <si>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</si>
  <si>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</si>
  <si>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</si>
  <si>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</si>
  <si>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</si>
  <si>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</si>
  <si>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</si>
  <si>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</si>
  <si>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</si>
  <si>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</si>
  <si>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</si>
  <si>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</si>
  <si>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</si>
  <si>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</si>
  <si>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</si>
  <si>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</si>
  <si>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</si>
  <si>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</si>
  <si>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</si>
  <si>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</si>
  <si>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</si>
  <si>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</si>
  <si>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</si>
  <si>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</si>
  <si>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</si>
  <si>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</si>
  <si>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</si>
  <si>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</si>
  <si>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</si>
  <si>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</si>
  <si>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</si>
  <si>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</si>
  <si>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</si>
  <si>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</si>
  <si>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</si>
  <si>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</si>
  <si>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</si>
  <si>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</si>
  <si>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</si>
  <si>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</si>
  <si>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</si>
  <si>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</si>
  <si>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</si>
  <si>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</si>
  <si>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</si>
  <si>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</si>
  <si>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</si>
  <si>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</si>
  <si>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</si>
  <si>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</si>
  <si>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</si>
  <si>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</si>
  <si>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</si>
  <si>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</si>
  <si>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</si>
  <si>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</si>
  <si>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</si>
  <si>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</si>
  <si>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</si>
  <si>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</si>
  <si>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</si>
  <si>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</si>
  <si>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</si>
  <si>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</si>
  <si>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</si>
  <si>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</si>
  <si>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</si>
  <si>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</si>
  <si>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</si>
  <si>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</si>
  <si>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</si>
  <si>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</si>
  <si>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</si>
  <si>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</si>
  <si>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</si>
  <si>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</si>
  <si>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</si>
  <si>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</si>
  <si>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</si>
  <si>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</si>
  <si>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</si>
  <si>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</si>
  <si>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</si>
  <si>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</si>
  <si>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</si>
  <si>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</si>
  <si>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</si>
  <si>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</si>
  <si>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</si>
  <si>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</si>
  <si>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</si>
  <si>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</si>
  <si>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</si>
  <si>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</si>
  <si>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</si>
  <si>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</si>
  <si>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</si>
  <si>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</si>
  <si>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</si>
  <si>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</si>
  <si>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</si>
  <si>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</si>
  <si>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</si>
  <si>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</si>
  <si>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</si>
  <si>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</si>
  <si>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</si>
  <si>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</si>
  <si>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</si>
  <si>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</si>
  <si>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</si>
  <si>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</si>
  <si>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</si>
  <si>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</si>
  <si>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</si>
  <si>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</si>
  <si>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</si>
  <si>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</si>
  <si>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</si>
  <si>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</si>
  <si>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</si>
  <si>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</si>
  <si>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</si>
  <si>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</si>
  <si>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</si>
  <si>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</si>
  <si>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</si>
  <si>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</si>
  <si>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</si>
  <si>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</si>
  <si>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</si>
  <si>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</si>
  <si>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</si>
  <si>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</si>
  <si>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</si>
  <si>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</si>
  <si>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</si>
  <si>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</si>
  <si>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</si>
  <si>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</si>
  <si>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</si>
  <si>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</si>
  <si>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</si>
  <si>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</si>
  <si>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</si>
  <si>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</si>
  <si>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</si>
  <si>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</si>
  <si>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</si>
  <si>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</si>
  <si>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</si>
  <si>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</si>
  <si>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</si>
  <si>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</si>
  <si>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</si>
  <si>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</si>
  <si>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</si>
  <si>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</si>
  <si>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</si>
  <si>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</si>
  <si>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</si>
  <si>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</si>
  <si>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</si>
  <si>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</si>
  <si>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</si>
  <si>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</si>
  <si>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</si>
  <si>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</si>
  <si>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</si>
  <si>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</si>
  <si>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</si>
  <si>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</si>
  <si>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</si>
  <si>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</si>
  <si>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</si>
  <si>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</si>
  <si>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</si>
  <si>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</si>
  <si>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</si>
  <si>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</si>
  <si>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</si>
  <si>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</si>
  <si>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</si>
  <si>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</si>
  <si>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</si>
  <si>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</si>
  <si>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</si>
  <si>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</si>
  <si>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</si>
  <si>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</si>
  <si>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</si>
  <si>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</si>
  <si>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</si>
  <si>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</si>
  <si>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</si>
  <si>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</si>
  <si>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</si>
  <si>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</si>
  <si>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</si>
  <si>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</si>
  <si>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</si>
  <si>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</si>
  <si>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</si>
  <si>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</si>
  <si>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</si>
  <si>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</si>
  <si>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</si>
  <si>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</si>
  <si>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</si>
  <si>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</si>
  <si>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</si>
  <si>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</si>
  <si>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</si>
  <si>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</si>
  <si>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</si>
  <si>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</si>
  <si>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</si>
  <si>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</si>
  <si>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</si>
  <si>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</si>
  <si>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</si>
  <si>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</si>
  <si>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</si>
  <si>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</si>
  <si>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</si>
  <si>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</si>
  <si>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</si>
  <si>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</si>
  <si>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</si>
  <si>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</si>
  <si>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</si>
  <si>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</si>
  <si>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</si>
  <si>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</si>
  <si>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</si>
  <si>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</si>
  <si>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</si>
  <si>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</si>
  <si>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</si>
  <si>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</si>
  <si>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</si>
  <si>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</si>
  <si>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</si>
  <si>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</si>
  <si>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</si>
  <si>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</si>
  <si>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</si>
  <si>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</si>
  <si>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</si>
  <si>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</si>
  <si>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</si>
  <si>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</si>
  <si>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</si>
  <si>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</si>
  <si>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</si>
  <si>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</si>
  <si>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</si>
  <si>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</si>
  <si>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</si>
  <si>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</si>
  <si>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</si>
  <si>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</si>
  <si>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</si>
  <si>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</si>
  <si>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</si>
  <si>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</si>
  <si>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</si>
  <si>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</si>
  <si>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</si>
  <si>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</si>
  <si>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</si>
  <si>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</si>
  <si>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</si>
  <si>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</si>
  <si>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</si>
  <si>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</si>
  <si>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</si>
  <si>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</si>
  <si>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</si>
  <si>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</si>
  <si>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</si>
  <si>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</si>
  <si>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</si>
  <si>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</si>
  <si>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</si>
  <si>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</si>
  <si>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</si>
  <si>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</si>
  <si>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</si>
  <si>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</si>
  <si>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</si>
  <si>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</si>
  <si>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</si>
  <si>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</si>
  <si>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</si>
  <si>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</si>
  <si>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</si>
  <si>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</si>
  <si>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</si>
  <si>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</si>
  <si>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</si>
  <si>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</si>
  <si>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</si>
  <si>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</si>
  <si>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</si>
  <si>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</si>
  <si>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</si>
  <si>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</si>
  <si>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</si>
  <si>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</si>
  <si>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</si>
  <si>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</si>
  <si>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</si>
  <si>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</si>
  <si>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</si>
  <si>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</si>
  <si>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</si>
  <si>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</si>
  <si>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</si>
  <si>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</si>
  <si>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</si>
  <si>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</si>
  <si>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</si>
  <si>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</si>
  <si>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</si>
  <si>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</si>
  <si>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</si>
  <si>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</si>
  <si>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</si>
  <si>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</si>
  <si>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</si>
  <si>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</si>
  <si>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</si>
  <si>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</si>
  <si>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</si>
  <si>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</si>
  <si>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</si>
  <si>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</si>
  <si>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</si>
  <si>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</si>
  <si>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</si>
  <si>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</si>
  <si>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</si>
  <si>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</si>
  <si>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</si>
  <si>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</si>
  <si>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</si>
  <si>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</si>
  <si>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</si>
  <si>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</si>
  <si>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</si>
  <si>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</si>
  <si>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</si>
  <si>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</si>
  <si>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</si>
  <si>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</si>
  <si>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</si>
  <si>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</si>
  <si>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</si>
  <si>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</si>
  <si>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</si>
  <si>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</si>
  <si>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</si>
  <si>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</si>
  <si>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</si>
  <si>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</si>
  <si>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</si>
  <si>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</si>
  <si>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</si>
  <si>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</si>
  <si>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</si>
  <si>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</si>
  <si>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</si>
  <si>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</si>
  <si>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</si>
  <si>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</si>
  <si>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</si>
  <si>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</si>
  <si>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</si>
  <si>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</si>
  <si>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</si>
  <si>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</si>
  <si>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</si>
  <si>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</si>
  <si>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</si>
  <si>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</si>
  <si>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</si>
  <si>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</si>
  <si>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</si>
  <si>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</si>
  <si>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</si>
  <si>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</si>
  <si>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</si>
  <si>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</si>
  <si>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</si>
  <si>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</si>
  <si>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</si>
  <si>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</si>
  <si>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</si>
  <si>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</si>
  <si>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</si>
  <si>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</si>
  <si>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</si>
  <si>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</si>
  <si>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</si>
  <si>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</si>
  <si>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</si>
  <si>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</si>
  <si>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</si>
  <si>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</si>
  <si>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</si>
  <si>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</si>
  <si>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</si>
  <si>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</si>
  <si>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</si>
  <si>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</si>
  <si>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</si>
  <si>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</si>
  <si>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</si>
  <si>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</si>
  <si>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</si>
  <si>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</si>
  <si>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</si>
  <si>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</si>
  <si>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</si>
  <si>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</si>
  <si>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</si>
  <si>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</si>
  <si>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</si>
  <si>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</si>
  <si>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</si>
  <si>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</si>
  <si>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</si>
  <si>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</si>
  <si>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</si>
  <si>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</si>
  <si>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</si>
  <si>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</si>
  <si>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</si>
  <si>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</si>
  <si>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</si>
  <si>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</si>
  <si>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</si>
  <si>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</si>
  <si>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</si>
  <si>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</si>
  <si>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</si>
  <si>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</si>
  <si>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</si>
  <si>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</si>
  <si>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</si>
  <si>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</si>
  <si>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</si>
  <si>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</si>
  <si>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</si>
  <si>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</si>
  <si>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</si>
  <si>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</si>
  <si>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</si>
  <si>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</si>
  <si>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</si>
  <si>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</si>
  <si>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</si>
  <si>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</si>
  <si>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</si>
  <si>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</si>
  <si>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</si>
  <si>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</si>
  <si>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</si>
  <si>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</si>
  <si>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</si>
  <si>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</si>
  <si>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</si>
  <si>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</si>
  <si>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</si>
  <si>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</si>
  <si>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</si>
  <si>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</si>
  <si>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</si>
  <si>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</si>
  <si>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</si>
  <si>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</si>
  <si>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</si>
  <si>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</si>
  <si>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</si>
  <si>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</si>
  <si>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</si>
  <si>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</si>
  <si>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</si>
  <si>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</si>
  <si>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</si>
  <si>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</si>
  <si>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</si>
  <si>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</si>
  <si>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</si>
  <si>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</si>
  <si>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</si>
  <si>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</si>
  <si>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</si>
  <si>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</si>
  <si>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</si>
  <si>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</si>
  <si>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</si>
  <si>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</si>
  <si>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</si>
  <si>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</si>
  <si>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</si>
  <si>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</si>
  <si>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</si>
  <si>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</si>
  <si>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</si>
  <si>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</si>
  <si>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</si>
  <si>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</si>
  <si>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</si>
  <si>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</si>
  <si>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</si>
  <si>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</si>
  <si>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</si>
  <si>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</si>
  <si>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</si>
  <si>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</si>
  <si>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</si>
  <si>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</si>
  <si>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</si>
  <si>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</si>
  <si>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</si>
  <si>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</si>
  <si>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</si>
  <si>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</si>
  <si>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</si>
  <si>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</si>
  <si>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</si>
  <si>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</si>
  <si>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</si>
  <si>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</si>
  <si>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</si>
  <si>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</si>
  <si>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</si>
  <si>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</si>
  <si>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</si>
  <si>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</si>
  <si>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</si>
  <si>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</si>
  <si>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</si>
  <si>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</si>
  <si>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</si>
  <si>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</si>
  <si>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</si>
  <si>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</si>
  <si>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</si>
  <si>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</si>
  <si>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BEIGE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</si>
  <si>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</si>
  <si>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</si>
  <si>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</si>
  <si>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</si>
  <si>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</si>
  <si>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</si>
  <si>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</si>
  <si>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</si>
  <si>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</si>
  <si>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</si>
  <si>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</si>
  <si>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</si>
  <si>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</si>
  <si>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</si>
  <si>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</si>
  <si>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</si>
  <si>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</si>
  <si>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</si>
  <si>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</si>
  <si>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</si>
  <si>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</si>
  <si>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</si>
  <si>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</si>
  <si>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</si>
  <si>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</si>
  <si>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</si>
  <si>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</si>
  <si>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</si>
  <si>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</si>
  <si>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</si>
  <si>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</si>
  <si>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</si>
  <si>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</si>
  <si>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</si>
  <si>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</si>
  <si>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</si>
  <si>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</si>
  <si>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</si>
  <si>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</si>
  <si>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</si>
  <si>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</si>
  <si>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</si>
  <si>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</si>
  <si>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</si>
  <si>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</si>
  <si>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</si>
  <si>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</si>
  <si>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</si>
  <si>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</si>
  <si>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</si>
  <si>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</si>
  <si>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</si>
  <si>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</si>
  <si>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</si>
  <si>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</si>
  <si>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</si>
  <si>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</si>
  <si>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</si>
  <si>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</si>
  <si>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</si>
  <si>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</si>
  <si>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</si>
  <si>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</si>
  <si>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</si>
  <si>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</si>
  <si>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</si>
  <si>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</si>
  <si>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</si>
  <si>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</si>
  <si>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</si>
  <si>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</si>
  <si>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</si>
  <si>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</si>
  <si>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</si>
  <si>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</si>
  <si>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</si>
  <si>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</si>
  <si>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</si>
  <si>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</si>
  <si>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</si>
  <si>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</si>
  <si>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</si>
  <si>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</si>
  <si>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</si>
  <si>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</si>
  <si>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</si>
  <si>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</si>
  <si>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</si>
  <si>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</si>
  <si>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</si>
  <si>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</si>
  <si>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</si>
  <si>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</si>
  <si>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</si>
  <si>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</si>
  <si>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</si>
  <si>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</si>
  <si>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</si>
  <si>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</si>
  <si>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</si>
  <si>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</si>
  <si>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</si>
  <si>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</si>
  <si>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</si>
  <si>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</si>
  <si>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</si>
  <si>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</si>
  <si>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</si>
  <si>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</si>
  <si>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</si>
  <si>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</si>
  <si>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</si>
  <si>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</si>
  <si>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</si>
  <si>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</si>
  <si>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</si>
  <si>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</si>
  <si>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</si>
  <si>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</si>
  <si>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</si>
  <si>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</si>
  <si>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</si>
  <si>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</si>
  <si>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</si>
  <si>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</si>
  <si>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</si>
  <si>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</si>
  <si>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</si>
  <si>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</si>
  <si>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</si>
  <si>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</si>
  <si>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</si>
  <si>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</si>
  <si>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</si>
  <si>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</si>
  <si>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</si>
  <si>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</si>
  <si>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</si>
  <si>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</si>
  <si>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</si>
  <si>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</si>
  <si>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</si>
  <si>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</si>
  <si>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</si>
  <si>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</si>
  <si>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</si>
  <si>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</si>
  <si>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</si>
  <si>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</si>
  <si>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</si>
  <si>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</si>
  <si>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</si>
  <si>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</si>
  <si>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</si>
  <si>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</si>
  <si>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</si>
  <si>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</si>
  <si>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</si>
  <si>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</si>
  <si>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</si>
  <si>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</si>
  <si>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</si>
  <si>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</si>
  <si>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</si>
  <si>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</si>
  <si>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</si>
  <si>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</si>
  <si>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</si>
  <si>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</si>
  <si>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</si>
  <si>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</si>
  <si>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</si>
  <si>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</si>
  <si>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</si>
  <si>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</si>
  <si>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</si>
  <si>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</si>
  <si>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</si>
  <si>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</si>
  <si>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</si>
  <si>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</si>
  <si>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</si>
  <si>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</si>
  <si>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</si>
  <si>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</si>
  <si>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</si>
  <si>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</si>
  <si>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</si>
  <si>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</si>
  <si>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</si>
  <si>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</si>
  <si>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</si>
  <si>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</si>
  <si>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</si>
  <si>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</si>
  <si>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</si>
  <si>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</si>
  <si>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</si>
  <si>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</si>
  <si>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</si>
  <si>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</si>
  <si>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</si>
  <si>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</si>
  <si>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</si>
  <si>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</si>
  <si>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</si>
  <si>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</si>
  <si>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</si>
  <si>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</si>
  <si>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</si>
  <si>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</si>
  <si>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</si>
  <si>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</si>
  <si>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</si>
  <si>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</si>
  <si>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</si>
  <si>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</si>
  <si>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</si>
  <si>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</si>
  <si>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</si>
  <si>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</si>
  <si>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</si>
  <si>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</si>
  <si>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</si>
  <si>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</si>
  <si>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</si>
  <si>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</si>
  <si>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</si>
  <si>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</si>
  <si>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</si>
  <si>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</si>
  <si>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</si>
  <si>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</si>
  <si>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</si>
  <si>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</si>
  <si>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</si>
  <si>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</si>
  <si>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</si>
  <si>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</si>
  <si>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</si>
  <si>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</si>
  <si>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</si>
  <si>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</si>
  <si>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</si>
  <si>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</si>
  <si>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</si>
  <si>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</si>
  <si>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</si>
  <si>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</si>
  <si>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</si>
  <si>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</si>
  <si>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</si>
  <si>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</si>
  <si>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</si>
  <si>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</si>
  <si>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</si>
  <si>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</si>
  <si>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</si>
  <si>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</si>
  <si>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</si>
  <si>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</si>
  <si>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</si>
  <si>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</si>
  <si>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</si>
  <si>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</si>
  <si>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</si>
  <si>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</si>
  <si>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</si>
  <si>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</si>
  <si>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</si>
  <si>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</si>
  <si>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</si>
  <si>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</si>
  <si>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</si>
  <si>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</si>
  <si>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</si>
  <si>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</si>
  <si>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</si>
  <si>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</si>
  <si>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</si>
  <si>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</si>
  <si>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</si>
  <si>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</si>
  <si>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</si>
  <si>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</si>
  <si>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</si>
  <si>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</si>
  <si>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</si>
  <si>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</si>
  <si>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</si>
  <si>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</si>
  <si>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</si>
  <si>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</si>
  <si>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</si>
  <si>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</si>
  <si>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</si>
  <si>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</si>
  <si>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</si>
  <si>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</si>
  <si>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</si>
  <si>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</si>
  <si>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</si>
  <si>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</si>
  <si>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</si>
  <si>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</si>
  <si>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</si>
  <si>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</si>
  <si>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</si>
  <si>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</si>
  <si>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</si>
  <si>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</si>
  <si>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</si>
  <si>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</si>
  <si>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</si>
  <si>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</si>
  <si>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</si>
  <si>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</si>
  <si>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</si>
  <si>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</si>
  <si>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</si>
  <si>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</si>
  <si>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</si>
  <si>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</si>
  <si>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</si>
  <si>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</si>
  <si>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</si>
  <si>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</si>
  <si>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</si>
  <si>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</si>
  <si>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</si>
  <si>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</si>
  <si>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</si>
  <si>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</si>
  <si>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</si>
  <si>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</si>
  <si>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</si>
  <si>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</si>
  <si>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</si>
  <si>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</si>
  <si>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</si>
  <si>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</si>
  <si>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</si>
  <si>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</si>
  <si>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</si>
  <si>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</si>
  <si>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</si>
  <si>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</si>
  <si>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</si>
  <si>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</si>
  <si>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</si>
  <si>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</si>
  <si>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</si>
  <si>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</si>
  <si>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</si>
  <si>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</si>
  <si>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</si>
  <si>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</si>
  <si>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</si>
  <si>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</si>
  <si>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</si>
  <si>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</si>
  <si>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</si>
  <si>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</si>
  <si>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</si>
  <si>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</si>
  <si>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</si>
  <si>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</si>
  <si>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</si>
  <si>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</si>
  <si>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</si>
  <si>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</si>
  <si>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</si>
  <si>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</si>
  <si>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</si>
  <si>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</si>
  <si>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</si>
  <si>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</si>
  <si>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</si>
  <si>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</si>
  <si>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</si>
  <si>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</si>
  <si>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</si>
  <si>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</si>
  <si>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</si>
  <si>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</si>
  <si>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</si>
  <si>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</si>
  <si>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</si>
  <si>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</si>
  <si>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</si>
  <si>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</si>
  <si>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</si>
  <si>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</si>
  <si>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</si>
  <si>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</si>
  <si>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</si>
  <si>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</si>
  <si>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</si>
  <si>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</si>
  <si>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</si>
  <si>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</si>
  <si>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</si>
  <si>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</si>
  <si>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</si>
  <si>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</si>
  <si>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</si>
  <si>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</si>
  <si>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</si>
  <si>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</si>
  <si>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</si>
  <si>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</si>
  <si>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</si>
  <si>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</si>
  <si>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</si>
  <si>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</si>
  <si>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</si>
  <si>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</si>
  <si>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</si>
  <si>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</si>
  <si>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</si>
  <si>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</si>
  <si>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</si>
  <si>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</si>
  <si>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</si>
  <si>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</si>
  <si>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</si>
  <si>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</si>
  <si>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</si>
  <si>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</si>
  <si>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</si>
  <si>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</si>
  <si>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</si>
  <si>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</si>
  <si>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</si>
  <si>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</si>
  <si>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</si>
  <si>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</si>
  <si>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</si>
  <si>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</si>
  <si>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NEGRO METALICO</t>
  </si>
  <si>
    <t>SVRL90</t>
  </si>
  <si>
    <t>RANGER RAPTOR 4X4 2.0 AUT</t>
  </si>
  <si>
    <t>LSXV68</t>
  </si>
  <si>
    <t>ROJO METALICO</t>
  </si>
  <si>
    <t>VDWK12</t>
  </si>
  <si>
    <t>PLATEADO NEGRO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</si>
  <si>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</si>
  <si>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</si>
  <si>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</si>
  <si>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</si>
  <si>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</si>
  <si>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</si>
  <si>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</si>
  <si>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</si>
  <si>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</si>
  <si>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</si>
  <si>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</si>
  <si>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</si>
  <si>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</si>
  <si>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</si>
  <si>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</si>
  <si>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</si>
  <si>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GRIS PIEDRA</t>
  </si>
  <si>
    <t>SWBV94</t>
  </si>
  <si>
    <t>FIAT</t>
  </si>
  <si>
    <t>BLANCO BANCHISA</t>
  </si>
  <si>
    <t>VBWV72</t>
  </si>
  <si>
    <t>VKDD17</t>
  </si>
  <si>
    <t>TGVK92</t>
  </si>
  <si>
    <t>RAMPAGE LARAMIE 2.0</t>
  </si>
  <si>
    <t>FASTBACK IMPETUS 1.0 AUT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</si>
  <si>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</si>
  <si>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</si>
  <si>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</si>
  <si>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</si>
  <si>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</si>
  <si>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</si>
  <si>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</si>
  <si>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</si>
  <si>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</si>
  <si>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</si>
  <si>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</si>
  <si>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</si>
  <si>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</si>
  <si>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</si>
  <si>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</si>
  <si>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</si>
  <si>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</si>
  <si>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</si>
  <si>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</si>
  <si>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</si>
  <si>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</si>
  <si>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</si>
  <si>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</si>
  <si>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</si>
  <si>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</si>
  <si>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</si>
  <si>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</si>
  <si>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</si>
  <si>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</si>
  <si>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</si>
  <si>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</si>
  <si>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</si>
  <si>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</si>
  <si>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</si>
  <si>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</si>
  <si>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</si>
  <si>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</si>
  <si>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</si>
  <si>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</si>
  <si>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</si>
  <si>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</si>
  <si>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</si>
  <si>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</si>
  <si>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</si>
  <si>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</si>
  <si>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</si>
  <si>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</si>
  <si>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</si>
  <si>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</si>
  <si>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</si>
  <si>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</si>
  <si>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</si>
  <si>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</si>
  <si>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</si>
  <si>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</si>
  <si>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</si>
  <si>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</si>
  <si>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</si>
  <si>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</si>
  <si>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</si>
  <si>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</si>
  <si>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</si>
  <si>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</si>
  <si>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</si>
  <si>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</si>
  <si>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</si>
  <si>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</si>
  <si>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</si>
  <si>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</si>
  <si>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</si>
  <si>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</si>
  <si>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</si>
  <si>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</si>
  <si>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</si>
  <si>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</si>
  <si>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</si>
  <si>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</si>
  <si>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</si>
  <si>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</si>
  <si>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</si>
  <si>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</si>
  <si>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</si>
  <si>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</si>
  <si>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</si>
  <si>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</si>
  <si>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</si>
  <si>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</si>
  <si>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</si>
  <si>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</si>
  <si>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</si>
  <si>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</si>
  <si>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</si>
  <si>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</si>
  <si>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</si>
  <si>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</si>
  <si>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</si>
  <si>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</si>
  <si>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</si>
  <si>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</si>
  <si>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</si>
  <si>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</si>
  <si>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</si>
  <si>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</si>
  <si>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</si>
  <si>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</si>
  <si>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</si>
  <si>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</si>
  <si>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</si>
  <si>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</si>
  <si>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</si>
  <si>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</si>
  <si>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</si>
  <si>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</si>
  <si>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</si>
  <si>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</si>
  <si>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</si>
  <si>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</si>
  <si>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</si>
  <si>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</si>
  <si>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</si>
  <si>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</si>
  <si>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</si>
  <si>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</si>
  <si>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</si>
  <si>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</si>
  <si>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</si>
  <si>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</si>
  <si>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</si>
  <si>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</si>
  <si>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</si>
  <si>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</si>
  <si>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</si>
  <si>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</si>
  <si>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</si>
  <si>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</si>
  <si>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</si>
  <si>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</si>
  <si>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</si>
  <si>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</si>
  <si>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</si>
  <si>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</si>
  <si>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</si>
  <si>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</si>
  <si>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</si>
  <si>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</si>
  <si>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</si>
  <si>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</si>
  <si>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</si>
  <si>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</si>
  <si>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</si>
  <si>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</si>
  <si>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</si>
  <si>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</si>
  <si>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</si>
  <si>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</si>
  <si>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</si>
  <si>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</si>
  <si>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</si>
  <si>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</si>
  <si>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</si>
  <si>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</si>
  <si>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</si>
  <si>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</si>
  <si>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</si>
  <si>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</si>
  <si>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</si>
  <si>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</si>
  <si>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</si>
  <si>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</si>
  <si>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</si>
  <si>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</si>
  <si>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</si>
  <si>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</si>
  <si>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</si>
  <si>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</si>
  <si>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</si>
  <si>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</si>
  <si>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</si>
  <si>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</si>
  <si>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</si>
  <si>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</si>
  <si>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</si>
  <si>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</si>
  <si>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</si>
  <si>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</si>
  <si>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</si>
  <si>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</si>
  <si>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</si>
  <si>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</si>
  <si>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</si>
  <si>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</si>
  <si>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</si>
  <si>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</si>
  <si>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</si>
  <si>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</si>
  <si>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</si>
  <si>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</si>
  <si>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</si>
  <si>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</si>
  <si>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</si>
  <si>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</si>
  <si>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</si>
  <si>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</si>
  <si>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</si>
  <si>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</si>
  <si>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</si>
  <si>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</si>
  <si>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</si>
  <si>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</si>
  <si>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</si>
  <si>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</si>
  <si>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</si>
  <si>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</si>
  <si>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</si>
  <si>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</si>
  <si>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</si>
  <si>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</si>
  <si>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</si>
  <si>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</si>
  <si>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</si>
  <si>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</si>
  <si>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</si>
  <si>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</si>
  <si>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</si>
  <si>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</si>
  <si>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</si>
  <si>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</si>
  <si>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</si>
  <si>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</si>
  <si>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</si>
  <si>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</si>
  <si>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</si>
  <si>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</si>
  <si>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</si>
  <si>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</si>
  <si>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</si>
  <si>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</si>
  <si>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</si>
  <si>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</si>
  <si>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</si>
  <si>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</si>
  <si>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</si>
  <si>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</si>
  <si>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</si>
  <si>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</si>
  <si>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</si>
  <si>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</si>
  <si>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</si>
  <si>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</si>
  <si>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</si>
  <si>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</si>
  <si>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</si>
  <si>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</si>
  <si>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</si>
  <si>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</si>
  <si>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</si>
  <si>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</si>
  <si>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</si>
  <si>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</si>
  <si>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</si>
  <si>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</si>
  <si>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</si>
  <si>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</si>
  <si>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</si>
  <si>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</si>
  <si>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</si>
  <si>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</si>
  <si>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</si>
  <si>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</si>
  <si>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</si>
  <si>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</si>
  <si>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</si>
  <si>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</si>
  <si>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</si>
  <si>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</si>
  <si>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</si>
  <si>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</si>
  <si>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</si>
  <si>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</si>
  <si>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</si>
  <si>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</si>
  <si>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</si>
  <si>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</si>
  <si>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</si>
  <si>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</si>
  <si>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</si>
  <si>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</si>
  <si>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</si>
  <si>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</si>
  <si>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</si>
  <si>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</si>
  <si>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</si>
  <si>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</si>
  <si>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</si>
  <si>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</si>
  <si>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</si>
  <si>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</si>
  <si>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</si>
  <si>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</si>
  <si>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</si>
  <si>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</si>
  <si>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</si>
  <si>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</si>
  <si>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</si>
  <si>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</si>
  <si>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</si>
  <si>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</si>
  <si>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</si>
  <si>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</si>
  <si>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</si>
  <si>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</si>
  <si>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</si>
  <si>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</si>
  <si>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</si>
  <si>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</si>
  <si>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</si>
  <si>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</si>
  <si>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</si>
  <si>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</si>
  <si>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</si>
  <si>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</si>
  <si>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</si>
  <si>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</si>
  <si>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</si>
  <si>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</si>
  <si>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</si>
  <si>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</si>
  <si>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</si>
  <si>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</si>
  <si>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</si>
  <si>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</si>
  <si>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</si>
  <si>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</si>
  <si>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</si>
  <si>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</si>
  <si>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</si>
  <si>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</si>
  <si>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</si>
  <si>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</si>
  <si>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</si>
  <si>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</si>
  <si>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</si>
  <si>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</si>
  <si>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</si>
  <si>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</si>
  <si>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</si>
  <si>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</si>
  <si>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</si>
  <si>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</si>
  <si>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</si>
  <si>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</si>
  <si>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</si>
  <si>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</si>
  <si>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</si>
  <si>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</si>
  <si>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</si>
  <si>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</si>
  <si>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</si>
  <si>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</si>
  <si>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</si>
  <si>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</si>
  <si>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</si>
  <si>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</si>
  <si>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</si>
  <si>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</si>
  <si>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</si>
  <si>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</si>
  <si>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</si>
  <si>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</si>
  <si>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</si>
  <si>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</si>
  <si>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</si>
  <si>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</si>
  <si>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</si>
  <si>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</si>
  <si>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</si>
  <si>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</si>
  <si>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</si>
  <si>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</si>
  <si>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</si>
  <si>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</si>
  <si>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</si>
  <si>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</si>
  <si>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</si>
  <si>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</si>
  <si>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</si>
  <si>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</si>
  <si>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</si>
  <si>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</si>
  <si>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</si>
  <si>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</si>
  <si>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</si>
  <si>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</si>
  <si>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</si>
  <si>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</si>
  <si>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</si>
  <si>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</si>
  <si>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</si>
  <si>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</si>
  <si>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</si>
  <si>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</si>
  <si>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</si>
  <si>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</si>
  <si>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</si>
  <si>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</si>
  <si>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</si>
  <si>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</si>
  <si>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</si>
  <si>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</si>
  <si>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</si>
  <si>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</si>
  <si>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</si>
  <si>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</si>
  <si>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</si>
  <si>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</si>
  <si>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</si>
  <si>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</si>
  <si>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</si>
  <si>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</si>
  <si>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</si>
  <si>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</si>
  <si>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</si>
  <si>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</si>
  <si>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</si>
  <si>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</si>
  <si>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</si>
  <si>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</si>
  <si>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</si>
  <si>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</si>
  <si>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</si>
  <si>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</si>
  <si>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</si>
  <si>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</si>
  <si>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</si>
  <si>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</si>
  <si>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</si>
  <si>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</si>
  <si>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</si>
  <si>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</si>
  <si>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</si>
  <si>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</si>
  <si>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</si>
  <si>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</si>
  <si>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</si>
  <si>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</si>
  <si>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</si>
  <si>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</si>
  <si>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</si>
  <si>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</si>
  <si>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</si>
  <si>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</si>
  <si>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</si>
  <si>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</si>
  <si>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</si>
  <si>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</si>
  <si>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</si>
  <si>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</si>
  <si>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</si>
  <si>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</si>
  <si>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</si>
  <si>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</si>
  <si>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</si>
  <si>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</si>
  <si>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</si>
  <si>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</si>
  <si>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</si>
  <si>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</si>
  <si>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</si>
  <si>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</si>
  <si>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</si>
  <si>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</si>
  <si>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</si>
  <si>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</si>
  <si>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</si>
  <si>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</si>
  <si>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</si>
  <si>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</si>
  <si>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</si>
  <si>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</si>
  <si>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</si>
  <si>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</si>
  <si>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</si>
  <si>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</si>
  <si>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</si>
  <si>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</si>
  <si>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</si>
  <si>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</si>
  <si>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</si>
  <si>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</si>
  <si>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</si>
  <si>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</si>
  <si>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</si>
  <si>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</si>
  <si>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</si>
  <si>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</si>
  <si>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</si>
  <si>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</si>
  <si>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</si>
  <si>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</si>
  <si>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</si>
  <si>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</si>
  <si>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</si>
  <si>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</si>
  <si>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</si>
  <si>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</si>
  <si>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</si>
  <si>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</si>
  <si>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</si>
  <si>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</si>
  <si>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</si>
  <si>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</si>
  <si>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</si>
  <si>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</si>
  <si>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</si>
  <si>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</si>
  <si>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</si>
  <si>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</si>
  <si>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</si>
  <si>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</si>
  <si>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</si>
  <si>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</si>
  <si>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</si>
  <si>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</si>
  <si>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</si>
  <si>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</si>
  <si>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</si>
  <si>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</si>
  <si>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</si>
  <si>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</si>
  <si>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</si>
  <si>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</si>
  <si>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</si>
  <si>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</si>
  <si>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</si>
  <si>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</si>
  <si>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</si>
  <si>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</si>
  <si>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</si>
  <si>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</si>
  <si>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</si>
  <si>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</si>
  <si>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</si>
  <si>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</si>
  <si>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</si>
  <si>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</si>
  <si>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</si>
  <si>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</si>
  <si>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</si>
  <si>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</si>
  <si>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</si>
  <si>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</si>
  <si>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</si>
  <si>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</si>
  <si>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</si>
  <si>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</si>
  <si>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</si>
  <si>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</si>
  <si>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</si>
  <si>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</si>
  <si>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</si>
  <si>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</si>
  <si>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</si>
  <si>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</si>
  <si>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</si>
  <si>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</si>
  <si>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</si>
  <si>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</si>
  <si>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</si>
  <si>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</si>
  <si>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</si>
  <si>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</si>
  <si>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</si>
  <si>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</si>
  <si>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</si>
  <si>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</si>
  <si>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</si>
  <si>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</si>
  <si>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</si>
  <si>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</si>
  <si>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</si>
  <si>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</si>
  <si>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</si>
  <si>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</si>
  <si>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</si>
  <si>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</si>
  <si>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</si>
  <si>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</si>
  <si>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</si>
  <si>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</si>
  <si>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</si>
  <si>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</si>
  <si>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</si>
  <si>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</si>
  <si>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</si>
  <si>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</si>
  <si>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</si>
  <si>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</si>
  <si>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</si>
  <si>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</si>
  <si>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</si>
  <si>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</si>
  <si>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</si>
  <si>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</si>
  <si>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</si>
  <si>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</si>
  <si>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</si>
  <si>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</si>
  <si>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</si>
  <si>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</si>
  <si>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</si>
  <si>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</si>
  <si>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</si>
  <si>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</si>
  <si>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</si>
  <si>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</si>
  <si>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</si>
  <si>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</si>
  <si>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</si>
  <si>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</si>
  <si>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</si>
  <si>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</si>
  <si>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</si>
  <si>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</si>
  <si>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</si>
  <si>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</si>
  <si>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</si>
  <si>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</si>
  <si>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</si>
  <si>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</si>
  <si>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</si>
  <si>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</si>
  <si>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</si>
  <si>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</si>
  <si>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</si>
  <si>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</si>
  <si>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</si>
  <si>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</si>
  <si>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</si>
  <si>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</si>
  <si>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</si>
  <si>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</si>
  <si>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</si>
  <si>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</si>
  <si>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</si>
  <si>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</si>
  <si>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</si>
  <si>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</si>
  <si>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</si>
  <si>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</si>
  <si>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</si>
  <si>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</si>
  <si>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</si>
  <si>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</si>
  <si>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</si>
  <si>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</si>
  <si>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</si>
  <si>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</si>
  <si>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</si>
  <si>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</si>
  <si>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</si>
  <si>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</si>
  <si>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</si>
  <si>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</si>
  <si>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</si>
  <si>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</si>
  <si>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</si>
  <si>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</si>
  <si>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</si>
  <si>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</si>
  <si>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</si>
  <si>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</si>
  <si>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</si>
  <si>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</si>
  <si>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</si>
  <si>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</si>
  <si>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</si>
  <si>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</si>
  <si>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</si>
  <si>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</si>
  <si>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</si>
  <si>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</si>
  <si>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</si>
  <si>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</si>
  <si>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</si>
  <si>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</si>
  <si>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</si>
  <si>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</si>
  <si>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</si>
  <si>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</si>
  <si>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</si>
  <si>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</si>
  <si>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</si>
  <si>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</si>
  <si>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</si>
  <si>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</si>
  <si>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</si>
  <si>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</si>
  <si>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</si>
  <si>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</si>
  <si>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</si>
  <si>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</si>
  <si>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</si>
  <si>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</si>
  <si>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</si>
  <si>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</si>
  <si>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</si>
  <si>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</si>
  <si>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</si>
  <si>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</si>
  <si>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</si>
  <si>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</si>
  <si>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</si>
  <si>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</si>
  <si>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</si>
  <si>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</si>
  <si>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</si>
  <si>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</si>
  <si>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</si>
  <si>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</si>
  <si>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</si>
  <si>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</si>
  <si>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</si>
  <si>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</si>
  <si>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</si>
  <si>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</si>
  <si>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</si>
  <si>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</si>
  <si>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</si>
  <si>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</si>
  <si>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</si>
  <si>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</si>
  <si>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</si>
  <si>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</si>
  <si>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</si>
  <si>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</si>
  <si>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</si>
  <si>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</si>
  <si>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</si>
  <si>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</si>
  <si>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</si>
  <si>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</si>
  <si>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</si>
  <si>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</si>
  <si>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</si>
  <si>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</si>
  <si>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</si>
  <si>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</si>
  <si>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</si>
  <si>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</si>
  <si>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</si>
  <si>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</si>
  <si>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</si>
  <si>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</si>
  <si>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</si>
  <si>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</si>
  <si>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</si>
  <si>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</si>
  <si>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</si>
  <si>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</si>
  <si>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</si>
  <si>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</si>
  <si>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</si>
  <si>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</si>
  <si>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</si>
  <si>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</si>
  <si>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</si>
  <si>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</si>
  <si>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</si>
  <si>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</si>
  <si>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</si>
  <si>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</si>
  <si>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</si>
  <si>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</si>
  <si>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</si>
  <si>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</si>
  <si>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</si>
  <si>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</si>
  <si>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</si>
  <si>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</si>
  <si>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</si>
  <si>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</si>
  <si>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</si>
  <si>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</si>
  <si>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</si>
  <si>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</si>
  <si>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</si>
  <si>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</si>
  <si>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</si>
  <si>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</si>
  <si>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</si>
  <si>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</si>
  <si>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</si>
  <si>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</si>
  <si>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</si>
  <si>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</si>
  <si>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</si>
  <si>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</si>
  <si>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</si>
  <si>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</si>
  <si>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</si>
  <si>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</si>
  <si>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</si>
  <si>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</si>
  <si>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</si>
  <si>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</si>
  <si>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</si>
  <si>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</si>
  <si>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</si>
  <si>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</si>
  <si>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</si>
  <si>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</si>
  <si>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</si>
  <si>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</si>
  <si>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</si>
  <si>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</si>
  <si>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</si>
  <si>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</si>
  <si>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</si>
  <si>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</si>
  <si>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</si>
  <si>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</si>
  <si>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</si>
  <si>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</si>
  <si>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</si>
  <si>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</si>
  <si>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</si>
  <si>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</si>
  <si>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</si>
  <si>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</si>
  <si>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</si>
  <si>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</si>
  <si>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</si>
  <si>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</si>
  <si>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</si>
  <si>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</si>
  <si>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</si>
  <si>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</si>
  <si>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</si>
  <si>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</si>
  <si>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</si>
  <si>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</si>
  <si>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</si>
  <si>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</si>
  <si>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</si>
  <si>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</si>
  <si>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</si>
  <si>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</si>
  <si>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</si>
  <si>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</si>
  <si>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</si>
  <si>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</si>
  <si>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</si>
  <si>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</si>
  <si>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</si>
  <si>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</si>
  <si>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</si>
  <si>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</si>
  <si>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</si>
  <si>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</si>
  <si>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</si>
  <si>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</si>
  <si>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</si>
  <si>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</si>
  <si>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</si>
  <si>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</si>
  <si>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</si>
  <si>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</si>
  <si>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</si>
  <si>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</si>
  <si>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</si>
  <si>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</si>
  <si>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</si>
  <si>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</si>
  <si>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</si>
  <si>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</si>
  <si>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</si>
  <si>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</si>
  <si>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</si>
  <si>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</si>
  <si>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</si>
  <si>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</si>
  <si>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</si>
  <si>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</si>
  <si>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</si>
  <si>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</si>
  <si>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</si>
  <si>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</si>
  <si>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</si>
  <si>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</si>
  <si>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</si>
  <si>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</si>
  <si>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</si>
  <si>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</si>
  <si>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</si>
  <si>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</si>
  <si>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</si>
  <si>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</si>
  <si>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</si>
  <si>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</si>
  <si>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</si>
  <si>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</si>
  <si>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</si>
  <si>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</si>
  <si>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</si>
  <si>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</si>
  <si>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</si>
  <si>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</si>
  <si>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</si>
  <si>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</si>
  <si>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</si>
  <si>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</si>
  <si>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</si>
  <si>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</si>
  <si>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</si>
  <si>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</si>
  <si>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</si>
  <si>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</si>
  <si>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</si>
  <si>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</si>
  <si>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</si>
  <si>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</si>
  <si>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</si>
  <si>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</si>
  <si>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</si>
  <si>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</si>
  <si>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</si>
  <si>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</si>
  <si>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</si>
  <si>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</si>
  <si>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</si>
  <si>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</si>
  <si>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</si>
  <si>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</si>
  <si>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</si>
  <si>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</si>
  <si>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</si>
  <si>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</si>
  <si>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</si>
  <si>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</si>
  <si>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</si>
  <si>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</si>
  <si>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</si>
  <si>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</si>
  <si>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</si>
  <si>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</si>
  <si>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</si>
  <si>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</si>
  <si>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</si>
  <si>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</si>
  <si>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</si>
  <si>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</si>
  <si>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</si>
  <si>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</si>
  <si>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</si>
  <si>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</si>
  <si>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</si>
  <si>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</si>
  <si>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</si>
  <si>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</si>
  <si>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</si>
  <si>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</si>
  <si>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</si>
  <si>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</si>
  <si>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</si>
  <si>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</si>
  <si>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</si>
  <si>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</si>
  <si>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</si>
  <si>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</si>
  <si>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</si>
  <si>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</si>
  <si>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</si>
  <si>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</si>
  <si>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</si>
  <si>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</si>
  <si>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</si>
  <si>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</si>
  <si>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</si>
  <si>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</si>
  <si>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</si>
  <si>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</si>
  <si>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</si>
  <si>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</si>
  <si>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</si>
  <si>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</si>
  <si>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</si>
  <si>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</si>
  <si>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</si>
  <si>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</si>
  <si>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</si>
  <si>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</si>
  <si>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</si>
  <si>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</si>
  <si>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</si>
  <si>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</si>
  <si>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</si>
  <si>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</si>
  <si>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</si>
  <si>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</si>
  <si>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</si>
  <si>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</si>
  <si>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</si>
  <si>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</si>
  <si>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</si>
  <si>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</si>
  <si>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</si>
  <si>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</si>
  <si>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</si>
  <si>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</si>
  <si>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</si>
  <si>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</si>
  <si>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</si>
  <si>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</si>
  <si>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</si>
  <si>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</si>
  <si>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</si>
  <si>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</si>
  <si>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</si>
  <si>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</si>
  <si>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</si>
  <si>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</si>
  <si>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</si>
  <si>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</si>
  <si>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</si>
  <si>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</si>
  <si>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</si>
  <si>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</si>
  <si>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</si>
  <si>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</si>
  <si>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</si>
  <si>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</si>
  <si>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</si>
  <si>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</si>
  <si>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</si>
  <si>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</si>
  <si>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</si>
  <si>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</si>
  <si>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</si>
  <si>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</si>
  <si>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</si>
  <si>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</si>
  <si>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</si>
  <si>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</si>
  <si>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</si>
  <si>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</si>
  <si>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</si>
  <si>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</si>
  <si>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</si>
  <si>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</si>
  <si>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</si>
  <si>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</si>
  <si>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</si>
  <si>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</si>
  <si>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</si>
  <si>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</si>
  <si>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</si>
  <si>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</si>
  <si>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</si>
  <si>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</si>
  <si>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</si>
  <si>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</si>
  <si>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</si>
  <si>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</si>
  <si>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</si>
  <si>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</si>
  <si>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</si>
  <si>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</si>
  <si>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</si>
  <si>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</si>
  <si>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</si>
  <si>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</si>
  <si>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</si>
  <si>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</si>
  <si>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</si>
  <si>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</si>
  <si>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</si>
  <si>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</si>
  <si>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</si>
  <si>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</si>
  <si>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</si>
  <si>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</si>
  <si>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</si>
  <si>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</si>
  <si>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</si>
  <si>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</si>
  <si>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</si>
  <si>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</si>
  <si>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</si>
  <si>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</si>
  <si>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</si>
  <si>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</si>
  <si>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</si>
  <si>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</si>
  <si>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</si>
  <si>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</si>
  <si>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</si>
  <si>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</si>
  <si>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</si>
  <si>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</si>
  <si>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</si>
  <si>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</si>
  <si>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</si>
  <si>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</si>
  <si>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</si>
  <si>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</si>
  <si>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</si>
  <si>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</si>
  <si>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</si>
  <si>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</si>
  <si>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</si>
  <si>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</si>
  <si>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</si>
  <si>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</si>
  <si>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</si>
  <si>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</si>
  <si>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</si>
  <si>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</si>
  <si>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</si>
  <si>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</si>
  <si>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</si>
  <si>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</si>
  <si>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</si>
  <si>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</si>
  <si>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</si>
  <si>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</si>
  <si>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</si>
  <si>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</si>
  <si>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</si>
  <si>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</si>
  <si>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</si>
  <si>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</si>
  <si>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</si>
  <si>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</si>
  <si>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</si>
  <si>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</si>
  <si>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</si>
  <si>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</si>
  <si>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</si>
  <si>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</si>
  <si>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</si>
  <si>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</si>
  <si>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</si>
  <si>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</si>
  <si>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</si>
  <si>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</si>
  <si>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</si>
  <si>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</si>
  <si>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</si>
  <si>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</si>
  <si>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</si>
  <si>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</si>
  <si>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</si>
  <si>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</si>
  <si>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</si>
  <si>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</si>
  <si>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</si>
  <si>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</si>
  <si>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</si>
  <si>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</si>
  <si>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</si>
  <si>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</si>
  <si>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</si>
  <si>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</si>
  <si>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</si>
  <si>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</si>
  <si>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</si>
  <si>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</si>
  <si>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</si>
  <si>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</si>
  <si>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</si>
  <si>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</si>
  <si>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</si>
  <si>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</si>
  <si>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</si>
  <si>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</si>
  <si>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</si>
  <si>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</si>
  <si>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</si>
  <si>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</si>
  <si>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</si>
  <si>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</si>
  <si>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</si>
  <si>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</si>
  <si>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</si>
  <si>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</si>
  <si>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</si>
  <si>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</si>
  <si>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</si>
  <si>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</si>
  <si>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</si>
  <si>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</si>
  <si>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</si>
  <si>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</si>
  <si>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</si>
  <si>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</si>
  <si>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</si>
  <si>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</si>
  <si>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</si>
  <si>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</si>
  <si>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</si>
  <si>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</si>
  <si>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</si>
  <si>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</si>
  <si>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</si>
  <si>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</si>
  <si>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</si>
  <si>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</si>
  <si>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</si>
  <si>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</si>
  <si>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</si>
  <si>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</si>
  <si>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</si>
  <si>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</si>
  <si>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</si>
  <si>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</si>
  <si>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</si>
  <si>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</si>
  <si>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</si>
  <si>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</si>
  <si>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</si>
  <si>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</si>
  <si>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</si>
  <si>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</si>
  <si>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</si>
  <si>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</si>
  <si>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</si>
  <si>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</si>
  <si>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</si>
  <si>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</si>
  <si>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</si>
  <si>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</si>
  <si>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</si>
  <si>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</si>
  <si>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</si>
  <si>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</si>
  <si>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</si>
  <si>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</si>
  <si>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</si>
  <si>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</si>
  <si>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</si>
  <si>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</si>
  <si>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</si>
  <si>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</si>
  <si>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</si>
  <si>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</si>
  <si>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</si>
  <si>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</si>
  <si>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</si>
  <si>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</si>
  <si>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</si>
  <si>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</si>
  <si>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</si>
  <si>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</si>
  <si>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</si>
  <si>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</si>
  <si>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</si>
  <si>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</si>
  <si>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</si>
  <si>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</si>
  <si>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</si>
  <si>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</si>
  <si>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</si>
  <si>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</si>
  <si>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</si>
  <si>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</si>
  <si>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</si>
  <si>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</si>
  <si>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</si>
  <si>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</si>
  <si>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</si>
  <si>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</si>
  <si>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</si>
  <si>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</si>
  <si>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</si>
  <si>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</si>
  <si>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</si>
  <si>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</si>
  <si>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</si>
  <si>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</si>
  <si>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</si>
  <si>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</si>
  <si>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</si>
  <si>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</si>
  <si>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</si>
  <si>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</si>
  <si>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</si>
  <si>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</si>
  <si>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</si>
  <si>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</si>
  <si>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</si>
  <si>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</si>
  <si>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</si>
  <si>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</si>
  <si>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</si>
  <si>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</si>
  <si>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</si>
  <si>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</si>
  <si>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</si>
  <si>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</si>
  <si>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</si>
  <si>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</si>
  <si>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</si>
  <si>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</si>
  <si>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</si>
  <si>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</si>
  <si>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</si>
  <si>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</si>
  <si>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</si>
  <si>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</si>
  <si>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</si>
  <si>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</si>
  <si>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</si>
  <si>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</si>
  <si>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</si>
  <si>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</si>
  <si>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</si>
  <si>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</si>
  <si>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</si>
  <si>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</si>
  <si>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</si>
  <si>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</si>
  <si>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</si>
  <si>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</si>
  <si>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</si>
  <si>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</si>
  <si>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</si>
  <si>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</si>
  <si>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</si>
  <si>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</si>
  <si>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</si>
  <si>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</si>
  <si>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</si>
  <si>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</si>
  <si>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</si>
  <si>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</si>
  <si>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</si>
  <si>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</si>
  <si>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</si>
  <si>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</si>
  <si>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</si>
  <si>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</si>
  <si>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</si>
  <si>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</si>
  <si>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</si>
  <si>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</si>
  <si>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</si>
  <si>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</si>
  <si>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</si>
  <si>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</si>
  <si>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</si>
  <si>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</si>
  <si>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</si>
  <si>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</si>
  <si>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</si>
  <si>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</si>
  <si>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</si>
  <si>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</si>
  <si>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</si>
  <si>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</si>
  <si>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</si>
  <si>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</si>
  <si>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</si>
  <si>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</si>
  <si>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</si>
  <si>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</si>
  <si>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</si>
  <si>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</si>
  <si>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</si>
  <si>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</si>
  <si>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</si>
  <si>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</si>
  <si>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</si>
  <si>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</si>
  <si>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</si>
  <si>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</si>
  <si>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</si>
  <si>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</si>
  <si>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</si>
  <si>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</si>
  <si>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</si>
  <si>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</si>
  <si>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</si>
  <si>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</si>
  <si>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</si>
  <si>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</si>
  <si>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</si>
  <si>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</si>
  <si>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</si>
  <si>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</si>
  <si>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</si>
  <si>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</si>
  <si>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</si>
  <si>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</si>
  <si>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</si>
  <si>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</si>
  <si>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</si>
  <si>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</si>
  <si>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</si>
  <si>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</si>
  <si>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</si>
  <si>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</si>
  <si>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</si>
  <si>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</si>
  <si>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</si>
  <si>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</si>
  <si>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</si>
  <si>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</si>
  <si>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</si>
  <si>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</si>
  <si>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</si>
  <si>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</si>
  <si>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</si>
  <si>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</si>
  <si>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</si>
  <si>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</si>
  <si>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</si>
  <si>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</si>
  <si>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</si>
  <si>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</si>
  <si>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</si>
  <si>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</si>
  <si>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</si>
  <si>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</si>
  <si>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</si>
  <si>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</si>
  <si>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</si>
  <si>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</si>
  <si>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</si>
  <si>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</si>
  <si>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</si>
  <si>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</si>
  <si>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</si>
  <si>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</si>
  <si>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</si>
  <si>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</si>
  <si>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</si>
  <si>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</si>
  <si>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</si>
  <si>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</si>
  <si>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</si>
  <si>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</si>
  <si>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</si>
  <si>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</si>
  <si>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</si>
  <si>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</si>
  <si>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</si>
  <si>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</si>
  <si>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</si>
  <si>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</si>
  <si>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</si>
  <si>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</si>
  <si>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</si>
  <si>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</si>
  <si>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</si>
  <si>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</si>
  <si>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</si>
  <si>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</si>
  <si>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</si>
  <si>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</si>
  <si>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</si>
  <si>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</si>
  <si>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</si>
  <si>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</si>
  <si>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</si>
  <si>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</si>
  <si>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</si>
  <si>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</si>
  <si>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</si>
  <si>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</si>
  <si>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</si>
  <si>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</si>
  <si>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</si>
  <si>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</si>
  <si>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</si>
  <si>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</si>
  <si>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</si>
  <si>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</si>
  <si>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</si>
  <si>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</si>
  <si>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</si>
  <si>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</si>
  <si>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</si>
  <si>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</si>
  <si>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</si>
  <si>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</si>
  <si>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</si>
  <si>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</si>
  <si>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</si>
  <si>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</si>
  <si>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</si>
  <si>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</si>
  <si>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</si>
  <si>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</si>
  <si>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</si>
  <si>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</si>
  <si>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</si>
  <si>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</si>
  <si>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</si>
  <si>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</si>
  <si>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</si>
  <si>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</si>
  <si>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</si>
  <si>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</si>
  <si>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</si>
  <si>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</si>
  <si>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</si>
  <si>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</si>
  <si>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</si>
  <si>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</si>
  <si>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</si>
  <si>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</si>
  <si>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</si>
  <si>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</si>
  <si>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</si>
  <si>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</si>
  <si>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</si>
  <si>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</si>
  <si>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</si>
  <si>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</si>
  <si>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</si>
  <si>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</si>
  <si>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</si>
  <si>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</si>
  <si>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</si>
  <si>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</si>
  <si>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</si>
  <si>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</si>
  <si>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</si>
  <si>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</si>
  <si>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</si>
  <si>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</si>
  <si>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</si>
  <si>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</si>
  <si>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</si>
  <si>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</si>
  <si>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</si>
  <si>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</si>
  <si>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</si>
  <si>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</si>
  <si>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</si>
  <si>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</si>
  <si>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</si>
  <si>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</si>
  <si>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</si>
  <si>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</si>
  <si>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</si>
  <si>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</si>
  <si>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</si>
  <si>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</si>
  <si>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</si>
  <si>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</si>
  <si>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</si>
  <si>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</si>
  <si>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</si>
  <si>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</si>
  <si>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</si>
  <si>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</si>
  <si>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</si>
  <si>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</si>
  <si>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</si>
  <si>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</si>
  <si>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</si>
  <si>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</si>
  <si>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</si>
  <si>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</si>
  <si>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</si>
  <si>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</si>
  <si>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</si>
  <si>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</si>
  <si>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</si>
  <si>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</si>
  <si>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</si>
  <si>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</si>
  <si>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</si>
  <si>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</si>
  <si>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</si>
  <si>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</si>
  <si>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</si>
  <si>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</si>
  <si>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</si>
  <si>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</si>
  <si>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</si>
  <si>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</si>
  <si>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</si>
  <si>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</si>
  <si>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</si>
  <si>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</si>
  <si>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</si>
  <si>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</si>
  <si>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</si>
  <si>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</si>
  <si>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</si>
  <si>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</si>
  <si>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</si>
  <si>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</si>
  <si>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</si>
  <si>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</si>
  <si>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</si>
  <si>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</si>
  <si>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</si>
  <si>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</si>
  <si>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</si>
  <si>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</si>
  <si>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</si>
  <si>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</si>
  <si>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</si>
  <si>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</si>
  <si>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</si>
  <si>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</si>
  <si>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</si>
  <si>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</si>
  <si>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</si>
  <si>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</si>
  <si>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</si>
  <si>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</si>
  <si>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</si>
  <si>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</si>
  <si>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</si>
  <si>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</si>
  <si>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</si>
  <si>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</si>
  <si>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</si>
  <si>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</si>
  <si>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</si>
  <si>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</si>
  <si>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</si>
  <si>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</si>
  <si>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</si>
  <si>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</si>
  <si>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</si>
  <si>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</si>
  <si>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</si>
  <si>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</si>
  <si>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</si>
  <si>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</si>
  <si>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</si>
  <si>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</si>
  <si>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</si>
  <si>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</si>
  <si>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</si>
  <si>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</si>
  <si>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</si>
  <si>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</si>
  <si>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</si>
  <si>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</si>
  <si>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</si>
  <si>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</si>
  <si>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</si>
  <si>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</si>
  <si>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</si>
  <si>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</si>
  <si>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</si>
  <si>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</si>
  <si>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</si>
  <si>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</si>
  <si>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</si>
  <si>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</si>
  <si>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</si>
  <si>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</si>
  <si>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</si>
  <si>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</si>
  <si>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</si>
  <si>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</si>
  <si>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</si>
  <si>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</si>
  <si>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</si>
  <si>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</si>
  <si>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</si>
  <si>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</si>
  <si>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</si>
  <si>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</si>
  <si>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</si>
  <si>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</si>
  <si>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</si>
  <si>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</si>
  <si>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</si>
  <si>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</si>
  <si>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</si>
  <si>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</si>
  <si>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</si>
  <si>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</si>
  <si>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</si>
  <si>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</si>
  <si>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</si>
  <si>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</si>
  <si>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</si>
  <si>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</si>
  <si>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</si>
  <si>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</si>
  <si>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</si>
  <si>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</si>
  <si>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</si>
  <si>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</si>
  <si>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</si>
  <si>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</si>
  <si>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</si>
  <si>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</si>
  <si>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</si>
  <si>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</si>
  <si>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</si>
  <si>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</si>
  <si>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</si>
  <si>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</si>
  <si>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</si>
  <si>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</si>
  <si>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</si>
  <si>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</si>
  <si>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</si>
  <si>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</si>
  <si>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</si>
  <si>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</si>
  <si>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</si>
  <si>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</si>
  <si>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</si>
  <si>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</si>
  <si>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</si>
  <si>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</si>
  <si>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</si>
  <si>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</si>
  <si>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</si>
  <si>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</si>
  <si>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</si>
  <si>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</si>
  <si>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</si>
  <si>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</si>
  <si>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</si>
  <si>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</si>
  <si>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</si>
  <si>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</si>
  <si>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</si>
  <si>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</si>
  <si>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</si>
  <si>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</si>
  <si>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</si>
  <si>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</si>
  <si>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</si>
  <si>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</si>
  <si>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</si>
  <si>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</si>
  <si>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</si>
  <si>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</si>
  <si>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</si>
  <si>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</si>
  <si>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</si>
  <si>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</si>
  <si>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</si>
  <si>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</si>
  <si>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</si>
  <si>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</si>
  <si>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</si>
  <si>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</si>
  <si>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</si>
  <si>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</si>
  <si>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</si>
  <si>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</si>
  <si>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</si>
  <si>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</si>
  <si>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</si>
  <si>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</si>
  <si>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</si>
  <si>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</si>
  <si>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</si>
  <si>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</si>
  <si>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</si>
  <si>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</si>
  <si>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</si>
  <si>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</si>
  <si>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</si>
  <si>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</si>
  <si>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</si>
  <si>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</si>
  <si>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</si>
  <si>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</si>
  <si>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</si>
  <si>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</si>
  <si>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</si>
  <si>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</si>
  <si>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</si>
  <si>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</si>
  <si>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</si>
  <si>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</si>
  <si>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</si>
  <si>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</si>
  <si>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</si>
  <si>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</si>
  <si>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</si>
  <si>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</si>
  <si>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</si>
  <si>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</si>
  <si>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</si>
  <si>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</si>
  <si>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</si>
  <si>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</si>
  <si>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</si>
  <si>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</si>
  <si>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</si>
  <si>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</si>
  <si>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</si>
  <si>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</si>
  <si>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</si>
  <si>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</si>
  <si>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</si>
  <si>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</si>
  <si>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</si>
  <si>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</si>
  <si>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</si>
  <si>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</si>
  <si>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</si>
  <si>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</si>
  <si>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</si>
  <si>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</si>
  <si>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</si>
  <si>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</si>
  <si>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</si>
  <si>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</si>
  <si>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</si>
  <si>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</si>
  <si>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</si>
  <si>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</si>
  <si>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</si>
  <si>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</si>
  <si>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</si>
  <si>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</si>
  <si>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</si>
  <si>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</si>
  <si>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</si>
  <si>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</si>
  <si>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</si>
  <si>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</si>
  <si>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</si>
  <si>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</si>
  <si>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</si>
  <si>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</si>
  <si>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</si>
  <si>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</si>
  <si>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</si>
  <si>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</si>
  <si>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</si>
  <si>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</si>
  <si>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</si>
  <si>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</si>
  <si>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</si>
  <si>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</si>
  <si>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</si>
  <si>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</si>
  <si>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</si>
  <si>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</si>
  <si>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</si>
  <si>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</si>
  <si>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</si>
  <si>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</si>
  <si>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</si>
  <si>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</si>
  <si>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</si>
  <si>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</si>
  <si>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</si>
  <si>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</si>
  <si>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</si>
  <si>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</si>
  <si>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</si>
  <si>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</si>
  <si>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</si>
  <si>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</si>
  <si>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</si>
  <si>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</si>
  <si>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</si>
  <si>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</si>
  <si>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</si>
  <si>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</si>
  <si>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</si>
  <si>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</si>
  <si>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</si>
  <si>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</si>
  <si>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</si>
  <si>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</si>
  <si>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</si>
  <si>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</si>
  <si>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</si>
  <si>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</si>
  <si>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</si>
  <si>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</si>
  <si>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</si>
  <si>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</si>
  <si>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</si>
  <si>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</si>
  <si>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</si>
  <si>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</si>
  <si>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</si>
  <si>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</si>
  <si>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</si>
  <si>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</si>
  <si>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</si>
  <si>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</si>
  <si>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</si>
  <si>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</si>
  <si>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</si>
  <si>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</si>
  <si>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</si>
  <si>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</si>
  <si>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</si>
  <si>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</si>
  <si>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</si>
  <si>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</si>
  <si>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</si>
  <si>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</si>
  <si>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</si>
  <si>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</si>
  <si>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</si>
  <si>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</si>
  <si>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</si>
  <si>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</si>
  <si>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</si>
  <si>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</si>
  <si>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</si>
  <si>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</si>
  <si>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</si>
  <si>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</si>
  <si>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</si>
  <si>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</si>
  <si>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</si>
  <si>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</si>
  <si>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</si>
  <si>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</si>
  <si>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</si>
  <si>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</si>
  <si>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</si>
  <si>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</si>
  <si>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</si>
  <si>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</si>
  <si>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</si>
  <si>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</si>
  <si>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</si>
  <si>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</si>
  <si>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</si>
  <si>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</si>
  <si>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</si>
  <si>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</si>
  <si>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</si>
  <si>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</si>
  <si>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</si>
  <si>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</si>
  <si>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</si>
  <si>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</si>
  <si>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</si>
  <si>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</si>
  <si>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</si>
  <si>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</si>
  <si>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</si>
  <si>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</si>
  <si>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</si>
  <si>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</si>
  <si>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</si>
  <si>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</si>
  <si>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</si>
  <si>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</si>
  <si>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</si>
  <si>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</si>
  <si>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</si>
  <si>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</si>
  <si>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</si>
  <si>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</si>
  <si>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</si>
  <si>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</si>
  <si>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</si>
  <si>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</si>
  <si>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</si>
  <si>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</si>
  <si>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</si>
  <si>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</si>
  <si>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</si>
  <si>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</si>
  <si>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</si>
  <si>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</si>
  <si>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</si>
  <si>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</si>
  <si>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</si>
  <si>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</si>
  <si>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</si>
  <si>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</si>
  <si>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</si>
  <si>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</si>
  <si>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</si>
  <si>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</si>
  <si>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</si>
  <si>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</si>
  <si>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</si>
  <si>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</si>
  <si>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</si>
  <si>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</si>
  <si>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</si>
  <si>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</si>
  <si>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</si>
  <si>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</si>
  <si>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</si>
  <si>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</si>
  <si>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</si>
  <si>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</si>
  <si>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</si>
  <si>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</si>
  <si>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</si>
  <si>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</si>
  <si>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</si>
  <si>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</si>
  <si>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</si>
  <si>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</si>
  <si>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</si>
  <si>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</si>
  <si>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</si>
  <si>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</si>
  <si>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</si>
  <si>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</si>
  <si>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</si>
  <si>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</si>
  <si>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</si>
  <si>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</si>
  <si>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</si>
  <si>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</si>
  <si>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</si>
  <si>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</si>
  <si>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</si>
  <si>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</si>
  <si>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</si>
  <si>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</si>
  <si>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</si>
  <si>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</si>
  <si>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</si>
  <si>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</si>
  <si>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</si>
  <si>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</si>
  <si>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</si>
  <si>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</si>
  <si>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</si>
  <si>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</si>
  <si>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</si>
  <si>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</si>
  <si>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</si>
  <si>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</si>
  <si>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</si>
  <si>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</si>
  <si>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</si>
  <si>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</si>
  <si>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</si>
  <si>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</si>
  <si>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</si>
  <si>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</si>
  <si>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</si>
  <si>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</si>
  <si>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</si>
  <si>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</si>
  <si>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</si>
  <si>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</si>
  <si>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</si>
  <si>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</si>
  <si>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</si>
  <si>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</si>
  <si>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</si>
  <si>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</si>
  <si>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</si>
  <si>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</si>
  <si>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</si>
  <si>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</si>
  <si>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</si>
  <si>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</si>
  <si>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</si>
  <si>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</si>
  <si>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</si>
  <si>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</si>
  <si>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</si>
  <si>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</si>
  <si>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</si>
  <si>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</si>
  <si>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</si>
  <si>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</si>
  <si>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</si>
  <si>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</si>
  <si>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</si>
  <si>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</si>
  <si>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</si>
  <si>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</si>
  <si>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</si>
  <si>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</si>
  <si>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</si>
  <si>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</si>
  <si>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</si>
  <si>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</si>
  <si>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</si>
  <si>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</si>
  <si>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</si>
  <si>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</si>
  <si>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</si>
  <si>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</si>
  <si>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</si>
  <si>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</si>
  <si>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</si>
  <si>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</si>
  <si>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</si>
  <si>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</si>
  <si>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</si>
  <si>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</si>
  <si>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</si>
  <si>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</si>
  <si>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</si>
  <si>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</si>
  <si>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</si>
  <si>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</si>
  <si>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</si>
  <si>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</si>
  <si>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</si>
  <si>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</si>
  <si>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</si>
  <si>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</si>
  <si>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</si>
  <si>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</si>
  <si>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</si>
  <si>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</si>
  <si>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</si>
  <si>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</si>
  <si>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</si>
  <si>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</si>
  <si>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</si>
  <si>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</si>
  <si>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</si>
  <si>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</si>
  <si>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</si>
  <si>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</si>
  <si>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</si>
  <si>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</si>
  <si>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</si>
  <si>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</si>
  <si>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</si>
  <si>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</si>
  <si>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</si>
  <si>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</si>
  <si>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</si>
  <si>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</si>
  <si>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</si>
  <si>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</si>
  <si>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</si>
  <si>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</si>
  <si>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</si>
  <si>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</si>
  <si>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</si>
  <si>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</si>
  <si>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</si>
  <si>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</si>
  <si>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</si>
  <si>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</si>
  <si>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</si>
  <si>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</si>
  <si>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</si>
  <si>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</si>
  <si>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</si>
  <si>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</si>
  <si>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</si>
  <si>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</si>
  <si>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</si>
  <si>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</si>
  <si>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</si>
  <si>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</si>
  <si>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</si>
  <si>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</si>
  <si>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</si>
  <si>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</si>
  <si>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</si>
  <si>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</si>
  <si>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</si>
  <si>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</si>
  <si>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</si>
  <si>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</si>
  <si>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</si>
  <si>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</si>
  <si>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</si>
  <si>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</si>
  <si>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</si>
  <si>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</si>
  <si>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</si>
  <si>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</si>
  <si>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</si>
  <si>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</si>
  <si>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</si>
  <si>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</si>
  <si>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</si>
  <si>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</si>
  <si>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</si>
  <si>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</si>
  <si>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</si>
  <si>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</si>
  <si>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</si>
  <si>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</si>
  <si>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</si>
  <si>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</si>
  <si>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</si>
  <si>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</si>
  <si>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</si>
  <si>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</si>
  <si>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</si>
  <si>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</si>
  <si>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</si>
  <si>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</si>
  <si>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</si>
  <si>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</si>
  <si>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</si>
  <si>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</si>
  <si>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</si>
  <si>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</si>
  <si>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</si>
  <si>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</si>
  <si>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</si>
  <si>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</si>
  <si>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</si>
  <si>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</si>
  <si>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</si>
  <si>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</si>
  <si>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</si>
  <si>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</si>
  <si>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</si>
  <si>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</si>
  <si>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</si>
  <si>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</si>
  <si>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</si>
  <si>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</si>
  <si>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</si>
  <si>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</si>
  <si>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</si>
  <si>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</si>
  <si>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</si>
  <si>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</si>
  <si>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</si>
  <si>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</si>
  <si>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</si>
  <si>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</si>
  <si>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</si>
  <si>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</si>
  <si>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</si>
  <si>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</si>
  <si>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</si>
  <si>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</si>
  <si>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</si>
  <si>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</si>
  <si>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</si>
  <si>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</si>
  <si>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</si>
  <si>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</si>
  <si>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</si>
  <si>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</si>
  <si>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</si>
  <si>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</si>
  <si>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</si>
  <si>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</si>
  <si>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</si>
  <si>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</si>
  <si>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</si>
  <si>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</si>
  <si>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</si>
  <si>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</si>
  <si>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</si>
  <si>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</si>
  <si>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</si>
  <si>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</si>
  <si>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</si>
  <si>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</si>
  <si>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</si>
  <si>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</si>
  <si>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</si>
  <si>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</si>
  <si>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</si>
  <si>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</si>
  <si>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</si>
  <si>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</si>
  <si>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</si>
  <si>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</si>
  <si>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</si>
  <si>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</si>
  <si>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</si>
  <si>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</si>
  <si>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</si>
  <si>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</si>
  <si>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</si>
  <si>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</si>
  <si>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</si>
  <si>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</si>
  <si>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</si>
  <si>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</si>
  <si>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</si>
  <si>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</si>
  <si>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</si>
  <si>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</si>
  <si>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</si>
  <si>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</si>
  <si>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</si>
  <si>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</si>
  <si>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</si>
  <si>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</si>
  <si>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</si>
  <si>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</si>
  <si>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</si>
  <si>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</si>
  <si>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</si>
  <si>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</si>
  <si>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</si>
  <si>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</si>
  <si>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</si>
  <si>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</si>
  <si>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</si>
  <si>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</si>
  <si>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</si>
  <si>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</si>
  <si>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</si>
  <si>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</si>
  <si>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</si>
  <si>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</si>
  <si>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</si>
  <si>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</si>
  <si>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</si>
  <si>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</si>
  <si>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</si>
  <si>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</si>
  <si>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</si>
  <si>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</si>
  <si>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</si>
  <si>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</si>
  <si>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</si>
  <si>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</si>
  <si>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</si>
  <si>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</si>
  <si>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</si>
  <si>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</si>
  <si>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</si>
  <si>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</si>
  <si>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</si>
  <si>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</si>
  <si>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</si>
  <si>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</si>
  <si>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</si>
  <si>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</si>
  <si>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</si>
  <si>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</si>
  <si>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</si>
  <si>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</si>
  <si>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</si>
  <si>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</si>
  <si>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</si>
  <si>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</si>
  <si>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</si>
  <si>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</si>
  <si>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</si>
  <si>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</si>
  <si>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</si>
  <si>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</si>
  <si>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</si>
  <si>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</si>
  <si>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</si>
  <si>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</si>
  <si>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</si>
  <si>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</si>
  <si>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</si>
  <si>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</si>
  <si>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</si>
  <si>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</si>
  <si>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</si>
  <si>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</si>
  <si>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</si>
  <si>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</si>
  <si>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</si>
  <si>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</si>
  <si>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</si>
  <si>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</si>
  <si>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</si>
  <si>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</si>
  <si>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</si>
  <si>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</si>
  <si>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</si>
  <si>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</si>
  <si>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</si>
  <si>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</si>
  <si>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</si>
  <si>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</si>
  <si>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</si>
  <si>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</si>
  <si>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</si>
  <si>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</si>
  <si>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</si>
  <si>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</si>
  <si>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</si>
  <si>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</si>
  <si>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</si>
  <si>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</si>
  <si>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</si>
  <si>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</si>
  <si>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</si>
  <si>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</si>
  <si>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</si>
  <si>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</si>
  <si>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</si>
  <si>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</si>
  <si>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</si>
  <si>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</si>
  <si>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</si>
  <si>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</si>
  <si>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</si>
  <si>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</si>
  <si>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</si>
  <si>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</si>
  <si>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</si>
  <si>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</si>
  <si>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</si>
  <si>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</si>
  <si>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</si>
  <si>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</si>
  <si>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</si>
  <si>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</si>
  <si>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</si>
  <si>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</si>
  <si>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</si>
  <si>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</si>
  <si>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</si>
  <si>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</si>
  <si>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</si>
  <si>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</si>
  <si>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</si>
  <si>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</si>
  <si>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</si>
  <si>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</si>
  <si>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</si>
  <si>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</si>
  <si>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</si>
  <si>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</si>
  <si>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</si>
  <si>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</si>
  <si>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</si>
  <si>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</si>
  <si>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</si>
  <si>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</si>
  <si>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</si>
  <si>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</si>
  <si>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</si>
  <si>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</si>
  <si>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</si>
  <si>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</si>
  <si>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</si>
  <si>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</si>
  <si>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</si>
  <si>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</si>
  <si>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</si>
  <si>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</si>
  <si>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</si>
  <si>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</si>
  <si>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</si>
  <si>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</si>
  <si>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</si>
  <si>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</si>
  <si>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</si>
  <si>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</si>
  <si>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</si>
  <si>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</si>
  <si>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</si>
  <si>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</si>
  <si>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</si>
  <si>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</si>
  <si>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</si>
  <si>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</si>
  <si>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</si>
  <si>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</si>
  <si>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</si>
  <si>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</si>
  <si>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</si>
  <si>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</si>
  <si>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</si>
  <si>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</si>
  <si>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</si>
  <si>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</si>
  <si>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</si>
  <si>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</si>
  <si>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</si>
  <si>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</si>
  <si>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</si>
  <si>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</si>
  <si>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</si>
  <si>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</si>
  <si>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</si>
  <si>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</si>
  <si>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</si>
  <si>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</si>
  <si>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</si>
  <si>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</si>
  <si>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</si>
  <si>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</si>
  <si>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</si>
  <si>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</si>
  <si>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</si>
  <si>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</si>
  <si>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</si>
  <si>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</si>
  <si>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</si>
  <si>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</si>
  <si>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</si>
  <si>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</si>
  <si>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</si>
  <si>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</si>
  <si>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</si>
  <si>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</si>
  <si>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</si>
  <si>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</si>
  <si>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</si>
  <si>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</si>
  <si>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</si>
  <si>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</si>
  <si>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</si>
  <si>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</si>
  <si>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</si>
  <si>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</si>
  <si>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</si>
  <si>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</si>
  <si>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</si>
  <si>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</si>
  <si>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</si>
  <si>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</si>
  <si>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</si>
  <si>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</si>
  <si>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</si>
  <si>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</si>
  <si>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</si>
  <si>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</si>
  <si>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</si>
  <si>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</si>
  <si>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</si>
  <si>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</si>
  <si>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</si>
  <si>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</si>
  <si>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</si>
  <si>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</si>
  <si>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</si>
  <si>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</si>
  <si>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</si>
  <si>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</si>
  <si>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</si>
  <si>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</si>
  <si>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</si>
  <si>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</si>
  <si>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</si>
  <si>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</si>
  <si>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</si>
  <si>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</si>
  <si>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</si>
  <si>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</si>
  <si>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</si>
  <si>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</si>
  <si>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</si>
  <si>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</si>
  <si>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</si>
  <si>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</si>
  <si>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</si>
  <si>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</si>
  <si>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</si>
  <si>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</si>
  <si>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</si>
  <si>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</si>
  <si>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</si>
  <si>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</si>
  <si>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</si>
  <si>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</si>
  <si>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</si>
  <si>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</si>
  <si>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</si>
  <si>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</si>
  <si>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</si>
  <si>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</si>
  <si>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</si>
  <si>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</si>
  <si>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</si>
  <si>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</si>
  <si>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</si>
  <si>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</si>
  <si>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</si>
  <si>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</si>
  <si>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</si>
  <si>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</si>
  <si>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</si>
  <si>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</si>
  <si>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</si>
  <si>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</si>
  <si>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</si>
  <si>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</si>
  <si>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</si>
  <si>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</si>
  <si>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</si>
  <si>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</si>
  <si>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</si>
  <si>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</si>
  <si>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</si>
  <si>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</si>
  <si>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</si>
  <si>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</si>
  <si>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</si>
  <si>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</si>
  <si>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</si>
  <si>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</si>
  <si>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</si>
  <si>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</si>
  <si>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</si>
  <si>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</si>
  <si>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</si>
  <si>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</si>
  <si>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</si>
  <si>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</si>
  <si>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</si>
  <si>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</si>
  <si>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</si>
  <si>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</si>
  <si>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</si>
  <si>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</si>
  <si>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</si>
  <si>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</si>
  <si>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</si>
  <si>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</si>
  <si>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</si>
  <si>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</si>
  <si>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</si>
  <si>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</si>
  <si>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</si>
  <si>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</si>
  <si>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</si>
  <si>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</si>
  <si>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</si>
  <si>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</si>
  <si>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</si>
  <si>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</si>
  <si>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</si>
  <si>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</si>
  <si>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</si>
  <si>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</si>
  <si>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</si>
  <si>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</si>
  <si>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</si>
  <si>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</si>
  <si>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</si>
  <si>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</si>
  <si>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</si>
  <si>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</si>
  <si>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</si>
  <si>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</si>
  <si>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</si>
  <si>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</si>
  <si>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</si>
  <si>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</si>
  <si>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</si>
  <si>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</si>
  <si>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</si>
  <si>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</si>
  <si>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</si>
  <si>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</si>
  <si>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</si>
  <si>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</si>
  <si>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</si>
  <si>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</si>
  <si>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</si>
  <si>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</si>
  <si>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</si>
  <si>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</si>
  <si>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</si>
  <si>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</si>
  <si>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</si>
  <si>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</si>
  <si>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</si>
  <si>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</si>
  <si>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</si>
  <si>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</si>
  <si>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</si>
  <si>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</si>
  <si>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</si>
  <si>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</si>
  <si>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</si>
  <si>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</si>
  <si>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</si>
  <si>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</si>
  <si>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</si>
  <si>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</si>
  <si>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</si>
  <si>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</si>
  <si>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</si>
  <si>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</si>
  <si>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</si>
  <si>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</si>
  <si>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</si>
  <si>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</si>
  <si>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</si>
  <si>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</si>
  <si>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</si>
  <si>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</si>
  <si>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</si>
  <si>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</si>
  <si>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</si>
  <si>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</si>
  <si>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</si>
  <si>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</si>
  <si>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</si>
  <si>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</si>
  <si>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</si>
  <si>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</si>
  <si>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</si>
  <si>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</si>
  <si>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</si>
  <si>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</si>
  <si>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</si>
  <si>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</si>
  <si>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</si>
  <si>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</si>
  <si>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</si>
  <si>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</si>
  <si>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</si>
  <si>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</si>
  <si>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</si>
  <si>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</si>
  <si>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</si>
  <si>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</si>
  <si>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</si>
  <si>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</si>
  <si>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</si>
  <si>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</si>
  <si>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</si>
  <si>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</si>
  <si>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</si>
  <si>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</si>
  <si>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</si>
  <si>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</si>
  <si>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</si>
  <si>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</si>
  <si>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</si>
  <si>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</si>
  <si>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</si>
  <si>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</si>
  <si>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</si>
  <si>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</si>
  <si>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</si>
  <si>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</si>
  <si>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</si>
  <si>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</si>
  <si>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</si>
  <si>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</si>
  <si>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</si>
  <si>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</si>
  <si>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</si>
  <si>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</si>
  <si>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</si>
  <si>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</si>
  <si>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</si>
  <si>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</si>
  <si>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</si>
  <si>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</si>
  <si>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</si>
  <si>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</si>
  <si>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</si>
  <si>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</si>
  <si>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</si>
  <si>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</si>
  <si>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</si>
  <si>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</si>
  <si>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</si>
  <si>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</si>
  <si>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</si>
  <si>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</si>
  <si>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</si>
  <si>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</si>
  <si>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</si>
  <si>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</si>
  <si>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</si>
  <si>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</si>
  <si>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</si>
  <si>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</si>
  <si>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</si>
  <si>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</si>
  <si>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</si>
  <si>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</si>
  <si>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</si>
  <si>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</si>
  <si>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</si>
  <si>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</si>
  <si>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</si>
  <si>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</si>
  <si>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</si>
  <si>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</si>
  <si>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</si>
  <si>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</si>
  <si>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</si>
  <si>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</si>
  <si>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</si>
  <si>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</si>
  <si>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</si>
  <si>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</si>
  <si>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</si>
  <si>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</si>
  <si>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</si>
  <si>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</si>
  <si>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</si>
  <si>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</si>
  <si>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</si>
  <si>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</si>
  <si>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</si>
  <si>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</si>
  <si>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</si>
  <si>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</si>
  <si>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</si>
  <si>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</si>
  <si>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</si>
  <si>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</si>
  <si>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</si>
  <si>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</si>
  <si>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</si>
  <si>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</si>
  <si>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</si>
  <si>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</si>
  <si>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</si>
  <si>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</si>
  <si>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</si>
  <si>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</si>
  <si>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</si>
  <si>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</si>
  <si>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</si>
  <si>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</si>
  <si>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</si>
  <si>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</si>
  <si>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</si>
  <si>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</si>
  <si>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</si>
  <si>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</si>
  <si>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</si>
  <si>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</si>
  <si>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</si>
  <si>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</si>
  <si>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</si>
  <si>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</si>
  <si>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</si>
  <si>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</si>
  <si>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</si>
  <si>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</si>
  <si>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</si>
  <si>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</si>
  <si>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</si>
  <si>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</si>
  <si>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</si>
  <si>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</si>
  <si>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</si>
  <si>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</si>
  <si>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</si>
  <si>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</si>
  <si>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</si>
  <si>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</si>
  <si>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</si>
  <si>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</si>
  <si>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</si>
  <si>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</si>
  <si>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</si>
  <si>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</si>
  <si>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</si>
  <si>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</si>
  <si>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</si>
  <si>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</si>
  <si>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</si>
  <si>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</si>
  <si>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</si>
  <si>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</si>
  <si>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</si>
  <si>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</si>
  <si>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</si>
  <si>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</si>
  <si>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</si>
  <si>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</si>
  <si>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</si>
  <si>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</si>
  <si>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</si>
  <si>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</si>
  <si>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</si>
  <si>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</si>
  <si>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</si>
  <si>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</si>
  <si>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</si>
  <si>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</si>
  <si>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</si>
  <si>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</si>
  <si>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</si>
  <si>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</si>
  <si>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</si>
  <si>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</si>
  <si>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</si>
  <si>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</si>
  <si>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</si>
  <si>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</si>
  <si>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</si>
  <si>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</si>
  <si>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</si>
  <si>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</si>
  <si>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</si>
  <si>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</si>
  <si>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</si>
  <si>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</si>
  <si>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</si>
  <si>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</si>
  <si>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</si>
  <si>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</si>
  <si>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</si>
  <si>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</si>
  <si>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</si>
  <si>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</si>
  <si>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</si>
  <si>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</si>
  <si>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</si>
  <si>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</si>
  <si>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</si>
  <si>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</si>
  <si>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</si>
  <si>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</si>
  <si>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</si>
  <si>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</si>
  <si>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</si>
  <si>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</si>
  <si>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</si>
  <si>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</si>
  <si>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</si>
  <si>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</si>
  <si>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</si>
  <si>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</si>
  <si>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</si>
  <si>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</si>
  <si>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</si>
  <si>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</si>
  <si>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</si>
  <si>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</si>
  <si>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</si>
  <si>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</si>
  <si>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</si>
  <si>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</si>
  <si>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</si>
  <si>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</si>
  <si>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</si>
  <si>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</si>
  <si>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</si>
  <si>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</si>
  <si>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</si>
  <si>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</si>
  <si>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</si>
  <si>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</si>
  <si>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</si>
  <si>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</si>
  <si>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</si>
  <si>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</si>
  <si>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</si>
  <si>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</si>
  <si>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</si>
  <si>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</si>
  <si>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</si>
  <si>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</si>
  <si>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</si>
  <si>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</si>
  <si>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</si>
  <si>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</si>
  <si>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</si>
  <si>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</si>
  <si>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</si>
  <si>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</si>
  <si>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</si>
  <si>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</si>
  <si>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</si>
  <si>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</si>
  <si>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</si>
  <si>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</si>
  <si>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</si>
  <si>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</si>
  <si>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</si>
  <si>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</si>
  <si>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</si>
  <si>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</si>
  <si>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</si>
  <si>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</si>
  <si>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</si>
  <si>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</si>
  <si>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</si>
  <si>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</si>
  <si>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</si>
  <si>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</si>
  <si>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</si>
  <si>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</si>
  <si>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</si>
  <si>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</si>
  <si>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</si>
  <si>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</si>
  <si>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</si>
  <si>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</si>
  <si>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</si>
  <si>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</si>
  <si>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</si>
  <si>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</si>
  <si>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</si>
  <si>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</si>
  <si>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</si>
  <si>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</si>
  <si>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</si>
  <si>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</si>
  <si>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</si>
  <si>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</si>
  <si>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</si>
  <si>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</si>
  <si>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</si>
  <si>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</si>
  <si>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</si>
  <si>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</si>
  <si>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</si>
  <si>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</si>
  <si>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</si>
  <si>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</si>
  <si>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</si>
  <si>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</si>
  <si>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</si>
  <si>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</si>
  <si>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</si>
  <si>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</si>
  <si>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</si>
  <si>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</si>
  <si>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</si>
  <si>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</si>
  <si>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</si>
  <si>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</si>
  <si>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</si>
  <si>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</si>
  <si>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</si>
  <si>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</si>
  <si>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</si>
  <si>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</si>
  <si>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</si>
  <si>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</si>
  <si>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</si>
  <si>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</si>
  <si>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</si>
  <si>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</si>
  <si>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</si>
  <si>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</si>
  <si>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</si>
  <si>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</si>
  <si>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</si>
  <si>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</si>
  <si>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</si>
  <si>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</si>
  <si>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</si>
  <si>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</si>
  <si>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</si>
  <si>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</si>
  <si>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</si>
  <si>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</si>
  <si>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</si>
  <si>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</si>
  <si>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</si>
  <si>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</si>
  <si>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</si>
  <si>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</si>
  <si>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</si>
  <si>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</si>
  <si>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</si>
  <si>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</si>
  <si>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</si>
  <si>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</si>
  <si>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</si>
  <si>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</si>
  <si>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</si>
  <si>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</si>
  <si>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</si>
  <si>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</si>
  <si>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</si>
  <si>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</si>
  <si>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</si>
  <si>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</si>
  <si>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</si>
  <si>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</si>
  <si>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</si>
  <si>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</si>
  <si>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</si>
  <si>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</si>
  <si>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</si>
  <si>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</si>
  <si>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</si>
  <si>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</si>
  <si>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</si>
  <si>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</si>
  <si>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</si>
  <si>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</si>
  <si>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</si>
  <si>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</si>
  <si>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</si>
  <si>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</si>
  <si>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</si>
  <si>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</si>
  <si>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</si>
  <si>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</si>
  <si>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</si>
  <si>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</si>
  <si>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</si>
  <si>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</si>
  <si>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</si>
  <si>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</si>
  <si>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</si>
  <si>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</si>
  <si>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</si>
  <si>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</si>
  <si>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</si>
  <si>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</si>
  <si>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</si>
  <si>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</si>
  <si>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</si>
  <si>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</si>
  <si>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</si>
  <si>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</si>
  <si>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</si>
  <si>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</si>
  <si>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</si>
  <si>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</si>
  <si>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</si>
  <si>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</si>
  <si>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</si>
  <si>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</si>
  <si>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</si>
  <si>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</si>
  <si>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</si>
  <si>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</si>
  <si>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</si>
  <si>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</si>
  <si>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</si>
  <si>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</si>
  <si>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</si>
  <si>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</si>
  <si>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</si>
  <si>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</si>
  <si>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</si>
  <si>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</si>
  <si>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</si>
  <si>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</si>
  <si>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</si>
  <si>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</si>
  <si>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</si>
  <si>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</si>
  <si>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</si>
  <si>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</si>
  <si>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</si>
  <si>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</si>
  <si>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</si>
  <si>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</si>
  <si>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</si>
  <si>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</si>
  <si>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</si>
  <si>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</si>
  <si>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</si>
  <si>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</si>
  <si>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</si>
  <si>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</si>
  <si>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</si>
  <si>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</si>
  <si>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</si>
  <si>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</si>
  <si>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</si>
  <si>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</si>
  <si>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</si>
  <si>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</si>
  <si>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</si>
  <si>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</si>
  <si>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</si>
  <si>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</si>
  <si>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</si>
  <si>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</si>
  <si>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</si>
  <si>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</si>
  <si>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</si>
  <si>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</si>
  <si>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</si>
  <si>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</si>
  <si>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</si>
  <si>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</si>
  <si>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</si>
  <si>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</si>
  <si>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</si>
  <si>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</si>
  <si>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</si>
  <si>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</si>
  <si>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</si>
  <si>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</si>
  <si>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</si>
  <si>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</si>
  <si>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</si>
  <si>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</si>
  <si>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</si>
  <si>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</si>
  <si>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</si>
  <si>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</si>
  <si>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</si>
  <si>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</si>
  <si>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</si>
  <si>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</si>
  <si>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</si>
  <si>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</si>
  <si>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</si>
  <si>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</si>
  <si>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</si>
  <si>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</si>
  <si>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</si>
  <si>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</si>
  <si>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</si>
  <si>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</si>
  <si>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</si>
  <si>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</si>
  <si>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</si>
  <si>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</si>
  <si>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</si>
  <si>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</si>
  <si>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</si>
  <si>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</si>
  <si>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</si>
  <si>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</si>
  <si>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</si>
  <si>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</si>
  <si>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ACCENT 1.5</t>
  </si>
  <si>
    <t>DUSTER ZEN 1.6</t>
  </si>
  <si>
    <t>GRIS ESTRELLA</t>
  </si>
  <si>
    <t>GRIS CLARO</t>
  </si>
  <si>
    <t>JOLION TURBO DCT 1.5 AUT</t>
  </si>
  <si>
    <t>SUV 560 OTTO 1.8</t>
  </si>
  <si>
    <t>PARTNER BLUEHDI 1.5</t>
  </si>
  <si>
    <t>SHARK 1.5 AUT</t>
  </si>
  <si>
    <t>CX30 4X2 2.0 AUT</t>
  </si>
  <si>
    <t>AZUL OSCURO METALIZADO</t>
  </si>
  <si>
    <t>7 DCT 1.6 AUT</t>
  </si>
  <si>
    <t>BLANCO AURA</t>
  </si>
  <si>
    <t>TERRALORD DCAB DLX 2.5</t>
  </si>
  <si>
    <t>SAVEIRO CD 4X2 1.6</t>
  </si>
  <si>
    <t>BLANCO CANDY</t>
  </si>
  <si>
    <t>TYWT29</t>
  </si>
  <si>
    <t>Nuevo 208 MCA Active Pack Puretech 75 MT5</t>
  </si>
  <si>
    <t>SPORTAGE EX 2.0 AUT</t>
  </si>
  <si>
    <t>TUCSON NX4 2.0 AUT</t>
  </si>
  <si>
    <t>CAPTIVA 1.5 AT</t>
  </si>
  <si>
    <t>MAVERICK LARIAT BLACK 4X4 2.0 AUT</t>
  </si>
  <si>
    <t>DEVOLUCION NUEVOS NO DISPONIBLE</t>
  </si>
  <si>
    <t>Mokka GS Gasolina 130HP AT</t>
  </si>
  <si>
    <t>VERDE LAGUNA</t>
  </si>
  <si>
    <t>New EXPERT MCA L3 Diesel 145hp MT</t>
  </si>
  <si>
    <t>F150 LARIAT LUXURY 4X4 5.0L AUT</t>
  </si>
  <si>
    <t>TERRITORY TITANIUM 4X2 1.5 AUT</t>
  </si>
  <si>
    <t>GRIS ARTEMIS</t>
  </si>
  <si>
    <t>GRAND NOMADE GLX 2.4 AUT</t>
  </si>
  <si>
    <t>F150 XLT 4X4 5.0L AUT</t>
  </si>
  <si>
    <t>TAHOE 4X4 5.3 AUT</t>
  </si>
  <si>
    <t>TVXH52</t>
  </si>
  <si>
    <t>1500 BIG HORN 4X4 3.6 AT</t>
  </si>
  <si>
    <t>COMBO MCA 1.5 TD</t>
  </si>
  <si>
    <t>REMAX CRDI DC 4X4 2.5</t>
  </si>
  <si>
    <t>J7 1.5T Patagonia PHEV</t>
  </si>
  <si>
    <t>GRIS PETROLEO CON TECHO NEGRO</t>
  </si>
  <si>
    <t>SORENTO EX 3.5L GSL 8AT AWD FULL</t>
  </si>
  <si>
    <t>K3 CROSS EX 1.6L 6AT</t>
  </si>
  <si>
    <t>PLATEADO SUAVE</t>
  </si>
  <si>
    <t>D1 LUXURY 4X4 2.3</t>
  </si>
  <si>
    <t>RANGER XLT 2.5</t>
  </si>
  <si>
    <t>EXPLORER LTD 4X4 2.3 AUT</t>
  </si>
  <si>
    <t>BLANCO METAL</t>
  </si>
  <si>
    <t>DEVOLUCION NUEVOS DISPONIBLE</t>
  </si>
  <si>
    <t>THHH27</t>
  </si>
  <si>
    <t>EXPLORER 2WD 2.3 AUT</t>
  </si>
  <si>
    <t>BLANCO METALIZADO</t>
  </si>
  <si>
    <t>NARANJO NARANJA TIERRA</t>
  </si>
  <si>
    <t>BOXER 2.2</t>
  </si>
  <si>
    <t>COUNTY 4.0</t>
  </si>
  <si>
    <t>THHH22</t>
  </si>
  <si>
    <t>LOCAL MITSUBISHI</t>
  </si>
  <si>
    <t>NEW KORANDO GLX 1.6</t>
  </si>
  <si>
    <t>VBWV23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</si>
  <si>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</si>
  <si>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</si>
  <si>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</si>
  <si>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</si>
  <si>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</si>
  <si>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</si>
  <si>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</si>
  <si>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</si>
  <si>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</si>
  <si>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</si>
  <si>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</si>
  <si>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</si>
  <si>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</si>
  <si>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</si>
  <si>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</si>
  <si>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</si>
  <si>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</si>
  <si>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</si>
  <si>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</si>
  <si>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</si>
  <si>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</si>
  <si>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2008 PURETECH 130 EAT8 1.2 AUT</t>
  </si>
  <si>
    <t>TKHL16</t>
  </si>
  <si>
    <t>PATHFINDER R53 4X4 3.5 AUT</t>
  </si>
  <si>
    <t>GRIS VOLCANICO BI TONO</t>
  </si>
  <si>
    <t>TGVH34</t>
  </si>
  <si>
    <t>COROLLA CROSS HEV 1.8 AUT</t>
  </si>
  <si>
    <t>BLANCO PERLADO PLATINUM</t>
  </si>
  <si>
    <t>RXRX10</t>
  </si>
  <si>
    <t>Q3 35 TFSI 1.4 AUT</t>
  </si>
  <si>
    <t>BLANCO GLACIAR METALICO</t>
  </si>
  <si>
    <t>SCGS32</t>
  </si>
  <si>
    <t>JSWS83</t>
  </si>
  <si>
    <t>UNO WAY 1.4</t>
  </si>
  <si>
    <t>SPORTAGE LX 4X4 2.0 AUT</t>
  </si>
  <si>
    <t>ROJO ORANGE</t>
  </si>
  <si>
    <t>USO GERENCIA</t>
  </si>
  <si>
    <t>TJSH86</t>
  </si>
  <si>
    <t>VRHP15</t>
  </si>
  <si>
    <t>600 PHEV 4X2 1.5 AUT</t>
  </si>
  <si>
    <t>RAMPAGE DS BIGHORN 4X4 2.0 AUT</t>
  </si>
  <si>
    <t>BLANCO POLAR</t>
  </si>
  <si>
    <t>THCY49</t>
  </si>
  <si>
    <t>ZX 1.5</t>
  </si>
  <si>
    <t>500 1.5 CVT</t>
  </si>
  <si>
    <t>SSTS46</t>
  </si>
  <si>
    <t>RIO 4 6MT 1.4</t>
  </si>
  <si>
    <t>NEGRO PERLA</t>
  </si>
  <si>
    <t>KZKL71</t>
  </si>
  <si>
    <t>ARRIZO 5 1.5</t>
  </si>
  <si>
    <t>TSZD67</t>
  </si>
  <si>
    <t>X55 4X2 1.5 AUT</t>
  </si>
  <si>
    <t>FZPL98</t>
  </si>
  <si>
    <t>CARGO BOX XL 1.3</t>
  </si>
  <si>
    <t>VEHICULO USO DE SERVICIO</t>
  </si>
  <si>
    <t>C3 AIRCROSS 1.2 AUT</t>
  </si>
  <si>
    <t>GRIS SATINADO T BLANCO</t>
  </si>
  <si>
    <t>JS4 LUXURY HB 1.5</t>
  </si>
  <si>
    <t>THHH77</t>
  </si>
  <si>
    <t>GBDZ38</t>
  </si>
  <si>
    <t>TSYY69</t>
  </si>
  <si>
    <t>2008 ACTIVE 130 1.2</t>
  </si>
  <si>
    <t>POER 4X2 MT 2.0</t>
  </si>
  <si>
    <t>SJVT25</t>
  </si>
  <si>
    <t>RXCG78</t>
  </si>
  <si>
    <t>CX70 T 1.5 AUT</t>
  </si>
  <si>
    <t>SWBW81</t>
  </si>
  <si>
    <t>NIVUS TSI 1.0 AUT</t>
  </si>
  <si>
    <t>GRIS PIEDRA DE LUNA</t>
  </si>
  <si>
    <t>URVAN 4X2 2.5</t>
  </si>
  <si>
    <t>SYDR45</t>
  </si>
  <si>
    <t>JOLION 4X2 1.5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</si>
  <si>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</si>
  <si>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</si>
  <si>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</si>
  <si>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</si>
  <si>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</si>
  <si>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</si>
  <si>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</si>
  <si>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</si>
  <si>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</si>
  <si>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TIGGO 2 PRO MAX GL 1.5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</si>
  <si>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</si>
  <si>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</si>
  <si>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</si>
  <si>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</si>
  <si>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</si>
  <si>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</si>
  <si>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</si>
  <si>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</si>
  <si>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</si>
  <si>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</si>
  <si>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</si>
  <si>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</si>
  <si>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</si>
  <si>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</si>
  <si>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</si>
  <si>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</si>
  <si>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</si>
  <si>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</si>
  <si>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</si>
  <si>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</si>
  <si>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</si>
  <si>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</si>
  <si>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</si>
  <si>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</si>
  <si>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</si>
  <si>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</si>
  <si>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</si>
  <si>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</si>
  <si>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</si>
  <si>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</si>
  <si>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</si>
  <si>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</si>
  <si>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</si>
  <si>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</si>
  <si>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</si>
  <si>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</si>
  <si>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</si>
  <si>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</si>
  <si>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</si>
  <si>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</si>
  <si>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</si>
  <si>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</si>
  <si>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</si>
  <si>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</si>
  <si>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</si>
  <si>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</si>
  <si>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</si>
  <si>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</si>
  <si>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</si>
  <si>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</si>
  <si>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</si>
  <si>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</si>
  <si>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</si>
  <si>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</si>
  <si>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</si>
  <si>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</si>
  <si>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</si>
  <si>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</si>
  <si>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</si>
  <si>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</si>
  <si>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</si>
  <si>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</si>
  <si>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</si>
  <si>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</si>
  <si>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</si>
  <si>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</si>
  <si>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</si>
  <si>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</si>
  <si>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</si>
  <si>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</si>
  <si>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</si>
  <si>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</si>
  <si>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</si>
  <si>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</si>
  <si>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</si>
  <si>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</si>
  <si>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</si>
  <si>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</si>
  <si>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</si>
  <si>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</si>
  <si>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</si>
  <si>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</si>
  <si>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</si>
  <si>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</si>
  <si>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</si>
  <si>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</si>
  <si>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</si>
  <si>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</si>
  <si>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</si>
  <si>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</si>
  <si>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</si>
  <si>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</si>
  <si>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</si>
  <si>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</si>
  <si>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</si>
  <si>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</si>
  <si>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</si>
  <si>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</si>
  <si>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</si>
  <si>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</si>
  <si>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</si>
  <si>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</si>
  <si>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</si>
  <si>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</si>
  <si>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</si>
  <si>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</si>
  <si>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</si>
  <si>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</si>
  <si>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</si>
  <si>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</si>
  <si>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</si>
  <si>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</si>
  <si>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</si>
  <si>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</si>
  <si>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</si>
  <si>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</si>
  <si>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</si>
  <si>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</si>
  <si>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</si>
  <si>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</si>
  <si>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</si>
  <si>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</si>
  <si>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</si>
  <si>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</si>
  <si>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</si>
  <si>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</si>
  <si>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</si>
  <si>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</si>
  <si>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</si>
  <si>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</si>
  <si>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</si>
  <si>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</si>
  <si>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</si>
  <si>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</si>
  <si>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</si>
  <si>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</si>
  <si>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</si>
  <si>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</si>
  <si>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</si>
  <si>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</si>
  <si>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</si>
  <si>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</si>
  <si>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</si>
  <si>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</si>
  <si>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</si>
  <si>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</si>
  <si>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</si>
  <si>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</si>
  <si>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</si>
  <si>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</si>
  <si>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</si>
  <si>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</si>
  <si>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</si>
  <si>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</si>
  <si>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</si>
  <si>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</si>
  <si>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</si>
  <si>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</si>
  <si>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</si>
  <si>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</si>
  <si>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</si>
  <si>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</si>
  <si>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</si>
  <si>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</si>
  <si>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</si>
  <si>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</si>
  <si>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</si>
  <si>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</si>
  <si>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</si>
  <si>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</si>
  <si>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</si>
  <si>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</si>
  <si>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</si>
  <si>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</si>
  <si>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</si>
  <si>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</si>
  <si>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</si>
  <si>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</si>
  <si>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</si>
  <si>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</si>
  <si>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</si>
  <si>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</si>
  <si>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</si>
  <si>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</si>
  <si>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</si>
  <si>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</si>
  <si>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</si>
  <si>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</si>
  <si>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</si>
  <si>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</si>
  <si>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</si>
  <si>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</si>
  <si>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</si>
  <si>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</si>
  <si>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</si>
  <si>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</si>
  <si>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</si>
  <si>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</si>
  <si>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</si>
  <si>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</si>
  <si>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</si>
  <si>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</si>
  <si>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</si>
  <si>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</si>
  <si>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</si>
  <si>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</si>
  <si>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</si>
  <si>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</si>
  <si>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</si>
  <si>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</si>
  <si>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</si>
  <si>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</si>
  <si>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</si>
  <si>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</si>
  <si>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</si>
  <si>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</si>
  <si>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</si>
  <si>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</si>
  <si>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</si>
  <si>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</si>
  <si>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</si>
  <si>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</si>
  <si>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</si>
  <si>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</si>
  <si>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</si>
  <si>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</si>
  <si>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</si>
  <si>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</si>
  <si>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</si>
  <si>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</si>
  <si>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</si>
  <si>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</si>
  <si>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</si>
  <si>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</si>
  <si>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</si>
  <si>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</si>
  <si>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</si>
  <si>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</si>
  <si>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</si>
  <si>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</si>
  <si>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</si>
  <si>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</si>
  <si>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</si>
  <si>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</si>
  <si>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</si>
  <si>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</si>
  <si>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</si>
  <si>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</si>
  <si>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</si>
  <si>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</si>
  <si>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</si>
  <si>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</si>
  <si>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</si>
  <si>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</si>
  <si>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</si>
  <si>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</si>
  <si>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</si>
  <si>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</si>
  <si>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</si>
  <si>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</si>
  <si>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</si>
  <si>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</si>
  <si>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</si>
  <si>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</si>
  <si>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</si>
  <si>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</si>
  <si>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</si>
  <si>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</si>
  <si>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</si>
  <si>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</si>
  <si>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</si>
  <si>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</si>
  <si>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</si>
  <si>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</si>
  <si>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</si>
  <si>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</si>
  <si>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</si>
  <si>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</si>
  <si>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</si>
  <si>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</si>
  <si>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</si>
  <si>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</si>
  <si>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</si>
  <si>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</si>
  <si>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</si>
  <si>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</si>
  <si>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</si>
  <si>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</si>
  <si>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</si>
  <si>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</si>
  <si>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</si>
  <si>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</si>
  <si>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</si>
  <si>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</si>
  <si>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</si>
  <si>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</si>
  <si>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</si>
  <si>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</si>
  <si>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</si>
  <si>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</si>
  <si>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</si>
  <si>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</si>
  <si>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</si>
  <si>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</si>
  <si>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</si>
  <si>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</si>
  <si>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</si>
  <si>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</si>
  <si>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</si>
  <si>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</si>
  <si>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</si>
  <si>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</si>
  <si>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</si>
  <si>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</si>
  <si>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</si>
  <si>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</si>
  <si>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</si>
  <si>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</si>
  <si>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</si>
  <si>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</si>
  <si>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</si>
  <si>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</si>
  <si>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</si>
  <si>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</si>
  <si>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</si>
  <si>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</si>
  <si>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</si>
  <si>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</si>
  <si>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</si>
  <si>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</si>
  <si>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</si>
  <si>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</si>
  <si>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</si>
  <si>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</si>
  <si>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</si>
  <si>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</si>
  <si>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</si>
  <si>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</si>
  <si>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</si>
  <si>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</si>
  <si>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</si>
  <si>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</si>
  <si>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</si>
  <si>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</si>
  <si>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</si>
  <si>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</si>
  <si>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</si>
  <si>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</si>
  <si>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</si>
  <si>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</si>
  <si>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</si>
  <si>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</si>
  <si>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</si>
  <si>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</si>
  <si>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</si>
  <si>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</si>
  <si>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</si>
  <si>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</si>
  <si>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</si>
  <si>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</si>
  <si>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</si>
  <si>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</si>
  <si>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</si>
  <si>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</si>
  <si>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</si>
  <si>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</si>
  <si>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</si>
  <si>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</si>
  <si>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</si>
  <si>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</si>
  <si>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</si>
  <si>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</si>
  <si>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</si>
  <si>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</si>
  <si>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</si>
  <si>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</si>
  <si>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</si>
  <si>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</si>
  <si>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</si>
  <si>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</si>
  <si>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</si>
  <si>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</si>
  <si>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</si>
  <si>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</si>
  <si>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</si>
  <si>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</si>
  <si>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</si>
  <si>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</si>
  <si>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</si>
  <si>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</si>
  <si>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</si>
  <si>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</si>
  <si>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</si>
  <si>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</si>
  <si>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</si>
  <si>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</si>
  <si>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</si>
  <si>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</si>
  <si>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</si>
  <si>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</si>
  <si>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</si>
  <si>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</si>
  <si>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</si>
  <si>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</si>
  <si>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</si>
  <si>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</si>
  <si>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</si>
  <si>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</si>
  <si>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</si>
  <si>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</si>
  <si>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</si>
  <si>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</si>
  <si>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</si>
  <si>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</si>
  <si>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</si>
  <si>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</si>
  <si>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</si>
  <si>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</si>
  <si>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</si>
  <si>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</si>
  <si>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</si>
  <si>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</si>
  <si>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</si>
  <si>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</si>
  <si>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</si>
  <si>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</si>
  <si>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</si>
  <si>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</si>
  <si>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</si>
  <si>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</si>
  <si>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</si>
  <si>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</si>
  <si>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</si>
  <si>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</si>
  <si>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</si>
  <si>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</si>
  <si>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</si>
  <si>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</si>
  <si>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</si>
  <si>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</si>
  <si>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</si>
  <si>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</si>
  <si>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</si>
  <si>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</si>
  <si>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</si>
  <si>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</si>
  <si>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</si>
  <si>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</si>
  <si>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</si>
  <si>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</si>
  <si>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</si>
  <si>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</si>
  <si>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</si>
  <si>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</si>
  <si>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</si>
  <si>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</si>
  <si>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</si>
  <si>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</si>
  <si>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</si>
  <si>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</si>
  <si>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</si>
  <si>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</si>
  <si>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</si>
  <si>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</si>
  <si>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</si>
  <si>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</si>
  <si>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</si>
  <si>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</si>
  <si>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</si>
  <si>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</si>
  <si>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</si>
  <si>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</si>
  <si>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</si>
  <si>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</si>
  <si>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</si>
  <si>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</si>
  <si>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</si>
  <si>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</si>
  <si>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</si>
  <si>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</si>
  <si>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</si>
  <si>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</si>
  <si>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</si>
  <si>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</si>
  <si>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</si>
  <si>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</si>
  <si>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</si>
  <si>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</si>
  <si>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</si>
  <si>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</si>
  <si>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</si>
  <si>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</si>
  <si>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</si>
  <si>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</si>
  <si>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</si>
  <si>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</si>
  <si>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</si>
  <si>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</si>
  <si>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</si>
  <si>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</si>
  <si>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</si>
  <si>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</si>
  <si>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</si>
  <si>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</si>
  <si>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</si>
  <si>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</si>
  <si>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</si>
  <si>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</si>
  <si>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</si>
  <si>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</si>
  <si>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</si>
  <si>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</si>
  <si>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</si>
  <si>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</si>
  <si>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</si>
  <si>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</si>
  <si>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</si>
  <si>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</si>
  <si>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</si>
  <si>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</si>
  <si>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</si>
  <si>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</si>
  <si>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</si>
  <si>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</si>
  <si>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</si>
  <si>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</si>
  <si>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</si>
  <si>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</si>
  <si>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</si>
  <si>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</si>
  <si>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</si>
  <si>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</si>
  <si>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</si>
  <si>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</si>
  <si>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</si>
  <si>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</si>
  <si>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</si>
  <si>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</si>
  <si>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</si>
  <si>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</si>
  <si>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</si>
  <si>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</si>
  <si>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</si>
  <si>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</si>
  <si>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</si>
  <si>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</si>
  <si>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</si>
  <si>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</si>
  <si>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</si>
  <si>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</si>
  <si>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</si>
  <si>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</si>
  <si>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</si>
  <si>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</si>
  <si>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</si>
  <si>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</si>
  <si>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</si>
  <si>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</si>
  <si>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</si>
  <si>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</si>
  <si>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</si>
  <si>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</si>
  <si>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</si>
  <si>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</si>
  <si>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</si>
  <si>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</si>
  <si>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</si>
  <si>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</si>
  <si>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</si>
  <si>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</si>
  <si>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</si>
  <si>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</si>
  <si>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</si>
  <si>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</si>
  <si>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</si>
  <si>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</si>
  <si>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</si>
  <si>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</si>
  <si>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</si>
  <si>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</si>
  <si>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</si>
  <si>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</si>
  <si>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</si>
  <si>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</si>
  <si>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</si>
  <si>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</si>
  <si>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</si>
  <si>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</si>
  <si>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</si>
  <si>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</si>
  <si>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</si>
  <si>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</si>
  <si>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</si>
  <si>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</si>
  <si>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</si>
  <si>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</si>
  <si>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</si>
  <si>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</si>
  <si>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</si>
  <si>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</si>
  <si>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</si>
  <si>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</si>
  <si>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</si>
  <si>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</si>
  <si>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</si>
  <si>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</si>
  <si>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</si>
  <si>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</si>
  <si>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</si>
  <si>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</si>
  <si>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</si>
  <si>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</si>
  <si>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</si>
  <si>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</si>
  <si>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</si>
  <si>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</si>
  <si>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</si>
  <si>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</si>
  <si>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</si>
  <si>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</si>
  <si>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</si>
  <si>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</si>
  <si>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</si>
  <si>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</si>
  <si>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</si>
  <si>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</si>
  <si>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</si>
  <si>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</si>
  <si>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</si>
  <si>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</si>
  <si>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</si>
  <si>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</si>
  <si>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</si>
  <si>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</si>
  <si>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</si>
  <si>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</si>
  <si>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</si>
  <si>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</si>
  <si>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</si>
  <si>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</si>
  <si>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</si>
  <si>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</si>
  <si>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</si>
  <si>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</si>
  <si>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</si>
  <si>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</si>
  <si>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</si>
  <si>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</si>
  <si>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</si>
  <si>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</si>
  <si>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</si>
  <si>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</si>
  <si>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</si>
  <si>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</si>
  <si>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</si>
  <si>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</si>
  <si>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</si>
  <si>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</si>
  <si>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</si>
  <si>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</si>
  <si>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</si>
  <si>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</si>
  <si>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</si>
  <si>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</si>
  <si>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</si>
  <si>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</si>
  <si>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</si>
  <si>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</si>
  <si>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</si>
  <si>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</si>
  <si>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</si>
  <si>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</si>
  <si>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</si>
  <si>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</si>
  <si>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</si>
  <si>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</si>
  <si>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</si>
  <si>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</si>
  <si>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</si>
  <si>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</si>
  <si>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</si>
  <si>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</si>
  <si>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</si>
  <si>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</si>
  <si>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</si>
  <si>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</si>
  <si>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</si>
  <si>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</si>
  <si>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</si>
  <si>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</si>
  <si>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</si>
  <si>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</si>
  <si>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</si>
  <si>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</si>
  <si>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</si>
  <si>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</si>
  <si>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</si>
  <si>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</si>
  <si>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</si>
  <si>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</si>
  <si>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</si>
  <si>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</si>
  <si>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</si>
  <si>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</si>
  <si>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</si>
  <si>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</si>
  <si>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</si>
  <si>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</si>
  <si>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</si>
  <si>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</si>
  <si>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</si>
  <si>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</si>
  <si>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</si>
  <si>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</si>
  <si>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</si>
  <si>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</si>
  <si>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</si>
  <si>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</si>
  <si>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</si>
  <si>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</si>
  <si>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</si>
  <si>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</si>
  <si>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</si>
  <si>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</si>
  <si>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</si>
  <si>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</si>
  <si>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</si>
  <si>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</si>
  <si>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</si>
  <si>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</si>
  <si>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</si>
  <si>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</si>
  <si>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</si>
  <si>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</si>
  <si>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</si>
  <si>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</si>
  <si>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</si>
  <si>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</si>
  <si>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</si>
  <si>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</si>
  <si>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</si>
  <si>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</si>
  <si>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</si>
  <si>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</si>
  <si>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</si>
  <si>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</si>
  <si>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</si>
  <si>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</si>
  <si>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</si>
  <si>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</si>
  <si>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</si>
  <si>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</si>
  <si>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</si>
  <si>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</si>
  <si>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</si>
  <si>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</si>
  <si>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</si>
  <si>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</si>
  <si>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</si>
  <si>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</si>
  <si>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</si>
  <si>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</si>
  <si>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</si>
  <si>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</si>
  <si>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</si>
  <si>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</si>
  <si>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</si>
  <si>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</si>
  <si>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</si>
  <si>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</si>
  <si>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</si>
  <si>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</si>
  <si>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</si>
  <si>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</si>
  <si>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</si>
  <si>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</si>
  <si>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</si>
  <si>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</si>
  <si>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</si>
  <si>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</si>
  <si>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</si>
  <si>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</si>
  <si>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</si>
  <si>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</si>
  <si>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</si>
  <si>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</si>
  <si>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</si>
  <si>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</si>
  <si>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</si>
  <si>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</si>
  <si>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</si>
  <si>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</si>
  <si>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</si>
  <si>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</si>
  <si>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</si>
  <si>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</si>
  <si>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</si>
  <si>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</si>
  <si>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</si>
  <si>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</si>
  <si>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</si>
  <si>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</si>
  <si>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</si>
  <si>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</si>
  <si>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</si>
  <si>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</si>
  <si>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</si>
  <si>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</si>
  <si>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</si>
  <si>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</si>
  <si>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</si>
  <si>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</si>
  <si>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</si>
  <si>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</si>
  <si>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</si>
  <si>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</si>
  <si>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</si>
  <si>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</si>
  <si>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</si>
  <si>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</si>
  <si>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</si>
  <si>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</si>
  <si>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</si>
  <si>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</si>
  <si>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</si>
  <si>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</si>
  <si>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</si>
  <si>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</si>
  <si>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</si>
  <si>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</si>
  <si>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</si>
  <si>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</si>
  <si>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</si>
  <si>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</si>
  <si>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</si>
  <si>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</si>
  <si>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</si>
  <si>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</si>
  <si>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</si>
  <si>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</si>
  <si>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</si>
  <si>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</si>
  <si>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</si>
  <si>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</si>
  <si>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</si>
  <si>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</si>
  <si>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</si>
  <si>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</si>
  <si>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</si>
  <si>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</si>
  <si>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</si>
  <si>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</si>
  <si>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</si>
  <si>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</si>
  <si>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</si>
  <si>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</si>
  <si>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</si>
  <si>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</si>
  <si>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</si>
  <si>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</si>
  <si>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</si>
  <si>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</si>
  <si>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</si>
  <si>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</si>
  <si>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</si>
  <si>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</si>
  <si>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</si>
  <si>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</si>
  <si>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</si>
  <si>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</si>
  <si>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</si>
  <si>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</si>
  <si>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</si>
  <si>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</si>
  <si>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</si>
  <si>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</si>
  <si>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</si>
  <si>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</si>
  <si>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</si>
  <si>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</si>
  <si>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</si>
  <si>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</si>
  <si>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</si>
  <si>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</si>
  <si>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</si>
  <si>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</si>
  <si>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</si>
  <si>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</si>
  <si>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</si>
  <si>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</si>
  <si>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</si>
  <si>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</si>
  <si>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</si>
  <si>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</si>
  <si>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</si>
  <si>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</si>
  <si>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</si>
  <si>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</si>
  <si>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</si>
  <si>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</si>
  <si>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</si>
  <si>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</si>
  <si>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</si>
  <si>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</si>
  <si>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</si>
  <si>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</si>
  <si>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</si>
  <si>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</si>
  <si>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</si>
  <si>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</si>
  <si>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</si>
  <si>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</si>
  <si>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</si>
  <si>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</si>
  <si>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</si>
  <si>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</si>
  <si>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</si>
  <si>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</si>
  <si>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</si>
  <si>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</si>
  <si>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</si>
  <si>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</si>
  <si>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</si>
  <si>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</si>
  <si>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</si>
  <si>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</si>
  <si>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</si>
  <si>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</si>
  <si>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</si>
  <si>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</si>
  <si>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</si>
  <si>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</si>
  <si>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</si>
  <si>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</si>
  <si>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</si>
  <si>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</si>
  <si>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</si>
  <si>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</si>
  <si>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</si>
  <si>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</si>
  <si>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</si>
  <si>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</si>
  <si>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</si>
  <si>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</si>
  <si>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</si>
  <si>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</si>
  <si>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</si>
  <si>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</si>
  <si>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</si>
  <si>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</si>
  <si>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</si>
  <si>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</si>
  <si>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</si>
  <si>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</si>
  <si>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</si>
  <si>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</si>
  <si>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</si>
  <si>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</si>
  <si>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</si>
  <si>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</si>
  <si>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</si>
  <si>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</si>
  <si>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</si>
  <si>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</si>
  <si>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</si>
  <si>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</si>
  <si>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</si>
  <si>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</si>
  <si>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</si>
  <si>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</si>
  <si>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</si>
  <si>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</si>
  <si>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</si>
  <si>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</si>
  <si>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</si>
  <si>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</si>
  <si>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</si>
  <si>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</si>
  <si>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</si>
  <si>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</si>
  <si>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</si>
  <si>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</si>
  <si>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</si>
  <si>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</si>
  <si>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</si>
  <si>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</si>
  <si>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</si>
  <si>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</si>
  <si>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</si>
  <si>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</si>
  <si>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</si>
  <si>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</si>
  <si>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</si>
  <si>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</si>
  <si>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</si>
  <si>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</si>
  <si>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</si>
  <si>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</si>
  <si>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</si>
  <si>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</si>
  <si>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</si>
  <si>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</si>
  <si>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</si>
  <si>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</si>
  <si>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</si>
  <si>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</si>
  <si>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</si>
  <si>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</si>
  <si>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</si>
  <si>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</si>
  <si>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</si>
  <si>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</si>
  <si>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</si>
  <si>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</si>
  <si>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</si>
  <si>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</si>
  <si>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</si>
  <si>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</si>
  <si>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</si>
  <si>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</si>
  <si>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</si>
  <si>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</si>
  <si>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</si>
  <si>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</si>
  <si>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</si>
  <si>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</si>
  <si>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</si>
  <si>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</si>
  <si>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</si>
  <si>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</si>
  <si>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</si>
  <si>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</si>
  <si>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</si>
  <si>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</si>
  <si>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</si>
  <si>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</si>
  <si>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</si>
  <si>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</si>
  <si>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</si>
  <si>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</si>
  <si>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</si>
  <si>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</si>
  <si>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</si>
  <si>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</si>
  <si>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</si>
  <si>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</si>
  <si>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</si>
  <si>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</si>
  <si>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</si>
  <si>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</si>
  <si>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</si>
  <si>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</si>
  <si>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</si>
  <si>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</si>
  <si>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</si>
  <si>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</si>
  <si>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</si>
  <si>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</si>
  <si>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</si>
  <si>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</si>
  <si>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</si>
  <si>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</si>
  <si>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</si>
  <si>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</si>
  <si>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</si>
  <si>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</si>
  <si>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</si>
  <si>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</si>
  <si>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</si>
  <si>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</si>
  <si>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</si>
  <si>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</si>
  <si>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</si>
  <si>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</si>
  <si>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</si>
  <si>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</si>
  <si>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</si>
  <si>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</si>
  <si>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</si>
  <si>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</si>
  <si>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</si>
  <si>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</si>
  <si>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</si>
  <si>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</si>
  <si>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</si>
  <si>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</si>
  <si>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</si>
  <si>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</si>
  <si>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</si>
  <si>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</si>
  <si>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</si>
  <si>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</si>
  <si>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</si>
  <si>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</si>
  <si>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</si>
  <si>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</si>
  <si>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</si>
  <si>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</si>
  <si>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</si>
  <si>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</si>
  <si>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</si>
  <si>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</si>
  <si>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</si>
  <si>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</si>
  <si>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</si>
  <si>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</si>
  <si>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</si>
  <si>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</si>
  <si>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</si>
  <si>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</si>
  <si>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</si>
  <si>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</si>
  <si>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</si>
  <si>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</si>
  <si>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</si>
  <si>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</si>
  <si>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</si>
  <si>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</si>
  <si>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</si>
  <si>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</si>
  <si>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</si>
  <si>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</si>
  <si>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</si>
  <si>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</si>
  <si>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</si>
  <si>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</si>
  <si>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</si>
  <si>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</si>
  <si>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</si>
  <si>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</si>
  <si>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</si>
  <si>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</si>
  <si>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</si>
  <si>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</si>
  <si>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</si>
  <si>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</si>
  <si>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</si>
  <si>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</si>
  <si>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</si>
  <si>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</si>
  <si>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</si>
  <si>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</si>
  <si>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</si>
  <si>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</si>
  <si>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</si>
  <si>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</si>
  <si>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</si>
  <si>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</si>
  <si>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</si>
  <si>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</si>
  <si>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</si>
  <si>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</si>
  <si>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</si>
  <si>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</si>
  <si>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</si>
  <si>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</si>
  <si>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</si>
  <si>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</si>
  <si>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</si>
  <si>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</si>
  <si>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</si>
  <si>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</si>
  <si>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</si>
  <si>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</si>
  <si>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</si>
  <si>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</si>
  <si>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</si>
  <si>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</si>
  <si>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</si>
  <si>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</si>
  <si>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</si>
  <si>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</si>
  <si>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</si>
  <si>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</si>
  <si>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</si>
  <si>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</si>
  <si>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</si>
  <si>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</si>
  <si>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</si>
  <si>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</si>
  <si>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</si>
  <si>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</si>
  <si>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</si>
  <si>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</si>
  <si>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</si>
  <si>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</si>
  <si>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</si>
  <si>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</si>
  <si>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</si>
  <si>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</si>
  <si>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</si>
  <si>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</si>
  <si>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</si>
  <si>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</si>
  <si>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</si>
  <si>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</si>
  <si>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</si>
  <si>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</si>
  <si>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</si>
  <si>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</si>
  <si>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</si>
  <si>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</si>
  <si>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</si>
  <si>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</si>
  <si>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</si>
  <si>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</si>
  <si>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</si>
  <si>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</si>
  <si>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</si>
  <si>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</si>
  <si>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</si>
  <si>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</si>
  <si>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</si>
  <si>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</si>
  <si>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</si>
  <si>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</si>
  <si>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</si>
  <si>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</si>
  <si>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</si>
  <si>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</si>
  <si>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</si>
  <si>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</si>
  <si>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</si>
  <si>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</si>
  <si>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</si>
  <si>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</si>
  <si>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</si>
  <si>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</si>
  <si>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</si>
  <si>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</si>
  <si>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</si>
  <si>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</si>
  <si>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</si>
  <si>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</si>
  <si>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</si>
  <si>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</si>
  <si>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</si>
  <si>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</si>
  <si>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</si>
  <si>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</si>
  <si>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</si>
  <si>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</si>
  <si>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</si>
  <si>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</si>
  <si>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</si>
  <si>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</si>
  <si>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</si>
  <si>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</si>
  <si>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</si>
  <si>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</si>
  <si>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</si>
  <si>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</si>
  <si>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</si>
  <si>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</si>
  <si>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</si>
  <si>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</si>
  <si>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</si>
  <si>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</si>
  <si>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</si>
  <si>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</si>
  <si>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</si>
  <si>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</si>
  <si>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</si>
  <si>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</si>
  <si>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</si>
  <si>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</si>
  <si>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</si>
  <si>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</si>
  <si>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</si>
  <si>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</si>
  <si>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</si>
  <si>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</si>
  <si>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</si>
  <si>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</si>
  <si>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</si>
  <si>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</si>
  <si>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</si>
  <si>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</si>
  <si>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</si>
  <si>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</si>
  <si>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</si>
  <si>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</si>
  <si>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</si>
  <si>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</si>
  <si>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</si>
  <si>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</si>
  <si>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</si>
  <si>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</si>
  <si>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</si>
  <si>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</si>
  <si>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</si>
  <si>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</si>
  <si>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</si>
  <si>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</si>
  <si>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</si>
  <si>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</si>
  <si>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</si>
  <si>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</si>
  <si>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</si>
  <si>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</si>
  <si>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</si>
  <si>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</si>
  <si>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</si>
  <si>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</si>
  <si>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</si>
  <si>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</si>
  <si>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</si>
  <si>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</si>
  <si>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</si>
  <si>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</si>
  <si>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</si>
  <si>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</si>
  <si>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</si>
  <si>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</si>
  <si>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</si>
  <si>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</si>
  <si>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</si>
  <si>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</si>
  <si>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</si>
  <si>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</si>
  <si>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</si>
  <si>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</si>
  <si>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</si>
  <si>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</si>
  <si>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</si>
  <si>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</si>
  <si>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</si>
  <si>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</si>
  <si>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</si>
  <si>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</si>
  <si>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</si>
  <si>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</si>
  <si>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</si>
  <si>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</si>
  <si>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</si>
  <si>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</si>
  <si>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</si>
  <si>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</si>
  <si>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</si>
  <si>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</si>
  <si>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</si>
  <si>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</si>
  <si>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</si>
  <si>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</si>
  <si>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</si>
  <si>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</si>
  <si>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</si>
  <si>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</si>
  <si>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</si>
  <si>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</si>
  <si>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</si>
  <si>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</si>
  <si>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</si>
  <si>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</si>
  <si>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</si>
  <si>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</si>
  <si>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</si>
  <si>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</si>
  <si>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</si>
  <si>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</si>
  <si>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</si>
  <si>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</si>
  <si>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</si>
  <si>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</si>
  <si>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</si>
  <si>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</si>
  <si>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</si>
  <si>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</si>
  <si>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</si>
  <si>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</si>
  <si>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</si>
  <si>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</si>
  <si>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</si>
  <si>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</si>
  <si>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</si>
  <si>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</si>
  <si>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</si>
  <si>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</si>
  <si>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</si>
  <si>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</si>
  <si>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</si>
  <si>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</si>
  <si>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</si>
  <si>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</si>
  <si>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</si>
  <si>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</si>
  <si>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</si>
  <si>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</si>
  <si>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</si>
  <si>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</si>
  <si>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</si>
  <si>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</si>
  <si>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</si>
  <si>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</si>
  <si>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</si>
  <si>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</si>
  <si>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</si>
  <si>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</si>
  <si>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</si>
  <si>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</si>
  <si>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</si>
  <si>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</si>
  <si>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</si>
  <si>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</si>
  <si>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</si>
  <si>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</si>
  <si>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</si>
  <si>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</si>
  <si>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</si>
  <si>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</si>
  <si>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</si>
  <si>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</si>
  <si>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</si>
  <si>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</si>
  <si>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</si>
  <si>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</si>
  <si>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</si>
  <si>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</si>
  <si>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</si>
  <si>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</si>
  <si>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</si>
  <si>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</si>
  <si>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</si>
  <si>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</si>
  <si>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</si>
  <si>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</si>
  <si>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</si>
  <si>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</si>
  <si>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</si>
  <si>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</si>
  <si>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</si>
  <si>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</si>
  <si>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</si>
  <si>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</si>
  <si>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</si>
  <si>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</si>
  <si>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</si>
  <si>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</si>
  <si>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</si>
  <si>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</si>
  <si>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</si>
  <si>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</si>
  <si>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</si>
  <si>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</si>
  <si>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</si>
  <si>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</si>
  <si>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</si>
  <si>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</si>
  <si>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</si>
  <si>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</si>
  <si>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</si>
  <si>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</si>
  <si>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</si>
  <si>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</si>
  <si>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</si>
  <si>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</si>
  <si>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</si>
  <si>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</si>
  <si>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</si>
  <si>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</si>
  <si>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</si>
  <si>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</si>
  <si>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</si>
  <si>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</si>
  <si>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</si>
  <si>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</si>
  <si>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</si>
  <si>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</si>
  <si>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</si>
  <si>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</si>
  <si>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</si>
  <si>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</si>
  <si>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</si>
  <si>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</si>
  <si>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</si>
  <si>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</si>
  <si>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</si>
  <si>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</si>
  <si>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</si>
  <si>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</si>
  <si>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</si>
  <si>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</si>
  <si>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</si>
  <si>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</si>
  <si>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</si>
  <si>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</si>
  <si>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</si>
  <si>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</si>
  <si>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</si>
  <si>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</si>
  <si>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</si>
  <si>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</si>
  <si>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</si>
  <si>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</si>
  <si>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</si>
  <si>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</si>
  <si>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</si>
  <si>
    <t>VPGH20</t>
  </si>
  <si>
    <t>700 SLT DCAB 4X2 1.3</t>
  </si>
  <si>
    <t>VKCY33</t>
  </si>
  <si>
    <t>RLJR65</t>
  </si>
  <si>
    <t>TJSK12</t>
  </si>
  <si>
    <t>RTFZ63</t>
  </si>
  <si>
    <t>RFFS13</t>
  </si>
  <si>
    <t>VGWR84</t>
  </si>
  <si>
    <t>TJDB19</t>
  </si>
  <si>
    <t>TYWR88</t>
  </si>
  <si>
    <t>TZHS73</t>
  </si>
  <si>
    <t>PKBJ43</t>
  </si>
  <si>
    <t>VJLR88</t>
  </si>
  <si>
    <t>SJKL46</t>
  </si>
  <si>
    <t>VBBB67</t>
  </si>
  <si>
    <t>RJCV90</t>
  </si>
  <si>
    <t>SSSC81</t>
  </si>
  <si>
    <t>RSJD80</t>
  </si>
  <si>
    <t>SXTS62</t>
  </si>
  <si>
    <t>PSHX32</t>
  </si>
  <si>
    <t>PSGZ75</t>
  </si>
  <si>
    <t>SPZD21</t>
  </si>
  <si>
    <t>VLYR41</t>
  </si>
  <si>
    <t>1.5 GLX 4X4 AT 3P</t>
  </si>
  <si>
    <t>2.4 KATANA CR DIESEL DOB. CAB. 4X2 MT 4P</t>
  </si>
  <si>
    <t>1.6 CN7 PLUS 4X2 MT 4P</t>
  </si>
  <si>
    <t>X3</t>
  </si>
  <si>
    <t>2.0 20D HERITAGE X-DRIVE 4X4 AT 5P</t>
  </si>
  <si>
    <t>2.4 SPORT LX 4X2 6MT 5P</t>
  </si>
  <si>
    <t>2.0 LX 4X2 AC DAB ABS AT 5P</t>
  </si>
  <si>
    <t>1.6T GLX CD211 DIESEL 4X2 AT 5P</t>
  </si>
  <si>
    <t>2026-06-16</t>
  </si>
  <si>
    <t>2026-06-17 17:23:01</t>
  </si>
  <si>
    <t>2026-06-17 17:35:46</t>
  </si>
  <si>
    <t>2026-06-17 08:07:41</t>
  </si>
  <si>
    <t>2026-06-17 08:21:53</t>
  </si>
  <si>
    <t>2026-06-17 08:27:42</t>
  </si>
  <si>
    <t>2026-06-17 08:32:57</t>
  </si>
  <si>
    <t>2026-06-17 08:37:16</t>
  </si>
  <si>
    <t>2026-06-17 08:46:48</t>
  </si>
  <si>
    <t>2026-06-17 09:00:15</t>
  </si>
  <si>
    <t>2026-06-17 09:27:08</t>
  </si>
  <si>
    <t>2026-06-17 09:58:49</t>
  </si>
  <si>
    <t>2026-06-17 10:02:23</t>
  </si>
  <si>
    <t>2026-06-17 12:39:25</t>
  </si>
  <si>
    <t>2026-06-17 12:45:13</t>
  </si>
  <si>
    <t>2026-06-17 13:22:11</t>
  </si>
  <si>
    <t>2026-06-18 05:16:57</t>
  </si>
  <si>
    <t>2026-06-18 05:48:33</t>
  </si>
  <si>
    <t>2026-06-18 05:50:26</t>
  </si>
  <si>
    <t>2026-06-18 07:22:32</t>
  </si>
  <si>
    <t>2026-06-18 07:34:36</t>
  </si>
  <si>
    <t>2026-06-18 08:20:24</t>
  </si>
  <si>
    <t>2026-06-18 08:36:21</t>
  </si>
  <si>
    <t>2026-06-18 09:08:59</t>
  </si>
  <si>
    <t>2026-06-18 09:31:13</t>
  </si>
  <si>
    <t>2026-06-18 11:34:20</t>
  </si>
  <si>
    <t>2026-06-18 11:58:30</t>
  </si>
  <si>
    <t>2026-06-18 12:48:09</t>
  </si>
  <si>
    <t>2026-06-18 13:30:08</t>
  </si>
  <si>
    <t>2026-06-17 11:57:40</t>
  </si>
  <si>
    <t>2026-06-17 08:21:35</t>
  </si>
  <si>
    <t>2026-06-17 08:24:05</t>
  </si>
  <si>
    <t>2026-06-17 08:25:44</t>
  </si>
  <si>
    <t>2026-06-17 08:27:30</t>
  </si>
  <si>
    <t>2026-06-17 08:30:32</t>
  </si>
  <si>
    <t>2026-06-17 08:34:39</t>
  </si>
  <si>
    <t>2026-06-17 08:36:16</t>
  </si>
  <si>
    <t>2026-06-17 08:37:36</t>
  </si>
  <si>
    <t>2026-06-17 08:41:57</t>
  </si>
  <si>
    <t>2026-06-17 08:47:21</t>
  </si>
  <si>
    <t>2026-06-17 08:49:00</t>
  </si>
  <si>
    <t>2026-06-17 08:50:17</t>
  </si>
  <si>
    <t>2026-06-17 08:51:55</t>
  </si>
  <si>
    <t>2026-06-17 08:53:10</t>
  </si>
  <si>
    <t>2026-06-17 08:55:27</t>
  </si>
  <si>
    <t>2026-06-17 08:58:37</t>
  </si>
  <si>
    <t>2026-06-17 09:03:09</t>
  </si>
  <si>
    <t>2026-06-17 09:04:50</t>
  </si>
  <si>
    <t>2026-06-17 09:06:26</t>
  </si>
  <si>
    <t>2026-06-17 09:10:11</t>
  </si>
  <si>
    <t>2026-06-17 09:12:57</t>
  </si>
  <si>
    <t>2026-06-17 09:14:54</t>
  </si>
  <si>
    <t>2026-06-17 09:17:28</t>
  </si>
  <si>
    <t>2026-06-17 09:19:21</t>
  </si>
  <si>
    <t>2026-06-17 09:21:56</t>
  </si>
  <si>
    <t>2026-06-17 09:23:17</t>
  </si>
  <si>
    <t>2026-06-17 09:24:51</t>
  </si>
  <si>
    <t>2026-06-17 09:26:57</t>
  </si>
  <si>
    <t>2026-06-17 09:28:38</t>
  </si>
  <si>
    <t>2026-06-17 09:29:47</t>
  </si>
  <si>
    <t>2026-06-17 09:33:14</t>
  </si>
  <si>
    <t>2026-06-17 09:35:39</t>
  </si>
  <si>
    <t>2026-06-17 09:36:53</t>
  </si>
  <si>
    <t>2026-06-17 09:39:28</t>
  </si>
  <si>
    <t>2026-06-17 09:50:07</t>
  </si>
  <si>
    <t>2026-06-17 11:24:57</t>
  </si>
  <si>
    <t>2026-06-17 11:28:13</t>
  </si>
  <si>
    <t>2026-06-17 11:39:58</t>
  </si>
  <si>
    <t>2026-06-17 11:42:23</t>
  </si>
  <si>
    <t>2026-06-17 11:44:19</t>
  </si>
  <si>
    <t>2026-06-17 11:50:14</t>
  </si>
  <si>
    <t>2026-06-17 11:51:46</t>
  </si>
  <si>
    <t>2026-06-17 11:53:34</t>
  </si>
  <si>
    <t>2026-06-17 11:54:45</t>
  </si>
  <si>
    <t>2026-06-17 11:57:08</t>
  </si>
  <si>
    <t>2026-06-17 11:59:04</t>
  </si>
  <si>
    <t>2026-06-17 12:00:48</t>
  </si>
  <si>
    <t>2026-06-17 12:02:12</t>
  </si>
  <si>
    <t>2026-06-17 12:15:55</t>
  </si>
  <si>
    <t>2026-06-17 12:17:35</t>
  </si>
  <si>
    <t>2026-06-17 12:19:54</t>
  </si>
  <si>
    <t>2026-06-17 12:23:45</t>
  </si>
  <si>
    <t>2026-06-17 12:24:41</t>
  </si>
  <si>
    <t>2026-06-17 12:25:49</t>
  </si>
  <si>
    <t>2026-06-17 12:31:15</t>
  </si>
  <si>
    <t>2026-06-17 12:33:15</t>
  </si>
  <si>
    <t>2026-06-17 12:35:52</t>
  </si>
  <si>
    <t>2026-06-17 12:36:25</t>
  </si>
  <si>
    <t>2026-06-17 12:39:46</t>
  </si>
  <si>
    <t>2026-06-17 12:42:55</t>
  </si>
  <si>
    <t>2026-06-17 12:44:44</t>
  </si>
  <si>
    <t>2026-06-17 12:47:21</t>
  </si>
  <si>
    <t>2026-06-17 12:48:10</t>
  </si>
  <si>
    <t>2026-06-17 12:49:39</t>
  </si>
  <si>
    <t>2026-06-17 12:51:48</t>
  </si>
  <si>
    <t>2026-06-17 13:02:28</t>
  </si>
  <si>
    <t>2026-06-17 13:03:52</t>
  </si>
  <si>
    <t>2026-06-17 13:06:36</t>
  </si>
  <si>
    <t>2026-06-17 13:11:37</t>
  </si>
  <si>
    <t>2026-06-17 13:13:11</t>
  </si>
  <si>
    <t>2026-06-17 13:14:09</t>
  </si>
  <si>
    <t>2026-06-17 13:16:08</t>
  </si>
  <si>
    <t>2026-06-17 13:25:25</t>
  </si>
  <si>
    <t>2026-06-17 13:27:02</t>
  </si>
  <si>
    <t>2026-06-17 13:28:10</t>
  </si>
  <si>
    <t>2026-06-17 13:29:55</t>
  </si>
  <si>
    <t>2026-06-17 13:32:15</t>
  </si>
  <si>
    <t>2026-06-17 13:34:13</t>
  </si>
  <si>
    <t>2026-06-17 13:38:58</t>
  </si>
  <si>
    <t>2026-06-17 13:40:27</t>
  </si>
  <si>
    <t>2026-06-17 13:42:26</t>
  </si>
  <si>
    <t>2026-06-17 13:43:42</t>
  </si>
  <si>
    <t>2026-06-17 13:46:05</t>
  </si>
  <si>
    <t>2026-06-17 13:47:36</t>
  </si>
  <si>
    <t>2026-06-17 13:49:05</t>
  </si>
  <si>
    <t>2026-06-17 13:50:51</t>
  </si>
  <si>
    <t>2026-06-17 13:52:18</t>
  </si>
  <si>
    <t>2026-06-17 13:53:16</t>
  </si>
  <si>
    <t>2026-06-17 13:54:31</t>
  </si>
  <si>
    <t>2026-06-17 13:56:50</t>
  </si>
  <si>
    <t>SPIN 1.8</t>
  </si>
  <si>
    <t>AZUL ATLANTICO</t>
  </si>
  <si>
    <t>TLRT34</t>
  </si>
  <si>
    <t>2026-06-18 14:36:30</t>
  </si>
  <si>
    <t>STBT59</t>
  </si>
  <si>
    <t>2026-06-19 07:22:33</t>
  </si>
  <si>
    <t>TRTB54</t>
  </si>
  <si>
    <t>2026-06-19 07:27:16</t>
  </si>
  <si>
    <t>RVRD39</t>
  </si>
  <si>
    <t>2.5 SENSE MC 4X4 2ROW CVT AT 5P</t>
  </si>
  <si>
    <t>2026-06-19 07:35:49</t>
  </si>
  <si>
    <t>SLYZ71</t>
  </si>
  <si>
    <t>2026-06-19 07:42:04</t>
  </si>
  <si>
    <t>SYDR44</t>
  </si>
  <si>
    <t>2026-06-19 07:45:18</t>
  </si>
  <si>
    <t>RKZT70</t>
  </si>
  <si>
    <t>2.0 R CAR AUDIO 4X2 6MT 5P</t>
  </si>
  <si>
    <t>2026-06-19 07:47:15</t>
  </si>
  <si>
    <t>1.6 ALLURE 4X2 THP 165 EAT6 5P</t>
  </si>
  <si>
    <t>2026-06-19 07:50:50</t>
  </si>
  <si>
    <t>2026-06-19 07:52:27</t>
  </si>
  <si>
    <t>VGWR49</t>
  </si>
  <si>
    <t>2026-06-19 08:57:49</t>
  </si>
  <si>
    <t>LLBV90</t>
  </si>
  <si>
    <t>1.5 DELUXE 4X2 AT 5P</t>
  </si>
  <si>
    <t>2026-06-19 09:08:23</t>
  </si>
  <si>
    <t>TCTS26</t>
  </si>
  <si>
    <t>NUEVO T-CROSS</t>
  </si>
  <si>
    <t>1.0 TSI TRENDLINE 4X2 5MT 5P</t>
  </si>
  <si>
    <t>2026-06-19 09:31:40</t>
  </si>
  <si>
    <t>SRBR27</t>
  </si>
  <si>
    <t>2026-06-19 09:47:34</t>
  </si>
  <si>
    <t>2026-06-19 12:23:06</t>
  </si>
  <si>
    <t>PJRZ17</t>
  </si>
  <si>
    <t>2.0 LARAMIE 4X4 DOB. CAB. AT 4P</t>
  </si>
  <si>
    <t>2026-06-19 12:35:13</t>
  </si>
  <si>
    <t>RDSX27</t>
  </si>
  <si>
    <t>2026-06-19 12:39:29</t>
  </si>
  <si>
    <t>PYDC99</t>
  </si>
  <si>
    <t>2026-06-19 12:41:57</t>
  </si>
  <si>
    <t>SCHH95</t>
  </si>
  <si>
    <t>1.5 LIVE BLUEHDI DIESEL 4X2 130 SS EAT6 AT 5P</t>
  </si>
  <si>
    <t>2026-06-19 12:58:06</t>
  </si>
  <si>
    <t>SBLD78</t>
  </si>
  <si>
    <t>2026-06-19 13:00:08</t>
  </si>
  <si>
    <t>TLRL18</t>
  </si>
  <si>
    <t>NUEVO C3</t>
  </si>
  <si>
    <t>1.2 FEEL PURETECH 4X2 82 BVM MT 5P</t>
  </si>
  <si>
    <t>2026-06-19 13:06:41</t>
  </si>
  <si>
    <t>SYDL52</t>
  </si>
  <si>
    <t>1.4T XCELLENCE 4X2 CUERO AT 5P</t>
  </si>
  <si>
    <t>2026-06-19 13:10:44</t>
  </si>
  <si>
    <t>LVXB99</t>
  </si>
  <si>
    <t>3.2 XLT 4X4 DIESEL DOB. CAB. MT 4P</t>
  </si>
  <si>
    <t>2026-06-19 13:16:41</t>
  </si>
  <si>
    <t>2026-06-19 13:36:35</t>
  </si>
  <si>
    <t>TKHS86</t>
  </si>
  <si>
    <t>2.5 ST LINE FHEV HYBRID FWD AT 5P</t>
  </si>
  <si>
    <t>2026-06-20 07:22:08</t>
  </si>
  <si>
    <t>SYDS21</t>
  </si>
  <si>
    <t>2026-06-20 08:17:42</t>
  </si>
  <si>
    <t>TJSJ92</t>
  </si>
  <si>
    <t>2026-06-20 08:48:32</t>
  </si>
  <si>
    <t>KWXY55</t>
  </si>
  <si>
    <t>2.0I X AWD MT 5P</t>
  </si>
  <si>
    <t>2026-06-22 05:49:59</t>
  </si>
  <si>
    <t>VGWP59</t>
  </si>
  <si>
    <t>2026-06-20 08:30:23</t>
  </si>
  <si>
    <t>VCRK81</t>
  </si>
  <si>
    <t>2026-06-20 08:40:18</t>
  </si>
  <si>
    <t>TRJG99</t>
  </si>
  <si>
    <t>2026-06-20 09:11:08</t>
  </si>
  <si>
    <t>JDZS97</t>
  </si>
  <si>
    <t>ALL NEW TUCSON</t>
  </si>
  <si>
    <t>2.0 CRDI DIESEL GL ADVANCE NAV 4X2 AT 5P</t>
  </si>
  <si>
    <t>2026-06-20 09:15:06</t>
  </si>
  <si>
    <t>KICKS 1.6</t>
  </si>
  <si>
    <t>2008 PURETECH 130 4X2 1.2</t>
  </si>
  <si>
    <t>SOLUTO EX 1.4</t>
  </si>
  <si>
    <t>TERRITORY 4X2 1.5 AUT</t>
  </si>
  <si>
    <t>AZUL VAPORIZADO</t>
  </si>
  <si>
    <t>OUTLANDER SPORT GL 1.5 AT</t>
  </si>
  <si>
    <t>SSSD81</t>
  </si>
  <si>
    <t>2.4 WORK CR DIESEL DOB. CAB. 4X2 MT 4P</t>
  </si>
  <si>
    <t>2026-06-22 09:00:21</t>
  </si>
  <si>
    <t>TSYZ95</t>
  </si>
  <si>
    <t>2026-06-22 09:22:04</t>
  </si>
  <si>
    <t>LHRY99</t>
  </si>
  <si>
    <t>2026-06-22 09:23:26</t>
  </si>
  <si>
    <t>VHGC23</t>
  </si>
  <si>
    <t>2026-06-22 09:28:48</t>
  </si>
  <si>
    <t>RSYG49</t>
  </si>
  <si>
    <t>2026-06-22 09:30:39</t>
  </si>
  <si>
    <t>SVRR17</t>
  </si>
  <si>
    <t>2026-06-22 09:33:17</t>
  </si>
  <si>
    <t>SHZR99</t>
  </si>
  <si>
    <t>2026-06-22 09:35:42</t>
  </si>
  <si>
    <t>2026-06-22 11:29:04</t>
  </si>
  <si>
    <t>VVYY77</t>
  </si>
  <si>
    <t>NEW 5008</t>
  </si>
  <si>
    <t>1.2 ALLURE MHEV 4X2 AT 5P</t>
  </si>
  <si>
    <t>2026-06-22 12:10:50</t>
  </si>
  <si>
    <t>GRRB92</t>
  </si>
  <si>
    <t>2.0 D TURBO DIESEL 4X4 IA CVT AT 5P</t>
  </si>
  <si>
    <t>2026-06-22 12:44:59</t>
  </si>
  <si>
    <t>TRBJ12</t>
  </si>
  <si>
    <t>2026-06-22 13:22:14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</si>
</sst>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  <numFmt numFmtId="165" formatCode="&quot;$&quot;#,##0_);\(&quot;$&quot;#,##0\)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2" fontId="0" fillId="0" borderId="0" xfId="0" applyNumberFormat="1"/>
    <xf numFmtId="14" fontId="0" fillId="0" borderId="0" xfId="0" applyNumberFormat="1"/>
    <xf numFmtId="1" fontId="0" fillId="0" borderId="0" xfId="0" applyNumberFormat="1"/>
    <xf numFmtId="165" fontId="14" fillId="0" borderId="0" xfId="0" applyNumberFormat="1" applyFont="1"/>
    <xf numFmtId="165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9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precio.xlsm" TargetMode="External"/><Relationship Id="rId2" Type="http://schemas.openxmlformats.org/officeDocument/2006/relationships/externalLinkPath" Target="file:///C:\Users\Usuario\Desktop\precio.xlsm" TargetMode="External"/><Relationship Id="rId1" Type="http://schemas.openxmlformats.org/officeDocument/2006/relationships/externalLinkPath" Target="/Users/Usuario/Desktop/prec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PRECIOS"/>
      <sheetName val="DATA"/>
      <sheetName val="CT AR"/>
      <sheetName val="TS Autopress"/>
      <sheetName val="STOCK APC"/>
      <sheetName val="Comisiones"/>
      <sheetName val="Hoja1"/>
    </sheetNames>
    <sheetDataSet>
      <sheetData sheetId="0"/>
      <sheetData sheetId="1"/>
      <sheetData sheetId="2">
        <row r="1">
          <cell r="A1" t="str">
            <v>Patente</v>
          </cell>
          <cell r="B1" t="str">
            <v>Fecha carta de toma</v>
          </cell>
          <cell r="C1" t="str">
            <v>Marca</v>
          </cell>
          <cell r="D1" t="str">
            <v>Modelo</v>
          </cell>
          <cell r="E1" t="str">
            <v>Año</v>
          </cell>
          <cell r="F1" t="str">
            <v>Km</v>
          </cell>
          <cell r="G1" t="str">
            <v>Versión</v>
          </cell>
          <cell r="H1" t="str">
            <v>Color</v>
          </cell>
          <cell r="I1" t="str">
            <v>Sucursal</v>
          </cell>
          <cell r="J1" t="str">
            <v>Solicitante</v>
          </cell>
          <cell r="K1" t="str">
            <v>Emisor</v>
          </cell>
          <cell r="L1" t="str">
            <v>Vendedor</v>
          </cell>
          <cell r="M1" t="str">
            <v>Email vendedor</v>
          </cell>
          <cell r="N1" t="str">
            <v>Precio</v>
          </cell>
        </row>
        <row r="2">
          <cell r="A2" t="str">
            <v>VFSF65</v>
          </cell>
          <cell r="B2">
            <v>46051.447916666664</v>
          </cell>
          <cell r="C2" t="str">
            <v>RAM</v>
          </cell>
          <cell r="D2" t="str">
            <v>RAMPAGE</v>
          </cell>
          <cell r="E2">
            <v>2025</v>
          </cell>
          <cell r="F2">
            <v>15200</v>
          </cell>
          <cell r="G2" t="str">
            <v>2.0 LARAMIE CD AT 4X4 DIESEL</v>
          </cell>
          <cell r="H2" t="str">
            <v>PLATEADO PLATA BILLET</v>
          </cell>
          <cell r="I2" t="str">
            <v>Sk Copiapo</v>
          </cell>
          <cell r="J2" t="str">
            <v>Miguel Aguirre</v>
          </cell>
          <cell r="K2" t="str">
            <v>Miguel Aguirre</v>
          </cell>
          <cell r="L2" t="str">
            <v>Elizabeth Guerrero</v>
          </cell>
          <cell r="M2" t="str">
            <v>eguerrero@callegari.cl</v>
          </cell>
          <cell r="N2">
            <v>29000000</v>
          </cell>
        </row>
        <row r="3">
          <cell r="A3" t="str">
            <v>SPTB48</v>
          </cell>
          <cell r="B3">
            <v>46050.477777777778</v>
          </cell>
          <cell r="C3" t="str">
            <v>KIA MOTORS</v>
          </cell>
          <cell r="D3" t="str">
            <v>RIO 4</v>
          </cell>
          <cell r="E3">
            <v>2023</v>
          </cell>
          <cell r="F3">
            <v>3934</v>
          </cell>
          <cell r="G3" t="str">
            <v>1.4 EX FULL MT</v>
          </cell>
          <cell r="H3" t="str">
            <v>PLATEADO SUAVE</v>
          </cell>
          <cell r="I3" t="str">
            <v>Nissan Ovalle</v>
          </cell>
          <cell r="J3" t="str">
            <v>Miguel Aguirre</v>
          </cell>
          <cell r="K3" t="str">
            <v>Miguel Aguirre</v>
          </cell>
          <cell r="L3" t="str">
            <v>Carlos Morales</v>
          </cell>
          <cell r="M3" t="str">
            <v>camorales@callegari.cl</v>
          </cell>
          <cell r="N3">
            <v>9700000</v>
          </cell>
        </row>
        <row r="4">
          <cell r="A4" t="str">
            <v>KLBS58</v>
          </cell>
          <cell r="B4">
            <v>46050.418749999997</v>
          </cell>
          <cell r="C4" t="str">
            <v>PEUGEOT</v>
          </cell>
          <cell r="D4">
            <v>208</v>
          </cell>
          <cell r="E4">
            <v>2018</v>
          </cell>
          <cell r="F4">
            <v>100000</v>
          </cell>
          <cell r="G4" t="str">
            <v>1.6 ALLURE PACK BLUEHDI 100HP MT DIESEL</v>
          </cell>
          <cell r="H4" t="str">
            <v>BLANCO BANQUISE</v>
          </cell>
          <cell r="I4" t="str">
            <v>capacitación</v>
          </cell>
          <cell r="J4" t="str">
            <v>Antonella Daire</v>
          </cell>
          <cell r="K4" t="str">
            <v>Antonella Daire</v>
          </cell>
          <cell r="L4" t="str">
            <v>Vendedor Capacitación</v>
          </cell>
          <cell r="M4" t="str">
            <v>seller@callegari.cl</v>
          </cell>
          <cell r="N4">
            <v>5500000</v>
          </cell>
        </row>
        <row r="5">
          <cell r="A5" t="str">
            <v>SHBW78</v>
          </cell>
          <cell r="B5">
            <v>46049.683333333334</v>
          </cell>
          <cell r="C5" t="str">
            <v>CHERY</v>
          </cell>
          <cell r="D5" t="str">
            <v>TIGGO 7</v>
          </cell>
          <cell r="E5">
            <v>2023</v>
          </cell>
          <cell r="F5">
            <v>29000</v>
          </cell>
          <cell r="G5" t="str">
            <v>1.5 PRO GLS AT</v>
          </cell>
          <cell r="H5" t="str">
            <v>gris</v>
          </cell>
          <cell r="I5" t="str">
            <v>Omoda La Serena</v>
          </cell>
          <cell r="J5" t="str">
            <v>Miguel Aguirre</v>
          </cell>
          <cell r="K5" t="str">
            <v>Miguel Aguirre</v>
          </cell>
          <cell r="L5" t="str">
            <v xml:space="preserve">Francesco Corral </v>
          </cell>
          <cell r="M5" t="str">
            <v>fcorral@callegari.cl</v>
          </cell>
          <cell r="N5">
            <v>10500000</v>
          </cell>
        </row>
        <row r="6">
          <cell r="A6" t="str">
            <v>TYWS69</v>
          </cell>
          <cell r="B6">
            <v>46049.506249999999</v>
          </cell>
          <cell r="C6" t="str">
            <v>FORD</v>
          </cell>
          <cell r="D6" t="str">
            <v>BRONCO</v>
          </cell>
          <cell r="E6">
            <v>2025</v>
          </cell>
          <cell r="F6">
            <v>13400</v>
          </cell>
          <cell r="G6" t="str">
            <v>2.0 WILDTRAK AT 4X4</v>
          </cell>
          <cell r="H6" t="str">
            <v>GRIS AZULADO</v>
          </cell>
          <cell r="I6" t="str">
            <v>Megacentro La Serena</v>
          </cell>
          <cell r="J6" t="str">
            <v>Miguel Aguirre</v>
          </cell>
          <cell r="K6" t="str">
            <v>Miguel Aguirre</v>
          </cell>
          <cell r="L6" t="str">
            <v>Fabian Muñoz</v>
          </cell>
          <cell r="M6" t="str">
            <v>fmunoz@callegari.cl</v>
          </cell>
          <cell r="N6">
            <v>23500000</v>
          </cell>
        </row>
        <row r="7">
          <cell r="A7" t="str">
            <v>HXRJ76</v>
          </cell>
          <cell r="B7">
            <v>46049.498611111114</v>
          </cell>
          <cell r="C7" t="str">
            <v>CHEVROLET</v>
          </cell>
          <cell r="D7" t="str">
            <v>SPARK GT</v>
          </cell>
          <cell r="E7">
            <v>2016</v>
          </cell>
          <cell r="F7">
            <v>82000</v>
          </cell>
          <cell r="G7" t="str">
            <v>1.2 II LT BT MT</v>
          </cell>
          <cell r="H7" t="str">
            <v>NEGRO</v>
          </cell>
          <cell r="I7" t="str">
            <v>Local Usados</v>
          </cell>
          <cell r="J7" t="str">
            <v>Miguel Aguirre</v>
          </cell>
          <cell r="K7" t="str">
            <v>Miguel Aguirre</v>
          </cell>
          <cell r="L7" t="str">
            <v>Vanessa  Casanga</v>
          </cell>
          <cell r="M7" t="str">
            <v>vcasanga@callegari.cl</v>
          </cell>
          <cell r="N7">
            <v>2700000</v>
          </cell>
        </row>
        <row r="8">
          <cell r="A8" t="str">
            <v>SXHW25</v>
          </cell>
          <cell r="B8">
            <v>46049.479166666664</v>
          </cell>
          <cell r="C8" t="str">
            <v>NISSAN</v>
          </cell>
          <cell r="D8" t="str">
            <v>X-TRAIL</v>
          </cell>
          <cell r="E8">
            <v>2024</v>
          </cell>
          <cell r="F8">
            <v>19000</v>
          </cell>
          <cell r="G8" t="str">
            <v>2.5 SENSE 3ROW AT</v>
          </cell>
          <cell r="H8" t="str">
            <v>BLANCO PERLA</v>
          </cell>
          <cell r="I8" t="str">
            <v>Nissan Copiapo</v>
          </cell>
          <cell r="J8" t="str">
            <v>Miguel Aguirre</v>
          </cell>
          <cell r="K8" t="str">
            <v>Miguel Aguirre</v>
          </cell>
          <cell r="L8" t="str">
            <v>Jonathan Barraza</v>
          </cell>
          <cell r="M8" t="str">
            <v>jbarraza@callegari.cl</v>
          </cell>
          <cell r="N8">
            <v>18500000</v>
          </cell>
        </row>
        <row r="9">
          <cell r="A9" t="str">
            <v>SJKL16</v>
          </cell>
          <cell r="B9">
            <v>46049.478472222225</v>
          </cell>
          <cell r="C9" t="str">
            <v>PEUGEOT</v>
          </cell>
          <cell r="D9">
            <v>5008</v>
          </cell>
          <cell r="E9">
            <v>2023</v>
          </cell>
          <cell r="F9">
            <v>76000</v>
          </cell>
          <cell r="G9" t="str">
            <v>1.6 GT PURETECH 180 AT</v>
          </cell>
          <cell r="H9" t="str">
            <v>GRIS ARTENSE</v>
          </cell>
          <cell r="I9" t="str">
            <v>Nissan Copiapo</v>
          </cell>
          <cell r="J9" t="str">
            <v>Miguel Aguirre</v>
          </cell>
          <cell r="K9" t="str">
            <v>Miguel Aguirre</v>
          </cell>
          <cell r="L9" t="str">
            <v>Jonathan Barraza</v>
          </cell>
          <cell r="M9" t="str">
            <v>jbarraza@callegari.cl</v>
          </cell>
          <cell r="N9">
            <v>16500000</v>
          </cell>
        </row>
        <row r="10">
          <cell r="A10" t="str">
            <v>PSJH87</v>
          </cell>
          <cell r="B10">
            <v>46048.677083333336</v>
          </cell>
          <cell r="C10" t="str">
            <v>NISSAN</v>
          </cell>
          <cell r="D10" t="str">
            <v>QASHQAI</v>
          </cell>
          <cell r="E10">
            <v>2021</v>
          </cell>
          <cell r="F10">
            <v>66809</v>
          </cell>
          <cell r="G10" t="str">
            <v>2.0 EXCLUSIVE AT 4X4</v>
          </cell>
          <cell r="H10" t="str">
            <v>BLANCO PERLA</v>
          </cell>
          <cell r="I10" t="str">
            <v>Premium Copiapo</v>
          </cell>
          <cell r="J10" t="str">
            <v>Miguel Aguirre</v>
          </cell>
          <cell r="K10" t="str">
            <v>Miguel Aguirre</v>
          </cell>
          <cell r="L10" t="str">
            <v>Christopher  Vargas Munizaga</v>
          </cell>
          <cell r="M10" t="str">
            <v>cvargas@callegari.cl</v>
          </cell>
          <cell r="N10">
            <v>12800000</v>
          </cell>
        </row>
        <row r="11">
          <cell r="A11" t="str">
            <v>RRYD89</v>
          </cell>
          <cell r="B11">
            <v>46048.447916666664</v>
          </cell>
          <cell r="C11" t="str">
            <v>CHEVROLET</v>
          </cell>
          <cell r="D11" t="str">
            <v>TRACKER</v>
          </cell>
          <cell r="E11">
            <v>2022</v>
          </cell>
          <cell r="F11">
            <v>44900</v>
          </cell>
          <cell r="G11" t="str">
            <v>1.2 LS P2 MT</v>
          </cell>
          <cell r="H11" t="str">
            <v>GRIS METALICO</v>
          </cell>
          <cell r="I11" t="str">
            <v>Megacentro Ovalle</v>
          </cell>
          <cell r="J11" t="str">
            <v>Miguel Aguirre</v>
          </cell>
          <cell r="K11" t="str">
            <v>Miguel Aguirre</v>
          </cell>
          <cell r="L11" t="str">
            <v>Felipe Nuñez</v>
          </cell>
          <cell r="M11" t="str">
            <v>fnunez@callegari.cl</v>
          </cell>
          <cell r="N11">
            <v>8800000</v>
          </cell>
        </row>
        <row r="12">
          <cell r="A12" t="str">
            <v>SPSY92</v>
          </cell>
          <cell r="B12">
            <v>46046.463194444441</v>
          </cell>
          <cell r="C12" t="str">
            <v>MG</v>
          </cell>
          <cell r="D12" t="str">
            <v>MG3</v>
          </cell>
          <cell r="E12">
            <v>2023</v>
          </cell>
          <cell r="F12">
            <v>27500</v>
          </cell>
          <cell r="G12" t="str">
            <v>1.5 STD AT</v>
          </cell>
          <cell r="H12" t="str">
            <v>BLANCO</v>
          </cell>
          <cell r="I12" t="str">
            <v>Peugeot La Serena</v>
          </cell>
          <cell r="J12" t="str">
            <v>Miguel Aguirre</v>
          </cell>
          <cell r="K12" t="str">
            <v>Miguel Aguirre</v>
          </cell>
          <cell r="L12" t="str">
            <v>Felix  Maira</v>
          </cell>
          <cell r="M12" t="str">
            <v>fmaira@callegari.cl</v>
          </cell>
          <cell r="N12">
            <v>6600000</v>
          </cell>
        </row>
        <row r="13">
          <cell r="A13" t="str">
            <v>SBLD74</v>
          </cell>
          <cell r="B13">
            <v>46045.573611111111</v>
          </cell>
          <cell r="C13" t="str">
            <v>FORD</v>
          </cell>
          <cell r="D13" t="str">
            <v>ESCAPE</v>
          </cell>
          <cell r="E13">
            <v>2023</v>
          </cell>
          <cell r="F13">
            <v>45000</v>
          </cell>
          <cell r="G13" t="str">
            <v>2.5 TITANIUM HEV AT 4X4 HIBRIDO</v>
          </cell>
          <cell r="H13" t="str">
            <v>BLANCO METALICO</v>
          </cell>
          <cell r="I13" t="str">
            <v>Megacentro Copiapo</v>
          </cell>
          <cell r="J13" t="str">
            <v>Miguel Aguirre</v>
          </cell>
          <cell r="K13" t="str">
            <v>Miguel Aguirre</v>
          </cell>
          <cell r="L13" t="str">
            <v>Atalia Quinteros</v>
          </cell>
          <cell r="M13" t="str">
            <v>ataliaq@callegari.cl</v>
          </cell>
          <cell r="N13">
            <v>17500000</v>
          </cell>
        </row>
        <row r="14">
          <cell r="A14" t="str">
            <v>LSVF37</v>
          </cell>
          <cell r="B14">
            <v>46045.529166666667</v>
          </cell>
          <cell r="C14" t="str">
            <v>KIA MOTORS</v>
          </cell>
          <cell r="D14" t="str">
            <v>SPORTAGE</v>
          </cell>
          <cell r="E14">
            <v>2019</v>
          </cell>
          <cell r="F14">
            <v>77807</v>
          </cell>
          <cell r="G14" t="str">
            <v>2.0 LX MT</v>
          </cell>
          <cell r="H14" t="str">
            <v>BLANCO INVIERNO</v>
          </cell>
          <cell r="I14" t="str">
            <v>Megacentro Ovalle</v>
          </cell>
          <cell r="J14" t="str">
            <v>Miguel Aguirre</v>
          </cell>
          <cell r="K14" t="str">
            <v>Miguel Aguirre</v>
          </cell>
          <cell r="L14" t="str">
            <v>Jonathan David  Contreras Montt</v>
          </cell>
          <cell r="M14" t="str">
            <v>jcontreras@callegari.cl</v>
          </cell>
          <cell r="N14">
            <v>11000000</v>
          </cell>
        </row>
        <row r="15">
          <cell r="A15" t="str">
            <v>RWWB11</v>
          </cell>
          <cell r="B15">
            <v>46044.707638888889</v>
          </cell>
          <cell r="C15" t="str">
            <v>SSANGYONG</v>
          </cell>
          <cell r="D15" t="str">
            <v>KORANDO</v>
          </cell>
          <cell r="E15">
            <v>2022</v>
          </cell>
          <cell r="F15">
            <v>35598</v>
          </cell>
          <cell r="G15" t="str">
            <v>1.5 GLX 6AB MT</v>
          </cell>
          <cell r="H15" t="str">
            <v>AZUL METALICO</v>
          </cell>
          <cell r="I15" t="str">
            <v>Local Fco De Aguirre</v>
          </cell>
          <cell r="J15" t="str">
            <v>Miguel Aguirre</v>
          </cell>
          <cell r="K15" t="str">
            <v>Miguel Aguirre</v>
          </cell>
          <cell r="L15" t="str">
            <v>Adriana Casallas</v>
          </cell>
          <cell r="M15" t="str">
            <v>acasallas@callegari.cl</v>
          </cell>
          <cell r="N15">
            <v>11300000</v>
          </cell>
        </row>
        <row r="16">
          <cell r="A16" t="str">
            <v>SFTZ65</v>
          </cell>
          <cell r="B16">
            <v>46044.65902777778</v>
          </cell>
          <cell r="C16" t="str">
            <v>FORD</v>
          </cell>
          <cell r="D16" t="str">
            <v>RANGER</v>
          </cell>
          <cell r="E16">
            <v>2023</v>
          </cell>
          <cell r="F16">
            <v>114000</v>
          </cell>
          <cell r="G16" t="str">
            <v>2.0 RAPTOR AT 4X4 DIESEL</v>
          </cell>
          <cell r="H16" t="str">
            <v>NEGRO ABSOLUTO</v>
          </cell>
          <cell r="I16" t="str">
            <v>Megacentro Ovalle</v>
          </cell>
          <cell r="J16" t="str">
            <v>Miguel Aguirre</v>
          </cell>
          <cell r="K16" t="str">
            <v>Miguel Aguirre</v>
          </cell>
          <cell r="L16" t="str">
            <v>Andy Sebastian  Rojas</v>
          </cell>
          <cell r="M16" t="str">
            <v>arojas@callegari.cl</v>
          </cell>
          <cell r="N16">
            <v>26500000</v>
          </cell>
        </row>
        <row r="17">
          <cell r="A17" t="str">
            <v>TBZL70</v>
          </cell>
          <cell r="B17">
            <v>46044.644444444442</v>
          </cell>
          <cell r="C17" t="str">
            <v>BAIC</v>
          </cell>
          <cell r="D17" t="str">
            <v>X55</v>
          </cell>
          <cell r="E17">
            <v>2024</v>
          </cell>
          <cell r="F17">
            <v>39000</v>
          </cell>
          <cell r="G17" t="str">
            <v>1.5 COMFORT MT</v>
          </cell>
          <cell r="H17" t="str">
            <v>AZUL</v>
          </cell>
          <cell r="I17" t="str">
            <v>Peugeot La Serena</v>
          </cell>
          <cell r="J17" t="str">
            <v>Miguel Aguirre</v>
          </cell>
          <cell r="K17" t="str">
            <v>Miguel Aguirre</v>
          </cell>
          <cell r="L17" t="str">
            <v>Felix  Maira</v>
          </cell>
          <cell r="M17" t="str">
            <v>fmaira@callegari.cl</v>
          </cell>
          <cell r="N17">
            <v>6900000</v>
          </cell>
        </row>
        <row r="18">
          <cell r="A18" t="str">
            <v>RPLJ40</v>
          </cell>
          <cell r="B18">
            <v>46042.682638888888</v>
          </cell>
          <cell r="C18" t="str">
            <v>SUZUKI</v>
          </cell>
          <cell r="D18" t="str">
            <v>ALTO</v>
          </cell>
          <cell r="E18">
            <v>2022</v>
          </cell>
          <cell r="F18">
            <v>9000</v>
          </cell>
          <cell r="G18" t="str">
            <v>0.8 GL MT</v>
          </cell>
          <cell r="H18" t="str">
            <v>BLANCO</v>
          </cell>
          <cell r="I18" t="str">
            <v>Second Floor Kia</v>
          </cell>
          <cell r="J18" t="str">
            <v>Miguel Aguirre</v>
          </cell>
          <cell r="K18" t="str">
            <v>Miguel Aguirre</v>
          </cell>
          <cell r="L18" t="str">
            <v>Leonardo Palma Nuñez</v>
          </cell>
          <cell r="M18" t="str">
            <v>lpalma@callegari.cl</v>
          </cell>
          <cell r="N18">
            <v>4450000</v>
          </cell>
        </row>
        <row r="19">
          <cell r="A19" t="str">
            <v>PPRR99</v>
          </cell>
          <cell r="B19">
            <v>46042.493055555555</v>
          </cell>
          <cell r="C19" t="str">
            <v>KIA MOTORS</v>
          </cell>
          <cell r="D19" t="str">
            <v>SELTOS</v>
          </cell>
          <cell r="E19">
            <v>2021</v>
          </cell>
          <cell r="F19">
            <v>80000</v>
          </cell>
          <cell r="G19" t="str">
            <v>1.6 EX FULL MT</v>
          </cell>
          <cell r="H19" t="str">
            <v>ROJO RUBI</v>
          </cell>
          <cell r="I19" t="str">
            <v>Local Usados</v>
          </cell>
          <cell r="J19" t="str">
            <v>Miguel Aguirre</v>
          </cell>
          <cell r="K19" t="str">
            <v>Miguel Aguirre</v>
          </cell>
          <cell r="L19" t="str">
            <v>Federico Albert</v>
          </cell>
          <cell r="M19" t="str">
            <v>falbert@callegari.cl</v>
          </cell>
          <cell r="N19">
            <v>10500000</v>
          </cell>
        </row>
        <row r="20">
          <cell r="A20" t="str">
            <v>PKBH93</v>
          </cell>
          <cell r="B20">
            <v>46042.492361111108</v>
          </cell>
          <cell r="C20" t="str">
            <v>FORD</v>
          </cell>
          <cell r="D20" t="str">
            <v>RANGER</v>
          </cell>
          <cell r="E20">
            <v>2021</v>
          </cell>
          <cell r="F20">
            <v>60000</v>
          </cell>
          <cell r="G20" t="str">
            <v>2.0 RAPTOR AT 4X4 DIESEL</v>
          </cell>
          <cell r="H20" t="str">
            <v>GRIS PIEDRA</v>
          </cell>
          <cell r="I20" t="str">
            <v>Megacentro La Serena</v>
          </cell>
          <cell r="J20" t="str">
            <v>Miguel Aguirre</v>
          </cell>
          <cell r="K20" t="str">
            <v>Miguel Aguirre</v>
          </cell>
          <cell r="L20" t="str">
            <v>Viviana Rojas</v>
          </cell>
          <cell r="M20" t="str">
            <v>v.rojas@callegari.cl</v>
          </cell>
          <cell r="N20">
            <v>25350000</v>
          </cell>
        </row>
        <row r="21">
          <cell r="A21" t="str">
            <v>SPFZ72</v>
          </cell>
          <cell r="B21">
            <v>46042.442361111112</v>
          </cell>
          <cell r="C21" t="str">
            <v>GREAT WALL</v>
          </cell>
          <cell r="D21" t="str">
            <v>WINGLE 5</v>
          </cell>
          <cell r="E21">
            <v>2023</v>
          </cell>
          <cell r="F21">
            <v>48800</v>
          </cell>
          <cell r="G21" t="str">
            <v>2.0 CS ELITE MT DIESEL</v>
          </cell>
          <cell r="H21" t="str">
            <v>BLANCO TITANIO</v>
          </cell>
          <cell r="I21" t="str">
            <v>Local Usados</v>
          </cell>
          <cell r="J21" t="str">
            <v>Miguel Aguirre</v>
          </cell>
          <cell r="K21" t="str">
            <v>Miguel Aguirre</v>
          </cell>
          <cell r="L21" t="str">
            <v>Vanessa  Casanga</v>
          </cell>
          <cell r="M21" t="str">
            <v>vcasanga@callegari.cl</v>
          </cell>
          <cell r="N21">
            <v>9000000</v>
          </cell>
        </row>
        <row r="22">
          <cell r="A22" t="str">
            <v>TRBJ23</v>
          </cell>
          <cell r="B22">
            <v>46041.796527777777</v>
          </cell>
          <cell r="C22" t="str">
            <v>KIA MOTORS</v>
          </cell>
          <cell r="D22" t="str">
            <v>SORENTO</v>
          </cell>
          <cell r="E22">
            <v>2024</v>
          </cell>
          <cell r="F22">
            <v>37000</v>
          </cell>
          <cell r="G22" t="str">
            <v>2.2 EX AT 4X4 DIESEL</v>
          </cell>
          <cell r="H22" t="str">
            <v>GRIS ACERO</v>
          </cell>
          <cell r="I22" t="str">
            <v>Sk Copiapo</v>
          </cell>
          <cell r="J22" t="str">
            <v>Miguel Aguirre</v>
          </cell>
          <cell r="K22" t="str">
            <v>Miguel Aguirre</v>
          </cell>
          <cell r="L22" t="str">
            <v>Lorena Castillo</v>
          </cell>
          <cell r="M22" t="str">
            <v>lcastillo@callegari.cl</v>
          </cell>
          <cell r="N22">
            <v>28000000</v>
          </cell>
        </row>
        <row r="23">
          <cell r="A23" t="str">
            <v>TXYY55</v>
          </cell>
          <cell r="B23">
            <v>46041.772222222222</v>
          </cell>
          <cell r="C23" t="str">
            <v>PEUGEOT</v>
          </cell>
          <cell r="D23">
            <v>2008</v>
          </cell>
          <cell r="E23">
            <v>2025</v>
          </cell>
          <cell r="F23">
            <v>15000</v>
          </cell>
          <cell r="G23" t="str">
            <v>1.2 ACTIVE PACK PURETECH 130 MT</v>
          </cell>
          <cell r="H23" t="str">
            <v>BANCO</v>
          </cell>
          <cell r="I23" t="str">
            <v>Peugeot La Serena</v>
          </cell>
          <cell r="J23" t="str">
            <v>Miguel Aguirre</v>
          </cell>
          <cell r="K23" t="str">
            <v>Miguel Aguirre</v>
          </cell>
          <cell r="L23" t="str">
            <v>Felix  Maira</v>
          </cell>
          <cell r="M23" t="str">
            <v>fmaira@callegari.cl</v>
          </cell>
          <cell r="N23">
            <v>12000000</v>
          </cell>
        </row>
        <row r="24">
          <cell r="A24" t="str">
            <v>LZPC22</v>
          </cell>
          <cell r="B24">
            <v>46041.517361111109</v>
          </cell>
          <cell r="C24" t="str">
            <v>HYUNDAI</v>
          </cell>
          <cell r="D24" t="str">
            <v>ATOS</v>
          </cell>
          <cell r="E24">
            <v>2020</v>
          </cell>
          <cell r="F24">
            <v>16244</v>
          </cell>
          <cell r="G24" t="str">
            <v>1.1 PLUS MT</v>
          </cell>
          <cell r="H24" t="str">
            <v>GRIS GRAFITO</v>
          </cell>
          <cell r="I24" t="str">
            <v>Usados Los Carreras</v>
          </cell>
          <cell r="J24" t="str">
            <v>Miguel Aguirre</v>
          </cell>
          <cell r="K24" t="str">
            <v>Miguel Aguirre</v>
          </cell>
          <cell r="L24" t="str">
            <v>Jose Mauricio Ibañez</v>
          </cell>
          <cell r="M24" t="str">
            <v>jibanez@callegari.cl</v>
          </cell>
          <cell r="N24">
            <v>6000000</v>
          </cell>
        </row>
        <row r="25">
          <cell r="A25" t="str">
            <v>KGLK41</v>
          </cell>
          <cell r="B25">
            <v>46041.513194444444</v>
          </cell>
          <cell r="C25" t="str">
            <v>CITROEN</v>
          </cell>
          <cell r="D25" t="str">
            <v>C-ELYSEE</v>
          </cell>
          <cell r="E25">
            <v>2018</v>
          </cell>
          <cell r="F25">
            <v>53057</v>
          </cell>
          <cell r="G25" t="str">
            <v>1.2 PURETECH 82 BVM FEEL MT</v>
          </cell>
          <cell r="H25" t="str">
            <v>BEIGE NOCCIOLA</v>
          </cell>
          <cell r="I25" t="str">
            <v>Usados Los Carreras</v>
          </cell>
          <cell r="J25" t="str">
            <v>Miguel Aguirre</v>
          </cell>
          <cell r="K25" t="str">
            <v>Miguel Aguirre</v>
          </cell>
          <cell r="L25" t="str">
            <v>Jose Mauricio Ibañez</v>
          </cell>
          <cell r="M25" t="str">
            <v>jibanez@callegari.cl</v>
          </cell>
          <cell r="N25">
            <v>4900000</v>
          </cell>
        </row>
        <row r="26">
          <cell r="A26" t="str">
            <v>RGZW28</v>
          </cell>
          <cell r="B26">
            <v>46041.492361111108</v>
          </cell>
          <cell r="C26" t="str">
            <v>MAZDA</v>
          </cell>
          <cell r="D26" t="str">
            <v>CX-30</v>
          </cell>
          <cell r="E26">
            <v>2022</v>
          </cell>
          <cell r="F26">
            <v>34000</v>
          </cell>
          <cell r="G26" t="str">
            <v>2.0 GTX 7G AT 4X4</v>
          </cell>
          <cell r="H26" t="str">
            <v>ROJO CRISTAL</v>
          </cell>
          <cell r="I26" t="str">
            <v>Mitsubishi</v>
          </cell>
          <cell r="J26" t="str">
            <v>Miguel Aguirre</v>
          </cell>
          <cell r="K26" t="str">
            <v>Miguel Aguirre</v>
          </cell>
          <cell r="L26" t="str">
            <v>Andres Meneses</v>
          </cell>
          <cell r="M26" t="str">
            <v>ameneses@callegari.cl</v>
          </cell>
          <cell r="N26">
            <v>18000000</v>
          </cell>
        </row>
        <row r="27">
          <cell r="A27" t="str">
            <v>LDBK99</v>
          </cell>
          <cell r="B27">
            <v>46039.507638888892</v>
          </cell>
          <cell r="C27" t="str">
            <v>NISSAN</v>
          </cell>
          <cell r="D27" t="str">
            <v>KICKS</v>
          </cell>
          <cell r="E27">
            <v>2019</v>
          </cell>
          <cell r="F27">
            <v>51000</v>
          </cell>
          <cell r="G27" t="str">
            <v>1.6 ADVANCE MT</v>
          </cell>
          <cell r="H27" t="str">
            <v>GRIS METALICO</v>
          </cell>
          <cell r="I27" t="str">
            <v>Second Floor Kia</v>
          </cell>
          <cell r="J27" t="str">
            <v>Erica Miranda</v>
          </cell>
          <cell r="K27" t="str">
            <v>Erica Miranda</v>
          </cell>
          <cell r="L27" t="str">
            <v>Leonardo Palma Nuñez</v>
          </cell>
          <cell r="M27" t="str">
            <v>lpalma@callegari.cl</v>
          </cell>
          <cell r="N27">
            <v>8150000</v>
          </cell>
        </row>
        <row r="28">
          <cell r="A28" t="str">
            <v>VFTD74</v>
          </cell>
          <cell r="B28">
            <v>46038.670138888891</v>
          </cell>
          <cell r="C28" t="str">
            <v>CHANGAN</v>
          </cell>
          <cell r="D28" t="str">
            <v>CS35</v>
          </cell>
          <cell r="E28">
            <v>2025</v>
          </cell>
          <cell r="F28">
            <v>3515</v>
          </cell>
          <cell r="G28" t="str">
            <v>1.4 PLUS LUXURY AT</v>
          </cell>
          <cell r="H28" t="str">
            <v xml:space="preserve">ROJO </v>
          </cell>
          <cell r="I28" t="str">
            <v>Local Usados</v>
          </cell>
          <cell r="J28" t="str">
            <v>Miguel Aguirre</v>
          </cell>
          <cell r="K28" t="str">
            <v>Miguel Aguirre</v>
          </cell>
          <cell r="L28" t="str">
            <v>Vanessa  Casanga</v>
          </cell>
          <cell r="M28" t="str">
            <v>vcasanga@callegari.cl</v>
          </cell>
          <cell r="N28">
            <v>10000000</v>
          </cell>
        </row>
        <row r="29">
          <cell r="A29" t="str">
            <v>RSCZ75</v>
          </cell>
          <cell r="B29">
            <v>46031.718055555553</v>
          </cell>
          <cell r="C29" t="str">
            <v>NISSAN</v>
          </cell>
          <cell r="D29" t="str">
            <v>VERSA</v>
          </cell>
          <cell r="E29">
            <v>2022</v>
          </cell>
          <cell r="F29">
            <v>74000</v>
          </cell>
          <cell r="G29" t="str">
            <v>1.6 SENSE MT</v>
          </cell>
          <cell r="H29" t="str">
            <v>GRIS METALICO</v>
          </cell>
          <cell r="I29" t="str">
            <v>Vallenar</v>
          </cell>
          <cell r="J29" t="str">
            <v>Miguel Aguirre</v>
          </cell>
          <cell r="K29" t="str">
            <v>Miguel Aguirre</v>
          </cell>
          <cell r="L29" t="str">
            <v>Claudia Vasquez</v>
          </cell>
          <cell r="M29" t="str">
            <v>cvasquez@callegari.cl</v>
          </cell>
          <cell r="N29">
            <v>6300000</v>
          </cell>
        </row>
        <row r="30">
          <cell r="A30" t="str">
            <v>TSGC76</v>
          </cell>
          <cell r="B30">
            <v>46037.74722222222</v>
          </cell>
          <cell r="C30" t="str">
            <v>FORD</v>
          </cell>
          <cell r="D30" t="str">
            <v>RANGER</v>
          </cell>
          <cell r="E30">
            <v>2025</v>
          </cell>
          <cell r="F30">
            <v>12000</v>
          </cell>
          <cell r="G30" t="str">
            <v>2.0 XLT AT 4X4 DIESEL</v>
          </cell>
          <cell r="H30" t="str">
            <v>BLANCO</v>
          </cell>
          <cell r="I30" t="str">
            <v xml:space="preserve">Premium Usados </v>
          </cell>
          <cell r="J30" t="str">
            <v>Miguel Aguirre</v>
          </cell>
          <cell r="K30" t="str">
            <v>Miguel Aguirre</v>
          </cell>
          <cell r="L30" t="str">
            <v>Daniel Aguilera</v>
          </cell>
          <cell r="M30" t="str">
            <v>daguilera@callegari.cl</v>
          </cell>
          <cell r="N30">
            <v>30000000</v>
          </cell>
        </row>
        <row r="31">
          <cell r="A31" t="str">
            <v>SSTS61</v>
          </cell>
          <cell r="B31">
            <v>46036.79583333333</v>
          </cell>
          <cell r="C31" t="str">
            <v>CHERY</v>
          </cell>
          <cell r="D31" t="str">
            <v>TIGGO 2</v>
          </cell>
          <cell r="E31">
            <v>2023</v>
          </cell>
          <cell r="F31">
            <v>26400</v>
          </cell>
          <cell r="G31" t="str">
            <v>1.5 GLS AT</v>
          </cell>
          <cell r="H31" t="str">
            <v>GRIS PLATA</v>
          </cell>
          <cell r="I31" t="str">
            <v>Sk Copiapo</v>
          </cell>
          <cell r="J31" t="str">
            <v>Miguel Aguirre</v>
          </cell>
          <cell r="K31" t="str">
            <v>Miguel Aguirre</v>
          </cell>
          <cell r="L31" t="str">
            <v>Elizabeth Guerrero</v>
          </cell>
          <cell r="M31" t="str">
            <v>eguerrero@callegari.cl</v>
          </cell>
          <cell r="N31">
            <v>7500000</v>
          </cell>
        </row>
        <row r="32">
          <cell r="A32" t="str">
            <v>TDXD57</v>
          </cell>
          <cell r="B32">
            <v>46036.793749999997</v>
          </cell>
          <cell r="C32" t="str">
            <v>FORD</v>
          </cell>
          <cell r="D32" t="str">
            <v>RANGER</v>
          </cell>
          <cell r="E32">
            <v>2025</v>
          </cell>
          <cell r="F32">
            <v>48500</v>
          </cell>
          <cell r="G32" t="str">
            <v>3.0 LIMITED AT 4X4 DIESEL</v>
          </cell>
          <cell r="H32" t="str">
            <v>GRIS MERCURIO</v>
          </cell>
          <cell r="I32" t="str">
            <v>Megacentro La Serena</v>
          </cell>
          <cell r="J32" t="str">
            <v>Miguel Aguirre</v>
          </cell>
          <cell r="K32" t="str">
            <v>Miguel Aguirre</v>
          </cell>
          <cell r="L32" t="str">
            <v>Eliana Aguilera</v>
          </cell>
          <cell r="M32" t="str">
            <v>belen.aguilera@callegari.cl</v>
          </cell>
          <cell r="N32">
            <v>36000000</v>
          </cell>
        </row>
        <row r="33">
          <cell r="A33" t="str">
            <v>VJBY81</v>
          </cell>
          <cell r="B33">
            <v>46036.793055555558</v>
          </cell>
          <cell r="C33" t="str">
            <v>JAC</v>
          </cell>
          <cell r="D33" t="str">
            <v>JS2</v>
          </cell>
          <cell r="E33">
            <v>2026</v>
          </cell>
          <cell r="F33">
            <v>1750</v>
          </cell>
          <cell r="G33" t="str">
            <v>1.5 COMFORT SMART MT</v>
          </cell>
          <cell r="H33" t="str">
            <v xml:space="preserve">BLANCO </v>
          </cell>
          <cell r="I33" t="str">
            <v>Kia La Serena</v>
          </cell>
          <cell r="J33" t="str">
            <v>Miguel Aguirre</v>
          </cell>
          <cell r="K33" t="str">
            <v>Miguel Aguirre</v>
          </cell>
          <cell r="L33" t="str">
            <v>José Cerda</v>
          </cell>
          <cell r="M33" t="str">
            <v>jose.cerda@callegari.cl</v>
          </cell>
          <cell r="N33">
            <v>7100000</v>
          </cell>
        </row>
        <row r="34">
          <cell r="A34" t="str">
            <v>RSJF68</v>
          </cell>
          <cell r="B34">
            <v>46036.459722222222</v>
          </cell>
          <cell r="C34" t="str">
            <v>CHERY</v>
          </cell>
          <cell r="D34" t="str">
            <v>TIGGO 2</v>
          </cell>
          <cell r="E34">
            <v>2022</v>
          </cell>
          <cell r="F34">
            <v>29307</v>
          </cell>
          <cell r="G34" t="str">
            <v>1.5 GL MT</v>
          </cell>
          <cell r="H34" t="str">
            <v>BLANCO METALIZADO</v>
          </cell>
          <cell r="I34" t="str">
            <v>Local Fco De Aguirre</v>
          </cell>
          <cell r="J34" t="str">
            <v>Miguel Aguirre</v>
          </cell>
          <cell r="K34" t="str">
            <v>Miguel Aguirre</v>
          </cell>
          <cell r="L34" t="str">
            <v>Maria Paz  Aranciba</v>
          </cell>
          <cell r="M34" t="str">
            <v>marancibia@callegari.cl</v>
          </cell>
          <cell r="N34">
            <v>6600000</v>
          </cell>
        </row>
        <row r="35">
          <cell r="A35" t="str">
            <v>TVXC76</v>
          </cell>
          <cell r="B35">
            <v>46035.711111111108</v>
          </cell>
          <cell r="C35" t="str">
            <v>FORD</v>
          </cell>
          <cell r="D35" t="str">
            <v>RANGER</v>
          </cell>
          <cell r="E35">
            <v>2025</v>
          </cell>
          <cell r="F35">
            <v>61000</v>
          </cell>
          <cell r="G35" t="str">
            <v>3.0 LIMITED AT 4X4 DIESEL</v>
          </cell>
          <cell r="H35" t="str">
            <v xml:space="preserve">BLANCO </v>
          </cell>
          <cell r="I35" t="str">
            <v>Megacentro La Serena</v>
          </cell>
          <cell r="J35" t="str">
            <v>Miguel Aguirre</v>
          </cell>
          <cell r="K35" t="str">
            <v>Miguel Aguirre</v>
          </cell>
          <cell r="L35" t="str">
            <v>Eliana Aguilera</v>
          </cell>
          <cell r="M35" t="str">
            <v>belen.aguilera@callegari.cl</v>
          </cell>
          <cell r="N35">
            <v>36000000</v>
          </cell>
        </row>
        <row r="36">
          <cell r="A36" t="str">
            <v>RZJJ27</v>
          </cell>
          <cell r="B36">
            <v>46029.395833333336</v>
          </cell>
          <cell r="C36" t="str">
            <v>PEUGEOT</v>
          </cell>
          <cell r="D36">
            <v>2008</v>
          </cell>
          <cell r="E36">
            <v>2022</v>
          </cell>
          <cell r="F36">
            <v>63000</v>
          </cell>
          <cell r="G36" t="str">
            <v>1.5 ACTIVE PACK BLUEHDI 100 MT DIESEL</v>
          </cell>
          <cell r="H36" t="str">
            <v>BLANCO NACARADO</v>
          </cell>
          <cell r="I36" t="str">
            <v>Kia La Serena</v>
          </cell>
          <cell r="J36" t="str">
            <v>Miguel Aguirre</v>
          </cell>
          <cell r="K36" t="str">
            <v>Miguel Aguirre</v>
          </cell>
          <cell r="L36" t="str">
            <v>José Cerda</v>
          </cell>
          <cell r="M36" t="str">
            <v>jose.cerda@callegari.cl</v>
          </cell>
          <cell r="N36">
            <v>11000000</v>
          </cell>
        </row>
        <row r="37">
          <cell r="A37" t="str">
            <v>PRZZ35</v>
          </cell>
          <cell r="B37">
            <v>46031.71875</v>
          </cell>
          <cell r="C37" t="str">
            <v>KIA MOTORS</v>
          </cell>
          <cell r="D37" t="str">
            <v>SONET</v>
          </cell>
          <cell r="E37">
            <v>2021</v>
          </cell>
          <cell r="F37">
            <v>12053</v>
          </cell>
          <cell r="G37" t="str">
            <v>1.5 EX FULL PLUS MT</v>
          </cell>
          <cell r="H37" t="str">
            <v>GRIS ACERO</v>
          </cell>
          <cell r="I37" t="str">
            <v>Kia La Serena</v>
          </cell>
          <cell r="J37" t="str">
            <v>Miguel Aguirre</v>
          </cell>
          <cell r="K37" t="str">
            <v>Miguel Aguirre</v>
          </cell>
          <cell r="L37" t="str">
            <v>José Cerda</v>
          </cell>
          <cell r="M37" t="str">
            <v>jose.cerda@callegari.cl</v>
          </cell>
          <cell r="N37">
            <v>9750000</v>
          </cell>
        </row>
        <row r="38">
          <cell r="A38" t="str">
            <v>SRJB35</v>
          </cell>
          <cell r="B38">
            <v>46031.4375</v>
          </cell>
          <cell r="C38" t="str">
            <v>DONGFENG</v>
          </cell>
          <cell r="D38" t="str">
            <v>DF6</v>
          </cell>
          <cell r="E38">
            <v>2023</v>
          </cell>
          <cell r="F38">
            <v>57000</v>
          </cell>
          <cell r="G38" t="str">
            <v>2.5 MT 4X4 DIESEL</v>
          </cell>
          <cell r="H38" t="str">
            <v>AZUL</v>
          </cell>
          <cell r="I38" t="str">
            <v>Megacentro Ovalle</v>
          </cell>
          <cell r="J38" t="str">
            <v>Miguel Aguirre</v>
          </cell>
          <cell r="K38" t="str">
            <v>Miguel Aguirre</v>
          </cell>
          <cell r="L38" t="str">
            <v>Felipe Nuñez</v>
          </cell>
          <cell r="M38" t="str">
            <v>fnunez@callegari.cl</v>
          </cell>
          <cell r="N38">
            <v>9200000</v>
          </cell>
        </row>
        <row r="39">
          <cell r="A39" t="str">
            <v>PSPD35</v>
          </cell>
          <cell r="B39">
            <v>46030.78125</v>
          </cell>
          <cell r="C39" t="str">
            <v>SSANGYONG</v>
          </cell>
          <cell r="D39" t="str">
            <v>KORANDO</v>
          </cell>
          <cell r="E39">
            <v>2021</v>
          </cell>
          <cell r="F39">
            <v>103000</v>
          </cell>
          <cell r="G39" t="str">
            <v>1.5 GLX 6AB MT</v>
          </cell>
          <cell r="H39" t="str">
            <v>GRIS PLATINO</v>
          </cell>
          <cell r="I39" t="str">
            <v>Kia La Serena</v>
          </cell>
          <cell r="J39" t="str">
            <v>Miguel Aguirre</v>
          </cell>
          <cell r="K39" t="str">
            <v>Miguel Aguirre</v>
          </cell>
          <cell r="L39" t="str">
            <v>Loreto Garces</v>
          </cell>
          <cell r="M39" t="str">
            <v>lgarces@callegari.cl</v>
          </cell>
          <cell r="N39">
            <v>9200000</v>
          </cell>
        </row>
        <row r="40">
          <cell r="A40" t="str">
            <v>PKVX70</v>
          </cell>
          <cell r="B40">
            <v>46030.762499999997</v>
          </cell>
          <cell r="C40" t="str">
            <v>KIA MOTORS</v>
          </cell>
          <cell r="D40" t="str">
            <v>MORNING</v>
          </cell>
          <cell r="E40">
            <v>2021</v>
          </cell>
          <cell r="F40">
            <v>27277</v>
          </cell>
          <cell r="G40" t="str">
            <v>1.2 EX FULL MT</v>
          </cell>
          <cell r="H40" t="str">
            <v>ROJO VIVO</v>
          </cell>
          <cell r="I40" t="str">
            <v>Second Floor Kia</v>
          </cell>
          <cell r="J40" t="str">
            <v>Miguel Aguirre</v>
          </cell>
          <cell r="K40" t="str">
            <v>Miguel Aguirre</v>
          </cell>
          <cell r="L40" t="str">
            <v>Sebastian Romero</v>
          </cell>
          <cell r="M40" t="str">
            <v>sromero@callegari.cl</v>
          </cell>
          <cell r="N40">
            <v>6300000</v>
          </cell>
        </row>
        <row r="41">
          <cell r="A41" t="str">
            <v>KLPX58</v>
          </cell>
          <cell r="B41">
            <v>46022.561805555553</v>
          </cell>
          <cell r="C41" t="str">
            <v>MAZDA</v>
          </cell>
          <cell r="D41" t="str">
            <v>MAZDA3</v>
          </cell>
          <cell r="E41">
            <v>2018</v>
          </cell>
          <cell r="F41">
            <v>61000</v>
          </cell>
          <cell r="G41" t="str">
            <v>1.6 S L AT</v>
          </cell>
          <cell r="H41" t="str">
            <v>GRIS METALICO</v>
          </cell>
          <cell r="I41" t="str">
            <v>Local Usados</v>
          </cell>
          <cell r="J41" t="str">
            <v>Miguel Aguirre</v>
          </cell>
          <cell r="K41" t="str">
            <v>Miguel Aguirre</v>
          </cell>
          <cell r="L41" t="str">
            <v>Marcelo Lopez Tapia</v>
          </cell>
          <cell r="M41" t="str">
            <v>mlopez@callegari.cl</v>
          </cell>
          <cell r="N41">
            <v>8000000</v>
          </cell>
        </row>
        <row r="42">
          <cell r="A42" t="str">
            <v>TCTB95</v>
          </cell>
          <cell r="B42">
            <v>46029.543055555558</v>
          </cell>
          <cell r="C42" t="str">
            <v>HYUNDAI</v>
          </cell>
          <cell r="D42" t="str">
            <v>GRAND I-10</v>
          </cell>
          <cell r="E42">
            <v>2024</v>
          </cell>
          <cell r="F42">
            <v>60200</v>
          </cell>
          <cell r="G42" t="str">
            <v>1.2 AI3 SD DESIGN MT</v>
          </cell>
          <cell r="H42" t="str">
            <v xml:space="preserve">blanco </v>
          </cell>
          <cell r="I42" t="str">
            <v>Megacentro La Serena</v>
          </cell>
          <cell r="J42" t="str">
            <v>Miguel Aguirre</v>
          </cell>
          <cell r="K42" t="str">
            <v>Miguel Aguirre</v>
          </cell>
          <cell r="L42" t="str">
            <v xml:space="preserve"> Luis  Mancilla</v>
          </cell>
          <cell r="M42" t="str">
            <v>lmancilla@callegari.cl</v>
          </cell>
          <cell r="N42">
            <v>9000000</v>
          </cell>
        </row>
        <row r="43">
          <cell r="A43" t="str">
            <v>TZSZ13</v>
          </cell>
          <cell r="B43">
            <v>46029.484722222223</v>
          </cell>
          <cell r="C43" t="str">
            <v>PEUGEOT</v>
          </cell>
          <cell r="D43">
            <v>208</v>
          </cell>
          <cell r="E43">
            <v>2025</v>
          </cell>
          <cell r="F43">
            <v>14216</v>
          </cell>
          <cell r="G43" t="str">
            <v>1.2 STYLE PURETECH 75 MT</v>
          </cell>
          <cell r="H43" t="str">
            <v>GRIS ARTENSE</v>
          </cell>
          <cell r="I43" t="str">
            <v>Premium Copiapo</v>
          </cell>
          <cell r="J43" t="str">
            <v>Miguel Aguirre</v>
          </cell>
          <cell r="K43" t="str">
            <v>Miguel Aguirre</v>
          </cell>
          <cell r="L43" t="str">
            <v>Christopher  Vargas Munizaga</v>
          </cell>
          <cell r="M43" t="str">
            <v>cvargas@callegari.cl</v>
          </cell>
          <cell r="N43">
            <v>10000000</v>
          </cell>
        </row>
        <row r="44">
          <cell r="A44" t="str">
            <v>SYPS56</v>
          </cell>
          <cell r="B44">
            <v>46028.734027777777</v>
          </cell>
          <cell r="C44" t="str">
            <v>KIA MOTORS</v>
          </cell>
          <cell r="D44" t="str">
            <v>SOLUTO</v>
          </cell>
          <cell r="E44">
            <v>2024</v>
          </cell>
          <cell r="F44">
            <v>51000</v>
          </cell>
          <cell r="G44" t="str">
            <v>1.4 LX AC MT</v>
          </cell>
          <cell r="H44" t="str">
            <v>AZUL VELERO</v>
          </cell>
          <cell r="I44" t="str">
            <v>Megacentro Copiapo</v>
          </cell>
          <cell r="J44" t="str">
            <v>Miguel Aguirre</v>
          </cell>
          <cell r="K44" t="str">
            <v>Miguel Aguirre</v>
          </cell>
          <cell r="L44" t="str">
            <v>Atalia Quinteros</v>
          </cell>
          <cell r="M44" t="str">
            <v>ataliaq@callegari.cl</v>
          </cell>
          <cell r="N44">
            <v>7850000</v>
          </cell>
        </row>
        <row r="45">
          <cell r="A45" t="str">
            <v>TCTX83</v>
          </cell>
          <cell r="B45">
            <v>46020.713888888888</v>
          </cell>
          <cell r="C45" t="str">
            <v>CHEVROLET</v>
          </cell>
          <cell r="D45" t="str">
            <v>SAIL</v>
          </cell>
          <cell r="E45">
            <v>2024</v>
          </cell>
          <cell r="F45">
            <v>25880</v>
          </cell>
          <cell r="G45" t="str">
            <v>1.5 LTZ AT</v>
          </cell>
          <cell r="H45" t="str">
            <v xml:space="preserve">BLANCO </v>
          </cell>
          <cell r="I45" t="str">
            <v>Nissan Copiapo</v>
          </cell>
          <cell r="J45" t="str">
            <v>Miguel Aguirre</v>
          </cell>
          <cell r="K45" t="str">
            <v>Miguel Aguirre</v>
          </cell>
          <cell r="L45" t="str">
            <v>Bryan Tapia</v>
          </cell>
          <cell r="M45" t="str">
            <v>btapia@callegari.cl</v>
          </cell>
          <cell r="N45">
            <v>10000000</v>
          </cell>
        </row>
        <row r="46">
          <cell r="A46" t="str">
            <v>JZGH39</v>
          </cell>
          <cell r="B46">
            <v>46022.40625</v>
          </cell>
          <cell r="C46" t="str">
            <v>KIA MOTORS</v>
          </cell>
          <cell r="D46" t="str">
            <v>RIO 5</v>
          </cell>
          <cell r="E46">
            <v>2018</v>
          </cell>
          <cell r="F46">
            <v>97000</v>
          </cell>
          <cell r="G46" t="str">
            <v>1.4 EX 6MT AC</v>
          </cell>
          <cell r="H46" t="str">
            <v>NEGRO AURORA</v>
          </cell>
          <cell r="I46" t="str">
            <v>Kia La Serena</v>
          </cell>
          <cell r="J46" t="str">
            <v>Miguel Aguirre</v>
          </cell>
          <cell r="K46" t="str">
            <v>Miguel Aguirre</v>
          </cell>
          <cell r="L46" t="str">
            <v>Loreto Garces</v>
          </cell>
          <cell r="M46" t="str">
            <v>lgarces@callegari.cl</v>
          </cell>
          <cell r="N46">
            <v>7000000</v>
          </cell>
        </row>
        <row r="47">
          <cell r="A47" t="str">
            <v>RFBV50</v>
          </cell>
          <cell r="B47">
            <v>46022.563888888886</v>
          </cell>
          <cell r="C47" t="str">
            <v>KIA MOTORS</v>
          </cell>
          <cell r="D47" t="str">
            <v>MORNING</v>
          </cell>
          <cell r="E47">
            <v>2021</v>
          </cell>
          <cell r="F47">
            <v>47500</v>
          </cell>
          <cell r="G47" t="str">
            <v>1.2 EX ABS AC MT</v>
          </cell>
          <cell r="H47" t="str">
            <v>PLATEADO RESPLANDECI</v>
          </cell>
          <cell r="I47" t="str">
            <v>Megacentro Copiapo</v>
          </cell>
          <cell r="J47" t="str">
            <v>Miguel Aguirre</v>
          </cell>
          <cell r="K47" t="str">
            <v>Miguel Aguirre</v>
          </cell>
          <cell r="L47" t="str">
            <v>Atalia Quinteros</v>
          </cell>
          <cell r="M47" t="str">
            <v>ataliaq@callegari.cl</v>
          </cell>
          <cell r="N47">
            <v>5900000</v>
          </cell>
        </row>
        <row r="48">
          <cell r="A48" t="str">
            <v>PKBF15</v>
          </cell>
          <cell r="B48">
            <v>46022.550694444442</v>
          </cell>
          <cell r="C48" t="str">
            <v>MG</v>
          </cell>
          <cell r="D48" t="str">
            <v>ZS</v>
          </cell>
          <cell r="E48">
            <v>2021</v>
          </cell>
          <cell r="F48">
            <v>40252</v>
          </cell>
          <cell r="G48" t="str">
            <v>1.5 COM MT</v>
          </cell>
          <cell r="H48" t="str">
            <v>ROJO</v>
          </cell>
          <cell r="I48" t="str">
            <v>Local Fco De Aguirre</v>
          </cell>
          <cell r="J48" t="str">
            <v>Miguel Aguirre</v>
          </cell>
          <cell r="K48" t="str">
            <v>Miguel Aguirre</v>
          </cell>
          <cell r="L48" t="str">
            <v>Paola Lettura</v>
          </cell>
          <cell r="M48" t="str">
            <v>plettura@callegari.cl</v>
          </cell>
          <cell r="N48">
            <v>6600000</v>
          </cell>
        </row>
        <row r="49">
          <cell r="A49" t="str">
            <v>TRTW63</v>
          </cell>
          <cell r="B49">
            <v>46022.55</v>
          </cell>
          <cell r="C49" t="str">
            <v>BAIC</v>
          </cell>
          <cell r="D49" t="str">
            <v>X55</v>
          </cell>
          <cell r="E49">
            <v>2024</v>
          </cell>
          <cell r="F49">
            <v>8941</v>
          </cell>
          <cell r="H49" t="str">
            <v xml:space="preserve">BLANCO </v>
          </cell>
          <cell r="I49" t="str">
            <v>Local Fco De Aguirre</v>
          </cell>
          <cell r="J49" t="str">
            <v>Miguel Aguirre</v>
          </cell>
          <cell r="K49" t="str">
            <v>Miguel Aguirre</v>
          </cell>
          <cell r="L49" t="str">
            <v>Felipe Javier   Alfonso Dominguez</v>
          </cell>
          <cell r="M49" t="str">
            <v>falfonso@callegari.cl</v>
          </cell>
          <cell r="N49">
            <v>10000000</v>
          </cell>
        </row>
        <row r="50">
          <cell r="A50" t="str">
            <v>TLRS70</v>
          </cell>
          <cell r="B50">
            <v>46022.454861111109</v>
          </cell>
          <cell r="C50" t="str">
            <v>SSANGYONG</v>
          </cell>
          <cell r="D50" t="str">
            <v>TORRES</v>
          </cell>
          <cell r="E50">
            <v>2024</v>
          </cell>
          <cell r="F50">
            <v>35150</v>
          </cell>
          <cell r="G50" t="str">
            <v>1.5 GLX MT</v>
          </cell>
          <cell r="H50" t="str">
            <v>AZUL METALICO</v>
          </cell>
          <cell r="I50" t="str">
            <v>Sk Copiapo</v>
          </cell>
          <cell r="J50" t="str">
            <v>Miguel Aguirre</v>
          </cell>
          <cell r="K50" t="str">
            <v>Miguel Aguirre</v>
          </cell>
          <cell r="L50" t="str">
            <v>Katherine Arredondo</v>
          </cell>
          <cell r="M50" t="str">
            <v>karredondo@callegari.cl</v>
          </cell>
          <cell r="N50">
            <v>16400000</v>
          </cell>
        </row>
        <row r="51">
          <cell r="A51" t="str">
            <v>SBWS12</v>
          </cell>
          <cell r="B51">
            <v>46021.729861111111</v>
          </cell>
          <cell r="C51" t="str">
            <v>JEEP</v>
          </cell>
          <cell r="D51" t="str">
            <v>RENEGADE</v>
          </cell>
          <cell r="E51">
            <v>2022</v>
          </cell>
          <cell r="F51">
            <v>49906</v>
          </cell>
          <cell r="G51" t="str">
            <v>1.8 SPORT LX MT</v>
          </cell>
          <cell r="H51" t="str">
            <v>BLANCO</v>
          </cell>
          <cell r="I51" t="str">
            <v>Kia La Serena</v>
          </cell>
          <cell r="J51" t="str">
            <v>Miguel Aguirre</v>
          </cell>
          <cell r="K51" t="str">
            <v>Miguel Aguirre</v>
          </cell>
          <cell r="L51" t="str">
            <v>Carolina Bustos</v>
          </cell>
          <cell r="M51" t="str">
            <v>cbustos@callegari.cl</v>
          </cell>
          <cell r="N51">
            <v>10000000</v>
          </cell>
        </row>
        <row r="52">
          <cell r="A52" t="str">
            <v>TPCP16</v>
          </cell>
          <cell r="B52">
            <v>46021.716666666667</v>
          </cell>
          <cell r="C52" t="str">
            <v>CHERY</v>
          </cell>
          <cell r="D52" t="str">
            <v>TIGGO 8</v>
          </cell>
          <cell r="E52">
            <v>2024</v>
          </cell>
          <cell r="F52">
            <v>16000</v>
          </cell>
          <cell r="G52" t="str">
            <v>1.5 GLS MT</v>
          </cell>
          <cell r="H52" t="str">
            <v>AZUL METALIZADO</v>
          </cell>
          <cell r="I52" t="str">
            <v>Local Fco De Aguirre</v>
          </cell>
          <cell r="J52" t="str">
            <v>Miguel Aguirre</v>
          </cell>
          <cell r="K52" t="str">
            <v>Miguel Aguirre</v>
          </cell>
          <cell r="L52" t="str">
            <v>Adriana Casallas</v>
          </cell>
          <cell r="M52" t="str">
            <v>acasallas@callegari.cl</v>
          </cell>
          <cell r="N52">
            <v>11500000</v>
          </cell>
        </row>
        <row r="53">
          <cell r="A53" t="str">
            <v>JYBF33</v>
          </cell>
          <cell r="B53">
            <v>46021.713194444441</v>
          </cell>
          <cell r="C53" t="str">
            <v>PEUGEOT</v>
          </cell>
          <cell r="D53">
            <v>3008</v>
          </cell>
          <cell r="E53">
            <v>2018</v>
          </cell>
          <cell r="F53">
            <v>95984</v>
          </cell>
          <cell r="G53" t="str">
            <v>1.6 ACTIVE THP 165HP E6 AT</v>
          </cell>
          <cell r="H53" t="str">
            <v>ROJO ULTIMATE</v>
          </cell>
          <cell r="I53" t="str">
            <v>Megacentro Ovalle</v>
          </cell>
          <cell r="J53" t="str">
            <v>Miguel Aguirre</v>
          </cell>
          <cell r="K53" t="str">
            <v>Miguel Aguirre</v>
          </cell>
          <cell r="L53" t="str">
            <v>Daniel Carvajal</v>
          </cell>
          <cell r="M53" t="str">
            <v>dcarvajal@callegari.cl</v>
          </cell>
          <cell r="N53">
            <v>8800000</v>
          </cell>
        </row>
        <row r="54">
          <cell r="A54" t="str">
            <v>PXXV95</v>
          </cell>
          <cell r="B54">
            <v>46021.387499999997</v>
          </cell>
          <cell r="C54" t="str">
            <v>HYUNDAI</v>
          </cell>
          <cell r="D54" t="str">
            <v>ATOS</v>
          </cell>
          <cell r="E54">
            <v>2021</v>
          </cell>
          <cell r="F54">
            <v>61681</v>
          </cell>
          <cell r="G54" t="str">
            <v>1.1 PLUS MT</v>
          </cell>
          <cell r="H54" t="str">
            <v>BLANCO</v>
          </cell>
          <cell r="I54" t="str">
            <v>Kia La Serena</v>
          </cell>
          <cell r="J54" t="str">
            <v>Miguel Aguirre</v>
          </cell>
          <cell r="K54" t="str">
            <v>Miguel Aguirre</v>
          </cell>
          <cell r="L54" t="str">
            <v>José Cerda</v>
          </cell>
          <cell r="M54" t="str">
            <v>jose.cerda@callegari.cl</v>
          </cell>
          <cell r="N54">
            <v>5500000</v>
          </cell>
        </row>
        <row r="55">
          <cell r="A55" t="str">
            <v>SPPY18</v>
          </cell>
          <cell r="B55">
            <v>46020.793749999997</v>
          </cell>
          <cell r="C55" t="str">
            <v>CHERY</v>
          </cell>
          <cell r="D55" t="str">
            <v>TIGGO 8 PRO</v>
          </cell>
          <cell r="E55">
            <v>2023</v>
          </cell>
          <cell r="F55">
            <v>12500</v>
          </cell>
          <cell r="G55" t="str">
            <v>1.6 GDI GLX AT</v>
          </cell>
          <cell r="H55" t="str">
            <v>AZUL METALIZADO</v>
          </cell>
          <cell r="I55" t="str">
            <v>Sk Copiapo</v>
          </cell>
          <cell r="J55" t="str">
            <v>Miguel Aguirre</v>
          </cell>
          <cell r="K55" t="str">
            <v>Miguel Aguirre</v>
          </cell>
          <cell r="L55" t="str">
            <v>Katherine Arredondo</v>
          </cell>
          <cell r="M55" t="str">
            <v>karredondo@callegari.cl</v>
          </cell>
          <cell r="N55">
            <v>11800000</v>
          </cell>
        </row>
        <row r="56">
          <cell r="A56" t="str">
            <v>TCTV39</v>
          </cell>
          <cell r="B56">
            <v>46020.793749999997</v>
          </cell>
          <cell r="C56" t="str">
            <v>FORD</v>
          </cell>
          <cell r="D56" t="str">
            <v>F-150</v>
          </cell>
          <cell r="E56">
            <v>2024</v>
          </cell>
          <cell r="F56">
            <v>15400</v>
          </cell>
          <cell r="G56" t="str">
            <v>5.0 LARIAT CC SPORT AT 4X4</v>
          </cell>
          <cell r="H56" t="str">
            <v>BLANCO METALICO</v>
          </cell>
          <cell r="I56" t="str">
            <v>Megacentro La Serena</v>
          </cell>
          <cell r="J56" t="str">
            <v>Miguel Aguirre</v>
          </cell>
          <cell r="K56" t="str">
            <v>Miguel Aguirre</v>
          </cell>
          <cell r="L56" t="str">
            <v>Juan Saavedra</v>
          </cell>
          <cell r="M56" t="str">
            <v>jsaavedra@callegari.cl</v>
          </cell>
          <cell r="N56">
            <v>37300000</v>
          </cell>
        </row>
        <row r="57">
          <cell r="A57" t="str">
            <v>RJPL29</v>
          </cell>
          <cell r="B57">
            <v>46020.793055555558</v>
          </cell>
          <cell r="C57" t="str">
            <v>KIA MOTORS</v>
          </cell>
          <cell r="D57" t="str">
            <v>MORNING</v>
          </cell>
          <cell r="E57">
            <v>2022</v>
          </cell>
          <cell r="F57">
            <v>47000</v>
          </cell>
          <cell r="G57" t="str">
            <v>1.2 EX ABS AC MT</v>
          </cell>
          <cell r="H57" t="str">
            <v>BLANCO INVIERNO</v>
          </cell>
          <cell r="I57" t="str">
            <v>Kia La Serena</v>
          </cell>
          <cell r="J57" t="str">
            <v>Miguel Aguirre</v>
          </cell>
          <cell r="K57" t="str">
            <v>Miguel Aguirre</v>
          </cell>
          <cell r="L57" t="str">
            <v>José Cerda</v>
          </cell>
          <cell r="M57" t="str">
            <v>jose.cerda@callegari.cl</v>
          </cell>
          <cell r="N57">
            <v>6900000</v>
          </cell>
        </row>
        <row r="58">
          <cell r="A58" t="str">
            <v>SPSZ16</v>
          </cell>
          <cell r="B58">
            <v>46020.705555555556</v>
          </cell>
          <cell r="C58" t="str">
            <v>FORD</v>
          </cell>
          <cell r="D58" t="str">
            <v>RANGER</v>
          </cell>
          <cell r="E58">
            <v>2023</v>
          </cell>
          <cell r="F58">
            <v>20000</v>
          </cell>
          <cell r="G58" t="str">
            <v>3.2 XL FX4 AT 4X4 DIESEL</v>
          </cell>
          <cell r="H58" t="str">
            <v>BLANCO</v>
          </cell>
          <cell r="I58" t="str">
            <v>Megacentro La Serena</v>
          </cell>
          <cell r="J58" t="str">
            <v>Miguel Aguirre</v>
          </cell>
          <cell r="K58" t="str">
            <v>Miguel Aguirre</v>
          </cell>
          <cell r="L58" t="str">
            <v>Viviana Rojas</v>
          </cell>
          <cell r="M58" t="str">
            <v>v.rojas@callegari.cl</v>
          </cell>
          <cell r="N58">
            <v>22100000</v>
          </cell>
        </row>
        <row r="59">
          <cell r="A59" t="str">
            <v>RVKL20</v>
          </cell>
          <cell r="B59">
            <v>46020.690972222219</v>
          </cell>
          <cell r="C59" t="str">
            <v>TOYOTA</v>
          </cell>
          <cell r="D59" t="str">
            <v>COROLLA</v>
          </cell>
          <cell r="E59">
            <v>2023</v>
          </cell>
          <cell r="F59">
            <v>52000</v>
          </cell>
          <cell r="G59" t="str">
            <v>2.0 CROSS GR-S AT</v>
          </cell>
          <cell r="H59" t="str">
            <v>BLANCO PERLADO PLATI</v>
          </cell>
          <cell r="I59" t="str">
            <v>Local Fco De Aguirre</v>
          </cell>
          <cell r="J59" t="str">
            <v>Miguel Aguirre</v>
          </cell>
          <cell r="K59" t="str">
            <v>Miguel Aguirre</v>
          </cell>
          <cell r="L59" t="str">
            <v>Maria Paz  Aranciba</v>
          </cell>
          <cell r="M59" t="str">
            <v>marancibia@callegari.cl</v>
          </cell>
          <cell r="N59">
            <v>14500000</v>
          </cell>
        </row>
        <row r="60">
          <cell r="A60" t="str">
            <v>SJDV48</v>
          </cell>
          <cell r="B60">
            <v>46020.490277777775</v>
          </cell>
          <cell r="C60" t="str">
            <v>MG</v>
          </cell>
          <cell r="D60" t="str">
            <v>MG3</v>
          </cell>
          <cell r="E60">
            <v>2023</v>
          </cell>
          <cell r="F60">
            <v>62000</v>
          </cell>
          <cell r="G60" t="str">
            <v>1.5 COM AT</v>
          </cell>
          <cell r="H60" t="str">
            <v>BLANCO</v>
          </cell>
          <cell r="I60" t="str">
            <v>Sk Copiapo</v>
          </cell>
          <cell r="J60" t="str">
            <v>Miguel Aguirre</v>
          </cell>
          <cell r="K60" t="str">
            <v>Miguel Aguirre</v>
          </cell>
          <cell r="L60" t="str">
            <v>Miguel Muñoz</v>
          </cell>
          <cell r="M60" t="str">
            <v>mmunoz@callegari.cl</v>
          </cell>
          <cell r="N60">
            <v>6500000</v>
          </cell>
        </row>
        <row r="61">
          <cell r="A61" t="str">
            <v>TSSB95</v>
          </cell>
          <cell r="B61">
            <v>46020.388888888891</v>
          </cell>
          <cell r="C61" t="str">
            <v>FORD</v>
          </cell>
          <cell r="D61" t="str">
            <v>RANGER</v>
          </cell>
          <cell r="E61">
            <v>2025</v>
          </cell>
          <cell r="F61">
            <v>16000</v>
          </cell>
          <cell r="G61" t="str">
            <v>3.0 RAPTOR AT 4X4</v>
          </cell>
          <cell r="H61" t="str">
            <v>GRIS PIEDRA</v>
          </cell>
          <cell r="I61" t="str">
            <v>Megacentro La Serena</v>
          </cell>
          <cell r="J61" t="str">
            <v>Miguel Aguirre</v>
          </cell>
          <cell r="K61" t="str">
            <v>Miguel Aguirre</v>
          </cell>
          <cell r="L61" t="str">
            <v>Eliana Aguilera</v>
          </cell>
          <cell r="M61" t="str">
            <v>belen.aguilera@callegari.cl</v>
          </cell>
          <cell r="N61">
            <v>41200000</v>
          </cell>
        </row>
        <row r="62">
          <cell r="A62" t="str">
            <v>RFYC31</v>
          </cell>
          <cell r="B62">
            <v>46020.384722222225</v>
          </cell>
          <cell r="C62" t="str">
            <v>CHEVROLET</v>
          </cell>
          <cell r="D62" t="str">
            <v>TRAVERSE</v>
          </cell>
          <cell r="E62">
            <v>2022</v>
          </cell>
          <cell r="F62">
            <v>87403</v>
          </cell>
          <cell r="G62" t="str">
            <v>3.6 PREMIER AT 4X4</v>
          </cell>
          <cell r="H62" t="str">
            <v>NEGRO MET</v>
          </cell>
          <cell r="I62" t="str">
            <v>Megacentro La Serena</v>
          </cell>
          <cell r="J62" t="str">
            <v>Miguel Aguirre</v>
          </cell>
          <cell r="K62" t="str">
            <v>Miguel Aguirre</v>
          </cell>
          <cell r="L62" t="str">
            <v>Eliana Aguilera</v>
          </cell>
          <cell r="M62" t="str">
            <v>belen.aguilera@callegari.cl</v>
          </cell>
          <cell r="N62">
            <v>24000000</v>
          </cell>
        </row>
        <row r="63">
          <cell r="A63" t="str">
            <v>SZTK19</v>
          </cell>
          <cell r="B63">
            <v>46018.490277777775</v>
          </cell>
          <cell r="C63" t="str">
            <v>RAM</v>
          </cell>
          <cell r="D63">
            <v>700</v>
          </cell>
          <cell r="E63">
            <v>2024</v>
          </cell>
          <cell r="F63">
            <v>29000</v>
          </cell>
          <cell r="G63" t="str">
            <v>1.4 BIGHORN CD MT</v>
          </cell>
          <cell r="H63" t="str">
            <v>NEGRO VULCANO</v>
          </cell>
          <cell r="I63" t="str">
            <v>Local Fco De Aguirre</v>
          </cell>
          <cell r="J63" t="str">
            <v>Miguel Aguirre</v>
          </cell>
          <cell r="K63" t="str">
            <v>Miguel Aguirre</v>
          </cell>
          <cell r="L63" t="str">
            <v>Willy Guerrero</v>
          </cell>
          <cell r="M63" t="str">
            <v>wguerrero@callegari.cl</v>
          </cell>
          <cell r="N63">
            <v>11300000</v>
          </cell>
        </row>
        <row r="64">
          <cell r="A64" t="str">
            <v>TCTS12</v>
          </cell>
          <cell r="B64">
            <v>46017.728472222225</v>
          </cell>
          <cell r="C64" t="str">
            <v>CITROEN</v>
          </cell>
          <cell r="D64" t="str">
            <v>C-5</v>
          </cell>
          <cell r="E64">
            <v>2024</v>
          </cell>
          <cell r="F64">
            <v>21178</v>
          </cell>
          <cell r="H64" t="str">
            <v>GRIS PLATINIUM</v>
          </cell>
          <cell r="I64" t="str">
            <v>Megacentro La Serena</v>
          </cell>
          <cell r="J64" t="str">
            <v>Miguel Aguirre</v>
          </cell>
          <cell r="K64" t="str">
            <v>Miguel Aguirre</v>
          </cell>
          <cell r="L64" t="str">
            <v>Fabian Muñoz</v>
          </cell>
          <cell r="M64" t="str">
            <v>fmunoz@callegari.cl</v>
          </cell>
          <cell r="N64">
            <v>16750000</v>
          </cell>
        </row>
        <row r="65">
          <cell r="A65" t="str">
            <v>KGLK71</v>
          </cell>
          <cell r="B65">
            <v>46017.705555555556</v>
          </cell>
          <cell r="C65" t="str">
            <v>TOYOTA</v>
          </cell>
          <cell r="D65" t="str">
            <v>RUSH</v>
          </cell>
          <cell r="E65">
            <v>2018</v>
          </cell>
          <cell r="F65">
            <v>56000</v>
          </cell>
          <cell r="G65" t="str">
            <v>1.5 LEI MT 4X4</v>
          </cell>
          <cell r="H65" t="str">
            <v>GRIS METALICO</v>
          </cell>
          <cell r="I65" t="str">
            <v>Megacentro Copiapo</v>
          </cell>
          <cell r="J65" t="str">
            <v>Miguel Aguirre</v>
          </cell>
          <cell r="K65" t="str">
            <v>Miguel Aguirre</v>
          </cell>
          <cell r="L65" t="str">
            <v>Humberto Godoy</v>
          </cell>
          <cell r="M65" t="str">
            <v>hgodoy@callegari.cl</v>
          </cell>
          <cell r="N65">
            <v>7300000</v>
          </cell>
        </row>
        <row r="66">
          <cell r="A66" t="str">
            <v>PPGH28</v>
          </cell>
          <cell r="B66">
            <v>46017.520138888889</v>
          </cell>
          <cell r="C66" t="str">
            <v>SUBARU</v>
          </cell>
          <cell r="D66" t="str">
            <v>XV</v>
          </cell>
          <cell r="E66">
            <v>2021</v>
          </cell>
          <cell r="F66">
            <v>28500</v>
          </cell>
          <cell r="G66" t="str">
            <v>2.0 AWD DYNAMIC AT 4X4</v>
          </cell>
          <cell r="H66" t="str">
            <v>BLANCO CRISTAL PERLA</v>
          </cell>
          <cell r="I66" t="str">
            <v>Megacentro Ovalle</v>
          </cell>
          <cell r="J66" t="str">
            <v>Miguel Aguirre</v>
          </cell>
          <cell r="K66" t="str">
            <v>Miguel Aguirre</v>
          </cell>
          <cell r="L66" t="str">
            <v>Felipe Nuñez</v>
          </cell>
          <cell r="M66" t="str">
            <v>fnunez@callegari.cl</v>
          </cell>
          <cell r="N66">
            <v>14000000</v>
          </cell>
        </row>
        <row r="67">
          <cell r="A67" t="str">
            <v>TCHW91</v>
          </cell>
          <cell r="B67">
            <v>46017.492361111108</v>
          </cell>
          <cell r="C67" t="str">
            <v>KIA MOTORS</v>
          </cell>
          <cell r="D67" t="str">
            <v>SONET</v>
          </cell>
          <cell r="E67">
            <v>2024</v>
          </cell>
          <cell r="F67">
            <v>30000</v>
          </cell>
          <cell r="G67" t="str">
            <v>1.5 EX IVT FULL MT</v>
          </cell>
          <cell r="H67" t="str">
            <v>ROJO RUBI</v>
          </cell>
          <cell r="I67" t="str">
            <v>Local Fco De Aguirre</v>
          </cell>
          <cell r="J67" t="str">
            <v>Miguel Aguirre</v>
          </cell>
          <cell r="K67" t="str">
            <v>Miguel Aguirre</v>
          </cell>
          <cell r="L67" t="str">
            <v>Willy Guerrero</v>
          </cell>
          <cell r="M67" t="str">
            <v>wguerrero@callegari.cl</v>
          </cell>
          <cell r="N67">
            <v>12100000</v>
          </cell>
        </row>
        <row r="68">
          <cell r="A68" t="str">
            <v>LBVX49</v>
          </cell>
          <cell r="B68">
            <v>46015.536805555559</v>
          </cell>
          <cell r="C68" t="str">
            <v>MITSUBISHI</v>
          </cell>
          <cell r="D68" t="str">
            <v>MONTERO SPORT</v>
          </cell>
          <cell r="E68">
            <v>2019</v>
          </cell>
          <cell r="F68">
            <v>57000</v>
          </cell>
          <cell r="G68" t="str">
            <v>2.4 MT 4X4 DIESEL</v>
          </cell>
          <cell r="H68" t="str">
            <v>BLANCO PERLA</v>
          </cell>
          <cell r="I68" t="str">
            <v>Megacentro Copiapo</v>
          </cell>
          <cell r="J68" t="str">
            <v>Miguel Aguirre</v>
          </cell>
          <cell r="K68" t="str">
            <v>Miguel Aguirre</v>
          </cell>
          <cell r="L68" t="str">
            <v>Atalia Quinteros</v>
          </cell>
          <cell r="M68" t="str">
            <v>ataliaq@callegari.cl</v>
          </cell>
          <cell r="N68">
            <v>15500000</v>
          </cell>
        </row>
        <row r="69">
          <cell r="A69" t="str">
            <v>PSTV15</v>
          </cell>
          <cell r="B69">
            <v>46015.487500000003</v>
          </cell>
          <cell r="C69" t="str">
            <v>MG</v>
          </cell>
          <cell r="D69" t="str">
            <v>HS</v>
          </cell>
          <cell r="E69">
            <v>2021</v>
          </cell>
          <cell r="F69">
            <v>72000</v>
          </cell>
          <cell r="H69" t="str">
            <v>AZUL</v>
          </cell>
          <cell r="I69" t="str">
            <v>Local Usados</v>
          </cell>
          <cell r="J69" t="str">
            <v>Miguel Aguirre</v>
          </cell>
          <cell r="K69" t="str">
            <v>Miguel Aguirre</v>
          </cell>
          <cell r="L69" t="str">
            <v>Vanessa  Casanga</v>
          </cell>
          <cell r="M69" t="str">
            <v>vcasanga@callegari.cl</v>
          </cell>
          <cell r="N69">
            <v>8800000</v>
          </cell>
        </row>
        <row r="70">
          <cell r="A70" t="str">
            <v>JZGC66</v>
          </cell>
          <cell r="B70">
            <v>46015.461111111108</v>
          </cell>
          <cell r="C70" t="str">
            <v>DONGFENG</v>
          </cell>
          <cell r="D70">
            <v>580</v>
          </cell>
          <cell r="E70">
            <v>2018</v>
          </cell>
          <cell r="F70">
            <v>59981</v>
          </cell>
          <cell r="G70" t="str">
            <v>1.5T LUXURY MT</v>
          </cell>
          <cell r="H70" t="str">
            <v xml:space="preserve">BLANCO </v>
          </cell>
          <cell r="I70" t="str">
            <v>Local Fco De Aguirre</v>
          </cell>
          <cell r="J70" t="str">
            <v>Miguel Aguirre</v>
          </cell>
          <cell r="K70" t="str">
            <v>Miguel Aguirre</v>
          </cell>
          <cell r="L70" t="str">
            <v>Maria Mendoza</v>
          </cell>
          <cell r="M70" t="str">
            <v>maria.mendoza@callegari.cl</v>
          </cell>
          <cell r="N70">
            <v>5200000</v>
          </cell>
        </row>
        <row r="71">
          <cell r="A71" t="str">
            <v>TLRT68</v>
          </cell>
          <cell r="B71">
            <v>46014.538194444445</v>
          </cell>
          <cell r="C71" t="str">
            <v>PEUGEOT</v>
          </cell>
          <cell r="D71">
            <v>3008</v>
          </cell>
          <cell r="E71">
            <v>2024</v>
          </cell>
          <cell r="F71">
            <v>14989</v>
          </cell>
          <cell r="G71" t="str">
            <v>1.5 GT BLACK PACK BLUEHDI 130 EAT8 AT</v>
          </cell>
          <cell r="H71" t="str">
            <v>GRIS PLATINIUM</v>
          </cell>
          <cell r="I71" t="str">
            <v>Peugeot Copiapo</v>
          </cell>
          <cell r="J71" t="str">
            <v>Miguel Aguirre</v>
          </cell>
          <cell r="K71" t="str">
            <v>Miguel Aguirre</v>
          </cell>
          <cell r="L71" t="str">
            <v>Ricky Bohorquez</v>
          </cell>
          <cell r="M71" t="str">
            <v>rbohorquez@callegari.cl</v>
          </cell>
          <cell r="N71">
            <v>19200000</v>
          </cell>
        </row>
        <row r="72">
          <cell r="A72" t="str">
            <v>TGVG86</v>
          </cell>
          <cell r="B72">
            <v>46014.480555555558</v>
          </cell>
          <cell r="C72" t="str">
            <v>HINO</v>
          </cell>
          <cell r="D72" t="str">
            <v>XZU</v>
          </cell>
          <cell r="E72">
            <v>2025</v>
          </cell>
          <cell r="F72">
            <v>5000</v>
          </cell>
          <cell r="H72" t="str">
            <v xml:space="preserve">BLANCO </v>
          </cell>
          <cell r="I72" t="str">
            <v>Camiones</v>
          </cell>
          <cell r="J72" t="str">
            <v>Miguel Aguirre</v>
          </cell>
          <cell r="K72" t="str">
            <v>Miguel Aguirre</v>
          </cell>
          <cell r="L72" t="str">
            <v>Juan Gonzalez</v>
          </cell>
          <cell r="M72" t="str">
            <v>jgonzalez@callegari.cl</v>
          </cell>
          <cell r="N72">
            <v>44811592</v>
          </cell>
        </row>
        <row r="73">
          <cell r="A73" t="str">
            <v>SJHZ88</v>
          </cell>
          <cell r="B73">
            <v>46014.425694444442</v>
          </cell>
          <cell r="C73" t="str">
            <v>RENAULT</v>
          </cell>
          <cell r="D73" t="str">
            <v>KWID</v>
          </cell>
          <cell r="E73">
            <v>2023</v>
          </cell>
          <cell r="F73">
            <v>34890</v>
          </cell>
          <cell r="G73" t="str">
            <v>1.0 HB ZEN MT</v>
          </cell>
          <cell r="H73" t="str">
            <v>BLANCO GLACIER</v>
          </cell>
          <cell r="I73" t="str">
            <v>Megacentro La Serena</v>
          </cell>
          <cell r="J73" t="str">
            <v>Miguel Aguirre</v>
          </cell>
          <cell r="K73" t="str">
            <v>Miguel Aguirre</v>
          </cell>
          <cell r="L73" t="str">
            <v xml:space="preserve"> Luis  Mancilla</v>
          </cell>
          <cell r="M73" t="str">
            <v>lmancilla@callegari.cl</v>
          </cell>
          <cell r="N73">
            <v>4550000</v>
          </cell>
        </row>
        <row r="74">
          <cell r="A74" t="str">
            <v>RDJS62</v>
          </cell>
          <cell r="B74">
            <v>46013.779166666667</v>
          </cell>
          <cell r="C74" t="str">
            <v>HYUNDAI</v>
          </cell>
          <cell r="D74" t="str">
            <v>ACCENT</v>
          </cell>
          <cell r="E74">
            <v>2021</v>
          </cell>
          <cell r="F74">
            <v>41000</v>
          </cell>
          <cell r="G74" t="str">
            <v>1.4 SDN HCI VALUE MT</v>
          </cell>
          <cell r="H74" t="str">
            <v>GRIS GRAFITO</v>
          </cell>
          <cell r="I74" t="str">
            <v>Local Usados</v>
          </cell>
          <cell r="J74" t="str">
            <v>Miguel Aguirre</v>
          </cell>
          <cell r="K74" t="str">
            <v>Miguel Aguirre</v>
          </cell>
          <cell r="L74" t="str">
            <v>Federico Albert</v>
          </cell>
          <cell r="M74" t="str">
            <v>falbert@callegari.cl</v>
          </cell>
          <cell r="N74">
            <v>8500000</v>
          </cell>
        </row>
        <row r="75">
          <cell r="A75" t="str">
            <v>KTCV74</v>
          </cell>
          <cell r="B75">
            <v>46013.745833333334</v>
          </cell>
          <cell r="C75" t="str">
            <v>CHANGAN</v>
          </cell>
          <cell r="D75" t="str">
            <v>CS15</v>
          </cell>
          <cell r="E75">
            <v>2018</v>
          </cell>
          <cell r="F75">
            <v>95076</v>
          </cell>
          <cell r="G75" t="str">
            <v>1.5 MT</v>
          </cell>
          <cell r="H75" t="str">
            <v xml:space="preserve">gris </v>
          </cell>
          <cell r="I75" t="str">
            <v>Omoda La Serena</v>
          </cell>
          <cell r="J75" t="str">
            <v>Miguel Aguirre</v>
          </cell>
          <cell r="K75" t="str">
            <v>Miguel Aguirre</v>
          </cell>
          <cell r="L75" t="str">
            <v>Victor  Salas Rivera</v>
          </cell>
          <cell r="M75" t="str">
            <v>vsalas@callegari.cl</v>
          </cell>
          <cell r="N75">
            <v>3700000</v>
          </cell>
        </row>
        <row r="76">
          <cell r="A76" t="str">
            <v>TRJC45</v>
          </cell>
          <cell r="B76">
            <v>46013.744444444441</v>
          </cell>
          <cell r="C76" t="str">
            <v>EXEED</v>
          </cell>
          <cell r="D76" t="str">
            <v>LX</v>
          </cell>
          <cell r="E76">
            <v>2024</v>
          </cell>
          <cell r="F76">
            <v>23276</v>
          </cell>
          <cell r="G76" t="str">
            <v>1.5 ADVANCED AT</v>
          </cell>
          <cell r="H76" t="str">
            <v>BLANCO QUARTZ</v>
          </cell>
          <cell r="I76" t="str">
            <v>Omoda La Serena</v>
          </cell>
          <cell r="J76" t="str">
            <v>Miguel Aguirre</v>
          </cell>
          <cell r="K76" t="str">
            <v>Miguel Aguirre</v>
          </cell>
          <cell r="L76" t="str">
            <v>Victor  Salas Rivera</v>
          </cell>
          <cell r="M76" t="str">
            <v>vsalas@callegari.cl</v>
          </cell>
          <cell r="N76">
            <v>13500000</v>
          </cell>
        </row>
        <row r="77">
          <cell r="A77" t="str">
            <v>PSGB54</v>
          </cell>
          <cell r="B77">
            <v>46013.524305555555</v>
          </cell>
          <cell r="C77" t="str">
            <v>CHERY</v>
          </cell>
          <cell r="D77" t="str">
            <v>TIGGO 8</v>
          </cell>
          <cell r="E77">
            <v>2021</v>
          </cell>
          <cell r="F77">
            <v>67900</v>
          </cell>
          <cell r="G77" t="str">
            <v>1.5 GLX AT</v>
          </cell>
          <cell r="H77" t="str">
            <v>GRIS GRAFITO</v>
          </cell>
          <cell r="I77" t="str">
            <v>Local Usados</v>
          </cell>
          <cell r="J77" t="str">
            <v>Miguel Aguirre</v>
          </cell>
          <cell r="K77" t="str">
            <v>Miguel Aguirre</v>
          </cell>
          <cell r="L77" t="str">
            <v>Marcelo Lopez Tapia</v>
          </cell>
          <cell r="M77" t="str">
            <v>mlopez@callegari.cl</v>
          </cell>
          <cell r="N77">
            <v>9000000</v>
          </cell>
        </row>
        <row r="78">
          <cell r="A78" t="str">
            <v>TJDC55</v>
          </cell>
          <cell r="B78">
            <v>46013.522222222222</v>
          </cell>
          <cell r="C78" t="str">
            <v>BYD</v>
          </cell>
          <cell r="D78" t="str">
            <v>SONG PLUS</v>
          </cell>
          <cell r="E78">
            <v>2024</v>
          </cell>
          <cell r="F78">
            <v>30000</v>
          </cell>
          <cell r="H78" t="str">
            <v xml:space="preserve">ROJO </v>
          </cell>
          <cell r="I78" t="str">
            <v>Megacentro La Serena</v>
          </cell>
          <cell r="J78" t="str">
            <v>Miguel Aguirre</v>
          </cell>
          <cell r="K78" t="str">
            <v>Miguel Aguirre</v>
          </cell>
          <cell r="L78" t="str">
            <v>Manuel Villalon</v>
          </cell>
          <cell r="M78" t="str">
            <v>mvillalon@callegari.cl</v>
          </cell>
          <cell r="N78">
            <v>20000000</v>
          </cell>
        </row>
        <row r="79">
          <cell r="A79" t="str">
            <v>SHDG89</v>
          </cell>
          <cell r="B79">
            <v>46013.445138888892</v>
          </cell>
          <cell r="C79" t="str">
            <v>NISSAN</v>
          </cell>
          <cell r="D79" t="str">
            <v>X-TRAIL</v>
          </cell>
          <cell r="E79">
            <v>2023</v>
          </cell>
          <cell r="F79">
            <v>15000</v>
          </cell>
          <cell r="G79" t="str">
            <v>2.5 SENSE AT</v>
          </cell>
          <cell r="H79" t="str">
            <v>PLATEADO</v>
          </cell>
          <cell r="I79" t="str">
            <v>Nissan Copiapo</v>
          </cell>
          <cell r="J79" t="str">
            <v>Miguel Aguirre</v>
          </cell>
          <cell r="K79" t="str">
            <v>Miguel Aguirre</v>
          </cell>
          <cell r="L79" t="str">
            <v>Claudia Ponce</v>
          </cell>
          <cell r="M79" t="str">
            <v>cponce@callegari.cl</v>
          </cell>
          <cell r="N79">
            <v>15200000</v>
          </cell>
        </row>
        <row r="80">
          <cell r="A80" t="str">
            <v>SHLW33</v>
          </cell>
          <cell r="B80">
            <v>46010.751388888886</v>
          </cell>
          <cell r="C80" t="str">
            <v>RAM</v>
          </cell>
          <cell r="D80">
            <v>1500</v>
          </cell>
          <cell r="E80">
            <v>2023</v>
          </cell>
          <cell r="F80">
            <v>33892</v>
          </cell>
          <cell r="G80" t="str">
            <v>3.6 CREW CAB SLT AT 4X4</v>
          </cell>
          <cell r="H80" t="str">
            <v>BLANCO</v>
          </cell>
          <cell r="I80" t="str">
            <v>Local Fco De Aguirre</v>
          </cell>
          <cell r="J80" t="str">
            <v>Miguel Aguirre</v>
          </cell>
          <cell r="K80" t="str">
            <v>Miguel Aguirre</v>
          </cell>
          <cell r="L80" t="str">
            <v>Pablo Toth</v>
          </cell>
          <cell r="M80" t="str">
            <v>ptoth@callegari.cl</v>
          </cell>
          <cell r="N80">
            <v>26200000</v>
          </cell>
        </row>
        <row r="81">
          <cell r="A81" t="str">
            <v>TFGR40</v>
          </cell>
          <cell r="B81">
            <v>46010.716666666667</v>
          </cell>
          <cell r="C81" t="str">
            <v>TOYOTA</v>
          </cell>
          <cell r="D81" t="str">
            <v>HILUX</v>
          </cell>
          <cell r="E81">
            <v>2024</v>
          </cell>
          <cell r="F81">
            <v>40000</v>
          </cell>
          <cell r="G81" t="str">
            <v>2.4 SR MT 4X2 DIESEL</v>
          </cell>
          <cell r="H81" t="str">
            <v>GRIS</v>
          </cell>
          <cell r="I81" t="str">
            <v>Local Fco De Aguirre</v>
          </cell>
          <cell r="J81" t="str">
            <v>Miguel Aguirre</v>
          </cell>
          <cell r="K81" t="str">
            <v>Miguel Aguirre</v>
          </cell>
          <cell r="L81" t="str">
            <v>Adriana Casallas</v>
          </cell>
          <cell r="M81" t="str">
            <v>acasallas@callegari.cl</v>
          </cell>
          <cell r="N81">
            <v>22000000</v>
          </cell>
        </row>
        <row r="82">
          <cell r="A82" t="str">
            <v>SLKK91</v>
          </cell>
          <cell r="B82">
            <v>46010.710416666669</v>
          </cell>
          <cell r="C82" t="str">
            <v>NISSAN</v>
          </cell>
          <cell r="D82" t="str">
            <v>QASHQAI</v>
          </cell>
          <cell r="E82">
            <v>2023</v>
          </cell>
          <cell r="F82">
            <v>23800</v>
          </cell>
          <cell r="G82" t="str">
            <v>1.3 T SENSE MT</v>
          </cell>
          <cell r="H82" t="str">
            <v>BLANCO PERLA</v>
          </cell>
          <cell r="I82" t="str">
            <v>Omoda La Serena</v>
          </cell>
          <cell r="J82" t="str">
            <v>Miguel Aguirre</v>
          </cell>
          <cell r="K82" t="str">
            <v>Miguel Aguirre</v>
          </cell>
          <cell r="L82" t="str">
            <v xml:space="preserve">Francesco Corral </v>
          </cell>
          <cell r="M82" t="str">
            <v>fcorral@callegari.cl</v>
          </cell>
          <cell r="N82">
            <v>15000000</v>
          </cell>
        </row>
        <row r="83">
          <cell r="A83" t="str">
            <v>RCBJ98</v>
          </cell>
          <cell r="B83">
            <v>46010.709722222222</v>
          </cell>
          <cell r="C83" t="str">
            <v>DONGFENG</v>
          </cell>
          <cell r="D83">
            <v>560</v>
          </cell>
          <cell r="E83">
            <v>2021</v>
          </cell>
          <cell r="F83">
            <v>58000</v>
          </cell>
          <cell r="G83" t="str">
            <v>1.8 COMFORT MT</v>
          </cell>
          <cell r="H83" t="str">
            <v>AZUL ELECTRICO</v>
          </cell>
          <cell r="I83" t="str">
            <v>Megacentro La Serena</v>
          </cell>
          <cell r="J83" t="str">
            <v>Miguel Aguirre</v>
          </cell>
          <cell r="K83" t="str">
            <v>Miguel Aguirre</v>
          </cell>
          <cell r="L83" t="str">
            <v>Alvaro Castro</v>
          </cell>
          <cell r="M83" t="str">
            <v>acastro@callegari.cl</v>
          </cell>
          <cell r="N83">
            <v>6900000</v>
          </cell>
        </row>
        <row r="84">
          <cell r="A84" t="str">
            <v>RJCW76</v>
          </cell>
          <cell r="B84">
            <v>46009.684027777781</v>
          </cell>
          <cell r="C84" t="str">
            <v>PEUGEOT</v>
          </cell>
          <cell r="D84">
            <v>2008</v>
          </cell>
          <cell r="E84">
            <v>2022</v>
          </cell>
          <cell r="F84">
            <v>47000</v>
          </cell>
          <cell r="G84" t="str">
            <v>1.2 ACTIVE PURETECH 130 MT</v>
          </cell>
          <cell r="H84" t="str">
            <v>GRIS ARTENSE</v>
          </cell>
          <cell r="I84" t="str">
            <v xml:space="preserve">Premium Usados </v>
          </cell>
          <cell r="J84" t="str">
            <v>Miguel Aguirre</v>
          </cell>
          <cell r="K84" t="str">
            <v>Miguel Aguirre</v>
          </cell>
          <cell r="L84" t="str">
            <v>Daniel Aguilera</v>
          </cell>
          <cell r="M84" t="str">
            <v>daguilera@callegari.cl</v>
          </cell>
          <cell r="N84">
            <v>9000000</v>
          </cell>
        </row>
        <row r="85">
          <cell r="A85" t="str">
            <v>SVRR32</v>
          </cell>
          <cell r="B85">
            <v>46009.488888888889</v>
          </cell>
          <cell r="C85" t="str">
            <v>SUBARU</v>
          </cell>
          <cell r="D85" t="str">
            <v>XV</v>
          </cell>
          <cell r="E85">
            <v>2023</v>
          </cell>
          <cell r="F85">
            <v>26000</v>
          </cell>
          <cell r="G85" t="str">
            <v>2.0 AWD AT 4X4</v>
          </cell>
          <cell r="H85" t="str">
            <v>GRIS OSCURO</v>
          </cell>
          <cell r="I85" t="str">
            <v>Megacentro La Serena</v>
          </cell>
          <cell r="J85" t="str">
            <v>Miguel Aguirre</v>
          </cell>
          <cell r="K85" t="str">
            <v>Miguel Aguirre</v>
          </cell>
          <cell r="L85" t="str">
            <v>Alvaro Castro</v>
          </cell>
          <cell r="M85" t="str">
            <v>acastro@callegari.cl</v>
          </cell>
          <cell r="N85">
            <v>16150000</v>
          </cell>
        </row>
        <row r="86">
          <cell r="A86" t="str">
            <v>SYPL90</v>
          </cell>
          <cell r="B86">
            <v>46008.493750000001</v>
          </cell>
          <cell r="C86" t="str">
            <v>FORD</v>
          </cell>
          <cell r="D86" t="str">
            <v>RANGER</v>
          </cell>
          <cell r="E86">
            <v>2025</v>
          </cell>
          <cell r="F86">
            <v>34500</v>
          </cell>
          <cell r="G86" t="str">
            <v>2.0 XLS MT DIESEL</v>
          </cell>
          <cell r="H86" t="str">
            <v xml:space="preserve">BLANCO </v>
          </cell>
          <cell r="I86" t="str">
            <v>Megacentro Copiapo</v>
          </cell>
          <cell r="J86" t="str">
            <v>Miguel Aguirre</v>
          </cell>
          <cell r="K86" t="str">
            <v>Miguel Aguirre</v>
          </cell>
          <cell r="L86" t="str">
            <v>Martin Thielemann</v>
          </cell>
          <cell r="M86" t="str">
            <v>mthielemann@callegari.cl</v>
          </cell>
          <cell r="N86">
            <v>27000000</v>
          </cell>
        </row>
        <row r="87">
          <cell r="A87" t="str">
            <v>SHZR71</v>
          </cell>
          <cell r="B87">
            <v>46007.65625</v>
          </cell>
          <cell r="C87" t="str">
            <v>SUBARU</v>
          </cell>
          <cell r="D87" t="str">
            <v>XV</v>
          </cell>
          <cell r="E87">
            <v>2023</v>
          </cell>
          <cell r="F87">
            <v>55000</v>
          </cell>
          <cell r="G87" t="str">
            <v>2.0 AWD AT 4X4</v>
          </cell>
          <cell r="H87" t="str">
            <v>GRIS OSCURO</v>
          </cell>
          <cell r="I87" t="str">
            <v>Megacentro La Serena</v>
          </cell>
          <cell r="J87" t="str">
            <v>Miguel Aguirre</v>
          </cell>
          <cell r="K87" t="str">
            <v>Miguel Aguirre</v>
          </cell>
          <cell r="L87" t="str">
            <v>Manuel Villalon</v>
          </cell>
          <cell r="M87" t="str">
            <v>mvillalon@callegari.cl</v>
          </cell>
          <cell r="N87">
            <v>16000000</v>
          </cell>
        </row>
        <row r="88">
          <cell r="A88" t="str">
            <v>TJDF16</v>
          </cell>
          <cell r="B88">
            <v>46007.406944444447</v>
          </cell>
          <cell r="C88" t="str">
            <v>JAC</v>
          </cell>
          <cell r="D88" t="str">
            <v>JS2</v>
          </cell>
          <cell r="E88">
            <v>2024</v>
          </cell>
          <cell r="F88">
            <v>6147</v>
          </cell>
          <cell r="G88" t="str">
            <v>1.5 LUXURY MT</v>
          </cell>
          <cell r="H88" t="str">
            <v xml:space="preserve">ROJO </v>
          </cell>
          <cell r="I88" t="str">
            <v>Nissan Ovalle</v>
          </cell>
          <cell r="J88" t="str">
            <v>Miguel Aguirre</v>
          </cell>
          <cell r="K88" t="str">
            <v>Miguel Aguirre</v>
          </cell>
          <cell r="L88" t="str">
            <v>Carlos Morales</v>
          </cell>
          <cell r="M88" t="str">
            <v>camorales@callegari.cl</v>
          </cell>
          <cell r="N88">
            <v>7000000</v>
          </cell>
        </row>
        <row r="89">
          <cell r="A89" t="str">
            <v>SLZG20</v>
          </cell>
          <cell r="B89">
            <v>46006.424305555556</v>
          </cell>
          <cell r="C89" t="str">
            <v>KIA MOTORS</v>
          </cell>
          <cell r="D89" t="str">
            <v>SPORTAGE</v>
          </cell>
          <cell r="E89">
            <v>2023</v>
          </cell>
          <cell r="F89">
            <v>68000</v>
          </cell>
          <cell r="G89" t="str">
            <v>SPORTAGE EX 2.0L 6MT GSL</v>
          </cell>
          <cell r="H89" t="str">
            <v>BLANCO INVIERNO</v>
          </cell>
          <cell r="I89" t="str">
            <v>Vallenar</v>
          </cell>
          <cell r="J89" t="str">
            <v>Miguel Aguirre</v>
          </cell>
          <cell r="K89" t="str">
            <v>Miguel Aguirre</v>
          </cell>
          <cell r="L89" t="str">
            <v>Claudia Vasquez</v>
          </cell>
          <cell r="M89" t="str">
            <v>cvasquez@callegari.cl</v>
          </cell>
          <cell r="N89">
            <v>15700000</v>
          </cell>
        </row>
        <row r="90">
          <cell r="A90" t="str">
            <v>JZGD12</v>
          </cell>
          <cell r="B90">
            <v>46006.42291666667</v>
          </cell>
          <cell r="C90" t="str">
            <v>PEUGEOT</v>
          </cell>
          <cell r="D90">
            <v>2008</v>
          </cell>
          <cell r="E90">
            <v>2018</v>
          </cell>
          <cell r="F90">
            <v>94000</v>
          </cell>
          <cell r="G90" t="str">
            <v>1.6 ACTIVE PACK BLUEHDI 100HP E6 MT DIESEL</v>
          </cell>
          <cell r="H90" t="str">
            <v>GRIS ARTENSE</v>
          </cell>
          <cell r="I90" t="str">
            <v>Peugeot La Serena</v>
          </cell>
          <cell r="J90" t="str">
            <v>Miguel Aguirre</v>
          </cell>
          <cell r="K90" t="str">
            <v>Miguel Aguirre</v>
          </cell>
          <cell r="L90" t="str">
            <v>Manuel  Quevedo Contreras</v>
          </cell>
          <cell r="M90" t="str">
            <v>mquevedo@callegari.cl</v>
          </cell>
          <cell r="N90">
            <v>5500000</v>
          </cell>
        </row>
        <row r="91">
          <cell r="A91" t="str">
            <v>SPSY59</v>
          </cell>
          <cell r="B91">
            <v>46003.758333333331</v>
          </cell>
          <cell r="C91" t="str">
            <v>CHEVROLET</v>
          </cell>
          <cell r="D91" t="str">
            <v>ONIX</v>
          </cell>
          <cell r="E91">
            <v>2023</v>
          </cell>
          <cell r="F91">
            <v>62213</v>
          </cell>
          <cell r="H91" t="str">
            <v>ROJO METALICO</v>
          </cell>
          <cell r="I91" t="str">
            <v>Megacentro Ovalle</v>
          </cell>
          <cell r="J91" t="str">
            <v>Erica Miranda</v>
          </cell>
          <cell r="K91" t="str">
            <v>Erica Miranda</v>
          </cell>
          <cell r="L91" t="str">
            <v>Jose Torres</v>
          </cell>
          <cell r="M91" t="str">
            <v>jtorres@callegari.cl</v>
          </cell>
          <cell r="N91">
            <v>8000000</v>
          </cell>
        </row>
        <row r="92">
          <cell r="A92" t="str">
            <v>TXYY85</v>
          </cell>
          <cell r="B92">
            <v>46003.512499999997</v>
          </cell>
          <cell r="C92" t="str">
            <v>FORD</v>
          </cell>
          <cell r="D92" t="str">
            <v>EXPLORER</v>
          </cell>
          <cell r="E92">
            <v>2025</v>
          </cell>
          <cell r="F92">
            <v>9918</v>
          </cell>
          <cell r="G92" t="str">
            <v>3.0 ST AT 4X4</v>
          </cell>
          <cell r="H92" t="str">
            <v>BLANCO</v>
          </cell>
          <cell r="I92" t="str">
            <v>Megacentro Ovalle</v>
          </cell>
          <cell r="J92" t="str">
            <v>Miguel Aguirre</v>
          </cell>
          <cell r="K92" t="str">
            <v>Miguel Aguirre</v>
          </cell>
          <cell r="L92" t="str">
            <v>Felipe Nuñez</v>
          </cell>
          <cell r="M92" t="str">
            <v>fnunez@callegari.cl</v>
          </cell>
          <cell r="N92">
            <v>46000000</v>
          </cell>
        </row>
        <row r="93">
          <cell r="A93" t="str">
            <v>RYRL42</v>
          </cell>
          <cell r="B93">
            <v>46003.509027777778</v>
          </cell>
          <cell r="C93" t="str">
            <v>PEUGEOT</v>
          </cell>
          <cell r="D93">
            <v>208</v>
          </cell>
          <cell r="E93">
            <v>2022</v>
          </cell>
          <cell r="F93">
            <v>43200</v>
          </cell>
          <cell r="G93" t="str">
            <v>1.2 ACTIVE PACK PURETECH 75 MT</v>
          </cell>
          <cell r="H93" t="str">
            <v>BLANCO NACARADO</v>
          </cell>
          <cell r="I93" t="str">
            <v>Vallenar</v>
          </cell>
          <cell r="J93" t="str">
            <v>Miguel Aguirre</v>
          </cell>
          <cell r="K93" t="str">
            <v>Miguel Aguirre</v>
          </cell>
          <cell r="L93" t="str">
            <v>Claudia Vasquez</v>
          </cell>
          <cell r="M93" t="str">
            <v>cvasquez@callegari.cl</v>
          </cell>
          <cell r="N93">
            <v>7400000</v>
          </cell>
        </row>
        <row r="94">
          <cell r="A94" t="str">
            <v>VJBV20</v>
          </cell>
          <cell r="B94">
            <v>46002.442361111112</v>
          </cell>
          <cell r="C94" t="str">
            <v>PEUGEOT</v>
          </cell>
          <cell r="D94" t="str">
            <v>LANDTREK</v>
          </cell>
          <cell r="E94">
            <v>2025</v>
          </cell>
          <cell r="F94">
            <v>5000</v>
          </cell>
          <cell r="G94" t="str">
            <v>1.9 ACTIVE BLUEHDI 180 AT 4X4 DIESEL</v>
          </cell>
          <cell r="H94" t="str">
            <v>BLANCO BANQUISE</v>
          </cell>
          <cell r="I94" t="str">
            <v>Peugeot La Serena</v>
          </cell>
          <cell r="J94" t="str">
            <v>Miguel Aguirre</v>
          </cell>
          <cell r="K94" t="str">
            <v>Miguel Aguirre</v>
          </cell>
          <cell r="L94" t="str">
            <v>Camila Gonzalez</v>
          </cell>
          <cell r="M94" t="str">
            <v>camila.gonzalez@callegari.cl</v>
          </cell>
          <cell r="N94">
            <v>26525100</v>
          </cell>
        </row>
        <row r="95">
          <cell r="A95" t="str">
            <v>RLSG36</v>
          </cell>
          <cell r="B95">
            <v>46001.736111111109</v>
          </cell>
          <cell r="C95" t="str">
            <v>KIA MOTORS</v>
          </cell>
          <cell r="D95" t="str">
            <v>SONET</v>
          </cell>
          <cell r="E95">
            <v>2022</v>
          </cell>
          <cell r="F95">
            <v>60500</v>
          </cell>
          <cell r="G95" t="str">
            <v>1.5 EX FULL PLUS AC MT</v>
          </cell>
          <cell r="H95" t="str">
            <v>GRIS GRAVEDAD</v>
          </cell>
          <cell r="I95" t="str">
            <v>Vallenar</v>
          </cell>
          <cell r="J95" t="str">
            <v>Miguel Aguirre</v>
          </cell>
          <cell r="K95" t="str">
            <v>Miguel Aguirre</v>
          </cell>
          <cell r="L95" t="str">
            <v>Claudia Vasquez</v>
          </cell>
          <cell r="M95" t="str">
            <v>cvasquez@callegari.cl</v>
          </cell>
          <cell r="N95">
            <v>10600000</v>
          </cell>
        </row>
        <row r="96">
          <cell r="A96" t="str">
            <v>SKSZ63</v>
          </cell>
          <cell r="B96">
            <v>46000.795138888891</v>
          </cell>
          <cell r="C96" t="str">
            <v>JMC</v>
          </cell>
          <cell r="D96" t="str">
            <v>VIGUS</v>
          </cell>
          <cell r="E96">
            <v>2023</v>
          </cell>
          <cell r="F96">
            <v>24500</v>
          </cell>
          <cell r="G96" t="str">
            <v>2.4 PLUS MT DIESEL</v>
          </cell>
          <cell r="H96" t="str">
            <v>GRIS GRAFITO</v>
          </cell>
          <cell r="I96" t="str">
            <v xml:space="preserve">Premium Usados </v>
          </cell>
          <cell r="J96" t="str">
            <v>Miguel Aguirre</v>
          </cell>
          <cell r="K96" t="str">
            <v>Miguel Aguirre</v>
          </cell>
          <cell r="L96" t="str">
            <v>Daniel Aguilera</v>
          </cell>
          <cell r="M96" t="str">
            <v>daguilera@callegari.cl</v>
          </cell>
          <cell r="N96">
            <v>10000000</v>
          </cell>
        </row>
        <row r="97">
          <cell r="A97" t="str">
            <v>TSRG98</v>
          </cell>
          <cell r="B97">
            <v>46000.73541666667</v>
          </cell>
          <cell r="C97" t="str">
            <v>DONGFENG</v>
          </cell>
          <cell r="D97" t="str">
            <v>T5 EVO</v>
          </cell>
          <cell r="E97">
            <v>2025</v>
          </cell>
          <cell r="F97">
            <v>14676</v>
          </cell>
          <cell r="G97" t="str">
            <v>1.5 LUXURY MT</v>
          </cell>
          <cell r="H97" t="str">
            <v xml:space="preserve">BLANCO </v>
          </cell>
          <cell r="I97" t="str">
            <v>Sk Copiapo</v>
          </cell>
          <cell r="J97" t="str">
            <v>Miguel Aguirre</v>
          </cell>
          <cell r="K97" t="str">
            <v>Miguel Aguirre</v>
          </cell>
          <cell r="L97" t="str">
            <v>Katherine Arredondo</v>
          </cell>
          <cell r="M97" t="str">
            <v>karredondo@callegari.cl</v>
          </cell>
          <cell r="N97">
            <v>10700000</v>
          </cell>
        </row>
        <row r="98">
          <cell r="A98" t="str">
            <v>TFRF61</v>
          </cell>
          <cell r="B98">
            <v>46000.472916666666</v>
          </cell>
          <cell r="C98" t="str">
            <v>HAVAL</v>
          </cell>
          <cell r="D98" t="str">
            <v>JOLION</v>
          </cell>
          <cell r="E98">
            <v>2024</v>
          </cell>
          <cell r="F98">
            <v>16427</v>
          </cell>
          <cell r="G98" t="str">
            <v>1.5 ACTIVE MT</v>
          </cell>
          <cell r="H98" t="str">
            <v>AZUL CIELO</v>
          </cell>
          <cell r="I98" t="str">
            <v>Megacentro Ovalle</v>
          </cell>
          <cell r="J98" t="str">
            <v>Miguel Aguirre</v>
          </cell>
          <cell r="K98" t="str">
            <v>Miguel Aguirre</v>
          </cell>
          <cell r="L98" t="str">
            <v>Jonathan David  Contreras Montt</v>
          </cell>
          <cell r="M98" t="str">
            <v>jcontreras@callegari.cl</v>
          </cell>
          <cell r="N98">
            <v>9500000</v>
          </cell>
        </row>
        <row r="99">
          <cell r="A99" t="str">
            <v>KTDB92</v>
          </cell>
          <cell r="B99">
            <v>45996.744444444441</v>
          </cell>
          <cell r="C99" t="str">
            <v>CHERY</v>
          </cell>
          <cell r="D99" t="str">
            <v>TIGGO 2</v>
          </cell>
          <cell r="E99">
            <v>2019</v>
          </cell>
          <cell r="F99">
            <v>67000</v>
          </cell>
          <cell r="G99" t="str">
            <v>1.5 GLX MT</v>
          </cell>
          <cell r="H99" t="str">
            <v>AZUL METALIZADO</v>
          </cell>
          <cell r="I99" t="str">
            <v>Vallenar</v>
          </cell>
          <cell r="J99" t="str">
            <v>Miguel Aguirre</v>
          </cell>
          <cell r="K99" t="str">
            <v>Miguel Aguirre</v>
          </cell>
          <cell r="L99" t="str">
            <v>Claudia Vasquez</v>
          </cell>
          <cell r="M99" t="str">
            <v>cvasquez@callegari.cl</v>
          </cell>
          <cell r="N99">
            <v>4500000</v>
          </cell>
        </row>
        <row r="100">
          <cell r="A100" t="str">
            <v>JPZZ41</v>
          </cell>
          <cell r="B100">
            <v>45996.738194444442</v>
          </cell>
          <cell r="C100" t="str">
            <v>KIA MOTORS</v>
          </cell>
          <cell r="D100" t="str">
            <v>RIO 4</v>
          </cell>
          <cell r="E100">
            <v>2017</v>
          </cell>
          <cell r="F100">
            <v>105070</v>
          </cell>
          <cell r="G100" t="str">
            <v>1.2 LX EUROCOPA MT</v>
          </cell>
          <cell r="H100" t="str">
            <v>GRIS PLATINADO</v>
          </cell>
          <cell r="I100" t="str">
            <v>Megacentro La Serena</v>
          </cell>
          <cell r="J100" t="str">
            <v>Miguel Aguirre</v>
          </cell>
          <cell r="K100" t="str">
            <v>Miguel Aguirre</v>
          </cell>
          <cell r="L100" t="str">
            <v xml:space="preserve"> Luis  Mancilla</v>
          </cell>
          <cell r="M100" t="str">
            <v>lmancilla@callegari.cl</v>
          </cell>
          <cell r="N100">
            <v>4700000</v>
          </cell>
        </row>
        <row r="101">
          <cell r="A101" t="str">
            <v>RZJH61</v>
          </cell>
          <cell r="B101">
            <v>45989.652083333334</v>
          </cell>
          <cell r="C101" t="str">
            <v>FORD</v>
          </cell>
          <cell r="D101" t="str">
            <v>TERRITORY</v>
          </cell>
          <cell r="E101">
            <v>2022</v>
          </cell>
          <cell r="F101">
            <v>45682</v>
          </cell>
          <cell r="G101" t="str">
            <v>1.5 TITANIUM AT</v>
          </cell>
          <cell r="H101" t="str">
            <v>BLANCO PERLADO</v>
          </cell>
          <cell r="I101" t="str">
            <v>Local Fco De Aguirre</v>
          </cell>
          <cell r="J101" t="str">
            <v>Miguel Aguirre</v>
          </cell>
          <cell r="K101" t="str">
            <v>Miguel Aguirre</v>
          </cell>
          <cell r="L101" t="str">
            <v>Maria Mendoza</v>
          </cell>
          <cell r="M101" t="str">
            <v>maria.mendoza@callegari.cl</v>
          </cell>
          <cell r="N101">
            <v>11200000</v>
          </cell>
        </row>
        <row r="102">
          <cell r="A102" t="str">
            <v>LYLY95</v>
          </cell>
          <cell r="B102">
            <v>45995.713888888888</v>
          </cell>
          <cell r="C102" t="str">
            <v>MG</v>
          </cell>
          <cell r="D102" t="str">
            <v>ZS</v>
          </cell>
          <cell r="E102">
            <v>2020</v>
          </cell>
          <cell r="F102">
            <v>60000</v>
          </cell>
          <cell r="G102" t="str">
            <v>1.5 COM MT</v>
          </cell>
          <cell r="H102" t="str">
            <v>AZUL</v>
          </cell>
          <cell r="I102" t="str">
            <v>Local Usados</v>
          </cell>
          <cell r="J102" t="str">
            <v>Miguel Aguirre</v>
          </cell>
          <cell r="K102" t="str">
            <v>Miguel Aguirre</v>
          </cell>
          <cell r="L102" t="str">
            <v>Federico Albert</v>
          </cell>
          <cell r="M102" t="str">
            <v>falbert@callegari.cl</v>
          </cell>
          <cell r="N102">
            <v>6000000</v>
          </cell>
        </row>
        <row r="103">
          <cell r="A103" t="str">
            <v>VBWW84</v>
          </cell>
          <cell r="B103">
            <v>45994.436805555553</v>
          </cell>
          <cell r="C103" t="str">
            <v>KIA MOTORS</v>
          </cell>
          <cell r="D103" t="str">
            <v>MORNING</v>
          </cell>
          <cell r="E103">
            <v>2025</v>
          </cell>
          <cell r="F103">
            <v>13368</v>
          </cell>
          <cell r="G103" t="str">
            <v>1.2 EX ABS AC MT</v>
          </cell>
          <cell r="H103" t="str">
            <v>GRIS ASTRAL</v>
          </cell>
          <cell r="I103" t="str">
            <v>Second Floor Kia</v>
          </cell>
          <cell r="J103" t="str">
            <v>Miguel Aguirre</v>
          </cell>
          <cell r="K103" t="str">
            <v>Miguel Aguirre</v>
          </cell>
          <cell r="L103" t="str">
            <v>Sebastian Romero</v>
          </cell>
          <cell r="M103" t="str">
            <v>sromero@callegari.cl</v>
          </cell>
          <cell r="N103">
            <v>9200000</v>
          </cell>
        </row>
        <row r="104">
          <cell r="A104" t="str">
            <v>KWXK74</v>
          </cell>
          <cell r="B104">
            <v>45995.434027777781</v>
          </cell>
          <cell r="C104" t="str">
            <v>KIA MOTORS</v>
          </cell>
          <cell r="D104" t="str">
            <v>SPORTAGE</v>
          </cell>
          <cell r="E104">
            <v>2019</v>
          </cell>
          <cell r="F104">
            <v>99000</v>
          </cell>
          <cell r="G104" t="str">
            <v>2.0 LX MT</v>
          </cell>
          <cell r="H104" t="str">
            <v>ROJO FUEGO</v>
          </cell>
          <cell r="I104" t="str">
            <v>Nissan Copiapo</v>
          </cell>
          <cell r="J104" t="str">
            <v>Miguel Aguirre</v>
          </cell>
          <cell r="K104" t="str">
            <v>Miguel Aguirre</v>
          </cell>
          <cell r="L104" t="str">
            <v>Bryan Tapia</v>
          </cell>
          <cell r="M104" t="str">
            <v>btapia@callegari.cl</v>
          </cell>
          <cell r="N104">
            <v>9250000</v>
          </cell>
        </row>
        <row r="105">
          <cell r="A105" t="str">
            <v>LLBS77</v>
          </cell>
          <cell r="B105">
            <v>45993.409722222219</v>
          </cell>
          <cell r="C105" t="str">
            <v>NISSAN</v>
          </cell>
          <cell r="D105" t="str">
            <v>KICKS</v>
          </cell>
          <cell r="E105">
            <v>2019</v>
          </cell>
          <cell r="F105">
            <v>93500</v>
          </cell>
          <cell r="G105" t="str">
            <v>1.6 ADVANCE MT</v>
          </cell>
          <cell r="H105" t="str">
            <v>PLATEADO</v>
          </cell>
          <cell r="I105" t="str">
            <v>Local Usados</v>
          </cell>
          <cell r="J105" t="str">
            <v>Miguel Aguirre</v>
          </cell>
          <cell r="K105" t="str">
            <v>Miguel Aguirre</v>
          </cell>
          <cell r="L105" t="str">
            <v>Marcelo Lopez Tapia</v>
          </cell>
          <cell r="M105" t="str">
            <v>mlopez@callegari.cl</v>
          </cell>
          <cell r="N105">
            <v>8990000</v>
          </cell>
        </row>
        <row r="106">
          <cell r="A106" t="str">
            <v>PKTZ57</v>
          </cell>
          <cell r="B106">
            <v>45992.670138888891</v>
          </cell>
          <cell r="C106" t="str">
            <v>FORD</v>
          </cell>
          <cell r="D106" t="str">
            <v>F-150</v>
          </cell>
          <cell r="E106">
            <v>2021</v>
          </cell>
          <cell r="F106">
            <v>111255</v>
          </cell>
          <cell r="H106" t="str">
            <v>PLATEADO METALICO</v>
          </cell>
          <cell r="I106" t="str">
            <v>Megacentro Ovalle</v>
          </cell>
          <cell r="J106" t="str">
            <v>Miguel Aguirre</v>
          </cell>
          <cell r="K106" t="str">
            <v>Miguel Aguirre</v>
          </cell>
          <cell r="L106" t="str">
            <v>David Ramirez</v>
          </cell>
          <cell r="M106" t="str">
            <v>dramirez@callegari.cl</v>
          </cell>
          <cell r="N106">
            <v>24000000</v>
          </cell>
        </row>
        <row r="107">
          <cell r="A107" t="str">
            <v>LVXF58</v>
          </cell>
          <cell r="B107">
            <v>45990.595138888886</v>
          </cell>
          <cell r="C107" t="str">
            <v>PEUGEOT</v>
          </cell>
          <cell r="D107">
            <v>3008</v>
          </cell>
          <cell r="E107">
            <v>2020</v>
          </cell>
          <cell r="F107">
            <v>65000</v>
          </cell>
          <cell r="G107" t="str">
            <v>1.5 ACTIVE BLUEHDI 130 MT DIESEL</v>
          </cell>
          <cell r="H107" t="str">
            <v>GRIS ARTENSE</v>
          </cell>
          <cell r="I107" t="str">
            <v>Megacentro La Serena</v>
          </cell>
          <cell r="J107" t="str">
            <v>Miguel Aguirre</v>
          </cell>
          <cell r="K107" t="str">
            <v>Miguel Aguirre</v>
          </cell>
          <cell r="L107" t="str">
            <v xml:space="preserve"> Luis  Mancilla</v>
          </cell>
          <cell r="M107" t="str">
            <v>lmancilla@callegari.cl</v>
          </cell>
          <cell r="N107">
            <v>11000000</v>
          </cell>
        </row>
        <row r="108">
          <cell r="A108" t="str">
            <v>KWXG99</v>
          </cell>
          <cell r="B108">
            <v>45990.525694444441</v>
          </cell>
          <cell r="C108" t="str">
            <v>KIA MOTORS</v>
          </cell>
          <cell r="D108" t="str">
            <v>SORENTO</v>
          </cell>
          <cell r="E108">
            <v>2020</v>
          </cell>
          <cell r="F108">
            <v>101000</v>
          </cell>
          <cell r="G108" t="str">
            <v>SORENTO EX 2.2L DSL 8AT 2WD</v>
          </cell>
          <cell r="H108" t="str">
            <v>BLANCO INVIERNO</v>
          </cell>
          <cell r="I108" t="str">
            <v>Megacentro Copiapo</v>
          </cell>
          <cell r="J108" t="str">
            <v>Miguel Aguirre</v>
          </cell>
          <cell r="K108" t="str">
            <v>Miguel Aguirre</v>
          </cell>
          <cell r="L108" t="str">
            <v>Atalia Quinteros</v>
          </cell>
          <cell r="M108" t="str">
            <v>ataliaq@callegari.cl</v>
          </cell>
          <cell r="N108">
            <v>14000000</v>
          </cell>
        </row>
        <row r="109">
          <cell r="A109" t="str">
            <v>SSRS44</v>
          </cell>
          <cell r="B109">
            <v>45989.765277777777</v>
          </cell>
          <cell r="C109" t="str">
            <v>BAIC</v>
          </cell>
          <cell r="D109" t="str">
            <v>X55</v>
          </cell>
          <cell r="E109">
            <v>2023</v>
          </cell>
          <cell r="F109">
            <v>46222</v>
          </cell>
          <cell r="G109" t="str">
            <v>1.5 FL ELITE MT</v>
          </cell>
          <cell r="H109" t="str">
            <v>PLATEADO</v>
          </cell>
          <cell r="I109" t="str">
            <v>Local Fco De Aguirre</v>
          </cell>
          <cell r="J109" t="str">
            <v>Miguel Aguirre</v>
          </cell>
          <cell r="K109" t="str">
            <v>Miguel Aguirre</v>
          </cell>
          <cell r="L109" t="str">
            <v>Paola Lettura</v>
          </cell>
          <cell r="M109" t="str">
            <v>plettura@callegari.cl</v>
          </cell>
          <cell r="N109">
            <v>6800000</v>
          </cell>
        </row>
        <row r="110">
          <cell r="A110" t="str">
            <v>PPLZ59</v>
          </cell>
          <cell r="B110">
            <v>45989.754166666666</v>
          </cell>
          <cell r="C110" t="str">
            <v>KIA MOTORS</v>
          </cell>
          <cell r="D110" t="str">
            <v>RIO 5</v>
          </cell>
          <cell r="E110">
            <v>2021</v>
          </cell>
          <cell r="F110">
            <v>151500</v>
          </cell>
          <cell r="G110" t="str">
            <v>1.4 EX 6MT AC</v>
          </cell>
          <cell r="H110" t="str">
            <v>AZUL FUERTE</v>
          </cell>
          <cell r="I110" t="str">
            <v>Kia La Serena</v>
          </cell>
          <cell r="J110" t="str">
            <v>Miguel Aguirre</v>
          </cell>
          <cell r="K110" t="str">
            <v>Miguel Aguirre</v>
          </cell>
          <cell r="L110" t="str">
            <v>Carolina Bustos</v>
          </cell>
          <cell r="M110" t="str">
            <v>cbustos@callegari.cl</v>
          </cell>
          <cell r="N110">
            <v>7000000</v>
          </cell>
        </row>
        <row r="111">
          <cell r="A111" t="str">
            <v>LBGV62</v>
          </cell>
          <cell r="B111">
            <v>45989.712500000001</v>
          </cell>
          <cell r="C111" t="str">
            <v>FORD</v>
          </cell>
          <cell r="D111" t="str">
            <v>ECOSPORT</v>
          </cell>
          <cell r="E111">
            <v>2019</v>
          </cell>
          <cell r="F111">
            <v>55800</v>
          </cell>
          <cell r="H111" t="str">
            <v>ROJO COBRE ANDINO</v>
          </cell>
          <cell r="I111" t="str">
            <v>Megacentro Ovalle</v>
          </cell>
          <cell r="J111" t="str">
            <v>Miguel Aguirre</v>
          </cell>
          <cell r="K111" t="str">
            <v>Miguel Aguirre</v>
          </cell>
          <cell r="L111" t="str">
            <v>Daniel Carvajal</v>
          </cell>
          <cell r="M111" t="str">
            <v>dcarvajal@callegari.cl</v>
          </cell>
          <cell r="N111">
            <v>7300000</v>
          </cell>
        </row>
        <row r="112">
          <cell r="A112" t="str">
            <v>PYDG41</v>
          </cell>
          <cell r="B112">
            <v>45989.711805555555</v>
          </cell>
          <cell r="C112" t="str">
            <v>JEEP</v>
          </cell>
          <cell r="D112" t="str">
            <v>RENEGADE</v>
          </cell>
          <cell r="E112">
            <v>2021</v>
          </cell>
          <cell r="F112">
            <v>36000</v>
          </cell>
          <cell r="G112" t="str">
            <v>1.8 SPORT LX MT</v>
          </cell>
          <cell r="H112" t="str">
            <v>GRIS TITANIUM</v>
          </cell>
          <cell r="I112" t="str">
            <v>Local Usados</v>
          </cell>
          <cell r="J112" t="str">
            <v>Miguel Aguirre</v>
          </cell>
          <cell r="K112" t="str">
            <v>Miguel Aguirre</v>
          </cell>
          <cell r="L112" t="str">
            <v>Vanessa  Casanga</v>
          </cell>
          <cell r="M112" t="str">
            <v>vcasanga@callegari.cl</v>
          </cell>
          <cell r="N112">
            <v>9800000</v>
          </cell>
        </row>
        <row r="113">
          <cell r="A113" t="str">
            <v>SCZP82</v>
          </cell>
          <cell r="B113">
            <v>45989.711111111108</v>
          </cell>
          <cell r="C113" t="str">
            <v>HAVAL</v>
          </cell>
          <cell r="D113" t="str">
            <v>JOLION</v>
          </cell>
          <cell r="E113">
            <v>2022</v>
          </cell>
          <cell r="F113">
            <v>14145</v>
          </cell>
          <cell r="G113" t="str">
            <v>1.5 ELITE MT</v>
          </cell>
          <cell r="H113" t="str">
            <v>GRIS METALICO</v>
          </cell>
          <cell r="I113" t="str">
            <v>Megacentro Ovalle</v>
          </cell>
          <cell r="J113" t="str">
            <v>Miguel Aguirre</v>
          </cell>
          <cell r="K113" t="str">
            <v>Miguel Aguirre</v>
          </cell>
          <cell r="L113" t="str">
            <v>Andy Sebastian  Rojas</v>
          </cell>
          <cell r="M113" t="str">
            <v>arojas@callegari.cl</v>
          </cell>
          <cell r="N113">
            <v>9500000</v>
          </cell>
        </row>
        <row r="114">
          <cell r="A114" t="str">
            <v>LPXJ44</v>
          </cell>
          <cell r="B114">
            <v>45989.711111111108</v>
          </cell>
          <cell r="C114" t="str">
            <v>CITROEN</v>
          </cell>
          <cell r="D114" t="str">
            <v>C-3</v>
          </cell>
          <cell r="E114">
            <v>2019</v>
          </cell>
          <cell r="F114">
            <v>71615</v>
          </cell>
          <cell r="G114" t="str">
            <v>1.2 AIRCROSS PURETECH 110 S&amp;S EAT6 FEEL AT</v>
          </cell>
          <cell r="H114" t="str">
            <v>GRIS SATINADO T BLAN</v>
          </cell>
          <cell r="I114" t="str">
            <v>Sk Copiapo</v>
          </cell>
          <cell r="J114" t="str">
            <v>Miguel Aguirre</v>
          </cell>
          <cell r="K114" t="str">
            <v>Miguel Aguirre</v>
          </cell>
          <cell r="L114" t="str">
            <v>Miguel Muñoz</v>
          </cell>
          <cell r="M114" t="str">
            <v>mmunoz@callegari.cl</v>
          </cell>
          <cell r="N114">
            <v>6300000</v>
          </cell>
        </row>
        <row r="115">
          <cell r="A115" t="str">
            <v>SHDC12</v>
          </cell>
          <cell r="B115">
            <v>45989.707638888889</v>
          </cell>
          <cell r="C115" t="str">
            <v>CHERY</v>
          </cell>
          <cell r="D115" t="str">
            <v>TIGGO 2</v>
          </cell>
          <cell r="E115">
            <v>2023</v>
          </cell>
          <cell r="F115">
            <v>90000</v>
          </cell>
          <cell r="G115" t="str">
            <v>1.0 PRO GLX AT</v>
          </cell>
          <cell r="H115" t="str">
            <v>GRIS PLATA</v>
          </cell>
          <cell r="I115" t="str">
            <v>Local Fco De Aguirre</v>
          </cell>
          <cell r="J115" t="str">
            <v>Miguel Aguirre</v>
          </cell>
          <cell r="K115" t="str">
            <v>Miguel Aguirre</v>
          </cell>
          <cell r="L115" t="str">
            <v>Willy Guerrero</v>
          </cell>
          <cell r="M115" t="str">
            <v>wguerrero@callegari.cl</v>
          </cell>
          <cell r="N115">
            <v>7000000</v>
          </cell>
        </row>
        <row r="116">
          <cell r="A116" t="str">
            <v>RHBX45</v>
          </cell>
          <cell r="B116">
            <v>45989.648611111108</v>
          </cell>
          <cell r="C116" t="str">
            <v>CHERY</v>
          </cell>
          <cell r="D116" t="str">
            <v>TIGGO 2</v>
          </cell>
          <cell r="E116">
            <v>2022</v>
          </cell>
          <cell r="F116">
            <v>85000</v>
          </cell>
          <cell r="G116" t="str">
            <v>1.5 PRO GLS MT</v>
          </cell>
          <cell r="H116" t="str">
            <v>GRIS GRAFITO</v>
          </cell>
          <cell r="I116" t="str">
            <v>Local Fco De Aguirre</v>
          </cell>
          <cell r="J116" t="str">
            <v>Miguel Aguirre</v>
          </cell>
          <cell r="K116" t="str">
            <v>Miguel Aguirre</v>
          </cell>
          <cell r="L116" t="str">
            <v>Felipe Javier   Alfonso Dominguez</v>
          </cell>
          <cell r="M116" t="str">
            <v>falfonso@callegari.cl</v>
          </cell>
          <cell r="N116">
            <v>5500000</v>
          </cell>
        </row>
        <row r="117">
          <cell r="A117" t="str">
            <v>SDPD22</v>
          </cell>
          <cell r="B117">
            <v>45989.647916666669</v>
          </cell>
          <cell r="C117" t="str">
            <v>PEUGEOT</v>
          </cell>
          <cell r="D117" t="str">
            <v>LANDTREK</v>
          </cell>
          <cell r="E117">
            <v>2022</v>
          </cell>
          <cell r="F117">
            <v>45000</v>
          </cell>
          <cell r="G117" t="str">
            <v>1.9 ACTION4 HDI 150 MT 4X4 DIESEL</v>
          </cell>
          <cell r="H117" t="str">
            <v>VERDE OLEA</v>
          </cell>
          <cell r="I117" t="str">
            <v>Megacentro La Serena</v>
          </cell>
          <cell r="J117" t="str">
            <v>Miguel Aguirre</v>
          </cell>
          <cell r="K117" t="str">
            <v>Miguel Aguirre</v>
          </cell>
          <cell r="L117" t="str">
            <v>Eliana Aguilera</v>
          </cell>
          <cell r="M117" t="str">
            <v>belen.aguilera@callegari.cl</v>
          </cell>
          <cell r="N117">
            <v>14400000</v>
          </cell>
        </row>
        <row r="118">
          <cell r="A118" t="str">
            <v>SLRL57</v>
          </cell>
          <cell r="B118">
            <v>45989.590277777781</v>
          </cell>
          <cell r="C118" t="str">
            <v>CHERY</v>
          </cell>
          <cell r="D118" t="str">
            <v>TIGGO 2</v>
          </cell>
          <cell r="E118">
            <v>2023</v>
          </cell>
          <cell r="F118">
            <v>73330</v>
          </cell>
          <cell r="G118" t="str">
            <v>1.5 PRO GLS MT</v>
          </cell>
          <cell r="H118" t="str">
            <v>BLANCO METALIZADO</v>
          </cell>
          <cell r="I118" t="str">
            <v>Megacentro Ovalle</v>
          </cell>
          <cell r="J118" t="str">
            <v>Miguel Aguirre</v>
          </cell>
          <cell r="K118" t="str">
            <v>Miguel Aguirre</v>
          </cell>
          <cell r="L118" t="str">
            <v>David Ramirez</v>
          </cell>
          <cell r="M118" t="str">
            <v>dramirez@callegari.cl</v>
          </cell>
          <cell r="N118">
            <v>6500000</v>
          </cell>
        </row>
        <row r="119">
          <cell r="A119" t="str">
            <v>TJSJ11</v>
          </cell>
          <cell r="B119">
            <v>45989.53402777778</v>
          </cell>
          <cell r="C119" t="str">
            <v>FORD</v>
          </cell>
          <cell r="D119" t="str">
            <v>RANGER</v>
          </cell>
          <cell r="E119">
            <v>2024</v>
          </cell>
          <cell r="F119">
            <v>28000</v>
          </cell>
          <cell r="G119" t="str">
            <v>2.0 XLS MT 4X4 DIESEL</v>
          </cell>
          <cell r="H119" t="str">
            <v xml:space="preserve">BLANCO </v>
          </cell>
          <cell r="I119" t="str">
            <v>Megacentro La Serena</v>
          </cell>
          <cell r="J119" t="str">
            <v>Miguel Aguirre</v>
          </cell>
          <cell r="K119" t="str">
            <v>Miguel Aguirre</v>
          </cell>
          <cell r="L119" t="str">
            <v>Viviana Rojas</v>
          </cell>
          <cell r="M119" t="str">
            <v>v.rojas@callegari.cl</v>
          </cell>
          <cell r="N119">
            <v>25000000</v>
          </cell>
        </row>
        <row r="120">
          <cell r="A120" t="str">
            <v>TFRD83</v>
          </cell>
          <cell r="B120">
            <v>45989.429861111108</v>
          </cell>
          <cell r="C120" t="str">
            <v>CHERY</v>
          </cell>
          <cell r="D120" t="str">
            <v>TIGGO 2</v>
          </cell>
          <cell r="E120">
            <v>2024</v>
          </cell>
          <cell r="F120">
            <v>7900</v>
          </cell>
          <cell r="G120" t="str">
            <v>1.5 GLS MT</v>
          </cell>
          <cell r="H120" t="str">
            <v>ROJO METALIZADO</v>
          </cell>
          <cell r="I120" t="str">
            <v>Sk Copiapo</v>
          </cell>
          <cell r="J120" t="str">
            <v>Miguel Aguirre</v>
          </cell>
          <cell r="K120" t="str">
            <v>Miguel Aguirre</v>
          </cell>
          <cell r="L120" t="str">
            <v>Katherine Arredondo</v>
          </cell>
          <cell r="M120" t="str">
            <v>karredondo@callegari.cl</v>
          </cell>
          <cell r="N120">
            <v>8000000</v>
          </cell>
        </row>
        <row r="121">
          <cell r="A121" t="str">
            <v>KWXG70</v>
          </cell>
          <cell r="B121">
            <v>45988.802777777775</v>
          </cell>
          <cell r="C121" t="str">
            <v>JAC</v>
          </cell>
          <cell r="D121" t="str">
            <v>S2</v>
          </cell>
          <cell r="E121">
            <v>2020</v>
          </cell>
          <cell r="F121">
            <v>28600</v>
          </cell>
          <cell r="G121" t="str">
            <v>1.5 COMFORT MT</v>
          </cell>
          <cell r="H121" t="str">
            <v>CAFE</v>
          </cell>
          <cell r="I121" t="str">
            <v>Nissan Copiapo</v>
          </cell>
          <cell r="J121" t="str">
            <v>Miguel Aguirre</v>
          </cell>
          <cell r="K121" t="str">
            <v>Miguel Aguirre</v>
          </cell>
          <cell r="L121" t="str">
            <v>Edgardo Sebastián Pozo Urrutia</v>
          </cell>
          <cell r="M121" t="str">
            <v>epozo@callegari.cl</v>
          </cell>
          <cell r="N121">
            <v>5000000</v>
          </cell>
        </row>
        <row r="122">
          <cell r="A122" t="str">
            <v>TGVK67</v>
          </cell>
          <cell r="B122">
            <v>45988.729861111111</v>
          </cell>
          <cell r="C122" t="str">
            <v>PEUGEOT</v>
          </cell>
          <cell r="D122" t="str">
            <v>BOXER</v>
          </cell>
          <cell r="E122">
            <v>2026</v>
          </cell>
          <cell r="F122">
            <v>2700</v>
          </cell>
          <cell r="G122" t="str">
            <v>2.0 FURGON L2H2 BLUEHDI 165 MT DIESEL</v>
          </cell>
          <cell r="H122" t="str">
            <v>BLANCO HIELO</v>
          </cell>
          <cell r="I122" t="str">
            <v>Peugeot La Serena</v>
          </cell>
          <cell r="J122" t="str">
            <v>Miguel Aguirre</v>
          </cell>
          <cell r="K122" t="str">
            <v>Miguel Aguirre</v>
          </cell>
          <cell r="L122" t="str">
            <v>Camila Gonzalez</v>
          </cell>
          <cell r="M122" t="str">
            <v>camila.gonzalez@callegari.cl</v>
          </cell>
          <cell r="N122">
            <v>32237100</v>
          </cell>
        </row>
        <row r="123">
          <cell r="A123" t="str">
            <v>SFLX53</v>
          </cell>
          <cell r="B123">
            <v>45988.667361111111</v>
          </cell>
          <cell r="C123" t="str">
            <v>NISSAN</v>
          </cell>
          <cell r="D123" t="str">
            <v>QASHQAI</v>
          </cell>
          <cell r="E123">
            <v>2023</v>
          </cell>
          <cell r="F123">
            <v>45000</v>
          </cell>
          <cell r="G123" t="str">
            <v>1.3 T SENSE MT</v>
          </cell>
          <cell r="H123" t="str">
            <v>BLANCO PERLA</v>
          </cell>
          <cell r="I123" t="str">
            <v>Nissan Copiapo</v>
          </cell>
          <cell r="J123" t="str">
            <v>Miguel Aguirre</v>
          </cell>
          <cell r="K123" t="str">
            <v>Miguel Aguirre</v>
          </cell>
          <cell r="L123" t="str">
            <v>Jonathan Barraza</v>
          </cell>
          <cell r="M123" t="str">
            <v>jbarraza@callegari.cl</v>
          </cell>
          <cell r="N123">
            <v>15400000</v>
          </cell>
        </row>
        <row r="124">
          <cell r="A124" t="str">
            <v>TBJF15</v>
          </cell>
          <cell r="B124">
            <v>45982.663194444445</v>
          </cell>
          <cell r="C124" t="str">
            <v>FORD</v>
          </cell>
          <cell r="D124" t="str">
            <v>RANGER</v>
          </cell>
          <cell r="E124">
            <v>2024</v>
          </cell>
          <cell r="F124">
            <v>20000</v>
          </cell>
          <cell r="G124" t="str">
            <v>2.0 XLT AT 4X4 DIESEL</v>
          </cell>
          <cell r="H124" t="str">
            <v>ROJO BARI</v>
          </cell>
          <cell r="I124" t="str">
            <v>Megacentro La Serena</v>
          </cell>
          <cell r="J124" t="str">
            <v>Erica Miranda</v>
          </cell>
          <cell r="K124" t="str">
            <v>Erica Miranda</v>
          </cell>
          <cell r="L124" t="str">
            <v>Juan Saavedra</v>
          </cell>
          <cell r="M124" t="str">
            <v>jsaavedra@callegari.cl</v>
          </cell>
          <cell r="N124">
            <v>39151000</v>
          </cell>
        </row>
        <row r="125">
          <cell r="A125" t="str">
            <v>SWTR81</v>
          </cell>
          <cell r="B125">
            <v>45988.65902777778</v>
          </cell>
          <cell r="C125" t="str">
            <v>FORD</v>
          </cell>
          <cell r="D125" t="str">
            <v>RANGER</v>
          </cell>
          <cell r="E125">
            <v>2023</v>
          </cell>
          <cell r="F125">
            <v>97500</v>
          </cell>
          <cell r="G125" t="str">
            <v>2.2 DSL XL MT 4X4 DIESEL</v>
          </cell>
          <cell r="H125" t="str">
            <v>GRIS MERCURIO</v>
          </cell>
          <cell r="I125" t="str">
            <v>Megacentro La Serena</v>
          </cell>
          <cell r="J125" t="str">
            <v>Miguel Aguirre</v>
          </cell>
          <cell r="K125" t="str">
            <v>Miguel Aguirre</v>
          </cell>
          <cell r="L125" t="str">
            <v>Juan Saavedra</v>
          </cell>
          <cell r="M125" t="str">
            <v>jsaavedra@callegari.cl</v>
          </cell>
          <cell r="N125">
            <v>16500000</v>
          </cell>
        </row>
        <row r="126">
          <cell r="A126" t="str">
            <v>TJDC33</v>
          </cell>
          <cell r="B126">
            <v>45988.411805555559</v>
          </cell>
          <cell r="C126" t="str">
            <v>HYUNDAI</v>
          </cell>
          <cell r="D126" t="str">
            <v>GRAND I-10</v>
          </cell>
          <cell r="E126">
            <v>2024</v>
          </cell>
          <cell r="F126">
            <v>17000</v>
          </cell>
          <cell r="G126" t="str">
            <v>1.2 AI3 HB DESIGN MT</v>
          </cell>
          <cell r="H126" t="str">
            <v>GRIS GRAFITO</v>
          </cell>
          <cell r="I126" t="str">
            <v>Local Fco De Aguirre</v>
          </cell>
          <cell r="J126" t="str">
            <v>Miguel Aguirre</v>
          </cell>
          <cell r="K126" t="str">
            <v>Miguel Aguirre</v>
          </cell>
          <cell r="L126" t="str">
            <v>Willy Guerrero</v>
          </cell>
          <cell r="M126" t="str">
            <v>wguerrero@callegari.cl</v>
          </cell>
          <cell r="N126">
            <v>8700000</v>
          </cell>
        </row>
        <row r="127">
          <cell r="A127" t="str">
            <v>PTDJ84</v>
          </cell>
          <cell r="B127">
            <v>45988.375</v>
          </cell>
          <cell r="C127" t="str">
            <v>PEUGEOT</v>
          </cell>
          <cell r="D127">
            <v>2008</v>
          </cell>
          <cell r="E127">
            <v>2021</v>
          </cell>
          <cell r="F127">
            <v>59713</v>
          </cell>
          <cell r="G127" t="str">
            <v>1.2 ACTIVE PACK PURETECH 130 MT</v>
          </cell>
          <cell r="H127" t="str">
            <v>GRIS ARTENSE</v>
          </cell>
          <cell r="I127" t="str">
            <v>Megacentro Ovalle</v>
          </cell>
          <cell r="J127" t="str">
            <v>Miguel Aguirre</v>
          </cell>
          <cell r="K127" t="str">
            <v>Miguel Aguirre</v>
          </cell>
          <cell r="L127" t="str">
            <v>Jonathan David  Contreras Montt</v>
          </cell>
          <cell r="M127" t="str">
            <v>jcontreras@callegari.cl</v>
          </cell>
          <cell r="N127">
            <v>8200000</v>
          </cell>
        </row>
        <row r="128">
          <cell r="A128" t="str">
            <v>SPZB83</v>
          </cell>
          <cell r="B128">
            <v>45987.771527777775</v>
          </cell>
          <cell r="C128" t="str">
            <v>PEUGEOT</v>
          </cell>
          <cell r="D128">
            <v>3008</v>
          </cell>
          <cell r="E128">
            <v>2023</v>
          </cell>
          <cell r="F128">
            <v>25000</v>
          </cell>
          <cell r="G128" t="str">
            <v>1.6 ALLURE PACK THP 165 AT</v>
          </cell>
          <cell r="H128" t="str">
            <v>ROJO ULTIMATE</v>
          </cell>
          <cell r="I128" t="str">
            <v xml:space="preserve">Premium Usados </v>
          </cell>
          <cell r="J128" t="str">
            <v>Miguel Aguirre</v>
          </cell>
          <cell r="K128" t="str">
            <v>Miguel Aguirre</v>
          </cell>
          <cell r="L128" t="str">
            <v>Daniel Aguilera</v>
          </cell>
          <cell r="M128" t="str">
            <v>daguilera@callegari.cl</v>
          </cell>
          <cell r="N128">
            <v>16000000</v>
          </cell>
        </row>
        <row r="129">
          <cell r="A129" t="str">
            <v>SCZP26</v>
          </cell>
          <cell r="B129">
            <v>45987.724305555559</v>
          </cell>
          <cell r="C129" t="str">
            <v>RAM</v>
          </cell>
          <cell r="D129">
            <v>1500</v>
          </cell>
          <cell r="E129">
            <v>2022</v>
          </cell>
          <cell r="F129">
            <v>80718</v>
          </cell>
          <cell r="G129" t="str">
            <v>5.7 CREW CAB REBEL AT 4X4</v>
          </cell>
          <cell r="H129" t="str">
            <v>GRIS GRAFITO METALIC</v>
          </cell>
          <cell r="I129" t="str">
            <v>Salamanca</v>
          </cell>
          <cell r="J129" t="str">
            <v>Miguel Aguirre</v>
          </cell>
          <cell r="K129" t="str">
            <v>Miguel Aguirre</v>
          </cell>
          <cell r="L129" t="str">
            <v>Cristian Rondanelli</v>
          </cell>
          <cell r="M129" t="str">
            <v>crondanelli@callegari.cl</v>
          </cell>
          <cell r="N129">
            <v>30000000</v>
          </cell>
        </row>
        <row r="130">
          <cell r="A130" t="str">
            <v>TGVH61</v>
          </cell>
          <cell r="B130">
            <v>45987.706944444442</v>
          </cell>
          <cell r="C130" t="str">
            <v>JAECOO</v>
          </cell>
          <cell r="D130" t="str">
            <v>J7</v>
          </cell>
          <cell r="E130">
            <v>2025</v>
          </cell>
          <cell r="F130">
            <v>6119</v>
          </cell>
          <cell r="G130" t="str">
            <v>1.6 T PRIME AT</v>
          </cell>
          <cell r="H130" t="str">
            <v xml:space="preserve">PLATEADO </v>
          </cell>
          <cell r="I130" t="str">
            <v>Kia La Serena</v>
          </cell>
          <cell r="J130" t="str">
            <v>Miguel Aguirre</v>
          </cell>
          <cell r="K130" t="str">
            <v>Miguel Aguirre</v>
          </cell>
          <cell r="L130" t="str">
            <v>Carolina Bustos</v>
          </cell>
          <cell r="M130" t="str">
            <v>cbustos@callegari.cl</v>
          </cell>
          <cell r="N130">
            <v>17000000</v>
          </cell>
        </row>
        <row r="131">
          <cell r="A131" t="str">
            <v>TDYJ19</v>
          </cell>
          <cell r="B131">
            <v>45987.488888888889</v>
          </cell>
          <cell r="C131" t="str">
            <v>CHERY</v>
          </cell>
          <cell r="D131" t="str">
            <v>TIGGO 7</v>
          </cell>
          <cell r="E131">
            <v>2024</v>
          </cell>
          <cell r="F131">
            <v>16000</v>
          </cell>
          <cell r="G131" t="str">
            <v>1.5 PRO GLX AT</v>
          </cell>
          <cell r="H131" t="str">
            <v>AZUL METALIZADO</v>
          </cell>
          <cell r="I131" t="str">
            <v>Local Fco De Aguirre</v>
          </cell>
          <cell r="J131" t="str">
            <v>Miguel Aguirre</v>
          </cell>
          <cell r="K131" t="str">
            <v>Miguel Aguirre</v>
          </cell>
          <cell r="L131" t="str">
            <v>Maria Paz  Aranciba</v>
          </cell>
          <cell r="M131" t="str">
            <v>marancibia@callegari.cl</v>
          </cell>
          <cell r="N131">
            <v>12000000</v>
          </cell>
        </row>
        <row r="132">
          <cell r="A132" t="str">
            <v>TTYT86</v>
          </cell>
          <cell r="B132">
            <v>45987.486111111109</v>
          </cell>
          <cell r="C132" t="str">
            <v>MITSUBISHI</v>
          </cell>
          <cell r="D132" t="str">
            <v>L200</v>
          </cell>
          <cell r="E132">
            <v>2025</v>
          </cell>
          <cell r="F132">
            <v>18159</v>
          </cell>
          <cell r="G132" t="str">
            <v>2.4 DAKAR XR AT 4X4 DIESEL</v>
          </cell>
          <cell r="H132" t="str">
            <v>BLANCO DIAMANTE</v>
          </cell>
          <cell r="I132" t="str">
            <v>Sk Copiapo</v>
          </cell>
          <cell r="J132" t="str">
            <v>Miguel Aguirre</v>
          </cell>
          <cell r="K132" t="str">
            <v>Miguel Aguirre</v>
          </cell>
          <cell r="L132" t="str">
            <v>Lorena Castillo</v>
          </cell>
          <cell r="M132" t="str">
            <v>lcastillo@callegari.cl</v>
          </cell>
          <cell r="N132">
            <v>30320000</v>
          </cell>
        </row>
        <row r="133">
          <cell r="A133" t="str">
            <v>SFLX16</v>
          </cell>
          <cell r="B133">
            <v>45987.432638888888</v>
          </cell>
          <cell r="C133" t="str">
            <v>CHERY</v>
          </cell>
          <cell r="D133" t="str">
            <v>TIGGO 8 PRO</v>
          </cell>
          <cell r="E133">
            <v>2023</v>
          </cell>
          <cell r="F133">
            <v>60055</v>
          </cell>
          <cell r="G133" t="str">
            <v>1.6 GDI GLX AT</v>
          </cell>
          <cell r="H133" t="str">
            <v>AZUL METALIZADO</v>
          </cell>
          <cell r="I133" t="str">
            <v>Sk Copiapo</v>
          </cell>
          <cell r="J133" t="str">
            <v>Miguel Aguirre</v>
          </cell>
          <cell r="K133" t="str">
            <v>Miguel Aguirre</v>
          </cell>
          <cell r="L133" t="str">
            <v>Marcelo Zarate</v>
          </cell>
          <cell r="M133" t="str">
            <v>mzarate@callegari.cl</v>
          </cell>
          <cell r="N133">
            <v>12000000</v>
          </cell>
        </row>
        <row r="134">
          <cell r="A134" t="str">
            <v>KZWB40</v>
          </cell>
          <cell r="B134">
            <v>45987.414583333331</v>
          </cell>
          <cell r="C134" t="str">
            <v>MITSUBISHI</v>
          </cell>
          <cell r="D134" t="str">
            <v>OUTLANDER</v>
          </cell>
          <cell r="E134">
            <v>2019</v>
          </cell>
          <cell r="F134">
            <v>60000</v>
          </cell>
          <cell r="H134" t="str">
            <v>BLANCO</v>
          </cell>
          <cell r="I134" t="str">
            <v>Local Fco De Aguirre</v>
          </cell>
          <cell r="J134" t="str">
            <v>Miguel Aguirre</v>
          </cell>
          <cell r="K134" t="str">
            <v>Miguel Aguirre</v>
          </cell>
          <cell r="L134" t="str">
            <v>Maria Paz  Aranciba</v>
          </cell>
          <cell r="M134" t="str">
            <v>marancibia@callegari.cl</v>
          </cell>
          <cell r="N134">
            <v>10000000</v>
          </cell>
        </row>
        <row r="135">
          <cell r="A135" t="str">
            <v>RVDC71</v>
          </cell>
          <cell r="B135">
            <v>45986.790972222225</v>
          </cell>
          <cell r="C135" t="str">
            <v>GREAT WALL</v>
          </cell>
          <cell r="D135" t="str">
            <v>POER</v>
          </cell>
          <cell r="E135">
            <v>2022</v>
          </cell>
          <cell r="F135">
            <v>76000</v>
          </cell>
          <cell r="G135" t="str">
            <v>2.0 DELUXE MT 4X4 DIESEL</v>
          </cell>
          <cell r="H135" t="str">
            <v>AZUL</v>
          </cell>
          <cell r="I135" t="str">
            <v>Omoda La Serena</v>
          </cell>
          <cell r="J135" t="str">
            <v>Miguel Aguirre</v>
          </cell>
          <cell r="K135" t="str">
            <v>Miguel Aguirre</v>
          </cell>
          <cell r="L135" t="str">
            <v>Leslie Oviedo</v>
          </cell>
          <cell r="M135" t="str">
            <v>loviedo@callegari.cl</v>
          </cell>
          <cell r="N135">
            <v>12200000</v>
          </cell>
        </row>
        <row r="136">
          <cell r="A136" t="str">
            <v>TKHR29</v>
          </cell>
          <cell r="B136">
            <v>45986.790972222225</v>
          </cell>
          <cell r="C136" t="str">
            <v>CHERY</v>
          </cell>
          <cell r="D136" t="str">
            <v>TIGGO 3</v>
          </cell>
          <cell r="E136">
            <v>2024</v>
          </cell>
          <cell r="F136">
            <v>5394</v>
          </cell>
          <cell r="G136" t="str">
            <v>1.5 PRO GLX MT</v>
          </cell>
          <cell r="H136" t="str">
            <v>GRIS GRAFITO OSCURO</v>
          </cell>
          <cell r="I136" t="str">
            <v>Megacentro Ovalle</v>
          </cell>
          <cell r="J136" t="str">
            <v>Miguel Aguirre</v>
          </cell>
          <cell r="K136" t="str">
            <v>Miguel Aguirre</v>
          </cell>
          <cell r="L136" t="str">
            <v>Jorge Nuñez</v>
          </cell>
          <cell r="M136" t="str">
            <v>jnunez@callegari.cl</v>
          </cell>
          <cell r="N136">
            <v>13000000</v>
          </cell>
        </row>
        <row r="137">
          <cell r="A137" t="str">
            <v>JPLW44</v>
          </cell>
          <cell r="B137">
            <v>45986.737500000003</v>
          </cell>
          <cell r="C137" t="str">
            <v>MITSUBISHI</v>
          </cell>
          <cell r="D137" t="str">
            <v>MONTERO SPORT</v>
          </cell>
          <cell r="E137">
            <v>2017</v>
          </cell>
          <cell r="F137">
            <v>58100</v>
          </cell>
          <cell r="G137" t="str">
            <v>3.0 LIMITED AT 4X4</v>
          </cell>
          <cell r="H137" t="str">
            <v>ROJO BURDEO METALIZA</v>
          </cell>
          <cell r="I137" t="str">
            <v>Megacentro Copiapo</v>
          </cell>
          <cell r="J137" t="str">
            <v>Miguel Aguirre</v>
          </cell>
          <cell r="K137" t="str">
            <v>Miguel Aguirre</v>
          </cell>
          <cell r="L137" t="str">
            <v>Martin Thielemann</v>
          </cell>
          <cell r="M137" t="str">
            <v>mthielemann@callegari.cl</v>
          </cell>
          <cell r="N137">
            <v>14250000</v>
          </cell>
        </row>
        <row r="138">
          <cell r="A138" t="str">
            <v>RZJJ64</v>
          </cell>
          <cell r="B138">
            <v>45986.713194444441</v>
          </cell>
          <cell r="C138" t="str">
            <v>FORD</v>
          </cell>
          <cell r="D138" t="str">
            <v>F-150</v>
          </cell>
          <cell r="E138">
            <v>2022</v>
          </cell>
          <cell r="F138">
            <v>61000</v>
          </cell>
          <cell r="G138" t="str">
            <v>5.0 XLT CC AT 4X4</v>
          </cell>
          <cell r="H138" t="str">
            <v>ROJO METALICO</v>
          </cell>
          <cell r="I138" t="str">
            <v>Megacentro La Serena</v>
          </cell>
          <cell r="J138" t="str">
            <v>Miguel Aguirre</v>
          </cell>
          <cell r="K138" t="str">
            <v>Miguel Aguirre</v>
          </cell>
          <cell r="L138" t="str">
            <v>Fabian Muñoz</v>
          </cell>
          <cell r="M138" t="str">
            <v>fmunoz@callegari.cl</v>
          </cell>
          <cell r="N138">
            <v>30000000</v>
          </cell>
        </row>
        <row r="139">
          <cell r="A139" t="str">
            <v>THXP42</v>
          </cell>
          <cell r="B139">
            <v>45986.681250000001</v>
          </cell>
          <cell r="C139" t="str">
            <v>NISSAN</v>
          </cell>
          <cell r="D139" t="str">
            <v>VERSA</v>
          </cell>
          <cell r="E139">
            <v>2024</v>
          </cell>
          <cell r="F139">
            <v>31700</v>
          </cell>
          <cell r="G139" t="str">
            <v>1.6 ADVANCE MT</v>
          </cell>
          <cell r="H139" t="str">
            <v>GRIS METALICO</v>
          </cell>
          <cell r="I139" t="str">
            <v>Megacentro Ovalle</v>
          </cell>
          <cell r="J139" t="str">
            <v>Miguel Aguirre</v>
          </cell>
          <cell r="K139" t="str">
            <v>Miguel Aguirre</v>
          </cell>
          <cell r="L139" t="str">
            <v>Andy Sebastian  Rojas</v>
          </cell>
          <cell r="M139" t="str">
            <v>arojas@callegari.cl</v>
          </cell>
          <cell r="N139">
            <v>10900000</v>
          </cell>
        </row>
        <row r="140">
          <cell r="A140" t="str">
            <v>SLWF47</v>
          </cell>
          <cell r="B140">
            <v>45986.679166666669</v>
          </cell>
          <cell r="C140" t="str">
            <v>NISSAN</v>
          </cell>
          <cell r="D140" t="str">
            <v>VERSA</v>
          </cell>
          <cell r="E140">
            <v>2023</v>
          </cell>
          <cell r="F140">
            <v>46100</v>
          </cell>
          <cell r="G140" t="str">
            <v>1.6 SENSE MT</v>
          </cell>
          <cell r="H140" t="str">
            <v>BLANCO PERLA</v>
          </cell>
          <cell r="I140" t="str">
            <v>Nissan Copiapo</v>
          </cell>
          <cell r="J140" t="str">
            <v>Miguel Aguirre</v>
          </cell>
          <cell r="K140" t="str">
            <v>Miguel Aguirre</v>
          </cell>
          <cell r="L140" t="str">
            <v>Jonathan Barraza</v>
          </cell>
          <cell r="M140" t="str">
            <v>jbarraza@callegari.cl</v>
          </cell>
          <cell r="N140">
            <v>8300000</v>
          </cell>
        </row>
        <row r="141">
          <cell r="A141" t="str">
            <v>THXP76</v>
          </cell>
          <cell r="B141">
            <v>45986.522222222222</v>
          </cell>
          <cell r="C141" t="str">
            <v>MITSUBISHI</v>
          </cell>
          <cell r="D141" t="str">
            <v>ASX</v>
          </cell>
          <cell r="E141">
            <v>2024</v>
          </cell>
          <cell r="F141">
            <v>34915</v>
          </cell>
          <cell r="G141" t="str">
            <v>1.6 GL MT 4X2</v>
          </cell>
          <cell r="H141" t="str">
            <v xml:space="preserve">PLATEADO </v>
          </cell>
          <cell r="I141" t="str">
            <v>Local Fco De Aguirre</v>
          </cell>
          <cell r="J141" t="str">
            <v>Miguel Aguirre</v>
          </cell>
          <cell r="K141" t="str">
            <v>Miguel Aguirre</v>
          </cell>
          <cell r="L141" t="str">
            <v>Pablo Toth</v>
          </cell>
          <cell r="M141" t="str">
            <v>ptoth@callegari.cl</v>
          </cell>
          <cell r="N141">
            <v>12300000</v>
          </cell>
        </row>
        <row r="142">
          <cell r="A142" t="str">
            <v>PYXJ35</v>
          </cell>
          <cell r="B142">
            <v>45985.734722222223</v>
          </cell>
          <cell r="C142" t="str">
            <v>CHANGAN</v>
          </cell>
          <cell r="D142" t="str">
            <v>CX70</v>
          </cell>
          <cell r="E142">
            <v>2022</v>
          </cell>
          <cell r="F142">
            <v>71500</v>
          </cell>
          <cell r="H142" t="str">
            <v>ROJO</v>
          </cell>
          <cell r="I142" t="str">
            <v>Kia La Serena</v>
          </cell>
          <cell r="J142" t="str">
            <v>Miguel Aguirre</v>
          </cell>
          <cell r="K142" t="str">
            <v>Miguel Aguirre</v>
          </cell>
          <cell r="L142" t="str">
            <v>Carolina Bustos</v>
          </cell>
          <cell r="M142" t="str">
            <v>cbustos@callegari.cl</v>
          </cell>
          <cell r="N142">
            <v>8000000</v>
          </cell>
        </row>
        <row r="143">
          <cell r="A143" t="str">
            <v>SYXT50</v>
          </cell>
          <cell r="B143">
            <v>45985.707638888889</v>
          </cell>
          <cell r="C143" t="str">
            <v>FORD</v>
          </cell>
          <cell r="D143" t="str">
            <v>BRONCO</v>
          </cell>
          <cell r="E143">
            <v>2023</v>
          </cell>
          <cell r="F143">
            <v>32000</v>
          </cell>
          <cell r="G143" t="str">
            <v>1.5 BIG BEND AT 4X4</v>
          </cell>
          <cell r="H143" t="str">
            <v>AZUL GLACIAR AREA</v>
          </cell>
          <cell r="I143" t="str">
            <v>Megacentro La Serena</v>
          </cell>
          <cell r="J143" t="str">
            <v>Miguel Aguirre</v>
          </cell>
          <cell r="K143" t="str">
            <v>Miguel Aguirre</v>
          </cell>
          <cell r="L143" t="str">
            <v>Viviana Rojas</v>
          </cell>
          <cell r="M143" t="str">
            <v>v.rojas@callegari.cl</v>
          </cell>
          <cell r="N143">
            <v>18500000</v>
          </cell>
        </row>
        <row r="144">
          <cell r="A144" t="str">
            <v>TXYW70</v>
          </cell>
          <cell r="B144">
            <v>45985.679166666669</v>
          </cell>
          <cell r="C144" t="str">
            <v>CHEVROLET</v>
          </cell>
          <cell r="D144" t="str">
            <v>SAIL</v>
          </cell>
          <cell r="E144">
            <v>2025</v>
          </cell>
          <cell r="F144">
            <v>5800</v>
          </cell>
          <cell r="G144" t="str">
            <v>1.5 HB LTZ AT</v>
          </cell>
          <cell r="H144" t="str">
            <v>AZUL PERFORMANCE</v>
          </cell>
          <cell r="I144" t="str">
            <v>Megacentro La Serena</v>
          </cell>
          <cell r="J144" t="str">
            <v>Miguel Aguirre</v>
          </cell>
          <cell r="K144" t="str">
            <v>Miguel Aguirre</v>
          </cell>
          <cell r="L144" t="str">
            <v>Manuel Villalon</v>
          </cell>
          <cell r="M144" t="str">
            <v>mvillalon@callegari.cl</v>
          </cell>
          <cell r="N144">
            <v>10000000</v>
          </cell>
        </row>
        <row r="145">
          <cell r="A145" t="str">
            <v>TCHZ48</v>
          </cell>
          <cell r="B145">
            <v>45985.430555555555</v>
          </cell>
          <cell r="C145" t="str">
            <v>KIA MOTORS</v>
          </cell>
          <cell r="D145" t="str">
            <v>SELTOS</v>
          </cell>
          <cell r="E145">
            <v>2024</v>
          </cell>
          <cell r="F145">
            <v>30503</v>
          </cell>
          <cell r="G145" t="str">
            <v>1.5 EX AT</v>
          </cell>
          <cell r="H145" t="str">
            <v>PLATEADO RESPLANDECI</v>
          </cell>
          <cell r="I145" t="str">
            <v>Local Fco De Aguirre</v>
          </cell>
          <cell r="J145" t="str">
            <v>Miguel Aguirre</v>
          </cell>
          <cell r="K145" t="str">
            <v>Miguel Aguirre</v>
          </cell>
          <cell r="L145" t="str">
            <v>Maria Mendoza</v>
          </cell>
          <cell r="M145" t="str">
            <v>maria.mendoza@callegari.cl</v>
          </cell>
          <cell r="N145">
            <v>14000000</v>
          </cell>
        </row>
        <row r="146">
          <cell r="A146" t="str">
            <v>VKJJ92</v>
          </cell>
          <cell r="B146">
            <v>45985.412499999999</v>
          </cell>
          <cell r="C146" t="str">
            <v>KIA MOTORS</v>
          </cell>
          <cell r="D146" t="str">
            <v>SOLUTO</v>
          </cell>
          <cell r="E146">
            <v>2026</v>
          </cell>
          <cell r="F146">
            <v>3303</v>
          </cell>
          <cell r="G146" t="str">
            <v>1.4 EX SUNROOF MT</v>
          </cell>
          <cell r="H146" t="str">
            <v>PLATEADO TITANIO</v>
          </cell>
          <cell r="I146" t="str">
            <v>Local Fco De Aguirre</v>
          </cell>
          <cell r="J146" t="str">
            <v>Miguel Aguirre</v>
          </cell>
          <cell r="K146" t="str">
            <v>Miguel Aguirre</v>
          </cell>
          <cell r="L146" t="str">
            <v>Paola Lettura</v>
          </cell>
          <cell r="M146" t="str">
            <v>plettura@callegari.cl</v>
          </cell>
          <cell r="N146">
            <v>10000000</v>
          </cell>
        </row>
        <row r="147">
          <cell r="A147" t="str">
            <v>TXYW48</v>
          </cell>
          <cell r="B147">
            <v>45985.410416666666</v>
          </cell>
          <cell r="C147" t="str">
            <v>NISSAN</v>
          </cell>
          <cell r="D147" t="str">
            <v>X-TRAIL</v>
          </cell>
          <cell r="E147">
            <v>2025</v>
          </cell>
          <cell r="F147">
            <v>10000</v>
          </cell>
          <cell r="G147" t="str">
            <v>2.5 EXCLUSIVE 3ROW AT 4X4</v>
          </cell>
          <cell r="H147" t="str">
            <v xml:space="preserve">PLATEADO </v>
          </cell>
          <cell r="I147" t="str">
            <v>Peugeot La Serena</v>
          </cell>
          <cell r="J147" t="str">
            <v>Miguel Aguirre</v>
          </cell>
          <cell r="K147" t="str">
            <v>Miguel Aguirre</v>
          </cell>
          <cell r="L147" t="str">
            <v>Felix  Maira</v>
          </cell>
          <cell r="M147" t="str">
            <v>fmaira@callegari.cl</v>
          </cell>
          <cell r="N147">
            <v>26500000</v>
          </cell>
        </row>
        <row r="148">
          <cell r="A148" t="str">
            <v>RZFB31</v>
          </cell>
          <cell r="B148">
            <v>45983.538194444445</v>
          </cell>
          <cell r="C148" t="str">
            <v>CHEVROLET</v>
          </cell>
          <cell r="D148" t="str">
            <v>TRACKER</v>
          </cell>
          <cell r="E148">
            <v>2022</v>
          </cell>
          <cell r="F148">
            <v>61500</v>
          </cell>
          <cell r="G148" t="str">
            <v>1.2 LTZ P AT</v>
          </cell>
          <cell r="H148" t="str">
            <v>PLATEADO PLATA METAL</v>
          </cell>
          <cell r="I148" t="str">
            <v>Nissan Ovalle</v>
          </cell>
          <cell r="J148" t="str">
            <v>Erica Miranda</v>
          </cell>
          <cell r="K148" t="str">
            <v>Erica Miranda</v>
          </cell>
          <cell r="L148" t="str">
            <v>Carlos Morales</v>
          </cell>
          <cell r="M148" t="str">
            <v>camorales@callegari.cl</v>
          </cell>
          <cell r="N148">
            <v>10200000</v>
          </cell>
        </row>
        <row r="149">
          <cell r="A149" t="str">
            <v>LTFL71</v>
          </cell>
          <cell r="B149">
            <v>45982.652777777781</v>
          </cell>
          <cell r="C149" t="str">
            <v>SUBARU</v>
          </cell>
          <cell r="D149" t="str">
            <v>FORESTER</v>
          </cell>
          <cell r="E149">
            <v>2020</v>
          </cell>
          <cell r="F149">
            <v>91000</v>
          </cell>
          <cell r="G149" t="str">
            <v>2.0 AWD XS AT 4X4</v>
          </cell>
          <cell r="H149" t="str">
            <v>BLANCO CRISTAL PERLA</v>
          </cell>
          <cell r="I149" t="str">
            <v>Megacentro La Serena</v>
          </cell>
          <cell r="J149" t="str">
            <v>Erica Miranda</v>
          </cell>
          <cell r="K149" t="str">
            <v>Erica Miranda</v>
          </cell>
          <cell r="L149" t="str">
            <v>Manuel Villalon</v>
          </cell>
          <cell r="M149" t="str">
            <v>mvillalon@callegari.cl</v>
          </cell>
          <cell r="N149">
            <v>14200000</v>
          </cell>
        </row>
        <row r="150">
          <cell r="A150" t="str">
            <v>TRJC60</v>
          </cell>
          <cell r="B150">
            <v>45982.4375</v>
          </cell>
          <cell r="C150" t="str">
            <v>MITSUBISHI</v>
          </cell>
          <cell r="D150" t="str">
            <v>OUTLANDER</v>
          </cell>
          <cell r="E150">
            <v>2024</v>
          </cell>
          <cell r="F150">
            <v>16000</v>
          </cell>
          <cell r="G150" t="str">
            <v>2.5 GLS AT 4X4</v>
          </cell>
          <cell r="H150" t="str">
            <v>ROJO DIAMANTE</v>
          </cell>
          <cell r="I150" t="str">
            <v>Local Fco De Aguirre</v>
          </cell>
          <cell r="J150" t="str">
            <v>Erica Miranda</v>
          </cell>
          <cell r="K150" t="str">
            <v>Erica Miranda</v>
          </cell>
          <cell r="L150" t="str">
            <v>Adriana Casallas</v>
          </cell>
          <cell r="M150" t="str">
            <v>acasallas@callegari.cl</v>
          </cell>
          <cell r="N150">
            <v>22200000</v>
          </cell>
        </row>
        <row r="151">
          <cell r="A151" t="str">
            <v>VGPR72</v>
          </cell>
          <cell r="B151">
            <v>45982.433333333334</v>
          </cell>
          <cell r="C151" t="str">
            <v>FORD</v>
          </cell>
          <cell r="D151" t="str">
            <v>EXPLORER</v>
          </cell>
          <cell r="E151">
            <v>2025</v>
          </cell>
          <cell r="F151">
            <v>37</v>
          </cell>
          <cell r="G151" t="str">
            <v>2.3 ACTIVE AT 4X4</v>
          </cell>
          <cell r="H151" t="str">
            <v>negro universo</v>
          </cell>
          <cell r="I151" t="str">
            <v>Megacentro Ovalle</v>
          </cell>
          <cell r="J151" t="str">
            <v>Erica Miranda</v>
          </cell>
          <cell r="K151" t="str">
            <v>Erica Miranda</v>
          </cell>
          <cell r="L151" t="str">
            <v>Andy Sebastian  Rojas</v>
          </cell>
          <cell r="M151" t="str">
            <v>arojas@callegari.cl</v>
          </cell>
          <cell r="N151">
            <v>45290000</v>
          </cell>
        </row>
        <row r="152">
          <cell r="A152" t="str">
            <v>VHGB68</v>
          </cell>
          <cell r="B152">
            <v>45981.703472222223</v>
          </cell>
          <cell r="C152" t="str">
            <v>FORD</v>
          </cell>
          <cell r="D152" t="str">
            <v>TERRITORY</v>
          </cell>
          <cell r="E152">
            <v>2025</v>
          </cell>
          <cell r="F152">
            <v>1925</v>
          </cell>
          <cell r="G152" t="str">
            <v>1.5 TITANIUM AT</v>
          </cell>
          <cell r="H152" t="str">
            <v>BLANCO PERLADO</v>
          </cell>
          <cell r="I152" t="str">
            <v>Second Floor Kia</v>
          </cell>
          <cell r="J152" t="str">
            <v>Miguel Aguirre</v>
          </cell>
          <cell r="K152" t="str">
            <v>Miguel Aguirre</v>
          </cell>
          <cell r="L152" t="str">
            <v>Leonardo Palma Nuñez</v>
          </cell>
          <cell r="M152" t="str">
            <v>lpalma@callegari.cl</v>
          </cell>
          <cell r="N152">
            <v>15500000</v>
          </cell>
        </row>
        <row r="153">
          <cell r="A153" t="str">
            <v>PCFF55</v>
          </cell>
          <cell r="B153">
            <v>45981.702777777777</v>
          </cell>
          <cell r="C153" t="str">
            <v>VOLKSWAGEN</v>
          </cell>
          <cell r="D153" t="str">
            <v>POLO</v>
          </cell>
          <cell r="E153">
            <v>2022</v>
          </cell>
          <cell r="F153">
            <v>39527</v>
          </cell>
          <cell r="G153" t="str">
            <v>1.6 COMFORTLINE MT</v>
          </cell>
          <cell r="H153" t="str">
            <v>GRIS PLATINO</v>
          </cell>
          <cell r="I153" t="str">
            <v>Peugeot La Serena</v>
          </cell>
          <cell r="J153" t="str">
            <v>Miguel Aguirre</v>
          </cell>
          <cell r="K153" t="str">
            <v>Miguel Aguirre</v>
          </cell>
          <cell r="L153" t="str">
            <v>Manuel  Quevedo Contreras</v>
          </cell>
          <cell r="M153" t="str">
            <v>mquevedo@callegari.cl</v>
          </cell>
          <cell r="N153">
            <v>8550000</v>
          </cell>
        </row>
        <row r="154">
          <cell r="A154" t="str">
            <v>JKYJ63</v>
          </cell>
          <cell r="B154">
            <v>45981.634722222225</v>
          </cell>
          <cell r="C154" t="str">
            <v>HYUNDAI</v>
          </cell>
          <cell r="D154" t="str">
            <v>SANTA FE</v>
          </cell>
          <cell r="E154">
            <v>2017</v>
          </cell>
          <cell r="F154">
            <v>112067</v>
          </cell>
          <cell r="G154" t="str">
            <v>2.4 DM WGN GLS FULL AT 4X4</v>
          </cell>
          <cell r="H154" t="str">
            <v>BLANCO</v>
          </cell>
          <cell r="I154" t="str">
            <v>Local Fco De Aguirre</v>
          </cell>
          <cell r="J154" t="str">
            <v>Miguel Aguirre</v>
          </cell>
          <cell r="K154" t="str">
            <v>Miguel Aguirre</v>
          </cell>
          <cell r="L154" t="str">
            <v>Maria Mendoza</v>
          </cell>
          <cell r="M154" t="str">
            <v>maria.mendoza@callegari.cl</v>
          </cell>
          <cell r="N154">
            <v>10900000</v>
          </cell>
        </row>
        <row r="155">
          <cell r="A155" t="str">
            <v>VJTR54</v>
          </cell>
          <cell r="B155">
            <v>45981.539583333331</v>
          </cell>
          <cell r="C155" t="str">
            <v>FORD</v>
          </cell>
          <cell r="D155" t="str">
            <v>F-150</v>
          </cell>
          <cell r="E155">
            <v>2025</v>
          </cell>
          <cell r="F155">
            <v>277</v>
          </cell>
          <cell r="G155" t="str">
            <v>3.5 PLATINUM CC AT 4X4</v>
          </cell>
          <cell r="H155" t="str">
            <v>PLATEADO METALICO</v>
          </cell>
          <cell r="I155" t="str">
            <v>Megacentro La Serena</v>
          </cell>
          <cell r="J155" t="str">
            <v>Miguel Aguirre</v>
          </cell>
          <cell r="K155" t="str">
            <v>Miguel Aguirre</v>
          </cell>
          <cell r="L155" t="str">
            <v>Viviana Rojas</v>
          </cell>
          <cell r="M155" t="str">
            <v>v.rojas@callegari.cl</v>
          </cell>
          <cell r="N155">
            <v>52300000</v>
          </cell>
        </row>
        <row r="156">
          <cell r="A156" t="str">
            <v>PDGT60</v>
          </cell>
          <cell r="B156">
            <v>45981.477777777778</v>
          </cell>
          <cell r="C156" t="str">
            <v>FORD</v>
          </cell>
          <cell r="D156" t="str">
            <v>TERRITORY</v>
          </cell>
          <cell r="E156">
            <v>2021</v>
          </cell>
          <cell r="F156">
            <v>70473</v>
          </cell>
          <cell r="G156" t="str">
            <v>1.5 TITANIUM PLUS AT</v>
          </cell>
          <cell r="H156" t="str">
            <v>BLANCO PERLADO</v>
          </cell>
          <cell r="I156" t="str">
            <v>Nissan La Serena</v>
          </cell>
          <cell r="J156" t="str">
            <v>Miguel Aguirre</v>
          </cell>
          <cell r="K156" t="str">
            <v>Miguel Aguirre</v>
          </cell>
          <cell r="L156" t="str">
            <v>Fabian  MuñozJR</v>
          </cell>
          <cell r="M156" t="str">
            <v>fabian.munoz@callegari.cl</v>
          </cell>
          <cell r="N156">
            <v>9150000</v>
          </cell>
        </row>
        <row r="157">
          <cell r="A157" t="str">
            <v>TPJF96</v>
          </cell>
          <cell r="B157">
            <v>45979.736805555556</v>
          </cell>
          <cell r="C157" t="str">
            <v>NISSAN</v>
          </cell>
          <cell r="D157" t="str">
            <v>KICKS</v>
          </cell>
          <cell r="E157">
            <v>2024</v>
          </cell>
          <cell r="F157">
            <v>24100</v>
          </cell>
          <cell r="G157" t="str">
            <v>1.6 ADVANCE MT</v>
          </cell>
          <cell r="H157" t="str">
            <v>blanco</v>
          </cell>
          <cell r="I157" t="str">
            <v>Megacentro La Serena</v>
          </cell>
          <cell r="J157" t="str">
            <v>Miguel Aguirre</v>
          </cell>
          <cell r="K157" t="str">
            <v>Miguel Aguirre</v>
          </cell>
          <cell r="L157" t="str">
            <v>Fabian Gonzalo  Mondaca Alfaro</v>
          </cell>
          <cell r="M157" t="str">
            <v>fmondaca@callegari.cl</v>
          </cell>
          <cell r="N157">
            <v>11700000</v>
          </cell>
        </row>
        <row r="158">
          <cell r="A158" t="str">
            <v>THRJ85</v>
          </cell>
          <cell r="B158">
            <v>45979.731944444444</v>
          </cell>
          <cell r="C158" t="str">
            <v>HAVAL</v>
          </cell>
          <cell r="D158" t="str">
            <v>H6 GT</v>
          </cell>
          <cell r="E158">
            <v>2024</v>
          </cell>
          <cell r="F158">
            <v>42958</v>
          </cell>
          <cell r="G158" t="str">
            <v>2.0 T GT DELUXE AT 4X4</v>
          </cell>
          <cell r="H158" t="str">
            <v>BLANCO TITANIO</v>
          </cell>
          <cell r="I158" t="str">
            <v>Nissan Ovalle</v>
          </cell>
          <cell r="J158" t="str">
            <v>Miguel Aguirre</v>
          </cell>
          <cell r="K158" t="str">
            <v>Miguel Aguirre</v>
          </cell>
          <cell r="L158" t="str">
            <v>Carlos Morales</v>
          </cell>
          <cell r="M158" t="str">
            <v>camorales@callegari.cl</v>
          </cell>
          <cell r="N158">
            <v>16000000</v>
          </cell>
        </row>
        <row r="159">
          <cell r="A159" t="str">
            <v>TJGZ85</v>
          </cell>
          <cell r="B159">
            <v>45979.656944444447</v>
          </cell>
          <cell r="C159" t="str">
            <v>FORD</v>
          </cell>
          <cell r="D159" t="str">
            <v>TRANSIT TRANSIT BUS</v>
          </cell>
          <cell r="E159">
            <v>2024</v>
          </cell>
          <cell r="F159">
            <v>16948</v>
          </cell>
          <cell r="H159" t="str">
            <v>blanco</v>
          </cell>
          <cell r="I159" t="str">
            <v>Camiones</v>
          </cell>
          <cell r="J159" t="str">
            <v>Miguel Aguirre</v>
          </cell>
          <cell r="K159" t="str">
            <v>Miguel Aguirre</v>
          </cell>
          <cell r="L159" t="str">
            <v>Juan Gonzalez</v>
          </cell>
          <cell r="M159" t="str">
            <v>jgonzalez@callegari.cl</v>
          </cell>
          <cell r="N159">
            <v>48476099</v>
          </cell>
        </row>
        <row r="160">
          <cell r="A160" t="str">
            <v>PSKZ84</v>
          </cell>
          <cell r="B160">
            <v>45978.42291666667</v>
          </cell>
          <cell r="C160" t="str">
            <v>RAM</v>
          </cell>
          <cell r="D160">
            <v>700</v>
          </cell>
          <cell r="E160">
            <v>2021</v>
          </cell>
          <cell r="F160">
            <v>50000</v>
          </cell>
          <cell r="G160" t="str">
            <v>1.3 LARAMIE CD MT</v>
          </cell>
          <cell r="H160" t="str">
            <v>GRIS SILVERSTONE</v>
          </cell>
          <cell r="I160" t="str">
            <v>Kia La Serena</v>
          </cell>
          <cell r="J160" t="str">
            <v>Miguel Aguirre</v>
          </cell>
          <cell r="K160" t="str">
            <v>Miguel Aguirre</v>
          </cell>
          <cell r="L160" t="str">
            <v>José Cerda</v>
          </cell>
          <cell r="M160" t="str">
            <v>jose.cerda@callegari.cl</v>
          </cell>
          <cell r="N160">
            <v>9250000</v>
          </cell>
        </row>
        <row r="161">
          <cell r="A161" t="str">
            <v>TJDC25</v>
          </cell>
          <cell r="B161">
            <v>45979.506249999999</v>
          </cell>
          <cell r="C161" t="str">
            <v>FORD</v>
          </cell>
          <cell r="D161" t="str">
            <v>RANGER</v>
          </cell>
          <cell r="E161">
            <v>2024</v>
          </cell>
          <cell r="F161">
            <v>28000</v>
          </cell>
          <cell r="G161" t="str">
            <v>2.0 XLS MT DIESEL</v>
          </cell>
          <cell r="H161" t="str">
            <v>GRIS PLATA</v>
          </cell>
          <cell r="I161" t="str">
            <v>Camiones</v>
          </cell>
          <cell r="J161" t="str">
            <v>Antonella Daire</v>
          </cell>
          <cell r="K161" t="str">
            <v>Antonella Daire</v>
          </cell>
          <cell r="L161" t="str">
            <v>Guillermo Gonzalez</v>
          </cell>
          <cell r="M161" t="str">
            <v>guillermo.gonzalez@callegari.cl</v>
          </cell>
          <cell r="N161">
            <v>27953100</v>
          </cell>
        </row>
        <row r="162">
          <cell r="A162" t="str">
            <v>TKTZ26</v>
          </cell>
          <cell r="B162">
            <v>45979.504166666666</v>
          </cell>
          <cell r="C162" t="str">
            <v>OMODA</v>
          </cell>
          <cell r="D162" t="str">
            <v>C5</v>
          </cell>
          <cell r="E162">
            <v>2024</v>
          </cell>
          <cell r="F162">
            <v>21278</v>
          </cell>
          <cell r="G162" t="str">
            <v>1.6 T PRESTIGE AT</v>
          </cell>
          <cell r="H162" t="str">
            <v>GRIS TITANIO</v>
          </cell>
          <cell r="I162" t="str">
            <v>Omoda La Serena</v>
          </cell>
          <cell r="J162" t="str">
            <v>Miguel Aguirre</v>
          </cell>
          <cell r="K162" t="str">
            <v>Miguel Aguirre</v>
          </cell>
          <cell r="L162" t="str">
            <v>Victor  Salas Rivera</v>
          </cell>
          <cell r="M162" t="str">
            <v>vsalas@callegari.cl</v>
          </cell>
          <cell r="N162">
            <v>12700000</v>
          </cell>
        </row>
        <row r="163">
          <cell r="A163" t="str">
            <v>TDYP51</v>
          </cell>
          <cell r="B163">
            <v>45979.481944444444</v>
          </cell>
          <cell r="C163" t="str">
            <v>PEUGEOT</v>
          </cell>
          <cell r="D163">
            <v>2008</v>
          </cell>
          <cell r="E163">
            <v>2024</v>
          </cell>
          <cell r="F163">
            <v>12300</v>
          </cell>
          <cell r="G163" t="str">
            <v>1.5 ALLURE BLUEHDI 130 AT DIESEL</v>
          </cell>
          <cell r="H163" t="str">
            <v>GRIS ARTENSE</v>
          </cell>
          <cell r="I163" t="str">
            <v>Peugeot La Serena</v>
          </cell>
          <cell r="J163" t="str">
            <v>Miguel Aguirre</v>
          </cell>
          <cell r="K163" t="str">
            <v>Miguel Aguirre</v>
          </cell>
          <cell r="L163" t="str">
            <v>Felix  Maira</v>
          </cell>
          <cell r="M163" t="str">
            <v>fmaira@callegari.cl</v>
          </cell>
          <cell r="N163">
            <v>16800000</v>
          </cell>
        </row>
        <row r="164">
          <cell r="A164" t="str">
            <v>LVWW94</v>
          </cell>
          <cell r="B164">
            <v>45978.802777777775</v>
          </cell>
          <cell r="C164" t="str">
            <v>HYUNDAI</v>
          </cell>
          <cell r="D164" t="str">
            <v>VENUE</v>
          </cell>
          <cell r="E164">
            <v>2020</v>
          </cell>
          <cell r="F164">
            <v>66800</v>
          </cell>
          <cell r="G164" t="str">
            <v>1.6 QX PLUS MT</v>
          </cell>
          <cell r="H164" t="str">
            <v>AZUL OSCURO</v>
          </cell>
          <cell r="I164" t="str">
            <v>Megacentro Copiapo</v>
          </cell>
          <cell r="J164" t="str">
            <v>Miguel Aguirre</v>
          </cell>
          <cell r="K164" t="str">
            <v>Miguel Aguirre</v>
          </cell>
          <cell r="L164" t="str">
            <v>Martin Thielemann</v>
          </cell>
          <cell r="M164" t="str">
            <v>mthielemann@callegari.cl</v>
          </cell>
          <cell r="N164">
            <v>8200000</v>
          </cell>
        </row>
        <row r="165">
          <cell r="A165" t="str">
            <v>KZHF61</v>
          </cell>
          <cell r="B165">
            <v>45978.745138888888</v>
          </cell>
          <cell r="C165" t="str">
            <v>HYUNDAI</v>
          </cell>
          <cell r="D165" t="str">
            <v>TUCSON</v>
          </cell>
          <cell r="E165">
            <v>2019</v>
          </cell>
          <cell r="F165">
            <v>54773</v>
          </cell>
          <cell r="G165" t="str">
            <v>2.0 TL PLUS FL MT</v>
          </cell>
          <cell r="H165" t="str">
            <v>GRIS GRAFITO</v>
          </cell>
          <cell r="I165" t="str">
            <v>Second Floor Kia</v>
          </cell>
          <cell r="J165" t="str">
            <v>Miguel Aguirre</v>
          </cell>
          <cell r="K165" t="str">
            <v>Miguel Aguirre</v>
          </cell>
          <cell r="L165" t="str">
            <v>Leonardo Palma Nuñez</v>
          </cell>
          <cell r="M165" t="str">
            <v>lpalma@callegari.cl</v>
          </cell>
          <cell r="N165">
            <v>10600000</v>
          </cell>
        </row>
        <row r="166">
          <cell r="A166" t="str">
            <v>JWCK98</v>
          </cell>
          <cell r="B166">
            <v>45978.742361111108</v>
          </cell>
          <cell r="C166" t="str">
            <v>FORD</v>
          </cell>
          <cell r="D166" t="str">
            <v>EXPLORER</v>
          </cell>
          <cell r="E166">
            <v>2017</v>
          </cell>
          <cell r="F166">
            <v>99100</v>
          </cell>
          <cell r="H166" t="str">
            <v>CAFE OSCURO</v>
          </cell>
          <cell r="I166" t="str">
            <v>Megacentro La Serena</v>
          </cell>
          <cell r="J166" t="str">
            <v>Miguel Aguirre</v>
          </cell>
          <cell r="K166" t="str">
            <v>Miguel Aguirre</v>
          </cell>
          <cell r="L166" t="str">
            <v>Eliana Aguilera</v>
          </cell>
          <cell r="M166" t="str">
            <v>belen.aguilera@callegari.cl</v>
          </cell>
          <cell r="N166">
            <v>11300000</v>
          </cell>
        </row>
        <row r="167">
          <cell r="A167" t="str">
            <v>JTLX81</v>
          </cell>
          <cell r="B167">
            <v>45978.42083333333</v>
          </cell>
          <cell r="C167" t="str">
            <v>FORD</v>
          </cell>
          <cell r="D167" t="str">
            <v>EXPLORER</v>
          </cell>
          <cell r="E167">
            <v>2017</v>
          </cell>
          <cell r="F167">
            <v>86930</v>
          </cell>
          <cell r="G167" t="str">
            <v>3.5 XLT AT</v>
          </cell>
          <cell r="H167" t="str">
            <v>ROJO METALIC</v>
          </cell>
          <cell r="I167" t="str">
            <v xml:space="preserve">Premium Usados </v>
          </cell>
          <cell r="J167" t="str">
            <v>Miguel Aguirre</v>
          </cell>
          <cell r="K167" t="str">
            <v>Miguel Aguirre</v>
          </cell>
          <cell r="L167" t="str">
            <v>Jordi Foitzick</v>
          </cell>
          <cell r="M167" t="str">
            <v>jocarrasco@callegari.cl</v>
          </cell>
          <cell r="N167">
            <v>12000000</v>
          </cell>
        </row>
        <row r="168">
          <cell r="A168" t="str">
            <v>RVVS37</v>
          </cell>
          <cell r="B168">
            <v>45978.420138888891</v>
          </cell>
          <cell r="C168" t="str">
            <v>FORD</v>
          </cell>
          <cell r="D168" t="str">
            <v>F-150</v>
          </cell>
          <cell r="E168">
            <v>2022</v>
          </cell>
          <cell r="F168">
            <v>31162</v>
          </cell>
          <cell r="G168" t="str">
            <v>5.0 LARIAT LUXURY CC AT 4X4</v>
          </cell>
          <cell r="H168" t="str">
            <v>BLANCO OXFORD</v>
          </cell>
          <cell r="I168" t="str">
            <v>Local Usados</v>
          </cell>
          <cell r="J168" t="str">
            <v>Miguel Aguirre</v>
          </cell>
          <cell r="K168" t="str">
            <v>Miguel Aguirre</v>
          </cell>
          <cell r="L168" t="str">
            <v>Federico Albert</v>
          </cell>
          <cell r="M168" t="str">
            <v>falbert@callegari.cl</v>
          </cell>
          <cell r="N168">
            <v>27500000</v>
          </cell>
        </row>
        <row r="169">
          <cell r="A169" t="str">
            <v>RRTD33</v>
          </cell>
          <cell r="B169">
            <v>45975.709722222222</v>
          </cell>
          <cell r="C169" t="str">
            <v>CHERY</v>
          </cell>
          <cell r="D169" t="str">
            <v>TIGGO 7</v>
          </cell>
          <cell r="E169">
            <v>2022</v>
          </cell>
          <cell r="F169">
            <v>56415</v>
          </cell>
          <cell r="H169" t="str">
            <v>GRIS PLATA</v>
          </cell>
          <cell r="I169" t="str">
            <v>Megacentro Ovalle</v>
          </cell>
          <cell r="J169" t="str">
            <v>Miguel Aguirre</v>
          </cell>
          <cell r="K169" t="str">
            <v>Miguel Aguirre</v>
          </cell>
          <cell r="L169" t="str">
            <v>Jose Torres</v>
          </cell>
          <cell r="M169" t="str">
            <v>jtorres@callegari.cl</v>
          </cell>
          <cell r="N169">
            <v>10000000</v>
          </cell>
        </row>
        <row r="170">
          <cell r="A170" t="str">
            <v>SBJF64</v>
          </cell>
          <cell r="B170">
            <v>45975.663194444445</v>
          </cell>
          <cell r="C170" t="str">
            <v>GEELY</v>
          </cell>
          <cell r="D170" t="str">
            <v>AZKARRA</v>
          </cell>
          <cell r="E170">
            <v>2022</v>
          </cell>
          <cell r="F170">
            <v>74000</v>
          </cell>
          <cell r="G170" t="str">
            <v>1.5 TURBO EXCLUSIVE AT</v>
          </cell>
          <cell r="H170" t="str">
            <v>BLANCO</v>
          </cell>
          <cell r="I170" t="str">
            <v>Nissan Copiapo</v>
          </cell>
          <cell r="J170" t="str">
            <v>Miguel Aguirre</v>
          </cell>
          <cell r="K170" t="str">
            <v>Miguel Aguirre</v>
          </cell>
          <cell r="L170" t="str">
            <v>Jonathan Barraza</v>
          </cell>
          <cell r="M170" t="str">
            <v>jbarraza@callegari.cl</v>
          </cell>
          <cell r="N170">
            <v>8500000</v>
          </cell>
        </row>
        <row r="171">
          <cell r="A171" t="str">
            <v>SHBY83</v>
          </cell>
          <cell r="B171">
            <v>45975.568749999999</v>
          </cell>
          <cell r="C171" t="str">
            <v>CHERY</v>
          </cell>
          <cell r="D171" t="str">
            <v>TIGGO 2</v>
          </cell>
          <cell r="E171">
            <v>2023</v>
          </cell>
          <cell r="F171">
            <v>21216</v>
          </cell>
          <cell r="G171" t="str">
            <v>1.5 PRO GLS MT</v>
          </cell>
          <cell r="H171" t="str">
            <v>ROJO METALIZADO</v>
          </cell>
          <cell r="I171" t="str">
            <v>Local Fco De Aguirre</v>
          </cell>
          <cell r="J171" t="str">
            <v>Miguel Aguirre</v>
          </cell>
          <cell r="K171" t="str">
            <v>Miguel Aguirre</v>
          </cell>
          <cell r="L171" t="str">
            <v>Maria Mendoza</v>
          </cell>
          <cell r="M171" t="str">
            <v>maria.mendoza@callegari.cl</v>
          </cell>
          <cell r="N171">
            <v>6800000</v>
          </cell>
        </row>
        <row r="172">
          <cell r="A172" t="str">
            <v>RDLV94</v>
          </cell>
          <cell r="B172">
            <v>45975.42291666667</v>
          </cell>
          <cell r="C172" t="str">
            <v>PEUGEOT</v>
          </cell>
          <cell r="D172" t="str">
            <v>TRAVELLER</v>
          </cell>
          <cell r="E172">
            <v>2021</v>
          </cell>
          <cell r="F172">
            <v>95000</v>
          </cell>
          <cell r="G172" t="str">
            <v>2.0 BUSINESS L3 9P BLUEHDI 150 MT DIESEL</v>
          </cell>
          <cell r="H172" t="str">
            <v>BLANCO BANQUISE</v>
          </cell>
          <cell r="I172" t="str">
            <v>Local Usados</v>
          </cell>
          <cell r="J172" t="str">
            <v>Miguel Aguirre</v>
          </cell>
          <cell r="K172" t="str">
            <v>Miguel Aguirre</v>
          </cell>
          <cell r="L172" t="str">
            <v>Federico Albert</v>
          </cell>
          <cell r="M172" t="str">
            <v>falbert@callegari.cl</v>
          </cell>
          <cell r="N172">
            <v>15000000</v>
          </cell>
        </row>
        <row r="173">
          <cell r="A173" t="str">
            <v>LHCK78</v>
          </cell>
          <cell r="B173">
            <v>45975.402777777781</v>
          </cell>
          <cell r="C173" t="str">
            <v>NISSAN</v>
          </cell>
          <cell r="D173" t="str">
            <v>KICKS</v>
          </cell>
          <cell r="E173">
            <v>2019</v>
          </cell>
          <cell r="F173">
            <v>55000</v>
          </cell>
          <cell r="G173" t="str">
            <v>1.6 EXCLUSIVE CVT AT</v>
          </cell>
          <cell r="H173" t="str">
            <v>ROJO METALICO</v>
          </cell>
          <cell r="I173" t="str">
            <v>Omoda La Serena</v>
          </cell>
          <cell r="J173" t="str">
            <v>Miguel Aguirre</v>
          </cell>
          <cell r="K173" t="str">
            <v>Miguel Aguirre</v>
          </cell>
          <cell r="L173" t="str">
            <v xml:space="preserve">Francesco Corral </v>
          </cell>
          <cell r="M173" t="str">
            <v>fcorral@callegari.cl</v>
          </cell>
          <cell r="N173">
            <v>9300000</v>
          </cell>
        </row>
        <row r="174">
          <cell r="A174" t="str">
            <v>JPLS76</v>
          </cell>
          <cell r="B174">
            <v>45974.731944444444</v>
          </cell>
          <cell r="C174" t="str">
            <v>HYUNDAI</v>
          </cell>
          <cell r="D174" t="str">
            <v>COUNTY</v>
          </cell>
          <cell r="E174">
            <v>2017</v>
          </cell>
          <cell r="F174">
            <v>200000</v>
          </cell>
          <cell r="H174" t="str">
            <v>BLANCO</v>
          </cell>
          <cell r="I174" t="str">
            <v>Camiones</v>
          </cell>
          <cell r="J174" t="str">
            <v>Antonella Daire</v>
          </cell>
          <cell r="K174" t="str">
            <v>Antonella Daire</v>
          </cell>
          <cell r="L174" t="str">
            <v>Cristian  Leon</v>
          </cell>
          <cell r="M174" t="str">
            <v>cleon@callegari.cl</v>
          </cell>
          <cell r="N174">
            <v>15000000</v>
          </cell>
        </row>
        <row r="175">
          <cell r="A175" t="str">
            <v>PYLP70</v>
          </cell>
          <cell r="B175">
            <v>45974.681944444441</v>
          </cell>
          <cell r="C175" t="str">
            <v>PEUGEOT</v>
          </cell>
          <cell r="D175">
            <v>3008</v>
          </cell>
          <cell r="E175">
            <v>2021</v>
          </cell>
          <cell r="F175">
            <v>98100</v>
          </cell>
          <cell r="G175" t="str">
            <v>1.5 ACTIVE PACK BLUEHDI 130 MT DIESEL</v>
          </cell>
          <cell r="H175" t="str">
            <v>BLANCO NACARADO</v>
          </cell>
          <cell r="I175" t="str">
            <v>Local Usados</v>
          </cell>
          <cell r="J175" t="str">
            <v>Miguel Aguirre</v>
          </cell>
          <cell r="K175" t="str">
            <v>Miguel Aguirre</v>
          </cell>
          <cell r="L175" t="str">
            <v>Vanessa  Casanga</v>
          </cell>
          <cell r="M175" t="str">
            <v>vcasanga@callegari.cl</v>
          </cell>
          <cell r="N175">
            <v>13490000</v>
          </cell>
        </row>
        <row r="176">
          <cell r="A176" t="str">
            <v>SGDR42</v>
          </cell>
          <cell r="B176">
            <v>45973.762499999997</v>
          </cell>
          <cell r="C176" t="str">
            <v>KIA MOTORS</v>
          </cell>
          <cell r="D176" t="str">
            <v>SELTOS</v>
          </cell>
          <cell r="E176">
            <v>2023</v>
          </cell>
          <cell r="F176">
            <v>35700</v>
          </cell>
          <cell r="G176" t="str">
            <v>1.6 EX FULL MT</v>
          </cell>
          <cell r="H176" t="str">
            <v>NEGRO AURORA</v>
          </cell>
          <cell r="I176" t="str">
            <v>Kia La Serena</v>
          </cell>
          <cell r="J176" t="str">
            <v>Miguel Aguirre</v>
          </cell>
          <cell r="K176" t="str">
            <v>Miguel Aguirre</v>
          </cell>
          <cell r="L176" t="str">
            <v>Loreto Garces</v>
          </cell>
          <cell r="M176" t="str">
            <v>lgarces@callegari.cl</v>
          </cell>
          <cell r="N176">
            <v>13300000</v>
          </cell>
        </row>
        <row r="177">
          <cell r="A177" t="str">
            <v>RTWK61</v>
          </cell>
          <cell r="B177">
            <v>45973.709027777775</v>
          </cell>
          <cell r="C177" t="str">
            <v>NISSAN</v>
          </cell>
          <cell r="D177" t="str">
            <v>NAVARA</v>
          </cell>
          <cell r="E177">
            <v>2022</v>
          </cell>
          <cell r="F177">
            <v>85204</v>
          </cell>
          <cell r="G177" t="str">
            <v>2.3 DC LE MT 4X4 DIESEL</v>
          </cell>
          <cell r="H177" t="str">
            <v>BLANCO</v>
          </cell>
          <cell r="I177" t="str">
            <v>Omoda La Serena</v>
          </cell>
          <cell r="J177" t="str">
            <v>Miguel Aguirre</v>
          </cell>
          <cell r="K177" t="str">
            <v>Miguel Aguirre</v>
          </cell>
          <cell r="L177" t="str">
            <v>Victor  Salas Rivera</v>
          </cell>
          <cell r="M177" t="str">
            <v>vsalas@callegari.cl</v>
          </cell>
          <cell r="N177">
            <v>19900000</v>
          </cell>
        </row>
        <row r="178">
          <cell r="A178" t="str">
            <v>PRVR24</v>
          </cell>
          <cell r="B178">
            <v>45973.557638888888</v>
          </cell>
          <cell r="C178" t="str">
            <v>PEUGEOT</v>
          </cell>
          <cell r="D178">
            <v>3008</v>
          </cell>
          <cell r="E178">
            <v>2021</v>
          </cell>
          <cell r="F178">
            <v>79000</v>
          </cell>
          <cell r="G178" t="str">
            <v>1.5 ALLURE PACK BLUEHDI 130 AT DIESEL</v>
          </cell>
          <cell r="H178" t="str">
            <v>BLANCO NACARADO</v>
          </cell>
          <cell r="I178" t="str">
            <v>Local Usados</v>
          </cell>
          <cell r="J178" t="str">
            <v>Miguel Aguirre</v>
          </cell>
          <cell r="K178" t="str">
            <v>Miguel Aguirre</v>
          </cell>
          <cell r="L178" t="str">
            <v>Erica Miranda</v>
          </cell>
          <cell r="M178" t="str">
            <v>emiranda@callegari.cl</v>
          </cell>
          <cell r="N178">
            <v>15300000</v>
          </cell>
        </row>
        <row r="179">
          <cell r="A179" t="str">
            <v>SHLV34</v>
          </cell>
          <cell r="B179">
            <v>45973.525000000001</v>
          </cell>
          <cell r="C179" t="str">
            <v>NISSAN</v>
          </cell>
          <cell r="D179" t="str">
            <v>VERSA</v>
          </cell>
          <cell r="E179">
            <v>2023</v>
          </cell>
          <cell r="F179">
            <v>11421</v>
          </cell>
          <cell r="G179" t="str">
            <v>1.6 SENSE MT</v>
          </cell>
          <cell r="H179" t="str">
            <v>GRIS METALICO</v>
          </cell>
          <cell r="I179" t="str">
            <v>Nissan La Serena</v>
          </cell>
          <cell r="J179" t="str">
            <v>Miguel Aguirre</v>
          </cell>
          <cell r="K179" t="str">
            <v>Miguel Aguirre</v>
          </cell>
          <cell r="L179" t="str">
            <v>Gemita Muñoz</v>
          </cell>
          <cell r="M179" t="str">
            <v>gmunoz@callegari.cl</v>
          </cell>
          <cell r="N179">
            <v>9000000</v>
          </cell>
        </row>
        <row r="180">
          <cell r="A180" t="str">
            <v>SBLD96</v>
          </cell>
          <cell r="B180">
            <v>45973.433333333334</v>
          </cell>
          <cell r="C180" t="str">
            <v>MG</v>
          </cell>
          <cell r="D180" t="str">
            <v>GT</v>
          </cell>
          <cell r="E180">
            <v>2023</v>
          </cell>
          <cell r="F180">
            <v>49284</v>
          </cell>
          <cell r="G180" t="str">
            <v>1.5 COM MT</v>
          </cell>
          <cell r="H180" t="str">
            <v>BLANCO</v>
          </cell>
          <cell r="I180" t="str">
            <v>Sk Copiapo</v>
          </cell>
          <cell r="J180" t="str">
            <v>Miguel Aguirre</v>
          </cell>
          <cell r="K180" t="str">
            <v>Miguel Aguirre</v>
          </cell>
          <cell r="L180" t="str">
            <v>Lorena Castillo</v>
          </cell>
          <cell r="M180" t="str">
            <v>lcastillo@callegari.cl</v>
          </cell>
          <cell r="N180">
            <v>8400000</v>
          </cell>
        </row>
        <row r="181">
          <cell r="A181" t="str">
            <v>RZSR12</v>
          </cell>
          <cell r="B181">
            <v>45972.397916666669</v>
          </cell>
          <cell r="C181" t="str">
            <v>MG</v>
          </cell>
          <cell r="D181" t="str">
            <v>HS</v>
          </cell>
          <cell r="E181">
            <v>2022</v>
          </cell>
          <cell r="F181">
            <v>53000</v>
          </cell>
          <cell r="G181" t="str">
            <v>2.0T DCT TROPHY AT 4X4</v>
          </cell>
          <cell r="H181" t="str">
            <v>BLANCO PERLADO</v>
          </cell>
          <cell r="I181" t="str">
            <v>Megacentro La Serena</v>
          </cell>
          <cell r="J181" t="str">
            <v>Miguel Aguirre</v>
          </cell>
          <cell r="K181" t="str">
            <v>Miguel Aguirre</v>
          </cell>
          <cell r="L181" t="str">
            <v>Viviana Rojas</v>
          </cell>
          <cell r="M181" t="str">
            <v>v.rojas@callegari.cl</v>
          </cell>
          <cell r="N181">
            <v>8900000</v>
          </cell>
        </row>
        <row r="182">
          <cell r="A182" t="str">
            <v>RKPR21</v>
          </cell>
          <cell r="B182">
            <v>45968.637499999997</v>
          </cell>
          <cell r="C182" t="str">
            <v>MG</v>
          </cell>
          <cell r="D182" t="str">
            <v>MG3</v>
          </cell>
          <cell r="E182">
            <v>2022</v>
          </cell>
          <cell r="F182">
            <v>41000</v>
          </cell>
          <cell r="G182" t="str">
            <v>1.5 MT COM</v>
          </cell>
          <cell r="H182" t="str">
            <v>GRIS MG</v>
          </cell>
          <cell r="I182" t="str">
            <v>Omoda La Serena</v>
          </cell>
          <cell r="J182" t="str">
            <v>Miguel Aguirre</v>
          </cell>
          <cell r="K182" t="str">
            <v>Miguel Aguirre</v>
          </cell>
          <cell r="L182" t="str">
            <v xml:space="preserve">Francesco Corral </v>
          </cell>
          <cell r="M182" t="str">
            <v>fcorral@callegari.cl</v>
          </cell>
          <cell r="N182">
            <v>5200000</v>
          </cell>
        </row>
        <row r="183">
          <cell r="A183" t="str">
            <v>SFLW13</v>
          </cell>
          <cell r="B183">
            <v>45967.566666666666</v>
          </cell>
          <cell r="C183" t="str">
            <v>PEUGEOT</v>
          </cell>
          <cell r="D183">
            <v>5008</v>
          </cell>
          <cell r="E183">
            <v>2023</v>
          </cell>
          <cell r="F183">
            <v>66999</v>
          </cell>
          <cell r="G183" t="str">
            <v>1.5 GT BLUEHDI 130 AT DIESEL</v>
          </cell>
          <cell r="H183" t="str">
            <v>BLANCO NACARADO</v>
          </cell>
          <cell r="I183" t="str">
            <v>Megacentro Copiapo</v>
          </cell>
          <cell r="J183" t="str">
            <v>Miguel Aguirre</v>
          </cell>
          <cell r="K183" t="str">
            <v>Miguel Aguirre</v>
          </cell>
          <cell r="L183" t="str">
            <v>Atalia Quinteros</v>
          </cell>
          <cell r="M183" t="str">
            <v>ataliaq@callegari.cl</v>
          </cell>
          <cell r="N183">
            <v>19800000</v>
          </cell>
        </row>
        <row r="184">
          <cell r="A184" t="str">
            <v>STBT10</v>
          </cell>
          <cell r="B184">
            <v>45967.517361111109</v>
          </cell>
          <cell r="C184" t="str">
            <v>TOYOTA</v>
          </cell>
          <cell r="D184" t="str">
            <v>YARIS</v>
          </cell>
          <cell r="E184">
            <v>2023</v>
          </cell>
          <cell r="F184">
            <v>17820</v>
          </cell>
          <cell r="G184" t="str">
            <v>1.5 E SEDAN MT</v>
          </cell>
          <cell r="H184" t="str">
            <v>GRIS PLATA METALICO</v>
          </cell>
          <cell r="I184" t="str">
            <v>Kia La Serena</v>
          </cell>
          <cell r="J184" t="str">
            <v>Miguel Aguirre</v>
          </cell>
          <cell r="K184" t="str">
            <v>Miguel Aguirre</v>
          </cell>
          <cell r="L184" t="str">
            <v>Carolina Bustos</v>
          </cell>
          <cell r="M184" t="str">
            <v>cbustos@callegari.cl</v>
          </cell>
          <cell r="N184">
            <v>10800000</v>
          </cell>
        </row>
        <row r="185">
          <cell r="A185" t="str">
            <v>PPGH46</v>
          </cell>
          <cell r="B185">
            <v>45967.515972222223</v>
          </cell>
          <cell r="C185" t="str">
            <v>MG</v>
          </cell>
          <cell r="D185" t="str">
            <v>MG3</v>
          </cell>
          <cell r="E185">
            <v>2021</v>
          </cell>
          <cell r="F185">
            <v>56000</v>
          </cell>
          <cell r="G185" t="str">
            <v>1.5 STD MT</v>
          </cell>
          <cell r="H185" t="str">
            <v>NEGRO</v>
          </cell>
          <cell r="I185" t="str">
            <v>Local Fco De Aguirre</v>
          </cell>
          <cell r="J185" t="str">
            <v>Miguel Aguirre</v>
          </cell>
          <cell r="K185" t="str">
            <v>Miguel Aguirre</v>
          </cell>
          <cell r="L185" t="str">
            <v>Maria Paz  Aranciba</v>
          </cell>
          <cell r="M185" t="str">
            <v>marancibia@callegari.cl</v>
          </cell>
          <cell r="N185">
            <v>3500000</v>
          </cell>
        </row>
        <row r="186">
          <cell r="A186" t="str">
            <v>SFTY58</v>
          </cell>
          <cell r="B186">
            <v>45966.725694444445</v>
          </cell>
          <cell r="C186" t="str">
            <v>FORD</v>
          </cell>
          <cell r="D186" t="str">
            <v>RANGER</v>
          </cell>
          <cell r="E186">
            <v>2023</v>
          </cell>
          <cell r="F186">
            <v>95000</v>
          </cell>
          <cell r="G186" t="str">
            <v>3.2 DSL XLS MT 4X4 DIESEL</v>
          </cell>
          <cell r="H186" t="str">
            <v>GRIS PLATA</v>
          </cell>
          <cell r="I186" t="str">
            <v>Megacentro La Serena</v>
          </cell>
          <cell r="J186" t="str">
            <v>Miguel Aguirre</v>
          </cell>
          <cell r="K186" t="str">
            <v>Miguel Aguirre</v>
          </cell>
          <cell r="L186" t="str">
            <v>Juan Saavedra</v>
          </cell>
          <cell r="M186" t="str">
            <v>jsaavedra@callegari.cl</v>
          </cell>
          <cell r="N186">
            <v>17700000</v>
          </cell>
        </row>
        <row r="187">
          <cell r="A187" t="str">
            <v>TKHR98</v>
          </cell>
          <cell r="B187">
            <v>45966.65625</v>
          </cell>
          <cell r="C187" t="str">
            <v>KIA MOTORS</v>
          </cell>
          <cell r="D187" t="str">
            <v>MORNING</v>
          </cell>
          <cell r="E187">
            <v>2024</v>
          </cell>
          <cell r="F187">
            <v>31500</v>
          </cell>
          <cell r="G187" t="str">
            <v>1.2 EX FULL MT</v>
          </cell>
          <cell r="H187" t="str">
            <v>BLANCO INVIERNO</v>
          </cell>
          <cell r="I187" t="str">
            <v>Local Fco De Aguirre</v>
          </cell>
          <cell r="J187" t="str">
            <v>Miguel Aguirre</v>
          </cell>
          <cell r="K187" t="str">
            <v>Miguel Aguirre</v>
          </cell>
          <cell r="L187" t="str">
            <v>Maria Paz  Aranciba</v>
          </cell>
          <cell r="M187" t="str">
            <v>marancibia@callegari.cl</v>
          </cell>
          <cell r="N187">
            <v>8000000</v>
          </cell>
        </row>
        <row r="188">
          <cell r="A188" t="str">
            <v>SPZC61</v>
          </cell>
          <cell r="B188">
            <v>45966.475694444445</v>
          </cell>
          <cell r="C188" t="str">
            <v>KIA MOTORS</v>
          </cell>
          <cell r="D188" t="str">
            <v>SPORTAGE</v>
          </cell>
          <cell r="E188">
            <v>2023</v>
          </cell>
          <cell r="F188">
            <v>42000</v>
          </cell>
          <cell r="G188" t="str">
            <v>SPORTAGE EX 2.0L 6MT GSL</v>
          </cell>
          <cell r="H188" t="str">
            <v>AZUL OCEANO</v>
          </cell>
          <cell r="I188" t="str">
            <v>Peugeot La Serena</v>
          </cell>
          <cell r="J188" t="str">
            <v>Miguel Aguirre</v>
          </cell>
          <cell r="K188" t="str">
            <v>Miguel Aguirre</v>
          </cell>
          <cell r="L188" t="str">
            <v>Carlos  Torres</v>
          </cell>
          <cell r="M188" t="str">
            <v>ctorres@callegari.cl</v>
          </cell>
          <cell r="N188">
            <v>17650000</v>
          </cell>
        </row>
        <row r="189">
          <cell r="A189" t="str">
            <v>TRTB48</v>
          </cell>
          <cell r="B189">
            <v>45966.463888888888</v>
          </cell>
          <cell r="C189" t="str">
            <v>JMC</v>
          </cell>
          <cell r="D189" t="str">
            <v>GRAND AVENUE</v>
          </cell>
          <cell r="E189">
            <v>2025</v>
          </cell>
          <cell r="F189">
            <v>16000</v>
          </cell>
          <cell r="G189" t="str">
            <v>2.3 AT 4X4 DIESEL</v>
          </cell>
          <cell r="H189" t="str">
            <v>BLANCA</v>
          </cell>
          <cell r="I189" t="str">
            <v>Sk Copiapo</v>
          </cell>
          <cell r="J189" t="str">
            <v>Miguel Aguirre</v>
          </cell>
          <cell r="K189" t="str">
            <v>Miguel Aguirre</v>
          </cell>
          <cell r="L189" t="str">
            <v>Marcelo Zarate</v>
          </cell>
          <cell r="M189" t="str">
            <v>mzarate@callegari.cl</v>
          </cell>
          <cell r="N189">
            <v>18250000</v>
          </cell>
        </row>
        <row r="190">
          <cell r="A190" t="str">
            <v>TYFD45</v>
          </cell>
          <cell r="B190">
            <v>45965.739583333336</v>
          </cell>
          <cell r="C190" t="str">
            <v>JAECOO</v>
          </cell>
          <cell r="D190" t="str">
            <v>J7</v>
          </cell>
          <cell r="E190">
            <v>2025</v>
          </cell>
          <cell r="F190">
            <v>10200</v>
          </cell>
          <cell r="G190" t="str">
            <v>1.6 T PRIME AT</v>
          </cell>
          <cell r="H190" t="str">
            <v>ROJO NEGRO Y RUBI</v>
          </cell>
          <cell r="I190" t="str">
            <v>Megacentro La Serena</v>
          </cell>
          <cell r="J190" t="str">
            <v>Miguel Aguirre</v>
          </cell>
          <cell r="K190" t="str">
            <v>Miguel Aguirre</v>
          </cell>
          <cell r="L190" t="str">
            <v>Viviana Rojas</v>
          </cell>
          <cell r="M190" t="str">
            <v>v.rojas@callegari.cl</v>
          </cell>
          <cell r="N190">
            <v>15500000</v>
          </cell>
        </row>
        <row r="191">
          <cell r="A191" t="str">
            <v>PCRH17</v>
          </cell>
          <cell r="B191">
            <v>45964.741666666669</v>
          </cell>
          <cell r="C191" t="str">
            <v>CITROEN</v>
          </cell>
          <cell r="D191" t="str">
            <v>C-3</v>
          </cell>
          <cell r="E191">
            <v>2021</v>
          </cell>
          <cell r="F191">
            <v>86000</v>
          </cell>
          <cell r="G191" t="str">
            <v>1.2 PURETECH 110 S&amp;S FEEL AT</v>
          </cell>
          <cell r="H191" t="str">
            <v>BLANCO ROJO</v>
          </cell>
          <cell r="I191" t="str">
            <v>Kia La Serena</v>
          </cell>
          <cell r="J191" t="str">
            <v>Miguel Aguirre</v>
          </cell>
          <cell r="K191" t="str">
            <v>Miguel Aguirre</v>
          </cell>
          <cell r="L191" t="str">
            <v>Loreto Garces</v>
          </cell>
          <cell r="M191" t="str">
            <v>lgarces@callegari.cl</v>
          </cell>
          <cell r="N191">
            <v>7000000</v>
          </cell>
        </row>
        <row r="192">
          <cell r="A192" t="str">
            <v>SYDL18</v>
          </cell>
          <cell r="B192">
            <v>45964.740972222222</v>
          </cell>
          <cell r="C192" t="str">
            <v>CHERY</v>
          </cell>
          <cell r="D192" t="str">
            <v>TIGGO 3</v>
          </cell>
          <cell r="E192">
            <v>2023</v>
          </cell>
          <cell r="F192">
            <v>26000</v>
          </cell>
          <cell r="G192" t="str">
            <v>1.5 PRO GLS AT</v>
          </cell>
          <cell r="H192" t="str">
            <v>BLANCO METALIZADO</v>
          </cell>
          <cell r="I192" t="str">
            <v>Local Usados</v>
          </cell>
          <cell r="J192" t="str">
            <v>Miguel Aguirre</v>
          </cell>
          <cell r="K192" t="str">
            <v>Miguel Aguirre</v>
          </cell>
          <cell r="L192" t="str">
            <v>Federico Albert</v>
          </cell>
          <cell r="M192" t="str">
            <v>falbert@callegari.cl</v>
          </cell>
          <cell r="N192">
            <v>8650000</v>
          </cell>
        </row>
        <row r="193">
          <cell r="A193" t="str">
            <v>RTLL28</v>
          </cell>
          <cell r="B193">
            <v>45960.76666666667</v>
          </cell>
          <cell r="C193" t="str">
            <v>MAHINDRA</v>
          </cell>
          <cell r="D193" t="str">
            <v>KUV100</v>
          </cell>
          <cell r="E193">
            <v>2022</v>
          </cell>
          <cell r="F193">
            <v>33300</v>
          </cell>
          <cell r="G193" t="str">
            <v>1.2 ELITE MT</v>
          </cell>
          <cell r="H193" t="str">
            <v>PLATEADO PLATA</v>
          </cell>
          <cell r="I193" t="str">
            <v>Usados Los Carreras</v>
          </cell>
          <cell r="J193" t="str">
            <v>Miguel Aguirre</v>
          </cell>
          <cell r="K193" t="str">
            <v>Miguel Aguirre</v>
          </cell>
          <cell r="L193" t="str">
            <v>Sebastian Cabrera</v>
          </cell>
          <cell r="M193" t="str">
            <v>scabrera@callegari.cl</v>
          </cell>
          <cell r="N193">
            <v>4400000</v>
          </cell>
        </row>
        <row r="194">
          <cell r="A194" t="str">
            <v>TBLV88</v>
          </cell>
          <cell r="B194">
            <v>45960.761805555558</v>
          </cell>
          <cell r="C194" t="str">
            <v>CHEVROLET</v>
          </cell>
          <cell r="D194" t="str">
            <v>GROOVE</v>
          </cell>
          <cell r="E194">
            <v>2025</v>
          </cell>
          <cell r="F194">
            <v>3700</v>
          </cell>
          <cell r="G194" t="str">
            <v>1.5 LTZ MT</v>
          </cell>
          <cell r="H194" t="str">
            <v>PLATEADO PLATA METALICO</v>
          </cell>
          <cell r="I194" t="str">
            <v>Nissan Copiapo</v>
          </cell>
          <cell r="J194" t="str">
            <v>Miguel Aguirre</v>
          </cell>
          <cell r="K194" t="str">
            <v>Miguel Aguirre</v>
          </cell>
          <cell r="L194" t="str">
            <v>Jonathan Barraza</v>
          </cell>
          <cell r="M194" t="str">
            <v>jbarraza@callegari.cl</v>
          </cell>
          <cell r="N194">
            <v>9300000</v>
          </cell>
        </row>
        <row r="195">
          <cell r="A195" t="str">
            <v>PCFJ52</v>
          </cell>
          <cell r="B195">
            <v>45960.588888888888</v>
          </cell>
          <cell r="C195" t="str">
            <v>RENAULT</v>
          </cell>
          <cell r="D195" t="str">
            <v>OROCH</v>
          </cell>
          <cell r="E195">
            <v>2020</v>
          </cell>
          <cell r="F195">
            <v>26004</v>
          </cell>
          <cell r="G195" t="str">
            <v>1.6 ZEN L MT</v>
          </cell>
          <cell r="H195" t="str">
            <v>GRIS CASSIOPEE</v>
          </cell>
          <cell r="I195" t="str">
            <v>Megacentro La Serena</v>
          </cell>
          <cell r="J195" t="str">
            <v>Miguel Aguirre</v>
          </cell>
          <cell r="K195" t="str">
            <v>Miguel Aguirre</v>
          </cell>
          <cell r="L195" t="str">
            <v xml:space="preserve"> Luis  Mancilla</v>
          </cell>
          <cell r="M195" t="str">
            <v>lmancilla@callegari.cl</v>
          </cell>
          <cell r="N195">
            <v>8300000</v>
          </cell>
        </row>
        <row r="196">
          <cell r="A196" t="str">
            <v>LRWD97</v>
          </cell>
          <cell r="B196">
            <v>45960.543055555558</v>
          </cell>
          <cell r="C196" t="str">
            <v>SUZUKI</v>
          </cell>
          <cell r="D196" t="str">
            <v>IGNIS</v>
          </cell>
          <cell r="E196">
            <v>2020</v>
          </cell>
          <cell r="F196">
            <v>75000</v>
          </cell>
          <cell r="G196" t="str">
            <v>1.2 GL MT</v>
          </cell>
          <cell r="H196" t="str">
            <v>BLANCO PERLA</v>
          </cell>
          <cell r="I196" t="str">
            <v>Local Fco De Aguirre</v>
          </cell>
          <cell r="J196" t="str">
            <v>Miguel Aguirre</v>
          </cell>
          <cell r="K196" t="str">
            <v>Miguel Aguirre</v>
          </cell>
          <cell r="L196" t="str">
            <v>Maria Mendoza</v>
          </cell>
          <cell r="M196" t="str">
            <v>maria.mendoza@callegari.cl</v>
          </cell>
          <cell r="N196">
            <v>5850000</v>
          </cell>
        </row>
        <row r="197">
          <cell r="A197" t="str">
            <v>PYRY44</v>
          </cell>
          <cell r="B197">
            <v>45960.489583333336</v>
          </cell>
          <cell r="C197" t="str">
            <v>SUBARU</v>
          </cell>
          <cell r="D197" t="str">
            <v>FORESTER</v>
          </cell>
          <cell r="E197">
            <v>2021</v>
          </cell>
          <cell r="F197">
            <v>63410</v>
          </cell>
          <cell r="G197" t="str">
            <v>2.0 AWD X AT 4X4</v>
          </cell>
          <cell r="H197" t="str">
            <v>BLANCO CRISTAL PERLA</v>
          </cell>
          <cell r="I197" t="str">
            <v>Megacentro Ovalle</v>
          </cell>
          <cell r="J197" t="str">
            <v>Miguel Aguirre</v>
          </cell>
          <cell r="K197" t="str">
            <v>Miguel Aguirre</v>
          </cell>
          <cell r="L197" t="str">
            <v>Felipe Nuñez</v>
          </cell>
          <cell r="M197" t="str">
            <v>fnunez@callegari.cl</v>
          </cell>
          <cell r="N197">
            <v>14700000</v>
          </cell>
        </row>
        <row r="198">
          <cell r="A198" t="str">
            <v>LLBT62</v>
          </cell>
          <cell r="B198">
            <v>45959.759027777778</v>
          </cell>
          <cell r="C198" t="str">
            <v>KIA MOTORS</v>
          </cell>
          <cell r="D198" t="str">
            <v>RIO 5</v>
          </cell>
          <cell r="E198">
            <v>2019</v>
          </cell>
          <cell r="F198">
            <v>54857</v>
          </cell>
          <cell r="H198" t="str">
            <v>GRIS URBANO</v>
          </cell>
          <cell r="I198" t="str">
            <v>Kia La Serena</v>
          </cell>
          <cell r="J198" t="str">
            <v>Miguel Aguirre</v>
          </cell>
          <cell r="K198" t="str">
            <v>Miguel Aguirre</v>
          </cell>
          <cell r="L198" t="str">
            <v>José Cerda</v>
          </cell>
          <cell r="M198" t="str">
            <v>jose.cerda@callegari.cl</v>
          </cell>
          <cell r="N198">
            <v>6400000</v>
          </cell>
        </row>
        <row r="199">
          <cell r="A199" t="str">
            <v>SDGD25</v>
          </cell>
          <cell r="B199">
            <v>45959.723611111112</v>
          </cell>
          <cell r="C199" t="str">
            <v>DONGFENG</v>
          </cell>
          <cell r="D199">
            <v>560</v>
          </cell>
          <cell r="E199">
            <v>2022</v>
          </cell>
          <cell r="F199">
            <v>45670</v>
          </cell>
          <cell r="G199" t="str">
            <v>1.8 COMFORT MT</v>
          </cell>
          <cell r="H199" t="str">
            <v xml:space="preserve">ROJO </v>
          </cell>
          <cell r="I199" t="str">
            <v>Megacentro La Serena</v>
          </cell>
          <cell r="J199" t="str">
            <v>Miguel Aguirre</v>
          </cell>
          <cell r="K199" t="str">
            <v>Miguel Aguirre</v>
          </cell>
          <cell r="L199" t="str">
            <v>Manuel Villalon</v>
          </cell>
          <cell r="M199" t="str">
            <v>mvillalon@callegari.cl</v>
          </cell>
          <cell r="N199">
            <v>8000000</v>
          </cell>
        </row>
        <row r="200">
          <cell r="A200" t="str">
            <v>RKWF38</v>
          </cell>
          <cell r="B200">
            <v>45959.7</v>
          </cell>
          <cell r="C200" t="str">
            <v>MG</v>
          </cell>
          <cell r="D200" t="str">
            <v>MG3</v>
          </cell>
          <cell r="E200">
            <v>2022</v>
          </cell>
          <cell r="F200">
            <v>83600</v>
          </cell>
          <cell r="G200" t="str">
            <v>1.5 COM AT</v>
          </cell>
          <cell r="H200" t="str">
            <v>BLANCO</v>
          </cell>
          <cell r="I200" t="str">
            <v>Usados Los Carreras</v>
          </cell>
          <cell r="J200" t="str">
            <v>Miguel Aguirre</v>
          </cell>
          <cell r="K200" t="str">
            <v>Miguel Aguirre</v>
          </cell>
          <cell r="L200" t="str">
            <v>Omar Rojas</v>
          </cell>
          <cell r="M200" t="str">
            <v>orojas@callegari.cl</v>
          </cell>
          <cell r="N200">
            <v>5700000</v>
          </cell>
        </row>
        <row r="201">
          <cell r="A201" t="str">
            <v>LVWS91</v>
          </cell>
          <cell r="B201">
            <v>45959.523611111108</v>
          </cell>
          <cell r="C201" t="str">
            <v>FORD</v>
          </cell>
          <cell r="D201" t="str">
            <v>F-150</v>
          </cell>
          <cell r="E201">
            <v>2020</v>
          </cell>
          <cell r="F201">
            <v>97261</v>
          </cell>
          <cell r="G201" t="str">
            <v>3.5 CC RAPTOR AT 4X4</v>
          </cell>
          <cell r="H201" t="str">
            <v>BLANCO OXFOR</v>
          </cell>
          <cell r="I201" t="str">
            <v>Megacentro Copiapo</v>
          </cell>
          <cell r="J201" t="str">
            <v>Miguel Aguirre</v>
          </cell>
          <cell r="K201" t="str">
            <v>Miguel Aguirre</v>
          </cell>
          <cell r="L201" t="str">
            <v>Fernando Balbontin</v>
          </cell>
          <cell r="M201" t="str">
            <v>fbalbontin@callegari.cl</v>
          </cell>
          <cell r="N201">
            <v>34200000</v>
          </cell>
        </row>
        <row r="202">
          <cell r="A202" t="str">
            <v>LYPC19</v>
          </cell>
          <cell r="B202">
            <v>45959.517361111109</v>
          </cell>
          <cell r="C202" t="str">
            <v>FORD</v>
          </cell>
          <cell r="D202" t="str">
            <v>F-150</v>
          </cell>
          <cell r="E202">
            <v>2020</v>
          </cell>
          <cell r="F202">
            <v>80000</v>
          </cell>
          <cell r="G202" t="str">
            <v>3.5 CC RAPTOR AT 4X4</v>
          </cell>
          <cell r="H202" t="str">
            <v>BLANCO</v>
          </cell>
          <cell r="I202" t="str">
            <v>Megacentro Copiapo</v>
          </cell>
          <cell r="J202" t="str">
            <v>Miguel Aguirre</v>
          </cell>
          <cell r="K202" t="str">
            <v>Miguel Aguirre</v>
          </cell>
          <cell r="L202" t="str">
            <v>Fernando Balbontin</v>
          </cell>
          <cell r="M202" t="str">
            <v>fbalbontin@callegari.cl</v>
          </cell>
          <cell r="N202">
            <v>37200000</v>
          </cell>
        </row>
        <row r="203">
          <cell r="A203" t="str">
            <v>SKCG91</v>
          </cell>
          <cell r="B203">
            <v>45959.51458333333</v>
          </cell>
          <cell r="C203" t="str">
            <v>CHERY</v>
          </cell>
          <cell r="D203" t="str">
            <v>TIGGO 2</v>
          </cell>
          <cell r="E203">
            <v>2023</v>
          </cell>
          <cell r="F203">
            <v>18925</v>
          </cell>
          <cell r="G203" t="str">
            <v>1.5 PRO GLS AT</v>
          </cell>
          <cell r="H203" t="str">
            <v>GRIS PLATA</v>
          </cell>
          <cell r="I203" t="str">
            <v>Sk Copiapo</v>
          </cell>
          <cell r="J203" t="str">
            <v>Miguel Aguirre</v>
          </cell>
          <cell r="K203" t="str">
            <v>Miguel Aguirre</v>
          </cell>
          <cell r="L203" t="str">
            <v>Lorena Castillo</v>
          </cell>
          <cell r="M203" t="str">
            <v>lcastillo@callegari.cl</v>
          </cell>
          <cell r="N203">
            <v>7000000</v>
          </cell>
        </row>
        <row r="204">
          <cell r="A204" t="str">
            <v>STJW41</v>
          </cell>
          <cell r="B204">
            <v>45959.474305555559</v>
          </cell>
          <cell r="C204" t="str">
            <v>FORD</v>
          </cell>
          <cell r="D204" t="str">
            <v>TERRITORY</v>
          </cell>
          <cell r="E204">
            <v>2023</v>
          </cell>
          <cell r="F204">
            <v>55000</v>
          </cell>
          <cell r="H204" t="str">
            <v>BLANCO PERLADO</v>
          </cell>
          <cell r="I204" t="str">
            <v>Nissan Ovalle</v>
          </cell>
          <cell r="J204" t="str">
            <v>Miguel Aguirre</v>
          </cell>
          <cell r="K204" t="str">
            <v>Miguel Aguirre</v>
          </cell>
          <cell r="L204" t="str">
            <v>Marcelo Vigorena</v>
          </cell>
          <cell r="M204" t="str">
            <v>mvigorena@callegari.cl</v>
          </cell>
          <cell r="N204">
            <v>10500000</v>
          </cell>
        </row>
        <row r="205">
          <cell r="A205" t="str">
            <v>SXHV61</v>
          </cell>
          <cell r="B205">
            <v>45959.386805555558</v>
          </cell>
          <cell r="C205" t="str">
            <v>FORD</v>
          </cell>
          <cell r="D205" t="str">
            <v>EXPLORER</v>
          </cell>
          <cell r="E205">
            <v>2024</v>
          </cell>
          <cell r="F205">
            <v>48600</v>
          </cell>
          <cell r="G205" t="str">
            <v>2.3 XLT AT</v>
          </cell>
          <cell r="H205" t="str">
            <v>BLANCO METALICO</v>
          </cell>
          <cell r="I205" t="str">
            <v>Megacentro Copiapo</v>
          </cell>
          <cell r="J205" t="str">
            <v>Miguel Aguirre</v>
          </cell>
          <cell r="K205" t="str">
            <v>Miguel Aguirre</v>
          </cell>
          <cell r="L205" t="str">
            <v>Martin Thielemann</v>
          </cell>
          <cell r="M205" t="str">
            <v>mthielemann@callegari.cl</v>
          </cell>
          <cell r="N205">
            <v>27000000</v>
          </cell>
        </row>
        <row r="206">
          <cell r="A206" t="str">
            <v>SHBX95</v>
          </cell>
          <cell r="B206">
            <v>45957.502083333333</v>
          </cell>
          <cell r="C206" t="str">
            <v>EXEED</v>
          </cell>
          <cell r="D206" t="str">
            <v>TXL</v>
          </cell>
          <cell r="E206">
            <v>2023</v>
          </cell>
          <cell r="F206">
            <v>49906</v>
          </cell>
          <cell r="G206" t="str">
            <v>2.0 UNLIMITED AT</v>
          </cell>
          <cell r="H206" t="str">
            <v>GRIS HAVANA</v>
          </cell>
          <cell r="I206" t="str">
            <v>Local Fco De Aguirre</v>
          </cell>
          <cell r="J206" t="str">
            <v>Miguel Aguirre</v>
          </cell>
          <cell r="K206" t="str">
            <v>Miguel Aguirre</v>
          </cell>
          <cell r="L206" t="str">
            <v>Maria Mendoza</v>
          </cell>
          <cell r="M206" t="str">
            <v>maria.mendoza@callegari.cl</v>
          </cell>
          <cell r="N206">
            <v>17800000</v>
          </cell>
        </row>
        <row r="207">
          <cell r="A207" t="str">
            <v>PDWX41</v>
          </cell>
          <cell r="B207">
            <v>45958.722916666666</v>
          </cell>
          <cell r="C207" t="str">
            <v>TOYOTA</v>
          </cell>
          <cell r="D207" t="str">
            <v>RAV4</v>
          </cell>
          <cell r="E207">
            <v>2020</v>
          </cell>
          <cell r="F207">
            <v>97227</v>
          </cell>
          <cell r="G207" t="str">
            <v>2.0 LE AT</v>
          </cell>
          <cell r="H207" t="str">
            <v>PLATEADO SILVER META</v>
          </cell>
          <cell r="I207" t="str">
            <v>Sk Copiapo</v>
          </cell>
          <cell r="J207" t="str">
            <v>Miguel Aguirre</v>
          </cell>
          <cell r="K207" t="str">
            <v>Miguel Aguirre</v>
          </cell>
          <cell r="L207" t="str">
            <v>Lorena Castillo</v>
          </cell>
          <cell r="M207" t="str">
            <v>lcastillo@callegari.cl</v>
          </cell>
          <cell r="N207">
            <v>13800000</v>
          </cell>
        </row>
        <row r="208">
          <cell r="A208" t="str">
            <v>LLBS77</v>
          </cell>
          <cell r="B208">
            <v>45958.513888888891</v>
          </cell>
          <cell r="C208" t="str">
            <v>NISSAN</v>
          </cell>
          <cell r="D208" t="str">
            <v>KICKS</v>
          </cell>
          <cell r="E208">
            <v>2019</v>
          </cell>
          <cell r="F208">
            <v>92134</v>
          </cell>
          <cell r="G208" t="str">
            <v>1.6 SENCE MT</v>
          </cell>
          <cell r="H208" t="str">
            <v>PLATEADO</v>
          </cell>
          <cell r="I208" t="str">
            <v>Peugeot La Serena</v>
          </cell>
          <cell r="J208" t="str">
            <v>Miguel Aguirre</v>
          </cell>
          <cell r="K208" t="str">
            <v>Miguel Aguirre</v>
          </cell>
          <cell r="L208" t="str">
            <v>Manuel  Quevedo Contreras</v>
          </cell>
          <cell r="M208" t="str">
            <v>mquevedo@callegari.cl</v>
          </cell>
          <cell r="N208">
            <v>6900000</v>
          </cell>
        </row>
        <row r="209">
          <cell r="A209" t="str">
            <v>TJYL89</v>
          </cell>
          <cell r="B209">
            <v>45958.504166666666</v>
          </cell>
          <cell r="C209" t="str">
            <v>FORD</v>
          </cell>
          <cell r="D209" t="str">
            <v>EDGE</v>
          </cell>
          <cell r="E209">
            <v>2024</v>
          </cell>
          <cell r="F209">
            <v>28900</v>
          </cell>
          <cell r="G209" t="str">
            <v>2.0 SEL AT 4X4</v>
          </cell>
          <cell r="H209" t="str">
            <v>AZUL ATLAS</v>
          </cell>
          <cell r="I209" t="str">
            <v>Kia La Serena</v>
          </cell>
          <cell r="J209" t="str">
            <v>Miguel Aguirre</v>
          </cell>
          <cell r="K209" t="str">
            <v>Miguel Aguirre</v>
          </cell>
          <cell r="L209" t="str">
            <v>Loreto Garces</v>
          </cell>
          <cell r="M209" t="str">
            <v>lgarces@callegari.cl</v>
          </cell>
          <cell r="N209">
            <v>20000000</v>
          </cell>
        </row>
        <row r="210">
          <cell r="A210" t="str">
            <v>TKHT78</v>
          </cell>
          <cell r="B210">
            <v>45957.716666666667</v>
          </cell>
          <cell r="C210" t="str">
            <v>FOTON</v>
          </cell>
          <cell r="D210" t="str">
            <v>G7</v>
          </cell>
          <cell r="E210">
            <v>2024</v>
          </cell>
          <cell r="F210">
            <v>6553</v>
          </cell>
          <cell r="G210" t="str">
            <v>2.0 LITE MT DIESEL</v>
          </cell>
          <cell r="H210" t="str">
            <v xml:space="preserve">AZUL </v>
          </cell>
          <cell r="I210" t="str">
            <v>Megacentro Copiapo</v>
          </cell>
          <cell r="J210" t="str">
            <v>Miguel Aguirre</v>
          </cell>
          <cell r="K210" t="str">
            <v>Miguel Aguirre</v>
          </cell>
          <cell r="L210" t="str">
            <v>Yohanna Vidal</v>
          </cell>
          <cell r="M210" t="str">
            <v>yvidal@callegari.cl</v>
          </cell>
          <cell r="N210">
            <v>9500000</v>
          </cell>
        </row>
        <row r="211">
          <cell r="A211" t="str">
            <v>PPGG84</v>
          </cell>
          <cell r="B211">
            <v>45957.713194444441</v>
          </cell>
          <cell r="C211" t="str">
            <v>PEUGEOT</v>
          </cell>
          <cell r="D211">
            <v>3008</v>
          </cell>
          <cell r="E211">
            <v>2021</v>
          </cell>
          <cell r="F211">
            <v>81322</v>
          </cell>
          <cell r="G211" t="str">
            <v>1.2 ACTIVE PACK PURETECH 130 MT</v>
          </cell>
          <cell r="H211" t="str">
            <v>GRIS ARTENSE</v>
          </cell>
          <cell r="I211" t="str">
            <v>Local Fco De Aguirre</v>
          </cell>
          <cell r="J211" t="str">
            <v>Miguel Aguirre</v>
          </cell>
          <cell r="K211" t="str">
            <v>Miguel Aguirre</v>
          </cell>
          <cell r="L211" t="str">
            <v>Paola Lettura</v>
          </cell>
          <cell r="M211" t="str">
            <v>plettura@callegari.cl</v>
          </cell>
          <cell r="N211">
            <v>9300000</v>
          </cell>
        </row>
        <row r="212">
          <cell r="A212" t="str">
            <v>TRBC30</v>
          </cell>
          <cell r="B212">
            <v>45957.652083333334</v>
          </cell>
          <cell r="C212" t="str">
            <v>GAC GONOW</v>
          </cell>
          <cell r="D212" t="str">
            <v>GS3 POWER</v>
          </cell>
          <cell r="E212">
            <v>2024</v>
          </cell>
          <cell r="F212">
            <v>15000</v>
          </cell>
          <cell r="G212" t="str">
            <v>1.5 GB MT</v>
          </cell>
          <cell r="H212" t="str">
            <v>BLANCO IVORY</v>
          </cell>
          <cell r="I212" t="str">
            <v>Vallenar</v>
          </cell>
          <cell r="J212" t="str">
            <v>Miguel Aguirre</v>
          </cell>
          <cell r="K212" t="str">
            <v>Miguel Aguirre</v>
          </cell>
          <cell r="L212" t="str">
            <v>Claudia Vasquez</v>
          </cell>
          <cell r="M212" t="str">
            <v>cvasquez@callegari.cl</v>
          </cell>
          <cell r="N212">
            <v>8500000</v>
          </cell>
        </row>
        <row r="213">
          <cell r="A213" t="str">
            <v>TBJD78</v>
          </cell>
          <cell r="B213">
            <v>45957.502083333333</v>
          </cell>
          <cell r="C213" t="str">
            <v>MITSUBISHI</v>
          </cell>
          <cell r="D213" t="str">
            <v>XPANDER</v>
          </cell>
          <cell r="E213">
            <v>2024</v>
          </cell>
          <cell r="F213">
            <v>19188</v>
          </cell>
          <cell r="G213" t="str">
            <v>1.5 CROSS AT</v>
          </cell>
          <cell r="H213" t="str">
            <v>GRIS GRAFITO</v>
          </cell>
          <cell r="I213" t="str">
            <v>Local Fco De Aguirre</v>
          </cell>
          <cell r="J213" t="str">
            <v>Miguel Aguirre</v>
          </cell>
          <cell r="K213" t="str">
            <v>Miguel Aguirre</v>
          </cell>
          <cell r="L213" t="str">
            <v>Adriana Casallas</v>
          </cell>
          <cell r="M213" t="str">
            <v>acasallas@callegari.cl</v>
          </cell>
          <cell r="N213">
            <v>12650000</v>
          </cell>
        </row>
        <row r="214">
          <cell r="A214" t="str">
            <v>PHGC28</v>
          </cell>
          <cell r="B214">
            <v>45957.484027777777</v>
          </cell>
          <cell r="C214" t="str">
            <v>CHERY</v>
          </cell>
          <cell r="D214" t="str">
            <v>TIGGO 3</v>
          </cell>
          <cell r="E214">
            <v>2021</v>
          </cell>
          <cell r="F214">
            <v>59294</v>
          </cell>
          <cell r="G214" t="str">
            <v>1.5 GLS MT</v>
          </cell>
          <cell r="H214" t="str">
            <v>BLANCO METALIZADO</v>
          </cell>
          <cell r="I214" t="str">
            <v>Local Fco De Aguirre</v>
          </cell>
          <cell r="J214" t="str">
            <v>Miguel Aguirre</v>
          </cell>
          <cell r="K214" t="str">
            <v>Miguel Aguirre</v>
          </cell>
          <cell r="L214" t="str">
            <v>Maria Mendoza</v>
          </cell>
          <cell r="M214" t="str">
            <v>maria.mendoza@callegari.cl</v>
          </cell>
          <cell r="N214">
            <v>6400000</v>
          </cell>
        </row>
        <row r="215">
          <cell r="A215" t="str">
            <v>SFDY98</v>
          </cell>
          <cell r="B215">
            <v>45954.755555555559</v>
          </cell>
          <cell r="C215" t="str">
            <v>PEUGEOT</v>
          </cell>
          <cell r="D215">
            <v>2008</v>
          </cell>
          <cell r="E215">
            <v>2023</v>
          </cell>
          <cell r="F215">
            <v>50863</v>
          </cell>
          <cell r="G215" t="str">
            <v>1.2 ALLURE PACK PURETECH 130 MT</v>
          </cell>
          <cell r="H215" t="str">
            <v>ROJO ELIXIR</v>
          </cell>
          <cell r="I215" t="str">
            <v>Peugeot La Serena</v>
          </cell>
          <cell r="J215" t="str">
            <v>Miguel Aguirre</v>
          </cell>
          <cell r="K215" t="str">
            <v>Miguel Aguirre</v>
          </cell>
          <cell r="L215" t="str">
            <v>Manuel  Quevedo Contreras</v>
          </cell>
          <cell r="M215" t="str">
            <v>mquevedo@callegari.cl</v>
          </cell>
          <cell r="N215">
            <v>11000000</v>
          </cell>
        </row>
        <row r="216">
          <cell r="A216" t="str">
            <v>TSSG95</v>
          </cell>
          <cell r="B216">
            <v>45954.715277777781</v>
          </cell>
          <cell r="C216" t="str">
            <v>FORD</v>
          </cell>
          <cell r="D216" t="str">
            <v>EXPLORER</v>
          </cell>
          <cell r="E216">
            <v>2025</v>
          </cell>
          <cell r="F216">
            <v>3100</v>
          </cell>
          <cell r="G216" t="str">
            <v>2.3 PLATINUM AT 4X4</v>
          </cell>
          <cell r="H216" t="str">
            <v>BLANCO METALICO</v>
          </cell>
          <cell r="I216" t="str">
            <v>Megacentro La Serena</v>
          </cell>
          <cell r="J216" t="str">
            <v>Miguel Aguirre</v>
          </cell>
          <cell r="K216" t="str">
            <v>Miguel Aguirre</v>
          </cell>
          <cell r="L216" t="str">
            <v>Juan Saavedra</v>
          </cell>
          <cell r="M216" t="str">
            <v>jsaavedra@callegari.cl</v>
          </cell>
          <cell r="N216">
            <v>36000000</v>
          </cell>
        </row>
        <row r="217">
          <cell r="A217" t="str">
            <v>SWBX38</v>
          </cell>
          <cell r="B217">
            <v>45954.665972222225</v>
          </cell>
          <cell r="C217" t="str">
            <v>PEUGEOT</v>
          </cell>
          <cell r="D217">
            <v>2008</v>
          </cell>
          <cell r="E217">
            <v>2023</v>
          </cell>
          <cell r="F217">
            <v>50900</v>
          </cell>
          <cell r="G217" t="str">
            <v>1.5 ALLURE PACK BLUEHDI 130 AT DIESEL</v>
          </cell>
          <cell r="H217" t="str">
            <v>BLANCO NACARADO</v>
          </cell>
          <cell r="I217" t="str">
            <v>Megacentro Ovalle</v>
          </cell>
          <cell r="J217" t="str">
            <v>Miguel Aguirre</v>
          </cell>
          <cell r="K217" t="str">
            <v>Miguel Aguirre</v>
          </cell>
          <cell r="L217" t="str">
            <v>Andy Sebastian  Rojas</v>
          </cell>
          <cell r="M217" t="str">
            <v>arojas@callegari.cl</v>
          </cell>
          <cell r="N217">
            <v>15000000</v>
          </cell>
        </row>
        <row r="218">
          <cell r="A218" t="str">
            <v>SDGD26</v>
          </cell>
          <cell r="B218">
            <v>45954.566666666666</v>
          </cell>
          <cell r="C218" t="str">
            <v>PEUGEOT</v>
          </cell>
          <cell r="D218">
            <v>5008</v>
          </cell>
          <cell r="E218">
            <v>2022</v>
          </cell>
          <cell r="F218">
            <v>39330</v>
          </cell>
          <cell r="G218" t="str">
            <v>1.6 GT PURETECH 180 AT</v>
          </cell>
          <cell r="H218" t="str">
            <v>BLANCO NACARADO</v>
          </cell>
          <cell r="I218" t="str">
            <v>Vallenar</v>
          </cell>
          <cell r="J218" t="str">
            <v>Miguel Aguirre</v>
          </cell>
          <cell r="K218" t="str">
            <v>Miguel Aguirre</v>
          </cell>
          <cell r="L218" t="str">
            <v>Janette Calderon</v>
          </cell>
          <cell r="M218" t="str">
            <v>jcalderon@callegari.cl</v>
          </cell>
          <cell r="N218">
            <v>18000000</v>
          </cell>
        </row>
        <row r="219">
          <cell r="A219" t="str">
            <v>PFRL56</v>
          </cell>
          <cell r="B219">
            <v>45953.536805555559</v>
          </cell>
          <cell r="C219" t="str">
            <v>SUBARU</v>
          </cell>
          <cell r="D219" t="str">
            <v>OUTBACK</v>
          </cell>
          <cell r="E219">
            <v>2020</v>
          </cell>
          <cell r="F219">
            <v>98000</v>
          </cell>
          <cell r="G219" t="str">
            <v>2.5 AWD LIMITED AT 4X4</v>
          </cell>
          <cell r="H219" t="str">
            <v>GRIS OSCURO</v>
          </cell>
          <cell r="I219" t="str">
            <v>Megacentro La Serena</v>
          </cell>
          <cell r="J219" t="str">
            <v>Miguel Aguirre</v>
          </cell>
          <cell r="K219" t="str">
            <v>Miguel Aguirre</v>
          </cell>
          <cell r="L219" t="str">
            <v>Manuel Villalon</v>
          </cell>
          <cell r="M219" t="str">
            <v>mvillalon@callegari.cl</v>
          </cell>
          <cell r="N219">
            <v>14300000</v>
          </cell>
        </row>
        <row r="220">
          <cell r="A220" t="str">
            <v>KCBJ41</v>
          </cell>
          <cell r="B220">
            <v>45952.790277777778</v>
          </cell>
          <cell r="C220" t="str">
            <v>HONDA</v>
          </cell>
          <cell r="D220" t="str">
            <v>HR-V</v>
          </cell>
          <cell r="E220">
            <v>2018</v>
          </cell>
          <cell r="F220">
            <v>104000</v>
          </cell>
          <cell r="G220" t="str">
            <v>1.8 EXL AT</v>
          </cell>
          <cell r="H220" t="str">
            <v>BLANCO</v>
          </cell>
          <cell r="I220" t="str">
            <v>Local Fco De Aguirre</v>
          </cell>
          <cell r="J220" t="str">
            <v>Miguel Aguirre</v>
          </cell>
          <cell r="K220" t="str">
            <v>Miguel Aguirre</v>
          </cell>
          <cell r="L220" t="str">
            <v>Willy Guerrero</v>
          </cell>
          <cell r="M220" t="str">
            <v>wguerrero@callegari.cl</v>
          </cell>
          <cell r="N220">
            <v>9400000</v>
          </cell>
        </row>
        <row r="221">
          <cell r="A221" t="str">
            <v>RXCG22</v>
          </cell>
          <cell r="B221">
            <v>45952.57708333333</v>
          </cell>
          <cell r="C221" t="str">
            <v>FIAT</v>
          </cell>
          <cell r="D221" t="str">
            <v>ARGO</v>
          </cell>
          <cell r="E221">
            <v>2022</v>
          </cell>
          <cell r="F221">
            <v>25000</v>
          </cell>
          <cell r="G221" t="str">
            <v>1.3 TREKKING MT</v>
          </cell>
          <cell r="H221" t="str">
            <v>blanco</v>
          </cell>
          <cell r="I221" t="str">
            <v>Peugeot Copiapo</v>
          </cell>
          <cell r="J221" t="str">
            <v>Miguel Aguirre</v>
          </cell>
          <cell r="K221" t="str">
            <v>Miguel Aguirre</v>
          </cell>
          <cell r="L221" t="str">
            <v>María Angélica Escalante</v>
          </cell>
          <cell r="M221" t="str">
            <v>aescalante@callegari.cl</v>
          </cell>
          <cell r="N221">
            <v>6450000</v>
          </cell>
        </row>
        <row r="222">
          <cell r="A222" t="str">
            <v>SHZR14</v>
          </cell>
          <cell r="B222">
            <v>45952.469444444447</v>
          </cell>
          <cell r="C222" t="str">
            <v>OPEL</v>
          </cell>
          <cell r="D222" t="str">
            <v>CORSA</v>
          </cell>
          <cell r="E222">
            <v>2023</v>
          </cell>
          <cell r="F222">
            <v>41501</v>
          </cell>
          <cell r="G222" t="str">
            <v>1.5 EDITION MT DIESEL</v>
          </cell>
          <cell r="H222" t="str">
            <v>ROJO PEPERONCINO RED</v>
          </cell>
          <cell r="I222" t="str">
            <v>Peugeot La Serena</v>
          </cell>
          <cell r="J222" t="str">
            <v>Miguel Aguirre</v>
          </cell>
          <cell r="K222" t="str">
            <v>Miguel Aguirre</v>
          </cell>
          <cell r="L222" t="str">
            <v>Manuel  Quevedo Contreras</v>
          </cell>
          <cell r="M222" t="str">
            <v>mquevedo@callegari.cl</v>
          </cell>
          <cell r="N222">
            <v>9500000</v>
          </cell>
        </row>
        <row r="223">
          <cell r="A223" t="str">
            <v>TJSH14</v>
          </cell>
          <cell r="B223">
            <v>45952.46875</v>
          </cell>
          <cell r="C223" t="str">
            <v>RAM</v>
          </cell>
          <cell r="D223" t="str">
            <v>RAMPAGE</v>
          </cell>
          <cell r="E223">
            <v>2024</v>
          </cell>
          <cell r="F223">
            <v>16000</v>
          </cell>
          <cell r="G223" t="str">
            <v>2.0 BIGHORN DC AT 4X4 DIESEL</v>
          </cell>
          <cell r="H223" t="str">
            <v>NEGRO VULCANO</v>
          </cell>
          <cell r="I223" t="str">
            <v>Sk Copiapo</v>
          </cell>
          <cell r="J223" t="str">
            <v>Miguel Aguirre</v>
          </cell>
          <cell r="K223" t="str">
            <v>Miguel Aguirre</v>
          </cell>
          <cell r="L223" t="str">
            <v>Miguel Muñoz</v>
          </cell>
          <cell r="M223" t="str">
            <v>mmunoz@callegari.cl</v>
          </cell>
          <cell r="N223">
            <v>24300000</v>
          </cell>
        </row>
        <row r="224">
          <cell r="A224" t="str">
            <v>RBBB38</v>
          </cell>
          <cell r="B224">
            <v>45951.613888888889</v>
          </cell>
          <cell r="C224" t="str">
            <v>CHEVROLET</v>
          </cell>
          <cell r="D224" t="str">
            <v>SPIN</v>
          </cell>
          <cell r="E224">
            <v>2021</v>
          </cell>
          <cell r="F224">
            <v>35629</v>
          </cell>
          <cell r="G224" t="str">
            <v>1.8 PREMIER MT</v>
          </cell>
          <cell r="H224" t="str">
            <v>BLANCO</v>
          </cell>
          <cell r="I224" t="str">
            <v>Local Fco De Aguirre</v>
          </cell>
          <cell r="J224" t="str">
            <v>Miguel Aguirre</v>
          </cell>
          <cell r="K224" t="str">
            <v>Miguel Aguirre</v>
          </cell>
          <cell r="L224" t="str">
            <v>Paola Lettura</v>
          </cell>
          <cell r="M224" t="str">
            <v>plettura@callegari.cl</v>
          </cell>
          <cell r="N224">
            <v>7450000</v>
          </cell>
        </row>
        <row r="225">
          <cell r="A225" t="str">
            <v>LJYL42</v>
          </cell>
          <cell r="B225">
            <v>45950.432638888888</v>
          </cell>
          <cell r="C225" t="str">
            <v>CHANGAN</v>
          </cell>
          <cell r="D225" t="str">
            <v>CX70</v>
          </cell>
          <cell r="E225">
            <v>2020</v>
          </cell>
          <cell r="F225">
            <v>73614</v>
          </cell>
          <cell r="G225" t="str">
            <v>1.5 ELITE TURBO AT</v>
          </cell>
          <cell r="H225" t="str">
            <v>GRIS</v>
          </cell>
          <cell r="I225" t="str">
            <v>Megacentro Ovalle</v>
          </cell>
          <cell r="J225" t="str">
            <v>Miguel Aguirre</v>
          </cell>
          <cell r="K225" t="str">
            <v>Miguel Aguirre</v>
          </cell>
          <cell r="L225" t="str">
            <v>Jorge Nuñez</v>
          </cell>
          <cell r="M225" t="str">
            <v>jnunez@callegari.cl</v>
          </cell>
          <cell r="N225">
            <v>7600000</v>
          </cell>
        </row>
        <row r="226">
          <cell r="A226" t="str">
            <v>SJDW14</v>
          </cell>
          <cell r="B226">
            <v>45950.427777777775</v>
          </cell>
          <cell r="C226" t="str">
            <v>CHEVROLET</v>
          </cell>
          <cell r="D226" t="str">
            <v>SILVERADO</v>
          </cell>
          <cell r="E226">
            <v>2023</v>
          </cell>
          <cell r="F226">
            <v>44495</v>
          </cell>
          <cell r="G226" t="str">
            <v>3.0 TD HIGH COUNTRY AT 4X4 DIESEL</v>
          </cell>
          <cell r="H226" t="str">
            <v>NEGRO</v>
          </cell>
          <cell r="I226" t="str">
            <v xml:space="preserve">Premium Usados </v>
          </cell>
          <cell r="J226" t="str">
            <v>Miguel Aguirre</v>
          </cell>
          <cell r="K226" t="str">
            <v>Miguel Aguirre</v>
          </cell>
          <cell r="L226" t="str">
            <v>Jordi Foitzick</v>
          </cell>
          <cell r="M226" t="str">
            <v>jocarrasco@callegari.cl</v>
          </cell>
          <cell r="N226">
            <v>48000000</v>
          </cell>
        </row>
        <row r="227">
          <cell r="A227" t="str">
            <v>RBZD91</v>
          </cell>
          <cell r="B227">
            <v>45946.790972222225</v>
          </cell>
          <cell r="C227" t="str">
            <v>CHERY</v>
          </cell>
          <cell r="D227" t="str">
            <v>TIGGO 3</v>
          </cell>
          <cell r="E227">
            <v>2021</v>
          </cell>
          <cell r="F227">
            <v>40095</v>
          </cell>
          <cell r="G227" t="str">
            <v>1.5 GLS MT</v>
          </cell>
          <cell r="H227" t="str">
            <v>AZUL METALIZADO</v>
          </cell>
          <cell r="I227" t="str">
            <v>Sk Copiapo</v>
          </cell>
          <cell r="J227" t="str">
            <v>Miguel Aguirre</v>
          </cell>
          <cell r="K227" t="str">
            <v>Miguel Aguirre</v>
          </cell>
          <cell r="L227" t="str">
            <v>Marcelo Zarate</v>
          </cell>
          <cell r="M227" t="str">
            <v>mzarate@callegari.cl</v>
          </cell>
          <cell r="N227">
            <v>6200000</v>
          </cell>
        </row>
        <row r="228">
          <cell r="A228" t="str">
            <v>RKPP73</v>
          </cell>
          <cell r="B228">
            <v>45945.768750000003</v>
          </cell>
          <cell r="C228" t="str">
            <v>CITROEN</v>
          </cell>
          <cell r="D228" t="str">
            <v>C-4</v>
          </cell>
          <cell r="E228">
            <v>2022</v>
          </cell>
          <cell r="F228">
            <v>40170</v>
          </cell>
          <cell r="G228" t="str">
            <v>1.2 PURETECH 130 S&amp;S EAT8 SHINE AT</v>
          </cell>
          <cell r="H228" t="str">
            <v>NARANJO PULSO</v>
          </cell>
          <cell r="I228" t="str">
            <v>Megacentro La Serena</v>
          </cell>
          <cell r="J228" t="str">
            <v>Miguel Aguirre</v>
          </cell>
          <cell r="K228" t="str">
            <v>Miguel Aguirre</v>
          </cell>
          <cell r="L228" t="str">
            <v>Fabian Muñoz</v>
          </cell>
          <cell r="M228" t="str">
            <v>fmunoz@callegari.cl</v>
          </cell>
          <cell r="N228">
            <v>12500000</v>
          </cell>
        </row>
        <row r="229">
          <cell r="A229" t="str">
            <v>SKZD48</v>
          </cell>
          <cell r="B229">
            <v>45945.702777777777</v>
          </cell>
          <cell r="C229" t="str">
            <v>CHEVROLET</v>
          </cell>
          <cell r="D229" t="str">
            <v>GROOVE</v>
          </cell>
          <cell r="E229">
            <v>2023</v>
          </cell>
          <cell r="F229">
            <v>38000</v>
          </cell>
          <cell r="G229" t="str">
            <v>1.5 PREMIER MT</v>
          </cell>
          <cell r="H229" t="str">
            <v>BLANCO</v>
          </cell>
          <cell r="I229" t="str">
            <v>Megacentro La Serena</v>
          </cell>
          <cell r="J229" t="str">
            <v>Miguel Aguirre</v>
          </cell>
          <cell r="K229" t="str">
            <v>Miguel Aguirre</v>
          </cell>
          <cell r="L229" t="str">
            <v>Eliana Aguilera</v>
          </cell>
          <cell r="M229" t="str">
            <v>belen.aguilera@callegari.cl</v>
          </cell>
          <cell r="N229">
            <v>8800000</v>
          </cell>
        </row>
        <row r="230">
          <cell r="A230" t="str">
            <v>VJBV25</v>
          </cell>
          <cell r="B230">
            <v>45945.70208333333</v>
          </cell>
          <cell r="C230" t="str">
            <v>PEUGEOT</v>
          </cell>
          <cell r="D230" t="str">
            <v>LANDTREK</v>
          </cell>
          <cell r="E230">
            <v>2025</v>
          </cell>
          <cell r="F230">
            <v>500</v>
          </cell>
          <cell r="G230" t="str">
            <v>2.2 ACTION4 BLUEHDI 180 AT 4X4 DIESEL</v>
          </cell>
          <cell r="H230" t="str">
            <v>BLANCO BANQUISE</v>
          </cell>
          <cell r="I230" t="str">
            <v>Peugeot La Serena</v>
          </cell>
          <cell r="J230" t="str">
            <v>Miguel Aguirre</v>
          </cell>
          <cell r="K230" t="str">
            <v>Miguel Aguirre</v>
          </cell>
          <cell r="L230" t="str">
            <v>Camila Gonzalez</v>
          </cell>
          <cell r="M230" t="str">
            <v>camila.gonzalez@callegari.cl</v>
          </cell>
          <cell r="N230">
            <v>29381100</v>
          </cell>
        </row>
        <row r="231">
          <cell r="A231" t="str">
            <v>SJJG29</v>
          </cell>
          <cell r="B231">
            <v>45944.425000000003</v>
          </cell>
          <cell r="C231" t="str">
            <v>KIA MOTORS</v>
          </cell>
          <cell r="D231" t="str">
            <v>SPORTAGE</v>
          </cell>
          <cell r="E231">
            <v>2023</v>
          </cell>
          <cell r="F231">
            <v>62929</v>
          </cell>
          <cell r="G231" t="str">
            <v>SPORTAGE EX 2.0L 6MT GSL</v>
          </cell>
          <cell r="H231" t="str">
            <v>ROJO MADRUGADA</v>
          </cell>
          <cell r="I231" t="str">
            <v>Megacentro La Serena</v>
          </cell>
          <cell r="J231" t="str">
            <v>Miguel Aguirre</v>
          </cell>
          <cell r="K231" t="str">
            <v>Miguel Aguirre</v>
          </cell>
          <cell r="L231" t="str">
            <v>Eliana Aguilera</v>
          </cell>
          <cell r="M231" t="str">
            <v>belen.aguilera@callegari.cl</v>
          </cell>
          <cell r="N231">
            <v>16000000</v>
          </cell>
        </row>
        <row r="232">
          <cell r="A232" t="str">
            <v>KJWV14</v>
          </cell>
          <cell r="B232">
            <v>45943.513888888891</v>
          </cell>
          <cell r="C232" t="str">
            <v>RENAULT</v>
          </cell>
          <cell r="D232" t="str">
            <v>OROCH</v>
          </cell>
          <cell r="E232">
            <v>2018</v>
          </cell>
          <cell r="F232">
            <v>41894</v>
          </cell>
          <cell r="G232" t="str">
            <v>2.0 INTENS CD MT</v>
          </cell>
          <cell r="H232" t="str">
            <v>GRIS ESTRELLA</v>
          </cell>
          <cell r="I232" t="str">
            <v>Local Fco De Aguirre</v>
          </cell>
          <cell r="J232" t="str">
            <v>Erica Miranda</v>
          </cell>
          <cell r="K232" t="str">
            <v>Erica Miranda</v>
          </cell>
          <cell r="L232" t="str">
            <v>Paola Lettura</v>
          </cell>
          <cell r="M232" t="str">
            <v>plettura@callegari.cl</v>
          </cell>
          <cell r="N232">
            <v>6450000</v>
          </cell>
        </row>
        <row r="233">
          <cell r="A233" t="str">
            <v>LYPB73</v>
          </cell>
          <cell r="B233">
            <v>45943.463194444441</v>
          </cell>
          <cell r="C233" t="str">
            <v>FORD</v>
          </cell>
          <cell r="D233" t="str">
            <v>ECOSPORT</v>
          </cell>
          <cell r="E233">
            <v>2020</v>
          </cell>
          <cell r="F233">
            <v>95000</v>
          </cell>
          <cell r="G233" t="str">
            <v>1.5 TITANIUM MT</v>
          </cell>
          <cell r="H233" t="str">
            <v>ROJO SOLIDO</v>
          </cell>
          <cell r="I233" t="str">
            <v>Kia La Serena</v>
          </cell>
          <cell r="J233" t="str">
            <v>Erica Miranda</v>
          </cell>
          <cell r="K233" t="str">
            <v>Erica Miranda</v>
          </cell>
          <cell r="L233" t="str">
            <v>Loreto Garces</v>
          </cell>
          <cell r="M233" t="str">
            <v>lgarces@callegari.cl</v>
          </cell>
          <cell r="N233">
            <v>8000000</v>
          </cell>
        </row>
        <row r="234">
          <cell r="A234" t="str">
            <v>PLHH76</v>
          </cell>
          <cell r="B234">
            <v>45940.661111111112</v>
          </cell>
          <cell r="C234" t="str">
            <v>CHERY</v>
          </cell>
          <cell r="D234" t="str">
            <v>TIGGO 8</v>
          </cell>
          <cell r="E234">
            <v>2021</v>
          </cell>
          <cell r="F234">
            <v>77562</v>
          </cell>
          <cell r="H234" t="str">
            <v>GRIS GRAFITO</v>
          </cell>
          <cell r="I234" t="str">
            <v>Megacentro Ovalle</v>
          </cell>
          <cell r="J234" t="str">
            <v>Miguel Aguirre</v>
          </cell>
          <cell r="K234" t="str">
            <v>Miguel Aguirre</v>
          </cell>
          <cell r="L234" t="str">
            <v>Jose Torres</v>
          </cell>
          <cell r="M234" t="str">
            <v>jtorres@callegari.cl</v>
          </cell>
          <cell r="N234">
            <v>10290000</v>
          </cell>
        </row>
        <row r="235">
          <cell r="A235" t="str">
            <v>PHKL89</v>
          </cell>
          <cell r="B235">
            <v>45940.659722222219</v>
          </cell>
          <cell r="C235" t="str">
            <v>KIA MOTORS</v>
          </cell>
          <cell r="D235" t="str">
            <v>SORENTO</v>
          </cell>
          <cell r="E235">
            <v>2021</v>
          </cell>
          <cell r="F235">
            <v>90018</v>
          </cell>
          <cell r="G235" t="str">
            <v>SORENTO EX 2.5L GSL 6AT 2WD</v>
          </cell>
          <cell r="H235" t="str">
            <v>BLANCO INVIERNO</v>
          </cell>
          <cell r="I235" t="str">
            <v>Kia La Serena</v>
          </cell>
          <cell r="J235" t="str">
            <v>Miguel Aguirre</v>
          </cell>
          <cell r="K235" t="str">
            <v>Miguel Aguirre</v>
          </cell>
          <cell r="L235" t="str">
            <v>Carolina Bustos</v>
          </cell>
          <cell r="M235" t="str">
            <v>cbustos@callegari.cl</v>
          </cell>
          <cell r="N235">
            <v>15000000</v>
          </cell>
        </row>
        <row r="236">
          <cell r="A236" t="str">
            <v>PZJR43</v>
          </cell>
          <cell r="B236">
            <v>45940.654861111114</v>
          </cell>
          <cell r="C236" t="str">
            <v>KIA MOTORS</v>
          </cell>
          <cell r="D236" t="str">
            <v>SONET</v>
          </cell>
          <cell r="E236">
            <v>2021</v>
          </cell>
          <cell r="F236">
            <v>59528</v>
          </cell>
          <cell r="G236" t="str">
            <v>1.5 EX FULL MT</v>
          </cell>
          <cell r="H236" t="str">
            <v>GRIS GRAVEDAD</v>
          </cell>
          <cell r="I236" t="str">
            <v>Kia La Serena</v>
          </cell>
          <cell r="J236" t="str">
            <v>Miguel Aguirre</v>
          </cell>
          <cell r="K236" t="str">
            <v>Miguel Aguirre</v>
          </cell>
          <cell r="L236" t="str">
            <v>Carolina Bustos</v>
          </cell>
          <cell r="M236" t="str">
            <v>cbustos@callegari.cl</v>
          </cell>
          <cell r="N236">
            <v>10500000</v>
          </cell>
        </row>
        <row r="237">
          <cell r="A237" t="str">
            <v>TLRS85</v>
          </cell>
          <cell r="B237">
            <v>45939.54791666667</v>
          </cell>
          <cell r="C237" t="str">
            <v>KIA MOTORS</v>
          </cell>
          <cell r="D237" t="str">
            <v>SOLUTO</v>
          </cell>
          <cell r="E237">
            <v>2024</v>
          </cell>
          <cell r="F237">
            <v>8749</v>
          </cell>
          <cell r="G237" t="str">
            <v>1.4 LX AC MT</v>
          </cell>
          <cell r="H237" t="str">
            <v>AZUL VELERO</v>
          </cell>
          <cell r="I237" t="str">
            <v>Megacentro Copiapo</v>
          </cell>
          <cell r="J237" t="str">
            <v>Miguel Aguirre</v>
          </cell>
          <cell r="K237" t="str">
            <v>Miguel Aguirre</v>
          </cell>
          <cell r="L237" t="str">
            <v>Fernando Balbontin</v>
          </cell>
          <cell r="M237" t="str">
            <v>fbalbontin@callegari.cl</v>
          </cell>
          <cell r="N237">
            <v>9790000</v>
          </cell>
        </row>
        <row r="238">
          <cell r="A238" t="str">
            <v>SZTL52</v>
          </cell>
          <cell r="B238">
            <v>45938.713888888888</v>
          </cell>
          <cell r="C238" t="str">
            <v>KIA MOTORS</v>
          </cell>
          <cell r="D238" t="str">
            <v>MORNING</v>
          </cell>
          <cell r="E238">
            <v>2024</v>
          </cell>
          <cell r="F238">
            <v>14500</v>
          </cell>
          <cell r="G238" t="str">
            <v>1.2 EX FULL AT</v>
          </cell>
          <cell r="H238" t="str">
            <v>GRIS ASTRAL</v>
          </cell>
          <cell r="I238" t="str">
            <v>Local Usados</v>
          </cell>
          <cell r="J238" t="str">
            <v>Miguel Aguirre</v>
          </cell>
          <cell r="K238" t="str">
            <v>Miguel Aguirre</v>
          </cell>
          <cell r="L238" t="str">
            <v>Vanessa  Casanga</v>
          </cell>
          <cell r="M238" t="str">
            <v>vcasanga@callegari.cl</v>
          </cell>
          <cell r="N238">
            <v>8650000</v>
          </cell>
        </row>
        <row r="239">
          <cell r="A239" t="str">
            <v>RCBJ25</v>
          </cell>
          <cell r="B239">
            <v>45938.495833333334</v>
          </cell>
          <cell r="C239" t="str">
            <v>CHEVROLET</v>
          </cell>
          <cell r="D239" t="str">
            <v>GROOVE</v>
          </cell>
          <cell r="E239">
            <v>2021</v>
          </cell>
          <cell r="F239">
            <v>73251</v>
          </cell>
          <cell r="G239" t="str">
            <v>1.5 PREMIER MT</v>
          </cell>
          <cell r="H239" t="str">
            <v>ROJO BURDEO METALICO</v>
          </cell>
          <cell r="I239" t="str">
            <v>Sk Copiapo</v>
          </cell>
          <cell r="J239" t="str">
            <v>Miguel Aguirre</v>
          </cell>
          <cell r="K239" t="str">
            <v>Miguel Aguirre</v>
          </cell>
          <cell r="L239" t="str">
            <v>Marcelo Zarate</v>
          </cell>
          <cell r="M239" t="str">
            <v>mzarate@callegari.cl</v>
          </cell>
          <cell r="N239">
            <v>7300000</v>
          </cell>
        </row>
        <row r="240">
          <cell r="A240" t="str">
            <v>SJJH94</v>
          </cell>
          <cell r="B240">
            <v>45938.456944444442</v>
          </cell>
          <cell r="C240" t="str">
            <v>DONGFENG</v>
          </cell>
          <cell r="D240">
            <v>580</v>
          </cell>
          <cell r="E240">
            <v>2023</v>
          </cell>
          <cell r="F240">
            <v>32100</v>
          </cell>
          <cell r="G240" t="str">
            <v>1.8 COMFORT MT</v>
          </cell>
          <cell r="H240" t="str">
            <v>AZUL</v>
          </cell>
          <cell r="I240" t="str">
            <v>Omoda La Serena</v>
          </cell>
          <cell r="J240" t="str">
            <v>Miguel Aguirre</v>
          </cell>
          <cell r="K240" t="str">
            <v>Miguel Aguirre</v>
          </cell>
          <cell r="L240" t="str">
            <v xml:space="preserve">Francesco Corral </v>
          </cell>
          <cell r="M240" t="str">
            <v>fcorral@callegari.cl</v>
          </cell>
          <cell r="N240">
            <v>9100000</v>
          </cell>
        </row>
        <row r="241">
          <cell r="A241" t="str">
            <v>VGWR46</v>
          </cell>
          <cell r="B241">
            <v>45937.686805555553</v>
          </cell>
          <cell r="C241" t="str">
            <v>CHANGAN</v>
          </cell>
          <cell r="D241" t="str">
            <v>ALSVIN</v>
          </cell>
          <cell r="E241">
            <v>2025</v>
          </cell>
          <cell r="F241">
            <v>33</v>
          </cell>
          <cell r="G241" t="str">
            <v>1.4 ELITE AT</v>
          </cell>
          <cell r="H241" t="str">
            <v>PLATEADO PLATA</v>
          </cell>
          <cell r="I241" t="str">
            <v>Omoda La Serena</v>
          </cell>
          <cell r="J241" t="str">
            <v>Miguel Aguirre</v>
          </cell>
          <cell r="K241" t="str">
            <v>Miguel Aguirre</v>
          </cell>
          <cell r="L241" t="str">
            <v>Felipe Albistur</v>
          </cell>
          <cell r="M241" t="str">
            <v>falbistur@callegari.cl</v>
          </cell>
          <cell r="N241">
            <v>8000000</v>
          </cell>
        </row>
        <row r="242">
          <cell r="A242" t="str">
            <v>PDHG15</v>
          </cell>
          <cell r="B242">
            <v>45936.54791666667</v>
          </cell>
          <cell r="C242" t="str">
            <v>HAVAL</v>
          </cell>
          <cell r="D242" t="str">
            <v>H6</v>
          </cell>
          <cell r="E242">
            <v>2021</v>
          </cell>
          <cell r="F242">
            <v>71000</v>
          </cell>
          <cell r="G242" t="str">
            <v>2.0 DELUXE AT</v>
          </cell>
          <cell r="H242" t="str">
            <v>GRIS METALICO</v>
          </cell>
          <cell r="I242" t="str">
            <v>Peugeot La Serena</v>
          </cell>
          <cell r="J242" t="str">
            <v>Miguel Aguirre</v>
          </cell>
          <cell r="K242" t="str">
            <v>Miguel Aguirre</v>
          </cell>
          <cell r="L242" t="str">
            <v>Felix  Maira</v>
          </cell>
          <cell r="M242" t="str">
            <v>fmaira@callegari.cl</v>
          </cell>
          <cell r="N242">
            <v>11300000</v>
          </cell>
        </row>
        <row r="243">
          <cell r="A243" t="str">
            <v>KDLW21</v>
          </cell>
          <cell r="B243">
            <v>45936.42291666667</v>
          </cell>
          <cell r="C243" t="str">
            <v>SUZUKI</v>
          </cell>
          <cell r="D243" t="str">
            <v>S-CROSS</v>
          </cell>
          <cell r="E243">
            <v>2018</v>
          </cell>
          <cell r="F243">
            <v>99000</v>
          </cell>
          <cell r="G243" t="str">
            <v>1.6 G GL 5P MT 4X2</v>
          </cell>
          <cell r="H243" t="str">
            <v>ROJO</v>
          </cell>
          <cell r="I243" t="str">
            <v>Local Usados</v>
          </cell>
          <cell r="J243" t="str">
            <v>Miguel Aguirre</v>
          </cell>
          <cell r="K243" t="str">
            <v>Miguel Aguirre</v>
          </cell>
          <cell r="L243" t="str">
            <v>Vanessa  Casanga</v>
          </cell>
          <cell r="M243" t="str">
            <v>vcasanga@callegari.cl</v>
          </cell>
          <cell r="N243">
            <v>6900000</v>
          </cell>
        </row>
        <row r="244">
          <cell r="A244" t="str">
            <v>RTLK38</v>
          </cell>
          <cell r="B244">
            <v>45933.640972222223</v>
          </cell>
          <cell r="C244" t="str">
            <v>CHERY</v>
          </cell>
          <cell r="D244" t="str">
            <v>TIGGO 2</v>
          </cell>
          <cell r="E244">
            <v>2022</v>
          </cell>
          <cell r="F244">
            <v>28366</v>
          </cell>
          <cell r="G244" t="str">
            <v>1.5 PRO GLS AT</v>
          </cell>
          <cell r="H244" t="str">
            <v>GRIS GRAFITO</v>
          </cell>
          <cell r="I244" t="str">
            <v>Usados Los Carreras</v>
          </cell>
          <cell r="J244" t="str">
            <v>Miguel Aguirre</v>
          </cell>
          <cell r="K244" t="str">
            <v>Miguel Aguirre</v>
          </cell>
          <cell r="L244" t="str">
            <v>Sebastian Cabrera</v>
          </cell>
          <cell r="M244" t="str">
            <v>scabrera@callegari.cl</v>
          </cell>
          <cell r="N244">
            <v>6600000</v>
          </cell>
        </row>
        <row r="245">
          <cell r="A245" t="str">
            <v>PTFD53</v>
          </cell>
          <cell r="B245">
            <v>45933.395833333336</v>
          </cell>
          <cell r="C245" t="str">
            <v>MITSUBISHI</v>
          </cell>
          <cell r="D245" t="str">
            <v>ASX</v>
          </cell>
          <cell r="E245">
            <v>2021</v>
          </cell>
          <cell r="F245">
            <v>57148</v>
          </cell>
          <cell r="G245" t="str">
            <v>1.6 MT 4X2</v>
          </cell>
          <cell r="H245" t="str">
            <v>PLATEADO</v>
          </cell>
          <cell r="I245" t="str">
            <v>Usados Los Carreras</v>
          </cell>
          <cell r="J245" t="str">
            <v>Miguel Aguirre</v>
          </cell>
          <cell r="K245" t="str">
            <v>Miguel Aguirre</v>
          </cell>
          <cell r="L245" t="str">
            <v>Jose Mauricio Ibañez</v>
          </cell>
          <cell r="M245" t="str">
            <v>jibanez@callegari.cl</v>
          </cell>
          <cell r="N245">
            <v>8700000</v>
          </cell>
        </row>
        <row r="246">
          <cell r="A246" t="str">
            <v>TJLF39</v>
          </cell>
          <cell r="B246">
            <v>45933.390972222223</v>
          </cell>
          <cell r="C246" t="str">
            <v>PEUGEOT</v>
          </cell>
          <cell r="D246">
            <v>5008</v>
          </cell>
          <cell r="E246">
            <v>2024</v>
          </cell>
          <cell r="F246">
            <v>23000</v>
          </cell>
          <cell r="G246" t="str">
            <v>1.5 GT BLACK PACK BLUEHDI 130 EAT8 AT</v>
          </cell>
          <cell r="H246" t="str">
            <v>GRIS ARTENSE</v>
          </cell>
          <cell r="I246" t="str">
            <v>Peugeot La Serena</v>
          </cell>
          <cell r="J246" t="str">
            <v>Miguel Aguirre</v>
          </cell>
          <cell r="K246" t="str">
            <v>Miguel Aguirre</v>
          </cell>
          <cell r="L246" t="str">
            <v>Camila Gonzalez</v>
          </cell>
          <cell r="M246" t="str">
            <v>camila.gonzalez@callegari.cl</v>
          </cell>
          <cell r="N246">
            <v>23000000</v>
          </cell>
        </row>
        <row r="247">
          <cell r="A247" t="str">
            <v>HRTJ95</v>
          </cell>
          <cell r="B247">
            <v>45930.500694444447</v>
          </cell>
          <cell r="C247" t="str">
            <v>CHEVROLET</v>
          </cell>
          <cell r="D247" t="str">
            <v>TRAILBLAZER</v>
          </cell>
          <cell r="E247">
            <v>2019</v>
          </cell>
          <cell r="F247">
            <v>87405</v>
          </cell>
          <cell r="G247" t="str">
            <v>2.8 LTZ AT 4X4 DIESEL</v>
          </cell>
          <cell r="H247" t="str">
            <v>PLATEADO PLATA METAL</v>
          </cell>
          <cell r="I247" t="str">
            <v>Peugeot Copiapo</v>
          </cell>
          <cell r="J247" t="str">
            <v>Miguel Aguirre</v>
          </cell>
          <cell r="K247" t="str">
            <v>Miguel Aguirre</v>
          </cell>
          <cell r="L247" t="str">
            <v>Ricky Bohorquez</v>
          </cell>
          <cell r="M247" t="str">
            <v>rbohorquez@callegari.cl</v>
          </cell>
          <cell r="N247">
            <v>13650000</v>
          </cell>
        </row>
        <row r="248">
          <cell r="A248" t="str">
            <v>KWXY28</v>
          </cell>
          <cell r="B248">
            <v>45930.805555555555</v>
          </cell>
          <cell r="C248" t="str">
            <v>TOYOTA</v>
          </cell>
          <cell r="D248" t="str">
            <v>FORTUNER</v>
          </cell>
          <cell r="E248">
            <v>2019</v>
          </cell>
          <cell r="F248">
            <v>36470</v>
          </cell>
          <cell r="G248" t="str">
            <v>2.7 SRV LGB0 AT</v>
          </cell>
          <cell r="H248" t="str">
            <v>NEGRO MICA METALICO</v>
          </cell>
          <cell r="I248" t="str">
            <v>Peugeot La Serena</v>
          </cell>
          <cell r="J248" t="str">
            <v>Miguel Aguirre</v>
          </cell>
          <cell r="K248" t="str">
            <v>Miguel Aguirre</v>
          </cell>
          <cell r="L248" t="str">
            <v>Manuel  Quevedo Contreras</v>
          </cell>
          <cell r="M248" t="str">
            <v>mquevedo@callegari.cl</v>
          </cell>
          <cell r="N248">
            <v>15500000</v>
          </cell>
        </row>
        <row r="249">
          <cell r="A249" t="str">
            <v>SPZC38</v>
          </cell>
          <cell r="B249">
            <v>45930.765972222223</v>
          </cell>
          <cell r="C249" t="str">
            <v>DONGFENG</v>
          </cell>
          <cell r="D249">
            <v>580</v>
          </cell>
          <cell r="E249">
            <v>2023</v>
          </cell>
          <cell r="F249">
            <v>42035</v>
          </cell>
          <cell r="G249" t="str">
            <v>1.8 COMFORT MT</v>
          </cell>
          <cell r="H249" t="str">
            <v>GRIS OSCURO</v>
          </cell>
          <cell r="I249" t="str">
            <v>Kia La Serena</v>
          </cell>
          <cell r="J249" t="str">
            <v>Miguel Aguirre</v>
          </cell>
          <cell r="K249" t="str">
            <v>Miguel Aguirre</v>
          </cell>
          <cell r="L249" t="str">
            <v>Carolina Bustos</v>
          </cell>
          <cell r="M249" t="str">
            <v>cbustos@callegari.cl</v>
          </cell>
          <cell r="N249">
            <v>9000000</v>
          </cell>
        </row>
        <row r="250">
          <cell r="A250" t="str">
            <v>SVRS63</v>
          </cell>
          <cell r="B250">
            <v>45930.765277777777</v>
          </cell>
          <cell r="C250" t="str">
            <v>KIA MOTORS</v>
          </cell>
          <cell r="D250" t="str">
            <v>SELTOS</v>
          </cell>
          <cell r="E250">
            <v>2023</v>
          </cell>
          <cell r="F250">
            <v>45400</v>
          </cell>
          <cell r="G250" t="str">
            <v>1.6 EX MT</v>
          </cell>
          <cell r="H250" t="str">
            <v>GRIS GRAVEDAD</v>
          </cell>
          <cell r="I250" t="str">
            <v>Megacentro La Serena</v>
          </cell>
          <cell r="J250" t="str">
            <v>Miguel Aguirre</v>
          </cell>
          <cell r="K250" t="str">
            <v>Miguel Aguirre</v>
          </cell>
          <cell r="L250" t="str">
            <v>Fabian Muñoz</v>
          </cell>
          <cell r="M250" t="str">
            <v>fmunoz@callegari.cl</v>
          </cell>
          <cell r="N250">
            <v>12000000</v>
          </cell>
        </row>
        <row r="251">
          <cell r="A251" t="str">
            <v>TTVD23</v>
          </cell>
          <cell r="B251">
            <v>45930.72152777778</v>
          </cell>
          <cell r="C251" t="str">
            <v>HYUNDAI</v>
          </cell>
          <cell r="D251" t="str">
            <v>SANTA FE</v>
          </cell>
          <cell r="E251">
            <v>2025</v>
          </cell>
          <cell r="F251">
            <v>17000</v>
          </cell>
          <cell r="G251" t="str">
            <v>2.5 T  MX5 DESIGN AT 4X4</v>
          </cell>
          <cell r="H251" t="str">
            <v>PLATEADO PLATA</v>
          </cell>
          <cell r="I251" t="str">
            <v xml:space="preserve">Premium Usados </v>
          </cell>
          <cell r="J251" t="str">
            <v>Miguel Aguirre</v>
          </cell>
          <cell r="K251" t="str">
            <v>Miguel Aguirre</v>
          </cell>
          <cell r="L251" t="str">
            <v>Daniel Aguilera</v>
          </cell>
          <cell r="M251" t="str">
            <v>daguilera@callegari.cl</v>
          </cell>
          <cell r="N251">
            <v>28700000</v>
          </cell>
        </row>
        <row r="252">
          <cell r="A252" t="str">
            <v>SCZP83</v>
          </cell>
          <cell r="B252">
            <v>45930.719444444447</v>
          </cell>
          <cell r="C252" t="str">
            <v>NISSAN</v>
          </cell>
          <cell r="D252" t="str">
            <v>VERSA</v>
          </cell>
          <cell r="E252">
            <v>2022</v>
          </cell>
          <cell r="F252">
            <v>73180</v>
          </cell>
          <cell r="G252" t="str">
            <v>1.6 SENSE MT</v>
          </cell>
          <cell r="H252" t="str">
            <v>BLANCO PERLA</v>
          </cell>
          <cell r="I252" t="str">
            <v>Nissan La Serena</v>
          </cell>
          <cell r="J252" t="str">
            <v>Miguel Aguirre</v>
          </cell>
          <cell r="K252" t="str">
            <v>Miguel Aguirre</v>
          </cell>
          <cell r="L252" t="str">
            <v>Fabian  MuñozJR</v>
          </cell>
          <cell r="M252" t="str">
            <v>fabian.munoz@callegari.cl</v>
          </cell>
          <cell r="N252">
            <v>8250000</v>
          </cell>
        </row>
        <row r="253">
          <cell r="A253" t="str">
            <v>TSPX19</v>
          </cell>
          <cell r="B253">
            <v>45930.617361111108</v>
          </cell>
          <cell r="C253" t="str">
            <v>MAZDA</v>
          </cell>
          <cell r="D253" t="str">
            <v>CX-60</v>
          </cell>
          <cell r="E253">
            <v>2025</v>
          </cell>
          <cell r="F253">
            <v>19678</v>
          </cell>
          <cell r="G253" t="str">
            <v>3.3 PREMIUM SPORT AT 4X4 HIBRIDO</v>
          </cell>
          <cell r="H253" t="str">
            <v>ROJO</v>
          </cell>
          <cell r="I253" t="str">
            <v>Peugeot La Serena</v>
          </cell>
          <cell r="J253" t="str">
            <v>Miguel Aguirre</v>
          </cell>
          <cell r="K253" t="str">
            <v>Miguel Aguirre</v>
          </cell>
          <cell r="L253" t="str">
            <v>Manuel  Quevedo Contreras</v>
          </cell>
          <cell r="M253" t="str">
            <v>mquevedo@callegari.cl</v>
          </cell>
          <cell r="N253">
            <v>38000000</v>
          </cell>
        </row>
        <row r="254">
          <cell r="A254" t="str">
            <v>RKFZ25</v>
          </cell>
          <cell r="B254">
            <v>45930.439583333333</v>
          </cell>
          <cell r="C254" t="str">
            <v>SUZUKI</v>
          </cell>
          <cell r="D254" t="str">
            <v>S-PRESSO</v>
          </cell>
          <cell r="E254">
            <v>2022</v>
          </cell>
          <cell r="F254">
            <v>24500</v>
          </cell>
          <cell r="G254" t="str">
            <v>1.0 GLX ADVENTURE MT</v>
          </cell>
          <cell r="H254" t="str">
            <v>AZUL CLARO PERLADO</v>
          </cell>
          <cell r="I254" t="str">
            <v>Nissan Copiapo</v>
          </cell>
          <cell r="J254" t="str">
            <v>Miguel Aguirre</v>
          </cell>
          <cell r="K254" t="str">
            <v>Miguel Aguirre</v>
          </cell>
          <cell r="L254" t="str">
            <v>Jonathan Barraza</v>
          </cell>
          <cell r="M254" t="str">
            <v>jbarraza@callegari.cl</v>
          </cell>
          <cell r="N254">
            <v>5000000</v>
          </cell>
        </row>
        <row r="255">
          <cell r="A255" t="str">
            <v>JZGC74</v>
          </cell>
          <cell r="B255">
            <v>45930.438888888886</v>
          </cell>
          <cell r="C255" t="str">
            <v>NISSAN</v>
          </cell>
          <cell r="D255" t="str">
            <v>MARCH</v>
          </cell>
          <cell r="E255">
            <v>2018</v>
          </cell>
          <cell r="F255">
            <v>78132</v>
          </cell>
          <cell r="G255" t="str">
            <v>1.6 SPORT SENSE MT AC</v>
          </cell>
          <cell r="H255" t="str">
            <v>BLANCO PERLA</v>
          </cell>
          <cell r="I255" t="str">
            <v>Nissan La Serena</v>
          </cell>
          <cell r="J255" t="str">
            <v>Miguel Aguirre</v>
          </cell>
          <cell r="K255" t="str">
            <v>Miguel Aguirre</v>
          </cell>
          <cell r="L255" t="str">
            <v>Gemita Muñoz</v>
          </cell>
          <cell r="M255" t="str">
            <v>gmunoz@callegari.cl</v>
          </cell>
          <cell r="N255">
            <v>5000000</v>
          </cell>
        </row>
        <row r="256">
          <cell r="A256" t="str">
            <v>SHBW30</v>
          </cell>
          <cell r="B256">
            <v>45930.378472222219</v>
          </cell>
          <cell r="C256" t="str">
            <v>KIA MOTORS</v>
          </cell>
          <cell r="D256" t="str">
            <v>SPORTAGE</v>
          </cell>
          <cell r="E256">
            <v>2023</v>
          </cell>
          <cell r="F256">
            <v>58000</v>
          </cell>
          <cell r="H256" t="str">
            <v>BLANCO INVIERNO</v>
          </cell>
          <cell r="I256" t="str">
            <v>Kia La Serena</v>
          </cell>
          <cell r="J256" t="str">
            <v>Miguel Aguirre</v>
          </cell>
          <cell r="K256" t="str">
            <v>Miguel Aguirre</v>
          </cell>
          <cell r="L256" t="str">
            <v>Loreto Garces</v>
          </cell>
          <cell r="M256" t="str">
            <v>lgarces@callegari.cl</v>
          </cell>
          <cell r="N256">
            <v>18000000</v>
          </cell>
        </row>
        <row r="257">
          <cell r="A257" t="str">
            <v>RBZF87</v>
          </cell>
          <cell r="B257">
            <v>45929.65902777778</v>
          </cell>
          <cell r="C257" t="str">
            <v>FORD</v>
          </cell>
          <cell r="D257" t="str">
            <v>EXPLORER</v>
          </cell>
          <cell r="E257">
            <v>2021</v>
          </cell>
          <cell r="F257">
            <v>52600</v>
          </cell>
          <cell r="G257" t="str">
            <v>2.3 LIMITED AT</v>
          </cell>
          <cell r="H257" t="str">
            <v>PLATEADO PLATA METAL</v>
          </cell>
          <cell r="I257" t="str">
            <v>Megacentro La Serena</v>
          </cell>
          <cell r="J257" t="str">
            <v>Miguel Aguirre</v>
          </cell>
          <cell r="K257" t="str">
            <v>Miguel Aguirre</v>
          </cell>
          <cell r="L257" t="str">
            <v>Eliana Aguilera</v>
          </cell>
          <cell r="M257" t="str">
            <v>belen.aguilera@callegari.cl</v>
          </cell>
          <cell r="N257">
            <v>23000000</v>
          </cell>
        </row>
        <row r="258">
          <cell r="A258" t="str">
            <v>KJDS48</v>
          </cell>
          <cell r="B258">
            <v>45929.655555555553</v>
          </cell>
          <cell r="C258" t="str">
            <v>HYUNDAI</v>
          </cell>
          <cell r="D258" t="str">
            <v>GRAND I-10</v>
          </cell>
          <cell r="E258">
            <v>2018</v>
          </cell>
          <cell r="F258">
            <v>89000</v>
          </cell>
          <cell r="G258" t="str">
            <v>1.2 SDN MT GLS 2AB AC ABS FULL PE</v>
          </cell>
          <cell r="H258" t="str">
            <v>GRIS OSCURO</v>
          </cell>
          <cell r="I258" t="str">
            <v>Local Usados</v>
          </cell>
          <cell r="J258" t="str">
            <v>Miguel Aguirre</v>
          </cell>
          <cell r="K258" t="str">
            <v>Miguel Aguirre</v>
          </cell>
          <cell r="L258" t="str">
            <v>Vanessa  Casanga</v>
          </cell>
          <cell r="M258" t="str">
            <v>vcasanga@callegari.cl</v>
          </cell>
          <cell r="N258">
            <v>4900000</v>
          </cell>
        </row>
        <row r="259">
          <cell r="A259" t="str">
            <v>SDPD50</v>
          </cell>
          <cell r="B259">
            <v>45929.542361111111</v>
          </cell>
          <cell r="C259" t="str">
            <v>MG</v>
          </cell>
          <cell r="D259" t="str">
            <v>ZX</v>
          </cell>
          <cell r="E259">
            <v>2023</v>
          </cell>
          <cell r="F259">
            <v>39000</v>
          </cell>
          <cell r="G259" t="str">
            <v>1.5 DLX MT</v>
          </cell>
          <cell r="H259" t="str">
            <v>AZUL METALIZADO</v>
          </cell>
          <cell r="I259" t="str">
            <v>Peugeot La Serena</v>
          </cell>
          <cell r="J259" t="str">
            <v>Miguel Aguirre</v>
          </cell>
          <cell r="K259" t="str">
            <v>Miguel Aguirre</v>
          </cell>
          <cell r="L259" t="str">
            <v>Felix  Maira</v>
          </cell>
          <cell r="M259" t="str">
            <v>fmaira@callegari.cl</v>
          </cell>
          <cell r="N259">
            <v>8000000</v>
          </cell>
        </row>
        <row r="260">
          <cell r="A260" t="str">
            <v>RYDP97</v>
          </cell>
          <cell r="B260">
            <v>45929.418055555558</v>
          </cell>
          <cell r="C260" t="str">
            <v>SUBARU</v>
          </cell>
          <cell r="D260" t="str">
            <v>XV</v>
          </cell>
          <cell r="E260">
            <v>2022</v>
          </cell>
          <cell r="F260">
            <v>26500</v>
          </cell>
          <cell r="G260" t="str">
            <v>2.0 AWD AT 4X4</v>
          </cell>
          <cell r="H260" t="str">
            <v>AZUL CELESTE PERLADO</v>
          </cell>
          <cell r="I260" t="str">
            <v xml:space="preserve">Premium Usados </v>
          </cell>
          <cell r="J260" t="str">
            <v>Miguel Aguirre</v>
          </cell>
          <cell r="K260" t="str">
            <v>Miguel Aguirre</v>
          </cell>
          <cell r="L260" t="str">
            <v>Jordi Foitzick</v>
          </cell>
          <cell r="M260" t="str">
            <v>jocarrasco@callegari.cl</v>
          </cell>
          <cell r="N260">
            <v>17000000</v>
          </cell>
        </row>
        <row r="261">
          <cell r="A261" t="str">
            <v>TDYJ39</v>
          </cell>
          <cell r="B261">
            <v>45929.412499999999</v>
          </cell>
          <cell r="C261" t="str">
            <v>DONGFENG</v>
          </cell>
          <cell r="D261" t="str">
            <v>CARGO VAN</v>
          </cell>
          <cell r="E261">
            <v>2024</v>
          </cell>
          <cell r="F261">
            <v>4700</v>
          </cell>
          <cell r="G261" t="str">
            <v>1.3 C25 AC MT</v>
          </cell>
          <cell r="H261" t="str">
            <v>BLANCO</v>
          </cell>
          <cell r="I261" t="str">
            <v>Megacentro Copiapo</v>
          </cell>
          <cell r="J261" t="str">
            <v>Miguel Aguirre</v>
          </cell>
          <cell r="K261" t="str">
            <v>Miguel Aguirre</v>
          </cell>
          <cell r="L261" t="str">
            <v>Atalia Quinteros</v>
          </cell>
          <cell r="M261" t="str">
            <v>ataliaq@callegari.cl</v>
          </cell>
          <cell r="N261">
            <v>5800000</v>
          </cell>
        </row>
        <row r="262">
          <cell r="A262" t="str">
            <v>SDPF24</v>
          </cell>
          <cell r="B262">
            <v>45927.554861111108</v>
          </cell>
          <cell r="C262" t="str">
            <v>PEUGEOT</v>
          </cell>
          <cell r="D262">
            <v>3008</v>
          </cell>
          <cell r="E262">
            <v>2023</v>
          </cell>
          <cell r="F262">
            <v>45360</v>
          </cell>
          <cell r="G262" t="str">
            <v>1.2 ACTIVE PACK PURETECH 130 MT</v>
          </cell>
          <cell r="H262" t="str">
            <v>BLANCO NACARADO</v>
          </cell>
          <cell r="I262" t="str">
            <v>Peugeot La Serena</v>
          </cell>
          <cell r="J262" t="str">
            <v>Erica Miranda</v>
          </cell>
          <cell r="K262" t="str">
            <v>Erica Miranda</v>
          </cell>
          <cell r="L262" t="str">
            <v>Jose Luis Espinoza</v>
          </cell>
          <cell r="M262" t="str">
            <v>jlespinoza@callegari.cl</v>
          </cell>
          <cell r="N262">
            <v>12100000</v>
          </cell>
        </row>
        <row r="263">
          <cell r="A263" t="str">
            <v>PSJH75</v>
          </cell>
          <cell r="B263">
            <v>45927.523611111108</v>
          </cell>
          <cell r="C263" t="str">
            <v>NISSAN</v>
          </cell>
          <cell r="D263" t="str">
            <v>VERSA</v>
          </cell>
          <cell r="E263">
            <v>2021</v>
          </cell>
          <cell r="F263">
            <v>42000</v>
          </cell>
          <cell r="G263" t="str">
            <v>1.6 ADVANCE AT</v>
          </cell>
          <cell r="H263" t="str">
            <v>PLATEADO PLATA</v>
          </cell>
          <cell r="I263" t="str">
            <v>Usados Los Carreras</v>
          </cell>
          <cell r="J263" t="str">
            <v>Erica Miranda</v>
          </cell>
          <cell r="K263" t="str">
            <v>Erica Miranda</v>
          </cell>
          <cell r="L263" t="str">
            <v>Sebastian Cabrera</v>
          </cell>
          <cell r="M263" t="str">
            <v>scabrera@callegari.cl</v>
          </cell>
          <cell r="N263">
            <v>8100000</v>
          </cell>
        </row>
        <row r="264">
          <cell r="A264" t="str">
            <v>TCHV13</v>
          </cell>
          <cell r="B264">
            <v>45926.513194444444</v>
          </cell>
          <cell r="C264" t="str">
            <v>FORD</v>
          </cell>
          <cell r="D264" t="str">
            <v>TERRITORY</v>
          </cell>
          <cell r="E264">
            <v>2024</v>
          </cell>
          <cell r="F264">
            <v>29500</v>
          </cell>
          <cell r="G264" t="str">
            <v>1.5 TREND AT</v>
          </cell>
          <cell r="H264" t="str">
            <v>AZUL METALICO</v>
          </cell>
          <cell r="I264" t="str">
            <v>Megacentro Ovalle</v>
          </cell>
          <cell r="J264" t="str">
            <v>Miguel Aguirre</v>
          </cell>
          <cell r="K264" t="str">
            <v>Miguel Aguirre</v>
          </cell>
          <cell r="L264" t="str">
            <v>Daniel Carvajal</v>
          </cell>
          <cell r="M264" t="str">
            <v>dcarvajal@callegari.cl</v>
          </cell>
          <cell r="N264">
            <v>12800000</v>
          </cell>
        </row>
        <row r="265">
          <cell r="A265" t="str">
            <v>JXWF79</v>
          </cell>
          <cell r="B265">
            <v>45926.501388888886</v>
          </cell>
          <cell r="C265" t="str">
            <v>FORD</v>
          </cell>
          <cell r="D265" t="str">
            <v>EXPLORER</v>
          </cell>
          <cell r="E265">
            <v>2018</v>
          </cell>
          <cell r="F265">
            <v>102342</v>
          </cell>
          <cell r="G265" t="str">
            <v>2.3 ECOBOOST AT</v>
          </cell>
          <cell r="H265" t="str">
            <v>ROJO METALIC</v>
          </cell>
          <cell r="I265" t="str">
            <v xml:space="preserve">Premium Usados </v>
          </cell>
          <cell r="J265" t="str">
            <v>Miguel Aguirre</v>
          </cell>
          <cell r="K265" t="str">
            <v>Miguel Aguirre</v>
          </cell>
          <cell r="L265" t="str">
            <v>Daniel Aguilera</v>
          </cell>
          <cell r="M265" t="str">
            <v>daguilera@callegari.cl</v>
          </cell>
          <cell r="N265">
            <v>11500000</v>
          </cell>
        </row>
        <row r="266">
          <cell r="A266" t="str">
            <v>PFRW21</v>
          </cell>
          <cell r="B266">
            <v>45925.714583333334</v>
          </cell>
          <cell r="C266" t="str">
            <v>TOYOTA</v>
          </cell>
          <cell r="D266" t="str">
            <v>RAV4</v>
          </cell>
          <cell r="E266">
            <v>2021</v>
          </cell>
          <cell r="F266">
            <v>51000</v>
          </cell>
          <cell r="G266" t="str">
            <v>2.0 LE AT</v>
          </cell>
          <cell r="H266" t="str">
            <v>ROJO MICA</v>
          </cell>
          <cell r="I266" t="str">
            <v>Megacentro La Serena</v>
          </cell>
          <cell r="J266" t="str">
            <v>Miguel Aguirre</v>
          </cell>
          <cell r="K266" t="str">
            <v>Miguel Aguirre</v>
          </cell>
          <cell r="L266" t="str">
            <v>Eliana Aguilera</v>
          </cell>
          <cell r="M266" t="str">
            <v>belen.aguilera@callegari.cl</v>
          </cell>
          <cell r="N266">
            <v>16000000</v>
          </cell>
        </row>
        <row r="267">
          <cell r="A267" t="str">
            <v>PYDD79</v>
          </cell>
          <cell r="B267">
            <v>45925.530555555553</v>
          </cell>
          <cell r="C267" t="str">
            <v>KIA MOTORS</v>
          </cell>
          <cell r="D267" t="str">
            <v>RIO 5</v>
          </cell>
          <cell r="E267">
            <v>2021</v>
          </cell>
          <cell r="F267">
            <v>33800</v>
          </cell>
          <cell r="G267" t="str">
            <v>1.4 EX 6MT AC</v>
          </cell>
          <cell r="H267" t="str">
            <v>BLANCO INVIERNO</v>
          </cell>
          <cell r="I267" t="str">
            <v>Usados Los Carreras</v>
          </cell>
          <cell r="J267" t="str">
            <v>Miguel Aguirre</v>
          </cell>
          <cell r="K267" t="str">
            <v>Miguel Aguirre</v>
          </cell>
          <cell r="L267" t="str">
            <v>Jose Mauricio Ibañez</v>
          </cell>
          <cell r="M267" t="str">
            <v>jibanez@callegari.cl</v>
          </cell>
          <cell r="N267">
            <v>8800000</v>
          </cell>
        </row>
        <row r="268">
          <cell r="A268" t="str">
            <v>RJCT73</v>
          </cell>
          <cell r="B268">
            <v>45925.529166666667</v>
          </cell>
          <cell r="C268" t="str">
            <v>FORD</v>
          </cell>
          <cell r="D268" t="str">
            <v>TERRITORY</v>
          </cell>
          <cell r="E268">
            <v>2022</v>
          </cell>
          <cell r="F268">
            <v>48000</v>
          </cell>
          <cell r="G268" t="str">
            <v>1.5 TITANIUM PLUS AT</v>
          </cell>
          <cell r="H268" t="str">
            <v>CAFE PERLA OCRE</v>
          </cell>
          <cell r="I268" t="str">
            <v>Local Fco De Aguirre</v>
          </cell>
          <cell r="J268" t="str">
            <v>Miguel Aguirre</v>
          </cell>
          <cell r="K268" t="str">
            <v>Miguel Aguirre</v>
          </cell>
          <cell r="L268" t="str">
            <v>Adriana Casallas</v>
          </cell>
          <cell r="M268" t="str">
            <v>acasallas@callegari.cl</v>
          </cell>
          <cell r="N268">
            <v>10300000</v>
          </cell>
        </row>
        <row r="269">
          <cell r="A269" t="str">
            <v>PYDD81</v>
          </cell>
          <cell r="B269">
            <v>45924.546527777777</v>
          </cell>
          <cell r="C269" t="str">
            <v>CHERY</v>
          </cell>
          <cell r="D269" t="str">
            <v>TIGGO 2</v>
          </cell>
          <cell r="E269">
            <v>2021</v>
          </cell>
          <cell r="F269">
            <v>34144</v>
          </cell>
          <cell r="G269" t="str">
            <v>1.5 GL MT</v>
          </cell>
          <cell r="H269" t="str">
            <v>BLANCO METALIZADO</v>
          </cell>
          <cell r="I269" t="str">
            <v>Sk Copiapo</v>
          </cell>
          <cell r="J269" t="str">
            <v>Miguel Aguirre</v>
          </cell>
          <cell r="K269" t="str">
            <v>Miguel Aguirre</v>
          </cell>
          <cell r="L269" t="str">
            <v>Miguel Muñoz</v>
          </cell>
          <cell r="M269" t="str">
            <v>mmunoz@callegari.cl</v>
          </cell>
          <cell r="N269">
            <v>5700000</v>
          </cell>
        </row>
        <row r="270">
          <cell r="A270" t="str">
            <v>JDKV81</v>
          </cell>
          <cell r="B270">
            <v>45923.813194444447</v>
          </cell>
          <cell r="C270" t="str">
            <v>FORD</v>
          </cell>
          <cell r="D270" t="str">
            <v>FUSION</v>
          </cell>
          <cell r="E270">
            <v>2017</v>
          </cell>
          <cell r="F270">
            <v>70300</v>
          </cell>
          <cell r="G270" t="str">
            <v>2.0 SE ECOBOOST AT</v>
          </cell>
          <cell r="H270" t="str">
            <v>ROJO METALICO</v>
          </cell>
          <cell r="I270" t="str">
            <v>Megacentro La Serena</v>
          </cell>
          <cell r="J270" t="str">
            <v>Miguel Aguirre</v>
          </cell>
          <cell r="K270" t="str">
            <v>Miguel Aguirre</v>
          </cell>
          <cell r="L270" t="str">
            <v>Juan Saavedra</v>
          </cell>
          <cell r="M270" t="str">
            <v>jsaavedra@callegari.cl</v>
          </cell>
          <cell r="N270">
            <v>9000000</v>
          </cell>
        </row>
        <row r="271">
          <cell r="A271" t="str">
            <v>TGVG41</v>
          </cell>
          <cell r="B271">
            <v>45923.538888888892</v>
          </cell>
          <cell r="C271" t="str">
            <v>FORD</v>
          </cell>
          <cell r="D271" t="str">
            <v>EXPLORER</v>
          </cell>
          <cell r="E271">
            <v>2025</v>
          </cell>
          <cell r="F271">
            <v>13051</v>
          </cell>
          <cell r="G271" t="str">
            <v>2.3 ACTIVE AT 4X4</v>
          </cell>
          <cell r="H271" t="str">
            <v>BLANCO METALICO</v>
          </cell>
          <cell r="I271" t="str">
            <v>Megacentro La Serena</v>
          </cell>
          <cell r="J271" t="str">
            <v>Miguel Aguirre</v>
          </cell>
          <cell r="K271" t="str">
            <v>Miguel Aguirre</v>
          </cell>
          <cell r="L271" t="str">
            <v>Eliana Aguilera</v>
          </cell>
          <cell r="M271" t="str">
            <v>belen.aguilera@callegari.cl</v>
          </cell>
          <cell r="N271">
            <v>43000000</v>
          </cell>
        </row>
        <row r="272">
          <cell r="A272" t="str">
            <v>TJSK30</v>
          </cell>
          <cell r="B272">
            <v>45923.388888888891</v>
          </cell>
          <cell r="C272" t="str">
            <v>FORD</v>
          </cell>
          <cell r="D272" t="str">
            <v>RANGER</v>
          </cell>
          <cell r="E272">
            <v>2024</v>
          </cell>
          <cell r="F272">
            <v>69690</v>
          </cell>
          <cell r="G272" t="str">
            <v>3.0 LIMITED AT 4X4 DIESEL</v>
          </cell>
          <cell r="H272" t="str">
            <v>GRIS MERCURIO</v>
          </cell>
          <cell r="I272" t="str">
            <v>Megacentro La Serena</v>
          </cell>
          <cell r="J272" t="str">
            <v>Miguel Aguirre</v>
          </cell>
          <cell r="K272" t="str">
            <v>Miguel Aguirre</v>
          </cell>
          <cell r="L272" t="str">
            <v>Fabian Muñoz</v>
          </cell>
          <cell r="M272" t="str">
            <v>fmunoz@callegari.cl</v>
          </cell>
          <cell r="N272">
            <v>34000000</v>
          </cell>
        </row>
        <row r="273">
          <cell r="A273" t="str">
            <v>VCRP11</v>
          </cell>
          <cell r="B273">
            <v>45903.540277777778</v>
          </cell>
          <cell r="C273" t="str">
            <v>DONGFENG</v>
          </cell>
          <cell r="D273" t="str">
            <v>TRUCK</v>
          </cell>
          <cell r="E273">
            <v>2025</v>
          </cell>
          <cell r="F273">
            <v>300</v>
          </cell>
          <cell r="G273" t="str">
            <v>1.0 DC C22 MT</v>
          </cell>
          <cell r="H273" t="str">
            <v>blanco</v>
          </cell>
          <cell r="I273" t="str">
            <v>Megacentro Ovalle</v>
          </cell>
          <cell r="J273" t="str">
            <v>Miguel Aguirre</v>
          </cell>
          <cell r="K273" t="str">
            <v>Miguel Aguirre</v>
          </cell>
          <cell r="L273" t="str">
            <v>Felipe Nuñez</v>
          </cell>
          <cell r="M273" t="str">
            <v>fnunez@callegari.cl</v>
          </cell>
          <cell r="N273">
            <v>7800000</v>
          </cell>
        </row>
        <row r="274">
          <cell r="A274" t="str">
            <v>TKHS76</v>
          </cell>
          <cell r="B274">
            <v>45922.423611111109</v>
          </cell>
          <cell r="C274" t="str">
            <v>CHEVROLET</v>
          </cell>
          <cell r="D274" t="str">
            <v>SAIL</v>
          </cell>
          <cell r="E274">
            <v>2024</v>
          </cell>
          <cell r="F274">
            <v>11500</v>
          </cell>
          <cell r="G274" t="str">
            <v>1.5 HB LTZ AT</v>
          </cell>
          <cell r="H274" t="str">
            <v xml:space="preserve">BLANCO </v>
          </cell>
          <cell r="I274" t="str">
            <v>Local Fco De Aguirre</v>
          </cell>
          <cell r="J274" t="str">
            <v>Miguel Aguirre</v>
          </cell>
          <cell r="K274" t="str">
            <v>Miguel Aguirre</v>
          </cell>
          <cell r="L274" t="str">
            <v>Maria Paz  Aranciba</v>
          </cell>
          <cell r="M274" t="str">
            <v>marancibia@callegari.cl</v>
          </cell>
          <cell r="N274">
            <v>8750000</v>
          </cell>
        </row>
        <row r="275">
          <cell r="A275" t="str">
            <v>RLJR92</v>
          </cell>
          <cell r="B275">
            <v>45916.722222222219</v>
          </cell>
          <cell r="C275" t="str">
            <v>CHERY</v>
          </cell>
          <cell r="D275" t="str">
            <v>TIGGO 2</v>
          </cell>
          <cell r="E275">
            <v>2022</v>
          </cell>
          <cell r="F275">
            <v>34116</v>
          </cell>
          <cell r="G275" t="str">
            <v>1.5 PRO GLS AT</v>
          </cell>
          <cell r="H275" t="str">
            <v>BLANCO</v>
          </cell>
          <cell r="I275" t="str">
            <v>Sk Copiapo</v>
          </cell>
          <cell r="J275" t="str">
            <v>Miguel Aguirre</v>
          </cell>
          <cell r="K275" t="str">
            <v>Miguel Aguirre</v>
          </cell>
          <cell r="L275" t="str">
            <v>Marcelo Zarate</v>
          </cell>
          <cell r="M275" t="str">
            <v>mzarate@callegari.cl</v>
          </cell>
          <cell r="N275">
            <v>6450000</v>
          </cell>
        </row>
        <row r="276">
          <cell r="A276" t="str">
            <v>SWTL55</v>
          </cell>
          <cell r="B276">
            <v>45916.640277777777</v>
          </cell>
          <cell r="C276" t="str">
            <v>NISSAN</v>
          </cell>
          <cell r="D276" t="str">
            <v>NAVARA</v>
          </cell>
          <cell r="E276">
            <v>2023</v>
          </cell>
          <cell r="F276">
            <v>108000</v>
          </cell>
          <cell r="G276" t="str">
            <v>2.3 DC PLATINUM AT 4X4 DIESEL</v>
          </cell>
          <cell r="H276" t="str">
            <v>GRIS PLATA</v>
          </cell>
          <cell r="I276" t="str">
            <v>Local Fco De Aguirre</v>
          </cell>
          <cell r="J276" t="str">
            <v>Miguel Aguirre</v>
          </cell>
          <cell r="K276" t="str">
            <v>Miguel Aguirre</v>
          </cell>
          <cell r="L276" t="str">
            <v>Ximena Villagra</v>
          </cell>
          <cell r="M276" t="str">
            <v>xvillagra@callegari.cl</v>
          </cell>
          <cell r="N276">
            <v>21000000</v>
          </cell>
        </row>
        <row r="277">
          <cell r="A277" t="str">
            <v>VDBK40</v>
          </cell>
          <cell r="B277">
            <v>45915.643055555556</v>
          </cell>
          <cell r="C277" t="str">
            <v>PEUGEOT</v>
          </cell>
          <cell r="D277">
            <v>3008</v>
          </cell>
          <cell r="E277">
            <v>2025</v>
          </cell>
          <cell r="F277">
            <v>8500</v>
          </cell>
          <cell r="G277" t="str">
            <v>1.2 GT MHEV 136 AT HIBRIDO</v>
          </cell>
          <cell r="H277" t="str">
            <v>GRIS ARTENSE</v>
          </cell>
          <cell r="I277" t="str">
            <v>Peugeot La Serena</v>
          </cell>
          <cell r="J277" t="str">
            <v>Miguel Aguirre</v>
          </cell>
          <cell r="K277" t="str">
            <v>Miguel Aguirre</v>
          </cell>
          <cell r="L277" t="str">
            <v>Felix  Maira</v>
          </cell>
          <cell r="M277" t="str">
            <v>fmaira@callegari.cl</v>
          </cell>
          <cell r="N277">
            <v>28199795</v>
          </cell>
        </row>
        <row r="278">
          <cell r="A278" t="str">
            <v>PSPH58</v>
          </cell>
          <cell r="B278">
            <v>45915.507638888892</v>
          </cell>
          <cell r="C278" t="str">
            <v>JEEP</v>
          </cell>
          <cell r="D278" t="str">
            <v>COMPASS</v>
          </cell>
          <cell r="E278">
            <v>2021</v>
          </cell>
          <cell r="F278">
            <v>90000</v>
          </cell>
          <cell r="G278" t="str">
            <v>2.4 SPORT AT</v>
          </cell>
          <cell r="H278" t="str">
            <v>NEGRO OPACO</v>
          </cell>
          <cell r="I278" t="str">
            <v>Megacentro La Serena</v>
          </cell>
          <cell r="J278" t="str">
            <v>Miguel Aguirre</v>
          </cell>
          <cell r="K278" t="str">
            <v>Miguel Aguirre</v>
          </cell>
          <cell r="L278" t="str">
            <v>Manuel Villalon</v>
          </cell>
          <cell r="M278" t="str">
            <v>mvillalon@callegari.cl</v>
          </cell>
          <cell r="N278">
            <v>10600000</v>
          </cell>
        </row>
        <row r="279">
          <cell r="A279" t="str">
            <v>THHK19</v>
          </cell>
          <cell r="B279">
            <v>45912.731249999997</v>
          </cell>
          <cell r="C279" t="str">
            <v>KIA MOTORS</v>
          </cell>
          <cell r="D279" t="str">
            <v>SOLUTO</v>
          </cell>
          <cell r="E279">
            <v>2024</v>
          </cell>
          <cell r="F279">
            <v>57380</v>
          </cell>
          <cell r="G279" t="str">
            <v>1.4 LX AC MT</v>
          </cell>
          <cell r="H279" t="str">
            <v>BLANCO INVIERNO</v>
          </cell>
          <cell r="I279" t="str">
            <v>Kia La Serena</v>
          </cell>
          <cell r="J279" t="str">
            <v>Miguel Aguirre</v>
          </cell>
          <cell r="K279" t="str">
            <v>Miguel Aguirre</v>
          </cell>
          <cell r="L279" t="str">
            <v>Carolina Bustos</v>
          </cell>
          <cell r="M279" t="str">
            <v>cbustos@callegari.cl</v>
          </cell>
          <cell r="N279">
            <v>8000000</v>
          </cell>
        </row>
        <row r="280">
          <cell r="A280" t="str">
            <v>RLSG74</v>
          </cell>
          <cell r="B280">
            <v>45912.529166666667</v>
          </cell>
          <cell r="C280" t="str">
            <v>KIA MOTORS</v>
          </cell>
          <cell r="D280" t="str">
            <v>SOLUTO</v>
          </cell>
          <cell r="E280">
            <v>2022</v>
          </cell>
          <cell r="F280">
            <v>16000</v>
          </cell>
          <cell r="G280" t="str">
            <v>1.4 LX AC MT</v>
          </cell>
          <cell r="H280" t="str">
            <v>AZUL EGIPCIO</v>
          </cell>
          <cell r="I280" t="str">
            <v>Kia La Serena</v>
          </cell>
          <cell r="J280" t="str">
            <v>Miguel Aguirre</v>
          </cell>
          <cell r="K280" t="str">
            <v>Miguel Aguirre</v>
          </cell>
          <cell r="L280" t="str">
            <v>José Cerda</v>
          </cell>
          <cell r="M280" t="str">
            <v>jose.cerda@callegari.cl</v>
          </cell>
          <cell r="N280">
            <v>7000000</v>
          </cell>
        </row>
        <row r="281">
          <cell r="A281" t="str">
            <v>RSHS21</v>
          </cell>
          <cell r="B281">
            <v>45912.643750000003</v>
          </cell>
          <cell r="C281" t="str">
            <v>HYUNDAI</v>
          </cell>
          <cell r="D281" t="str">
            <v>TUCSON</v>
          </cell>
          <cell r="E281">
            <v>2022</v>
          </cell>
          <cell r="F281">
            <v>33000</v>
          </cell>
          <cell r="G281" t="str">
            <v>1.6T NX4 PLUS AT</v>
          </cell>
          <cell r="H281" t="str">
            <v>PLATEADO PLATA</v>
          </cell>
          <cell r="I281" t="str">
            <v>Second Floor Kia</v>
          </cell>
          <cell r="J281" t="str">
            <v>Miguel Aguirre</v>
          </cell>
          <cell r="K281" t="str">
            <v>Miguel Aguirre</v>
          </cell>
          <cell r="L281" t="str">
            <v>Leonardo Palma Nuñez</v>
          </cell>
          <cell r="M281" t="str">
            <v>lpalma@callegari.cl</v>
          </cell>
          <cell r="N281">
            <v>14562895</v>
          </cell>
        </row>
        <row r="282">
          <cell r="A282" t="str">
            <v>SSVL57</v>
          </cell>
          <cell r="B282">
            <v>45910.551388888889</v>
          </cell>
          <cell r="C282" t="str">
            <v>JAC</v>
          </cell>
          <cell r="D282" t="str">
            <v>T8</v>
          </cell>
          <cell r="E282">
            <v>2023</v>
          </cell>
          <cell r="F282">
            <v>40695</v>
          </cell>
          <cell r="G282" t="str">
            <v>2.0 ADVANCE MT 4X4 DIESEL</v>
          </cell>
          <cell r="H282" t="str">
            <v>GRIS</v>
          </cell>
          <cell r="I282" t="str">
            <v>Premium Copiapo</v>
          </cell>
          <cell r="J282" t="str">
            <v>Miguel Aguirre</v>
          </cell>
          <cell r="K282" t="str">
            <v>Miguel Aguirre</v>
          </cell>
          <cell r="L282" t="str">
            <v>Christopher  Vargas Munizaga</v>
          </cell>
          <cell r="M282" t="str">
            <v>cvargas@callegari.cl</v>
          </cell>
          <cell r="N282">
            <v>10600000</v>
          </cell>
        </row>
        <row r="283">
          <cell r="A283" t="str">
            <v>TJDB78</v>
          </cell>
          <cell r="B283">
            <v>45912.398611111108</v>
          </cell>
          <cell r="C283" t="str">
            <v>FORD</v>
          </cell>
          <cell r="D283" t="str">
            <v>F-150</v>
          </cell>
          <cell r="E283">
            <v>2024</v>
          </cell>
          <cell r="F283">
            <v>21000</v>
          </cell>
          <cell r="G283" t="str">
            <v>3.5 PLATINUM CC AT 4X4</v>
          </cell>
          <cell r="H283" t="str">
            <v>GRIS CARBONIZADO</v>
          </cell>
          <cell r="I283" t="str">
            <v>Megacentro La Serena</v>
          </cell>
          <cell r="J283" t="str">
            <v>Miguel Aguirre</v>
          </cell>
          <cell r="K283" t="str">
            <v>Miguel Aguirre</v>
          </cell>
          <cell r="L283" t="str">
            <v>Viviana Rojas</v>
          </cell>
          <cell r="M283" t="str">
            <v>v.rojas@callegari.cl</v>
          </cell>
          <cell r="N283">
            <v>45000000</v>
          </cell>
        </row>
        <row r="284">
          <cell r="A284" t="str">
            <v>PHGF32</v>
          </cell>
          <cell r="B284">
            <v>45911.782638888886</v>
          </cell>
          <cell r="C284" t="str">
            <v>TOYOTA</v>
          </cell>
          <cell r="D284" t="str">
            <v>HILUX</v>
          </cell>
          <cell r="E284">
            <v>2021</v>
          </cell>
          <cell r="F284">
            <v>22000</v>
          </cell>
          <cell r="G284" t="str">
            <v>2.4 DX MT DIESEL</v>
          </cell>
          <cell r="H284" t="str">
            <v>ROJO METALICO</v>
          </cell>
          <cell r="I284" t="str">
            <v>Megacentro La Serena</v>
          </cell>
          <cell r="J284" t="str">
            <v>Miguel Aguirre</v>
          </cell>
          <cell r="K284" t="str">
            <v>Miguel Aguirre</v>
          </cell>
          <cell r="L284" t="str">
            <v>Fabian Gonzalo  Mondaca Alfaro</v>
          </cell>
          <cell r="M284" t="str">
            <v>fmondaca@callegari.cl</v>
          </cell>
          <cell r="N284">
            <v>15500000</v>
          </cell>
        </row>
        <row r="285">
          <cell r="A285" t="str">
            <v>KRWD20</v>
          </cell>
          <cell r="B285">
            <v>45911.663194444445</v>
          </cell>
          <cell r="C285" t="str">
            <v>KIA MOTORS</v>
          </cell>
          <cell r="D285" t="str">
            <v>SORENTO</v>
          </cell>
          <cell r="E285">
            <v>2018</v>
          </cell>
          <cell r="F285">
            <v>82545</v>
          </cell>
          <cell r="G285" t="str">
            <v>SORENTO EX 2.4L GSL 6MT 2WD</v>
          </cell>
          <cell r="H285" t="str">
            <v>PLATEADO SUAVE</v>
          </cell>
          <cell r="I285" t="str">
            <v>Sk Copiapo</v>
          </cell>
          <cell r="J285" t="str">
            <v>Miguel Aguirre</v>
          </cell>
          <cell r="K285" t="str">
            <v>Miguel Aguirre</v>
          </cell>
          <cell r="L285" t="str">
            <v>Lorena Castillo</v>
          </cell>
          <cell r="M285" t="str">
            <v>lcastillo@callegari.cl</v>
          </cell>
          <cell r="N285">
            <v>9500000</v>
          </cell>
        </row>
        <row r="286">
          <cell r="A286" t="str">
            <v>THFK65</v>
          </cell>
          <cell r="B286">
            <v>45910.502083333333</v>
          </cell>
          <cell r="C286" t="str">
            <v>PEUGEOT</v>
          </cell>
          <cell r="D286" t="str">
            <v>LANDTREK</v>
          </cell>
          <cell r="E286">
            <v>2024</v>
          </cell>
          <cell r="F286">
            <v>23507</v>
          </cell>
          <cell r="G286" t="str">
            <v>2.2 ACTION4 BLUEHDI 180 AT 4X4 DIESEL</v>
          </cell>
          <cell r="H286" t="str">
            <v>gris alumunium</v>
          </cell>
          <cell r="I286" t="str">
            <v>Megacentro Ovalle</v>
          </cell>
          <cell r="J286" t="str">
            <v>Miguel Aguirre</v>
          </cell>
          <cell r="K286" t="str">
            <v>Miguel Aguirre</v>
          </cell>
          <cell r="L286" t="str">
            <v>Andy Sebastian  Rojas</v>
          </cell>
          <cell r="M286" t="str">
            <v>arojas@callegari.cl</v>
          </cell>
          <cell r="N286">
            <v>18400000</v>
          </cell>
        </row>
        <row r="287">
          <cell r="A287" t="str">
            <v>LTST98</v>
          </cell>
          <cell r="B287">
            <v>45909.582638888889</v>
          </cell>
          <cell r="C287" t="str">
            <v>PEUGEOT</v>
          </cell>
          <cell r="D287">
            <v>5008</v>
          </cell>
          <cell r="E287">
            <v>2020</v>
          </cell>
          <cell r="F287">
            <v>88288</v>
          </cell>
          <cell r="G287" t="str">
            <v>1.5 ACTIVE BLUEHDI 130 AT DIESEL</v>
          </cell>
          <cell r="H287" t="str">
            <v>GRIS PLATINUM</v>
          </cell>
          <cell r="I287" t="str">
            <v>Peugeot Copiapo</v>
          </cell>
          <cell r="J287" t="str">
            <v>Miguel Aguirre</v>
          </cell>
          <cell r="K287" t="str">
            <v>Miguel Aguirre</v>
          </cell>
          <cell r="L287" t="str">
            <v>Ricky Bohorquez</v>
          </cell>
          <cell r="M287" t="str">
            <v>rbohorquez@callegari.cl</v>
          </cell>
          <cell r="N287">
            <v>13450000</v>
          </cell>
        </row>
        <row r="288">
          <cell r="A288" t="str">
            <v>TXZB38</v>
          </cell>
          <cell r="B288">
            <v>45909.51458333333</v>
          </cell>
          <cell r="C288" t="str">
            <v>KIA MOTORS</v>
          </cell>
          <cell r="D288" t="str">
            <v>SONET</v>
          </cell>
          <cell r="E288">
            <v>2025</v>
          </cell>
          <cell r="F288">
            <v>2200</v>
          </cell>
          <cell r="G288" t="str">
            <v>1.5 EX MT</v>
          </cell>
          <cell r="H288" t="str">
            <v>BLANCO</v>
          </cell>
          <cell r="I288" t="str">
            <v>Local Usados</v>
          </cell>
          <cell r="J288" t="str">
            <v>Erica Miranda</v>
          </cell>
          <cell r="K288" t="str">
            <v>Erica Miranda</v>
          </cell>
          <cell r="L288" t="str">
            <v>Erica Miranda</v>
          </cell>
          <cell r="M288" t="str">
            <v>emiranda@callegari.cl</v>
          </cell>
          <cell r="N288">
            <v>12000000</v>
          </cell>
        </row>
        <row r="289">
          <cell r="A289" t="str">
            <v>RGZC53</v>
          </cell>
          <cell r="B289">
            <v>45905.72152777778</v>
          </cell>
          <cell r="C289" t="str">
            <v>NISSAN</v>
          </cell>
          <cell r="D289" t="str">
            <v>KICKS</v>
          </cell>
          <cell r="E289">
            <v>2022</v>
          </cell>
          <cell r="F289">
            <v>42000</v>
          </cell>
          <cell r="G289" t="str">
            <v>1.6 SENSE MT</v>
          </cell>
          <cell r="H289" t="str">
            <v xml:space="preserve">GRIS METALICO </v>
          </cell>
          <cell r="I289" t="str">
            <v>Local Usados</v>
          </cell>
          <cell r="J289" t="str">
            <v>Miguel Aguirre</v>
          </cell>
          <cell r="K289" t="str">
            <v>Miguel Aguirre</v>
          </cell>
          <cell r="L289" t="str">
            <v>Vanessa  Casanga</v>
          </cell>
          <cell r="M289" t="str">
            <v>vcasanga@callegari.cl</v>
          </cell>
          <cell r="N289">
            <v>10200000</v>
          </cell>
        </row>
        <row r="290">
          <cell r="A290" t="str">
            <v>THCX41</v>
          </cell>
          <cell r="B290">
            <v>45908.771527777775</v>
          </cell>
          <cell r="C290" t="str">
            <v>KIA MOTORS</v>
          </cell>
          <cell r="D290" t="str">
            <v>SONET</v>
          </cell>
          <cell r="E290">
            <v>2024</v>
          </cell>
          <cell r="F290">
            <v>13576</v>
          </cell>
          <cell r="G290" t="str">
            <v>1.5 EX MT</v>
          </cell>
          <cell r="H290" t="str">
            <v>BLANCO INVIERNO</v>
          </cell>
          <cell r="I290" t="str">
            <v>Second Floor Kia</v>
          </cell>
          <cell r="J290" t="str">
            <v>Miguel Aguirre</v>
          </cell>
          <cell r="K290" t="str">
            <v>Miguel Aguirre</v>
          </cell>
          <cell r="L290" t="str">
            <v>Sebastian Romero</v>
          </cell>
          <cell r="M290" t="str">
            <v>sromero@callegari.cl</v>
          </cell>
          <cell r="N290">
            <v>11200000</v>
          </cell>
        </row>
        <row r="291">
          <cell r="A291" t="str">
            <v>RPGT95</v>
          </cell>
          <cell r="B291">
            <v>45906.509027777778</v>
          </cell>
          <cell r="C291" t="str">
            <v>FORD</v>
          </cell>
          <cell r="D291" t="str">
            <v>TERRITORY</v>
          </cell>
          <cell r="E291">
            <v>2022</v>
          </cell>
          <cell r="F291">
            <v>35000</v>
          </cell>
          <cell r="G291" t="str">
            <v>1.5 TREND AT</v>
          </cell>
          <cell r="H291" t="str">
            <v>CAFE PERLA OCRE</v>
          </cell>
          <cell r="I291" t="str">
            <v xml:space="preserve">Premium Usados </v>
          </cell>
          <cell r="J291" t="str">
            <v>Erica Miranda</v>
          </cell>
          <cell r="K291" t="str">
            <v>Erica Miranda</v>
          </cell>
          <cell r="L291" t="str">
            <v>Daniel Aguilera</v>
          </cell>
          <cell r="M291" t="str">
            <v>daguilera@callegari.cl</v>
          </cell>
          <cell r="N291">
            <v>9800000</v>
          </cell>
        </row>
        <row r="292">
          <cell r="A292" t="str">
            <v>TBJD17</v>
          </cell>
          <cell r="B292">
            <v>45771.534722222219</v>
          </cell>
          <cell r="C292" t="str">
            <v>FORD</v>
          </cell>
          <cell r="D292" t="str">
            <v>TERRITORY</v>
          </cell>
          <cell r="E292">
            <v>2024</v>
          </cell>
          <cell r="F292">
            <v>22626</v>
          </cell>
          <cell r="G292" t="str">
            <v>1.5 TITANIUM AT</v>
          </cell>
          <cell r="H292" t="str">
            <v>NEGRO PANTERA</v>
          </cell>
          <cell r="I292" t="str">
            <v>Salamanca</v>
          </cell>
          <cell r="J292" t="str">
            <v>Mauricio  Silva</v>
          </cell>
          <cell r="K292" t="str">
            <v>Mauricio  Silva</v>
          </cell>
          <cell r="L292" t="str">
            <v>Marcelo  Chavez</v>
          </cell>
          <cell r="M292" t="str">
            <v>mchavez@callegari.cl</v>
          </cell>
          <cell r="N292">
            <v>16500000</v>
          </cell>
        </row>
        <row r="293">
          <cell r="A293" t="str">
            <v>RPRT50</v>
          </cell>
          <cell r="B293">
            <v>45905.790277777778</v>
          </cell>
          <cell r="C293" t="str">
            <v>CHANGAN</v>
          </cell>
          <cell r="D293" t="str">
            <v>CS15</v>
          </cell>
          <cell r="E293">
            <v>2022</v>
          </cell>
          <cell r="F293">
            <v>20800</v>
          </cell>
          <cell r="G293" t="str">
            <v>1.5 COMFORT MT</v>
          </cell>
          <cell r="H293" t="str">
            <v>GRIS</v>
          </cell>
          <cell r="I293" t="str">
            <v xml:space="preserve">Premium Usados </v>
          </cell>
          <cell r="J293" t="str">
            <v>Miguel Aguirre</v>
          </cell>
          <cell r="K293" t="str">
            <v>Miguel Aguirre</v>
          </cell>
          <cell r="L293" t="str">
            <v>Jordi Foitzick</v>
          </cell>
          <cell r="M293" t="str">
            <v>jocarrasco@callegari.cl</v>
          </cell>
          <cell r="N293">
            <v>5840000</v>
          </cell>
        </row>
        <row r="294">
          <cell r="A294" t="str">
            <v>TBJD70</v>
          </cell>
          <cell r="B294">
            <v>45905.788194444445</v>
          </cell>
          <cell r="C294" t="str">
            <v>RAM</v>
          </cell>
          <cell r="D294">
            <v>700</v>
          </cell>
          <cell r="E294">
            <v>2024</v>
          </cell>
          <cell r="F294">
            <v>31226</v>
          </cell>
          <cell r="G294" t="str">
            <v>1.3 BIGHORN CD MT</v>
          </cell>
          <cell r="H294" t="str">
            <v>GRAFITO</v>
          </cell>
          <cell r="I294" t="str">
            <v>Megacentro Ovalle</v>
          </cell>
          <cell r="J294" t="str">
            <v>Miguel Aguirre</v>
          </cell>
          <cell r="K294" t="str">
            <v>Miguel Aguirre</v>
          </cell>
          <cell r="L294" t="str">
            <v>Jorge Nuñez</v>
          </cell>
          <cell r="M294" t="str">
            <v>jnunez@callegari.cl</v>
          </cell>
          <cell r="N294">
            <v>10500000</v>
          </cell>
        </row>
        <row r="295">
          <cell r="A295" t="str">
            <v>PPGD27</v>
          </cell>
          <cell r="B295">
            <v>45904.553472222222</v>
          </cell>
          <cell r="C295" t="str">
            <v>PEUGEOT</v>
          </cell>
          <cell r="D295">
            <v>2008</v>
          </cell>
          <cell r="E295">
            <v>2021</v>
          </cell>
          <cell r="F295">
            <v>68000</v>
          </cell>
          <cell r="G295" t="str">
            <v>1.5 ACTIVE PACK BLUEHDI 100 MT DIESEL</v>
          </cell>
          <cell r="H295" t="str">
            <v>BLANCO NACARADO</v>
          </cell>
          <cell r="I295" t="str">
            <v>Peugeot Copiapo</v>
          </cell>
          <cell r="J295" t="str">
            <v>Miguel Aguirre</v>
          </cell>
          <cell r="K295" t="str">
            <v>Miguel Aguirre</v>
          </cell>
          <cell r="L295" t="str">
            <v>María Angélica Escalante</v>
          </cell>
          <cell r="M295" t="str">
            <v>aescalante@callegari.cl</v>
          </cell>
          <cell r="N295">
            <v>10000000</v>
          </cell>
        </row>
        <row r="296">
          <cell r="A296" t="str">
            <v>TPTX50</v>
          </cell>
          <cell r="B296">
            <v>45898.696527777778</v>
          </cell>
          <cell r="C296" t="str">
            <v>CHERY</v>
          </cell>
          <cell r="D296" t="str">
            <v>TIGGO 2</v>
          </cell>
          <cell r="E296">
            <v>2024</v>
          </cell>
          <cell r="F296">
            <v>19000</v>
          </cell>
          <cell r="G296" t="str">
            <v>1.5 PRO MAX GLX AT</v>
          </cell>
          <cell r="H296" t="str">
            <v>BLANCO</v>
          </cell>
          <cell r="I296" t="str">
            <v>Megacentro La Serena</v>
          </cell>
          <cell r="J296" t="str">
            <v>Miguel Aguirre</v>
          </cell>
          <cell r="K296" t="str">
            <v>Miguel Aguirre</v>
          </cell>
          <cell r="L296" t="str">
            <v>Manuel Villalon</v>
          </cell>
          <cell r="M296" t="str">
            <v>mvillalon@callegari.cl</v>
          </cell>
          <cell r="N296">
            <v>9000000</v>
          </cell>
        </row>
        <row r="297">
          <cell r="A297" t="str">
            <v>STYH71</v>
          </cell>
          <cell r="B297">
            <v>45901.74722222222</v>
          </cell>
          <cell r="C297" t="str">
            <v>FORD</v>
          </cell>
          <cell r="D297" t="str">
            <v>F-150</v>
          </cell>
          <cell r="E297">
            <v>2023</v>
          </cell>
          <cell r="F297">
            <v>37000</v>
          </cell>
          <cell r="G297" t="str">
            <v>3.5 PLATINUM CC AT 4X4</v>
          </cell>
          <cell r="H297" t="str">
            <v>BLANCO METALICO</v>
          </cell>
          <cell r="I297" t="str">
            <v>Local Usados</v>
          </cell>
          <cell r="J297" t="str">
            <v>Miguel Aguirre</v>
          </cell>
          <cell r="K297" t="str">
            <v>Miguel Aguirre</v>
          </cell>
          <cell r="L297" t="str">
            <v>Federico Albert</v>
          </cell>
          <cell r="M297" t="str">
            <v>falbert@callegari.cl</v>
          </cell>
          <cell r="N297">
            <v>31626783</v>
          </cell>
        </row>
        <row r="298">
          <cell r="A298" t="str">
            <v>RPJC38</v>
          </cell>
          <cell r="B298">
            <v>45899.614583333336</v>
          </cell>
          <cell r="C298" t="str">
            <v>CHEVROLET</v>
          </cell>
          <cell r="D298" t="str">
            <v>CAPTIVA</v>
          </cell>
          <cell r="E298">
            <v>2022</v>
          </cell>
          <cell r="F298">
            <v>47518</v>
          </cell>
          <cell r="G298" t="str">
            <v>1.5 LT CVT AT</v>
          </cell>
          <cell r="H298" t="str">
            <v>NEGRO</v>
          </cell>
          <cell r="I298" t="str">
            <v>Nissan Copiapo</v>
          </cell>
          <cell r="J298" t="str">
            <v>Antonella Daire</v>
          </cell>
          <cell r="K298" t="str">
            <v>Antonella Daire</v>
          </cell>
          <cell r="L298" t="str">
            <v>Yoel  Alvarez</v>
          </cell>
          <cell r="M298" t="str">
            <v>yalvarez@callegari.cl</v>
          </cell>
          <cell r="N298">
            <v>10500000</v>
          </cell>
        </row>
        <row r="299">
          <cell r="A299" t="str">
            <v>PYDH81</v>
          </cell>
          <cell r="B299">
            <v>45899.613888888889</v>
          </cell>
          <cell r="C299" t="str">
            <v>FORD</v>
          </cell>
          <cell r="D299" t="str">
            <v>EXPLORER</v>
          </cell>
          <cell r="E299">
            <v>2021</v>
          </cell>
          <cell r="F299">
            <v>65600</v>
          </cell>
          <cell r="G299" t="str">
            <v>2.3 LIMITED AT</v>
          </cell>
          <cell r="H299" t="str">
            <v>GRIS PIEDRA</v>
          </cell>
          <cell r="I299" t="str">
            <v>Megacentro La Serena</v>
          </cell>
          <cell r="J299" t="str">
            <v>Antonella Daire</v>
          </cell>
          <cell r="K299" t="str">
            <v>Antonella Daire</v>
          </cell>
          <cell r="L299" t="str">
            <v>Juan Saavedra</v>
          </cell>
          <cell r="M299" t="str">
            <v>jsaavedra@callegari.cl</v>
          </cell>
          <cell r="N299">
            <v>21000000</v>
          </cell>
        </row>
        <row r="300">
          <cell r="A300" t="str">
            <v>VBBD68</v>
          </cell>
          <cell r="B300">
            <v>45899.60833333333</v>
          </cell>
          <cell r="C300" t="str">
            <v>OMODA</v>
          </cell>
          <cell r="D300" t="str">
            <v>C5</v>
          </cell>
          <cell r="E300">
            <v>2025</v>
          </cell>
          <cell r="F300">
            <v>14000</v>
          </cell>
          <cell r="G300" t="str">
            <v>1.5 T COMFORT AT</v>
          </cell>
          <cell r="H300" t="str">
            <v>GRIS OSCURO</v>
          </cell>
          <cell r="I300" t="str">
            <v>Megacentro La Serena</v>
          </cell>
          <cell r="J300" t="str">
            <v>Antonella Daire</v>
          </cell>
          <cell r="K300" t="str">
            <v>Antonella Daire</v>
          </cell>
          <cell r="L300" t="str">
            <v>Manuel Villalon</v>
          </cell>
          <cell r="M300" t="str">
            <v>mvillalon@callegari.cl</v>
          </cell>
          <cell r="N300">
            <v>11000000</v>
          </cell>
        </row>
        <row r="301">
          <cell r="A301" t="str">
            <v>RXXW40</v>
          </cell>
          <cell r="B301">
            <v>45899.588888888888</v>
          </cell>
          <cell r="C301" t="str">
            <v>HYUNDAI</v>
          </cell>
          <cell r="D301" t="str">
            <v>STARIA</v>
          </cell>
          <cell r="E301">
            <v>2022</v>
          </cell>
          <cell r="F301">
            <v>28000</v>
          </cell>
          <cell r="G301" t="str">
            <v>2.2 US4 FG CRDI DP MT DIESEL</v>
          </cell>
          <cell r="H301" t="str">
            <v>BLANCO</v>
          </cell>
          <cell r="I301" t="str">
            <v>Local Fco De Aguirre</v>
          </cell>
          <cell r="J301" t="str">
            <v>Erica Miranda</v>
          </cell>
          <cell r="K301" t="str">
            <v>Erica Miranda</v>
          </cell>
          <cell r="L301" t="str">
            <v>Adriana Casallas</v>
          </cell>
          <cell r="M301" t="str">
            <v>acasallas@callegari.cl</v>
          </cell>
          <cell r="N301">
            <v>20000000</v>
          </cell>
        </row>
        <row r="302">
          <cell r="A302" t="str">
            <v>SJJH59</v>
          </cell>
          <cell r="B302">
            <v>45899.576388888891</v>
          </cell>
          <cell r="C302" t="str">
            <v>TOYOTA</v>
          </cell>
          <cell r="D302" t="str">
            <v>COROLLA</v>
          </cell>
          <cell r="E302">
            <v>2023</v>
          </cell>
          <cell r="F302">
            <v>30000</v>
          </cell>
          <cell r="G302" t="str">
            <v>1.8 HEV SEG AT HIBRIDO</v>
          </cell>
          <cell r="H302" t="str">
            <v>ROJO MICA METALICO</v>
          </cell>
          <cell r="I302" t="str">
            <v>Omoda La Serena</v>
          </cell>
          <cell r="J302" t="str">
            <v>Erica Miranda</v>
          </cell>
          <cell r="K302" t="str">
            <v>Erica Miranda</v>
          </cell>
          <cell r="L302" t="str">
            <v xml:space="preserve">Francesco Corral </v>
          </cell>
          <cell r="M302" t="str">
            <v>fcorral@callegari.cl</v>
          </cell>
          <cell r="N302">
            <v>17000000</v>
          </cell>
        </row>
        <row r="303">
          <cell r="A303" t="str">
            <v>KGXP27</v>
          </cell>
          <cell r="B303">
            <v>45899.563194444447</v>
          </cell>
          <cell r="C303" t="str">
            <v>SUBARU</v>
          </cell>
          <cell r="D303" t="str">
            <v>XV</v>
          </cell>
          <cell r="E303">
            <v>2018</v>
          </cell>
          <cell r="F303">
            <v>95000</v>
          </cell>
          <cell r="G303" t="str">
            <v>2.0 AT 4X4</v>
          </cell>
          <cell r="H303" t="str">
            <v>BLANCO CRISTAL PERLA</v>
          </cell>
          <cell r="I303" t="str">
            <v>Megacentro La Serena</v>
          </cell>
          <cell r="J303" t="str">
            <v>Erica Miranda</v>
          </cell>
          <cell r="K303" t="str">
            <v>Erica Miranda</v>
          </cell>
          <cell r="L303" t="str">
            <v>Alvaro Castro</v>
          </cell>
          <cell r="M303" t="str">
            <v>acastro@callegari.cl</v>
          </cell>
          <cell r="N303">
            <v>11500000</v>
          </cell>
        </row>
        <row r="304">
          <cell r="A304" t="str">
            <v>PRVL73</v>
          </cell>
          <cell r="B304">
            <v>45899.501388888886</v>
          </cell>
          <cell r="C304" t="str">
            <v>NISSAN</v>
          </cell>
          <cell r="D304" t="str">
            <v>KICKS</v>
          </cell>
          <cell r="E304">
            <v>2021</v>
          </cell>
          <cell r="F304">
            <v>88993</v>
          </cell>
          <cell r="G304" t="str">
            <v>1.6 SENSE MT</v>
          </cell>
          <cell r="H304" t="str">
            <v>GRIS METALICO</v>
          </cell>
          <cell r="I304" t="str">
            <v>Nissan La Serena</v>
          </cell>
          <cell r="J304" t="str">
            <v>Erica Miranda</v>
          </cell>
          <cell r="K304" t="str">
            <v>Erica Miranda</v>
          </cell>
          <cell r="L304" t="str">
            <v>Magdalena Olivares</v>
          </cell>
          <cell r="M304" t="str">
            <v>molivares@callegari.cl</v>
          </cell>
          <cell r="N304">
            <v>9800000</v>
          </cell>
        </row>
        <row r="305">
          <cell r="A305" t="str">
            <v>TSYZ42</v>
          </cell>
          <cell r="B305">
            <v>45899.45208333333</v>
          </cell>
          <cell r="C305" t="str">
            <v>JEEP</v>
          </cell>
          <cell r="D305" t="str">
            <v>COMPASS</v>
          </cell>
          <cell r="E305">
            <v>2025</v>
          </cell>
          <cell r="F305">
            <v>7500</v>
          </cell>
          <cell r="H305" t="str">
            <v>BLANCO ALASKA</v>
          </cell>
          <cell r="I305" t="str">
            <v>Megacentro La Serena</v>
          </cell>
          <cell r="J305" t="str">
            <v>Erica Miranda</v>
          </cell>
          <cell r="K305" t="str">
            <v>Erica Miranda</v>
          </cell>
          <cell r="L305" t="str">
            <v>Viviana Rojas</v>
          </cell>
          <cell r="M305" t="str">
            <v>v.rojas@callegari.cl</v>
          </cell>
          <cell r="N305">
            <v>21500000</v>
          </cell>
        </row>
        <row r="306">
          <cell r="A306" t="str">
            <v>SPFY64</v>
          </cell>
          <cell r="B306">
            <v>45899.450694444444</v>
          </cell>
          <cell r="C306" t="str">
            <v>MAZDA</v>
          </cell>
          <cell r="D306" t="str">
            <v>CX-9</v>
          </cell>
          <cell r="E306">
            <v>2023</v>
          </cell>
          <cell r="F306">
            <v>38000</v>
          </cell>
          <cell r="G306" t="str">
            <v>2.5 GTX TURBO PLUS AT 4X4</v>
          </cell>
          <cell r="H306" t="str">
            <v>AZUL OSCURO</v>
          </cell>
          <cell r="I306" t="str">
            <v>Megacentro La Serena</v>
          </cell>
          <cell r="J306" t="str">
            <v>Erica Miranda</v>
          </cell>
          <cell r="K306" t="str">
            <v>Erica Miranda</v>
          </cell>
          <cell r="L306" t="str">
            <v>Viviana Rojas</v>
          </cell>
          <cell r="M306" t="str">
            <v>v.rojas@callegari.cl</v>
          </cell>
          <cell r="N306">
            <v>27750000</v>
          </cell>
        </row>
        <row r="307">
          <cell r="A307" t="str">
            <v>SRZJ85</v>
          </cell>
          <cell r="B307">
            <v>45898.74722222222</v>
          </cell>
          <cell r="C307" t="str">
            <v>VOLKSWAGEN</v>
          </cell>
          <cell r="D307" t="str">
            <v>T-CROSS</v>
          </cell>
          <cell r="E307">
            <v>2023</v>
          </cell>
          <cell r="F307">
            <v>28000</v>
          </cell>
          <cell r="G307" t="str">
            <v>1.0 TSI COMFORTLINE MT</v>
          </cell>
          <cell r="H307" t="str">
            <v>GRIS PLATINO</v>
          </cell>
          <cell r="I307" t="str">
            <v>Megacentro La Serena</v>
          </cell>
          <cell r="J307" t="str">
            <v>Miguel Aguirre</v>
          </cell>
          <cell r="K307" t="str">
            <v>Miguel Aguirre</v>
          </cell>
          <cell r="L307" t="str">
            <v>Fabian Muñoz</v>
          </cell>
          <cell r="M307" t="str">
            <v>fmunoz@callegari.cl</v>
          </cell>
          <cell r="N307">
            <v>11000000</v>
          </cell>
        </row>
        <row r="308">
          <cell r="A308" t="str">
            <v>SBWK37</v>
          </cell>
          <cell r="B308">
            <v>45898.745833333334</v>
          </cell>
          <cell r="C308" t="str">
            <v>NISSAN</v>
          </cell>
          <cell r="D308" t="str">
            <v>SENTRA</v>
          </cell>
          <cell r="E308">
            <v>2022</v>
          </cell>
          <cell r="F308">
            <v>9904</v>
          </cell>
          <cell r="G308" t="str">
            <v>2.0 ADVANCE MT</v>
          </cell>
          <cell r="H308" t="str">
            <v>GRIS METALICO</v>
          </cell>
          <cell r="I308" t="str">
            <v>Nissan Copiapo</v>
          </cell>
          <cell r="J308" t="str">
            <v>Miguel Aguirre</v>
          </cell>
          <cell r="K308" t="str">
            <v>Miguel Aguirre</v>
          </cell>
          <cell r="L308" t="str">
            <v>Bryan Tapia</v>
          </cell>
          <cell r="M308" t="str">
            <v>btapia@callegari.cl</v>
          </cell>
          <cell r="N308">
            <v>11300000</v>
          </cell>
        </row>
        <row r="309">
          <cell r="A309" t="str">
            <v>LTWS93</v>
          </cell>
          <cell r="B309">
            <v>45898.723611111112</v>
          </cell>
          <cell r="C309" t="str">
            <v>HYUNDAI</v>
          </cell>
          <cell r="D309" t="str">
            <v>TUCSON</v>
          </cell>
          <cell r="E309">
            <v>2020</v>
          </cell>
          <cell r="F309">
            <v>93000</v>
          </cell>
          <cell r="G309" t="str">
            <v>2.0 TL VALUE FL AT</v>
          </cell>
          <cell r="H309" t="str">
            <v>PLATEADO</v>
          </cell>
          <cell r="I309" t="str">
            <v>Local Usados</v>
          </cell>
          <cell r="J309" t="str">
            <v>Miguel Aguirre</v>
          </cell>
          <cell r="K309" t="str">
            <v>Miguel Aguirre</v>
          </cell>
          <cell r="L309" t="str">
            <v>Vanessa  Casanga</v>
          </cell>
          <cell r="M309" t="str">
            <v>vcasanga@callegari.cl</v>
          </cell>
          <cell r="N309">
            <v>11300000</v>
          </cell>
        </row>
        <row r="310">
          <cell r="A310" t="str">
            <v>TJSK21</v>
          </cell>
          <cell r="B310">
            <v>45898.720138888886</v>
          </cell>
          <cell r="C310" t="str">
            <v>SUZUKI</v>
          </cell>
          <cell r="D310" t="str">
            <v>BALENO</v>
          </cell>
          <cell r="E310">
            <v>2024</v>
          </cell>
          <cell r="F310">
            <v>15000</v>
          </cell>
          <cell r="G310" t="str">
            <v>1.5 GLS MT</v>
          </cell>
          <cell r="H310" t="str">
            <v>BLANCO PERLA</v>
          </cell>
          <cell r="I310" t="str">
            <v>Local Usados</v>
          </cell>
          <cell r="J310" t="str">
            <v>Miguel Aguirre</v>
          </cell>
          <cell r="K310" t="str">
            <v>Miguel Aguirre</v>
          </cell>
          <cell r="L310" t="str">
            <v>Federico Albert</v>
          </cell>
          <cell r="M310" t="str">
            <v>falbert@callegari.cl</v>
          </cell>
          <cell r="N310">
            <v>9500000</v>
          </cell>
        </row>
        <row r="311">
          <cell r="A311" t="str">
            <v>RSTC60</v>
          </cell>
          <cell r="B311">
            <v>45898.556944444441</v>
          </cell>
          <cell r="C311" t="str">
            <v>RAM</v>
          </cell>
          <cell r="D311">
            <v>700</v>
          </cell>
          <cell r="E311">
            <v>2022</v>
          </cell>
          <cell r="F311">
            <v>66000</v>
          </cell>
          <cell r="G311" t="str">
            <v>1.4 BIGHORN CD MT</v>
          </cell>
          <cell r="H311" t="str">
            <v>BLANCO ALASKA</v>
          </cell>
          <cell r="I311" t="str">
            <v xml:space="preserve">Premium Usados </v>
          </cell>
          <cell r="J311" t="str">
            <v>Miguel Aguirre</v>
          </cell>
          <cell r="K311" t="str">
            <v>Miguel Aguirre</v>
          </cell>
          <cell r="L311" t="str">
            <v>Fernando Rojas</v>
          </cell>
          <cell r="M311" t="str">
            <v>frojas@callegari.cl</v>
          </cell>
          <cell r="N311">
            <v>10000000</v>
          </cell>
        </row>
        <row r="312">
          <cell r="A312" t="str">
            <v>TZTC96</v>
          </cell>
          <cell r="B312">
            <v>45898.491666666669</v>
          </cell>
          <cell r="C312" t="str">
            <v>PEUGEOT</v>
          </cell>
          <cell r="D312">
            <v>3008</v>
          </cell>
          <cell r="E312">
            <v>2025</v>
          </cell>
          <cell r="F312">
            <v>4687</v>
          </cell>
          <cell r="G312" t="str">
            <v>1.2 ALLURE MHEV 136 AT HIRBIDO</v>
          </cell>
          <cell r="H312" t="str">
            <v>GRIS ARTENSE</v>
          </cell>
          <cell r="I312" t="str">
            <v>Peugeot Copiapo</v>
          </cell>
          <cell r="J312" t="str">
            <v>Miguel Aguirre</v>
          </cell>
          <cell r="K312" t="str">
            <v>Miguel Aguirre</v>
          </cell>
          <cell r="L312" t="str">
            <v>Ricky Bohorquez</v>
          </cell>
          <cell r="M312" t="str">
            <v>rbohorquez@callegari.cl</v>
          </cell>
          <cell r="N312">
            <v>28490000</v>
          </cell>
        </row>
        <row r="313">
          <cell r="A313" t="str">
            <v>SSTS80</v>
          </cell>
          <cell r="B313">
            <v>45898.455555555556</v>
          </cell>
          <cell r="C313" t="str">
            <v>DONGFENG</v>
          </cell>
          <cell r="D313">
            <v>560</v>
          </cell>
          <cell r="E313">
            <v>2023</v>
          </cell>
          <cell r="F313">
            <v>45000</v>
          </cell>
          <cell r="G313" t="str">
            <v>1.8 COMFORT MT</v>
          </cell>
          <cell r="H313" t="str">
            <v xml:space="preserve">ROJO </v>
          </cell>
          <cell r="I313" t="str">
            <v>Megacentro La Serena</v>
          </cell>
          <cell r="J313" t="str">
            <v>Miguel Aguirre</v>
          </cell>
          <cell r="K313" t="str">
            <v>Miguel Aguirre</v>
          </cell>
          <cell r="L313" t="str">
            <v>Manuel Villalon</v>
          </cell>
          <cell r="M313" t="str">
            <v>mvillalon@callegari.cl</v>
          </cell>
          <cell r="N313">
            <v>7900000</v>
          </cell>
        </row>
        <row r="314">
          <cell r="A314" t="str">
            <v>LCWF57</v>
          </cell>
          <cell r="B314">
            <v>45897.80972222222</v>
          </cell>
          <cell r="C314" t="str">
            <v>MITSUBISHI</v>
          </cell>
          <cell r="D314" t="str">
            <v>OUTLANDER</v>
          </cell>
          <cell r="E314">
            <v>2019</v>
          </cell>
          <cell r="F314">
            <v>68500</v>
          </cell>
          <cell r="G314" t="str">
            <v>2.4 GLX AT 4X4</v>
          </cell>
          <cell r="H314" t="str">
            <v>GRIS GRAFITO</v>
          </cell>
          <cell r="I314" t="str">
            <v>Usados Los Carreras</v>
          </cell>
          <cell r="J314" t="str">
            <v>Miguel Aguirre</v>
          </cell>
          <cell r="K314" t="str">
            <v>Miguel Aguirre</v>
          </cell>
          <cell r="L314" t="str">
            <v>Omar Rojas</v>
          </cell>
          <cell r="M314" t="str">
            <v>orojas@callegari.cl</v>
          </cell>
          <cell r="N314">
            <v>10500000</v>
          </cell>
        </row>
        <row r="315">
          <cell r="A315" t="str">
            <v>PXVL80</v>
          </cell>
          <cell r="B315">
            <v>45897.724305555559</v>
          </cell>
          <cell r="C315" t="str">
            <v>TOYOTA</v>
          </cell>
          <cell r="D315" t="str">
            <v>C-HR</v>
          </cell>
          <cell r="E315">
            <v>2021</v>
          </cell>
          <cell r="F315">
            <v>48014</v>
          </cell>
          <cell r="G315" t="str">
            <v>1.8 LUXURY AT HIBRIDO</v>
          </cell>
          <cell r="H315" t="str">
            <v>PLATEADO SILVER META</v>
          </cell>
          <cell r="I315" t="str">
            <v>Peugeot Copiapo</v>
          </cell>
          <cell r="J315" t="str">
            <v>Miguel Aguirre</v>
          </cell>
          <cell r="K315" t="str">
            <v>Miguel Aguirre</v>
          </cell>
          <cell r="L315" t="str">
            <v>Ricky Bohorquez</v>
          </cell>
          <cell r="M315" t="str">
            <v>rbohorquez@callegari.cl</v>
          </cell>
          <cell r="N315">
            <v>16350000</v>
          </cell>
        </row>
        <row r="316">
          <cell r="A316" t="str">
            <v>SBJH28</v>
          </cell>
          <cell r="B316">
            <v>45897.701388888891</v>
          </cell>
          <cell r="C316" t="str">
            <v>HYUNDAI</v>
          </cell>
          <cell r="D316" t="str">
            <v>ACCENT</v>
          </cell>
          <cell r="E316">
            <v>2022</v>
          </cell>
          <cell r="F316">
            <v>83000</v>
          </cell>
          <cell r="G316" t="str">
            <v>1.4 HCI PLUS MT</v>
          </cell>
          <cell r="H316" t="str">
            <v>ROJO PASION</v>
          </cell>
          <cell r="I316" t="str">
            <v>Second Floor Kia</v>
          </cell>
          <cell r="J316" t="str">
            <v>Miguel Aguirre</v>
          </cell>
          <cell r="K316" t="str">
            <v>Miguel Aguirre</v>
          </cell>
          <cell r="L316" t="str">
            <v>Leonardo Palma Nuñez</v>
          </cell>
          <cell r="M316" t="str">
            <v>lpalma@callegari.cl</v>
          </cell>
          <cell r="N316">
            <v>8300000</v>
          </cell>
        </row>
        <row r="317">
          <cell r="A317" t="str">
            <v>PZLY32</v>
          </cell>
          <cell r="B317">
            <v>45897.666666666664</v>
          </cell>
          <cell r="C317" t="str">
            <v>MAZDA</v>
          </cell>
          <cell r="D317" t="str">
            <v>CX-9</v>
          </cell>
          <cell r="E317">
            <v>2021</v>
          </cell>
          <cell r="F317">
            <v>54218</v>
          </cell>
          <cell r="G317" t="str">
            <v>2.5 GTX TURBO AT 4X4</v>
          </cell>
          <cell r="H317" t="str">
            <v>ROJO CRISTAL</v>
          </cell>
          <cell r="I317" t="str">
            <v>Peugeot Copiapo</v>
          </cell>
          <cell r="J317" t="str">
            <v>Miguel Aguirre</v>
          </cell>
          <cell r="K317" t="str">
            <v>Miguel Aguirre</v>
          </cell>
          <cell r="L317" t="str">
            <v>Ricky Bohorquez</v>
          </cell>
          <cell r="M317" t="str">
            <v>rbohorquez@callegari.cl</v>
          </cell>
          <cell r="N317">
            <v>21500000</v>
          </cell>
        </row>
        <row r="318">
          <cell r="A318" t="str">
            <v>TCTW86</v>
          </cell>
          <cell r="B318">
            <v>45897.461111111108</v>
          </cell>
          <cell r="C318" t="str">
            <v>FORD</v>
          </cell>
          <cell r="D318" t="str">
            <v>RANGER</v>
          </cell>
          <cell r="E318">
            <v>2024</v>
          </cell>
          <cell r="F318">
            <v>51500</v>
          </cell>
          <cell r="G318" t="str">
            <v>2.0 XLT MT 4X4 DIESEL</v>
          </cell>
          <cell r="H318" t="str">
            <v xml:space="preserve">NEGRO </v>
          </cell>
          <cell r="I318" t="str">
            <v>Megacentro Copiapo</v>
          </cell>
          <cell r="J318" t="str">
            <v>Miguel Aguirre</v>
          </cell>
          <cell r="K318" t="str">
            <v>Miguel Aguirre</v>
          </cell>
          <cell r="L318" t="str">
            <v>Martin Thielemann</v>
          </cell>
          <cell r="M318" t="str">
            <v>mthielemann@callegari.cl</v>
          </cell>
          <cell r="N318">
            <v>25000000</v>
          </cell>
        </row>
        <row r="319">
          <cell r="A319" t="str">
            <v>PCFL20</v>
          </cell>
          <cell r="B319">
            <v>45897.414583333331</v>
          </cell>
          <cell r="C319" t="str">
            <v>KIA MOTORS</v>
          </cell>
          <cell r="D319" t="str">
            <v>SPORTAGE</v>
          </cell>
          <cell r="E319">
            <v>2020</v>
          </cell>
          <cell r="F319">
            <v>38164</v>
          </cell>
          <cell r="G319" t="str">
            <v>SPORTAGE GTL 2.0L GSL 6AT 2WD</v>
          </cell>
          <cell r="H319" t="str">
            <v>NEGRO METALICO</v>
          </cell>
          <cell r="I319" t="str">
            <v>Usados Los Carreras</v>
          </cell>
          <cell r="J319" t="str">
            <v>Miguel Aguirre</v>
          </cell>
          <cell r="K319" t="str">
            <v>Miguel Aguirre</v>
          </cell>
          <cell r="L319" t="str">
            <v>Jose Mauricio Ibañez</v>
          </cell>
          <cell r="M319" t="str">
            <v>jibanez@callegari.cl</v>
          </cell>
          <cell r="N319">
            <v>11352592</v>
          </cell>
        </row>
        <row r="320">
          <cell r="A320" t="str">
            <v>SBWS56</v>
          </cell>
          <cell r="B320">
            <v>45896.765972222223</v>
          </cell>
          <cell r="C320" t="str">
            <v>SUZUKI</v>
          </cell>
          <cell r="D320" t="str">
            <v>CELERIO</v>
          </cell>
          <cell r="E320">
            <v>2022</v>
          </cell>
          <cell r="F320">
            <v>44926</v>
          </cell>
          <cell r="G320" t="str">
            <v>1.0 AMT GLX AC BT MT</v>
          </cell>
          <cell r="H320" t="str">
            <v>GRIS METALICO</v>
          </cell>
          <cell r="I320" t="str">
            <v>Vallenar</v>
          </cell>
          <cell r="J320" t="str">
            <v>Miguel Aguirre</v>
          </cell>
          <cell r="K320" t="str">
            <v>Miguel Aguirre</v>
          </cell>
          <cell r="L320" t="str">
            <v>Jorge Peña</v>
          </cell>
          <cell r="M320" t="str">
            <v>jpenav@callegari.cl</v>
          </cell>
          <cell r="N320">
            <v>6000000</v>
          </cell>
        </row>
        <row r="321">
          <cell r="A321" t="str">
            <v>JGCC57</v>
          </cell>
          <cell r="B321">
            <v>45896.739583333336</v>
          </cell>
          <cell r="C321" t="str">
            <v>NISSAN</v>
          </cell>
          <cell r="D321" t="str">
            <v>QASHQAI</v>
          </cell>
          <cell r="E321">
            <v>2017</v>
          </cell>
          <cell r="F321">
            <v>90183</v>
          </cell>
          <cell r="G321" t="str">
            <v>2.0 SENSE AC MT 4X2</v>
          </cell>
          <cell r="H321" t="str">
            <v>PLATEADO SATIN</v>
          </cell>
          <cell r="I321" t="str">
            <v>Second Floor Kia</v>
          </cell>
          <cell r="J321" t="str">
            <v>Miguel Aguirre</v>
          </cell>
          <cell r="K321" t="str">
            <v>Miguel Aguirre</v>
          </cell>
          <cell r="L321" t="str">
            <v>Sebastian Romero</v>
          </cell>
          <cell r="M321" t="str">
            <v>sromero@callegari.cl</v>
          </cell>
          <cell r="N321">
            <v>7000000</v>
          </cell>
        </row>
        <row r="322">
          <cell r="A322" t="str">
            <v>TPJG31</v>
          </cell>
          <cell r="B322">
            <v>45896.695833333331</v>
          </cell>
          <cell r="C322" t="str">
            <v>OMODA</v>
          </cell>
          <cell r="D322" t="str">
            <v>C5</v>
          </cell>
          <cell r="E322">
            <v>2024</v>
          </cell>
          <cell r="F322">
            <v>7000</v>
          </cell>
          <cell r="G322" t="str">
            <v>1.6 T PRESTIGE AT</v>
          </cell>
          <cell r="H322" t="str">
            <v>NEGRO Y TITANIO</v>
          </cell>
          <cell r="I322" t="str">
            <v>Megacentro La Serena</v>
          </cell>
          <cell r="J322" t="str">
            <v>Miguel Aguirre</v>
          </cell>
          <cell r="K322" t="str">
            <v>Miguel Aguirre</v>
          </cell>
          <cell r="L322" t="str">
            <v>Juan Saavedra</v>
          </cell>
          <cell r="M322" t="str">
            <v>jsaavedra@callegari.cl</v>
          </cell>
          <cell r="N322">
            <v>12700000</v>
          </cell>
        </row>
        <row r="323">
          <cell r="A323" t="str">
            <v>PLRW95</v>
          </cell>
          <cell r="B323">
            <v>45896.6875</v>
          </cell>
          <cell r="C323" t="str">
            <v>VOLKSWAGEN</v>
          </cell>
          <cell r="D323" t="str">
            <v>T-CROSS</v>
          </cell>
          <cell r="E323">
            <v>2021</v>
          </cell>
          <cell r="F323">
            <v>64155</v>
          </cell>
          <cell r="G323" t="str">
            <v>1.6 COMFORTLINE MT</v>
          </cell>
          <cell r="H323" t="str">
            <v>AZUL NORUEGA</v>
          </cell>
          <cell r="I323" t="str">
            <v>Local Fco De Aguirre</v>
          </cell>
          <cell r="J323" t="str">
            <v>Miguel Aguirre</v>
          </cell>
          <cell r="K323" t="str">
            <v>Miguel Aguirre</v>
          </cell>
          <cell r="L323" t="str">
            <v>Maria Mendoza</v>
          </cell>
          <cell r="M323" t="str">
            <v>maria.mendoza@callegari.cl</v>
          </cell>
          <cell r="N323">
            <v>9350000</v>
          </cell>
        </row>
        <row r="324">
          <cell r="A324" t="str">
            <v>RSJD45</v>
          </cell>
          <cell r="B324">
            <v>45896.68472222222</v>
          </cell>
          <cell r="C324" t="str">
            <v>FORD</v>
          </cell>
          <cell r="D324" t="str">
            <v>F-150</v>
          </cell>
          <cell r="E324">
            <v>2022</v>
          </cell>
          <cell r="F324">
            <v>76000</v>
          </cell>
          <cell r="G324" t="str">
            <v>3.5 PLATINUM CC AT 4X4</v>
          </cell>
          <cell r="H324" t="str">
            <v>GRIS CARBONIZADO</v>
          </cell>
          <cell r="I324" t="str">
            <v>Megacentro La Serena</v>
          </cell>
          <cell r="J324" t="str">
            <v>Miguel Aguirre</v>
          </cell>
          <cell r="K324" t="str">
            <v>Miguel Aguirre</v>
          </cell>
          <cell r="L324" t="str">
            <v>Viviana Rojas</v>
          </cell>
          <cell r="M324" t="str">
            <v>v.rojas@callegari.cl</v>
          </cell>
          <cell r="N324">
            <v>37000000</v>
          </cell>
        </row>
        <row r="325">
          <cell r="A325" t="str">
            <v>TKHP45</v>
          </cell>
          <cell r="B325">
            <v>45896.509027777778</v>
          </cell>
          <cell r="C325" t="str">
            <v>KIA MOTORS</v>
          </cell>
          <cell r="D325" t="str">
            <v>SPORTAGE</v>
          </cell>
          <cell r="E325">
            <v>2024</v>
          </cell>
          <cell r="F325">
            <v>23152</v>
          </cell>
          <cell r="G325" t="str">
            <v>SPORTAGE LX 2.0L GSL 6AT 2WD 6AB</v>
          </cell>
          <cell r="H325" t="str">
            <v>BLANCO INVIERNO</v>
          </cell>
          <cell r="I325" t="str">
            <v>Megacentro Ovalle</v>
          </cell>
          <cell r="J325" t="str">
            <v>Miguel Aguirre</v>
          </cell>
          <cell r="K325" t="str">
            <v>Miguel Aguirre</v>
          </cell>
          <cell r="L325" t="str">
            <v>Jonathan David  Contreras Montt</v>
          </cell>
          <cell r="M325" t="str">
            <v>jcontreras@callegari.cl</v>
          </cell>
          <cell r="N325">
            <v>18500000</v>
          </cell>
        </row>
        <row r="326">
          <cell r="A326" t="str">
            <v>LSZV79</v>
          </cell>
          <cell r="B326">
            <v>45896.446527777778</v>
          </cell>
          <cell r="C326" t="str">
            <v>PEUGEOT</v>
          </cell>
          <cell r="D326">
            <v>3008</v>
          </cell>
          <cell r="E326">
            <v>2019</v>
          </cell>
          <cell r="F326">
            <v>88000</v>
          </cell>
          <cell r="G326" t="str">
            <v>1.5 GT LINE AT DIESEL</v>
          </cell>
          <cell r="H326" t="str">
            <v>BLANCO NACARADO</v>
          </cell>
          <cell r="I326" t="str">
            <v>Peugeot La Serena</v>
          </cell>
          <cell r="J326" t="str">
            <v>Miguel Aguirre</v>
          </cell>
          <cell r="K326" t="str">
            <v>Miguel Aguirre</v>
          </cell>
          <cell r="L326" t="str">
            <v>Felix  Maira</v>
          </cell>
          <cell r="M326" t="str">
            <v>fmaira@callegari.cl</v>
          </cell>
          <cell r="N326">
            <v>12071500</v>
          </cell>
        </row>
        <row r="327">
          <cell r="A327" t="str">
            <v>SYFS81</v>
          </cell>
          <cell r="B327">
            <v>45896.443749999999</v>
          </cell>
          <cell r="C327" t="str">
            <v>HYUNDAI</v>
          </cell>
          <cell r="D327" t="str">
            <v>CRETA</v>
          </cell>
          <cell r="E327">
            <v>2023</v>
          </cell>
          <cell r="F327">
            <v>30000</v>
          </cell>
          <cell r="G327" t="str">
            <v>1.5 SU2I PLUS MT</v>
          </cell>
          <cell r="H327" t="str">
            <v>GRIS GRAFITO</v>
          </cell>
          <cell r="I327" t="str">
            <v>Kia La Serena</v>
          </cell>
          <cell r="J327" t="str">
            <v>Miguel Aguirre</v>
          </cell>
          <cell r="K327" t="str">
            <v>Miguel Aguirre</v>
          </cell>
          <cell r="L327" t="str">
            <v>José Cerda</v>
          </cell>
          <cell r="M327" t="str">
            <v>jose.cerda@callegari.cl</v>
          </cell>
          <cell r="N327">
            <v>11800000</v>
          </cell>
        </row>
        <row r="328">
          <cell r="A328" t="str">
            <v>TSSB38</v>
          </cell>
          <cell r="B328">
            <v>45896.441666666666</v>
          </cell>
          <cell r="C328" t="str">
            <v>PEUGEOT</v>
          </cell>
          <cell r="D328" t="str">
            <v>LANDTREK</v>
          </cell>
          <cell r="E328">
            <v>2023</v>
          </cell>
          <cell r="F328">
            <v>5743</v>
          </cell>
          <cell r="H328" t="str">
            <v>GRIS ALUMINIUM</v>
          </cell>
          <cell r="I328" t="str">
            <v>Salamanca</v>
          </cell>
          <cell r="J328" t="str">
            <v>Miguel Aguirre</v>
          </cell>
          <cell r="K328" t="str">
            <v>Miguel Aguirre</v>
          </cell>
          <cell r="L328" t="str">
            <v>Marcelo  Chavez</v>
          </cell>
          <cell r="M328" t="str">
            <v>mchavez@callegari.cl</v>
          </cell>
          <cell r="N328">
            <v>27929100</v>
          </cell>
        </row>
        <row r="329">
          <cell r="A329" t="str">
            <v>LZLW77</v>
          </cell>
          <cell r="B329">
            <v>45896.438194444447</v>
          </cell>
          <cell r="C329" t="str">
            <v>HAVAL</v>
          </cell>
          <cell r="D329" t="str">
            <v>H6</v>
          </cell>
          <cell r="E329">
            <v>2021</v>
          </cell>
          <cell r="F329">
            <v>20762</v>
          </cell>
          <cell r="G329" t="str">
            <v>2.0 DELUXE AT</v>
          </cell>
          <cell r="H329" t="str">
            <v>BLANCO TITANIO</v>
          </cell>
          <cell r="I329" t="str">
            <v>Usados Los Carreras</v>
          </cell>
          <cell r="J329" t="str">
            <v>Miguel Aguirre</v>
          </cell>
          <cell r="K329" t="str">
            <v>Miguel Aguirre</v>
          </cell>
          <cell r="L329" t="str">
            <v>Jose Mauricio Ibañez</v>
          </cell>
          <cell r="M329" t="str">
            <v>jibanez@callegari.cl</v>
          </cell>
          <cell r="N329">
            <v>12000000</v>
          </cell>
        </row>
        <row r="330">
          <cell r="A330" t="str">
            <v>SSWC61</v>
          </cell>
          <cell r="B330">
            <v>45895.553472222222</v>
          </cell>
          <cell r="C330" t="str">
            <v>CHEVROLET</v>
          </cell>
          <cell r="D330" t="str">
            <v>SAIL</v>
          </cell>
          <cell r="E330">
            <v>2023</v>
          </cell>
          <cell r="F330">
            <v>23237</v>
          </cell>
          <cell r="G330" t="str">
            <v>1.5 LT SMART MT</v>
          </cell>
          <cell r="H330" t="str">
            <v>BLANCO</v>
          </cell>
          <cell r="I330" t="str">
            <v>Nissan La Serena</v>
          </cell>
          <cell r="J330" t="str">
            <v>Miguel Aguirre</v>
          </cell>
          <cell r="K330" t="str">
            <v>Miguel Aguirre</v>
          </cell>
          <cell r="L330" t="str">
            <v>Fabian  MuñozJR</v>
          </cell>
          <cell r="M330" t="str">
            <v>fabian.munoz@callegari.cl</v>
          </cell>
          <cell r="N330">
            <v>7300000</v>
          </cell>
        </row>
        <row r="331">
          <cell r="A331" t="str">
            <v>SHDG76</v>
          </cell>
          <cell r="B331">
            <v>45895.552777777775</v>
          </cell>
          <cell r="C331" t="str">
            <v>PEUGEOT</v>
          </cell>
          <cell r="D331" t="str">
            <v>LANDTREK</v>
          </cell>
          <cell r="E331">
            <v>2023</v>
          </cell>
          <cell r="F331">
            <v>67000</v>
          </cell>
          <cell r="G331" t="str">
            <v>1.9 ACTIVE HDI 150 MT 4X4 DIESEL</v>
          </cell>
          <cell r="H331" t="str">
            <v>BLANCO</v>
          </cell>
          <cell r="I331" t="str">
            <v>Nissan Copiapo</v>
          </cell>
          <cell r="J331" t="str">
            <v>Miguel Aguirre</v>
          </cell>
          <cell r="K331" t="str">
            <v>Miguel Aguirre</v>
          </cell>
          <cell r="L331" t="str">
            <v>Bryan Tapia</v>
          </cell>
          <cell r="M331" t="str">
            <v>btapia@callegari.cl</v>
          </cell>
          <cell r="N331">
            <v>14000000</v>
          </cell>
        </row>
        <row r="332">
          <cell r="A332" t="str">
            <v>SXBS89</v>
          </cell>
          <cell r="B332">
            <v>45895.460416666669</v>
          </cell>
          <cell r="C332" t="str">
            <v>SSANGYONG</v>
          </cell>
          <cell r="D332" t="str">
            <v>REXTON</v>
          </cell>
          <cell r="E332">
            <v>2023</v>
          </cell>
          <cell r="F332">
            <v>25048</v>
          </cell>
          <cell r="G332" t="str">
            <v>2.0 LX AT 4X2 DIESEL</v>
          </cell>
          <cell r="H332" t="str">
            <v>GRIS GRAFITO</v>
          </cell>
          <cell r="I332" t="str">
            <v>Sk Copiapo</v>
          </cell>
          <cell r="J332" t="str">
            <v>Miguel Aguirre</v>
          </cell>
          <cell r="K332" t="str">
            <v>Miguel Aguirre</v>
          </cell>
          <cell r="L332" t="str">
            <v>Katherine Arredondo</v>
          </cell>
          <cell r="M332" t="str">
            <v>karredondo@callegari.cl</v>
          </cell>
          <cell r="N332">
            <v>17800000</v>
          </cell>
        </row>
        <row r="333">
          <cell r="A333" t="str">
            <v>KFVX29</v>
          </cell>
          <cell r="B333">
            <v>45894.57708333333</v>
          </cell>
          <cell r="C333" t="str">
            <v>SUZUKI</v>
          </cell>
          <cell r="D333" t="str">
            <v>SWIFT</v>
          </cell>
          <cell r="E333">
            <v>2018</v>
          </cell>
          <cell r="F333">
            <v>40000</v>
          </cell>
          <cell r="G333" t="str">
            <v>1.2 G GA AA 5P MT</v>
          </cell>
          <cell r="H333" t="str">
            <v>GRIS METALICO</v>
          </cell>
          <cell r="I333" t="str">
            <v>Kia La Serena</v>
          </cell>
          <cell r="J333" t="str">
            <v>Miguel Aguirre</v>
          </cell>
          <cell r="K333" t="str">
            <v>Miguel Aguirre</v>
          </cell>
          <cell r="L333" t="str">
            <v>Loreto Garces</v>
          </cell>
          <cell r="M333" t="str">
            <v>lgarces@callegari.cl</v>
          </cell>
          <cell r="N333">
            <v>6000000</v>
          </cell>
        </row>
        <row r="334">
          <cell r="A334" t="str">
            <v>TRJG85</v>
          </cell>
          <cell r="B334">
            <v>45895.430555555555</v>
          </cell>
          <cell r="C334" t="str">
            <v>KIA MOTORS</v>
          </cell>
          <cell r="D334" t="str">
            <v>MORNING</v>
          </cell>
          <cell r="E334">
            <v>2024</v>
          </cell>
          <cell r="F334">
            <v>11546</v>
          </cell>
          <cell r="G334" t="str">
            <v>1.2 EX FULL MT</v>
          </cell>
          <cell r="H334" t="str">
            <v>GRIS ASTRAL</v>
          </cell>
          <cell r="I334" t="str">
            <v>Kia La Serena</v>
          </cell>
          <cell r="J334" t="str">
            <v>Miguel Aguirre</v>
          </cell>
          <cell r="K334" t="str">
            <v>Miguel Aguirre</v>
          </cell>
          <cell r="L334" t="str">
            <v>Carolina Bustos</v>
          </cell>
          <cell r="M334" t="str">
            <v>cbustos@callegari.cl</v>
          </cell>
          <cell r="N334">
            <v>9000000</v>
          </cell>
        </row>
        <row r="335">
          <cell r="A335" t="str">
            <v>RLJS15</v>
          </cell>
          <cell r="B335">
            <v>45894.663194444445</v>
          </cell>
          <cell r="C335" t="str">
            <v>CHERY</v>
          </cell>
          <cell r="D335" t="str">
            <v>TIGGO 3</v>
          </cell>
          <cell r="E335">
            <v>2022</v>
          </cell>
          <cell r="F335">
            <v>40800</v>
          </cell>
          <cell r="G335" t="str">
            <v>1.5 GLS MT</v>
          </cell>
          <cell r="H335" t="str">
            <v>ROJO RUBI</v>
          </cell>
          <cell r="I335" t="str">
            <v>Local Fco De Aguirre</v>
          </cell>
          <cell r="J335" t="str">
            <v>Miguel Aguirre</v>
          </cell>
          <cell r="K335" t="str">
            <v>Miguel Aguirre</v>
          </cell>
          <cell r="L335" t="str">
            <v>Maria Mendoza</v>
          </cell>
          <cell r="M335" t="str">
            <v>maria.mendoza@callegari.cl</v>
          </cell>
          <cell r="N335">
            <v>7200000</v>
          </cell>
        </row>
        <row r="336">
          <cell r="A336" t="str">
            <v>RSJL43</v>
          </cell>
          <cell r="B336">
            <v>45894.574305555558</v>
          </cell>
          <cell r="C336" t="str">
            <v>CHERY</v>
          </cell>
          <cell r="D336" t="str">
            <v>TIGGO 7</v>
          </cell>
          <cell r="E336">
            <v>2022</v>
          </cell>
          <cell r="F336">
            <v>46000</v>
          </cell>
          <cell r="G336" t="str">
            <v>1.5 PRO GLX AT</v>
          </cell>
          <cell r="H336" t="str">
            <v>GRIS PLATA</v>
          </cell>
          <cell r="I336" t="str">
            <v>Local Usados</v>
          </cell>
          <cell r="J336" t="str">
            <v>Miguel Aguirre</v>
          </cell>
          <cell r="K336" t="str">
            <v>Miguel Aguirre</v>
          </cell>
          <cell r="L336" t="str">
            <v>Federico Albert</v>
          </cell>
          <cell r="M336" t="str">
            <v>falbert@callegari.cl</v>
          </cell>
          <cell r="N336">
            <v>9650000</v>
          </cell>
        </row>
        <row r="337">
          <cell r="A337" t="str">
            <v>JHSK67</v>
          </cell>
          <cell r="B337">
            <v>45894.435416666667</v>
          </cell>
          <cell r="C337" t="str">
            <v>CHEVROLET</v>
          </cell>
          <cell r="D337" t="str">
            <v>CAPTIVA</v>
          </cell>
          <cell r="E337">
            <v>2017</v>
          </cell>
          <cell r="F337">
            <v>75000</v>
          </cell>
          <cell r="G337" t="str">
            <v>2.4 LS AT 4X2</v>
          </cell>
          <cell r="H337" t="str">
            <v>NEGRO</v>
          </cell>
          <cell r="I337" t="str">
            <v>Local Fco De Aguirre</v>
          </cell>
          <cell r="J337" t="str">
            <v>Miguel Aguirre</v>
          </cell>
          <cell r="K337" t="str">
            <v>Miguel Aguirre</v>
          </cell>
          <cell r="L337" t="str">
            <v>Adriana Casallas</v>
          </cell>
          <cell r="M337" t="str">
            <v>acasallas@callegari.cl</v>
          </cell>
          <cell r="N337">
            <v>7300000</v>
          </cell>
        </row>
        <row r="338">
          <cell r="A338" t="str">
            <v>TBCS34</v>
          </cell>
          <cell r="B338">
            <v>45894.38958333333</v>
          </cell>
          <cell r="C338" t="str">
            <v>PEUGEOT</v>
          </cell>
          <cell r="D338">
            <v>2008</v>
          </cell>
          <cell r="E338">
            <v>2024</v>
          </cell>
          <cell r="F338">
            <v>35000</v>
          </cell>
          <cell r="G338" t="str">
            <v>1.2 ACTIVE PACK PURETECH 130 MT</v>
          </cell>
          <cell r="H338" t="str">
            <v>BLANCO NACARADO</v>
          </cell>
          <cell r="I338" t="str">
            <v>Peugeot La Serena</v>
          </cell>
          <cell r="J338" t="str">
            <v>Miguel Aguirre</v>
          </cell>
          <cell r="K338" t="str">
            <v>Miguel Aguirre</v>
          </cell>
          <cell r="L338" t="str">
            <v>Camila Gonzalez</v>
          </cell>
          <cell r="M338" t="str">
            <v>camila.gonzalez@callegari.cl</v>
          </cell>
          <cell r="N338">
            <v>10600000</v>
          </cell>
        </row>
        <row r="339">
          <cell r="A339" t="str">
            <v>JHSC16</v>
          </cell>
          <cell r="B339">
            <v>45891.759722222225</v>
          </cell>
          <cell r="C339" t="str">
            <v>NISSAN</v>
          </cell>
          <cell r="D339" t="str">
            <v>X-TRAIL</v>
          </cell>
          <cell r="E339">
            <v>2017</v>
          </cell>
          <cell r="F339">
            <v>79926</v>
          </cell>
          <cell r="G339" t="str">
            <v>2.5 SENSE CVT AT</v>
          </cell>
          <cell r="H339" t="str">
            <v>GRIS METALICO</v>
          </cell>
          <cell r="I339" t="str">
            <v>Nissan La Serena</v>
          </cell>
          <cell r="J339" t="str">
            <v>Miguel Aguirre</v>
          </cell>
          <cell r="K339" t="str">
            <v>Miguel Aguirre</v>
          </cell>
          <cell r="L339" t="str">
            <v>Magdalena Olivares</v>
          </cell>
          <cell r="M339" t="str">
            <v>molivares@callegari.cl</v>
          </cell>
          <cell r="N339">
            <v>9400000</v>
          </cell>
        </row>
        <row r="340">
          <cell r="A340" t="str">
            <v>SBJF67</v>
          </cell>
          <cell r="B340">
            <v>45891.574999999997</v>
          </cell>
          <cell r="C340" t="str">
            <v>KIA MOTORS</v>
          </cell>
          <cell r="D340" t="str">
            <v>SPORTAGE</v>
          </cell>
          <cell r="E340">
            <v>2022</v>
          </cell>
          <cell r="F340">
            <v>10309</v>
          </cell>
          <cell r="G340" t="str">
            <v>SPORTAGE EX 2.0L GSL 6AT CI</v>
          </cell>
          <cell r="H340" t="str">
            <v>AZUL OCEANO</v>
          </cell>
          <cell r="I340" t="str">
            <v>Second Floor Kia</v>
          </cell>
          <cell r="J340" t="str">
            <v>Miguel Aguirre</v>
          </cell>
          <cell r="K340" t="str">
            <v>Miguel Aguirre</v>
          </cell>
          <cell r="L340" t="str">
            <v>Sebastian Romero</v>
          </cell>
          <cell r="M340" t="str">
            <v>sromero@callegari.cl</v>
          </cell>
          <cell r="N340">
            <v>18000000</v>
          </cell>
        </row>
        <row r="341">
          <cell r="A341" t="str">
            <v>SYXS55</v>
          </cell>
          <cell r="B341">
            <v>45891.536805555559</v>
          </cell>
          <cell r="C341" t="str">
            <v>KIA MOTORS</v>
          </cell>
          <cell r="D341" t="str">
            <v>SONET</v>
          </cell>
          <cell r="E341">
            <v>2023</v>
          </cell>
          <cell r="F341">
            <v>30000</v>
          </cell>
          <cell r="G341" t="str">
            <v>1.5 EX IVT FULL PLUS AT</v>
          </cell>
          <cell r="H341" t="str">
            <v>ROJO RUBI</v>
          </cell>
          <cell r="I341" t="str">
            <v>Kia La Serena</v>
          </cell>
          <cell r="J341" t="str">
            <v>Erica Miranda</v>
          </cell>
          <cell r="K341" t="str">
            <v>Erica Miranda</v>
          </cell>
          <cell r="L341" t="str">
            <v>Carolina Bustos</v>
          </cell>
          <cell r="M341" t="str">
            <v>cbustos@callegari.cl</v>
          </cell>
          <cell r="N341">
            <v>12500000</v>
          </cell>
        </row>
        <row r="342">
          <cell r="A342" t="str">
            <v>RFKV28</v>
          </cell>
          <cell r="B342">
            <v>45891.53402777778</v>
          </cell>
          <cell r="C342" t="str">
            <v>FORD</v>
          </cell>
          <cell r="D342" t="str">
            <v>TERRITORY</v>
          </cell>
          <cell r="E342">
            <v>2022</v>
          </cell>
          <cell r="F342">
            <v>34000</v>
          </cell>
          <cell r="G342" t="str">
            <v>1.5 TREND AT</v>
          </cell>
          <cell r="H342" t="str">
            <v>CAFE PERLA OCRE</v>
          </cell>
          <cell r="I342" t="str">
            <v xml:space="preserve">Premium Usados </v>
          </cell>
          <cell r="J342" t="str">
            <v>Erica Miranda</v>
          </cell>
          <cell r="K342" t="str">
            <v>Erica Miranda</v>
          </cell>
          <cell r="L342" t="str">
            <v>Jordi Foitzick</v>
          </cell>
          <cell r="M342" t="str">
            <v>jocarrasco@callegari.cl</v>
          </cell>
          <cell r="N342">
            <v>10300000</v>
          </cell>
        </row>
        <row r="343">
          <cell r="A343" t="str">
            <v>SVGL43</v>
          </cell>
          <cell r="B343">
            <v>45891.533333333333</v>
          </cell>
          <cell r="C343" t="str">
            <v>PEUGEOT</v>
          </cell>
          <cell r="D343">
            <v>2008</v>
          </cell>
          <cell r="E343">
            <v>2023</v>
          </cell>
          <cell r="F343">
            <v>55000</v>
          </cell>
          <cell r="G343" t="str">
            <v>1.2 GT EV AT</v>
          </cell>
          <cell r="H343" t="str">
            <v>GRIS ARTENSE</v>
          </cell>
          <cell r="I343" t="str">
            <v>Peugeot La Serena</v>
          </cell>
          <cell r="J343" t="str">
            <v>Erica Miranda</v>
          </cell>
          <cell r="K343" t="str">
            <v>Erica Miranda</v>
          </cell>
          <cell r="L343" t="str">
            <v>Carlos  Torres</v>
          </cell>
          <cell r="M343" t="str">
            <v>ctorres@callegari.cl</v>
          </cell>
          <cell r="N343">
            <v>24000000</v>
          </cell>
        </row>
        <row r="344">
          <cell r="A344" t="str">
            <v>TFRD18</v>
          </cell>
          <cell r="B344">
            <v>45890.436111111114</v>
          </cell>
          <cell r="C344" t="str">
            <v>FORD</v>
          </cell>
          <cell r="D344" t="str">
            <v>MAVERICK</v>
          </cell>
          <cell r="E344">
            <v>2024</v>
          </cell>
          <cell r="F344">
            <v>19375</v>
          </cell>
          <cell r="G344" t="str">
            <v>2.0 MAVERICK LARIAT AT 4X4</v>
          </cell>
          <cell r="H344" t="str">
            <v xml:space="preserve">negro absoluto </v>
          </cell>
          <cell r="I344" t="str">
            <v>Megacentro La Serena</v>
          </cell>
          <cell r="J344" t="str">
            <v>Miguel Aguirre</v>
          </cell>
          <cell r="K344" t="str">
            <v>Miguel Aguirre</v>
          </cell>
          <cell r="L344" t="str">
            <v>Eliana Aguilera</v>
          </cell>
          <cell r="M344" t="str">
            <v>belen.aguilera@callegari.cl</v>
          </cell>
          <cell r="N344">
            <v>23000000</v>
          </cell>
        </row>
        <row r="345">
          <cell r="A345" t="str">
            <v>SDPD80</v>
          </cell>
          <cell r="B345">
            <v>45889.638888888891</v>
          </cell>
          <cell r="C345" t="str">
            <v>FORD</v>
          </cell>
          <cell r="D345" t="str">
            <v>TERRITORY</v>
          </cell>
          <cell r="E345">
            <v>2023</v>
          </cell>
          <cell r="F345">
            <v>40500</v>
          </cell>
          <cell r="G345" t="str">
            <v>1.5 TREND AT</v>
          </cell>
          <cell r="H345" t="str">
            <v>BLANCO METALICO</v>
          </cell>
          <cell r="I345" t="str">
            <v>Megacentro La Serena</v>
          </cell>
          <cell r="J345" t="str">
            <v>Miguel Aguirre</v>
          </cell>
          <cell r="K345" t="str">
            <v>Miguel Aguirre</v>
          </cell>
          <cell r="L345" t="str">
            <v>Viviana Rojas</v>
          </cell>
          <cell r="M345" t="str">
            <v>v.rojas@callegari.cl</v>
          </cell>
          <cell r="N345">
            <v>10750000</v>
          </cell>
        </row>
        <row r="346">
          <cell r="A346" t="str">
            <v>TJLB74</v>
          </cell>
          <cell r="B346">
            <v>45889.506944444445</v>
          </cell>
          <cell r="C346" t="str">
            <v>PEUGEOT</v>
          </cell>
          <cell r="D346">
            <v>308</v>
          </cell>
          <cell r="E346">
            <v>2024</v>
          </cell>
          <cell r="F346">
            <v>40101</v>
          </cell>
          <cell r="G346" t="str">
            <v>1.5 ALLURE PACK BLUEHDI 130 AT DIESEL</v>
          </cell>
          <cell r="H346" t="str">
            <v>GRIS ARTENSE</v>
          </cell>
          <cell r="I346" t="str">
            <v>Peugeot La Serena</v>
          </cell>
          <cell r="J346" t="str">
            <v>Miguel Aguirre</v>
          </cell>
          <cell r="K346" t="str">
            <v>Miguel Aguirre</v>
          </cell>
          <cell r="L346" t="str">
            <v>Manuel  Quevedo Contreras</v>
          </cell>
          <cell r="M346" t="str">
            <v>mquevedo@callegari.cl</v>
          </cell>
          <cell r="N346">
            <v>17000000</v>
          </cell>
        </row>
        <row r="347">
          <cell r="A347" t="str">
            <v>LKYB82</v>
          </cell>
          <cell r="B347">
            <v>45889.473611111112</v>
          </cell>
          <cell r="C347" t="str">
            <v>HYUNDAI</v>
          </cell>
          <cell r="D347" t="str">
            <v>TUCSON</v>
          </cell>
          <cell r="E347">
            <v>2019</v>
          </cell>
          <cell r="F347">
            <v>64261</v>
          </cell>
          <cell r="G347" t="str">
            <v>2.0 TL PLUS FL MT</v>
          </cell>
          <cell r="H347" t="str">
            <v>PLATEADO</v>
          </cell>
          <cell r="I347" t="str">
            <v>Megacentro La Serena</v>
          </cell>
          <cell r="J347" t="str">
            <v>Miguel Aguirre</v>
          </cell>
          <cell r="K347" t="str">
            <v>Miguel Aguirre</v>
          </cell>
          <cell r="L347" t="str">
            <v xml:space="preserve"> Luis  Mancilla</v>
          </cell>
          <cell r="M347" t="str">
            <v>lmancilla@callegari.cl</v>
          </cell>
          <cell r="N347">
            <v>10000000</v>
          </cell>
        </row>
        <row r="348">
          <cell r="A348" t="str">
            <v>RYBR28</v>
          </cell>
          <cell r="B348">
            <v>45889.436805555553</v>
          </cell>
          <cell r="C348" t="str">
            <v>CHANGAN</v>
          </cell>
          <cell r="D348" t="str">
            <v>UNI-T</v>
          </cell>
          <cell r="E348">
            <v>2022</v>
          </cell>
          <cell r="F348">
            <v>32000</v>
          </cell>
          <cell r="H348" t="str">
            <v xml:space="preserve">BLANCO </v>
          </cell>
          <cell r="I348" t="str">
            <v xml:space="preserve">Premium Usados </v>
          </cell>
          <cell r="J348" t="str">
            <v>Miguel Aguirre</v>
          </cell>
          <cell r="K348" t="str">
            <v>Miguel Aguirre</v>
          </cell>
          <cell r="L348" t="str">
            <v>Jordi Foitzick</v>
          </cell>
          <cell r="M348" t="str">
            <v>jocarrasco@callegari.cl</v>
          </cell>
          <cell r="N348">
            <v>11500000</v>
          </cell>
        </row>
        <row r="349">
          <cell r="A349" t="str">
            <v>SVGL31</v>
          </cell>
          <cell r="B349">
            <v>45889.390972222223</v>
          </cell>
          <cell r="C349" t="str">
            <v>PEUGEOT</v>
          </cell>
          <cell r="D349">
            <v>3008</v>
          </cell>
          <cell r="E349">
            <v>2023</v>
          </cell>
          <cell r="F349">
            <v>29000</v>
          </cell>
          <cell r="G349" t="str">
            <v>1.6 ALLURE PACK THP 165 AT</v>
          </cell>
          <cell r="H349" t="str">
            <v>GRIS PLATINIUM</v>
          </cell>
          <cell r="I349" t="str">
            <v xml:space="preserve">Premium Usados </v>
          </cell>
          <cell r="J349" t="str">
            <v>Miguel Aguirre</v>
          </cell>
          <cell r="K349" t="str">
            <v>Miguel Aguirre</v>
          </cell>
          <cell r="L349" t="str">
            <v>Jordi Foitzick</v>
          </cell>
          <cell r="M349" t="str">
            <v>jocarrasco@callegari.cl</v>
          </cell>
          <cell r="N349">
            <v>17000000</v>
          </cell>
        </row>
        <row r="350">
          <cell r="A350" t="str">
            <v>SCWX27</v>
          </cell>
          <cell r="B350">
            <v>45888.727083333331</v>
          </cell>
          <cell r="C350" t="str">
            <v>MITSUBISHI</v>
          </cell>
          <cell r="D350" t="str">
            <v>MONTERO SPORT</v>
          </cell>
          <cell r="E350">
            <v>2022</v>
          </cell>
          <cell r="F350">
            <v>87000</v>
          </cell>
          <cell r="G350" t="str">
            <v>2.4 MT 4X2 DIESEL</v>
          </cell>
          <cell r="H350" t="str">
            <v>BLANCO DIAMANTE</v>
          </cell>
          <cell r="I350" t="str">
            <v>Vallenar</v>
          </cell>
          <cell r="J350" t="str">
            <v>Miguel Aguirre</v>
          </cell>
          <cell r="K350" t="str">
            <v>Miguel Aguirre</v>
          </cell>
          <cell r="L350" t="str">
            <v>Jorge Peña</v>
          </cell>
          <cell r="M350" t="str">
            <v>jpenav@callegari.cl</v>
          </cell>
          <cell r="N350">
            <v>19500000</v>
          </cell>
        </row>
        <row r="351">
          <cell r="A351" t="str">
            <v>PPLZ61</v>
          </cell>
          <cell r="B351">
            <v>45888.433333333334</v>
          </cell>
          <cell r="C351" t="str">
            <v>HYUNDAI</v>
          </cell>
          <cell r="D351" t="str">
            <v>ATOS</v>
          </cell>
          <cell r="E351">
            <v>2021</v>
          </cell>
          <cell r="F351">
            <v>43416</v>
          </cell>
          <cell r="G351" t="str">
            <v>1.1 PLUS MT</v>
          </cell>
          <cell r="H351" t="str">
            <v>BLANCO</v>
          </cell>
          <cell r="I351" t="str">
            <v>Sk Copiapo</v>
          </cell>
          <cell r="J351" t="str">
            <v>Miguel Aguirre</v>
          </cell>
          <cell r="K351" t="str">
            <v>Miguel Aguirre</v>
          </cell>
          <cell r="L351" t="str">
            <v>Miguel Muñoz</v>
          </cell>
          <cell r="M351" t="str">
            <v>mmunoz@callegari.cl</v>
          </cell>
          <cell r="N351">
            <v>5200000</v>
          </cell>
        </row>
        <row r="352">
          <cell r="A352" t="str">
            <v>SLWF83</v>
          </cell>
          <cell r="B352">
            <v>45888.433333333334</v>
          </cell>
          <cell r="C352" t="str">
            <v>PEUGEOT</v>
          </cell>
          <cell r="D352" t="str">
            <v>LANDTREK</v>
          </cell>
          <cell r="E352">
            <v>2023</v>
          </cell>
          <cell r="F352">
            <v>66848</v>
          </cell>
          <cell r="H352" t="str">
            <v>GRIS ALUMINIUM</v>
          </cell>
          <cell r="I352" t="str">
            <v>Peugeot Copiapo</v>
          </cell>
          <cell r="J352" t="str">
            <v>Miguel Aguirre</v>
          </cell>
          <cell r="K352" t="str">
            <v>Miguel Aguirre</v>
          </cell>
          <cell r="L352" t="str">
            <v>Ricky Bohorquez</v>
          </cell>
          <cell r="M352" t="str">
            <v>rbohorquez@callegari.cl</v>
          </cell>
          <cell r="N352">
            <v>17000000</v>
          </cell>
        </row>
        <row r="353">
          <cell r="A353" t="str">
            <v>TTXB59</v>
          </cell>
          <cell r="B353">
            <v>45887.703472222223</v>
          </cell>
          <cell r="C353" t="str">
            <v>LANDKING</v>
          </cell>
          <cell r="D353" t="str">
            <v>LK 614 CARGO BOX 4X2 3.8 T</v>
          </cell>
          <cell r="E353">
            <v>2025</v>
          </cell>
          <cell r="F353">
            <v>15000</v>
          </cell>
          <cell r="H353" t="str">
            <v>blanco</v>
          </cell>
          <cell r="I353" t="str">
            <v>Megacentro Copiapo</v>
          </cell>
          <cell r="J353" t="str">
            <v>Miguel Aguirre</v>
          </cell>
          <cell r="K353" t="str">
            <v>Miguel Aguirre</v>
          </cell>
          <cell r="L353" t="str">
            <v>Johan Cortes Toro</v>
          </cell>
          <cell r="M353" t="str">
            <v>jcortes@callegari.cl</v>
          </cell>
          <cell r="N353">
            <v>26953052</v>
          </cell>
        </row>
        <row r="354">
          <cell r="A354" t="str">
            <v>SFDX62</v>
          </cell>
          <cell r="B354">
            <v>45887.652777777781</v>
          </cell>
          <cell r="C354" t="str">
            <v>MG</v>
          </cell>
          <cell r="D354" t="str">
            <v>ZX</v>
          </cell>
          <cell r="E354">
            <v>2023</v>
          </cell>
          <cell r="F354">
            <v>46478</v>
          </cell>
          <cell r="G354" t="str">
            <v>1.5 DLX AT</v>
          </cell>
          <cell r="H354" t="str">
            <v>BLANCO</v>
          </cell>
          <cell r="I354" t="str">
            <v>Omoda La Serena</v>
          </cell>
          <cell r="J354" t="str">
            <v>Miguel Aguirre</v>
          </cell>
          <cell r="K354" t="str">
            <v>Miguel Aguirre</v>
          </cell>
          <cell r="L354" t="str">
            <v>Victor  Salas Rivera</v>
          </cell>
          <cell r="M354" t="str">
            <v>vsalas@callegari.cl</v>
          </cell>
          <cell r="N354">
            <v>9000000</v>
          </cell>
        </row>
        <row r="355">
          <cell r="A355" t="str">
            <v>SLJL53</v>
          </cell>
          <cell r="B355">
            <v>45883.663194444445</v>
          </cell>
          <cell r="C355" t="str">
            <v>PEUGEOT</v>
          </cell>
          <cell r="D355" t="str">
            <v>LANDTREK</v>
          </cell>
          <cell r="E355">
            <v>2023</v>
          </cell>
          <cell r="F355">
            <v>9000</v>
          </cell>
          <cell r="H355" t="str">
            <v>BLANCO</v>
          </cell>
          <cell r="I355" t="str">
            <v xml:space="preserve">Premium Usados </v>
          </cell>
          <cell r="J355" t="str">
            <v>Miguel Aguirre</v>
          </cell>
          <cell r="K355" t="str">
            <v>Miguel Aguirre</v>
          </cell>
          <cell r="L355" t="str">
            <v>Jordi Foitzick</v>
          </cell>
          <cell r="M355" t="str">
            <v>jocarrasco@callegari.cl</v>
          </cell>
          <cell r="N355">
            <v>17800000</v>
          </cell>
        </row>
        <row r="356">
          <cell r="A356" t="str">
            <v>TRJG95</v>
          </cell>
          <cell r="B356">
            <v>45883.640277777777</v>
          </cell>
          <cell r="C356" t="str">
            <v>CITROEN</v>
          </cell>
          <cell r="D356" t="str">
            <v>C-3</v>
          </cell>
          <cell r="E356">
            <v>2024</v>
          </cell>
          <cell r="F356">
            <v>25000</v>
          </cell>
          <cell r="G356" t="str">
            <v>1.2 PURETECH 82 LIVE MT</v>
          </cell>
          <cell r="H356" t="str">
            <v>GRIS ARTENSE NEGRO</v>
          </cell>
          <cell r="I356" t="str">
            <v>Peugeot La Serena</v>
          </cell>
          <cell r="J356" t="str">
            <v>Miguel Aguirre</v>
          </cell>
          <cell r="K356" t="str">
            <v>Miguel Aguirre</v>
          </cell>
          <cell r="L356" t="str">
            <v>Carlos  Torres</v>
          </cell>
          <cell r="M356" t="str">
            <v>ctorres@callegari.cl</v>
          </cell>
          <cell r="N356">
            <v>7600000</v>
          </cell>
        </row>
        <row r="357">
          <cell r="A357" t="str">
            <v>RVPZ87</v>
          </cell>
          <cell r="B357">
            <v>45882.720138888886</v>
          </cell>
          <cell r="C357" t="str">
            <v>CHEVROLET</v>
          </cell>
          <cell r="D357" t="str">
            <v>TRACKER</v>
          </cell>
          <cell r="E357">
            <v>2022</v>
          </cell>
          <cell r="F357">
            <v>52878</v>
          </cell>
          <cell r="G357" t="str">
            <v>1.2 LTZ P MT</v>
          </cell>
          <cell r="H357" t="str">
            <v>ROJO OSCURO METALICO</v>
          </cell>
          <cell r="I357" t="str">
            <v>Kia La Serena</v>
          </cell>
          <cell r="J357" t="str">
            <v>Miguel Aguirre</v>
          </cell>
          <cell r="K357" t="str">
            <v>Miguel Aguirre</v>
          </cell>
          <cell r="L357" t="str">
            <v>José Cerda</v>
          </cell>
          <cell r="M357" t="str">
            <v>jose.cerda@callegari.cl</v>
          </cell>
          <cell r="N357">
            <v>9000000</v>
          </cell>
        </row>
        <row r="358">
          <cell r="A358" t="str">
            <v>SBLF15</v>
          </cell>
          <cell r="B358">
            <v>45882.798611111109</v>
          </cell>
          <cell r="C358" t="str">
            <v>BAIC</v>
          </cell>
          <cell r="D358" t="str">
            <v>X35</v>
          </cell>
          <cell r="E358">
            <v>2023</v>
          </cell>
          <cell r="F358">
            <v>33000</v>
          </cell>
          <cell r="G358" t="str">
            <v>1.5 FL ELITE MT</v>
          </cell>
          <cell r="H358" t="str">
            <v>BLANCO</v>
          </cell>
          <cell r="I358" t="str">
            <v>Nissan Copiapo</v>
          </cell>
          <cell r="J358" t="str">
            <v>Miguel Aguirre</v>
          </cell>
          <cell r="K358" t="str">
            <v>Miguel Aguirre</v>
          </cell>
          <cell r="L358" t="str">
            <v>Yoel  Alvarez</v>
          </cell>
          <cell r="M358" t="str">
            <v>yalvarez@callegari.cl</v>
          </cell>
          <cell r="N358">
            <v>6500000</v>
          </cell>
        </row>
        <row r="359">
          <cell r="A359" t="str">
            <v>SRHZ95</v>
          </cell>
          <cell r="B359">
            <v>45882.761111111111</v>
          </cell>
          <cell r="C359" t="str">
            <v>NISSAN</v>
          </cell>
          <cell r="D359" t="str">
            <v>X-TRAIL</v>
          </cell>
          <cell r="E359">
            <v>2023</v>
          </cell>
          <cell r="F359">
            <v>33500</v>
          </cell>
          <cell r="G359" t="str">
            <v>1.5T HEV ADVANCE AT 4X4</v>
          </cell>
          <cell r="H359" t="str">
            <v>GRIS PERLADO</v>
          </cell>
          <cell r="I359" t="str">
            <v>Nissan La Serena</v>
          </cell>
          <cell r="J359" t="str">
            <v>Miguel Aguirre</v>
          </cell>
          <cell r="K359" t="str">
            <v>Miguel Aguirre</v>
          </cell>
          <cell r="L359" t="str">
            <v>Fabian  MuñozJR</v>
          </cell>
          <cell r="M359" t="str">
            <v>fabian.munoz@callegari.cl</v>
          </cell>
          <cell r="N359">
            <v>22000000</v>
          </cell>
        </row>
        <row r="360">
          <cell r="A360" t="str">
            <v>PLTL65</v>
          </cell>
          <cell r="B360">
            <v>45882.679166666669</v>
          </cell>
          <cell r="C360" t="str">
            <v>TOYOTA</v>
          </cell>
          <cell r="D360" t="str">
            <v>HILUX</v>
          </cell>
          <cell r="E360">
            <v>2021</v>
          </cell>
          <cell r="F360">
            <v>59200</v>
          </cell>
          <cell r="G360" t="str">
            <v>2.4 DX MT DIESEL</v>
          </cell>
          <cell r="H360" t="str">
            <v>GRIS OSC METALICO</v>
          </cell>
          <cell r="I360" t="str">
            <v>Megacentro La Serena</v>
          </cell>
          <cell r="J360" t="str">
            <v>Miguel Aguirre</v>
          </cell>
          <cell r="K360" t="str">
            <v>Miguel Aguirre</v>
          </cell>
          <cell r="L360" t="str">
            <v>Juan Saavedra</v>
          </cell>
          <cell r="M360" t="str">
            <v>jsaavedra@callegari.cl</v>
          </cell>
          <cell r="N360">
            <v>16000000</v>
          </cell>
        </row>
        <row r="361">
          <cell r="A361" t="str">
            <v>TRTB20</v>
          </cell>
          <cell r="B361">
            <v>45882.518750000003</v>
          </cell>
          <cell r="C361" t="str">
            <v>GAC GONOW</v>
          </cell>
          <cell r="D361" t="str">
            <v>EMZOOM</v>
          </cell>
          <cell r="E361">
            <v>2025</v>
          </cell>
          <cell r="F361">
            <v>22</v>
          </cell>
          <cell r="G361" t="str">
            <v>1.5 T GL AT</v>
          </cell>
          <cell r="H361" t="str">
            <v>BLANCO</v>
          </cell>
          <cell r="I361" t="str">
            <v>Sk Copiapo</v>
          </cell>
          <cell r="J361" t="str">
            <v>Miguel Aguirre</v>
          </cell>
          <cell r="K361" t="str">
            <v>Miguel Aguirre</v>
          </cell>
          <cell r="L361" t="str">
            <v>Lorena Castillo</v>
          </cell>
          <cell r="M361" t="str">
            <v>lcastillo@callegari.cl</v>
          </cell>
          <cell r="N361">
            <v>11800000</v>
          </cell>
        </row>
        <row r="362">
          <cell r="A362" t="str">
            <v>RFBV42</v>
          </cell>
          <cell r="B362">
            <v>45881.793055555558</v>
          </cell>
          <cell r="C362" t="str">
            <v>KIA MOTORS</v>
          </cell>
          <cell r="D362" t="str">
            <v>SONET</v>
          </cell>
          <cell r="E362">
            <v>2021</v>
          </cell>
          <cell r="F362">
            <v>26000</v>
          </cell>
          <cell r="G362" t="str">
            <v>1.5 EX PLUS MT</v>
          </cell>
          <cell r="H362" t="str">
            <v>ROJO RUBI</v>
          </cell>
          <cell r="I362" t="str">
            <v>Premium Copiapo</v>
          </cell>
          <cell r="J362" t="str">
            <v>Miguel Aguirre</v>
          </cell>
          <cell r="K362" t="str">
            <v>Miguel Aguirre</v>
          </cell>
          <cell r="L362" t="str">
            <v>Christopher  Vargas Munizaga</v>
          </cell>
          <cell r="M362" t="str">
            <v>cvargas@callegari.cl</v>
          </cell>
          <cell r="N362">
            <v>10350000</v>
          </cell>
        </row>
        <row r="363">
          <cell r="A363" t="str">
            <v>RZFB93</v>
          </cell>
          <cell r="B363">
            <v>45881.477777777778</v>
          </cell>
          <cell r="C363" t="str">
            <v>CHERY</v>
          </cell>
          <cell r="D363" t="str">
            <v>TIGGO 2</v>
          </cell>
          <cell r="E363">
            <v>2022</v>
          </cell>
          <cell r="F363">
            <v>59602</v>
          </cell>
          <cell r="G363" t="str">
            <v>1.5 PRO GLS MT</v>
          </cell>
          <cell r="H363" t="str">
            <v>BLANCO METALIZADO</v>
          </cell>
          <cell r="I363" t="str">
            <v>Local Fco De Aguirre</v>
          </cell>
          <cell r="J363" t="str">
            <v>Miguel Aguirre</v>
          </cell>
          <cell r="K363" t="str">
            <v>Miguel Aguirre</v>
          </cell>
          <cell r="L363" t="str">
            <v>Maria Mendoza</v>
          </cell>
          <cell r="M363" t="str">
            <v>maria.mendoza@callegari.cl</v>
          </cell>
          <cell r="N363">
            <v>5350000</v>
          </cell>
        </row>
        <row r="364">
          <cell r="A364" t="str">
            <v>PXTG46</v>
          </cell>
          <cell r="B364">
            <v>45881.440972222219</v>
          </cell>
          <cell r="C364" t="str">
            <v>SUBARU</v>
          </cell>
          <cell r="D364" t="str">
            <v>XV</v>
          </cell>
          <cell r="E364">
            <v>2021</v>
          </cell>
          <cell r="F364">
            <v>89000</v>
          </cell>
          <cell r="G364" t="str">
            <v>2.0 AWD AT 4X4</v>
          </cell>
          <cell r="H364" t="str">
            <v>GRIS OSCURO</v>
          </cell>
          <cell r="I364" t="str">
            <v>Megacentro La Serena</v>
          </cell>
          <cell r="J364" t="str">
            <v>Miguel Aguirre</v>
          </cell>
          <cell r="K364" t="str">
            <v>Miguel Aguirre</v>
          </cell>
          <cell r="L364" t="str">
            <v>Manuel Villalon</v>
          </cell>
          <cell r="M364" t="str">
            <v>mvillalon@callegari.cl</v>
          </cell>
          <cell r="N364">
            <v>13400000</v>
          </cell>
        </row>
        <row r="365">
          <cell r="A365" t="str">
            <v>RSTB39</v>
          </cell>
          <cell r="B365">
            <v>45881.416666666664</v>
          </cell>
          <cell r="C365" t="str">
            <v>VOLKSWAGEN</v>
          </cell>
          <cell r="D365" t="str">
            <v>TAOS</v>
          </cell>
          <cell r="E365">
            <v>2022</v>
          </cell>
          <cell r="F365">
            <v>62000</v>
          </cell>
          <cell r="G365" t="str">
            <v>1.4 TSI HIGHLINE AT</v>
          </cell>
          <cell r="H365" t="str">
            <v>BLANCO PURO</v>
          </cell>
          <cell r="I365" t="str">
            <v>Megacentro La Serena</v>
          </cell>
          <cell r="J365" t="str">
            <v>Miguel Aguirre</v>
          </cell>
          <cell r="K365" t="str">
            <v>Miguel Aguirre</v>
          </cell>
          <cell r="L365" t="str">
            <v>Fabian Muñoz</v>
          </cell>
          <cell r="M365" t="str">
            <v>fmunoz@callegari.cl</v>
          </cell>
          <cell r="N365">
            <v>15500000</v>
          </cell>
        </row>
        <row r="366">
          <cell r="A366" t="str">
            <v>SYDS43</v>
          </cell>
          <cell r="B366">
            <v>45881.415277777778</v>
          </cell>
          <cell r="C366" t="str">
            <v>KIA MOTORS</v>
          </cell>
          <cell r="D366" t="str">
            <v>MORNING</v>
          </cell>
          <cell r="E366">
            <v>2023</v>
          </cell>
          <cell r="F366">
            <v>12840</v>
          </cell>
          <cell r="G366" t="str">
            <v>1.2 EX FULL MT</v>
          </cell>
          <cell r="H366" t="str">
            <v>GRIS ASTRAL</v>
          </cell>
          <cell r="I366" t="str">
            <v>Kia La Serena</v>
          </cell>
          <cell r="J366" t="str">
            <v>Miguel Aguirre</v>
          </cell>
          <cell r="K366" t="str">
            <v>Miguel Aguirre</v>
          </cell>
          <cell r="L366" t="str">
            <v>José Cerda</v>
          </cell>
          <cell r="M366" t="str">
            <v>jose.cerda@callegari.cl</v>
          </cell>
          <cell r="N366">
            <v>7600000</v>
          </cell>
        </row>
        <row r="367">
          <cell r="A367" t="str">
            <v>SYXR85</v>
          </cell>
          <cell r="B367">
            <v>45880.720833333333</v>
          </cell>
          <cell r="C367" t="str">
            <v>KIA MOTORS</v>
          </cell>
          <cell r="D367" t="str">
            <v>SONET</v>
          </cell>
          <cell r="E367">
            <v>2023</v>
          </cell>
          <cell r="F367">
            <v>8500</v>
          </cell>
          <cell r="G367" t="str">
            <v>1.5 EX FULL PLUS AC MT</v>
          </cell>
          <cell r="H367" t="str">
            <v>ROJO RUBI</v>
          </cell>
          <cell r="I367" t="str">
            <v>Second Floor Kia</v>
          </cell>
          <cell r="J367" t="str">
            <v>Miguel Aguirre</v>
          </cell>
          <cell r="K367" t="str">
            <v>Miguel Aguirre</v>
          </cell>
          <cell r="L367" t="str">
            <v>Leonardo Palma Nuñez</v>
          </cell>
          <cell r="M367" t="str">
            <v>lpalma@callegari.cl</v>
          </cell>
          <cell r="N367">
            <v>11000000</v>
          </cell>
        </row>
        <row r="368">
          <cell r="A368" t="str">
            <v>RSJF82</v>
          </cell>
          <cell r="B368">
            <v>45880.71875</v>
          </cell>
          <cell r="C368" t="str">
            <v>PEUGEOT</v>
          </cell>
          <cell r="D368">
            <v>3008</v>
          </cell>
          <cell r="E368">
            <v>2022</v>
          </cell>
          <cell r="F368">
            <v>97000</v>
          </cell>
          <cell r="G368" t="str">
            <v>1.6 GT PURETECH 180 AT</v>
          </cell>
          <cell r="H368" t="str">
            <v>BLANCO NACARADO</v>
          </cell>
          <cell r="I368" t="str">
            <v>Peugeot La Serena</v>
          </cell>
          <cell r="J368" t="str">
            <v>Miguel Aguirre</v>
          </cell>
          <cell r="K368" t="str">
            <v>Miguel Aguirre</v>
          </cell>
          <cell r="L368" t="str">
            <v>Camila Gonzalez</v>
          </cell>
          <cell r="M368" t="str">
            <v>camila.gonzalez@callegari.cl</v>
          </cell>
          <cell r="N368">
            <v>16300000</v>
          </cell>
        </row>
        <row r="369">
          <cell r="A369" t="str">
            <v>RPFK54</v>
          </cell>
          <cell r="B369">
            <v>45880.647222222222</v>
          </cell>
          <cell r="C369" t="str">
            <v>KIA MOTORS</v>
          </cell>
          <cell r="D369" t="str">
            <v>MORNING</v>
          </cell>
          <cell r="E369">
            <v>2022</v>
          </cell>
          <cell r="F369">
            <v>61406</v>
          </cell>
          <cell r="G369" t="str">
            <v>1.2 EX ABS AC MT</v>
          </cell>
          <cell r="H369" t="str">
            <v>GRIS ASTRAL</v>
          </cell>
          <cell r="I369" t="str">
            <v>Kia La Serena</v>
          </cell>
          <cell r="J369" t="str">
            <v>Miguel Aguirre</v>
          </cell>
          <cell r="K369" t="str">
            <v>Miguel Aguirre</v>
          </cell>
          <cell r="L369" t="str">
            <v>Carolina Bustos</v>
          </cell>
          <cell r="M369" t="str">
            <v>cbustos@callegari.cl</v>
          </cell>
          <cell r="N369">
            <v>6200000</v>
          </cell>
        </row>
        <row r="370">
          <cell r="A370" t="str">
            <v>SFTZ15</v>
          </cell>
          <cell r="B370">
            <v>45880.533333333333</v>
          </cell>
          <cell r="C370" t="str">
            <v>KIA MOTORS</v>
          </cell>
          <cell r="D370" t="str">
            <v>SOLUTO</v>
          </cell>
          <cell r="E370">
            <v>2023</v>
          </cell>
          <cell r="F370">
            <v>20985</v>
          </cell>
          <cell r="G370" t="str">
            <v>1.4 LX AC MT</v>
          </cell>
          <cell r="H370" t="str">
            <v>BLANCO INVIERNO</v>
          </cell>
          <cell r="I370" t="str">
            <v>Megacentro Ovalle</v>
          </cell>
          <cell r="J370" t="str">
            <v>Miguel Aguirre</v>
          </cell>
          <cell r="K370" t="str">
            <v>Miguel Aguirre</v>
          </cell>
          <cell r="L370" t="str">
            <v>Jonathan David  Contreras Montt</v>
          </cell>
          <cell r="M370" t="str">
            <v>jcontreras@callegari.cl</v>
          </cell>
          <cell r="N370">
            <v>7200000</v>
          </cell>
        </row>
        <row r="371">
          <cell r="A371" t="str">
            <v>KWTL91</v>
          </cell>
          <cell r="B371">
            <v>45878.567361111112</v>
          </cell>
          <cell r="C371" t="str">
            <v>KIA MOTORS</v>
          </cell>
          <cell r="D371" t="str">
            <v>SORENTO</v>
          </cell>
          <cell r="E371">
            <v>2019</v>
          </cell>
          <cell r="F371">
            <v>61150</v>
          </cell>
          <cell r="G371" t="str">
            <v>SORENTO EX 2.4L GSL 6AT 2WD</v>
          </cell>
          <cell r="H371" t="str">
            <v>BLANCO INVIERNO</v>
          </cell>
          <cell r="I371" t="str">
            <v>Megacentro Copiapo</v>
          </cell>
          <cell r="J371" t="str">
            <v>Miguel Aguirre</v>
          </cell>
          <cell r="K371" t="str">
            <v>Miguel Aguirre</v>
          </cell>
          <cell r="L371" t="str">
            <v>Atalia Quinteros</v>
          </cell>
          <cell r="M371" t="str">
            <v>ataliaq@callegari.cl</v>
          </cell>
          <cell r="N371">
            <v>14000000</v>
          </cell>
        </row>
        <row r="372">
          <cell r="A372" t="str">
            <v>TVXH55</v>
          </cell>
          <cell r="B372">
            <v>45878.440972222219</v>
          </cell>
          <cell r="C372" t="str">
            <v>CHERY</v>
          </cell>
          <cell r="D372" t="str">
            <v>TIGGO 7</v>
          </cell>
          <cell r="E372">
            <v>2025</v>
          </cell>
          <cell r="F372">
            <v>3800</v>
          </cell>
          <cell r="G372" t="str">
            <v>1.5 PRO MAX GLS AT</v>
          </cell>
          <cell r="H372" t="str">
            <v>GRIS GRAFITO OSCURO</v>
          </cell>
          <cell r="I372" t="str">
            <v>Megacentro La Serena</v>
          </cell>
          <cell r="J372" t="str">
            <v>Miguel Aguirre</v>
          </cell>
          <cell r="K372" t="str">
            <v>Miguel Aguirre</v>
          </cell>
          <cell r="L372" t="str">
            <v>Fabian Gonzalo  Mondaca Alfaro</v>
          </cell>
          <cell r="M372" t="str">
            <v>fmondaca@callegari.cl</v>
          </cell>
          <cell r="N372">
            <v>12500000</v>
          </cell>
        </row>
        <row r="373">
          <cell r="A373" t="str">
            <v>PKBF64</v>
          </cell>
          <cell r="B373">
            <v>45877.694444444445</v>
          </cell>
          <cell r="C373" t="str">
            <v>LIFAN</v>
          </cell>
          <cell r="D373" t="str">
            <v>LF</v>
          </cell>
          <cell r="E373">
            <v>2021</v>
          </cell>
          <cell r="F373">
            <v>44000</v>
          </cell>
          <cell r="H373" t="str">
            <v>ROJO</v>
          </cell>
          <cell r="I373" t="str">
            <v>Megacentro Ovalle</v>
          </cell>
          <cell r="J373" t="str">
            <v>Miguel Aguirre</v>
          </cell>
          <cell r="K373" t="str">
            <v>Miguel Aguirre</v>
          </cell>
          <cell r="L373" t="str">
            <v>Jonathan David  Contreras Montt</v>
          </cell>
          <cell r="M373" t="str">
            <v>jcontreras@callegari.cl</v>
          </cell>
          <cell r="N373">
            <v>6100000</v>
          </cell>
        </row>
        <row r="374">
          <cell r="A374" t="str">
            <v>SPPD67</v>
          </cell>
          <cell r="B374">
            <v>45877.645833333336</v>
          </cell>
          <cell r="C374" t="str">
            <v>PEUGEOT</v>
          </cell>
          <cell r="D374">
            <v>3008</v>
          </cell>
          <cell r="E374">
            <v>2023</v>
          </cell>
          <cell r="F374">
            <v>60400</v>
          </cell>
          <cell r="G374" t="str">
            <v>1.5 ACTIVE BLUEHDI 130 MT DIESEL</v>
          </cell>
          <cell r="H374" t="str">
            <v>GRIS PLATINIUM</v>
          </cell>
          <cell r="I374" t="str">
            <v>Megacentro Ovalle</v>
          </cell>
          <cell r="J374" t="str">
            <v>Miguel Aguirre</v>
          </cell>
          <cell r="K374" t="str">
            <v>Miguel Aguirre</v>
          </cell>
          <cell r="L374" t="str">
            <v>Daniel Carvajal</v>
          </cell>
          <cell r="M374" t="str">
            <v>dcarvajal@callegari.cl</v>
          </cell>
          <cell r="N374">
            <v>15150000</v>
          </cell>
        </row>
        <row r="375">
          <cell r="A375" t="str">
            <v>PYLP70</v>
          </cell>
          <cell r="B375">
            <v>45876.74722222222</v>
          </cell>
          <cell r="C375" t="str">
            <v>PEUGEOT</v>
          </cell>
          <cell r="D375">
            <v>3008</v>
          </cell>
          <cell r="E375">
            <v>2021</v>
          </cell>
          <cell r="F375">
            <v>92000</v>
          </cell>
          <cell r="G375" t="str">
            <v>1.5 ACTIVE PACK BLUEHDI 130 MT DIESEL</v>
          </cell>
          <cell r="H375" t="str">
            <v>BLANCO NACARADO</v>
          </cell>
          <cell r="I375" t="str">
            <v>Peugeot La Serena</v>
          </cell>
          <cell r="J375" t="str">
            <v>Miguel Aguirre</v>
          </cell>
          <cell r="K375" t="str">
            <v>Miguel Aguirre</v>
          </cell>
          <cell r="L375" t="str">
            <v>Felix  Maira</v>
          </cell>
          <cell r="M375" t="str">
            <v>fmaira@callegari.cl</v>
          </cell>
          <cell r="N375">
            <v>11500000</v>
          </cell>
        </row>
        <row r="376">
          <cell r="A376" t="str">
            <v>RDKY56</v>
          </cell>
          <cell r="B376">
            <v>45874.680555555555</v>
          </cell>
          <cell r="C376" t="str">
            <v>CHERY</v>
          </cell>
          <cell r="D376" t="str">
            <v>TIGGO 3</v>
          </cell>
          <cell r="E376">
            <v>2021</v>
          </cell>
          <cell r="F376">
            <v>97000</v>
          </cell>
          <cell r="G376" t="str">
            <v>1.5 GL MT</v>
          </cell>
          <cell r="H376" t="str">
            <v>GRIS</v>
          </cell>
          <cell r="I376" t="str">
            <v>Local Fco De Aguirre</v>
          </cell>
          <cell r="J376" t="str">
            <v>Miguel Aguirre</v>
          </cell>
          <cell r="K376" t="str">
            <v>Miguel Aguirre</v>
          </cell>
          <cell r="L376" t="str">
            <v>Adriana Casallas</v>
          </cell>
          <cell r="M376" t="str">
            <v>acasallas@callegari.cl</v>
          </cell>
          <cell r="N376">
            <v>6100000</v>
          </cell>
        </row>
        <row r="377">
          <cell r="A377" t="str">
            <v>TDXB64</v>
          </cell>
          <cell r="B377">
            <v>45772.717361111114</v>
          </cell>
          <cell r="C377" t="str">
            <v>FORD</v>
          </cell>
          <cell r="D377" t="str">
            <v>EXPLORER</v>
          </cell>
          <cell r="E377">
            <v>2025</v>
          </cell>
          <cell r="F377">
            <v>6000</v>
          </cell>
          <cell r="G377" t="str">
            <v>2.3 PLATINUM AT 4X4</v>
          </cell>
          <cell r="H377" t="str">
            <v>PLATEADO METALIZADO</v>
          </cell>
          <cell r="I377" t="str">
            <v>Megacentro La Serena</v>
          </cell>
          <cell r="J377" t="str">
            <v>Mauricio  Silva</v>
          </cell>
          <cell r="K377" t="str">
            <v>Mauricio  Silva</v>
          </cell>
          <cell r="L377" t="str">
            <v>Juan Saavedra</v>
          </cell>
          <cell r="M377" t="str">
            <v>jsaavedra@callegari.cl</v>
          </cell>
          <cell r="N377">
            <v>40000000</v>
          </cell>
        </row>
        <row r="378">
          <cell r="A378" t="str">
            <v>TJDC65</v>
          </cell>
          <cell r="B378">
            <v>45871.544444444444</v>
          </cell>
          <cell r="C378" t="str">
            <v>MITSUBISHI</v>
          </cell>
          <cell r="D378" t="str">
            <v>XPANDER</v>
          </cell>
          <cell r="E378">
            <v>2024</v>
          </cell>
          <cell r="F378">
            <v>12000</v>
          </cell>
          <cell r="G378" t="str">
            <v>1.5 GLX AT</v>
          </cell>
          <cell r="H378" t="str">
            <v>PLATEADO METALICO</v>
          </cell>
          <cell r="I378" t="str">
            <v xml:space="preserve">Premium Usados </v>
          </cell>
          <cell r="J378" t="str">
            <v>Erica Miranda</v>
          </cell>
          <cell r="K378" t="str">
            <v>Erica Miranda</v>
          </cell>
          <cell r="L378" t="str">
            <v>Jordi Foitzick</v>
          </cell>
          <cell r="M378" t="str">
            <v>jocarrasco@callegari.cl</v>
          </cell>
          <cell r="N378">
            <v>13000000</v>
          </cell>
        </row>
        <row r="379">
          <cell r="A379" t="str">
            <v>PHGF67</v>
          </cell>
          <cell r="B379">
            <v>45870.671527777777</v>
          </cell>
          <cell r="C379" t="str">
            <v>FORD</v>
          </cell>
          <cell r="D379" t="str">
            <v>ECOSPORT</v>
          </cell>
          <cell r="E379">
            <v>2021</v>
          </cell>
          <cell r="F379">
            <v>77000</v>
          </cell>
          <cell r="G379" t="str">
            <v>1.5 SE MT DIESEL</v>
          </cell>
          <cell r="H379" t="str">
            <v>NEGRO EBANO</v>
          </cell>
          <cell r="I379" t="str">
            <v>Peugeot La Serena</v>
          </cell>
          <cell r="J379" t="str">
            <v>Miguel Aguirre</v>
          </cell>
          <cell r="K379" t="str">
            <v>Miguel Aguirre</v>
          </cell>
          <cell r="L379" t="str">
            <v>Felix  Maira</v>
          </cell>
          <cell r="M379" t="str">
            <v>fmaira@callegari.cl</v>
          </cell>
          <cell r="N379">
            <v>8000000</v>
          </cell>
        </row>
        <row r="380">
          <cell r="A380" t="str">
            <v>TBZP39</v>
          </cell>
          <cell r="B380">
            <v>45869.808333333334</v>
          </cell>
          <cell r="C380" t="str">
            <v>HYUNDAI</v>
          </cell>
          <cell r="D380" t="str">
            <v>GRAND I-10</v>
          </cell>
          <cell r="E380">
            <v>2024</v>
          </cell>
          <cell r="F380">
            <v>25000</v>
          </cell>
          <cell r="G380" t="str">
            <v>1.0 AI3 HB GO MT</v>
          </cell>
          <cell r="H380" t="str">
            <v>ROJO PASION</v>
          </cell>
          <cell r="I380" t="str">
            <v>Megacentro La Serena</v>
          </cell>
          <cell r="J380" t="str">
            <v>Miguel Aguirre</v>
          </cell>
          <cell r="K380" t="str">
            <v>Miguel Aguirre</v>
          </cell>
          <cell r="L380" t="str">
            <v>Eliana Aguilera</v>
          </cell>
          <cell r="M380" t="str">
            <v>belen.aguilera@callegari.cl</v>
          </cell>
          <cell r="N380">
            <v>7000000</v>
          </cell>
        </row>
        <row r="381">
          <cell r="A381" t="str">
            <v>RPFJ79</v>
          </cell>
          <cell r="B381">
            <v>45869.802083333336</v>
          </cell>
          <cell r="C381" t="str">
            <v>KIA MOTORS</v>
          </cell>
          <cell r="D381" t="str">
            <v>MORNING</v>
          </cell>
          <cell r="E381">
            <v>2022</v>
          </cell>
          <cell r="F381">
            <v>84000</v>
          </cell>
          <cell r="G381" t="str">
            <v>1.2 EX ABS AC MT</v>
          </cell>
          <cell r="H381" t="str">
            <v>PLATEADO RESPLANDECI</v>
          </cell>
          <cell r="I381" t="str">
            <v>Local Usados</v>
          </cell>
          <cell r="J381" t="str">
            <v>Miguel Aguirre</v>
          </cell>
          <cell r="K381" t="str">
            <v>Miguel Aguirre</v>
          </cell>
          <cell r="L381" t="str">
            <v>Federico Albert</v>
          </cell>
          <cell r="M381" t="str">
            <v>falbert@callegari.cl</v>
          </cell>
          <cell r="N381">
            <v>5500000</v>
          </cell>
        </row>
        <row r="382">
          <cell r="A382" t="str">
            <v>TLRR98</v>
          </cell>
          <cell r="B382">
            <v>45869.753472222219</v>
          </cell>
          <cell r="C382" t="str">
            <v>DONGFENG</v>
          </cell>
          <cell r="D382" t="str">
            <v>D1</v>
          </cell>
          <cell r="E382">
            <v>2024</v>
          </cell>
          <cell r="F382">
            <v>32304</v>
          </cell>
          <cell r="G382" t="str">
            <v>2.2 LUXURY MT 4X4 DIESEL</v>
          </cell>
          <cell r="H382" t="str">
            <v>NEGRO</v>
          </cell>
          <cell r="I382" t="str">
            <v>Sk Copiapo</v>
          </cell>
          <cell r="J382" t="str">
            <v>Miguel Aguirre</v>
          </cell>
          <cell r="K382" t="str">
            <v>Miguel Aguirre</v>
          </cell>
          <cell r="L382" t="str">
            <v>Katherine Arredondo</v>
          </cell>
          <cell r="M382" t="str">
            <v>karredondo@callegari.cl</v>
          </cell>
          <cell r="N382">
            <v>13750000</v>
          </cell>
        </row>
        <row r="383">
          <cell r="A383" t="str">
            <v>VDBP35</v>
          </cell>
          <cell r="B383">
            <v>45869.751388888886</v>
          </cell>
          <cell r="C383" t="str">
            <v>PEUGEOT</v>
          </cell>
          <cell r="D383">
            <v>3008</v>
          </cell>
          <cell r="E383">
            <v>2025</v>
          </cell>
          <cell r="F383">
            <v>100</v>
          </cell>
          <cell r="G383" t="str">
            <v>1.2  PREMIERE MHEV 136 AT HIBRIDO</v>
          </cell>
          <cell r="H383" t="str">
            <v>NEGRO PERLA NERA</v>
          </cell>
          <cell r="I383" t="str">
            <v>Peugeot La Serena</v>
          </cell>
          <cell r="J383" t="str">
            <v>Miguel Aguirre</v>
          </cell>
          <cell r="K383" t="str">
            <v>Miguel Aguirre</v>
          </cell>
          <cell r="L383" t="str">
            <v>Carlos  Torres</v>
          </cell>
          <cell r="M383" t="str">
            <v>ctorres@callegari.cl</v>
          </cell>
          <cell r="N383">
            <v>31490000</v>
          </cell>
        </row>
        <row r="384">
          <cell r="A384" t="str">
            <v>SVGK89</v>
          </cell>
          <cell r="B384">
            <v>45861.554861111108</v>
          </cell>
          <cell r="C384" t="str">
            <v>PEUGEOT</v>
          </cell>
          <cell r="D384">
            <v>308</v>
          </cell>
          <cell r="E384">
            <v>2023</v>
          </cell>
          <cell r="F384">
            <v>7900</v>
          </cell>
          <cell r="G384" t="str">
            <v>1.2 ALLURE PACK PURETECH 130HP AT</v>
          </cell>
          <cell r="H384" t="str">
            <v>BLANCO NACARADO</v>
          </cell>
          <cell r="I384" t="str">
            <v>Local Fco De Aguirre</v>
          </cell>
          <cell r="J384" t="str">
            <v>Antonella Daire</v>
          </cell>
          <cell r="K384" t="str">
            <v>Antonella Daire</v>
          </cell>
          <cell r="L384" t="str">
            <v>Raul Muñoz</v>
          </cell>
          <cell r="M384" t="str">
            <v>rmunoz@callegari.cl</v>
          </cell>
          <cell r="N384">
            <v>15100000</v>
          </cell>
        </row>
        <row r="385">
          <cell r="A385" t="str">
            <v>VBBC94</v>
          </cell>
          <cell r="B385">
            <v>45869.550694444442</v>
          </cell>
          <cell r="C385" t="str">
            <v>PEUGEOT</v>
          </cell>
          <cell r="D385" t="str">
            <v>RIFTER</v>
          </cell>
          <cell r="E385">
            <v>2025</v>
          </cell>
          <cell r="F385">
            <v>7645</v>
          </cell>
          <cell r="H385" t="str">
            <v>VERDE KHAKI</v>
          </cell>
          <cell r="I385" t="str">
            <v>Peugeot La Serena</v>
          </cell>
          <cell r="J385" t="str">
            <v>Miguel Aguirre</v>
          </cell>
          <cell r="K385" t="str">
            <v>Miguel Aguirre</v>
          </cell>
          <cell r="L385" t="str">
            <v>Manuel  Quevedo Contreras</v>
          </cell>
          <cell r="M385" t="str">
            <v>mquevedo@callegari.cl</v>
          </cell>
          <cell r="N385">
            <v>22390000</v>
          </cell>
        </row>
        <row r="386">
          <cell r="A386" t="str">
            <v>PYCS74</v>
          </cell>
          <cell r="B386">
            <v>45869.491666666669</v>
          </cell>
          <cell r="C386" t="str">
            <v>TOYOTA</v>
          </cell>
          <cell r="D386" t="str">
            <v>HILUX</v>
          </cell>
          <cell r="E386">
            <v>2021</v>
          </cell>
          <cell r="F386">
            <v>72152</v>
          </cell>
          <cell r="H386" t="str">
            <v>PLATEADO SILVER META</v>
          </cell>
          <cell r="I386" t="str">
            <v>Megacentro Ovalle</v>
          </cell>
          <cell r="J386" t="str">
            <v>Antonella Daire</v>
          </cell>
          <cell r="K386" t="str">
            <v>Antonella Daire</v>
          </cell>
          <cell r="L386" t="str">
            <v>Jose Torres</v>
          </cell>
          <cell r="M386" t="str">
            <v>jtorres@callegari.cl</v>
          </cell>
          <cell r="N386">
            <v>16000000</v>
          </cell>
        </row>
        <row r="387">
          <cell r="A387" t="str">
            <v>SYDL18</v>
          </cell>
          <cell r="B387">
            <v>45868.68472222222</v>
          </cell>
          <cell r="C387" t="str">
            <v>CHERY</v>
          </cell>
          <cell r="D387" t="str">
            <v>TIGGO 3</v>
          </cell>
          <cell r="E387">
            <v>2023</v>
          </cell>
          <cell r="F387">
            <v>25861</v>
          </cell>
          <cell r="G387" t="str">
            <v>1.5 PRO GLS AT</v>
          </cell>
          <cell r="H387" t="str">
            <v>BLANCO METALIZADO</v>
          </cell>
          <cell r="I387" t="str">
            <v>Local Usados</v>
          </cell>
          <cell r="J387" t="str">
            <v>Antonella Daire</v>
          </cell>
          <cell r="K387" t="str">
            <v>Antonella Daire</v>
          </cell>
          <cell r="L387" t="str">
            <v>Vanessa  Casanga</v>
          </cell>
          <cell r="M387" t="str">
            <v>vcasanga@callegari.cl</v>
          </cell>
          <cell r="N387">
            <v>8800000</v>
          </cell>
        </row>
        <row r="388">
          <cell r="A388" t="str">
            <v>SJVP42</v>
          </cell>
          <cell r="B388">
            <v>45868.647916666669</v>
          </cell>
          <cell r="C388" t="str">
            <v>KIA MOTORS</v>
          </cell>
          <cell r="D388" t="str">
            <v>SELTOS</v>
          </cell>
          <cell r="E388">
            <v>2023</v>
          </cell>
          <cell r="F388">
            <v>27280</v>
          </cell>
          <cell r="G388" t="str">
            <v>1.6 EX MT</v>
          </cell>
          <cell r="H388" t="str">
            <v>GRIS GRAVEDAD</v>
          </cell>
          <cell r="I388" t="str">
            <v>Megacentro Ovalle</v>
          </cell>
          <cell r="J388" t="str">
            <v>Antonella Daire</v>
          </cell>
          <cell r="K388" t="str">
            <v>Antonella Daire</v>
          </cell>
          <cell r="L388" t="str">
            <v>Jorge Nuñez</v>
          </cell>
          <cell r="M388" t="str">
            <v>jnunez@callegari.cl</v>
          </cell>
          <cell r="N388">
            <v>11700000</v>
          </cell>
        </row>
        <row r="389">
          <cell r="A389" t="str">
            <v>SGDR50</v>
          </cell>
          <cell r="B389">
            <v>45868.388888888891</v>
          </cell>
          <cell r="C389" t="str">
            <v>SSANGYONG</v>
          </cell>
          <cell r="D389" t="str">
            <v>MUSSO</v>
          </cell>
          <cell r="E389">
            <v>2023</v>
          </cell>
          <cell r="F389">
            <v>26000</v>
          </cell>
          <cell r="G389" t="str">
            <v>2.2 GLX MT 4X4 DIESEL</v>
          </cell>
          <cell r="H389" t="str">
            <v>AZUL</v>
          </cell>
          <cell r="I389" t="str">
            <v>Megacentro Ovalle</v>
          </cell>
          <cell r="J389" t="str">
            <v>Antonella Daire</v>
          </cell>
          <cell r="K389" t="str">
            <v>Antonella Daire</v>
          </cell>
          <cell r="L389" t="str">
            <v>David Ramirez</v>
          </cell>
          <cell r="M389" t="str">
            <v>dramirez@callegari.cl</v>
          </cell>
          <cell r="N389">
            <v>17500000</v>
          </cell>
        </row>
        <row r="390">
          <cell r="A390" t="str">
            <v>LPXL97</v>
          </cell>
          <cell r="B390">
            <v>45867.703472222223</v>
          </cell>
          <cell r="C390" t="str">
            <v>JEEP</v>
          </cell>
          <cell r="D390" t="str">
            <v>CHEROKEE</v>
          </cell>
          <cell r="E390">
            <v>2020</v>
          </cell>
          <cell r="F390">
            <v>69664</v>
          </cell>
          <cell r="G390" t="str">
            <v>2.4 LONGITUDE AT</v>
          </cell>
          <cell r="H390" t="str">
            <v>PLATEADO</v>
          </cell>
          <cell r="I390" t="str">
            <v>Local Fco De Aguirre</v>
          </cell>
          <cell r="J390" t="str">
            <v>Antonella Daire</v>
          </cell>
          <cell r="K390" t="str">
            <v>Antonella Daire</v>
          </cell>
          <cell r="L390" t="str">
            <v>Pablo Toth</v>
          </cell>
          <cell r="M390" t="str">
            <v>ptoth@callegari.cl</v>
          </cell>
          <cell r="N390">
            <v>11000000</v>
          </cell>
        </row>
        <row r="391">
          <cell r="A391" t="str">
            <v>SRST44</v>
          </cell>
          <cell r="B391">
            <v>45867.511805555558</v>
          </cell>
          <cell r="C391" t="str">
            <v>DONGFENG</v>
          </cell>
          <cell r="D391" t="str">
            <v>RICH</v>
          </cell>
          <cell r="E391">
            <v>2023</v>
          </cell>
          <cell r="F391">
            <v>53722</v>
          </cell>
          <cell r="H391" t="str">
            <v>PLATEADO PLATA</v>
          </cell>
          <cell r="I391" t="str">
            <v>Nissan La Serena</v>
          </cell>
          <cell r="J391" t="str">
            <v>Antonella Daire</v>
          </cell>
          <cell r="K391" t="str">
            <v>Antonella Daire</v>
          </cell>
          <cell r="L391" t="str">
            <v>Gemita Muñoz</v>
          </cell>
          <cell r="M391" t="str">
            <v>gmunoz@callegari.cl</v>
          </cell>
          <cell r="N391">
            <v>10000000</v>
          </cell>
        </row>
        <row r="392">
          <cell r="A392" t="str">
            <v>SVGL86</v>
          </cell>
          <cell r="B392">
            <v>45867.503472222219</v>
          </cell>
          <cell r="C392" t="str">
            <v>CHEVROLET</v>
          </cell>
          <cell r="D392" t="str">
            <v>GROOVE</v>
          </cell>
          <cell r="E392">
            <v>2023</v>
          </cell>
          <cell r="F392">
            <v>31000</v>
          </cell>
          <cell r="G392" t="str">
            <v>1.5 PREMIER MT</v>
          </cell>
          <cell r="H392" t="str">
            <v>ROJO BURDEO METALICO</v>
          </cell>
          <cell r="I392" t="str">
            <v>Local Fco De Aguirre</v>
          </cell>
          <cell r="J392" t="str">
            <v>Antonella Daire</v>
          </cell>
          <cell r="K392" t="str">
            <v>Antonella Daire</v>
          </cell>
          <cell r="L392" t="str">
            <v>Maria Paz  Aranciba</v>
          </cell>
          <cell r="M392" t="str">
            <v>marancibia@callegari.cl</v>
          </cell>
          <cell r="N392">
            <v>8620000</v>
          </cell>
        </row>
        <row r="393">
          <cell r="A393" t="str">
            <v>RRZF82</v>
          </cell>
          <cell r="B393">
            <v>45866.45</v>
          </cell>
          <cell r="C393" t="str">
            <v>HYUNDAI</v>
          </cell>
          <cell r="D393" t="str">
            <v>TUCSON</v>
          </cell>
          <cell r="E393">
            <v>2022</v>
          </cell>
          <cell r="F393">
            <v>57900</v>
          </cell>
          <cell r="G393" t="str">
            <v>2.0 NX4 PLUS MT</v>
          </cell>
          <cell r="H393" t="str">
            <v>PLATEADO PLATA</v>
          </cell>
          <cell r="I393" t="str">
            <v>Megacentro Ovalle</v>
          </cell>
          <cell r="J393" t="str">
            <v>Antonella Daire</v>
          </cell>
          <cell r="K393" t="str">
            <v>Antonella Daire</v>
          </cell>
          <cell r="L393" t="str">
            <v>Jorge Nuñez</v>
          </cell>
          <cell r="M393" t="str">
            <v>jnunez@callegari.cl</v>
          </cell>
          <cell r="N393">
            <v>14200000</v>
          </cell>
        </row>
        <row r="394">
          <cell r="A394" t="str">
            <v>TFGL70</v>
          </cell>
          <cell r="B394">
            <v>45866.438194444447</v>
          </cell>
          <cell r="C394" t="str">
            <v>FORD</v>
          </cell>
          <cell r="D394" t="str">
            <v>RANGER</v>
          </cell>
          <cell r="E394">
            <v>2024</v>
          </cell>
          <cell r="F394">
            <v>44000</v>
          </cell>
          <cell r="G394" t="str">
            <v>3.0 RAPTOR AT 4X4</v>
          </cell>
          <cell r="H394" t="str">
            <v>NEGRO ABSOLUTO</v>
          </cell>
          <cell r="I394" t="str">
            <v xml:space="preserve">Premium Usados </v>
          </cell>
          <cell r="J394" t="str">
            <v>Antonella Daire</v>
          </cell>
          <cell r="K394" t="str">
            <v>Antonella Daire</v>
          </cell>
          <cell r="L394" t="str">
            <v>Jordi Foitzick</v>
          </cell>
          <cell r="M394" t="str">
            <v>jocarrasco@callegari.cl</v>
          </cell>
          <cell r="N394">
            <v>45000000</v>
          </cell>
        </row>
        <row r="395">
          <cell r="A395" t="str">
            <v>SRWC14</v>
          </cell>
          <cell r="B395">
            <v>45866.436111111114</v>
          </cell>
          <cell r="C395" t="str">
            <v>PEUGEOT</v>
          </cell>
          <cell r="D395">
            <v>5008</v>
          </cell>
          <cell r="E395">
            <v>2023</v>
          </cell>
          <cell r="F395">
            <v>28000</v>
          </cell>
          <cell r="G395" t="str">
            <v>1.6 GT PURETECH 180 AT</v>
          </cell>
          <cell r="H395" t="str">
            <v>GRIS PLATINIUM</v>
          </cell>
          <cell r="I395" t="str">
            <v>Sk Copiapo</v>
          </cell>
          <cell r="J395" t="str">
            <v>Antonella Daire</v>
          </cell>
          <cell r="K395" t="str">
            <v>Antonella Daire</v>
          </cell>
          <cell r="L395" t="str">
            <v>Katherine Arredondo</v>
          </cell>
          <cell r="M395" t="str">
            <v>karredondo@callegari.cl</v>
          </cell>
          <cell r="N395">
            <v>20600000</v>
          </cell>
        </row>
        <row r="396">
          <cell r="A396" t="str">
            <v>TKHL27</v>
          </cell>
          <cell r="B396">
            <v>45864.6</v>
          </cell>
          <cell r="C396" t="str">
            <v>KIA MOTORS</v>
          </cell>
          <cell r="D396" t="str">
            <v>SOLUTO</v>
          </cell>
          <cell r="E396">
            <v>2024</v>
          </cell>
          <cell r="F396">
            <v>8940</v>
          </cell>
          <cell r="G396" t="str">
            <v>1.4 LX MT</v>
          </cell>
          <cell r="H396" t="str">
            <v>PLATEADO TITANIO</v>
          </cell>
          <cell r="I396" t="str">
            <v>Kia La Serena</v>
          </cell>
          <cell r="J396" t="str">
            <v>Antonella Daire</v>
          </cell>
          <cell r="K396" t="str">
            <v>Antonella Daire</v>
          </cell>
          <cell r="L396" t="str">
            <v>José Cerda</v>
          </cell>
          <cell r="M396" t="str">
            <v>jose.cerda@callegari.cl</v>
          </cell>
          <cell r="N396">
            <v>8000000</v>
          </cell>
        </row>
        <row r="397">
          <cell r="A397" t="str">
            <v>SDPC89</v>
          </cell>
          <cell r="B397">
            <v>45863.763888888891</v>
          </cell>
          <cell r="C397" t="str">
            <v>CHERY</v>
          </cell>
          <cell r="D397" t="str">
            <v>TIGGO 8</v>
          </cell>
          <cell r="E397">
            <v>2023</v>
          </cell>
          <cell r="F397">
            <v>84000</v>
          </cell>
          <cell r="G397" t="str">
            <v>1.5 GLS MT</v>
          </cell>
          <cell r="H397" t="str">
            <v>BLANCO METALIZADO</v>
          </cell>
          <cell r="I397" t="str">
            <v>Local Usados</v>
          </cell>
          <cell r="J397" t="str">
            <v>Antonella Daire</v>
          </cell>
          <cell r="K397" t="str">
            <v>Antonella Daire</v>
          </cell>
          <cell r="L397" t="str">
            <v>Vanessa  Casanga</v>
          </cell>
          <cell r="M397" t="str">
            <v>vcasanga@callegari.cl</v>
          </cell>
          <cell r="N397">
            <v>9000000</v>
          </cell>
        </row>
        <row r="398">
          <cell r="A398" t="str">
            <v>RTVV89</v>
          </cell>
          <cell r="B398">
            <v>45863.699305555558</v>
          </cell>
          <cell r="C398" t="str">
            <v>PEUGEOT</v>
          </cell>
          <cell r="D398">
            <v>208</v>
          </cell>
          <cell r="E398">
            <v>2022</v>
          </cell>
          <cell r="F398">
            <v>26001</v>
          </cell>
          <cell r="G398" t="str">
            <v>1.2 ACTIVE PACK PURETECH 75 MT</v>
          </cell>
          <cell r="H398" t="str">
            <v>BLANCO NACARADO</v>
          </cell>
          <cell r="I398" t="str">
            <v>Local Usados</v>
          </cell>
          <cell r="J398" t="str">
            <v>Antonella Daire</v>
          </cell>
          <cell r="K398" t="str">
            <v>Antonella Daire</v>
          </cell>
          <cell r="L398" t="str">
            <v>Vanessa  Casanga</v>
          </cell>
          <cell r="M398" t="str">
            <v>vcasanga@callegari.cl</v>
          </cell>
          <cell r="N398">
            <v>8000000</v>
          </cell>
        </row>
        <row r="399">
          <cell r="A399" t="str">
            <v>RRWP23</v>
          </cell>
          <cell r="B399">
            <v>45863.280555555553</v>
          </cell>
          <cell r="C399" t="str">
            <v>MITSUBISHI</v>
          </cell>
          <cell r="D399" t="str">
            <v>ECLIPSE CROSS</v>
          </cell>
          <cell r="E399">
            <v>2022</v>
          </cell>
          <cell r="F399">
            <v>61000</v>
          </cell>
          <cell r="G399" t="str">
            <v>1.5 RX AT</v>
          </cell>
          <cell r="H399" t="str">
            <v>PLATEADO</v>
          </cell>
          <cell r="I399" t="str">
            <v>Local Fco De Aguirre</v>
          </cell>
          <cell r="J399" t="str">
            <v>Antonella Daire</v>
          </cell>
          <cell r="K399" t="str">
            <v>Antonella Daire</v>
          </cell>
          <cell r="L399" t="str">
            <v>Adriana Casallas</v>
          </cell>
          <cell r="M399" t="str">
            <v>acasallas@callegari.cl</v>
          </cell>
          <cell r="N399">
            <v>13000000</v>
          </cell>
        </row>
        <row r="400">
          <cell r="A400" t="str">
            <v>TBZH60</v>
          </cell>
          <cell r="B400">
            <v>45862.674305555556</v>
          </cell>
          <cell r="C400" t="str">
            <v>TOYOTA</v>
          </cell>
          <cell r="D400" t="str">
            <v>FORTUNER</v>
          </cell>
          <cell r="E400">
            <v>2024</v>
          </cell>
          <cell r="F400">
            <v>19371</v>
          </cell>
          <cell r="G400" t="str">
            <v>2.7 SR5 AT</v>
          </cell>
          <cell r="H400" t="str">
            <v>BLANCO</v>
          </cell>
          <cell r="I400" t="str">
            <v>Salamanca</v>
          </cell>
          <cell r="J400" t="str">
            <v>Antonella Daire</v>
          </cell>
          <cell r="K400" t="str">
            <v>Antonella Daire</v>
          </cell>
          <cell r="L400" t="str">
            <v>Marcelo  Chavez</v>
          </cell>
          <cell r="M400" t="str">
            <v>mchavez@callegari.cl</v>
          </cell>
          <cell r="N400">
            <v>25000000</v>
          </cell>
        </row>
        <row r="401">
          <cell r="A401" t="str">
            <v>SPZB63</v>
          </cell>
          <cell r="B401">
            <v>45862.423611111109</v>
          </cell>
          <cell r="C401" t="str">
            <v>CHEVROLET</v>
          </cell>
          <cell r="D401" t="str">
            <v>SAIL</v>
          </cell>
          <cell r="E401">
            <v>2023</v>
          </cell>
          <cell r="F401">
            <v>17766</v>
          </cell>
          <cell r="G401" t="str">
            <v>1.5 L MT</v>
          </cell>
          <cell r="H401" t="str">
            <v>negro</v>
          </cell>
          <cell r="I401" t="str">
            <v>Omoda La Serena</v>
          </cell>
          <cell r="J401" t="str">
            <v>Antonella Daire</v>
          </cell>
          <cell r="K401" t="str">
            <v>Antonella Daire</v>
          </cell>
          <cell r="L401" t="str">
            <v>Victor  Salas Rivera</v>
          </cell>
          <cell r="M401" t="str">
            <v>vsalas@callegari.cl</v>
          </cell>
          <cell r="N401">
            <v>6500000</v>
          </cell>
        </row>
        <row r="402">
          <cell r="A402" t="str">
            <v>TKTZ70</v>
          </cell>
          <cell r="B402">
            <v>45861.776388888888</v>
          </cell>
          <cell r="C402" t="str">
            <v>OPEL</v>
          </cell>
          <cell r="D402" t="str">
            <v>MOKKA</v>
          </cell>
          <cell r="E402">
            <v>2024</v>
          </cell>
          <cell r="F402">
            <v>9700</v>
          </cell>
          <cell r="G402" t="str">
            <v>1.2 ELEGANCE AT</v>
          </cell>
          <cell r="H402" t="str">
            <v>BLANCO BANQUISE</v>
          </cell>
          <cell r="I402" t="str">
            <v>Megacentro La Serena</v>
          </cell>
          <cell r="J402" t="str">
            <v>Antonella Daire</v>
          </cell>
          <cell r="K402" t="str">
            <v>Antonella Daire</v>
          </cell>
          <cell r="L402" t="str">
            <v>Viviana Rojas</v>
          </cell>
          <cell r="M402" t="str">
            <v>v.rojas@callegari.cl</v>
          </cell>
          <cell r="N402">
            <v>14000000</v>
          </cell>
        </row>
        <row r="403">
          <cell r="A403" t="str">
            <v>KWXL38</v>
          </cell>
          <cell r="B403">
            <v>45861.716666666667</v>
          </cell>
          <cell r="C403" t="str">
            <v>SUZUKI</v>
          </cell>
          <cell r="D403" t="str">
            <v>SWIFT</v>
          </cell>
          <cell r="E403">
            <v>2019</v>
          </cell>
          <cell r="F403">
            <v>36060</v>
          </cell>
          <cell r="G403" t="str">
            <v>1.2 G GL SPORT AA 5P AT</v>
          </cell>
          <cell r="H403" t="str">
            <v>PLATEADO PLATA</v>
          </cell>
          <cell r="I403" t="str">
            <v>Peugeot Copiapo</v>
          </cell>
          <cell r="J403" t="str">
            <v>Antonella Daire</v>
          </cell>
          <cell r="K403" t="str">
            <v>Antonella Daire</v>
          </cell>
          <cell r="L403" t="str">
            <v>María Angélica Escalante</v>
          </cell>
          <cell r="M403" t="str">
            <v>aescalante@callegari.cl</v>
          </cell>
          <cell r="N403">
            <v>7240000</v>
          </cell>
        </row>
        <row r="404">
          <cell r="A404" t="str">
            <v>RBJH77</v>
          </cell>
          <cell r="B404">
            <v>45861.572916666664</v>
          </cell>
          <cell r="C404" t="str">
            <v>NISSAN</v>
          </cell>
          <cell r="D404" t="str">
            <v>VERSA</v>
          </cell>
          <cell r="E404">
            <v>2021</v>
          </cell>
          <cell r="F404">
            <v>85390</v>
          </cell>
          <cell r="G404" t="str">
            <v>1.6 ADVANCE AT</v>
          </cell>
          <cell r="H404" t="str">
            <v>PLATEADO</v>
          </cell>
          <cell r="I404" t="str">
            <v>Nissan La Serena</v>
          </cell>
          <cell r="J404" t="str">
            <v>Antonella Daire</v>
          </cell>
          <cell r="K404" t="str">
            <v>Antonella Daire</v>
          </cell>
          <cell r="L404" t="str">
            <v>Magdalena Olivares</v>
          </cell>
          <cell r="M404" t="str">
            <v>molivares@callegari.cl</v>
          </cell>
          <cell r="N404">
            <v>7700000</v>
          </cell>
        </row>
        <row r="405">
          <cell r="A405" t="str">
            <v>PFRW22</v>
          </cell>
          <cell r="B405">
            <v>45861.559027777781</v>
          </cell>
          <cell r="C405" t="str">
            <v>BMW</v>
          </cell>
          <cell r="D405" t="str">
            <v>X3</v>
          </cell>
          <cell r="E405">
            <v>2021</v>
          </cell>
          <cell r="F405">
            <v>51000</v>
          </cell>
          <cell r="G405" t="str">
            <v>2.0 SDRIVE20I HERITAGE AT</v>
          </cell>
          <cell r="H405" t="str">
            <v>BLANCO</v>
          </cell>
          <cell r="I405" t="str">
            <v>Megacentro La Serena</v>
          </cell>
          <cell r="J405" t="str">
            <v>Antonella Daire</v>
          </cell>
          <cell r="K405" t="str">
            <v>Antonella Daire</v>
          </cell>
          <cell r="L405" t="str">
            <v>Fabian Gonzalo  Mondaca Alfaro</v>
          </cell>
          <cell r="M405" t="str">
            <v>fmondaca@callegari.cl</v>
          </cell>
          <cell r="N405">
            <v>24000000</v>
          </cell>
        </row>
        <row r="406">
          <cell r="A406" t="str">
            <v>RFKS53</v>
          </cell>
          <cell r="B406">
            <v>45861.429861111108</v>
          </cell>
          <cell r="C406" t="str">
            <v>RAM</v>
          </cell>
          <cell r="D406">
            <v>700</v>
          </cell>
          <cell r="E406">
            <v>2022</v>
          </cell>
          <cell r="F406">
            <v>38000</v>
          </cell>
          <cell r="G406" t="str">
            <v>1.3 LARAMIE CD MT</v>
          </cell>
          <cell r="H406" t="str">
            <v>NEGRO VULCANO</v>
          </cell>
          <cell r="I406" t="str">
            <v>Megacentro La Serena</v>
          </cell>
          <cell r="J406" t="str">
            <v>Antonella Daire</v>
          </cell>
          <cell r="K406" t="str">
            <v>Antonella Daire</v>
          </cell>
          <cell r="L406" t="str">
            <v>Eliana Aguilera</v>
          </cell>
          <cell r="M406" t="str">
            <v>belen.aguilera@callegari.cl</v>
          </cell>
          <cell r="N406">
            <v>10350000</v>
          </cell>
        </row>
        <row r="407">
          <cell r="A407" t="str">
            <v>JZJK35</v>
          </cell>
          <cell r="B407">
            <v>45861.427777777775</v>
          </cell>
          <cell r="C407" t="str">
            <v>CHEVROLET</v>
          </cell>
          <cell r="D407" t="str">
            <v>CAPTIVA</v>
          </cell>
          <cell r="E407">
            <v>2018</v>
          </cell>
          <cell r="F407">
            <v>74976</v>
          </cell>
          <cell r="G407" t="str">
            <v>2.4 LS FWD 6AT</v>
          </cell>
          <cell r="H407" t="str">
            <v>NEGRO</v>
          </cell>
          <cell r="I407" t="str">
            <v>Peugeot Copiapo</v>
          </cell>
          <cell r="J407" t="str">
            <v>Antonella Daire</v>
          </cell>
          <cell r="K407" t="str">
            <v>Antonella Daire</v>
          </cell>
          <cell r="L407" t="str">
            <v>María Angélica Escalante</v>
          </cell>
          <cell r="M407" t="str">
            <v>aescalante@callegari.cl</v>
          </cell>
          <cell r="N407">
            <v>8150000</v>
          </cell>
        </row>
        <row r="408">
          <cell r="A408" t="str">
            <v>VBHL43</v>
          </cell>
          <cell r="B408">
            <v>45860.534722222219</v>
          </cell>
          <cell r="C408" t="str">
            <v>CITROEN</v>
          </cell>
          <cell r="D408" t="str">
            <v>C-4</v>
          </cell>
          <cell r="E408">
            <v>2025</v>
          </cell>
          <cell r="F408">
            <v>2858</v>
          </cell>
          <cell r="G408" t="str">
            <v>1.2 PURETECH 130 EAT8 SHINE AT</v>
          </cell>
          <cell r="H408" t="str">
            <v>GRIS ARTENSE</v>
          </cell>
          <cell r="I408" t="str">
            <v>Kia La Serena</v>
          </cell>
          <cell r="J408" t="str">
            <v>Antonella Daire</v>
          </cell>
          <cell r="K408" t="str">
            <v>Antonella Daire</v>
          </cell>
          <cell r="L408" t="str">
            <v>Carolina Bustos</v>
          </cell>
          <cell r="M408" t="str">
            <v>cbustos@callegari.cl</v>
          </cell>
          <cell r="N408">
            <v>16500000</v>
          </cell>
        </row>
        <row r="409">
          <cell r="A409" t="str">
            <v>SJDW14</v>
          </cell>
          <cell r="B409">
            <v>45859.704861111109</v>
          </cell>
          <cell r="C409" t="str">
            <v>CHEVROLET</v>
          </cell>
          <cell r="D409" t="str">
            <v>SILVERADO</v>
          </cell>
          <cell r="E409">
            <v>2023</v>
          </cell>
          <cell r="F409">
            <v>38000</v>
          </cell>
          <cell r="G409" t="str">
            <v>3.0 TD HIGH COUNTRY AT 4X4 DIESEL</v>
          </cell>
          <cell r="H409" t="str">
            <v>NEGRO</v>
          </cell>
          <cell r="I409" t="str">
            <v xml:space="preserve">Premium Usados </v>
          </cell>
          <cell r="J409" t="str">
            <v>Antonella Daire</v>
          </cell>
          <cell r="K409" t="str">
            <v>Antonella Daire</v>
          </cell>
          <cell r="L409" t="str">
            <v>Jordi Foitzick</v>
          </cell>
          <cell r="M409" t="str">
            <v>jocarrasco@callegari.cl</v>
          </cell>
          <cell r="N409">
            <v>50000000</v>
          </cell>
        </row>
        <row r="410">
          <cell r="A410" t="str">
            <v>LLBX91</v>
          </cell>
          <cell r="B410">
            <v>45859.490972222222</v>
          </cell>
          <cell r="C410" t="str">
            <v>NISSAN</v>
          </cell>
          <cell r="D410" t="str">
            <v>QASHQAI</v>
          </cell>
          <cell r="E410">
            <v>2019</v>
          </cell>
          <cell r="F410">
            <v>86384</v>
          </cell>
          <cell r="G410" t="str">
            <v>2.0 ADVANCE CVT AT</v>
          </cell>
          <cell r="H410" t="str">
            <v>PLATEADO SATIN</v>
          </cell>
          <cell r="I410" t="str">
            <v>Nissan La Serena</v>
          </cell>
          <cell r="J410" t="str">
            <v>Antonella Daire</v>
          </cell>
          <cell r="K410" t="str">
            <v>Antonella Daire</v>
          </cell>
          <cell r="L410" t="str">
            <v>Magdalena Olivares</v>
          </cell>
          <cell r="M410" t="str">
            <v>molivares@callegari.cl</v>
          </cell>
          <cell r="N410">
            <v>8650000</v>
          </cell>
        </row>
        <row r="411">
          <cell r="A411" t="str">
            <v>KWKB81</v>
          </cell>
          <cell r="B411">
            <v>45859.486805555556</v>
          </cell>
          <cell r="C411" t="str">
            <v>HYUNDAI</v>
          </cell>
          <cell r="D411" t="str">
            <v>GRAND I-10</v>
          </cell>
          <cell r="E411">
            <v>2019</v>
          </cell>
          <cell r="F411">
            <v>69800</v>
          </cell>
          <cell r="G411" t="str">
            <v>1.2 SDN MT GLS 2AB AC ABS PE</v>
          </cell>
          <cell r="H411" t="str">
            <v>BLANCO</v>
          </cell>
          <cell r="I411" t="str">
            <v>Megacentro Ovalle</v>
          </cell>
          <cell r="J411" t="str">
            <v>Antonella Daire</v>
          </cell>
          <cell r="K411" t="str">
            <v>Antonella Daire</v>
          </cell>
          <cell r="L411" t="str">
            <v>Jorge Nuñez</v>
          </cell>
          <cell r="M411" t="str">
            <v>jnunez@callegari.cl</v>
          </cell>
          <cell r="N411">
            <v>5200000</v>
          </cell>
        </row>
        <row r="412">
          <cell r="A412" t="str">
            <v>RVVS12</v>
          </cell>
          <cell r="B412">
            <v>45859.453472222223</v>
          </cell>
          <cell r="C412" t="str">
            <v>VOLKSWAGEN</v>
          </cell>
          <cell r="D412" t="str">
            <v>GOL</v>
          </cell>
          <cell r="E412">
            <v>2022</v>
          </cell>
          <cell r="F412">
            <v>43000</v>
          </cell>
          <cell r="G412" t="str">
            <v>1.6 TRENDLINE MT</v>
          </cell>
          <cell r="H412" t="str">
            <v>GRIS PLATINO</v>
          </cell>
          <cell r="I412" t="str">
            <v xml:space="preserve">Premium Usados </v>
          </cell>
          <cell r="J412" t="str">
            <v>Antonella Daire</v>
          </cell>
          <cell r="K412" t="str">
            <v>Antonella Daire</v>
          </cell>
          <cell r="L412" t="str">
            <v>Jordi Foitzick</v>
          </cell>
          <cell r="M412" t="str">
            <v>jocarrasco@callegari.cl</v>
          </cell>
          <cell r="N412">
            <v>6500000</v>
          </cell>
        </row>
        <row r="413">
          <cell r="A413" t="str">
            <v>TDYK32</v>
          </cell>
          <cell r="B413">
            <v>45856.461805555555</v>
          </cell>
          <cell r="C413" t="str">
            <v>PEUGEOT</v>
          </cell>
          <cell r="D413">
            <v>3008</v>
          </cell>
          <cell r="E413">
            <v>2024</v>
          </cell>
          <cell r="F413">
            <v>17500</v>
          </cell>
          <cell r="G413" t="str">
            <v>1.2 ACTIVE PACK PURETECH 130 MT</v>
          </cell>
          <cell r="H413" t="str">
            <v>BLANCO NACARADO</v>
          </cell>
          <cell r="I413" t="str">
            <v>Usados Los Carreras</v>
          </cell>
          <cell r="J413" t="str">
            <v>Antonella Daire</v>
          </cell>
          <cell r="K413" t="str">
            <v>Antonella Daire</v>
          </cell>
          <cell r="L413" t="str">
            <v>Sebastian Cabrera</v>
          </cell>
          <cell r="M413" t="str">
            <v>scabrera@callegari.cl</v>
          </cell>
          <cell r="N413">
            <v>15000000</v>
          </cell>
        </row>
        <row r="414">
          <cell r="A414" t="str">
            <v>RVRF18</v>
          </cell>
          <cell r="B414">
            <v>45855.734722222223</v>
          </cell>
          <cell r="C414" t="str">
            <v>GAC GONOW</v>
          </cell>
          <cell r="D414" t="str">
            <v>GS4 POWER</v>
          </cell>
          <cell r="E414">
            <v>2022</v>
          </cell>
          <cell r="F414">
            <v>34606</v>
          </cell>
          <cell r="G414" t="str">
            <v>1.5 GB AT</v>
          </cell>
          <cell r="H414" t="str">
            <v>BLANCO</v>
          </cell>
          <cell r="I414" t="str">
            <v>Omoda La Serena</v>
          </cell>
          <cell r="J414" t="str">
            <v>Antonella Daire</v>
          </cell>
          <cell r="K414" t="str">
            <v>Antonella Daire</v>
          </cell>
          <cell r="L414" t="str">
            <v>Victor  Salas Rivera</v>
          </cell>
          <cell r="M414" t="str">
            <v>vsalas@callegari.cl</v>
          </cell>
          <cell r="N414">
            <v>9000000</v>
          </cell>
        </row>
        <row r="415">
          <cell r="A415" t="str">
            <v>SVRL30</v>
          </cell>
          <cell r="B415">
            <v>45853.796527777777</v>
          </cell>
          <cell r="C415" t="str">
            <v>FORD</v>
          </cell>
          <cell r="D415" t="str">
            <v>TERRITORY</v>
          </cell>
          <cell r="E415">
            <v>2023</v>
          </cell>
          <cell r="F415">
            <v>26400</v>
          </cell>
          <cell r="G415" t="str">
            <v>1.5 TREND AT</v>
          </cell>
          <cell r="H415" t="str">
            <v>CAFE MARRON BURDEO</v>
          </cell>
          <cell r="I415" t="str">
            <v>Megacentro Ovalle</v>
          </cell>
          <cell r="J415" t="str">
            <v>Antonella Daire</v>
          </cell>
          <cell r="K415" t="str">
            <v>Antonella Daire</v>
          </cell>
          <cell r="L415" t="str">
            <v>Andy Sebastian  Rojas</v>
          </cell>
          <cell r="M415" t="str">
            <v>arojas@callegari.cl</v>
          </cell>
          <cell r="N415">
            <v>11000000</v>
          </cell>
        </row>
        <row r="416">
          <cell r="A416" t="str">
            <v>SJJH10</v>
          </cell>
          <cell r="B416">
            <v>45853.68472222222</v>
          </cell>
          <cell r="C416" t="str">
            <v>DONGFENG</v>
          </cell>
          <cell r="D416">
            <v>580</v>
          </cell>
          <cell r="E416">
            <v>2023</v>
          </cell>
          <cell r="F416">
            <v>24000</v>
          </cell>
          <cell r="G416" t="str">
            <v>1.8 COMFORT MT</v>
          </cell>
          <cell r="H416" t="str">
            <v>NEGRO</v>
          </cell>
          <cell r="I416" t="str">
            <v>Megacentro La Serena</v>
          </cell>
          <cell r="J416" t="str">
            <v>Antonella Daire</v>
          </cell>
          <cell r="K416" t="str">
            <v>Antonella Daire</v>
          </cell>
          <cell r="L416" t="str">
            <v>Alvaro Castro</v>
          </cell>
          <cell r="M416" t="str">
            <v>acastro@callegari.cl</v>
          </cell>
          <cell r="N416">
            <v>8000000</v>
          </cell>
        </row>
        <row r="417">
          <cell r="A417" t="str">
            <v>RHRV23</v>
          </cell>
          <cell r="B417">
            <v>45853.67083333333</v>
          </cell>
          <cell r="C417" t="str">
            <v>CHEVROLET</v>
          </cell>
          <cell r="D417" t="str">
            <v>COLORADO</v>
          </cell>
          <cell r="E417">
            <v>2022</v>
          </cell>
          <cell r="F417">
            <v>31000</v>
          </cell>
          <cell r="G417" t="str">
            <v>2.8 LS MT DIESEL</v>
          </cell>
          <cell r="H417" t="str">
            <v>GRIS SOMBRA METALICO</v>
          </cell>
          <cell r="I417" t="str">
            <v>Megacentro Ovalle</v>
          </cell>
          <cell r="J417" t="str">
            <v>Antonella Daire</v>
          </cell>
          <cell r="K417" t="str">
            <v>Antonella Daire</v>
          </cell>
          <cell r="L417" t="str">
            <v>David Ramirez</v>
          </cell>
          <cell r="M417" t="str">
            <v>dramirez@callegari.cl</v>
          </cell>
          <cell r="N417">
            <v>17000000</v>
          </cell>
        </row>
        <row r="418">
          <cell r="A418" t="str">
            <v>LLBY83</v>
          </cell>
          <cell r="B418">
            <v>45853.474305555559</v>
          </cell>
          <cell r="C418" t="str">
            <v>DODGE</v>
          </cell>
          <cell r="D418" t="str">
            <v>RAM</v>
          </cell>
          <cell r="E418">
            <v>2019</v>
          </cell>
          <cell r="F418">
            <v>56000</v>
          </cell>
          <cell r="H418" t="str">
            <v>NEGRO</v>
          </cell>
          <cell r="I418" t="str">
            <v>Local Fco De Aguirre</v>
          </cell>
          <cell r="J418" t="str">
            <v>Antonella Daire</v>
          </cell>
          <cell r="K418" t="str">
            <v>Antonella Daire</v>
          </cell>
          <cell r="L418" t="str">
            <v>Willy Guerrero</v>
          </cell>
          <cell r="M418" t="str">
            <v>wguerrero@callegari.cl</v>
          </cell>
          <cell r="N418">
            <v>14500000</v>
          </cell>
        </row>
        <row r="419">
          <cell r="A419" t="str">
            <v>RVVS48</v>
          </cell>
          <cell r="B419">
            <v>45853.449305555558</v>
          </cell>
          <cell r="C419" t="str">
            <v>CHERY</v>
          </cell>
          <cell r="D419" t="str">
            <v>TIGGO 7</v>
          </cell>
          <cell r="E419">
            <v>2022</v>
          </cell>
          <cell r="F419">
            <v>52000</v>
          </cell>
          <cell r="G419" t="str">
            <v>1.5 PRO GLX AT</v>
          </cell>
          <cell r="H419" t="str">
            <v>BLANCO METALIZADO</v>
          </cell>
          <cell r="I419" t="str">
            <v>Omoda La Serena</v>
          </cell>
          <cell r="J419" t="str">
            <v>Antonella Daire</v>
          </cell>
          <cell r="K419" t="str">
            <v>Antonella Daire</v>
          </cell>
          <cell r="L419" t="str">
            <v>Daniela Pizarro</v>
          </cell>
          <cell r="M419" t="str">
            <v>dpizarro@callegari.cl</v>
          </cell>
          <cell r="N419">
            <v>9400000</v>
          </cell>
        </row>
        <row r="420">
          <cell r="A420" t="str">
            <v>SYDR34</v>
          </cell>
          <cell r="B420">
            <v>45852.560416666667</v>
          </cell>
          <cell r="C420" t="str">
            <v>NISSAN</v>
          </cell>
          <cell r="D420" t="str">
            <v>QASHQAI</v>
          </cell>
          <cell r="E420">
            <v>2023</v>
          </cell>
          <cell r="F420">
            <v>11022</v>
          </cell>
          <cell r="G420" t="str">
            <v>1.3 T SENSE MT</v>
          </cell>
          <cell r="H420" t="str">
            <v>BLANCO PERLA</v>
          </cell>
          <cell r="I420" t="str">
            <v>Nissan La Serena</v>
          </cell>
          <cell r="J420" t="str">
            <v>Antonella Daire</v>
          </cell>
          <cell r="K420" t="str">
            <v>Antonella Daire</v>
          </cell>
          <cell r="L420" t="str">
            <v>Gemita Muñoz</v>
          </cell>
          <cell r="M420" t="str">
            <v>gmunoz@callegari.cl</v>
          </cell>
          <cell r="N420">
            <v>16000000</v>
          </cell>
        </row>
        <row r="421">
          <cell r="A421" t="str">
            <v>PKBJ31</v>
          </cell>
          <cell r="B421">
            <v>45852.438194444447</v>
          </cell>
          <cell r="C421" t="str">
            <v>SSANGYONG</v>
          </cell>
          <cell r="D421" t="str">
            <v>KORANDO</v>
          </cell>
          <cell r="E421">
            <v>2021</v>
          </cell>
          <cell r="F421">
            <v>75000</v>
          </cell>
          <cell r="G421" t="str">
            <v>1.6 GLX DIESEL 6AB MT</v>
          </cell>
          <cell r="H421" t="str">
            <v>BLANCO</v>
          </cell>
          <cell r="I421" t="str">
            <v>Megacentro Ovalle</v>
          </cell>
          <cell r="J421" t="str">
            <v>Antonella Daire</v>
          </cell>
          <cell r="K421" t="str">
            <v>Antonella Daire</v>
          </cell>
          <cell r="L421" t="str">
            <v>Andy Sebastian  Rojas</v>
          </cell>
          <cell r="M421" t="str">
            <v>arojas@callegari.cl</v>
          </cell>
          <cell r="N421">
            <v>11000000</v>
          </cell>
        </row>
        <row r="422">
          <cell r="A422" t="str">
            <v>LCWF33</v>
          </cell>
          <cell r="B422">
            <v>45852.385416666664</v>
          </cell>
          <cell r="C422" t="str">
            <v>JEEP</v>
          </cell>
          <cell r="D422" t="str">
            <v>RENEGADE</v>
          </cell>
          <cell r="E422">
            <v>2019</v>
          </cell>
          <cell r="F422">
            <v>39000</v>
          </cell>
          <cell r="G422" t="str">
            <v>1.8 SPORT LX MT</v>
          </cell>
          <cell r="H422" t="str">
            <v>ROJO</v>
          </cell>
          <cell r="I422" t="str">
            <v>Sk Copiapo</v>
          </cell>
          <cell r="J422" t="str">
            <v>Antonella Daire</v>
          </cell>
          <cell r="K422" t="str">
            <v>Antonella Daire</v>
          </cell>
          <cell r="L422" t="str">
            <v>Lorena Castillo</v>
          </cell>
          <cell r="M422" t="str">
            <v>lcastillo@callegari.cl</v>
          </cell>
          <cell r="N422">
            <v>8500000</v>
          </cell>
        </row>
        <row r="423">
          <cell r="A423" t="str">
            <v>SXHW82</v>
          </cell>
          <cell r="B423">
            <v>45849.399305555555</v>
          </cell>
          <cell r="C423" t="str">
            <v>DONGFENG</v>
          </cell>
          <cell r="D423">
            <v>560</v>
          </cell>
          <cell r="E423">
            <v>2025</v>
          </cell>
          <cell r="F423">
            <v>23800</v>
          </cell>
          <cell r="G423" t="str">
            <v>1.8 COMFORT MT</v>
          </cell>
          <cell r="H423" t="str">
            <v>GRIS CLARO</v>
          </cell>
          <cell r="I423" t="str">
            <v>Megacentro Copiapo</v>
          </cell>
          <cell r="J423" t="str">
            <v>Antonella Daire</v>
          </cell>
          <cell r="K423" t="str">
            <v>Antonella Daire</v>
          </cell>
          <cell r="L423" t="str">
            <v>Martin Thielemann</v>
          </cell>
          <cell r="M423" t="str">
            <v>mthielemann@callegari.cl</v>
          </cell>
          <cell r="N423">
            <v>9000000</v>
          </cell>
        </row>
        <row r="424">
          <cell r="A424" t="str">
            <v>SGDV89</v>
          </cell>
          <cell r="B424">
            <v>45847.776388888888</v>
          </cell>
          <cell r="C424" t="str">
            <v>RAM</v>
          </cell>
          <cell r="D424">
            <v>700</v>
          </cell>
          <cell r="E424">
            <v>2023</v>
          </cell>
          <cell r="F424">
            <v>54000</v>
          </cell>
          <cell r="G424" t="str">
            <v>1.4 SLT CD MT</v>
          </cell>
          <cell r="H424" t="str">
            <v>BLANCO ALASKA</v>
          </cell>
          <cell r="I424" t="str">
            <v>Usados Los Carreras</v>
          </cell>
          <cell r="J424" t="str">
            <v>Antonella Daire</v>
          </cell>
          <cell r="K424" t="str">
            <v>Antonella Daire</v>
          </cell>
          <cell r="L424" t="str">
            <v>Omar Rojas</v>
          </cell>
          <cell r="M424" t="str">
            <v>orojas@callegari.cl</v>
          </cell>
          <cell r="N424">
            <v>9500000</v>
          </cell>
        </row>
        <row r="425">
          <cell r="A425" t="str">
            <v>RTVT88</v>
          </cell>
          <cell r="B425">
            <v>45847.73333333333</v>
          </cell>
          <cell r="C425" t="str">
            <v>MITSUBISHI</v>
          </cell>
          <cell r="D425" t="str">
            <v>OUTLANDER</v>
          </cell>
          <cell r="E425">
            <v>2022</v>
          </cell>
          <cell r="F425">
            <v>29000</v>
          </cell>
          <cell r="G425" t="str">
            <v>2.4 GLX + AT 4X4</v>
          </cell>
          <cell r="H425" t="str">
            <v>BLANCO</v>
          </cell>
          <cell r="I425" t="str">
            <v>Local Fco De Aguirre</v>
          </cell>
          <cell r="J425" t="str">
            <v>Antonella Daire</v>
          </cell>
          <cell r="K425" t="str">
            <v>Antonella Daire</v>
          </cell>
          <cell r="L425" t="str">
            <v>Willy Guerrero</v>
          </cell>
          <cell r="M425" t="str">
            <v>wguerrero@callegari.cl</v>
          </cell>
          <cell r="N425">
            <v>16000000</v>
          </cell>
        </row>
        <row r="426">
          <cell r="A426" t="str">
            <v>RKGV59</v>
          </cell>
          <cell r="B426">
            <v>45847.715277777781</v>
          </cell>
          <cell r="C426" t="str">
            <v>CHANGAN</v>
          </cell>
          <cell r="D426" t="str">
            <v>CX70</v>
          </cell>
          <cell r="E426">
            <v>2022</v>
          </cell>
          <cell r="F426">
            <v>47000</v>
          </cell>
          <cell r="G426" t="str">
            <v>1.6 COMFORT MT</v>
          </cell>
          <cell r="H426" t="str">
            <v>BLANCO</v>
          </cell>
          <cell r="I426" t="str">
            <v>Megacentro Ovalle</v>
          </cell>
          <cell r="J426" t="str">
            <v>Antonella Daire</v>
          </cell>
          <cell r="K426" t="str">
            <v>Antonella Daire</v>
          </cell>
          <cell r="L426" t="str">
            <v>Felipe Nuñez</v>
          </cell>
          <cell r="M426" t="str">
            <v>fnunez@callegari.cl</v>
          </cell>
          <cell r="N426">
            <v>7000000</v>
          </cell>
        </row>
        <row r="427">
          <cell r="A427" t="str">
            <v>RFVF76</v>
          </cell>
          <cell r="B427">
            <v>45845.762499999997</v>
          </cell>
          <cell r="C427" t="str">
            <v>CHERY</v>
          </cell>
          <cell r="D427" t="str">
            <v>TIGGO 2</v>
          </cell>
          <cell r="E427">
            <v>2022</v>
          </cell>
          <cell r="F427">
            <v>20941</v>
          </cell>
          <cell r="G427" t="str">
            <v>1.0 PRO GLX AT</v>
          </cell>
          <cell r="H427" t="str">
            <v>ROJO METALIZADO</v>
          </cell>
          <cell r="I427" t="str">
            <v>Premium Copiapo</v>
          </cell>
          <cell r="J427" t="str">
            <v>Antonella Daire</v>
          </cell>
          <cell r="K427" t="str">
            <v>Antonella Daire</v>
          </cell>
          <cell r="L427" t="str">
            <v>Christopher  Vargas Munizaga</v>
          </cell>
          <cell r="M427" t="str">
            <v>cvargas@callegari.cl</v>
          </cell>
          <cell r="N427">
            <v>7400000</v>
          </cell>
        </row>
        <row r="428">
          <cell r="A428" t="str">
            <v>PDJY43</v>
          </cell>
          <cell r="B428">
            <v>45845.694444444445</v>
          </cell>
          <cell r="C428" t="str">
            <v>VOLKSWAGEN</v>
          </cell>
          <cell r="D428" t="str">
            <v>SAVEIRO</v>
          </cell>
          <cell r="E428">
            <v>2021</v>
          </cell>
          <cell r="F428">
            <v>48000</v>
          </cell>
          <cell r="G428" t="str">
            <v>1.6 DOBLE CABINA COMFORTLINE MT</v>
          </cell>
          <cell r="H428" t="str">
            <v>BLANCO CANDY</v>
          </cell>
          <cell r="I428" t="str">
            <v xml:space="preserve">Premium Usados </v>
          </cell>
          <cell r="J428" t="str">
            <v>Antonella Daire</v>
          </cell>
          <cell r="K428" t="str">
            <v>Antonella Daire</v>
          </cell>
          <cell r="L428" t="str">
            <v>Daniel Aguilera</v>
          </cell>
          <cell r="M428" t="str">
            <v>daguilera@callegari.cl</v>
          </cell>
          <cell r="N428">
            <v>7000000</v>
          </cell>
        </row>
        <row r="429">
          <cell r="A429" t="str">
            <v>RTLX12</v>
          </cell>
          <cell r="B429">
            <v>45845.671527777777</v>
          </cell>
          <cell r="C429" t="str">
            <v>SSANGYONG</v>
          </cell>
          <cell r="D429" t="str">
            <v>REXTON</v>
          </cell>
          <cell r="E429">
            <v>2022</v>
          </cell>
          <cell r="F429">
            <v>84650</v>
          </cell>
          <cell r="G429" t="str">
            <v>2.2 GLX AT DIESEL</v>
          </cell>
          <cell r="H429" t="str">
            <v>AZUL</v>
          </cell>
          <cell r="I429" t="str">
            <v>Megacentro Ovalle</v>
          </cell>
          <cell r="J429" t="str">
            <v>Antonella Daire</v>
          </cell>
          <cell r="K429" t="str">
            <v>Antonella Daire</v>
          </cell>
          <cell r="L429" t="str">
            <v>Andy Sebastian  Rojas</v>
          </cell>
          <cell r="M429" t="str">
            <v>arojas@callegari.cl</v>
          </cell>
          <cell r="N429">
            <v>19500000</v>
          </cell>
        </row>
        <row r="430">
          <cell r="A430" t="str">
            <v>RYDP97</v>
          </cell>
          <cell r="B430">
            <v>45845.428472222222</v>
          </cell>
          <cell r="C430" t="str">
            <v>SUBARU</v>
          </cell>
          <cell r="D430" t="str">
            <v>XV</v>
          </cell>
          <cell r="E430">
            <v>2022</v>
          </cell>
          <cell r="F430">
            <v>24942</v>
          </cell>
          <cell r="G430" t="str">
            <v>2.0 AWD AT 4X4</v>
          </cell>
          <cell r="H430" t="str">
            <v>AZUL CELESTE PERLADO</v>
          </cell>
          <cell r="I430" t="str">
            <v>Megacentro La Serena</v>
          </cell>
          <cell r="J430" t="str">
            <v>Antonella Daire</v>
          </cell>
          <cell r="K430" t="str">
            <v>Antonella Daire</v>
          </cell>
          <cell r="L430" t="str">
            <v>Fabian Gonzalo  Mondaca Alfaro</v>
          </cell>
          <cell r="M430" t="str">
            <v>fmondaca@callegari.cl</v>
          </cell>
          <cell r="N430">
            <v>16000000</v>
          </cell>
        </row>
        <row r="431">
          <cell r="A431" t="str">
            <v>SCWX23</v>
          </cell>
          <cell r="B431">
            <v>45843.431944444441</v>
          </cell>
          <cell r="C431" t="str">
            <v>DONGFENG</v>
          </cell>
          <cell r="D431" t="str">
            <v>SUV 500</v>
          </cell>
          <cell r="E431">
            <v>2022</v>
          </cell>
          <cell r="F431">
            <v>34300</v>
          </cell>
          <cell r="H431" t="str">
            <v>ROJO GRANADA</v>
          </cell>
          <cell r="I431" t="str">
            <v>Local Fco De Aguirre</v>
          </cell>
          <cell r="J431" t="str">
            <v>Antonella Daire</v>
          </cell>
          <cell r="K431" t="str">
            <v>Antonella Daire</v>
          </cell>
          <cell r="L431" t="str">
            <v>Felipe Javier   Alfonso Dominguez</v>
          </cell>
          <cell r="M431" t="str">
            <v>falfonso@callegari.cl</v>
          </cell>
          <cell r="N431">
            <v>6100000</v>
          </cell>
        </row>
        <row r="432">
          <cell r="A432" t="str">
            <v>SHLV24</v>
          </cell>
          <cell r="B432">
            <v>45842.666666666664</v>
          </cell>
          <cell r="C432" t="str">
            <v>DONGFENG</v>
          </cell>
          <cell r="D432" t="str">
            <v>TRUCK</v>
          </cell>
          <cell r="E432">
            <v>2023</v>
          </cell>
          <cell r="F432">
            <v>12000</v>
          </cell>
          <cell r="G432" t="str">
            <v>1.5 CABINA DOBLE C32 I MT</v>
          </cell>
          <cell r="H432" t="str">
            <v xml:space="preserve">BLANCO </v>
          </cell>
          <cell r="I432" t="str">
            <v>Vallenar</v>
          </cell>
          <cell r="J432" t="str">
            <v>Antonella Daire</v>
          </cell>
          <cell r="K432" t="str">
            <v>Antonella Daire</v>
          </cell>
          <cell r="L432" t="str">
            <v>Claudia Vasquez</v>
          </cell>
          <cell r="M432" t="str">
            <v>cvasquez@callegari.cl</v>
          </cell>
          <cell r="N432">
            <v>5000000</v>
          </cell>
        </row>
        <row r="433">
          <cell r="A433" t="str">
            <v>THCY29</v>
          </cell>
          <cell r="B433">
            <v>45839.640277777777</v>
          </cell>
          <cell r="C433" t="str">
            <v>KIA MOTORS</v>
          </cell>
          <cell r="D433" t="str">
            <v>SORENTO</v>
          </cell>
          <cell r="E433">
            <v>2024</v>
          </cell>
          <cell r="F433">
            <v>14500</v>
          </cell>
          <cell r="G433" t="str">
            <v>SORENTO EX 2.5L GSL 6AT 2WD</v>
          </cell>
          <cell r="H433" t="str">
            <v>BLANCO INVIERNO</v>
          </cell>
          <cell r="I433" t="str">
            <v>Local Fco De Aguirre</v>
          </cell>
          <cell r="J433" t="str">
            <v>Antonella Daire</v>
          </cell>
          <cell r="K433" t="str">
            <v>Antonella Daire</v>
          </cell>
          <cell r="L433" t="str">
            <v>Willy Guerrero</v>
          </cell>
          <cell r="M433" t="str">
            <v>wguerrero@callegari.cl</v>
          </cell>
          <cell r="N433">
            <v>26000000</v>
          </cell>
        </row>
        <row r="434">
          <cell r="A434" t="str">
            <v>TCTV70</v>
          </cell>
          <cell r="B434">
            <v>45838.813194444447</v>
          </cell>
          <cell r="C434" t="str">
            <v>NISSAN</v>
          </cell>
          <cell r="D434" t="str">
            <v>KICKS</v>
          </cell>
          <cell r="E434">
            <v>2024</v>
          </cell>
          <cell r="F434">
            <v>7800</v>
          </cell>
          <cell r="G434" t="str">
            <v>1.6 ADVANCE MT</v>
          </cell>
          <cell r="H434" t="str">
            <v>ROJO METALICO</v>
          </cell>
          <cell r="I434" t="str">
            <v>Usados Los Carreras</v>
          </cell>
          <cell r="J434" t="str">
            <v>Antonella Daire</v>
          </cell>
          <cell r="K434" t="str">
            <v>Antonella Daire</v>
          </cell>
          <cell r="L434" t="str">
            <v>Sebastian Cabrera</v>
          </cell>
          <cell r="M434" t="str">
            <v>scabrera@callegari.cl</v>
          </cell>
          <cell r="N434">
            <v>12500000</v>
          </cell>
        </row>
        <row r="435">
          <cell r="A435" t="str">
            <v>LYPF52</v>
          </cell>
          <cell r="B435">
            <v>45838.813194444447</v>
          </cell>
          <cell r="C435" t="str">
            <v>FORD</v>
          </cell>
          <cell r="D435" t="str">
            <v>ECOSPORT</v>
          </cell>
          <cell r="E435">
            <v>2020</v>
          </cell>
          <cell r="F435">
            <v>19490</v>
          </cell>
          <cell r="G435" t="str">
            <v>1.5 SE MT</v>
          </cell>
          <cell r="H435" t="str">
            <v>GRIS METAL</v>
          </cell>
          <cell r="I435" t="str">
            <v>Kia La Serena</v>
          </cell>
          <cell r="J435" t="str">
            <v>Antonella Daire</v>
          </cell>
          <cell r="K435" t="str">
            <v>Antonella Daire</v>
          </cell>
          <cell r="L435" t="str">
            <v>Carolina Bustos</v>
          </cell>
          <cell r="M435" t="str">
            <v>cbustos@callegari.cl</v>
          </cell>
          <cell r="N435">
            <v>7300000</v>
          </cell>
        </row>
        <row r="436">
          <cell r="A436" t="str">
            <v>SHBZ36</v>
          </cell>
          <cell r="B436">
            <v>45838.78125</v>
          </cell>
          <cell r="C436" t="str">
            <v>PEUGEOT</v>
          </cell>
          <cell r="D436">
            <v>5008</v>
          </cell>
          <cell r="E436">
            <v>2023</v>
          </cell>
          <cell r="F436">
            <v>56000</v>
          </cell>
          <cell r="G436" t="str">
            <v>1.5 ALLURE PACK BLUEHDI 130 AT DIESEL</v>
          </cell>
          <cell r="H436" t="str">
            <v>BLANCO NACARADO</v>
          </cell>
          <cell r="I436" t="str">
            <v>Peugeot La Serena</v>
          </cell>
          <cell r="J436" t="str">
            <v>Antonella Daire</v>
          </cell>
          <cell r="K436" t="str">
            <v>Antonella Daire</v>
          </cell>
          <cell r="L436" t="str">
            <v>Carlos  Torres</v>
          </cell>
          <cell r="M436" t="str">
            <v>ctorres@callegari.cl</v>
          </cell>
          <cell r="N436">
            <v>20500000</v>
          </cell>
        </row>
        <row r="437">
          <cell r="A437" t="str">
            <v>SBWS32</v>
          </cell>
          <cell r="B437">
            <v>45838.711111111108</v>
          </cell>
          <cell r="C437" t="str">
            <v>PEUGEOT</v>
          </cell>
          <cell r="D437">
            <v>3008</v>
          </cell>
          <cell r="E437">
            <v>2022</v>
          </cell>
          <cell r="F437">
            <v>15000</v>
          </cell>
          <cell r="G437" t="str">
            <v>1.6 ALLURE PACK THP 165 AT</v>
          </cell>
          <cell r="H437" t="str">
            <v>BLANCO NACARADO</v>
          </cell>
          <cell r="I437" t="str">
            <v>Peugeot La Serena</v>
          </cell>
          <cell r="J437" t="str">
            <v>Antonella Daire</v>
          </cell>
          <cell r="K437" t="str">
            <v>Antonella Daire</v>
          </cell>
          <cell r="L437" t="str">
            <v>Felix  Maira</v>
          </cell>
          <cell r="M437" t="str">
            <v>fmaira@callegari.cl</v>
          </cell>
          <cell r="N437">
            <v>12500000</v>
          </cell>
        </row>
        <row r="438">
          <cell r="A438" t="str">
            <v>LYLW83</v>
          </cell>
          <cell r="B438">
            <v>45838.674305555556</v>
          </cell>
          <cell r="C438" t="str">
            <v>SUZUKI</v>
          </cell>
          <cell r="D438" t="str">
            <v>BALENO</v>
          </cell>
          <cell r="E438">
            <v>2020</v>
          </cell>
          <cell r="F438">
            <v>9000</v>
          </cell>
          <cell r="G438" t="str">
            <v>1.4 GLX MT</v>
          </cell>
          <cell r="H438" t="str">
            <v>BLANCO PERLA</v>
          </cell>
          <cell r="I438" t="str">
            <v>Megacentro La Serena</v>
          </cell>
          <cell r="J438" t="str">
            <v>Antonella Daire</v>
          </cell>
          <cell r="K438" t="str">
            <v>Antonella Daire</v>
          </cell>
          <cell r="L438" t="str">
            <v>Alvaro Castro</v>
          </cell>
          <cell r="M438" t="str">
            <v>acastro@callegari.cl</v>
          </cell>
          <cell r="N438">
            <v>7300000</v>
          </cell>
        </row>
        <row r="439">
          <cell r="A439" t="str">
            <v>SYDL24</v>
          </cell>
          <cell r="B439">
            <v>45838.549305555556</v>
          </cell>
          <cell r="C439" t="str">
            <v>NISSAN</v>
          </cell>
          <cell r="D439" t="str">
            <v>X-TRAIL</v>
          </cell>
          <cell r="E439">
            <v>2023</v>
          </cell>
          <cell r="F439">
            <v>19800</v>
          </cell>
          <cell r="G439" t="str">
            <v>2.5 SENSE AT</v>
          </cell>
          <cell r="H439" t="str">
            <v>PLATEADO</v>
          </cell>
          <cell r="I439" t="str">
            <v>Nissan La Serena</v>
          </cell>
          <cell r="J439" t="str">
            <v>Antonella Daire</v>
          </cell>
          <cell r="K439" t="str">
            <v>Antonella Daire</v>
          </cell>
          <cell r="L439" t="str">
            <v>Magdalena Olivares</v>
          </cell>
          <cell r="M439" t="str">
            <v>molivares@callegari.cl</v>
          </cell>
          <cell r="N439">
            <v>16500000</v>
          </cell>
        </row>
        <row r="440">
          <cell r="A440" t="str">
            <v>KZWB39</v>
          </cell>
          <cell r="B440">
            <v>45838.549305555556</v>
          </cell>
          <cell r="C440" t="str">
            <v>KIA MOTORS</v>
          </cell>
          <cell r="D440" t="str">
            <v>RIO 5</v>
          </cell>
          <cell r="E440">
            <v>2019</v>
          </cell>
          <cell r="F440">
            <v>57600</v>
          </cell>
          <cell r="G440" t="str">
            <v>1.4 EX FULL MT</v>
          </cell>
          <cell r="H440" t="str">
            <v>ROJO BENGALA</v>
          </cell>
          <cell r="I440" t="str">
            <v>Second Floor Kia</v>
          </cell>
          <cell r="J440" t="str">
            <v>Antonella Daire</v>
          </cell>
          <cell r="K440" t="str">
            <v>Antonella Daire</v>
          </cell>
          <cell r="L440" t="str">
            <v>Sebastian Romero</v>
          </cell>
          <cell r="M440" t="str">
            <v>sromero@callegari.cl</v>
          </cell>
          <cell r="N440">
            <v>7000000</v>
          </cell>
        </row>
        <row r="441">
          <cell r="A441" t="str">
            <v>TSYX66</v>
          </cell>
          <cell r="B441">
            <v>45838.527083333334</v>
          </cell>
          <cell r="C441" t="str">
            <v>MITSUBISHI</v>
          </cell>
          <cell r="D441" t="str">
            <v>OUTLANDER</v>
          </cell>
          <cell r="E441">
            <v>2025</v>
          </cell>
          <cell r="F441">
            <v>7500</v>
          </cell>
          <cell r="G441" t="str">
            <v>2.5 GLX AT</v>
          </cell>
          <cell r="H441" t="str">
            <v xml:space="preserve">AZUL </v>
          </cell>
          <cell r="I441" t="str">
            <v>Local Fco De Aguirre</v>
          </cell>
          <cell r="J441" t="str">
            <v>Antonella Daire</v>
          </cell>
          <cell r="K441" t="str">
            <v>Antonella Daire</v>
          </cell>
          <cell r="L441" t="str">
            <v>Adriana Casallas</v>
          </cell>
          <cell r="M441" t="str">
            <v>acasallas@callegari.cl</v>
          </cell>
          <cell r="N441">
            <v>23000000</v>
          </cell>
        </row>
        <row r="442">
          <cell r="A442" t="str">
            <v>TFFC11</v>
          </cell>
          <cell r="B442">
            <v>45838.479166666664</v>
          </cell>
          <cell r="C442" t="str">
            <v>FORD</v>
          </cell>
          <cell r="D442" t="str">
            <v>RANGER</v>
          </cell>
          <cell r="E442">
            <v>2024</v>
          </cell>
          <cell r="F442">
            <v>32000</v>
          </cell>
          <cell r="G442" t="str">
            <v>2.0 XLT AT DIESEL</v>
          </cell>
          <cell r="H442" t="str">
            <v>GRIS PLATA</v>
          </cell>
          <cell r="I442" t="str">
            <v>Megacentro La Serena</v>
          </cell>
          <cell r="J442" t="str">
            <v>Antonella Daire</v>
          </cell>
          <cell r="K442" t="str">
            <v>Antonella Daire</v>
          </cell>
          <cell r="L442" t="str">
            <v>Eliana Aguilera</v>
          </cell>
          <cell r="M442" t="str">
            <v>belen.aguilera@callegari.cl</v>
          </cell>
          <cell r="N442">
            <v>26000000</v>
          </cell>
        </row>
        <row r="443">
          <cell r="A443" t="str">
            <v>JHRX18</v>
          </cell>
          <cell r="B443">
            <v>45838.476388888892</v>
          </cell>
          <cell r="C443" t="str">
            <v>KIA MOTORS</v>
          </cell>
          <cell r="D443" t="str">
            <v>SOUL</v>
          </cell>
          <cell r="E443">
            <v>2017</v>
          </cell>
          <cell r="F443">
            <v>29877</v>
          </cell>
          <cell r="G443" t="str">
            <v>1.6 EX AT</v>
          </cell>
          <cell r="H443" t="str">
            <v>AZUL PROFUNDO BICOLO</v>
          </cell>
          <cell r="I443" t="str">
            <v>Local Fco De Aguirre</v>
          </cell>
          <cell r="J443" t="str">
            <v>Antonella Daire</v>
          </cell>
          <cell r="K443" t="str">
            <v>Antonella Daire</v>
          </cell>
          <cell r="L443" t="str">
            <v>Alexandra Mariolette  Calderon Sunkel</v>
          </cell>
          <cell r="M443" t="str">
            <v>acalderon@callegari.cl</v>
          </cell>
          <cell r="N443">
            <v>7500000</v>
          </cell>
        </row>
        <row r="444">
          <cell r="A444" t="str">
            <v>PLHH76</v>
          </cell>
          <cell r="B444">
            <v>45836.552083333336</v>
          </cell>
          <cell r="C444" t="str">
            <v>CHERY</v>
          </cell>
          <cell r="D444" t="str">
            <v>TIGGO 8</v>
          </cell>
          <cell r="E444">
            <v>2021</v>
          </cell>
          <cell r="F444">
            <v>77000</v>
          </cell>
          <cell r="G444" t="str">
            <v>1.5 GLS MT</v>
          </cell>
          <cell r="H444" t="str">
            <v>GRIS GRAFITO</v>
          </cell>
          <cell r="I444" t="str">
            <v>Megacentro Ovalle</v>
          </cell>
          <cell r="J444" t="str">
            <v>Antonella Daire</v>
          </cell>
          <cell r="K444" t="str">
            <v>Antonella Daire</v>
          </cell>
          <cell r="L444" t="str">
            <v>David Ramirez</v>
          </cell>
          <cell r="M444" t="str">
            <v>dramirez@callegari.cl</v>
          </cell>
          <cell r="N444">
            <v>8500000</v>
          </cell>
        </row>
        <row r="445">
          <cell r="A445" t="str">
            <v>PCFL41</v>
          </cell>
          <cell r="B445">
            <v>45836.550694444442</v>
          </cell>
          <cell r="C445" t="str">
            <v>MITSUBISHI</v>
          </cell>
          <cell r="D445" t="str">
            <v>L200</v>
          </cell>
          <cell r="E445">
            <v>2020</v>
          </cell>
          <cell r="F445">
            <v>97500</v>
          </cell>
          <cell r="G445" t="str">
            <v>2.4 TD KATANA CR SPECIAL PACK MT 4X2 DIESEL</v>
          </cell>
          <cell r="H445" t="str">
            <v>ROJO</v>
          </cell>
          <cell r="I445" t="str">
            <v>Local Fco De Aguirre</v>
          </cell>
          <cell r="J445" t="str">
            <v>Antonella Daire</v>
          </cell>
          <cell r="K445" t="str">
            <v>Antonella Daire</v>
          </cell>
          <cell r="L445" t="str">
            <v>Willy Guerrero</v>
          </cell>
          <cell r="M445" t="str">
            <v>wguerrero@callegari.cl</v>
          </cell>
          <cell r="N445">
            <v>10500000</v>
          </cell>
        </row>
        <row r="446">
          <cell r="A446" t="str">
            <v>SSZC77</v>
          </cell>
          <cell r="B446">
            <v>45835.76458333333</v>
          </cell>
          <cell r="C446" t="str">
            <v>SUZUKI</v>
          </cell>
          <cell r="D446" t="str">
            <v>BALENO</v>
          </cell>
          <cell r="E446">
            <v>2023</v>
          </cell>
          <cell r="F446">
            <v>27799</v>
          </cell>
          <cell r="G446" t="str">
            <v>1.5 GLX MT</v>
          </cell>
          <cell r="H446" t="str">
            <v>GRIS METALCIO PERLAD</v>
          </cell>
          <cell r="I446" t="str">
            <v>Megacentro Ovalle</v>
          </cell>
          <cell r="J446" t="str">
            <v>Antonella Daire</v>
          </cell>
          <cell r="K446" t="str">
            <v>Antonella Daire</v>
          </cell>
          <cell r="L446" t="str">
            <v>Jorge Nuñez</v>
          </cell>
          <cell r="M446" t="str">
            <v>jnunez@callegari.cl</v>
          </cell>
          <cell r="N446">
            <v>10200000</v>
          </cell>
        </row>
        <row r="447">
          <cell r="A447" t="str">
            <v>SCGT53</v>
          </cell>
          <cell r="B447">
            <v>45835.748611111114</v>
          </cell>
          <cell r="C447" t="str">
            <v>FORD</v>
          </cell>
          <cell r="D447" t="str">
            <v>TERRITORY</v>
          </cell>
          <cell r="E447">
            <v>2022</v>
          </cell>
          <cell r="F447">
            <v>17000</v>
          </cell>
          <cell r="G447" t="str">
            <v>1.5 TREND AT</v>
          </cell>
          <cell r="H447" t="str">
            <v>BLANCO METALICO</v>
          </cell>
          <cell r="I447" t="str">
            <v>Megacentro La Serena</v>
          </cell>
          <cell r="J447" t="str">
            <v>Antonella Daire</v>
          </cell>
          <cell r="K447" t="str">
            <v>Antonella Daire</v>
          </cell>
          <cell r="L447" t="str">
            <v>Fabian Gonzalo  Mondaca Alfaro</v>
          </cell>
          <cell r="M447" t="str">
            <v>fmondaca@callegari.cl</v>
          </cell>
          <cell r="N447">
            <v>10500000</v>
          </cell>
        </row>
        <row r="448">
          <cell r="A448" t="str">
            <v>SPTB55</v>
          </cell>
          <cell r="B448">
            <v>45835.723611111112</v>
          </cell>
          <cell r="C448" t="str">
            <v>NISSAN</v>
          </cell>
          <cell r="D448" t="str">
            <v>X-TRAIL</v>
          </cell>
          <cell r="E448">
            <v>2023</v>
          </cell>
          <cell r="F448">
            <v>34477</v>
          </cell>
          <cell r="G448" t="str">
            <v>2.5 EXCLUSIVE AT 4X4</v>
          </cell>
          <cell r="H448" t="str">
            <v>ROJO METALICO</v>
          </cell>
          <cell r="I448" t="str">
            <v>Nissan La Serena</v>
          </cell>
          <cell r="J448" t="str">
            <v>Antonella Daire</v>
          </cell>
          <cell r="K448" t="str">
            <v>Antonella Daire</v>
          </cell>
          <cell r="L448" t="str">
            <v>Magdalena Olivares</v>
          </cell>
          <cell r="M448" t="str">
            <v>molivares@callegari.cl</v>
          </cell>
          <cell r="N448">
            <v>22200000</v>
          </cell>
        </row>
        <row r="449">
          <cell r="A449" t="str">
            <v>RYYB19</v>
          </cell>
          <cell r="B449">
            <v>45835.679166666669</v>
          </cell>
          <cell r="C449" t="str">
            <v>CHEVROLET</v>
          </cell>
          <cell r="D449" t="str">
            <v>TRACKER</v>
          </cell>
          <cell r="E449">
            <v>2022</v>
          </cell>
          <cell r="F449">
            <v>37000</v>
          </cell>
          <cell r="G449" t="str">
            <v>1.2 LS MT</v>
          </cell>
          <cell r="H449" t="str">
            <v>BLANCO</v>
          </cell>
          <cell r="I449" t="str">
            <v xml:space="preserve">Premium Usados </v>
          </cell>
          <cell r="J449" t="str">
            <v>Antonella Daire</v>
          </cell>
          <cell r="K449" t="str">
            <v>Antonella Daire</v>
          </cell>
          <cell r="L449" t="str">
            <v>Daniel Aguilera</v>
          </cell>
          <cell r="M449" t="str">
            <v>daguilera@callegari.cl</v>
          </cell>
          <cell r="N449">
            <v>8800000</v>
          </cell>
        </row>
        <row r="450">
          <cell r="A450" t="str">
            <v>LJYL94</v>
          </cell>
          <cell r="B450">
            <v>45835.545138888891</v>
          </cell>
          <cell r="C450" t="str">
            <v>FORD</v>
          </cell>
          <cell r="D450" t="str">
            <v>ECOSPORT</v>
          </cell>
          <cell r="E450">
            <v>2019</v>
          </cell>
          <cell r="F450">
            <v>50000</v>
          </cell>
          <cell r="H450" t="str">
            <v>NEGRO EBANO</v>
          </cell>
          <cell r="I450" t="str">
            <v>Megacentro La Serena</v>
          </cell>
          <cell r="J450" t="str">
            <v>Antonella Daire</v>
          </cell>
          <cell r="K450" t="str">
            <v>Antonella Daire</v>
          </cell>
          <cell r="L450" t="str">
            <v>Manuel Villalon</v>
          </cell>
          <cell r="M450" t="str">
            <v>mvillalon@callegari.cl</v>
          </cell>
          <cell r="N450">
            <v>7200000</v>
          </cell>
        </row>
        <row r="451">
          <cell r="A451" t="str">
            <v>TXYZ57</v>
          </cell>
          <cell r="B451">
            <v>45835.470833333333</v>
          </cell>
          <cell r="C451" t="str">
            <v>HYUNDAI</v>
          </cell>
          <cell r="D451" t="str">
            <v>CRETA</v>
          </cell>
          <cell r="E451">
            <v>2025</v>
          </cell>
          <cell r="F451">
            <v>679</v>
          </cell>
          <cell r="G451" t="str">
            <v>1.5 SU2ID DESIGN MT</v>
          </cell>
          <cell r="H451" t="str">
            <v>NEGRO Y BLANCO</v>
          </cell>
          <cell r="I451" t="str">
            <v>Kia La Serena</v>
          </cell>
          <cell r="J451" t="str">
            <v>Antonella Daire</v>
          </cell>
          <cell r="K451" t="str">
            <v>Antonella Daire</v>
          </cell>
          <cell r="L451" t="str">
            <v>Loreto Garces</v>
          </cell>
          <cell r="M451" t="str">
            <v>lgarces@callegari.cl</v>
          </cell>
          <cell r="N451">
            <v>14500000</v>
          </cell>
        </row>
        <row r="452">
          <cell r="A452" t="str">
            <v>LYLY95</v>
          </cell>
          <cell r="B452">
            <v>45835.4375</v>
          </cell>
          <cell r="C452" t="str">
            <v>MG</v>
          </cell>
          <cell r="D452" t="str">
            <v>ZS</v>
          </cell>
          <cell r="E452">
            <v>2020</v>
          </cell>
          <cell r="F452">
            <v>52000</v>
          </cell>
          <cell r="G452" t="str">
            <v>1.5 COM MT</v>
          </cell>
          <cell r="H452" t="str">
            <v>AZUL</v>
          </cell>
          <cell r="I452" t="str">
            <v>Peugeot La Serena</v>
          </cell>
          <cell r="J452" t="str">
            <v>Antonella Daire</v>
          </cell>
          <cell r="K452" t="str">
            <v>Antonella Daire</v>
          </cell>
          <cell r="L452" t="str">
            <v>Carlos  Torres</v>
          </cell>
          <cell r="M452" t="str">
            <v>ctorres@callegari.cl</v>
          </cell>
          <cell r="N452">
            <v>6000000</v>
          </cell>
        </row>
        <row r="453">
          <cell r="A453" t="str">
            <v>SKSY29</v>
          </cell>
          <cell r="B453">
            <v>45835.4375</v>
          </cell>
          <cell r="C453" t="str">
            <v>KIA MOTORS</v>
          </cell>
          <cell r="D453" t="str">
            <v>SOLUTO</v>
          </cell>
          <cell r="E453">
            <v>2023</v>
          </cell>
          <cell r="F453">
            <v>40000</v>
          </cell>
          <cell r="G453" t="str">
            <v>1.4 LX AC MT</v>
          </cell>
          <cell r="H453" t="str">
            <v>ROJO ESCARLATA</v>
          </cell>
          <cell r="I453" t="str">
            <v>Megacentro La Serena</v>
          </cell>
          <cell r="J453" t="str">
            <v>Antonella Daire</v>
          </cell>
          <cell r="K453" t="str">
            <v>Antonella Daire</v>
          </cell>
          <cell r="L453" t="str">
            <v>Viviana Rojas</v>
          </cell>
          <cell r="M453" t="str">
            <v>v.rojas@callegari.cl</v>
          </cell>
          <cell r="N453">
            <v>7200000</v>
          </cell>
        </row>
        <row r="454">
          <cell r="A454" t="str">
            <v>SCWX83</v>
          </cell>
          <cell r="B454">
            <v>45835.430555555555</v>
          </cell>
          <cell r="C454" t="str">
            <v>CHERY</v>
          </cell>
          <cell r="D454" t="str">
            <v>TIGGO 2</v>
          </cell>
          <cell r="E454">
            <v>2022</v>
          </cell>
          <cell r="F454">
            <v>13000</v>
          </cell>
          <cell r="G454" t="str">
            <v>1.5 GLS MT</v>
          </cell>
          <cell r="H454" t="str">
            <v>GRIS PLATA</v>
          </cell>
          <cell r="I454" t="str">
            <v>Local Fco De Aguirre</v>
          </cell>
          <cell r="J454" t="str">
            <v>Antonella Daire</v>
          </cell>
          <cell r="K454" t="str">
            <v>Antonella Daire</v>
          </cell>
          <cell r="L454" t="str">
            <v>Maria Paz  Aranciba</v>
          </cell>
          <cell r="M454" t="str">
            <v>marancibia@callegari.cl</v>
          </cell>
          <cell r="N454">
            <v>7000000</v>
          </cell>
        </row>
        <row r="455">
          <cell r="A455" t="str">
            <v>LLBX47</v>
          </cell>
          <cell r="B455">
            <v>45835.429166666669</v>
          </cell>
          <cell r="C455" t="str">
            <v>NISSAN</v>
          </cell>
          <cell r="D455" t="str">
            <v>KICKS</v>
          </cell>
          <cell r="E455">
            <v>2019</v>
          </cell>
          <cell r="F455">
            <v>99894</v>
          </cell>
          <cell r="G455" t="str">
            <v>1.6 ADVANCE MT</v>
          </cell>
          <cell r="H455" t="str">
            <v>BLANCO PERLA</v>
          </cell>
          <cell r="I455" t="str">
            <v>Omoda La Serena</v>
          </cell>
          <cell r="J455" t="str">
            <v>Antonella Daire</v>
          </cell>
          <cell r="K455" t="str">
            <v>Antonella Daire</v>
          </cell>
          <cell r="L455" t="str">
            <v>Daniela Pizarro</v>
          </cell>
          <cell r="M455" t="str">
            <v>dpizarro@callegari.cl</v>
          </cell>
          <cell r="N455">
            <v>6850000</v>
          </cell>
        </row>
        <row r="456">
          <cell r="A456" t="str">
            <v>PYDH33</v>
          </cell>
          <cell r="B456">
            <v>45834.572916666664</v>
          </cell>
          <cell r="C456" t="str">
            <v>PEUGEOT</v>
          </cell>
          <cell r="D456" t="str">
            <v>RIFTER</v>
          </cell>
          <cell r="E456">
            <v>2021</v>
          </cell>
          <cell r="F456">
            <v>45000</v>
          </cell>
          <cell r="G456" t="str">
            <v>1.2 ALLURE PURETECH 130 AT</v>
          </cell>
          <cell r="H456" t="str">
            <v>GRIS PLATINUM</v>
          </cell>
          <cell r="I456" t="str">
            <v>Megacentro La Serena</v>
          </cell>
          <cell r="J456" t="str">
            <v>Antonella Daire</v>
          </cell>
          <cell r="K456" t="str">
            <v>Antonella Daire</v>
          </cell>
          <cell r="L456" t="str">
            <v>Manuel Villalon</v>
          </cell>
          <cell r="M456" t="str">
            <v>mvillalon@callegari.cl</v>
          </cell>
          <cell r="N456">
            <v>11000000</v>
          </cell>
        </row>
        <row r="457">
          <cell r="A457" t="str">
            <v>RBCZ55</v>
          </cell>
          <cell r="B457">
            <v>45834.470138888886</v>
          </cell>
          <cell r="C457" t="str">
            <v>KIA MOTORS</v>
          </cell>
          <cell r="D457" t="str">
            <v>SELTOS</v>
          </cell>
          <cell r="E457">
            <v>2021</v>
          </cell>
          <cell r="F457">
            <v>37187</v>
          </cell>
          <cell r="G457" t="str">
            <v>1.6 EX MT</v>
          </cell>
          <cell r="H457" t="str">
            <v>ROJO RUBI</v>
          </cell>
          <cell r="I457" t="str">
            <v>Megacentro Copiapo</v>
          </cell>
          <cell r="J457" t="str">
            <v>Antonella Daire</v>
          </cell>
          <cell r="K457" t="str">
            <v>Antonella Daire</v>
          </cell>
          <cell r="L457" t="str">
            <v>Atalia Quinteros</v>
          </cell>
          <cell r="M457" t="str">
            <v>ataliaq@callegari.cl</v>
          </cell>
          <cell r="N457">
            <v>11000000</v>
          </cell>
        </row>
        <row r="458">
          <cell r="A458" t="str">
            <v>RZJJ73</v>
          </cell>
          <cell r="B458">
            <v>45833.790972222225</v>
          </cell>
          <cell r="C458" t="str">
            <v>CHERY</v>
          </cell>
          <cell r="D458" t="str">
            <v>TIGGO 3</v>
          </cell>
          <cell r="E458">
            <v>2022</v>
          </cell>
          <cell r="F458">
            <v>21797</v>
          </cell>
          <cell r="G458" t="str">
            <v>1.5 GLS MT</v>
          </cell>
          <cell r="H458" t="str">
            <v>GRIS PLATA</v>
          </cell>
          <cell r="I458" t="str">
            <v>Sk Copiapo</v>
          </cell>
          <cell r="J458" t="str">
            <v>Antonella Daire</v>
          </cell>
          <cell r="K458" t="str">
            <v>Antonella Daire</v>
          </cell>
          <cell r="L458" t="str">
            <v>Miguel Muñoz</v>
          </cell>
          <cell r="M458" t="str">
            <v>mmunoz@callegari.cl</v>
          </cell>
          <cell r="N458">
            <v>7200000</v>
          </cell>
        </row>
        <row r="459">
          <cell r="A459" t="str">
            <v>SBWT80</v>
          </cell>
          <cell r="B459">
            <v>45833.631944444445</v>
          </cell>
          <cell r="C459" t="str">
            <v>NISSAN</v>
          </cell>
          <cell r="D459" t="str">
            <v>KICKS</v>
          </cell>
          <cell r="E459">
            <v>2022</v>
          </cell>
          <cell r="F459">
            <v>26700</v>
          </cell>
          <cell r="G459" t="str">
            <v>1.6 ADVANCE MT</v>
          </cell>
          <cell r="H459" t="str">
            <v>GRIS METALICO</v>
          </cell>
          <cell r="I459" t="str">
            <v>Megacentro Ovalle</v>
          </cell>
          <cell r="J459" t="str">
            <v>Antonella Daire</v>
          </cell>
          <cell r="K459" t="str">
            <v>Antonella Daire</v>
          </cell>
          <cell r="L459" t="str">
            <v>David Ramirez</v>
          </cell>
          <cell r="M459" t="str">
            <v>dramirez@callegari.cl</v>
          </cell>
          <cell r="N459">
            <v>10500000</v>
          </cell>
        </row>
        <row r="460">
          <cell r="A460" t="str">
            <v>HVVG32</v>
          </cell>
          <cell r="B460">
            <v>45832.662499999999</v>
          </cell>
          <cell r="C460" t="str">
            <v>VOLKSWAGEN</v>
          </cell>
          <cell r="D460" t="str">
            <v>AMAROK</v>
          </cell>
          <cell r="E460">
            <v>2016</v>
          </cell>
          <cell r="F460">
            <v>140000</v>
          </cell>
          <cell r="G460" t="str">
            <v>2.0 COMFORTLINE 4X2 MT 140HP DIESEL</v>
          </cell>
          <cell r="H460" t="str">
            <v>BLANCO CANDY</v>
          </cell>
          <cell r="I460" t="str">
            <v>Local Fco De Aguirre</v>
          </cell>
          <cell r="J460" t="str">
            <v>Antonella Daire</v>
          </cell>
          <cell r="K460" t="str">
            <v>Antonella Daire</v>
          </cell>
          <cell r="L460" t="str">
            <v>Adriana Casallas</v>
          </cell>
          <cell r="M460" t="str">
            <v>acasallas@callegari.cl</v>
          </cell>
          <cell r="N460">
            <v>8500000</v>
          </cell>
        </row>
        <row r="461">
          <cell r="A461" t="str">
            <v>SPZC73</v>
          </cell>
          <cell r="B461">
            <v>45832.557638888888</v>
          </cell>
          <cell r="C461" t="str">
            <v>CHERY</v>
          </cell>
          <cell r="D461" t="str">
            <v>TIGGO 2</v>
          </cell>
          <cell r="E461">
            <v>2023</v>
          </cell>
          <cell r="F461">
            <v>15700</v>
          </cell>
          <cell r="G461" t="str">
            <v>1.5 PRO GLS MT</v>
          </cell>
          <cell r="H461" t="str">
            <v>BLANCO METALIZADO</v>
          </cell>
          <cell r="I461" t="str">
            <v>Megacentro Ovalle</v>
          </cell>
          <cell r="J461" t="str">
            <v>Antonella Daire</v>
          </cell>
          <cell r="K461" t="str">
            <v>Antonella Daire</v>
          </cell>
          <cell r="L461" t="str">
            <v>Jorge Nuñez</v>
          </cell>
          <cell r="M461" t="str">
            <v>jnunez@callegari.cl</v>
          </cell>
          <cell r="N461">
            <v>6800000</v>
          </cell>
        </row>
        <row r="462">
          <cell r="A462" t="str">
            <v>SCWX99</v>
          </cell>
          <cell r="B462">
            <v>45832.551388888889</v>
          </cell>
          <cell r="C462" t="str">
            <v>KIA MOTORS</v>
          </cell>
          <cell r="D462" t="str">
            <v>SOLUTO</v>
          </cell>
          <cell r="E462">
            <v>2022</v>
          </cell>
          <cell r="F462">
            <v>82185</v>
          </cell>
          <cell r="G462" t="str">
            <v>1.4 LX AC MT</v>
          </cell>
          <cell r="H462" t="str">
            <v>PLATEADO TITANIO</v>
          </cell>
          <cell r="I462" t="str">
            <v>Kia La Serena</v>
          </cell>
          <cell r="J462" t="str">
            <v>Antonella Daire</v>
          </cell>
          <cell r="K462" t="str">
            <v>Antonella Daire</v>
          </cell>
          <cell r="L462" t="str">
            <v>Carolina Bustos</v>
          </cell>
          <cell r="M462" t="str">
            <v>cbustos@callegari.cl</v>
          </cell>
          <cell r="N462">
            <v>6500000</v>
          </cell>
        </row>
        <row r="463">
          <cell r="A463" t="str">
            <v>LBGW23</v>
          </cell>
          <cell r="B463">
            <v>45832.509722222225</v>
          </cell>
          <cell r="C463" t="str">
            <v>FORD</v>
          </cell>
          <cell r="D463" t="str">
            <v>FOCUS</v>
          </cell>
          <cell r="E463">
            <v>2019</v>
          </cell>
          <cell r="F463">
            <v>58000</v>
          </cell>
          <cell r="H463" t="str">
            <v>GRIS PLATA</v>
          </cell>
          <cell r="I463" t="str">
            <v>Local Usados</v>
          </cell>
          <cell r="J463" t="str">
            <v>Antonella Daire</v>
          </cell>
          <cell r="K463" t="str">
            <v>Antonella Daire</v>
          </cell>
          <cell r="L463" t="str">
            <v>Vanessa  Casanga</v>
          </cell>
          <cell r="M463" t="str">
            <v>vcasanga@callegari.cl</v>
          </cell>
          <cell r="N463">
            <v>6700000</v>
          </cell>
        </row>
        <row r="464">
          <cell r="A464" t="str">
            <v>SYXS65</v>
          </cell>
          <cell r="B464">
            <v>45831.811111111114</v>
          </cell>
          <cell r="C464" t="str">
            <v>KIA MOTORS</v>
          </cell>
          <cell r="D464" t="str">
            <v>MORNING</v>
          </cell>
          <cell r="E464">
            <v>2023</v>
          </cell>
          <cell r="F464">
            <v>22600</v>
          </cell>
          <cell r="H464" t="str">
            <v>GRIS ASTRAL</v>
          </cell>
          <cell r="I464" t="str">
            <v>Second Floor Kia</v>
          </cell>
          <cell r="J464" t="str">
            <v>Antonella Daire</v>
          </cell>
          <cell r="K464" t="str">
            <v>Antonella Daire</v>
          </cell>
          <cell r="L464" t="str">
            <v>Leonardo Palma Nuñez</v>
          </cell>
          <cell r="M464" t="str">
            <v>lpalma@callegari.cl</v>
          </cell>
          <cell r="N464">
            <v>8500000</v>
          </cell>
        </row>
        <row r="465">
          <cell r="A465" t="str">
            <v>PBRR71</v>
          </cell>
          <cell r="B465">
            <v>45831.75277777778</v>
          </cell>
          <cell r="C465" t="str">
            <v>KIA MOTORS</v>
          </cell>
          <cell r="D465" t="str">
            <v>RIO 4</v>
          </cell>
          <cell r="E465">
            <v>2020</v>
          </cell>
          <cell r="F465">
            <v>71200</v>
          </cell>
          <cell r="G465" t="str">
            <v>1.4 EX FULL MT</v>
          </cell>
          <cell r="H465" t="str">
            <v>ROJO BENGALA</v>
          </cell>
          <cell r="I465" t="str">
            <v>Megacentro Copiapo</v>
          </cell>
          <cell r="J465" t="str">
            <v>Antonella Daire</v>
          </cell>
          <cell r="K465" t="str">
            <v>Antonella Daire</v>
          </cell>
          <cell r="L465" t="str">
            <v>Martin Thielemann</v>
          </cell>
          <cell r="M465" t="str">
            <v>mthielemann@callegari.cl</v>
          </cell>
          <cell r="N465">
            <v>7500000</v>
          </cell>
        </row>
        <row r="466">
          <cell r="A466" t="str">
            <v>TSSB14</v>
          </cell>
          <cell r="B466">
            <v>45831.714583333334</v>
          </cell>
          <cell r="C466" t="str">
            <v>KIA MOTORS</v>
          </cell>
          <cell r="D466" t="str">
            <v>K3</v>
          </cell>
          <cell r="E466">
            <v>2024</v>
          </cell>
          <cell r="F466">
            <v>7000</v>
          </cell>
          <cell r="G466" t="str">
            <v>1.6 CROSS EX FULL MT</v>
          </cell>
          <cell r="H466" t="str">
            <v>ROJO</v>
          </cell>
          <cell r="I466" t="str">
            <v>Peugeot La Serena</v>
          </cell>
          <cell r="J466" t="str">
            <v>Antonella Daire</v>
          </cell>
          <cell r="K466" t="str">
            <v>Antonella Daire</v>
          </cell>
          <cell r="L466" t="str">
            <v>Carlos  Torres</v>
          </cell>
          <cell r="M466" t="str">
            <v>ctorres@callegari.cl</v>
          </cell>
          <cell r="N466">
            <v>16000000</v>
          </cell>
        </row>
        <row r="467">
          <cell r="A467" t="str">
            <v>THRL78</v>
          </cell>
          <cell r="B467">
            <v>45827.765277777777</v>
          </cell>
          <cell r="C467" t="str">
            <v>SSANGYONG</v>
          </cell>
          <cell r="D467" t="str">
            <v>TORRES</v>
          </cell>
          <cell r="E467">
            <v>2024</v>
          </cell>
          <cell r="F467">
            <v>15000</v>
          </cell>
          <cell r="G467" t="str">
            <v>1.5 GLX AT 4X4</v>
          </cell>
          <cell r="H467" t="str">
            <v>ROJO METALICO</v>
          </cell>
          <cell r="I467" t="str">
            <v>Local Fco De Aguirre</v>
          </cell>
          <cell r="J467" t="str">
            <v>Antonella Daire</v>
          </cell>
          <cell r="K467" t="str">
            <v>Antonella Daire</v>
          </cell>
          <cell r="L467" t="str">
            <v>Willy Guerrero</v>
          </cell>
          <cell r="M467" t="str">
            <v>wguerrero@callegari.cl</v>
          </cell>
          <cell r="N467">
            <v>19000000</v>
          </cell>
        </row>
        <row r="468">
          <cell r="A468" t="str">
            <v>RRZK40</v>
          </cell>
          <cell r="B468">
            <v>45827.61041666667</v>
          </cell>
          <cell r="C468" t="str">
            <v>CHANGAN</v>
          </cell>
          <cell r="D468" t="str">
            <v>CS35</v>
          </cell>
          <cell r="E468">
            <v>2022</v>
          </cell>
          <cell r="F468">
            <v>50000</v>
          </cell>
          <cell r="G468" t="str">
            <v>1.4 PLUS LUXURY AT</v>
          </cell>
          <cell r="H468" t="str">
            <v>ROJO</v>
          </cell>
          <cell r="I468" t="str">
            <v>Local Fco De Aguirre</v>
          </cell>
          <cell r="J468" t="str">
            <v>Antonella Daire</v>
          </cell>
          <cell r="K468" t="str">
            <v>Antonella Daire</v>
          </cell>
          <cell r="L468" t="str">
            <v>Willy Guerrero</v>
          </cell>
          <cell r="M468" t="str">
            <v>wguerrero@callegari.cl</v>
          </cell>
          <cell r="N468">
            <v>8600000</v>
          </cell>
        </row>
        <row r="469">
          <cell r="A469" t="str">
            <v>RVVP71</v>
          </cell>
          <cell r="B469">
            <v>45827.505555555559</v>
          </cell>
          <cell r="C469" t="str">
            <v>KIA MOTORS</v>
          </cell>
          <cell r="D469" t="str">
            <v>SONET</v>
          </cell>
          <cell r="E469">
            <v>2022</v>
          </cell>
          <cell r="F469">
            <v>48160</v>
          </cell>
          <cell r="G469" t="str">
            <v>1.5 EX PLUS AC MT</v>
          </cell>
          <cell r="H469" t="str">
            <v>BLANCO INVIERNO</v>
          </cell>
          <cell r="I469" t="str">
            <v>Second Floor Kia</v>
          </cell>
          <cell r="J469" t="str">
            <v>Antonella Daire</v>
          </cell>
          <cell r="K469" t="str">
            <v>Antonella Daire</v>
          </cell>
          <cell r="L469" t="str">
            <v>Leonardo Palma Nuñez</v>
          </cell>
          <cell r="M469" t="str">
            <v>lpalma@callegari.cl</v>
          </cell>
          <cell r="N469">
            <v>10500000</v>
          </cell>
        </row>
        <row r="470">
          <cell r="A470" t="str">
            <v>TVXP97</v>
          </cell>
          <cell r="B470">
            <v>45827.40347222222</v>
          </cell>
          <cell r="C470" t="str">
            <v>OMODA</v>
          </cell>
          <cell r="D470" t="str">
            <v>C5</v>
          </cell>
          <cell r="E470">
            <v>2025</v>
          </cell>
          <cell r="F470">
            <v>4000</v>
          </cell>
          <cell r="H470" t="str">
            <v>GRIS OSCURO</v>
          </cell>
          <cell r="I470" t="str">
            <v>Local Fco De Aguirre</v>
          </cell>
          <cell r="J470" t="str">
            <v>Antonella Daire</v>
          </cell>
          <cell r="K470" t="str">
            <v>Antonella Daire</v>
          </cell>
          <cell r="L470" t="str">
            <v>Felipe Javier   Alfonso Dominguez</v>
          </cell>
          <cell r="M470" t="str">
            <v>falfonso@callegari.cl</v>
          </cell>
          <cell r="N470">
            <v>10500000</v>
          </cell>
        </row>
        <row r="471">
          <cell r="A471" t="str">
            <v>KCBZ84</v>
          </cell>
          <cell r="B471">
            <v>45826.727083333331</v>
          </cell>
          <cell r="C471" t="str">
            <v>FORD</v>
          </cell>
          <cell r="D471" t="str">
            <v>F-150</v>
          </cell>
          <cell r="E471">
            <v>2018</v>
          </cell>
          <cell r="F471">
            <v>65000</v>
          </cell>
          <cell r="G471" t="str">
            <v>5.0 CC XLT AT 4X4</v>
          </cell>
          <cell r="H471" t="str">
            <v>BLANCO OXFOR</v>
          </cell>
          <cell r="I471" t="str">
            <v>Megacentro Copiapo</v>
          </cell>
          <cell r="J471" t="str">
            <v>Antonella Daire</v>
          </cell>
          <cell r="K471" t="str">
            <v>Antonella Daire</v>
          </cell>
          <cell r="L471" t="str">
            <v>Martin Thielemann</v>
          </cell>
          <cell r="M471" t="str">
            <v>mthielemann@callegari.cl</v>
          </cell>
          <cell r="N471">
            <v>18000000</v>
          </cell>
        </row>
        <row r="472">
          <cell r="A472" t="str">
            <v>RWYC74</v>
          </cell>
          <cell r="B472">
            <v>45826.556944444441</v>
          </cell>
          <cell r="C472" t="str">
            <v>KIA MOTORS</v>
          </cell>
          <cell r="D472" t="str">
            <v>SONET</v>
          </cell>
          <cell r="E472">
            <v>2022</v>
          </cell>
          <cell r="F472">
            <v>48376</v>
          </cell>
          <cell r="G472" t="str">
            <v>1.5 EX FULL PLUS AC MT</v>
          </cell>
          <cell r="H472" t="str">
            <v>BLANCO INVIERNO</v>
          </cell>
          <cell r="I472" t="str">
            <v>Second Floor Kia</v>
          </cell>
          <cell r="J472" t="str">
            <v>Antonella Daire</v>
          </cell>
          <cell r="K472" t="str">
            <v>Antonella Daire</v>
          </cell>
          <cell r="L472" t="str">
            <v>Leonardo Palma Nuñez</v>
          </cell>
          <cell r="M472" t="str">
            <v>lpalma@callegari.cl</v>
          </cell>
          <cell r="N472">
            <v>11000000</v>
          </cell>
        </row>
        <row r="473">
          <cell r="A473" t="str">
            <v>THZD30</v>
          </cell>
          <cell r="B473">
            <v>45825.508333333331</v>
          </cell>
          <cell r="C473" t="str">
            <v>JMC</v>
          </cell>
          <cell r="D473" t="str">
            <v>VIGUS</v>
          </cell>
          <cell r="E473">
            <v>2024</v>
          </cell>
          <cell r="F473">
            <v>29504</v>
          </cell>
          <cell r="H473" t="str">
            <v xml:space="preserve">BLANCO </v>
          </cell>
          <cell r="I473" t="str">
            <v>Local Fco De Aguirre</v>
          </cell>
          <cell r="J473" t="str">
            <v>Antonella Daire</v>
          </cell>
          <cell r="K473" t="str">
            <v>Antonella Daire</v>
          </cell>
          <cell r="L473" t="str">
            <v>Paola Lettura</v>
          </cell>
          <cell r="M473" t="str">
            <v>plettura@callegari.cl</v>
          </cell>
          <cell r="N473">
            <v>13000000</v>
          </cell>
        </row>
        <row r="474">
          <cell r="A474" t="str">
            <v>PHFW25</v>
          </cell>
          <cell r="B474">
            <v>45824.793055555558</v>
          </cell>
          <cell r="C474" t="str">
            <v>KIA MOTORS</v>
          </cell>
          <cell r="D474" t="str">
            <v>RIO 5</v>
          </cell>
          <cell r="E474">
            <v>2021</v>
          </cell>
          <cell r="F474">
            <v>68486</v>
          </cell>
          <cell r="G474" t="str">
            <v>1.4 EX 6MT AC</v>
          </cell>
          <cell r="H474" t="str">
            <v>GRIS URBANO</v>
          </cell>
          <cell r="I474" t="str">
            <v>Kia La Serena</v>
          </cell>
          <cell r="J474" t="str">
            <v>Antonella Daire</v>
          </cell>
          <cell r="K474" t="str">
            <v>Antonella Daire</v>
          </cell>
          <cell r="L474" t="str">
            <v>Carolina Bustos</v>
          </cell>
          <cell r="M474" t="str">
            <v>cbustos@callegari.cl</v>
          </cell>
          <cell r="N474">
            <v>8100000</v>
          </cell>
        </row>
        <row r="475">
          <cell r="A475" t="str">
            <v>KWYH45</v>
          </cell>
          <cell r="B475">
            <v>45824.529166666667</v>
          </cell>
          <cell r="C475" t="str">
            <v>PEUGEOT</v>
          </cell>
          <cell r="D475">
            <v>3008</v>
          </cell>
          <cell r="E475">
            <v>2019</v>
          </cell>
          <cell r="F475">
            <v>85139</v>
          </cell>
          <cell r="G475" t="str">
            <v>1.5 ACTIVE MT DIESEL</v>
          </cell>
          <cell r="H475" t="str">
            <v>ROJO ULTIMATE</v>
          </cell>
          <cell r="I475" t="str">
            <v>Peugeot La Serena</v>
          </cell>
          <cell r="J475" t="str">
            <v>Antonella Daire</v>
          </cell>
          <cell r="K475" t="str">
            <v>Antonella Daire</v>
          </cell>
          <cell r="L475" t="str">
            <v>Jose Luis Espinoza</v>
          </cell>
          <cell r="M475" t="str">
            <v>jlespinoza@callegari.cl</v>
          </cell>
          <cell r="N475">
            <v>11000000</v>
          </cell>
        </row>
        <row r="476">
          <cell r="A476" t="str">
            <v>PYCW26</v>
          </cell>
          <cell r="B476">
            <v>45824.509722222225</v>
          </cell>
          <cell r="C476" t="str">
            <v>MAZDA</v>
          </cell>
          <cell r="D476" t="str">
            <v>CX-5</v>
          </cell>
          <cell r="E476">
            <v>2021</v>
          </cell>
          <cell r="F476">
            <v>50350</v>
          </cell>
          <cell r="H476" t="str">
            <v>ROJO CRISTAL</v>
          </cell>
          <cell r="I476" t="str">
            <v>Megacentro La Serena</v>
          </cell>
          <cell r="J476" t="str">
            <v>Antonella Daire</v>
          </cell>
          <cell r="K476" t="str">
            <v>Antonella Daire</v>
          </cell>
          <cell r="L476" t="str">
            <v>Fabian Muñoz</v>
          </cell>
          <cell r="M476" t="str">
            <v>fmunoz@callegari.cl</v>
          </cell>
          <cell r="N476">
            <v>15000000</v>
          </cell>
        </row>
        <row r="477">
          <cell r="A477" t="str">
            <v>SWWP61</v>
          </cell>
          <cell r="B477">
            <v>45821.749305555553</v>
          </cell>
          <cell r="C477" t="str">
            <v>HYUNDAI</v>
          </cell>
          <cell r="D477" t="str">
            <v>CRETA</v>
          </cell>
          <cell r="E477">
            <v>2023</v>
          </cell>
          <cell r="F477">
            <v>35000</v>
          </cell>
          <cell r="G477" t="str">
            <v>1.5 SU2I PLUS MT</v>
          </cell>
          <cell r="H477" t="str">
            <v>GRIS GRAFITO</v>
          </cell>
          <cell r="I477" t="str">
            <v>Megacentro La Serena</v>
          </cell>
          <cell r="J477" t="str">
            <v>Antonella Daire</v>
          </cell>
          <cell r="K477" t="str">
            <v>Antonella Daire</v>
          </cell>
          <cell r="L477" t="str">
            <v>Manuel Villalon</v>
          </cell>
          <cell r="M477" t="str">
            <v>mvillalon@callegari.cl</v>
          </cell>
          <cell r="N477">
            <v>12000000</v>
          </cell>
        </row>
        <row r="478">
          <cell r="A478" t="str">
            <v>SJXW91</v>
          </cell>
          <cell r="B478">
            <v>45819.660416666666</v>
          </cell>
          <cell r="C478" t="str">
            <v>CHERY</v>
          </cell>
          <cell r="D478" t="str">
            <v>TIGGO 8</v>
          </cell>
          <cell r="E478">
            <v>2023</v>
          </cell>
          <cell r="F478">
            <v>61000</v>
          </cell>
          <cell r="G478" t="str">
            <v>1.5 GLX AT</v>
          </cell>
          <cell r="H478" t="str">
            <v>GRIS GRAFITO OSCURO</v>
          </cell>
          <cell r="I478" t="str">
            <v xml:space="preserve">Premium Usados </v>
          </cell>
          <cell r="J478" t="str">
            <v>Antonella Daire</v>
          </cell>
          <cell r="K478" t="str">
            <v>Antonella Daire</v>
          </cell>
          <cell r="L478" t="str">
            <v>Daniel Aguilera</v>
          </cell>
          <cell r="M478" t="str">
            <v>daguilera@callegari.cl</v>
          </cell>
          <cell r="N478">
            <v>10750000</v>
          </cell>
        </row>
        <row r="479">
          <cell r="A479" t="str">
            <v>TJCZ88</v>
          </cell>
          <cell r="B479">
            <v>45819.57916666667</v>
          </cell>
          <cell r="C479" t="str">
            <v>PEUGEOT</v>
          </cell>
          <cell r="D479" t="str">
            <v>LANDTREK</v>
          </cell>
          <cell r="E479">
            <v>2024</v>
          </cell>
          <cell r="F479">
            <v>21500</v>
          </cell>
          <cell r="H479" t="str">
            <v>GRIS ALUMINIUM</v>
          </cell>
          <cell r="I479" t="str">
            <v>Megacentro La Serena</v>
          </cell>
          <cell r="J479" t="str">
            <v>Antonella Daire</v>
          </cell>
          <cell r="K479" t="str">
            <v>Antonella Daire</v>
          </cell>
          <cell r="L479" t="str">
            <v>Viviana Rojas</v>
          </cell>
          <cell r="M479" t="str">
            <v>v.rojas@callegari.cl</v>
          </cell>
          <cell r="N479">
            <v>19000000</v>
          </cell>
        </row>
        <row r="480">
          <cell r="A480" t="str">
            <v>JPZH85</v>
          </cell>
          <cell r="B480">
            <v>45818.419444444444</v>
          </cell>
          <cell r="C480" t="str">
            <v>TOYOTA</v>
          </cell>
          <cell r="D480" t="str">
            <v>RAV4</v>
          </cell>
          <cell r="E480">
            <v>2017</v>
          </cell>
          <cell r="F480">
            <v>67777</v>
          </cell>
          <cell r="G480" t="str">
            <v>2.5 LIMITED 4X4 AT 7AB 734PU3</v>
          </cell>
          <cell r="H480" t="str">
            <v>AZUL OSCURO METALICO</v>
          </cell>
          <cell r="I480" t="str">
            <v>Sk Copiapo</v>
          </cell>
          <cell r="J480" t="str">
            <v>Antonella Daire</v>
          </cell>
          <cell r="K480" t="str">
            <v>Antonella Daire</v>
          </cell>
          <cell r="L480" t="str">
            <v>Katherine Arredondo</v>
          </cell>
          <cell r="M480" t="str">
            <v>karredondo@callegari.cl</v>
          </cell>
          <cell r="N480">
            <v>10150000</v>
          </cell>
        </row>
        <row r="481">
          <cell r="A481" t="str">
            <v>LVDF41</v>
          </cell>
          <cell r="B481">
            <v>45817.703472222223</v>
          </cell>
          <cell r="C481" t="str">
            <v>NISSAN</v>
          </cell>
          <cell r="D481" t="str">
            <v>X-TRAIL</v>
          </cell>
          <cell r="E481">
            <v>2020</v>
          </cell>
          <cell r="F481">
            <v>85899</v>
          </cell>
          <cell r="G481" t="str">
            <v>2.5 SENSE AT</v>
          </cell>
          <cell r="H481" t="str">
            <v>BLANCO PERLA</v>
          </cell>
          <cell r="I481" t="str">
            <v>Nissan La Serena</v>
          </cell>
          <cell r="J481" t="str">
            <v>Antonella Daire</v>
          </cell>
          <cell r="K481" t="str">
            <v>Antonella Daire</v>
          </cell>
          <cell r="L481" t="str">
            <v>Magdalena Olivares</v>
          </cell>
          <cell r="M481" t="str">
            <v>molivares@callegari.cl</v>
          </cell>
          <cell r="N481">
            <v>10200000</v>
          </cell>
        </row>
        <row r="482">
          <cell r="A482" t="str">
            <v>RVPZ81</v>
          </cell>
          <cell r="B482">
            <v>45817.430555555555</v>
          </cell>
          <cell r="C482" t="str">
            <v>PEUGEOT</v>
          </cell>
          <cell r="D482">
            <v>2008</v>
          </cell>
          <cell r="E482">
            <v>2022</v>
          </cell>
          <cell r="F482">
            <v>47000</v>
          </cell>
          <cell r="G482" t="str">
            <v>1.2 ALLURE PACK PURETECH 130 AT</v>
          </cell>
          <cell r="H482" t="str">
            <v>BLANCO NACARADO</v>
          </cell>
          <cell r="I482" t="str">
            <v xml:space="preserve">Premium Usados </v>
          </cell>
          <cell r="J482" t="str">
            <v>Antonella Daire</v>
          </cell>
          <cell r="K482" t="str">
            <v>Antonella Daire</v>
          </cell>
          <cell r="L482" t="str">
            <v>Jordi Foitzick</v>
          </cell>
          <cell r="M482" t="str">
            <v>jocarrasco@callegari.cl</v>
          </cell>
          <cell r="N482">
            <v>11000000</v>
          </cell>
        </row>
        <row r="483">
          <cell r="A483" t="str">
            <v>SDGC77</v>
          </cell>
          <cell r="B483">
            <v>45814.711805555555</v>
          </cell>
          <cell r="C483" t="str">
            <v>CHERY</v>
          </cell>
          <cell r="D483" t="str">
            <v>TIGGO 3</v>
          </cell>
          <cell r="E483">
            <v>2022</v>
          </cell>
          <cell r="F483">
            <v>16000</v>
          </cell>
          <cell r="G483" t="str">
            <v>1.5 GLS MT</v>
          </cell>
          <cell r="H483" t="str">
            <v>BLANCO METALIZADO</v>
          </cell>
          <cell r="I483" t="str">
            <v>Local Fco De Aguirre</v>
          </cell>
          <cell r="J483" t="str">
            <v>Antonella Daire</v>
          </cell>
          <cell r="K483" t="str">
            <v>Antonella Daire</v>
          </cell>
          <cell r="L483" t="str">
            <v>Willy Guerrero</v>
          </cell>
          <cell r="M483" t="str">
            <v>wguerrero@callegari.cl</v>
          </cell>
          <cell r="N483">
            <v>7000000</v>
          </cell>
        </row>
        <row r="484">
          <cell r="A484" t="str">
            <v>RLDW68</v>
          </cell>
          <cell r="B484">
            <v>45814.711111111108</v>
          </cell>
          <cell r="C484" t="str">
            <v>SUZUKI</v>
          </cell>
          <cell r="D484" t="str">
            <v>S-PRESSO</v>
          </cell>
          <cell r="E484">
            <v>2022</v>
          </cell>
          <cell r="F484">
            <v>36000</v>
          </cell>
          <cell r="G484" t="str">
            <v>1.0 GLX AC MT</v>
          </cell>
          <cell r="H484" t="str">
            <v>BLANCO</v>
          </cell>
          <cell r="I484" t="str">
            <v>Peugeot La Serena</v>
          </cell>
          <cell r="J484" t="str">
            <v>Antonella Daire</v>
          </cell>
          <cell r="K484" t="str">
            <v>Antonella Daire</v>
          </cell>
          <cell r="L484" t="str">
            <v>Camila Gonzalez</v>
          </cell>
          <cell r="M484" t="str">
            <v>camila.gonzalez@callegari.cl</v>
          </cell>
          <cell r="N484">
            <v>4900000</v>
          </cell>
        </row>
        <row r="485">
          <cell r="A485" t="str">
            <v>VDBR10</v>
          </cell>
          <cell r="B485">
            <v>45813.771527777775</v>
          </cell>
          <cell r="C485" t="str">
            <v>PEUGEOT</v>
          </cell>
          <cell r="D485" t="str">
            <v>PARTNER</v>
          </cell>
          <cell r="E485">
            <v>2025</v>
          </cell>
          <cell r="F485">
            <v>10</v>
          </cell>
          <cell r="G485" t="str">
            <v>1.5 L1 BLUEHDI 100 MT DIESEL</v>
          </cell>
          <cell r="H485" t="str">
            <v>BLANCO HIELO</v>
          </cell>
          <cell r="I485" t="str">
            <v>Megacentro Ovalle</v>
          </cell>
          <cell r="J485" t="str">
            <v>Antonella Daire</v>
          </cell>
          <cell r="K485" t="str">
            <v>Antonella Daire</v>
          </cell>
          <cell r="L485" t="str">
            <v>Daniel Carvajal</v>
          </cell>
          <cell r="M485" t="str">
            <v>dcarvajal@callegari.cl</v>
          </cell>
          <cell r="N485">
            <v>20932100</v>
          </cell>
        </row>
        <row r="486">
          <cell r="A486" t="str">
            <v>SFLW23</v>
          </cell>
          <cell r="B486">
            <v>45813.693055555559</v>
          </cell>
          <cell r="C486" t="str">
            <v>FORD</v>
          </cell>
          <cell r="D486" t="str">
            <v>EXPLORER</v>
          </cell>
          <cell r="E486">
            <v>2023</v>
          </cell>
          <cell r="F486">
            <v>22000</v>
          </cell>
          <cell r="G486" t="str">
            <v>2.3 LIMITED ECOBOOST AT 4X4</v>
          </cell>
          <cell r="H486" t="str">
            <v>BLANCO METALICO</v>
          </cell>
          <cell r="I486" t="str">
            <v>Usados Los Carreras</v>
          </cell>
          <cell r="J486" t="str">
            <v>Antonella Daire</v>
          </cell>
          <cell r="K486" t="str">
            <v>Antonella Daire</v>
          </cell>
          <cell r="L486" t="str">
            <v>Omar Rojas</v>
          </cell>
          <cell r="M486" t="str">
            <v>orojas@callegari.cl</v>
          </cell>
          <cell r="N486">
            <v>29500000</v>
          </cell>
        </row>
        <row r="487">
          <cell r="A487" t="str">
            <v>PTRP28</v>
          </cell>
          <cell r="B487">
            <v>45813.690972222219</v>
          </cell>
          <cell r="C487" t="str">
            <v>CHERY</v>
          </cell>
          <cell r="D487" t="str">
            <v>TIGGO 2</v>
          </cell>
          <cell r="E487">
            <v>2021</v>
          </cell>
          <cell r="F487">
            <v>16700</v>
          </cell>
          <cell r="G487" t="str">
            <v>1.5 GLS MT</v>
          </cell>
          <cell r="H487" t="str">
            <v>GRIS PLATA</v>
          </cell>
          <cell r="I487" t="str">
            <v>Megacentro Ovalle</v>
          </cell>
          <cell r="J487" t="str">
            <v>Antonella Daire</v>
          </cell>
          <cell r="K487" t="str">
            <v>Antonella Daire</v>
          </cell>
          <cell r="L487" t="str">
            <v>Jorge Nuñez</v>
          </cell>
          <cell r="M487" t="str">
            <v>jnunez@callegari.cl</v>
          </cell>
          <cell r="N487">
            <v>5800000</v>
          </cell>
        </row>
        <row r="488">
          <cell r="A488" t="str">
            <v>JTCS41</v>
          </cell>
          <cell r="B488">
            <v>45812.572916666664</v>
          </cell>
          <cell r="C488" t="str">
            <v>KIA MOTORS</v>
          </cell>
          <cell r="D488" t="str">
            <v>SPORTAGE</v>
          </cell>
          <cell r="E488">
            <v>2017</v>
          </cell>
          <cell r="F488">
            <v>47300</v>
          </cell>
          <cell r="G488" t="str">
            <v>SPORTAGE LX 2.0L GSL 6AT 2WD</v>
          </cell>
          <cell r="H488" t="str">
            <v>BLANCO INVIERNO</v>
          </cell>
          <cell r="I488" t="str">
            <v>Kia La Serena</v>
          </cell>
          <cell r="J488" t="str">
            <v>Antonella Daire</v>
          </cell>
          <cell r="K488" t="str">
            <v>Antonella Daire</v>
          </cell>
          <cell r="L488" t="str">
            <v>Carolina Bustos</v>
          </cell>
          <cell r="M488" t="str">
            <v>cbustos@callegari.cl</v>
          </cell>
          <cell r="N488">
            <v>10300000</v>
          </cell>
        </row>
        <row r="489">
          <cell r="A489" t="str">
            <v>KZWD66</v>
          </cell>
          <cell r="B489">
            <v>45811.679166666669</v>
          </cell>
          <cell r="C489" t="str">
            <v>MITSUBISHI</v>
          </cell>
          <cell r="D489" t="str">
            <v>MONTERO SPORT</v>
          </cell>
          <cell r="E489">
            <v>2019</v>
          </cell>
          <cell r="F489">
            <v>99210</v>
          </cell>
          <cell r="G489" t="str">
            <v>2.4 AT 4X2 DIESEL</v>
          </cell>
          <cell r="H489" t="str">
            <v>GRIS GRAFITO</v>
          </cell>
          <cell r="I489" t="str">
            <v>Megacentro La Serena</v>
          </cell>
          <cell r="J489" t="str">
            <v>Antonella Daire</v>
          </cell>
          <cell r="K489" t="str">
            <v>Antonella Daire</v>
          </cell>
          <cell r="L489" t="str">
            <v>Eliana Aguilera</v>
          </cell>
          <cell r="M489" t="str">
            <v>belen.aguilera@callegari.cl</v>
          </cell>
          <cell r="N489">
            <v>17500000</v>
          </cell>
        </row>
        <row r="490">
          <cell r="A490" t="str">
            <v>SJJH26</v>
          </cell>
          <cell r="B490">
            <v>45811.572222222225</v>
          </cell>
          <cell r="C490" t="str">
            <v>PEUGEOT</v>
          </cell>
          <cell r="D490">
            <v>208</v>
          </cell>
          <cell r="E490">
            <v>2023</v>
          </cell>
          <cell r="F490">
            <v>43755</v>
          </cell>
          <cell r="G490" t="str">
            <v>1.2 PURETECH STYLE 75 MT</v>
          </cell>
          <cell r="H490" t="str">
            <v>BLANCO NACARADO</v>
          </cell>
          <cell r="I490" t="str">
            <v>Kia La Serena</v>
          </cell>
          <cell r="J490" t="str">
            <v>Antonella Daire</v>
          </cell>
          <cell r="K490" t="str">
            <v>Antonella Daire</v>
          </cell>
          <cell r="L490" t="str">
            <v>Carolina Bustos</v>
          </cell>
          <cell r="M490" t="str">
            <v>cbustos@callegari.cl</v>
          </cell>
          <cell r="N490">
            <v>8000000</v>
          </cell>
        </row>
        <row r="491">
          <cell r="A491" t="str">
            <v>TSSB75</v>
          </cell>
          <cell r="B491">
            <v>45811.507638888892</v>
          </cell>
          <cell r="C491" t="str">
            <v>RAM</v>
          </cell>
          <cell r="D491">
            <v>1500</v>
          </cell>
          <cell r="E491">
            <v>2025</v>
          </cell>
          <cell r="F491">
            <v>2351</v>
          </cell>
          <cell r="G491" t="str">
            <v>3.6 CREW CAB BIG HORN E-TORQUE AT 4X4 HIBRIDO</v>
          </cell>
          <cell r="H491" t="str">
            <v>BLANCO</v>
          </cell>
          <cell r="I491" t="str">
            <v>Local Fco De Aguirre</v>
          </cell>
          <cell r="J491" t="str">
            <v>Antonella Daire</v>
          </cell>
          <cell r="K491" t="str">
            <v>Antonella Daire</v>
          </cell>
          <cell r="L491" t="str">
            <v>Pablo Toth</v>
          </cell>
          <cell r="M491" t="str">
            <v>ptoth@callegari.cl</v>
          </cell>
          <cell r="N491">
            <v>44000000</v>
          </cell>
        </row>
        <row r="492">
          <cell r="A492" t="str">
            <v>SFDX91</v>
          </cell>
          <cell r="B492">
            <v>45808.51666666667</v>
          </cell>
          <cell r="C492" t="str">
            <v>NISSAN</v>
          </cell>
          <cell r="D492" t="str">
            <v>SENTRA</v>
          </cell>
          <cell r="E492">
            <v>2023</v>
          </cell>
          <cell r="F492">
            <v>13265</v>
          </cell>
          <cell r="G492" t="str">
            <v>2.0 EXCLUSIVE AT</v>
          </cell>
          <cell r="H492" t="str">
            <v>GRIS METALICO ROOF B</v>
          </cell>
          <cell r="I492" t="str">
            <v>Second Floor Kia</v>
          </cell>
          <cell r="J492" t="str">
            <v>Antonella Daire</v>
          </cell>
          <cell r="K492" t="str">
            <v>Antonella Daire</v>
          </cell>
          <cell r="L492" t="str">
            <v>Sebastian Romero</v>
          </cell>
          <cell r="M492" t="str">
            <v>sromero@callegari.cl</v>
          </cell>
          <cell r="N492">
            <v>15200000</v>
          </cell>
        </row>
        <row r="493">
          <cell r="A493" t="str">
            <v>TDYJ14</v>
          </cell>
          <cell r="B493">
            <v>45808.459027777775</v>
          </cell>
          <cell r="C493" t="str">
            <v>GREAT WALL</v>
          </cell>
          <cell r="D493" t="str">
            <v>WINGLE 7</v>
          </cell>
          <cell r="E493">
            <v>2024</v>
          </cell>
          <cell r="F493">
            <v>6500</v>
          </cell>
          <cell r="G493" t="str">
            <v>2.4 ELITE MT</v>
          </cell>
          <cell r="H493" t="str">
            <v>BLANCO TITANIO</v>
          </cell>
          <cell r="I493" t="str">
            <v>Megacentro La Serena</v>
          </cell>
          <cell r="J493" t="str">
            <v>Antonella Daire</v>
          </cell>
          <cell r="K493" t="str">
            <v>Antonella Daire</v>
          </cell>
          <cell r="L493" t="str">
            <v>Alvaro Castro</v>
          </cell>
          <cell r="M493" t="str">
            <v>acastro@callegari.cl</v>
          </cell>
          <cell r="N493">
            <v>10000000</v>
          </cell>
        </row>
        <row r="494">
          <cell r="A494" t="str">
            <v>JDKZ87</v>
          </cell>
          <cell r="B494">
            <v>45808.061805555553</v>
          </cell>
          <cell r="C494" t="str">
            <v>SUZUKI</v>
          </cell>
          <cell r="D494" t="str">
            <v>ERTIGA</v>
          </cell>
          <cell r="E494">
            <v>2016</v>
          </cell>
          <cell r="F494">
            <v>98000</v>
          </cell>
          <cell r="G494" t="str">
            <v>1.4 GLS MT</v>
          </cell>
          <cell r="H494" t="str">
            <v>PLATEADO</v>
          </cell>
          <cell r="I494" t="str">
            <v>Local Fco De Aguirre</v>
          </cell>
          <cell r="J494" t="str">
            <v>Antonella Daire</v>
          </cell>
          <cell r="K494" t="str">
            <v>Antonella Daire</v>
          </cell>
          <cell r="L494" t="str">
            <v>Adriana Casallas</v>
          </cell>
          <cell r="M494" t="str">
            <v>acasallas@callegari.cl</v>
          </cell>
          <cell r="N494">
            <v>5000000</v>
          </cell>
        </row>
        <row r="495">
          <cell r="A495" t="str">
            <v>TKHL11</v>
          </cell>
          <cell r="B495">
            <v>45807.792361111111</v>
          </cell>
          <cell r="C495" t="str">
            <v>GREAT WALL</v>
          </cell>
          <cell r="D495" t="str">
            <v>POER</v>
          </cell>
          <cell r="E495">
            <v>2024</v>
          </cell>
          <cell r="F495">
            <v>2300</v>
          </cell>
          <cell r="G495" t="str">
            <v>2.0 DELUXE MT 4X4 DIESEL</v>
          </cell>
          <cell r="H495" t="str">
            <v>PLATEADO PLATA</v>
          </cell>
          <cell r="I495" t="str">
            <v>Peugeot La Serena</v>
          </cell>
          <cell r="J495" t="str">
            <v>Antonella Daire</v>
          </cell>
          <cell r="K495" t="str">
            <v>Antonella Daire</v>
          </cell>
          <cell r="L495" t="str">
            <v>Jose Luis Espinoza</v>
          </cell>
          <cell r="M495" t="str">
            <v>jlespinoza@callegari.cl</v>
          </cell>
          <cell r="N495">
            <v>17000000</v>
          </cell>
        </row>
        <row r="496">
          <cell r="A496" t="str">
            <v>PTWZ24</v>
          </cell>
          <cell r="B496">
            <v>45807.784722222219</v>
          </cell>
          <cell r="C496" t="str">
            <v>CHERY</v>
          </cell>
          <cell r="D496" t="str">
            <v>TIGGO 8</v>
          </cell>
          <cell r="E496">
            <v>2021</v>
          </cell>
          <cell r="F496">
            <v>47381</v>
          </cell>
          <cell r="G496" t="str">
            <v>1.5 GLX AT</v>
          </cell>
          <cell r="H496" t="str">
            <v>ROJO METALIZADO</v>
          </cell>
          <cell r="I496" t="str">
            <v>Local Fco De Aguirre</v>
          </cell>
          <cell r="J496" t="str">
            <v>Antonella Daire</v>
          </cell>
          <cell r="K496" t="str">
            <v>Antonella Daire</v>
          </cell>
          <cell r="L496" t="str">
            <v>Felipe Javier   Alfonso Dominguez</v>
          </cell>
          <cell r="M496" t="str">
            <v>falfonso@callegari.cl</v>
          </cell>
          <cell r="N496">
            <v>9500000</v>
          </cell>
        </row>
        <row r="497">
          <cell r="A497" t="str">
            <v>JZLC49</v>
          </cell>
          <cell r="B497">
            <v>45807.777083333334</v>
          </cell>
          <cell r="C497" t="str">
            <v>CHEVROLET</v>
          </cell>
          <cell r="D497" t="str">
            <v>SILVERADO</v>
          </cell>
          <cell r="E497">
            <v>2018</v>
          </cell>
          <cell r="F497">
            <v>83905</v>
          </cell>
          <cell r="G497" t="str">
            <v>5.3 LTZ CC AT 4X4</v>
          </cell>
          <cell r="H497" t="str">
            <v>AZUL OCEANO</v>
          </cell>
          <cell r="I497" t="str">
            <v>Kia La Serena</v>
          </cell>
          <cell r="J497" t="str">
            <v>Antonella Daire</v>
          </cell>
          <cell r="K497" t="str">
            <v>Antonella Daire</v>
          </cell>
          <cell r="L497" t="str">
            <v>Carolina Bustos</v>
          </cell>
          <cell r="M497" t="str">
            <v>cbustos@callegari.cl</v>
          </cell>
          <cell r="N497">
            <v>18000000</v>
          </cell>
        </row>
        <row r="498">
          <cell r="A498" t="str">
            <v>SPZD41</v>
          </cell>
          <cell r="B498">
            <v>45807.774305555555</v>
          </cell>
          <cell r="C498" t="str">
            <v>OPEL</v>
          </cell>
          <cell r="D498" t="str">
            <v>GRANDLAND</v>
          </cell>
          <cell r="E498">
            <v>2023</v>
          </cell>
          <cell r="F498">
            <v>29150</v>
          </cell>
          <cell r="H498" t="str">
            <v>BLANCO BANQUISE</v>
          </cell>
          <cell r="I498" t="str">
            <v>Peugeot La Serena</v>
          </cell>
          <cell r="J498" t="str">
            <v>Antonella Daire</v>
          </cell>
          <cell r="K498" t="str">
            <v>Antonella Daire</v>
          </cell>
          <cell r="L498" t="str">
            <v>Jose Luis Espinoza</v>
          </cell>
          <cell r="M498" t="str">
            <v>jlespinoza@callegari.cl</v>
          </cell>
          <cell r="N498">
            <v>14800000</v>
          </cell>
        </row>
        <row r="499">
          <cell r="A499" t="str">
            <v>SBWS64</v>
          </cell>
          <cell r="B499">
            <v>45807.729166666664</v>
          </cell>
          <cell r="C499" t="str">
            <v>CHEVROLET</v>
          </cell>
          <cell r="D499" t="str">
            <v>TRACKER</v>
          </cell>
          <cell r="E499">
            <v>2022</v>
          </cell>
          <cell r="F499">
            <v>33420</v>
          </cell>
          <cell r="G499" t="str">
            <v>1.2 LTZ P2 MT</v>
          </cell>
          <cell r="H499" t="str">
            <v>GRIS METALICO</v>
          </cell>
          <cell r="I499" t="str">
            <v>Megacentro Ovalle</v>
          </cell>
          <cell r="J499" t="str">
            <v>Antonella Daire</v>
          </cell>
          <cell r="K499" t="str">
            <v>Antonella Daire</v>
          </cell>
          <cell r="L499" t="str">
            <v>Andy Sebastian  Rojas</v>
          </cell>
          <cell r="M499" t="str">
            <v>arojas@callegari.cl</v>
          </cell>
          <cell r="N499">
            <v>9300000</v>
          </cell>
        </row>
        <row r="500">
          <cell r="A500" t="str">
            <v>PHGC74</v>
          </cell>
          <cell r="B500">
            <v>45807.645833333336</v>
          </cell>
          <cell r="C500" t="str">
            <v>FORD</v>
          </cell>
          <cell r="D500" t="str">
            <v>TERRITORY</v>
          </cell>
          <cell r="E500">
            <v>2021</v>
          </cell>
          <cell r="F500">
            <v>85000</v>
          </cell>
          <cell r="G500" t="str">
            <v>1.5 TREND AT</v>
          </cell>
          <cell r="H500" t="str">
            <v>BLANCO METALICO</v>
          </cell>
          <cell r="I500" t="str">
            <v xml:space="preserve">Premium Usados </v>
          </cell>
          <cell r="J500" t="str">
            <v>Antonella Daire</v>
          </cell>
          <cell r="K500" t="str">
            <v>Antonella Daire</v>
          </cell>
          <cell r="L500" t="str">
            <v>Jordi Foitzick</v>
          </cell>
          <cell r="M500" t="str">
            <v>jocarrasco@callegari.cl</v>
          </cell>
          <cell r="N500">
            <v>7000000</v>
          </cell>
        </row>
        <row r="501">
          <cell r="A501" t="str">
            <v>RXRV59</v>
          </cell>
          <cell r="B501">
            <v>45807.59375</v>
          </cell>
          <cell r="C501" t="str">
            <v>RAM</v>
          </cell>
          <cell r="D501">
            <v>1500</v>
          </cell>
          <cell r="E501">
            <v>2022</v>
          </cell>
          <cell r="F501">
            <v>64000</v>
          </cell>
          <cell r="H501" t="str">
            <v>PLATEADO</v>
          </cell>
          <cell r="I501" t="str">
            <v>Local Fco De Aguirre</v>
          </cell>
          <cell r="J501" t="str">
            <v>Antonella Daire</v>
          </cell>
          <cell r="K501" t="str">
            <v>Antonella Daire</v>
          </cell>
          <cell r="L501" t="str">
            <v>Adriana Casallas</v>
          </cell>
          <cell r="M501" t="str">
            <v>acasallas@callegari.cl</v>
          </cell>
          <cell r="N501">
            <v>28300000</v>
          </cell>
        </row>
        <row r="502">
          <cell r="A502" t="str">
            <v>KJYS76</v>
          </cell>
          <cell r="B502">
            <v>45807.527777777781</v>
          </cell>
          <cell r="C502" t="str">
            <v>SUZUKI</v>
          </cell>
          <cell r="D502" t="str">
            <v>CELERIO</v>
          </cell>
          <cell r="E502">
            <v>2018</v>
          </cell>
          <cell r="F502">
            <v>43050</v>
          </cell>
          <cell r="G502" t="str">
            <v>1.0 G GA MT</v>
          </cell>
          <cell r="H502" t="str">
            <v>AZUL PERLADO</v>
          </cell>
          <cell r="I502" t="str">
            <v>Local Fco De Aguirre</v>
          </cell>
          <cell r="J502" t="str">
            <v>Antonella Daire</v>
          </cell>
          <cell r="K502" t="str">
            <v>Antonella Daire</v>
          </cell>
          <cell r="L502" t="str">
            <v>Alexandra Mariolette  Calderon Sunkel</v>
          </cell>
          <cell r="M502" t="str">
            <v>acalderon@callegari.cl</v>
          </cell>
          <cell r="N502">
            <v>4800000</v>
          </cell>
        </row>
        <row r="503">
          <cell r="A503" t="str">
            <v>RWJK28</v>
          </cell>
          <cell r="B503">
            <v>45807.46875</v>
          </cell>
          <cell r="C503" t="str">
            <v>CHERY</v>
          </cell>
          <cell r="D503" t="str">
            <v>TIGGO 3</v>
          </cell>
          <cell r="E503">
            <v>2022</v>
          </cell>
          <cell r="F503">
            <v>16000</v>
          </cell>
          <cell r="G503" t="str">
            <v>1.5 GLS MT</v>
          </cell>
          <cell r="H503" t="str">
            <v>BLANCO METALIZADO</v>
          </cell>
          <cell r="I503" t="str">
            <v>Local Fco De Aguirre</v>
          </cell>
          <cell r="J503" t="str">
            <v>Antonella Daire</v>
          </cell>
          <cell r="K503" t="str">
            <v>Antonella Daire</v>
          </cell>
          <cell r="L503" t="str">
            <v>Felipe Javier   Alfonso Dominguez</v>
          </cell>
          <cell r="M503" t="str">
            <v>falfonso@callegari.cl</v>
          </cell>
          <cell r="N503">
            <v>6600000</v>
          </cell>
        </row>
        <row r="504">
          <cell r="A504" t="str">
            <v>TTYT60</v>
          </cell>
          <cell r="B504">
            <v>45807.425694444442</v>
          </cell>
          <cell r="C504" t="str">
            <v>FORD</v>
          </cell>
          <cell r="D504" t="str">
            <v>TERRITORY</v>
          </cell>
          <cell r="E504">
            <v>2025</v>
          </cell>
          <cell r="F504">
            <v>2817</v>
          </cell>
          <cell r="G504" t="str">
            <v>1.5 TITANIUM AT</v>
          </cell>
          <cell r="H504" t="str">
            <v>AZUL METALICO</v>
          </cell>
          <cell r="I504" t="str">
            <v>Sk Copiapo</v>
          </cell>
          <cell r="J504" t="str">
            <v>Antonella Daire</v>
          </cell>
          <cell r="K504" t="str">
            <v>Antonella Daire</v>
          </cell>
          <cell r="L504" t="str">
            <v>Miguel Muñoz</v>
          </cell>
          <cell r="M504" t="str">
            <v>mmunoz@callegari.cl</v>
          </cell>
          <cell r="N504">
            <v>17800000</v>
          </cell>
        </row>
        <row r="505">
          <cell r="A505" t="str">
            <v>SXTX58</v>
          </cell>
          <cell r="B505">
            <v>45806.710416666669</v>
          </cell>
          <cell r="C505" t="str">
            <v>NISSAN</v>
          </cell>
          <cell r="D505" t="str">
            <v>QASHQAI</v>
          </cell>
          <cell r="E505">
            <v>2023</v>
          </cell>
          <cell r="F505">
            <v>45836</v>
          </cell>
          <cell r="H505" t="str">
            <v>GRIS METALICO</v>
          </cell>
          <cell r="I505" t="str">
            <v>Nissan La Serena</v>
          </cell>
          <cell r="J505" t="str">
            <v>Antonella Daire</v>
          </cell>
          <cell r="K505" t="str">
            <v>Antonella Daire</v>
          </cell>
          <cell r="L505" t="str">
            <v>Magdalena Olivares</v>
          </cell>
          <cell r="M505" t="str">
            <v>molivares@callegari.cl</v>
          </cell>
          <cell r="N505">
            <v>17500000</v>
          </cell>
        </row>
        <row r="506">
          <cell r="A506" t="str">
            <v>LGTP91</v>
          </cell>
          <cell r="B506">
            <v>45806.552083333336</v>
          </cell>
          <cell r="C506" t="str">
            <v>FORD</v>
          </cell>
          <cell r="D506" t="str">
            <v>MUSTANG</v>
          </cell>
          <cell r="E506">
            <v>2019</v>
          </cell>
          <cell r="F506">
            <v>40000</v>
          </cell>
          <cell r="G506" t="str">
            <v>5.0 COUPE GT AT</v>
          </cell>
          <cell r="H506" t="str">
            <v>BLANCO OXFORD</v>
          </cell>
          <cell r="I506" t="str">
            <v>Megacentro Copiapo</v>
          </cell>
          <cell r="J506" t="str">
            <v>Antonella Daire</v>
          </cell>
          <cell r="K506" t="str">
            <v>Antonella Daire</v>
          </cell>
          <cell r="L506" t="str">
            <v>Atalia Quinteros</v>
          </cell>
          <cell r="M506" t="str">
            <v>ataliaq@callegari.cl</v>
          </cell>
          <cell r="N506">
            <v>25500000</v>
          </cell>
        </row>
        <row r="507">
          <cell r="A507" t="str">
            <v>SFTZ36</v>
          </cell>
          <cell r="B507">
            <v>45806.551388888889</v>
          </cell>
          <cell r="C507" t="str">
            <v>NISSAN</v>
          </cell>
          <cell r="D507" t="str">
            <v>X-TRAIL</v>
          </cell>
          <cell r="E507">
            <v>2023</v>
          </cell>
          <cell r="F507">
            <v>37000</v>
          </cell>
          <cell r="G507" t="str">
            <v>2.5 ADVANCE AT</v>
          </cell>
          <cell r="H507" t="str">
            <v>PLATEADO</v>
          </cell>
          <cell r="I507" t="str">
            <v>Nissan Ovalle</v>
          </cell>
          <cell r="J507" t="str">
            <v>Antonella Daire</v>
          </cell>
          <cell r="K507" t="str">
            <v>Antonella Daire</v>
          </cell>
          <cell r="L507" t="str">
            <v>Carlos Morales</v>
          </cell>
          <cell r="M507" t="str">
            <v>camorales@callegari.cl</v>
          </cell>
          <cell r="N507">
            <v>16000000</v>
          </cell>
        </row>
        <row r="508">
          <cell r="A508" t="str">
            <v>LFXP56</v>
          </cell>
          <cell r="B508">
            <v>45806.527777777781</v>
          </cell>
          <cell r="C508" t="str">
            <v>SUZUKI</v>
          </cell>
          <cell r="D508" t="str">
            <v>ALTO</v>
          </cell>
          <cell r="E508">
            <v>2019</v>
          </cell>
          <cell r="F508">
            <v>12952</v>
          </cell>
          <cell r="G508" t="str">
            <v>0.8 G GL 2AB 5P MT</v>
          </cell>
          <cell r="H508" t="str">
            <v>PLATEADO PLATA</v>
          </cell>
          <cell r="I508" t="str">
            <v>Sk Copiapo</v>
          </cell>
          <cell r="J508" t="str">
            <v>Antonella Daire</v>
          </cell>
          <cell r="K508" t="str">
            <v>Antonella Daire</v>
          </cell>
          <cell r="L508" t="str">
            <v>Marcelo Zarate</v>
          </cell>
          <cell r="M508" t="str">
            <v>mzarate@callegari.cl</v>
          </cell>
          <cell r="N508">
            <v>3000000</v>
          </cell>
        </row>
        <row r="509">
          <cell r="A509" t="str">
            <v>TKHL71</v>
          </cell>
          <cell r="B509">
            <v>45805.808333333334</v>
          </cell>
          <cell r="C509" t="str">
            <v>GREAT WALL</v>
          </cell>
          <cell r="D509" t="str">
            <v>POER</v>
          </cell>
          <cell r="E509">
            <v>2024</v>
          </cell>
          <cell r="F509">
            <v>32126</v>
          </cell>
          <cell r="G509" t="str">
            <v>2.0 DELUXE MT 4X4 DIESEL</v>
          </cell>
          <cell r="H509" t="str">
            <v>PLATEADO PLATA</v>
          </cell>
          <cell r="I509" t="str">
            <v>Local Fco De Aguirre</v>
          </cell>
          <cell r="J509" t="str">
            <v>Antonella Daire</v>
          </cell>
          <cell r="K509" t="str">
            <v>Antonella Daire</v>
          </cell>
          <cell r="L509" t="str">
            <v>Ximena Villagra</v>
          </cell>
          <cell r="M509" t="str">
            <v>xvillagra@callegari.cl</v>
          </cell>
          <cell r="N509">
            <v>16200000</v>
          </cell>
        </row>
        <row r="510">
          <cell r="A510" t="str">
            <v>TKHL70</v>
          </cell>
          <cell r="B510">
            <v>45805.807638888888</v>
          </cell>
          <cell r="C510" t="str">
            <v>GREAT WALL</v>
          </cell>
          <cell r="D510" t="str">
            <v>POER</v>
          </cell>
          <cell r="E510">
            <v>2024</v>
          </cell>
          <cell r="F510">
            <v>35362</v>
          </cell>
          <cell r="G510" t="str">
            <v>2.0 DELUXE MT 4X4 DIESEL</v>
          </cell>
          <cell r="H510" t="str">
            <v xml:space="preserve">BLANCO </v>
          </cell>
          <cell r="I510" t="str">
            <v>Local Fco De Aguirre</v>
          </cell>
          <cell r="J510" t="str">
            <v>Antonella Daire</v>
          </cell>
          <cell r="K510" t="str">
            <v>Antonella Daire</v>
          </cell>
          <cell r="L510" t="str">
            <v>Ximena Villagra</v>
          </cell>
          <cell r="M510" t="str">
            <v>xvillagra@callegari.cl</v>
          </cell>
          <cell r="N510">
            <v>15800000</v>
          </cell>
        </row>
        <row r="511">
          <cell r="A511" t="str">
            <v>TKHL12</v>
          </cell>
          <cell r="B511">
            <v>45805.806944444441</v>
          </cell>
          <cell r="C511" t="str">
            <v>GREAT WALL</v>
          </cell>
          <cell r="D511" t="str">
            <v>POER</v>
          </cell>
          <cell r="E511">
            <v>2024</v>
          </cell>
          <cell r="F511">
            <v>29774</v>
          </cell>
          <cell r="G511" t="str">
            <v>2.0 DELUXE MT 4X4 DIESEL</v>
          </cell>
          <cell r="H511" t="str">
            <v>PLATEADO PLATA</v>
          </cell>
          <cell r="I511" t="str">
            <v>Local Fco De Aguirre</v>
          </cell>
          <cell r="J511" t="str">
            <v>Antonella Daire</v>
          </cell>
          <cell r="K511" t="str">
            <v>Antonella Daire</v>
          </cell>
          <cell r="L511" t="str">
            <v>Ximena Villagra</v>
          </cell>
          <cell r="M511" t="str">
            <v>xvillagra@callegari.cl</v>
          </cell>
          <cell r="N511">
            <v>16200000</v>
          </cell>
        </row>
        <row r="512">
          <cell r="A512" t="str">
            <v>LVKK35</v>
          </cell>
          <cell r="B512">
            <v>45805.806250000001</v>
          </cell>
          <cell r="C512" t="str">
            <v>PEUGEOT</v>
          </cell>
          <cell r="D512">
            <v>5008</v>
          </cell>
          <cell r="E512">
            <v>2021</v>
          </cell>
          <cell r="F512">
            <v>82029</v>
          </cell>
          <cell r="G512" t="str">
            <v>1.5 GT BLUEHDI 130 AT DIESEL</v>
          </cell>
          <cell r="H512" t="str">
            <v>GRIS ARTENSE</v>
          </cell>
          <cell r="I512" t="str">
            <v>Local Fco De Aguirre</v>
          </cell>
          <cell r="J512" t="str">
            <v>Antonella Daire</v>
          </cell>
          <cell r="K512" t="str">
            <v>Antonella Daire</v>
          </cell>
          <cell r="L512" t="str">
            <v>Ximena Villagra</v>
          </cell>
          <cell r="M512" t="str">
            <v>xvillagra@callegari.cl</v>
          </cell>
          <cell r="N512">
            <v>16200000</v>
          </cell>
        </row>
        <row r="513">
          <cell r="A513" t="str">
            <v>RPTC12</v>
          </cell>
          <cell r="B513">
            <v>45805.70416666667</v>
          </cell>
          <cell r="C513" t="str">
            <v>TOYOTA</v>
          </cell>
          <cell r="D513" t="str">
            <v>FORTUNER</v>
          </cell>
          <cell r="E513">
            <v>2022</v>
          </cell>
          <cell r="F513">
            <v>71400</v>
          </cell>
          <cell r="G513" t="str">
            <v>2.7 SR5 AT</v>
          </cell>
          <cell r="H513" t="str">
            <v>GRIS OSCURO METALICO</v>
          </cell>
          <cell r="I513" t="str">
            <v>Sk Copiapo</v>
          </cell>
          <cell r="J513" t="str">
            <v>Antonella Daire</v>
          </cell>
          <cell r="K513" t="str">
            <v>Antonella Daire</v>
          </cell>
          <cell r="L513" t="str">
            <v>Lorena Castillo</v>
          </cell>
          <cell r="M513" t="str">
            <v>lcastillo@callegari.cl</v>
          </cell>
          <cell r="N513">
            <v>21700000</v>
          </cell>
        </row>
        <row r="514">
          <cell r="A514" t="str">
            <v>SJRW76</v>
          </cell>
          <cell r="B514">
            <v>45805.503472222219</v>
          </cell>
          <cell r="C514" t="str">
            <v>NISSAN</v>
          </cell>
          <cell r="D514" t="str">
            <v>SENTRA</v>
          </cell>
          <cell r="E514">
            <v>2023</v>
          </cell>
          <cell r="F514">
            <v>37000</v>
          </cell>
          <cell r="G514" t="str">
            <v>2.0 EXCLUSIVE AT</v>
          </cell>
          <cell r="H514" t="str">
            <v>GRIS MET LICO BI TON</v>
          </cell>
          <cell r="I514" t="str">
            <v>Megacentro Copiapo</v>
          </cell>
          <cell r="J514" t="str">
            <v>Antonella Daire</v>
          </cell>
          <cell r="K514" t="str">
            <v>Antonella Daire</v>
          </cell>
          <cell r="L514" t="str">
            <v>Martin Thielemann</v>
          </cell>
          <cell r="M514" t="str">
            <v>mthielemann@callegari.cl</v>
          </cell>
          <cell r="N514">
            <v>15000000</v>
          </cell>
        </row>
        <row r="515">
          <cell r="A515" t="str">
            <v>TRFK22</v>
          </cell>
          <cell r="B515">
            <v>45804.657638888886</v>
          </cell>
          <cell r="C515" t="str">
            <v>PEUGEOT</v>
          </cell>
          <cell r="D515">
            <v>2008</v>
          </cell>
          <cell r="E515">
            <v>2024</v>
          </cell>
          <cell r="F515">
            <v>10000</v>
          </cell>
          <cell r="G515" t="str">
            <v>1.5 GT BLUEHDI 130 AT DIESEL</v>
          </cell>
          <cell r="H515" t="str">
            <v>BLANCO OKENITE</v>
          </cell>
          <cell r="I515" t="str">
            <v>Peugeot La Serena</v>
          </cell>
          <cell r="J515" t="str">
            <v>Mauricio  Silva</v>
          </cell>
          <cell r="K515" t="str">
            <v>Mauricio  Silva</v>
          </cell>
          <cell r="L515" t="str">
            <v>Felix  Maira</v>
          </cell>
          <cell r="M515" t="str">
            <v>fmaira@callegari.cl</v>
          </cell>
          <cell r="N515">
            <v>19000000</v>
          </cell>
        </row>
        <row r="516">
          <cell r="A516" t="str">
            <v>TJYP28</v>
          </cell>
          <cell r="B516">
            <v>45801.429861111108</v>
          </cell>
          <cell r="C516" t="str">
            <v>PEUGEOT</v>
          </cell>
          <cell r="D516">
            <v>208</v>
          </cell>
          <cell r="E516">
            <v>2024</v>
          </cell>
          <cell r="F516">
            <v>3800</v>
          </cell>
          <cell r="G516" t="str">
            <v>1.2 ACTIVE PACK PURETECH 75 MT</v>
          </cell>
          <cell r="H516" t="str">
            <v>BLANCO BANQUISE</v>
          </cell>
          <cell r="I516" t="str">
            <v>Local Usados</v>
          </cell>
          <cell r="J516" t="str">
            <v>Antonella Daire</v>
          </cell>
          <cell r="K516" t="str">
            <v>Antonella Daire</v>
          </cell>
          <cell r="L516" t="str">
            <v>Vanessa  Casanga</v>
          </cell>
          <cell r="M516" t="str">
            <v>vcasanga@callegari.cl</v>
          </cell>
          <cell r="N516">
            <v>12990000</v>
          </cell>
        </row>
        <row r="517">
          <cell r="A517" t="str">
            <v>SHBX81</v>
          </cell>
          <cell r="B517">
            <v>45800.769444444442</v>
          </cell>
          <cell r="C517" t="str">
            <v>MG</v>
          </cell>
          <cell r="D517" t="str">
            <v>GT</v>
          </cell>
          <cell r="E517">
            <v>2023</v>
          </cell>
          <cell r="F517">
            <v>35700</v>
          </cell>
          <cell r="G517" t="str">
            <v>1.5 COM MT</v>
          </cell>
          <cell r="H517" t="str">
            <v>GRIS GRAFITO</v>
          </cell>
          <cell r="I517" t="str">
            <v>Megacentro La Serena</v>
          </cell>
          <cell r="J517" t="str">
            <v>Mauricio  Silva</v>
          </cell>
          <cell r="K517" t="str">
            <v>Mauricio  Silva</v>
          </cell>
          <cell r="L517" t="str">
            <v>Juan Saavedra</v>
          </cell>
          <cell r="M517" t="str">
            <v>jsaavedra@callegari.cl</v>
          </cell>
          <cell r="N517">
            <v>8800000</v>
          </cell>
        </row>
        <row r="518">
          <cell r="A518" t="str">
            <v>PZZG37</v>
          </cell>
          <cell r="B518">
            <v>45800.6875</v>
          </cell>
          <cell r="C518" t="str">
            <v>FORD</v>
          </cell>
          <cell r="D518" t="str">
            <v>EXPLORER</v>
          </cell>
          <cell r="E518">
            <v>2021</v>
          </cell>
          <cell r="F518">
            <v>60300</v>
          </cell>
          <cell r="G518" t="str">
            <v>2.3 LIMITED ECOBOOST AT 4X4</v>
          </cell>
          <cell r="H518" t="str">
            <v>AZUL ATLAS</v>
          </cell>
          <cell r="I518" t="str">
            <v>Megacentro Copiapo</v>
          </cell>
          <cell r="J518" t="str">
            <v>Mauricio  Silva</v>
          </cell>
          <cell r="K518" t="str">
            <v>Mauricio  Silva</v>
          </cell>
          <cell r="L518" t="str">
            <v>Martin Thielemann</v>
          </cell>
          <cell r="M518" t="str">
            <v>mthielemann@callegari.cl</v>
          </cell>
          <cell r="N518">
            <v>25000000</v>
          </cell>
        </row>
        <row r="519">
          <cell r="A519" t="str">
            <v>RSJF58</v>
          </cell>
          <cell r="B519">
            <v>45800.679166666669</v>
          </cell>
          <cell r="C519" t="str">
            <v>PEUGEOT</v>
          </cell>
          <cell r="D519">
            <v>3008</v>
          </cell>
          <cell r="E519">
            <v>2022</v>
          </cell>
          <cell r="F519">
            <v>38011</v>
          </cell>
          <cell r="G519" t="str">
            <v>1.5 GT BLUEHDI 130 AT DIESEL</v>
          </cell>
          <cell r="H519" t="str">
            <v>BLANCO NACARADO</v>
          </cell>
          <cell r="I519" t="str">
            <v>Megacentro La Serena</v>
          </cell>
          <cell r="J519" t="str">
            <v>Mauricio  Silva</v>
          </cell>
          <cell r="K519" t="str">
            <v>Mauricio  Silva</v>
          </cell>
          <cell r="L519" t="str">
            <v>Fabian Gonzalo  Mondaca Alfaro</v>
          </cell>
          <cell r="M519" t="str">
            <v>fmondaca@callegari.cl</v>
          </cell>
          <cell r="N519">
            <v>18000000</v>
          </cell>
        </row>
        <row r="520">
          <cell r="A520" t="str">
            <v>SVRL54</v>
          </cell>
          <cell r="B520">
            <v>45667.385416666664</v>
          </cell>
          <cell r="C520" t="str">
            <v>TOYOTA</v>
          </cell>
          <cell r="D520" t="str">
            <v>FORTUNER</v>
          </cell>
          <cell r="E520">
            <v>2023</v>
          </cell>
          <cell r="F520">
            <v>22000</v>
          </cell>
          <cell r="G520" t="str">
            <v>2.8 SRX TDI AT 4X4</v>
          </cell>
          <cell r="H520" t="str">
            <v>PLATEADO SILVER META</v>
          </cell>
          <cell r="I520" t="str">
            <v>Megacentro La Serena</v>
          </cell>
          <cell r="J520" t="str">
            <v>Mauricio  Silva</v>
          </cell>
          <cell r="K520" t="str">
            <v>Mauricio  Silva</v>
          </cell>
          <cell r="L520" t="str">
            <v>Juan Saavedra</v>
          </cell>
          <cell r="M520" t="str">
            <v>jsaavedra@callegari.cl</v>
          </cell>
          <cell r="N520">
            <v>33000000</v>
          </cell>
        </row>
        <row r="521">
          <cell r="A521" t="str">
            <v>RFVG37</v>
          </cell>
          <cell r="B521">
            <v>45799.753472222219</v>
          </cell>
          <cell r="C521" t="str">
            <v>CHEVROLET</v>
          </cell>
          <cell r="D521" t="str">
            <v>GROOVE</v>
          </cell>
          <cell r="E521">
            <v>2022</v>
          </cell>
          <cell r="F521">
            <v>98980</v>
          </cell>
          <cell r="G521" t="str">
            <v>1.5 PREMIER MT</v>
          </cell>
          <cell r="H521" t="str">
            <v>BLANCO</v>
          </cell>
          <cell r="I521" t="str">
            <v>Sk Copiapo</v>
          </cell>
          <cell r="J521" t="str">
            <v>Mauricio  Silva</v>
          </cell>
          <cell r="K521" t="str">
            <v>Mauricio  Silva</v>
          </cell>
          <cell r="L521" t="str">
            <v>Miguel Muñoz</v>
          </cell>
          <cell r="M521" t="str">
            <v>mmunoz@callegari.cl</v>
          </cell>
          <cell r="N521">
            <v>7500000</v>
          </cell>
        </row>
        <row r="522">
          <cell r="A522" t="str">
            <v>PPHY84</v>
          </cell>
          <cell r="B522">
            <v>45799.745833333334</v>
          </cell>
          <cell r="C522" t="str">
            <v>OPEL</v>
          </cell>
          <cell r="D522" t="str">
            <v>CORSA</v>
          </cell>
          <cell r="E522">
            <v>2021</v>
          </cell>
          <cell r="F522">
            <v>100000</v>
          </cell>
          <cell r="G522" t="str">
            <v>1.5 EDITION MT DIESEL</v>
          </cell>
          <cell r="H522" t="str">
            <v>GRIS GRAFITO MOONSTO</v>
          </cell>
          <cell r="I522" t="str">
            <v>Peugeot La Serena</v>
          </cell>
          <cell r="J522" t="str">
            <v>Mauricio  Silva</v>
          </cell>
          <cell r="K522" t="str">
            <v>Mauricio  Silva</v>
          </cell>
          <cell r="L522" t="str">
            <v>Camila Gonzalez</v>
          </cell>
          <cell r="M522" t="str">
            <v>camila.gonzalez@callegari.cl</v>
          </cell>
          <cell r="N522">
            <v>7600000</v>
          </cell>
        </row>
        <row r="523">
          <cell r="A523" t="str">
            <v>PYSB78</v>
          </cell>
          <cell r="B523">
            <v>45797.724305555559</v>
          </cell>
          <cell r="C523" t="str">
            <v>PEUGEOT</v>
          </cell>
          <cell r="D523">
            <v>3008</v>
          </cell>
          <cell r="E523">
            <v>2021</v>
          </cell>
          <cell r="F523">
            <v>59000</v>
          </cell>
          <cell r="G523" t="str">
            <v>1.2 ACTIVE PACK PURETECH 130 MT</v>
          </cell>
          <cell r="H523" t="str">
            <v>BLANCO NACARADO</v>
          </cell>
          <cell r="I523" t="str">
            <v>Peugeot La Serena</v>
          </cell>
          <cell r="J523" t="str">
            <v>Mauricio  Silva</v>
          </cell>
          <cell r="K523" t="str">
            <v>Mauricio  Silva</v>
          </cell>
          <cell r="L523" t="str">
            <v>Carlos  Torres</v>
          </cell>
          <cell r="M523" t="str">
            <v>ctorres@callegari.cl</v>
          </cell>
          <cell r="N523">
            <v>10700000</v>
          </cell>
        </row>
        <row r="524">
          <cell r="A524" t="str">
            <v>SHBW50</v>
          </cell>
          <cell r="B524">
            <v>45797.559027777781</v>
          </cell>
          <cell r="C524" t="str">
            <v>MG</v>
          </cell>
          <cell r="D524" t="str">
            <v>ZS</v>
          </cell>
          <cell r="E524">
            <v>2023</v>
          </cell>
          <cell r="F524">
            <v>19840</v>
          </cell>
          <cell r="G524" t="str">
            <v>1.5 COM AT</v>
          </cell>
          <cell r="H524" t="str">
            <v>GRIS PLATA</v>
          </cell>
          <cell r="I524" t="str">
            <v>Megacentro Ovalle</v>
          </cell>
          <cell r="J524" t="str">
            <v>Mauricio  Silva</v>
          </cell>
          <cell r="K524" t="str">
            <v>Mauricio  Silva</v>
          </cell>
          <cell r="L524" t="str">
            <v>Andy Sebastian  Rojas</v>
          </cell>
          <cell r="M524" t="str">
            <v>arojas@callegari.cl</v>
          </cell>
          <cell r="N524">
            <v>8500000</v>
          </cell>
        </row>
        <row r="525">
          <cell r="A525" t="str">
            <v>TJFT89</v>
          </cell>
          <cell r="B525">
            <v>45797.453472222223</v>
          </cell>
          <cell r="C525" t="str">
            <v>CHEVROLET</v>
          </cell>
          <cell r="D525" t="str">
            <v>CAPTIVA</v>
          </cell>
          <cell r="E525">
            <v>2024</v>
          </cell>
          <cell r="F525">
            <v>12600</v>
          </cell>
          <cell r="G525" t="str">
            <v>1.5 PREMIER MT</v>
          </cell>
          <cell r="H525" t="str">
            <v xml:space="preserve">BLANCO </v>
          </cell>
          <cell r="I525" t="str">
            <v>Local Fco De Aguirre</v>
          </cell>
          <cell r="J525" t="str">
            <v>Mauricio  Silva</v>
          </cell>
          <cell r="K525" t="str">
            <v>Mauricio  Silva</v>
          </cell>
          <cell r="L525" t="str">
            <v>Paola Lettura</v>
          </cell>
          <cell r="M525" t="str">
            <v>plettura@callegari.cl</v>
          </cell>
          <cell r="N525">
            <v>14100000</v>
          </cell>
        </row>
        <row r="526">
          <cell r="A526" t="str">
            <v>JZGL35</v>
          </cell>
          <cell r="B526">
            <v>45797.451388888891</v>
          </cell>
          <cell r="C526" t="str">
            <v>FORD</v>
          </cell>
          <cell r="D526" t="str">
            <v>ESCAPE</v>
          </cell>
          <cell r="E526">
            <v>2018</v>
          </cell>
          <cell r="F526">
            <v>44013</v>
          </cell>
          <cell r="G526" t="str">
            <v>2.0 SE ECOBOOST AT 4X4</v>
          </cell>
          <cell r="H526" t="str">
            <v>ROJO METALICO</v>
          </cell>
          <cell r="I526" t="str">
            <v>Megacentro La Serena</v>
          </cell>
          <cell r="J526" t="str">
            <v>Mauricio  Silva</v>
          </cell>
          <cell r="K526" t="str">
            <v>Mauricio  Silva</v>
          </cell>
          <cell r="L526" t="str">
            <v>Viviana Rojas</v>
          </cell>
          <cell r="M526" t="str">
            <v>v.rojas@callegari.cl</v>
          </cell>
          <cell r="N526">
            <v>9200000</v>
          </cell>
        </row>
        <row r="527">
          <cell r="A527" t="str">
            <v>RFKS64</v>
          </cell>
          <cell r="B527">
            <v>45797.419444444444</v>
          </cell>
          <cell r="C527" t="str">
            <v>MG</v>
          </cell>
          <cell r="D527" t="str">
            <v>MG3</v>
          </cell>
          <cell r="E527">
            <v>2022</v>
          </cell>
          <cell r="F527">
            <v>38000</v>
          </cell>
          <cell r="G527" t="str">
            <v>1.5 COM MT</v>
          </cell>
          <cell r="H527" t="str">
            <v>ROJO</v>
          </cell>
          <cell r="I527" t="str">
            <v>Local Fco De Aguirre</v>
          </cell>
          <cell r="J527" t="str">
            <v>Mauricio  Silva</v>
          </cell>
          <cell r="K527" t="str">
            <v>Mauricio  Silva</v>
          </cell>
          <cell r="L527" t="str">
            <v>Adriana Casallas</v>
          </cell>
          <cell r="M527" t="str">
            <v>acasallas@callegari.cl</v>
          </cell>
          <cell r="N527">
            <v>6300000</v>
          </cell>
        </row>
        <row r="528">
          <cell r="A528" t="str">
            <v>SYDS83</v>
          </cell>
          <cell r="B528">
            <v>45796.789583333331</v>
          </cell>
          <cell r="C528" t="str">
            <v>PEUGEOT</v>
          </cell>
          <cell r="D528">
            <v>2008</v>
          </cell>
          <cell r="E528">
            <v>2023</v>
          </cell>
          <cell r="F528">
            <v>22006</v>
          </cell>
          <cell r="G528" t="str">
            <v>1.2 ACTIVE PACK PURETECH 130 MT</v>
          </cell>
          <cell r="H528" t="str">
            <v>BLANCO NACARADO</v>
          </cell>
          <cell r="I528" t="str">
            <v>Peugeot La Serena</v>
          </cell>
          <cell r="J528" t="str">
            <v>Mauricio  Silva</v>
          </cell>
          <cell r="K528" t="str">
            <v>Mauricio  Silva</v>
          </cell>
          <cell r="L528" t="str">
            <v>Manuel  Quevedo Contreras</v>
          </cell>
          <cell r="M528" t="str">
            <v>mquevedo@callegari.cl</v>
          </cell>
          <cell r="N528">
            <v>10700000</v>
          </cell>
        </row>
        <row r="529">
          <cell r="A529" t="str">
            <v>TFCP63</v>
          </cell>
          <cell r="B529">
            <v>45796.722222222219</v>
          </cell>
          <cell r="C529" t="str">
            <v>PEUGEOT</v>
          </cell>
          <cell r="D529">
            <v>3008</v>
          </cell>
          <cell r="E529">
            <v>2024</v>
          </cell>
          <cell r="F529">
            <v>35000</v>
          </cell>
          <cell r="G529" t="str">
            <v>1.6 ALLURE PACK THP 165 AT</v>
          </cell>
          <cell r="H529" t="str">
            <v>BLANCO NACARADO</v>
          </cell>
          <cell r="I529" t="str">
            <v>Peugeot La Serena</v>
          </cell>
          <cell r="J529" t="str">
            <v>Mauricio  Silva</v>
          </cell>
          <cell r="K529" t="str">
            <v>Mauricio  Silva</v>
          </cell>
          <cell r="L529" t="str">
            <v>Felix  Maira</v>
          </cell>
          <cell r="M529" t="str">
            <v>fmaira@callegari.cl</v>
          </cell>
          <cell r="N529">
            <v>18500000</v>
          </cell>
        </row>
        <row r="530">
          <cell r="A530" t="str">
            <v>KKPY77</v>
          </cell>
          <cell r="B530">
            <v>45796.701388888891</v>
          </cell>
          <cell r="C530" t="str">
            <v>RENAULT</v>
          </cell>
          <cell r="D530" t="str">
            <v>DUSTER</v>
          </cell>
          <cell r="E530">
            <v>2018</v>
          </cell>
          <cell r="F530">
            <v>58768</v>
          </cell>
          <cell r="G530" t="str">
            <v>2.0 ZEN TECH MT</v>
          </cell>
          <cell r="H530" t="str">
            <v>NEGRO NACARADO</v>
          </cell>
          <cell r="I530" t="str">
            <v>Salamanca</v>
          </cell>
          <cell r="J530" t="str">
            <v>Mauricio  Silva</v>
          </cell>
          <cell r="K530" t="str">
            <v>Mauricio  Silva</v>
          </cell>
          <cell r="L530" t="str">
            <v>Marcelo  Chavez</v>
          </cell>
          <cell r="M530" t="str">
            <v>mchavez@callegari.cl</v>
          </cell>
          <cell r="N530">
            <v>5700000</v>
          </cell>
        </row>
        <row r="531">
          <cell r="A531" t="str">
            <v>RWYB24</v>
          </cell>
          <cell r="B531">
            <v>45793.729166666664</v>
          </cell>
          <cell r="C531" t="str">
            <v>MG</v>
          </cell>
          <cell r="D531" t="str">
            <v>MG3</v>
          </cell>
          <cell r="E531">
            <v>2022</v>
          </cell>
          <cell r="F531">
            <v>17000</v>
          </cell>
          <cell r="G531" t="str">
            <v>1.5 COM MT</v>
          </cell>
          <cell r="H531" t="str">
            <v>GRIS PLATA SKY</v>
          </cell>
          <cell r="I531" t="str">
            <v>Peugeot La Serena</v>
          </cell>
          <cell r="J531" t="str">
            <v>Mauricio  Silva</v>
          </cell>
          <cell r="K531" t="str">
            <v>Mauricio  Silva</v>
          </cell>
          <cell r="L531" t="str">
            <v>Felix  Maira</v>
          </cell>
          <cell r="M531" t="str">
            <v>fmaira@callegari.cl</v>
          </cell>
          <cell r="N531">
            <v>6000000</v>
          </cell>
        </row>
        <row r="532">
          <cell r="A532" t="str">
            <v>SYXR94</v>
          </cell>
          <cell r="B532">
            <v>45793.677777777775</v>
          </cell>
          <cell r="C532" t="str">
            <v>CHERY</v>
          </cell>
          <cell r="D532" t="str">
            <v>TIGGO 2</v>
          </cell>
          <cell r="E532">
            <v>2023</v>
          </cell>
          <cell r="F532">
            <v>32350</v>
          </cell>
          <cell r="G532" t="str">
            <v>1.5 GLS MT</v>
          </cell>
          <cell r="H532" t="str">
            <v>GRIS PLATA</v>
          </cell>
          <cell r="I532" t="str">
            <v>Megacentro Ovalle</v>
          </cell>
          <cell r="J532" t="str">
            <v>Mauricio  Silva</v>
          </cell>
          <cell r="K532" t="str">
            <v>Mauricio  Silva</v>
          </cell>
          <cell r="L532" t="str">
            <v>Andy Sebastian  Rojas</v>
          </cell>
          <cell r="M532" t="str">
            <v>arojas@callegari.cl</v>
          </cell>
          <cell r="N532">
            <v>6600000</v>
          </cell>
        </row>
        <row r="533">
          <cell r="A533" t="str">
            <v>RSJC75</v>
          </cell>
          <cell r="B533">
            <v>45793.674305555556</v>
          </cell>
          <cell r="C533" t="str">
            <v>OPEL</v>
          </cell>
          <cell r="D533" t="str">
            <v>CROSSLAND</v>
          </cell>
          <cell r="E533">
            <v>2022</v>
          </cell>
          <cell r="F533">
            <v>62000</v>
          </cell>
          <cell r="G533" t="str">
            <v>1.5 EDITION MT DIESEL</v>
          </cell>
          <cell r="H533" t="str">
            <v>BLANCO JADE</v>
          </cell>
          <cell r="I533" t="str">
            <v>Local Usados</v>
          </cell>
          <cell r="J533" t="str">
            <v>Mauricio  Silva</v>
          </cell>
          <cell r="K533" t="str">
            <v>Mauricio  Silva</v>
          </cell>
          <cell r="L533" t="str">
            <v>Vanessa  Casanga</v>
          </cell>
          <cell r="M533" t="str">
            <v>vcasanga@callegari.cl</v>
          </cell>
          <cell r="N533">
            <v>8950000</v>
          </cell>
        </row>
        <row r="534">
          <cell r="A534" t="str">
            <v>LVWS64</v>
          </cell>
          <cell r="B534">
            <v>45793.408333333333</v>
          </cell>
          <cell r="C534" t="str">
            <v>MAZDA</v>
          </cell>
          <cell r="D534" t="str">
            <v>CX-5</v>
          </cell>
          <cell r="E534">
            <v>2020</v>
          </cell>
          <cell r="F534">
            <v>72000</v>
          </cell>
          <cell r="G534" t="str">
            <v>2.0 GT AT 4X4</v>
          </cell>
          <cell r="H534" t="str">
            <v>BLANCO PERLA</v>
          </cell>
          <cell r="I534" t="str">
            <v>Premium Copiapo</v>
          </cell>
          <cell r="J534" t="str">
            <v>Mauricio  Silva</v>
          </cell>
          <cell r="K534" t="str">
            <v>Mauricio  Silva</v>
          </cell>
          <cell r="L534" t="str">
            <v>Christopher  Vargas Munizaga</v>
          </cell>
          <cell r="M534" t="str">
            <v>cvargas@callegari.cl</v>
          </cell>
          <cell r="N534">
            <v>14200000</v>
          </cell>
        </row>
        <row r="535">
          <cell r="A535" t="str">
            <v>RPFL95</v>
          </cell>
          <cell r="B535">
            <v>45793.405555555553</v>
          </cell>
          <cell r="C535" t="str">
            <v>SUZUKI</v>
          </cell>
          <cell r="D535" t="str">
            <v>BALENO</v>
          </cell>
          <cell r="E535">
            <v>2022</v>
          </cell>
          <cell r="F535">
            <v>36545</v>
          </cell>
          <cell r="G535" t="str">
            <v>1.4 GLS MT</v>
          </cell>
          <cell r="H535" t="str">
            <v>PLATEADO PLATA PREMI</v>
          </cell>
          <cell r="I535" t="str">
            <v>Kia La Serena</v>
          </cell>
          <cell r="J535" t="str">
            <v>Mauricio  Silva</v>
          </cell>
          <cell r="K535" t="str">
            <v>Mauricio  Silva</v>
          </cell>
          <cell r="L535" t="str">
            <v>Carolina Bustos</v>
          </cell>
          <cell r="M535" t="str">
            <v>cbustos@callegari.cl</v>
          </cell>
          <cell r="N535">
            <v>6600000</v>
          </cell>
        </row>
        <row r="536">
          <cell r="A536" t="str">
            <v>SVJB13</v>
          </cell>
          <cell r="B536">
            <v>45793.402777777781</v>
          </cell>
          <cell r="C536" t="str">
            <v>SSANGYONG</v>
          </cell>
          <cell r="D536" t="str">
            <v>REXTON</v>
          </cell>
          <cell r="E536">
            <v>2023</v>
          </cell>
          <cell r="F536">
            <v>36613</v>
          </cell>
          <cell r="H536" t="str">
            <v>GRIS GRAFITO</v>
          </cell>
          <cell r="I536" t="str">
            <v>Local Fco De Aguirre</v>
          </cell>
          <cell r="J536" t="str">
            <v>Mauricio  Silva</v>
          </cell>
          <cell r="K536" t="str">
            <v>Mauricio  Silva</v>
          </cell>
          <cell r="L536" t="str">
            <v>Paola Lettura</v>
          </cell>
          <cell r="M536" t="str">
            <v>plettura@callegari.cl</v>
          </cell>
          <cell r="N536">
            <v>18000000</v>
          </cell>
        </row>
        <row r="537">
          <cell r="A537" t="str">
            <v>TYWV72</v>
          </cell>
          <cell r="B537">
            <v>45793.401388888888</v>
          </cell>
          <cell r="C537" t="str">
            <v>SUZUKI</v>
          </cell>
          <cell r="D537" t="str">
            <v>BALENO</v>
          </cell>
          <cell r="E537">
            <v>2025</v>
          </cell>
          <cell r="F537">
            <v>4000</v>
          </cell>
          <cell r="G537" t="str">
            <v>1.5 GLS AT</v>
          </cell>
          <cell r="H537" t="str">
            <v>GRIS METALICO PERLADO</v>
          </cell>
          <cell r="I537" t="str">
            <v>Salamanca</v>
          </cell>
          <cell r="J537" t="str">
            <v>Mauricio  Silva</v>
          </cell>
          <cell r="K537" t="str">
            <v>Mauricio  Silva</v>
          </cell>
          <cell r="L537" t="str">
            <v>Cristian Rondanelli</v>
          </cell>
          <cell r="M537" t="str">
            <v>crondanelli@callegari.cl</v>
          </cell>
          <cell r="N537">
            <v>12300000</v>
          </cell>
        </row>
        <row r="538">
          <cell r="A538" t="str">
            <v>PZJD70</v>
          </cell>
          <cell r="B538">
            <v>45792.464583333334</v>
          </cell>
          <cell r="C538" t="str">
            <v>MAZDA</v>
          </cell>
          <cell r="D538" t="str">
            <v>CX-30</v>
          </cell>
          <cell r="E538">
            <v>2021</v>
          </cell>
          <cell r="F538">
            <v>63700</v>
          </cell>
          <cell r="G538" t="str">
            <v>2.0 V 7G AT</v>
          </cell>
          <cell r="H538" t="str">
            <v>AZUL OSCURO METALIZA</v>
          </cell>
          <cell r="I538" t="str">
            <v>Megacentro Ovalle</v>
          </cell>
          <cell r="J538" t="str">
            <v>Mauricio  Silva</v>
          </cell>
          <cell r="K538" t="str">
            <v>Mauricio  Silva</v>
          </cell>
          <cell r="L538" t="str">
            <v>Daniel Carvajal</v>
          </cell>
          <cell r="M538" t="str">
            <v>dcarvajal@callegari.cl</v>
          </cell>
          <cell r="N538">
            <v>13300000</v>
          </cell>
        </row>
        <row r="539">
          <cell r="A539" t="str">
            <v>RFFT62</v>
          </cell>
          <cell r="B539">
            <v>45791.981944444444</v>
          </cell>
          <cell r="C539" t="str">
            <v>PEUGEOT</v>
          </cell>
          <cell r="D539">
            <v>3008</v>
          </cell>
          <cell r="E539">
            <v>2022</v>
          </cell>
          <cell r="F539">
            <v>65000</v>
          </cell>
          <cell r="G539" t="str">
            <v>1.5 GT BLUEHDI 130 AT DIESEL</v>
          </cell>
          <cell r="H539" t="str">
            <v>GRIS ARTENSE</v>
          </cell>
          <cell r="I539" t="str">
            <v>Nissan La Serena</v>
          </cell>
          <cell r="J539" t="str">
            <v>Antonella Daire</v>
          </cell>
          <cell r="K539" t="str">
            <v>Antonella Daire</v>
          </cell>
          <cell r="L539" t="str">
            <v>Antonella Daire</v>
          </cell>
          <cell r="M539" t="str">
            <v>adaire@callegari.cl</v>
          </cell>
          <cell r="N539">
            <v>22930500</v>
          </cell>
        </row>
        <row r="540">
          <cell r="A540" t="str">
            <v>PCDX50</v>
          </cell>
          <cell r="B540">
            <v>45790.769444444442</v>
          </cell>
          <cell r="C540" t="str">
            <v>CHERY</v>
          </cell>
          <cell r="D540" t="str">
            <v>TIGGO 3</v>
          </cell>
          <cell r="E540">
            <v>2020</v>
          </cell>
          <cell r="F540">
            <v>62300</v>
          </cell>
          <cell r="G540" t="str">
            <v>1.5 GLS MT</v>
          </cell>
          <cell r="H540" t="str">
            <v>BLANCO METALIZADO</v>
          </cell>
          <cell r="I540" t="str">
            <v>Local Fco De Aguirre</v>
          </cell>
          <cell r="J540" t="str">
            <v>Mauricio  Silva</v>
          </cell>
          <cell r="K540" t="str">
            <v>Mauricio  Silva</v>
          </cell>
          <cell r="L540" t="str">
            <v>Adriana Casallas</v>
          </cell>
          <cell r="M540" t="str">
            <v>acasallas@callegari.cl</v>
          </cell>
          <cell r="N540">
            <v>6100000</v>
          </cell>
        </row>
        <row r="541">
          <cell r="A541" t="str">
            <v>LZLX28</v>
          </cell>
          <cell r="B541">
            <v>45790.51458333333</v>
          </cell>
          <cell r="C541" t="str">
            <v>CHANGAN</v>
          </cell>
          <cell r="D541" t="str">
            <v>CS15</v>
          </cell>
          <cell r="E541">
            <v>2021</v>
          </cell>
          <cell r="F541">
            <v>28100</v>
          </cell>
          <cell r="G541" t="str">
            <v>1.5 ELITE MT</v>
          </cell>
          <cell r="H541" t="str">
            <v>ROJO</v>
          </cell>
          <cell r="I541" t="str">
            <v>Premium Copiapo</v>
          </cell>
          <cell r="J541" t="str">
            <v>Mauricio  Silva</v>
          </cell>
          <cell r="K541" t="str">
            <v>Mauricio  Silva</v>
          </cell>
          <cell r="L541" t="str">
            <v>Christopher  Vargas Munizaga</v>
          </cell>
          <cell r="M541" t="str">
            <v>cvargas@callegari.cl</v>
          </cell>
          <cell r="N541">
            <v>6000000</v>
          </cell>
        </row>
        <row r="542">
          <cell r="A542" t="str">
            <v>SWBX72</v>
          </cell>
          <cell r="B542">
            <v>45790.504861111112</v>
          </cell>
          <cell r="C542" t="str">
            <v>HYUNDAI</v>
          </cell>
          <cell r="D542" t="str">
            <v>ELANTRA</v>
          </cell>
          <cell r="E542">
            <v>2023</v>
          </cell>
          <cell r="F542">
            <v>25000</v>
          </cell>
          <cell r="G542" t="str">
            <v>1.6 CN7 PLUS MT</v>
          </cell>
          <cell r="H542" t="str">
            <v>ROJO</v>
          </cell>
          <cell r="I542" t="str">
            <v>Local Usados</v>
          </cell>
          <cell r="J542" t="str">
            <v>Mauricio  Silva</v>
          </cell>
          <cell r="K542" t="str">
            <v>Mauricio  Silva</v>
          </cell>
          <cell r="L542" t="str">
            <v>Federico Albert</v>
          </cell>
          <cell r="M542" t="str">
            <v>falbert@callegari.cl</v>
          </cell>
          <cell r="N542">
            <v>12000000</v>
          </cell>
        </row>
        <row r="543">
          <cell r="A543" t="str">
            <v>TZHV19</v>
          </cell>
          <cell r="B543">
            <v>45789.711805555555</v>
          </cell>
          <cell r="C543" t="str">
            <v>KIA MOTORS</v>
          </cell>
          <cell r="D543" t="str">
            <v>SPORTAGE</v>
          </cell>
          <cell r="E543">
            <v>2025</v>
          </cell>
          <cell r="F543">
            <v>2300</v>
          </cell>
          <cell r="G543" t="str">
            <v>SPORTAGE LX 2.0L GSL 6AT 2WD 6AB</v>
          </cell>
          <cell r="H543" t="str">
            <v>GRIS GRAVEDAD</v>
          </cell>
          <cell r="I543" t="str">
            <v>Megacentro La Serena</v>
          </cell>
          <cell r="J543" t="str">
            <v>Mauricio  Silva</v>
          </cell>
          <cell r="K543" t="str">
            <v>Mauricio  Silva</v>
          </cell>
          <cell r="L543" t="str">
            <v xml:space="preserve"> Luis  Mancilla</v>
          </cell>
          <cell r="M543" t="str">
            <v>lmancilla@callegari.cl</v>
          </cell>
          <cell r="N543">
            <v>22000000</v>
          </cell>
        </row>
        <row r="544">
          <cell r="A544" t="str">
            <v>SVJW28</v>
          </cell>
          <cell r="B544">
            <v>45789.709722222222</v>
          </cell>
          <cell r="C544" t="str">
            <v>NISSAN</v>
          </cell>
          <cell r="D544" t="str">
            <v>KICKS</v>
          </cell>
          <cell r="E544">
            <v>2023</v>
          </cell>
          <cell r="F544">
            <v>35000</v>
          </cell>
          <cell r="G544" t="str">
            <v>1.6 SENSE MT</v>
          </cell>
          <cell r="H544" t="str">
            <v>GRIS METALICO</v>
          </cell>
          <cell r="I544" t="str">
            <v>Megacentro La Serena</v>
          </cell>
          <cell r="J544" t="str">
            <v>Mauricio  Silva</v>
          </cell>
          <cell r="K544" t="str">
            <v>Mauricio  Silva</v>
          </cell>
          <cell r="L544" t="str">
            <v>Juan Saavedra</v>
          </cell>
          <cell r="M544" t="str">
            <v>jsaavedra@callegari.cl</v>
          </cell>
          <cell r="N544">
            <v>11000000</v>
          </cell>
        </row>
        <row r="545">
          <cell r="A545" t="str">
            <v>RHBV36</v>
          </cell>
          <cell r="B545">
            <v>45786.724999999999</v>
          </cell>
          <cell r="C545" t="str">
            <v>PEUGEOT</v>
          </cell>
          <cell r="D545">
            <v>2008</v>
          </cell>
          <cell r="E545">
            <v>2022</v>
          </cell>
          <cell r="F545">
            <v>35300</v>
          </cell>
          <cell r="G545" t="str">
            <v>1.2 ACTIVE PURETECH 130 MT</v>
          </cell>
          <cell r="H545" t="str">
            <v>BLANCO NACARADO</v>
          </cell>
          <cell r="I545" t="str">
            <v>Peugeot La Serena</v>
          </cell>
          <cell r="J545" t="str">
            <v>Mauricio  Silva</v>
          </cell>
          <cell r="K545" t="str">
            <v>Mauricio  Silva</v>
          </cell>
          <cell r="L545" t="str">
            <v>Camila Gonzalez</v>
          </cell>
          <cell r="M545" t="str">
            <v>camila.gonzalez@callegari.cl</v>
          </cell>
          <cell r="N545">
            <v>10200000</v>
          </cell>
        </row>
        <row r="546">
          <cell r="A546" t="str">
            <v>SGTJ51</v>
          </cell>
          <cell r="B546">
            <v>45784.457638888889</v>
          </cell>
          <cell r="C546" t="str">
            <v>PEUGEOT</v>
          </cell>
          <cell r="D546">
            <v>308</v>
          </cell>
          <cell r="E546">
            <v>2023</v>
          </cell>
          <cell r="F546">
            <v>42750</v>
          </cell>
          <cell r="G546" t="str">
            <v>1.5 ALLURE PACK BLUEHDI 130 AT DIESEL</v>
          </cell>
          <cell r="H546" t="str">
            <v>AZUL VERTIGO</v>
          </cell>
          <cell r="I546" t="str">
            <v>Local Fco De Aguirre</v>
          </cell>
          <cell r="J546" t="str">
            <v>Antonella Daire</v>
          </cell>
          <cell r="K546" t="str">
            <v>Antonella Daire</v>
          </cell>
          <cell r="L546" t="str">
            <v>Raul Muñoz</v>
          </cell>
          <cell r="M546" t="str">
            <v>rmunoz@callegari.cl</v>
          </cell>
          <cell r="N546">
            <v>15000000</v>
          </cell>
        </row>
        <row r="547">
          <cell r="A547" t="str">
            <v>PHZW59</v>
          </cell>
          <cell r="B547">
            <v>45783.704861111109</v>
          </cell>
          <cell r="C547" t="str">
            <v>CHEVROLET</v>
          </cell>
          <cell r="D547" t="str">
            <v>GROOVE</v>
          </cell>
          <cell r="E547">
            <v>2021</v>
          </cell>
          <cell r="F547">
            <v>52000</v>
          </cell>
          <cell r="G547" t="str">
            <v>1.5 PREMIER MT</v>
          </cell>
          <cell r="H547" t="str">
            <v>GRIS METALICO</v>
          </cell>
          <cell r="I547" t="str">
            <v>Usados Los Carreras</v>
          </cell>
          <cell r="J547" t="str">
            <v>Mauricio  Silva</v>
          </cell>
          <cell r="K547" t="str">
            <v>Mauricio  Silva</v>
          </cell>
          <cell r="L547" t="str">
            <v>Omar Rojas</v>
          </cell>
          <cell r="M547" t="str">
            <v>orojas@callegari.cl</v>
          </cell>
          <cell r="N547">
            <v>6700000</v>
          </cell>
        </row>
        <row r="548">
          <cell r="A548" t="str">
            <v>RYDL93</v>
          </cell>
          <cell r="B548">
            <v>45783.560416666667</v>
          </cell>
          <cell r="C548" t="str">
            <v>MG</v>
          </cell>
          <cell r="D548" t="str">
            <v>MG3</v>
          </cell>
          <cell r="E548">
            <v>2022</v>
          </cell>
          <cell r="F548">
            <v>17000</v>
          </cell>
          <cell r="G548" t="str">
            <v>1.5 MT COM</v>
          </cell>
          <cell r="H548" t="str">
            <v>BLANCO</v>
          </cell>
          <cell r="I548" t="str">
            <v>Local Fco De Aguirre</v>
          </cell>
          <cell r="J548" t="str">
            <v>Mauricio  Silva</v>
          </cell>
          <cell r="K548" t="str">
            <v>Mauricio  Silva</v>
          </cell>
          <cell r="L548" t="str">
            <v>Willy Guerrero</v>
          </cell>
          <cell r="M548" t="str">
            <v>wguerrero@callegari.cl</v>
          </cell>
          <cell r="N548">
            <v>6200000</v>
          </cell>
        </row>
        <row r="549">
          <cell r="A549" t="str">
            <v>JGYJ99</v>
          </cell>
          <cell r="B549">
            <v>45783.543055555558</v>
          </cell>
          <cell r="C549" t="str">
            <v>HYUNDAI</v>
          </cell>
          <cell r="D549" t="str">
            <v>GRAND I-10</v>
          </cell>
          <cell r="E549">
            <v>2017</v>
          </cell>
          <cell r="F549">
            <v>68747</v>
          </cell>
          <cell r="G549" t="str">
            <v>1.2 BA 5DR GLS AC MT</v>
          </cell>
          <cell r="H549" t="str">
            <v>BLANCO</v>
          </cell>
          <cell r="I549" t="str">
            <v>Second Floor Kia</v>
          </cell>
          <cell r="J549" t="str">
            <v>Mauricio  Silva</v>
          </cell>
          <cell r="K549" t="str">
            <v>Mauricio  Silva</v>
          </cell>
          <cell r="L549" t="str">
            <v>Leonardo Palma Nuñez</v>
          </cell>
          <cell r="M549" t="str">
            <v>lpalma@callegari.cl</v>
          </cell>
          <cell r="N549">
            <v>4600000</v>
          </cell>
        </row>
        <row r="550">
          <cell r="A550" t="str">
            <v>TPZY57</v>
          </cell>
          <cell r="B550">
            <v>45782.78125</v>
          </cell>
          <cell r="C550" t="str">
            <v>HYUNDAI</v>
          </cell>
          <cell r="D550" t="str">
            <v>CRETA</v>
          </cell>
          <cell r="E550">
            <v>2024</v>
          </cell>
          <cell r="F550">
            <v>13400</v>
          </cell>
          <cell r="G550" t="str">
            <v>1.5 SU2ID DESIGN MT</v>
          </cell>
          <cell r="H550" t="str">
            <v>GRIS GRAFITO</v>
          </cell>
          <cell r="I550" t="str">
            <v>Megacentro Ovalle</v>
          </cell>
          <cell r="J550" t="str">
            <v>Mauricio  Silva</v>
          </cell>
          <cell r="K550" t="str">
            <v>Mauricio  Silva</v>
          </cell>
          <cell r="L550" t="str">
            <v>Andy Sebastian  Rojas</v>
          </cell>
          <cell r="M550" t="str">
            <v>arojas@callegari.cl</v>
          </cell>
          <cell r="N550">
            <v>14000000</v>
          </cell>
        </row>
        <row r="551">
          <cell r="A551" t="str">
            <v>PPZJ93</v>
          </cell>
          <cell r="B551">
            <v>45782.779861111114</v>
          </cell>
          <cell r="C551" t="str">
            <v>PEUGEOT</v>
          </cell>
          <cell r="D551">
            <v>3008</v>
          </cell>
          <cell r="E551">
            <v>2021</v>
          </cell>
          <cell r="F551">
            <v>51000</v>
          </cell>
          <cell r="G551" t="str">
            <v>1.5 ALLURE PACK BLUEHDI 130 AT DIESEL</v>
          </cell>
          <cell r="H551" t="str">
            <v>GRIS ARTENSE</v>
          </cell>
          <cell r="I551" t="str">
            <v>Nissan Copiapo</v>
          </cell>
          <cell r="J551" t="str">
            <v>Mauricio  Silva</v>
          </cell>
          <cell r="K551" t="str">
            <v>Mauricio  Silva</v>
          </cell>
          <cell r="L551" t="str">
            <v>Bryan Tapia</v>
          </cell>
          <cell r="M551" t="str">
            <v>btapia@callegari.cl</v>
          </cell>
          <cell r="N551">
            <v>13000000</v>
          </cell>
        </row>
        <row r="552">
          <cell r="A552" t="str">
            <v>RDLK67</v>
          </cell>
          <cell r="B552">
            <v>45782.6875</v>
          </cell>
          <cell r="C552" t="str">
            <v>CHERY</v>
          </cell>
          <cell r="D552" t="str">
            <v>TIGGO 2</v>
          </cell>
          <cell r="E552">
            <v>2021</v>
          </cell>
          <cell r="F552">
            <v>16500</v>
          </cell>
          <cell r="G552" t="str">
            <v>1.5 GLS MT</v>
          </cell>
          <cell r="H552" t="str">
            <v>GRIS PLATA</v>
          </cell>
          <cell r="I552" t="str">
            <v>Megacentro Ovalle</v>
          </cell>
          <cell r="J552" t="str">
            <v>Mauricio  Silva</v>
          </cell>
          <cell r="K552" t="str">
            <v>Mauricio  Silva</v>
          </cell>
          <cell r="L552" t="str">
            <v>Felipe Nuñez</v>
          </cell>
          <cell r="M552" t="str">
            <v>fnunez@callegari.cl</v>
          </cell>
          <cell r="N552">
            <v>5900000</v>
          </cell>
        </row>
        <row r="553">
          <cell r="A553" t="str">
            <v>KZVW61</v>
          </cell>
          <cell r="B553">
            <v>45777.796527777777</v>
          </cell>
          <cell r="C553" t="str">
            <v>NISSAN</v>
          </cell>
          <cell r="D553" t="str">
            <v>X-TRAIL</v>
          </cell>
          <cell r="E553">
            <v>2019</v>
          </cell>
          <cell r="F553">
            <v>49123</v>
          </cell>
          <cell r="G553" t="str">
            <v>2.5 ADVANCE CVT AT</v>
          </cell>
          <cell r="H553" t="str">
            <v>GRIS METALICO</v>
          </cell>
          <cell r="I553" t="str">
            <v>Nissan Ovalle</v>
          </cell>
          <cell r="J553" t="str">
            <v>Mauricio  Silva</v>
          </cell>
          <cell r="K553" t="str">
            <v>Mauricio  Silva</v>
          </cell>
          <cell r="L553" t="str">
            <v>Carlos Morales</v>
          </cell>
          <cell r="M553" t="str">
            <v>camorales@callegari.cl</v>
          </cell>
          <cell r="N553">
            <v>10000000</v>
          </cell>
        </row>
        <row r="554">
          <cell r="A554" t="str">
            <v>PHFV49</v>
          </cell>
          <cell r="B554">
            <v>45777.761805555558</v>
          </cell>
          <cell r="C554" t="str">
            <v>NISSAN</v>
          </cell>
          <cell r="D554" t="str">
            <v>NP300</v>
          </cell>
          <cell r="E554">
            <v>2021</v>
          </cell>
          <cell r="F554">
            <v>80922</v>
          </cell>
          <cell r="G554" t="str">
            <v>2.3 D NAVARA DC XE MT DIESEL</v>
          </cell>
          <cell r="H554" t="str">
            <v>PLATEADO</v>
          </cell>
          <cell r="I554" t="str">
            <v>Nissan La Serena</v>
          </cell>
          <cell r="J554" t="str">
            <v>Mauricio  Silva</v>
          </cell>
          <cell r="K554" t="str">
            <v>Mauricio  Silva</v>
          </cell>
          <cell r="L554" t="str">
            <v>Magdalena Olivares</v>
          </cell>
          <cell r="M554" t="str">
            <v>molivares@callegari.cl</v>
          </cell>
          <cell r="N554">
            <v>12500000</v>
          </cell>
        </row>
        <row r="555">
          <cell r="A555" t="str">
            <v>RZJV27</v>
          </cell>
          <cell r="B555">
            <v>45777.75277777778</v>
          </cell>
          <cell r="C555" t="str">
            <v>RAM</v>
          </cell>
          <cell r="D555">
            <v>700</v>
          </cell>
          <cell r="E555">
            <v>2022</v>
          </cell>
          <cell r="F555">
            <v>35604</v>
          </cell>
          <cell r="G555" t="str">
            <v>1.3 LARAMIE CD MT</v>
          </cell>
          <cell r="H555" t="str">
            <v>NEGRO VULCANO</v>
          </cell>
          <cell r="I555" t="str">
            <v>Megacentro Ovalle</v>
          </cell>
          <cell r="J555" t="str">
            <v>Mauricio  Silva</v>
          </cell>
          <cell r="K555" t="str">
            <v>Mauricio  Silva</v>
          </cell>
          <cell r="L555" t="str">
            <v>Jorge Nuñez</v>
          </cell>
          <cell r="M555" t="str">
            <v>jnunez@callegari.cl</v>
          </cell>
          <cell r="N555">
            <v>11000000</v>
          </cell>
        </row>
        <row r="556">
          <cell r="A556" t="str">
            <v>THHJ17</v>
          </cell>
          <cell r="B556">
            <v>45777.722222222219</v>
          </cell>
          <cell r="C556" t="str">
            <v>NISSAN</v>
          </cell>
          <cell r="D556" t="str">
            <v>QASHQAI</v>
          </cell>
          <cell r="E556">
            <v>2024</v>
          </cell>
          <cell r="F556">
            <v>14000</v>
          </cell>
          <cell r="G556" t="str">
            <v>1.3 T ADVANCE AT</v>
          </cell>
          <cell r="H556" t="str">
            <v>GRIS METALICO</v>
          </cell>
          <cell r="I556" t="str">
            <v>Peugeot La Serena</v>
          </cell>
          <cell r="J556" t="str">
            <v>Mauricio  Silva</v>
          </cell>
          <cell r="K556" t="str">
            <v>Mauricio  Silva</v>
          </cell>
          <cell r="L556" t="str">
            <v>Camila Gonzalez</v>
          </cell>
          <cell r="M556" t="str">
            <v>camila.gonzalez@callegari.cl</v>
          </cell>
          <cell r="N556">
            <v>21000000</v>
          </cell>
        </row>
        <row r="557">
          <cell r="A557" t="str">
            <v>TKHS40</v>
          </cell>
          <cell r="B557">
            <v>45777.663194444445</v>
          </cell>
          <cell r="C557" t="str">
            <v>OMODA</v>
          </cell>
          <cell r="D557" t="str">
            <v>C5</v>
          </cell>
          <cell r="E557">
            <v>2024</v>
          </cell>
          <cell r="F557">
            <v>6700</v>
          </cell>
          <cell r="G557" t="str">
            <v>1.5 T LUXURY AT</v>
          </cell>
          <cell r="H557" t="str">
            <v>BLANCO Y NEGRO</v>
          </cell>
          <cell r="I557" t="str">
            <v>Vallenar</v>
          </cell>
          <cell r="J557" t="str">
            <v>Mauricio  Silva</v>
          </cell>
          <cell r="K557" t="str">
            <v>Mauricio  Silva</v>
          </cell>
          <cell r="L557" t="str">
            <v>Jorge Peña</v>
          </cell>
          <cell r="M557" t="str">
            <v>jpenav@callegari.cl</v>
          </cell>
          <cell r="N557">
            <v>12600000</v>
          </cell>
        </row>
        <row r="558">
          <cell r="A558" t="str">
            <v>PCFC78</v>
          </cell>
          <cell r="B558">
            <v>45777.65625</v>
          </cell>
          <cell r="C558" t="str">
            <v>PEUGEOT</v>
          </cell>
          <cell r="D558">
            <v>208</v>
          </cell>
          <cell r="E558">
            <v>2020</v>
          </cell>
          <cell r="F558">
            <v>88000</v>
          </cell>
          <cell r="G558" t="str">
            <v>1.2 SIGNATURE 1.2 PURETECH 82 MT</v>
          </cell>
          <cell r="H558" t="str">
            <v>ROJO RUBI</v>
          </cell>
          <cell r="I558" t="str">
            <v>Megacentro Ovalle</v>
          </cell>
          <cell r="J558" t="str">
            <v>Mauricio  Silva</v>
          </cell>
          <cell r="K558" t="str">
            <v>Mauricio  Silva</v>
          </cell>
          <cell r="L558" t="str">
            <v>Daniel Carvajal</v>
          </cell>
          <cell r="M558" t="str">
            <v>dcarvajal@callegari.cl</v>
          </cell>
          <cell r="N558">
            <v>6000000</v>
          </cell>
        </row>
        <row r="559">
          <cell r="A559" t="str">
            <v>RLJS74</v>
          </cell>
          <cell r="B559">
            <v>45777.518750000003</v>
          </cell>
          <cell r="C559" t="str">
            <v>CHERY</v>
          </cell>
          <cell r="D559" t="str">
            <v>TIGGO 3</v>
          </cell>
          <cell r="E559">
            <v>2022</v>
          </cell>
          <cell r="F559">
            <v>54305</v>
          </cell>
          <cell r="G559" t="str">
            <v>1.5 GLS MT</v>
          </cell>
          <cell r="H559" t="str">
            <v>BLANCO METALIZADO</v>
          </cell>
          <cell r="I559" t="str">
            <v>Local Fco De Aguirre</v>
          </cell>
          <cell r="J559" t="str">
            <v>Mauricio  Silva</v>
          </cell>
          <cell r="K559" t="str">
            <v>Mauricio  Silva</v>
          </cell>
          <cell r="L559" t="str">
            <v>Ximena Villagra</v>
          </cell>
          <cell r="M559" t="str">
            <v>xvillagra@callegari.cl</v>
          </cell>
          <cell r="N559">
            <v>6800000</v>
          </cell>
        </row>
        <row r="560">
          <cell r="A560" t="str">
            <v>TKTY27</v>
          </cell>
          <cell r="B560">
            <v>45777.515972222223</v>
          </cell>
          <cell r="C560" t="str">
            <v>SSANGYONG</v>
          </cell>
          <cell r="D560" t="str">
            <v>TORRES</v>
          </cell>
          <cell r="E560">
            <v>2024</v>
          </cell>
          <cell r="F560">
            <v>10991</v>
          </cell>
          <cell r="G560" t="str">
            <v>1.5 GLX AT</v>
          </cell>
          <cell r="H560" t="str">
            <v>AZUL METALICO</v>
          </cell>
          <cell r="I560" t="str">
            <v>Megacentro Ovalle</v>
          </cell>
          <cell r="J560" t="str">
            <v>Mauricio  Silva</v>
          </cell>
          <cell r="K560" t="str">
            <v>Mauricio  Silva</v>
          </cell>
          <cell r="L560" t="str">
            <v>Jorge Nuñez</v>
          </cell>
          <cell r="M560" t="str">
            <v>jnunez@callegari.cl</v>
          </cell>
          <cell r="N560">
            <v>19000000</v>
          </cell>
        </row>
        <row r="561">
          <cell r="A561" t="str">
            <v>SSTS34</v>
          </cell>
          <cell r="B561">
            <v>45777.515277777777</v>
          </cell>
          <cell r="C561" t="str">
            <v>NISSAN</v>
          </cell>
          <cell r="D561" t="str">
            <v>X-TRAIL</v>
          </cell>
          <cell r="E561">
            <v>2023</v>
          </cell>
          <cell r="F561">
            <v>28000</v>
          </cell>
          <cell r="G561" t="str">
            <v>1.5T HEV EXCLUSIVE AT 4X4</v>
          </cell>
          <cell r="H561" t="str">
            <v>BLANCO PERLADO BI TO</v>
          </cell>
          <cell r="I561" t="str">
            <v>Nissan Copiapo</v>
          </cell>
          <cell r="J561" t="str">
            <v>Antonella Daire</v>
          </cell>
          <cell r="K561" t="str">
            <v>Antonella Daire</v>
          </cell>
          <cell r="L561" t="str">
            <v>Claudia Ponce</v>
          </cell>
          <cell r="M561" t="str">
            <v>cponce@callegari.cl</v>
          </cell>
          <cell r="N561">
            <v>26500000</v>
          </cell>
        </row>
        <row r="562">
          <cell r="A562" t="str">
            <v>TRBD13</v>
          </cell>
          <cell r="B562">
            <v>45775.690972222219</v>
          </cell>
          <cell r="C562" t="str">
            <v>KIA MOTORS</v>
          </cell>
          <cell r="D562" t="str">
            <v>SPORTAGE</v>
          </cell>
          <cell r="E562">
            <v>2024</v>
          </cell>
          <cell r="F562">
            <v>19366</v>
          </cell>
          <cell r="G562" t="str">
            <v>SPORTAGE EX 2.0L 8AT DSL</v>
          </cell>
          <cell r="H562" t="str">
            <v>ROJO MADRUGADA</v>
          </cell>
          <cell r="I562" t="str">
            <v>Megacentro La Serena</v>
          </cell>
          <cell r="J562" t="str">
            <v>Mauricio  Silva</v>
          </cell>
          <cell r="K562" t="str">
            <v>Mauricio  Silva</v>
          </cell>
          <cell r="L562" t="str">
            <v xml:space="preserve"> Luis  Mancilla</v>
          </cell>
          <cell r="M562" t="str">
            <v>lmancilla@callegari.cl</v>
          </cell>
          <cell r="N562">
            <v>22000000</v>
          </cell>
        </row>
        <row r="563">
          <cell r="A563" t="str">
            <v>LSXY79</v>
          </cell>
          <cell r="B563">
            <v>45776.390972222223</v>
          </cell>
          <cell r="C563" t="str">
            <v>CHERY</v>
          </cell>
          <cell r="D563" t="str">
            <v>TIGGO 3</v>
          </cell>
          <cell r="E563">
            <v>2020</v>
          </cell>
          <cell r="F563">
            <v>72201</v>
          </cell>
          <cell r="G563" t="str">
            <v>1.5 GLS MT</v>
          </cell>
          <cell r="H563" t="str">
            <v>ROJO METALIZADO</v>
          </cell>
          <cell r="I563" t="str">
            <v>Sk Copiapo</v>
          </cell>
          <cell r="J563" t="str">
            <v>Mauricio  Silva</v>
          </cell>
          <cell r="K563" t="str">
            <v>Mauricio  Silva</v>
          </cell>
          <cell r="L563" t="str">
            <v>Marcelo Zarate</v>
          </cell>
          <cell r="M563" t="str">
            <v>mzarate@callegari.cl</v>
          </cell>
          <cell r="N563">
            <v>6300000</v>
          </cell>
        </row>
        <row r="564">
          <cell r="A564" t="str">
            <v>PYRY81</v>
          </cell>
          <cell r="B564">
            <v>45775.76666666667</v>
          </cell>
          <cell r="C564" t="str">
            <v>PEUGEOT</v>
          </cell>
          <cell r="D564">
            <v>208</v>
          </cell>
          <cell r="E564">
            <v>2021</v>
          </cell>
          <cell r="F564">
            <v>97898</v>
          </cell>
          <cell r="G564" t="str">
            <v>1.5 ACTIVE PACK BLUEHDI 100 MT DIESEL</v>
          </cell>
          <cell r="H564" t="str">
            <v>BLANCO NACARADO</v>
          </cell>
          <cell r="I564" t="str">
            <v>Peugeot La Serena</v>
          </cell>
          <cell r="J564" t="str">
            <v>Mauricio  Silva</v>
          </cell>
          <cell r="K564" t="str">
            <v>Mauricio  Silva</v>
          </cell>
          <cell r="L564" t="str">
            <v>Manuel  Quevedo Contreras</v>
          </cell>
          <cell r="M564" t="str">
            <v>mquevedo@callegari.cl</v>
          </cell>
          <cell r="N564">
            <v>8300000</v>
          </cell>
        </row>
        <row r="565">
          <cell r="A565" t="str">
            <v>RCBK18</v>
          </cell>
          <cell r="B565">
            <v>45775.45</v>
          </cell>
          <cell r="C565" t="str">
            <v>KIA MOTORS</v>
          </cell>
          <cell r="D565" t="str">
            <v>MORNING</v>
          </cell>
          <cell r="E565">
            <v>2021</v>
          </cell>
          <cell r="F565">
            <v>42316</v>
          </cell>
          <cell r="G565" t="str">
            <v>1.2 EX ABS AC MT</v>
          </cell>
          <cell r="H565" t="str">
            <v>GRIS ASTRAL</v>
          </cell>
          <cell r="I565" t="str">
            <v>Kia La Serena</v>
          </cell>
          <cell r="J565" t="str">
            <v>Mauricio  Silva</v>
          </cell>
          <cell r="K565" t="str">
            <v>Mauricio  Silva</v>
          </cell>
          <cell r="L565" t="str">
            <v>Carolina Bustos</v>
          </cell>
          <cell r="M565" t="str">
            <v>cbustos@callegari.cl</v>
          </cell>
          <cell r="N565">
            <v>6200000</v>
          </cell>
        </row>
        <row r="566">
          <cell r="A566" t="str">
            <v>SPZB83</v>
          </cell>
          <cell r="B566">
            <v>45775.439583333333</v>
          </cell>
          <cell r="C566" t="str">
            <v>PEUGEOT</v>
          </cell>
          <cell r="D566">
            <v>3008</v>
          </cell>
          <cell r="E566">
            <v>2023</v>
          </cell>
          <cell r="F566">
            <v>22000</v>
          </cell>
          <cell r="G566" t="str">
            <v>1.6 ALLURE PACK THP 165 AT</v>
          </cell>
          <cell r="H566" t="str">
            <v>ROJO</v>
          </cell>
          <cell r="I566" t="str">
            <v>Megacentro La Serena</v>
          </cell>
          <cell r="J566" t="str">
            <v>Mauricio  Silva</v>
          </cell>
          <cell r="K566" t="str">
            <v>Mauricio  Silva</v>
          </cell>
          <cell r="L566" t="str">
            <v>Juan Saavedra</v>
          </cell>
          <cell r="M566" t="str">
            <v>jsaavedra@callegari.cl</v>
          </cell>
          <cell r="N566">
            <v>17600000</v>
          </cell>
        </row>
        <row r="567">
          <cell r="A567" t="str">
            <v>LVXS77</v>
          </cell>
          <cell r="B567">
            <v>45775.425694444442</v>
          </cell>
          <cell r="C567" t="str">
            <v>MAZDA</v>
          </cell>
          <cell r="D567" t="str">
            <v>CX-5</v>
          </cell>
          <cell r="E567">
            <v>2020</v>
          </cell>
          <cell r="F567">
            <v>44000</v>
          </cell>
          <cell r="G567" t="str">
            <v>2.0 R IPM MT</v>
          </cell>
          <cell r="H567" t="str">
            <v>PLATEADO PLATA METAL</v>
          </cell>
          <cell r="I567" t="str">
            <v>Peugeot La Serena</v>
          </cell>
          <cell r="J567" t="str">
            <v>Mauricio  Silva</v>
          </cell>
          <cell r="K567" t="str">
            <v>Mauricio  Silva</v>
          </cell>
          <cell r="L567" t="str">
            <v>Felix  Maira</v>
          </cell>
          <cell r="M567" t="str">
            <v>fmaira@callegari.cl</v>
          </cell>
          <cell r="N567">
            <v>13000000</v>
          </cell>
        </row>
        <row r="568">
          <cell r="A568" t="str">
            <v>TPTZ17</v>
          </cell>
          <cell r="B568">
            <v>45773.506944444445</v>
          </cell>
          <cell r="C568" t="str">
            <v>CHERY</v>
          </cell>
          <cell r="D568" t="str">
            <v>TIGGO 7</v>
          </cell>
          <cell r="E568">
            <v>2024</v>
          </cell>
          <cell r="F568">
            <v>10000</v>
          </cell>
          <cell r="H568" t="str">
            <v>ROJO METALIZADO</v>
          </cell>
          <cell r="I568" t="str">
            <v>Megacentro La Serena</v>
          </cell>
          <cell r="J568" t="str">
            <v>Antonella Daire</v>
          </cell>
          <cell r="K568" t="str">
            <v>Antonella Daire</v>
          </cell>
          <cell r="L568" t="str">
            <v>Manuel Villalon</v>
          </cell>
          <cell r="M568" t="str">
            <v>mvillalon@callegari.cl</v>
          </cell>
          <cell r="N568">
            <v>12400000</v>
          </cell>
        </row>
        <row r="569">
          <cell r="A569" t="str">
            <v>TFGP61</v>
          </cell>
          <cell r="B569">
            <v>45771.759027777778</v>
          </cell>
          <cell r="C569" t="str">
            <v>FORD</v>
          </cell>
          <cell r="D569" t="str">
            <v>EXPLORER</v>
          </cell>
          <cell r="E569">
            <v>2023</v>
          </cell>
          <cell r="F569">
            <v>27263</v>
          </cell>
          <cell r="G569" t="str">
            <v>2.3 LIMITED ECOBOOST AT 4X4</v>
          </cell>
          <cell r="H569" t="str">
            <v>BLANCO METALICO</v>
          </cell>
          <cell r="I569" t="str">
            <v>Kia La Serena</v>
          </cell>
          <cell r="J569" t="str">
            <v>Mauricio  Silva</v>
          </cell>
          <cell r="K569" t="str">
            <v>Mauricio  Silva</v>
          </cell>
          <cell r="L569" t="str">
            <v>José Cerda</v>
          </cell>
          <cell r="M569" t="str">
            <v>jose.cerda@callegari.cl</v>
          </cell>
          <cell r="N569">
            <v>29200000</v>
          </cell>
        </row>
        <row r="570">
          <cell r="A570" t="str">
            <v>JCPW47</v>
          </cell>
          <cell r="B570">
            <v>45770.65902777778</v>
          </cell>
          <cell r="C570" t="str">
            <v>KIA MOTORS</v>
          </cell>
          <cell r="D570" t="str">
            <v>CERATO</v>
          </cell>
          <cell r="E570">
            <v>2017</v>
          </cell>
          <cell r="F570">
            <v>101000</v>
          </cell>
          <cell r="G570" t="str">
            <v>NUEVO CERATO SX 1.6L 6AT</v>
          </cell>
          <cell r="H570" t="str">
            <v>BLANCO INVIERNO</v>
          </cell>
          <cell r="I570" t="str">
            <v xml:space="preserve">Premium Usados </v>
          </cell>
          <cell r="J570" t="str">
            <v>Mauricio  Silva</v>
          </cell>
          <cell r="K570" t="str">
            <v>Mauricio  Silva</v>
          </cell>
          <cell r="L570" t="str">
            <v>Jordi Foitzick</v>
          </cell>
          <cell r="M570" t="str">
            <v>jocarrasco@callegari.cl</v>
          </cell>
          <cell r="N570">
            <v>6800000</v>
          </cell>
        </row>
        <row r="571">
          <cell r="A571" t="str">
            <v>TTYS29</v>
          </cell>
          <cell r="B571">
            <v>45770.431944444441</v>
          </cell>
          <cell r="C571" t="str">
            <v>CHANGAN</v>
          </cell>
          <cell r="D571" t="str">
            <v>MS201</v>
          </cell>
          <cell r="E571">
            <v>2025</v>
          </cell>
          <cell r="F571">
            <v>4013</v>
          </cell>
          <cell r="G571" t="str">
            <v>1.2 PICK UP AC DIRECCIÓN MT</v>
          </cell>
          <cell r="H571" t="str">
            <v xml:space="preserve">BLANCO </v>
          </cell>
          <cell r="I571" t="str">
            <v>Nissan Copiapo</v>
          </cell>
          <cell r="J571" t="str">
            <v>Mauricio  Silva</v>
          </cell>
          <cell r="K571" t="str">
            <v>Mauricio  Silva</v>
          </cell>
          <cell r="L571" t="str">
            <v>Carol Morales</v>
          </cell>
          <cell r="M571" t="str">
            <v>cmorales@callegari.cl</v>
          </cell>
          <cell r="N571">
            <v>7000000</v>
          </cell>
        </row>
        <row r="572">
          <cell r="A572" t="str">
            <v>VBRX43</v>
          </cell>
          <cell r="B572">
            <v>45769.69027777778</v>
          </cell>
          <cell r="C572" t="str">
            <v>FIAT</v>
          </cell>
          <cell r="D572" t="str">
            <v>PULSE</v>
          </cell>
          <cell r="E572">
            <v>2025</v>
          </cell>
          <cell r="F572">
            <v>587</v>
          </cell>
          <cell r="G572" t="str">
            <v>1.3 DRIVE MT</v>
          </cell>
          <cell r="H572" t="str">
            <v>GRIS MEDIO</v>
          </cell>
          <cell r="I572" t="str">
            <v>Megacentro Ovalle</v>
          </cell>
          <cell r="J572" t="str">
            <v>Mauricio  Silva</v>
          </cell>
          <cell r="K572" t="str">
            <v>Mauricio  Silva</v>
          </cell>
          <cell r="L572" t="str">
            <v>Jonathan David  Contreras Montt</v>
          </cell>
          <cell r="M572" t="str">
            <v>jcontreras@callegari.cl</v>
          </cell>
          <cell r="N572">
            <v>10800000</v>
          </cell>
        </row>
        <row r="573">
          <cell r="A573" t="str">
            <v>JGZH38</v>
          </cell>
          <cell r="B573">
            <v>45769.688194444447</v>
          </cell>
          <cell r="C573" t="str">
            <v>DODGE</v>
          </cell>
          <cell r="D573" t="str">
            <v>RAM 1500</v>
          </cell>
          <cell r="E573">
            <v>2017</v>
          </cell>
          <cell r="F573">
            <v>94000</v>
          </cell>
          <cell r="G573" t="str">
            <v>3.6 SLT QUAD CAB AT 4X4</v>
          </cell>
          <cell r="H573" t="str">
            <v>GRIS ACERO PLATA</v>
          </cell>
          <cell r="I573" t="str">
            <v>Local Fco De Aguirre</v>
          </cell>
          <cell r="J573" t="str">
            <v>Mauricio  Silva</v>
          </cell>
          <cell r="K573" t="str">
            <v>Mauricio  Silva</v>
          </cell>
          <cell r="L573" t="str">
            <v>Maria Paz  Aranciba</v>
          </cell>
          <cell r="M573" t="str">
            <v>marancibia@callegari.cl</v>
          </cell>
          <cell r="N573">
            <v>14000000</v>
          </cell>
        </row>
        <row r="574">
          <cell r="A574" t="str">
            <v>RRWP38</v>
          </cell>
          <cell r="B574">
            <v>45769.488194444442</v>
          </cell>
          <cell r="C574" t="str">
            <v>FORD</v>
          </cell>
          <cell r="D574" t="str">
            <v>TERRITORY</v>
          </cell>
          <cell r="E574">
            <v>2022</v>
          </cell>
          <cell r="F574">
            <v>25200</v>
          </cell>
          <cell r="G574" t="str">
            <v>1.5 TREND AT</v>
          </cell>
          <cell r="H574" t="str">
            <v>NEGRO PANTERA</v>
          </cell>
          <cell r="I574" t="str">
            <v>Omoda La Serena</v>
          </cell>
          <cell r="J574" t="str">
            <v>Mauricio  Silva</v>
          </cell>
          <cell r="K574" t="str">
            <v>Mauricio  Silva</v>
          </cell>
          <cell r="L574" t="str">
            <v>Felipe Albistur</v>
          </cell>
          <cell r="M574" t="str">
            <v>falbistur@callegari.cl</v>
          </cell>
          <cell r="N574">
            <v>10300000</v>
          </cell>
        </row>
        <row r="575">
          <cell r="A575" t="str">
            <v>PXWC71</v>
          </cell>
          <cell r="B575">
            <v>45768.760416666664</v>
          </cell>
          <cell r="C575" t="str">
            <v>NISSAN</v>
          </cell>
          <cell r="D575" t="str">
            <v>NAVARA</v>
          </cell>
          <cell r="E575">
            <v>2021</v>
          </cell>
          <cell r="F575">
            <v>102500</v>
          </cell>
          <cell r="H575" t="str">
            <v>PLATEADO PLATA</v>
          </cell>
          <cell r="I575" t="str">
            <v>Nissan Ovalle</v>
          </cell>
          <cell r="J575" t="str">
            <v>Mauricio  Silva</v>
          </cell>
          <cell r="K575" t="str">
            <v>Mauricio  Silva</v>
          </cell>
          <cell r="L575" t="str">
            <v>Carlos Morales</v>
          </cell>
          <cell r="M575" t="str">
            <v>camorales@callegari.cl</v>
          </cell>
          <cell r="N575">
            <v>16050000</v>
          </cell>
        </row>
        <row r="576">
          <cell r="A576" t="str">
            <v>PZJP45</v>
          </cell>
          <cell r="B576">
            <v>45768.680555555555</v>
          </cell>
          <cell r="C576" t="str">
            <v>KIA MOTORS</v>
          </cell>
          <cell r="D576" t="str">
            <v>SOLUTO</v>
          </cell>
          <cell r="E576">
            <v>2021</v>
          </cell>
          <cell r="F576">
            <v>57000</v>
          </cell>
          <cell r="G576" t="str">
            <v>1.4 LX AC MT</v>
          </cell>
          <cell r="H576" t="str">
            <v>ROJO PERSA</v>
          </cell>
          <cell r="I576" t="str">
            <v xml:space="preserve">Premium Usados </v>
          </cell>
          <cell r="J576" t="str">
            <v>Mauricio  Silva</v>
          </cell>
          <cell r="K576" t="str">
            <v>Mauricio  Silva</v>
          </cell>
          <cell r="L576" t="str">
            <v>Jordi Foitzick</v>
          </cell>
          <cell r="M576" t="str">
            <v>jocarrasco@callegari.cl</v>
          </cell>
          <cell r="N576">
            <v>5550000</v>
          </cell>
        </row>
        <row r="577">
          <cell r="A577" t="str">
            <v>TRBC97</v>
          </cell>
          <cell r="B577">
            <v>45768.435416666667</v>
          </cell>
          <cell r="C577" t="str">
            <v>MITSUBISHI</v>
          </cell>
          <cell r="D577" t="str">
            <v>L200</v>
          </cell>
          <cell r="E577">
            <v>2024</v>
          </cell>
          <cell r="F577">
            <v>22400</v>
          </cell>
          <cell r="G577" t="str">
            <v>2.4 KATANA XRT MT 4X4 DIESEL</v>
          </cell>
          <cell r="H577" t="str">
            <v>PLATEADO METALICO</v>
          </cell>
          <cell r="I577" t="str">
            <v>Megacentro La Serena</v>
          </cell>
          <cell r="J577" t="str">
            <v>Mauricio  Silva</v>
          </cell>
          <cell r="K577" t="str">
            <v>Mauricio  Silva</v>
          </cell>
          <cell r="L577" t="str">
            <v>Juan Saavedra</v>
          </cell>
          <cell r="M577" t="str">
            <v>jsaavedra@callegari.cl</v>
          </cell>
          <cell r="N577">
            <v>24500000</v>
          </cell>
        </row>
        <row r="578">
          <cell r="A578" t="str">
            <v>PTRT58</v>
          </cell>
          <cell r="B578">
            <v>45768.433333333334</v>
          </cell>
          <cell r="C578" t="str">
            <v>FORD</v>
          </cell>
          <cell r="D578" t="str">
            <v>RANGER</v>
          </cell>
          <cell r="E578">
            <v>2023</v>
          </cell>
          <cell r="F578">
            <v>97000</v>
          </cell>
          <cell r="G578" t="str">
            <v>3.2 LIMITED AT 4X4 DIESEL</v>
          </cell>
          <cell r="H578" t="str">
            <v>GRIS PLATA</v>
          </cell>
          <cell r="I578" t="str">
            <v>Megacentro La Serena</v>
          </cell>
          <cell r="J578" t="str">
            <v>Mauricio  Silva</v>
          </cell>
          <cell r="K578" t="str">
            <v>Mauricio  Silva</v>
          </cell>
          <cell r="L578" t="str">
            <v>Juan Saavedra</v>
          </cell>
          <cell r="M578" t="str">
            <v>jsaavedra@callegari.cl</v>
          </cell>
          <cell r="N578">
            <v>24500000</v>
          </cell>
        </row>
        <row r="579">
          <cell r="A579" t="str">
            <v>SXHX90</v>
          </cell>
          <cell r="B579">
            <v>45764.737500000003</v>
          </cell>
          <cell r="C579" t="str">
            <v>PEUGEOT</v>
          </cell>
          <cell r="D579">
            <v>5008</v>
          </cell>
          <cell r="E579">
            <v>2024</v>
          </cell>
          <cell r="F579">
            <v>35006</v>
          </cell>
          <cell r="G579" t="str">
            <v>1.5 ALLURE BLUEHDI 130 AT DIESEL</v>
          </cell>
          <cell r="H579" t="str">
            <v>GRIS ARTENSE</v>
          </cell>
          <cell r="I579" t="str">
            <v>Peugeot Copiapo</v>
          </cell>
          <cell r="J579" t="str">
            <v>Antonella Daire</v>
          </cell>
          <cell r="K579" t="str">
            <v>Antonella Daire</v>
          </cell>
          <cell r="L579" t="str">
            <v>Ricky Bohorquez</v>
          </cell>
          <cell r="M579" t="str">
            <v>rbohorquez@callegari.cl</v>
          </cell>
          <cell r="N579">
            <v>22000000</v>
          </cell>
        </row>
        <row r="580">
          <cell r="A580" t="str">
            <v>TCSZ15</v>
          </cell>
          <cell r="B580">
            <v>45763.446527777778</v>
          </cell>
          <cell r="C580" t="str">
            <v>HAVAL</v>
          </cell>
          <cell r="D580" t="str">
            <v>H6</v>
          </cell>
          <cell r="E580">
            <v>2024</v>
          </cell>
          <cell r="F580">
            <v>14000</v>
          </cell>
          <cell r="G580" t="str">
            <v>1.5 ELITE AT HIBRIDO</v>
          </cell>
          <cell r="H580" t="str">
            <v>ROJO GRANATE</v>
          </cell>
          <cell r="I580" t="str">
            <v>Megacentro La Serena</v>
          </cell>
          <cell r="J580" t="str">
            <v>Mauricio  Silva</v>
          </cell>
          <cell r="K580" t="str">
            <v>Mauricio  Silva</v>
          </cell>
          <cell r="L580" t="str">
            <v>Eliana Aguilera</v>
          </cell>
          <cell r="M580" t="str">
            <v>belen.aguilera@callegari.cl</v>
          </cell>
          <cell r="N580">
            <v>18800000</v>
          </cell>
        </row>
        <row r="581">
          <cell r="A581" t="str">
            <v>LBVT23</v>
          </cell>
          <cell r="B581">
            <v>45762.700694444444</v>
          </cell>
          <cell r="C581" t="str">
            <v>FORD</v>
          </cell>
          <cell r="D581" t="str">
            <v>ECOSPORT</v>
          </cell>
          <cell r="E581">
            <v>2019</v>
          </cell>
          <cell r="F581">
            <v>66000</v>
          </cell>
          <cell r="G581" t="str">
            <v>1.5 FREESTYLE MT</v>
          </cell>
          <cell r="H581" t="str">
            <v>ROJO COBRE ANDINO</v>
          </cell>
          <cell r="I581" t="str">
            <v>Usados Los Carreras</v>
          </cell>
          <cell r="J581" t="str">
            <v>Mauricio  Silva</v>
          </cell>
          <cell r="K581" t="str">
            <v>Mauricio  Silva</v>
          </cell>
          <cell r="L581" t="str">
            <v>Sebastian Cabrera</v>
          </cell>
          <cell r="M581" t="str">
            <v>scabrera@callegari.cl</v>
          </cell>
          <cell r="N581">
            <v>6000000</v>
          </cell>
        </row>
        <row r="582">
          <cell r="A582" t="str">
            <v>JZSD58</v>
          </cell>
          <cell r="B582">
            <v>45762.655555555553</v>
          </cell>
          <cell r="C582" t="str">
            <v>KIA MOTORS</v>
          </cell>
          <cell r="D582" t="str">
            <v>RIO 4</v>
          </cell>
          <cell r="E582">
            <v>2018</v>
          </cell>
          <cell r="F582">
            <v>69000</v>
          </cell>
          <cell r="G582" t="str">
            <v>1.4 LX MT</v>
          </cell>
          <cell r="H582" t="str">
            <v>GRIS URBANO</v>
          </cell>
          <cell r="I582" t="str">
            <v>Megacentro La Serena</v>
          </cell>
          <cell r="J582" t="str">
            <v>Mauricio  Silva</v>
          </cell>
          <cell r="K582" t="str">
            <v>Mauricio  Silva</v>
          </cell>
          <cell r="L582" t="str">
            <v xml:space="preserve"> Luis  Mancilla</v>
          </cell>
          <cell r="M582" t="str">
            <v>lmancilla@callegari.cl</v>
          </cell>
          <cell r="N582">
            <v>5800000</v>
          </cell>
        </row>
        <row r="583">
          <cell r="A583" t="str">
            <v>SXLB67</v>
          </cell>
          <cell r="B583">
            <v>45762.504861111112</v>
          </cell>
          <cell r="C583" t="str">
            <v>SSANGYONG</v>
          </cell>
          <cell r="D583" t="str">
            <v>MUSSO GRAND</v>
          </cell>
          <cell r="E583">
            <v>2023</v>
          </cell>
          <cell r="F583">
            <v>17610</v>
          </cell>
          <cell r="G583" t="str">
            <v>2.2 GLX AT DIESEL</v>
          </cell>
          <cell r="H583" t="str">
            <v>BLANCO</v>
          </cell>
          <cell r="I583" t="str">
            <v>Local Fco De Aguirre</v>
          </cell>
          <cell r="J583" t="str">
            <v>Mauricio  Silva</v>
          </cell>
          <cell r="K583" t="str">
            <v>Mauricio  Silva</v>
          </cell>
          <cell r="L583" t="str">
            <v>Pablo Toth</v>
          </cell>
          <cell r="M583" t="str">
            <v>ptoth@callegari.cl</v>
          </cell>
          <cell r="N583">
            <v>18600000</v>
          </cell>
        </row>
        <row r="584">
          <cell r="A584" t="str">
            <v>PHZW59</v>
          </cell>
          <cell r="B584">
            <v>45762.461111111108</v>
          </cell>
          <cell r="C584" t="str">
            <v>CHEVROLET</v>
          </cell>
          <cell r="D584" t="str">
            <v>GROOVE</v>
          </cell>
          <cell r="E584">
            <v>2021</v>
          </cell>
          <cell r="F584">
            <v>49000</v>
          </cell>
          <cell r="G584" t="str">
            <v>1.5 PREMIER MT</v>
          </cell>
          <cell r="H584" t="str">
            <v>GRIS METALICO</v>
          </cell>
          <cell r="I584" t="str">
            <v>Usados Los Carreras</v>
          </cell>
          <cell r="J584" t="str">
            <v>Mauricio  Silva</v>
          </cell>
          <cell r="K584" t="str">
            <v>Mauricio  Silva</v>
          </cell>
          <cell r="L584" t="str">
            <v>Omar Rojas</v>
          </cell>
          <cell r="M584" t="str">
            <v>orojas@callegari.cl</v>
          </cell>
          <cell r="N584">
            <v>6700000</v>
          </cell>
        </row>
        <row r="585">
          <cell r="A585" t="str">
            <v>PYDG48</v>
          </cell>
          <cell r="B585">
            <v>45762.456250000003</v>
          </cell>
          <cell r="C585" t="str">
            <v>CHERY</v>
          </cell>
          <cell r="D585" t="str">
            <v>TIGGO 2</v>
          </cell>
          <cell r="E585">
            <v>2021</v>
          </cell>
          <cell r="F585">
            <v>89900</v>
          </cell>
          <cell r="G585" t="str">
            <v>1.5 GL MT</v>
          </cell>
          <cell r="H585" t="str">
            <v>NEGRO METALIZADO</v>
          </cell>
          <cell r="I585" t="str">
            <v>Vallenar</v>
          </cell>
          <cell r="J585" t="str">
            <v>Mauricio  Silva</v>
          </cell>
          <cell r="K585" t="str">
            <v>Mauricio  Silva</v>
          </cell>
          <cell r="L585" t="str">
            <v>Janette Calderon</v>
          </cell>
          <cell r="M585" t="str">
            <v>jcalderon@callegari.cl</v>
          </cell>
          <cell r="N585">
            <v>5100000</v>
          </cell>
        </row>
        <row r="586">
          <cell r="A586" t="str">
            <v>SLZB73</v>
          </cell>
          <cell r="B586">
            <v>45761.770833333336</v>
          </cell>
          <cell r="C586" t="str">
            <v>NISSAN</v>
          </cell>
          <cell r="D586" t="str">
            <v>NAVARA</v>
          </cell>
          <cell r="E586">
            <v>2023</v>
          </cell>
          <cell r="F586">
            <v>118000</v>
          </cell>
          <cell r="G586" t="str">
            <v>2.3 DC LE MT 4X4 DIESEL</v>
          </cell>
          <cell r="H586" t="str">
            <v>GRIS METALICO</v>
          </cell>
          <cell r="I586" t="str">
            <v>Nissan La Serena</v>
          </cell>
          <cell r="J586" t="str">
            <v>Mauricio  Silva</v>
          </cell>
          <cell r="K586" t="str">
            <v>Mauricio  Silva</v>
          </cell>
          <cell r="L586" t="str">
            <v>Magdalena Olivares</v>
          </cell>
          <cell r="M586" t="str">
            <v>molivares@callegari.cl</v>
          </cell>
          <cell r="N586">
            <v>23000000</v>
          </cell>
        </row>
        <row r="587">
          <cell r="A587" t="str">
            <v>PBJK58</v>
          </cell>
          <cell r="B587">
            <v>45761.546527777777</v>
          </cell>
          <cell r="C587" t="str">
            <v>FORD</v>
          </cell>
          <cell r="D587" t="str">
            <v>TERRITORY</v>
          </cell>
          <cell r="E587">
            <v>2021</v>
          </cell>
          <cell r="F587">
            <v>35000</v>
          </cell>
          <cell r="G587" t="str">
            <v>1.5 TREND AT</v>
          </cell>
          <cell r="H587" t="str">
            <v>CAFE MARRON BURDEO</v>
          </cell>
          <cell r="I587" t="str">
            <v>Nissan La Serena</v>
          </cell>
          <cell r="J587" t="str">
            <v>Mauricio  Silva</v>
          </cell>
          <cell r="K587" t="str">
            <v>Mauricio  Silva</v>
          </cell>
          <cell r="L587" t="str">
            <v>Gemita Muñoz</v>
          </cell>
          <cell r="M587" t="str">
            <v>gmunoz@callegari.cl</v>
          </cell>
          <cell r="N587">
            <v>9300000</v>
          </cell>
        </row>
        <row r="588">
          <cell r="A588" t="str">
            <v>SXLC63</v>
          </cell>
          <cell r="B588">
            <v>45761.475694444445</v>
          </cell>
          <cell r="C588" t="str">
            <v>VOLKSWAGEN</v>
          </cell>
          <cell r="D588" t="str">
            <v>TAOS</v>
          </cell>
          <cell r="E588">
            <v>2023</v>
          </cell>
          <cell r="F588">
            <v>11700</v>
          </cell>
          <cell r="G588" t="str">
            <v>1.4 TSI HIGHLINE AT</v>
          </cell>
          <cell r="H588" t="str">
            <v>PLATEADO PLATA PIRIT</v>
          </cell>
          <cell r="I588" t="str">
            <v>Megacentro La Serena</v>
          </cell>
          <cell r="J588" t="str">
            <v>Mauricio  Silva</v>
          </cell>
          <cell r="K588" t="str">
            <v>Mauricio  Silva</v>
          </cell>
          <cell r="L588" t="str">
            <v>Juan Saavedra</v>
          </cell>
          <cell r="M588" t="str">
            <v>jsaavedra@callegari.cl</v>
          </cell>
          <cell r="N588">
            <v>17500000</v>
          </cell>
        </row>
        <row r="589">
          <cell r="A589" t="str">
            <v>SYDS69</v>
          </cell>
          <cell r="B589">
            <v>45761.472916666666</v>
          </cell>
          <cell r="C589" t="str">
            <v>PEUGEOT</v>
          </cell>
          <cell r="D589">
            <v>2008</v>
          </cell>
          <cell r="E589">
            <v>2023</v>
          </cell>
          <cell r="F589">
            <v>43600</v>
          </cell>
          <cell r="G589" t="str">
            <v>1.2 ACTIVE PACK PURETECH 130 MT</v>
          </cell>
          <cell r="H589" t="str">
            <v>NEGRO PERLA</v>
          </cell>
          <cell r="I589" t="str">
            <v>Megacentro Ovalle</v>
          </cell>
          <cell r="J589" t="str">
            <v>Mauricio  Silva</v>
          </cell>
          <cell r="K589" t="str">
            <v>Mauricio  Silva</v>
          </cell>
          <cell r="L589" t="str">
            <v>Daniel Carvajal</v>
          </cell>
          <cell r="M589" t="str">
            <v>dcarvajal@callegari.cl</v>
          </cell>
          <cell r="N589">
            <v>12000000</v>
          </cell>
        </row>
        <row r="590">
          <cell r="A590" t="str">
            <v>LWKR17</v>
          </cell>
          <cell r="B590">
            <v>45758.552777777775</v>
          </cell>
          <cell r="C590" t="str">
            <v>CHEVROLET</v>
          </cell>
          <cell r="D590" t="str">
            <v>SAIL</v>
          </cell>
          <cell r="E590">
            <v>2021</v>
          </cell>
          <cell r="F590">
            <v>90000</v>
          </cell>
          <cell r="G590" t="str">
            <v>1.5 LS MT</v>
          </cell>
          <cell r="H590" t="str">
            <v>BLANCO</v>
          </cell>
          <cell r="I590" t="str">
            <v>Megacentro La Serena</v>
          </cell>
          <cell r="J590" t="str">
            <v>Mauricio  Silva</v>
          </cell>
          <cell r="K590" t="str">
            <v>Mauricio  Silva</v>
          </cell>
          <cell r="L590" t="str">
            <v>Alvaro Castro</v>
          </cell>
          <cell r="M590" t="str">
            <v>acastro@callegari.cl</v>
          </cell>
          <cell r="N590">
            <v>4500000</v>
          </cell>
        </row>
        <row r="591">
          <cell r="A591" t="str">
            <v>PKTZ92</v>
          </cell>
          <cell r="B591">
            <v>45757.783333333333</v>
          </cell>
          <cell r="C591" t="str">
            <v>CHERY</v>
          </cell>
          <cell r="D591" t="str">
            <v>TIGGO 8</v>
          </cell>
          <cell r="E591">
            <v>2021</v>
          </cell>
          <cell r="F591">
            <v>89703</v>
          </cell>
          <cell r="G591" t="str">
            <v>1.5 GLX AT</v>
          </cell>
          <cell r="H591" t="str">
            <v>GRIS GRAFITO</v>
          </cell>
          <cell r="I591" t="str">
            <v>Peugeot Copiapo</v>
          </cell>
          <cell r="J591" t="str">
            <v>Mauricio  Silva</v>
          </cell>
          <cell r="K591" t="str">
            <v>Mauricio  Silva</v>
          </cell>
          <cell r="L591" t="str">
            <v>Ricky Bohorquez</v>
          </cell>
          <cell r="M591" t="str">
            <v>rbohorquez@callegari.cl</v>
          </cell>
          <cell r="N591">
            <v>9300000</v>
          </cell>
        </row>
        <row r="592">
          <cell r="A592" t="str">
            <v>JTLX81</v>
          </cell>
          <cell r="B592">
            <v>45757.71597222222</v>
          </cell>
          <cell r="C592" t="str">
            <v>FORD</v>
          </cell>
          <cell r="D592" t="str">
            <v>EXPLORER</v>
          </cell>
          <cell r="E592">
            <v>2017</v>
          </cell>
          <cell r="F592">
            <v>77000</v>
          </cell>
          <cell r="G592" t="str">
            <v>3.5 XLT AT</v>
          </cell>
          <cell r="H592" t="str">
            <v>ROJO METALIC</v>
          </cell>
          <cell r="I592" t="str">
            <v>Megacentro La Serena</v>
          </cell>
          <cell r="J592" t="str">
            <v>Mauricio  Silva</v>
          </cell>
          <cell r="K592" t="str">
            <v>Mauricio  Silva</v>
          </cell>
          <cell r="L592" t="str">
            <v>Manuel Villalon</v>
          </cell>
          <cell r="M592" t="str">
            <v>mvillalon@callegari.cl</v>
          </cell>
          <cell r="N592">
            <v>12450000</v>
          </cell>
        </row>
        <row r="593">
          <cell r="A593" t="str">
            <v>SPZD44</v>
          </cell>
          <cell r="B593">
            <v>45756.487500000003</v>
          </cell>
          <cell r="C593" t="str">
            <v>KIA MOTORS</v>
          </cell>
          <cell r="D593" t="str">
            <v>CARENS</v>
          </cell>
          <cell r="E593">
            <v>2023</v>
          </cell>
          <cell r="F593">
            <v>54000</v>
          </cell>
          <cell r="G593" t="str">
            <v>1.5 LX 7P MT</v>
          </cell>
          <cell r="H593" t="str">
            <v>BLANCO INVIERNO</v>
          </cell>
          <cell r="I593" t="str">
            <v xml:space="preserve">Premium Usados </v>
          </cell>
          <cell r="J593" t="str">
            <v>Mauricio  Silva</v>
          </cell>
          <cell r="K593" t="str">
            <v>Mauricio  Silva</v>
          </cell>
          <cell r="L593" t="str">
            <v>Jordi Foitzick</v>
          </cell>
          <cell r="M593" t="str">
            <v>jocarrasco@callegari.cl</v>
          </cell>
          <cell r="N593">
            <v>12500000</v>
          </cell>
        </row>
        <row r="594">
          <cell r="A594" t="str">
            <v>SKTT94</v>
          </cell>
          <cell r="B594">
            <v>45756.486805555556</v>
          </cell>
          <cell r="C594" t="str">
            <v>CHEVROLET</v>
          </cell>
          <cell r="D594" t="str">
            <v>TRAVERSE</v>
          </cell>
          <cell r="E594">
            <v>2023</v>
          </cell>
          <cell r="F594">
            <v>42000</v>
          </cell>
          <cell r="G594" t="str">
            <v>3.6 PREMIER AT 4X4</v>
          </cell>
          <cell r="H594" t="str">
            <v>NEGRO MET</v>
          </cell>
          <cell r="I594" t="str">
            <v>Local Fco De Aguirre</v>
          </cell>
          <cell r="J594" t="str">
            <v>Mauricio  Silva</v>
          </cell>
          <cell r="K594" t="str">
            <v>Mauricio  Silva</v>
          </cell>
          <cell r="L594" t="str">
            <v>Willy Guerrero</v>
          </cell>
          <cell r="M594" t="str">
            <v>wguerrero@callegari.cl</v>
          </cell>
          <cell r="N594">
            <v>29000000</v>
          </cell>
        </row>
        <row r="595">
          <cell r="A595" t="str">
            <v>SGDS35</v>
          </cell>
          <cell r="B595">
            <v>45755.772916666669</v>
          </cell>
          <cell r="C595" t="str">
            <v>HYUNDAI</v>
          </cell>
          <cell r="D595" t="str">
            <v>TUCSON</v>
          </cell>
          <cell r="E595">
            <v>2023</v>
          </cell>
          <cell r="F595">
            <v>52276</v>
          </cell>
          <cell r="G595" t="str">
            <v>2.0 NX4 PLUS AT</v>
          </cell>
          <cell r="H595" t="str">
            <v>PLATEADO PLATA</v>
          </cell>
          <cell r="I595" t="str">
            <v>Peugeot Copiapo</v>
          </cell>
          <cell r="J595" t="str">
            <v>Mauricio  Silva</v>
          </cell>
          <cell r="K595" t="str">
            <v>Mauricio  Silva</v>
          </cell>
          <cell r="L595" t="str">
            <v>María Angélica Escalante</v>
          </cell>
          <cell r="M595" t="str">
            <v>aescalante@callegari.cl</v>
          </cell>
          <cell r="N595">
            <v>16200000</v>
          </cell>
        </row>
        <row r="596">
          <cell r="A596" t="str">
            <v>PYRY48</v>
          </cell>
          <cell r="B596">
            <v>45755.754166666666</v>
          </cell>
          <cell r="C596" t="str">
            <v>KIA MOTORS</v>
          </cell>
          <cell r="D596" t="str">
            <v>RIO 4</v>
          </cell>
          <cell r="E596">
            <v>2021</v>
          </cell>
          <cell r="F596">
            <v>89300</v>
          </cell>
          <cell r="G596" t="str">
            <v>1.4 EX FULL MT</v>
          </cell>
          <cell r="H596" t="str">
            <v>ROJO BENGALA</v>
          </cell>
          <cell r="I596" t="str">
            <v>Salamanca</v>
          </cell>
          <cell r="J596" t="str">
            <v>Mauricio  Silva</v>
          </cell>
          <cell r="K596" t="str">
            <v>Mauricio  Silva</v>
          </cell>
          <cell r="L596" t="str">
            <v>Marcelo  Chavez</v>
          </cell>
          <cell r="M596" t="str">
            <v>mchavez@callegari.cl</v>
          </cell>
          <cell r="N596">
            <v>7600000</v>
          </cell>
        </row>
        <row r="597">
          <cell r="A597" t="str">
            <v>KWTR39</v>
          </cell>
          <cell r="B597">
            <v>45755.715277777781</v>
          </cell>
          <cell r="C597" t="str">
            <v>CHEVROLET</v>
          </cell>
          <cell r="D597" t="str">
            <v>CAVALIER</v>
          </cell>
          <cell r="E597">
            <v>2019</v>
          </cell>
          <cell r="F597">
            <v>64000</v>
          </cell>
          <cell r="G597" t="str">
            <v>1.5 LT MT</v>
          </cell>
          <cell r="H597" t="str">
            <v>CAFE LICOR MET</v>
          </cell>
          <cell r="I597" t="str">
            <v>Camiones</v>
          </cell>
          <cell r="J597" t="str">
            <v>Mauricio  Silva</v>
          </cell>
          <cell r="K597" t="str">
            <v>Mauricio  Silva</v>
          </cell>
          <cell r="L597" t="str">
            <v>Nicole Veronica  Arrospide Ramirez</v>
          </cell>
          <cell r="M597" t="str">
            <v>narrospide@callegari.cl</v>
          </cell>
          <cell r="N597">
            <v>6500000</v>
          </cell>
        </row>
        <row r="598">
          <cell r="A598" t="str">
            <v>PFRT20</v>
          </cell>
          <cell r="B598">
            <v>45754.521527777775</v>
          </cell>
          <cell r="C598" t="str">
            <v>MG</v>
          </cell>
          <cell r="D598" t="str">
            <v>ZS</v>
          </cell>
          <cell r="E598">
            <v>2021</v>
          </cell>
          <cell r="F598">
            <v>76800</v>
          </cell>
          <cell r="G598" t="str">
            <v>1.5 STD MT</v>
          </cell>
          <cell r="H598" t="str">
            <v>PLATEADO</v>
          </cell>
          <cell r="I598" t="str">
            <v>Omoda La Serena</v>
          </cell>
          <cell r="J598" t="str">
            <v>Mauricio  Silva</v>
          </cell>
          <cell r="K598" t="str">
            <v>Mauricio  Silva</v>
          </cell>
          <cell r="L598" t="str">
            <v>Nasly Andrea  Rojas Campusano</v>
          </cell>
          <cell r="M598" t="str">
            <v>nrojas@callegari.cl</v>
          </cell>
          <cell r="N598">
            <v>5300000</v>
          </cell>
        </row>
        <row r="599">
          <cell r="A599" t="str">
            <v>TRWV41</v>
          </cell>
          <cell r="B599">
            <v>45754.490972222222</v>
          </cell>
          <cell r="C599" t="str">
            <v>GREAT WALL</v>
          </cell>
          <cell r="D599" t="str">
            <v>POER</v>
          </cell>
          <cell r="E599">
            <v>2025</v>
          </cell>
          <cell r="F599">
            <v>21833</v>
          </cell>
          <cell r="G599" t="str">
            <v>2.0 PLUS DELUXE AT 4X4 DIESEL</v>
          </cell>
          <cell r="H599" t="str">
            <v>PLATEADO PLATA</v>
          </cell>
          <cell r="I599" t="str">
            <v>Sk Copiapo</v>
          </cell>
          <cell r="J599" t="str">
            <v>Mauricio  Silva</v>
          </cell>
          <cell r="K599" t="str">
            <v>Mauricio  Silva</v>
          </cell>
          <cell r="L599" t="str">
            <v>Miguel Muñoz</v>
          </cell>
          <cell r="M599" t="str">
            <v>mmunoz@callegari.cl</v>
          </cell>
          <cell r="N599">
            <v>22000000</v>
          </cell>
        </row>
        <row r="600">
          <cell r="A600" t="str">
            <v>PSDG30</v>
          </cell>
          <cell r="B600">
            <v>45749.678472222222</v>
          </cell>
          <cell r="C600" t="str">
            <v>PEUGEOT</v>
          </cell>
          <cell r="D600">
            <v>5008</v>
          </cell>
          <cell r="E600">
            <v>2021</v>
          </cell>
          <cell r="F600">
            <v>78601</v>
          </cell>
          <cell r="G600" t="str">
            <v>1.5 GT BLUEHDI 130 AT DIESEL</v>
          </cell>
          <cell r="H600" t="str">
            <v>GRIS ARTENSE</v>
          </cell>
          <cell r="I600" t="str">
            <v>Local Fco De Aguirre</v>
          </cell>
          <cell r="J600" t="str">
            <v>Mauricio  Silva</v>
          </cell>
          <cell r="K600" t="str">
            <v>Mauricio  Silva</v>
          </cell>
          <cell r="L600" t="str">
            <v>Pablo Toth</v>
          </cell>
          <cell r="M600" t="str">
            <v>ptoth@callegari.cl</v>
          </cell>
          <cell r="N600">
            <v>16900000</v>
          </cell>
        </row>
        <row r="601">
          <cell r="A601" t="str">
            <v>TRJC24</v>
          </cell>
          <cell r="B601">
            <v>45749.45416666667</v>
          </cell>
          <cell r="C601" t="str">
            <v>FORD</v>
          </cell>
          <cell r="D601" t="str">
            <v>ESCAPE</v>
          </cell>
          <cell r="E601">
            <v>2023</v>
          </cell>
          <cell r="F601">
            <v>5400</v>
          </cell>
          <cell r="H601" t="str">
            <v>NEGRO UNIVERSO</v>
          </cell>
          <cell r="I601" t="str">
            <v>Megacentro La Serena</v>
          </cell>
          <cell r="J601" t="str">
            <v>Mauricio  Silva</v>
          </cell>
          <cell r="K601" t="str">
            <v>Mauricio  Silva</v>
          </cell>
          <cell r="L601" t="str">
            <v>Macarena De La Fuente</v>
          </cell>
          <cell r="M601" t="str">
            <v>mdelafuente@callegari.cl</v>
          </cell>
          <cell r="N601">
            <v>23870000</v>
          </cell>
        </row>
        <row r="602">
          <cell r="A602" t="str">
            <v>RTVV27</v>
          </cell>
          <cell r="B602">
            <v>45747.81527777778</v>
          </cell>
          <cell r="C602" t="str">
            <v>MITSUBISHI</v>
          </cell>
          <cell r="D602" t="str">
            <v>OUTLANDER</v>
          </cell>
          <cell r="E602">
            <v>2022</v>
          </cell>
          <cell r="F602">
            <v>35000</v>
          </cell>
          <cell r="G602" t="str">
            <v>2.4 GLX + AT 4X4</v>
          </cell>
          <cell r="H602" t="str">
            <v>GRIS GRAFITO</v>
          </cell>
          <cell r="I602" t="str">
            <v>Local Fco De Aguirre</v>
          </cell>
          <cell r="J602" t="str">
            <v>Antonella Daire</v>
          </cell>
          <cell r="K602" t="str">
            <v>Antonella Daire</v>
          </cell>
          <cell r="L602" t="str">
            <v>Maria Paz  Aranciba</v>
          </cell>
          <cell r="M602" t="str">
            <v>marancibia@callegari.cl</v>
          </cell>
          <cell r="N602">
            <v>15000000</v>
          </cell>
        </row>
        <row r="603">
          <cell r="A603" t="str">
            <v>SSKR77</v>
          </cell>
          <cell r="B603">
            <v>45747.794444444444</v>
          </cell>
          <cell r="C603" t="str">
            <v>JAC</v>
          </cell>
          <cell r="D603" t="str">
            <v>REFINE</v>
          </cell>
          <cell r="E603">
            <v>2023</v>
          </cell>
          <cell r="F603">
            <v>38000</v>
          </cell>
          <cell r="H603" t="str">
            <v>BLANCO</v>
          </cell>
          <cell r="I603" t="str">
            <v>Peugeot Copiapo</v>
          </cell>
          <cell r="J603" t="str">
            <v>Mauricio  Silva</v>
          </cell>
          <cell r="K603" t="str">
            <v>Mauricio  Silva</v>
          </cell>
          <cell r="L603" t="str">
            <v>Ricky Bohorquez</v>
          </cell>
          <cell r="M603" t="str">
            <v>rbohorquez@callegari.cl</v>
          </cell>
          <cell r="N603">
            <v>12400000</v>
          </cell>
        </row>
        <row r="604">
          <cell r="A604" t="str">
            <v>TCTB41</v>
          </cell>
          <cell r="B604">
            <v>45747.754166666666</v>
          </cell>
          <cell r="C604" t="str">
            <v>CHERY</v>
          </cell>
          <cell r="D604" t="str">
            <v>TIGGO 2</v>
          </cell>
          <cell r="E604">
            <v>2024</v>
          </cell>
          <cell r="F604">
            <v>14600</v>
          </cell>
          <cell r="G604" t="str">
            <v>1.5 PRO GLS AT</v>
          </cell>
          <cell r="H604" t="str">
            <v>GRIS</v>
          </cell>
          <cell r="I604" t="str">
            <v>Megacentro Ovalle</v>
          </cell>
          <cell r="J604" t="str">
            <v>Mauricio  Silva</v>
          </cell>
          <cell r="K604" t="str">
            <v>Mauricio  Silva</v>
          </cell>
          <cell r="L604" t="str">
            <v>Felipe Nuñez</v>
          </cell>
          <cell r="M604" t="str">
            <v>fnunez@callegari.cl</v>
          </cell>
          <cell r="N604">
            <v>7900000</v>
          </cell>
        </row>
        <row r="605">
          <cell r="A605" t="str">
            <v>LYSW58</v>
          </cell>
          <cell r="B605">
            <v>45747.74722222222</v>
          </cell>
          <cell r="C605" t="str">
            <v>HYUNDAI</v>
          </cell>
          <cell r="D605" t="str">
            <v>CRETA</v>
          </cell>
          <cell r="E605">
            <v>2020</v>
          </cell>
          <cell r="F605">
            <v>40804</v>
          </cell>
          <cell r="H605" t="str">
            <v>PLATEADO PLATA</v>
          </cell>
          <cell r="I605" t="str">
            <v>Nissan La Serena</v>
          </cell>
          <cell r="J605" t="str">
            <v>Mauricio  Silva</v>
          </cell>
          <cell r="K605" t="str">
            <v>Mauricio  Silva</v>
          </cell>
          <cell r="L605" t="str">
            <v>Gemita Muñoz</v>
          </cell>
          <cell r="M605" t="str">
            <v>gmunoz@callegari.cl</v>
          </cell>
          <cell r="N605">
            <v>10000000</v>
          </cell>
        </row>
        <row r="606">
          <cell r="A606" t="str">
            <v>PCHR75</v>
          </cell>
          <cell r="B606">
            <v>45747.559027777781</v>
          </cell>
          <cell r="C606" t="str">
            <v>PEUGEOT</v>
          </cell>
          <cell r="D606">
            <v>208</v>
          </cell>
          <cell r="E606">
            <v>2020</v>
          </cell>
          <cell r="F606">
            <v>79376</v>
          </cell>
          <cell r="H606" t="str">
            <v>GRIS ARTENSE</v>
          </cell>
          <cell r="I606" t="str">
            <v>Megacentro Ovalle</v>
          </cell>
          <cell r="J606" t="str">
            <v>Mauricio  Silva</v>
          </cell>
          <cell r="K606" t="str">
            <v>Mauricio  Silva</v>
          </cell>
          <cell r="L606" t="str">
            <v>Jose Torres</v>
          </cell>
          <cell r="M606" t="str">
            <v>jtorres@callegari.cl</v>
          </cell>
          <cell r="N606">
            <v>5000000</v>
          </cell>
        </row>
        <row r="607">
          <cell r="A607" t="str">
            <v>TBDD19</v>
          </cell>
          <cell r="B607">
            <v>45744.708333333336</v>
          </cell>
          <cell r="C607" t="str">
            <v>PEUGEOT</v>
          </cell>
          <cell r="D607">
            <v>3008</v>
          </cell>
          <cell r="E607">
            <v>2024</v>
          </cell>
          <cell r="F607">
            <v>53000</v>
          </cell>
          <cell r="G607" t="str">
            <v>1.2 ACTIVE PACK PURETECH 130 MT</v>
          </cell>
          <cell r="H607" t="str">
            <v>GRIS ARTENSE</v>
          </cell>
          <cell r="I607" t="str">
            <v>Peugeot La Serena</v>
          </cell>
          <cell r="J607" t="str">
            <v>Mauricio  Silva</v>
          </cell>
          <cell r="K607" t="str">
            <v>Mauricio  Silva</v>
          </cell>
          <cell r="L607" t="str">
            <v>Camila Gonzalez</v>
          </cell>
          <cell r="M607" t="str">
            <v>camila.gonzalez@callegari.cl</v>
          </cell>
          <cell r="N607">
            <v>15000000</v>
          </cell>
        </row>
        <row r="608">
          <cell r="A608" t="str">
            <v>JXDJ26</v>
          </cell>
          <cell r="B608">
            <v>45744.526388888888</v>
          </cell>
          <cell r="C608" t="str">
            <v>FORD</v>
          </cell>
          <cell r="D608" t="str">
            <v>EXPLORER</v>
          </cell>
          <cell r="E608">
            <v>2018</v>
          </cell>
          <cell r="F608">
            <v>87000</v>
          </cell>
          <cell r="G608" t="str">
            <v>2.3 ECOBOOST AT</v>
          </cell>
          <cell r="H608" t="str">
            <v>ROJO METALICO</v>
          </cell>
          <cell r="I608" t="str">
            <v>Megacentro La Serena</v>
          </cell>
          <cell r="J608" t="str">
            <v>Mauricio  Silva</v>
          </cell>
          <cell r="K608" t="str">
            <v>Mauricio  Silva</v>
          </cell>
          <cell r="L608" t="str">
            <v>Viviana Rojas</v>
          </cell>
          <cell r="M608" t="str">
            <v>v.rojas@callegari.cl</v>
          </cell>
          <cell r="N608">
            <v>13300000</v>
          </cell>
        </row>
        <row r="609">
          <cell r="A609" t="str">
            <v>SFTY99</v>
          </cell>
          <cell r="B609">
            <v>45744.509027777778</v>
          </cell>
          <cell r="C609" t="str">
            <v>MITSUBISHI</v>
          </cell>
          <cell r="D609" t="str">
            <v>MONTERO SPORT</v>
          </cell>
          <cell r="E609">
            <v>2023</v>
          </cell>
          <cell r="F609">
            <v>45000</v>
          </cell>
          <cell r="G609" t="str">
            <v>2.4 MT 4X2 DIESEL</v>
          </cell>
          <cell r="H609" t="str">
            <v>GRIS GRAFITO</v>
          </cell>
          <cell r="I609" t="str">
            <v xml:space="preserve">Premium Usados </v>
          </cell>
          <cell r="J609" t="str">
            <v>Mauricio  Silva</v>
          </cell>
          <cell r="K609" t="str">
            <v>Mauricio  Silva</v>
          </cell>
          <cell r="L609" t="str">
            <v>Jordi Foitzick</v>
          </cell>
          <cell r="M609" t="str">
            <v>jocarrasco@callegari.cl</v>
          </cell>
          <cell r="N609">
            <v>21000000</v>
          </cell>
        </row>
        <row r="610">
          <cell r="A610" t="str">
            <v>PKSS13</v>
          </cell>
          <cell r="B610">
            <v>45743.788888888892</v>
          </cell>
          <cell r="C610" t="str">
            <v>RAM</v>
          </cell>
          <cell r="D610">
            <v>1500</v>
          </cell>
          <cell r="E610">
            <v>2021</v>
          </cell>
          <cell r="F610">
            <v>94000</v>
          </cell>
          <cell r="G610" t="str">
            <v>3.6 CREW CAB BIG HORN E-TORQUE AT 4X4 HIBRIDO</v>
          </cell>
          <cell r="H610" t="str">
            <v>ROJO</v>
          </cell>
          <cell r="I610" t="str">
            <v xml:space="preserve">Premium Usados </v>
          </cell>
          <cell r="J610" t="str">
            <v>Mauricio  Silva</v>
          </cell>
          <cell r="K610" t="str">
            <v>Mauricio  Silva</v>
          </cell>
          <cell r="L610" t="str">
            <v>Daniel Aguilera</v>
          </cell>
          <cell r="M610" t="str">
            <v>daguilera@callegari.cl</v>
          </cell>
          <cell r="N610">
            <v>25000000</v>
          </cell>
        </row>
        <row r="611">
          <cell r="A611" t="str">
            <v>SBWR35</v>
          </cell>
          <cell r="B611">
            <v>45743.761805555558</v>
          </cell>
          <cell r="C611" t="str">
            <v>JAC</v>
          </cell>
          <cell r="D611" t="str">
            <v>JS3</v>
          </cell>
          <cell r="E611">
            <v>2022</v>
          </cell>
          <cell r="F611">
            <v>49626</v>
          </cell>
          <cell r="G611" t="str">
            <v>1.6 COMFORT MT</v>
          </cell>
          <cell r="H611" t="str">
            <v>BLANCO</v>
          </cell>
          <cell r="I611" t="str">
            <v>Local Fco De Aguirre</v>
          </cell>
          <cell r="J611" t="str">
            <v>Mauricio  Silva</v>
          </cell>
          <cell r="K611" t="str">
            <v>Mauricio  Silva</v>
          </cell>
          <cell r="L611" t="str">
            <v>Paola Lettura</v>
          </cell>
          <cell r="M611" t="str">
            <v>plettura@callegari.cl</v>
          </cell>
          <cell r="N611">
            <v>6370000</v>
          </cell>
        </row>
        <row r="612">
          <cell r="A612" t="str">
            <v>SDDY78</v>
          </cell>
          <cell r="B612">
            <v>45743.734027777777</v>
          </cell>
          <cell r="C612" t="str">
            <v>VOLKSWAGEN</v>
          </cell>
          <cell r="D612" t="str">
            <v>T-CROSS</v>
          </cell>
          <cell r="E612">
            <v>2022</v>
          </cell>
          <cell r="F612">
            <v>63000</v>
          </cell>
          <cell r="G612" t="str">
            <v>1.0 TSI COMFORTLINE MT</v>
          </cell>
          <cell r="H612" t="str">
            <v>GRIS PLATINO</v>
          </cell>
          <cell r="I612" t="str">
            <v>Local Usados</v>
          </cell>
          <cell r="J612" t="str">
            <v>Mauricio  Silva</v>
          </cell>
          <cell r="K612" t="str">
            <v>Mauricio  Silva</v>
          </cell>
          <cell r="L612" t="str">
            <v>Vanessa  Casanga</v>
          </cell>
          <cell r="M612" t="str">
            <v>vcasanga@callegari.cl</v>
          </cell>
          <cell r="N612">
            <v>11000000</v>
          </cell>
        </row>
        <row r="613">
          <cell r="A613" t="str">
            <v>PFSC21</v>
          </cell>
          <cell r="B613">
            <v>45743.732638888891</v>
          </cell>
          <cell r="C613" t="str">
            <v>PEUGEOT</v>
          </cell>
          <cell r="D613">
            <v>3008</v>
          </cell>
          <cell r="E613">
            <v>2021</v>
          </cell>
          <cell r="F613">
            <v>44473</v>
          </cell>
          <cell r="G613" t="str">
            <v>1.5 ALLURE PACK BLUEHDI 130 AT DIESEL</v>
          </cell>
          <cell r="H613" t="str">
            <v>GRIS HURRICANE</v>
          </cell>
          <cell r="I613" t="str">
            <v>Peugeot Copiapo</v>
          </cell>
          <cell r="J613" t="str">
            <v>Mauricio  Silva</v>
          </cell>
          <cell r="K613" t="str">
            <v>Mauricio  Silva</v>
          </cell>
          <cell r="L613" t="str">
            <v>Ricky Bohorquez</v>
          </cell>
          <cell r="M613" t="str">
            <v>rbohorquez@callegari.cl</v>
          </cell>
          <cell r="N613">
            <v>14000000</v>
          </cell>
        </row>
        <row r="614">
          <cell r="A614" t="str">
            <v>SBWK27</v>
          </cell>
          <cell r="B614">
            <v>45743.727777777778</v>
          </cell>
          <cell r="C614" t="str">
            <v>CHERY</v>
          </cell>
          <cell r="D614" t="str">
            <v>TIGGO 7</v>
          </cell>
          <cell r="E614">
            <v>2022</v>
          </cell>
          <cell r="F614">
            <v>42500</v>
          </cell>
          <cell r="G614" t="str">
            <v>1.5 PRO GLX AT</v>
          </cell>
          <cell r="H614" t="str">
            <v>BLANCO METALIZADO</v>
          </cell>
          <cell r="I614" t="str">
            <v>Omoda La Serena</v>
          </cell>
          <cell r="J614" t="str">
            <v>Mauricio  Silva</v>
          </cell>
          <cell r="K614" t="str">
            <v>Mauricio  Silva</v>
          </cell>
          <cell r="L614" t="str">
            <v>Victor  Salas Rivera</v>
          </cell>
          <cell r="M614" t="str">
            <v>vsalas@callegari.cl</v>
          </cell>
          <cell r="N614">
            <v>10500000</v>
          </cell>
        </row>
        <row r="615">
          <cell r="A615" t="str">
            <v>SCFX42</v>
          </cell>
          <cell r="B615">
            <v>45743.716666666667</v>
          </cell>
          <cell r="C615" t="str">
            <v>CHERY</v>
          </cell>
          <cell r="D615" t="str">
            <v>ARRIZO 5</v>
          </cell>
          <cell r="E615">
            <v>2022</v>
          </cell>
          <cell r="F615">
            <v>39500</v>
          </cell>
          <cell r="G615" t="str">
            <v>1.5 GLS MT</v>
          </cell>
          <cell r="H615" t="str">
            <v>ROJO METALIZADO</v>
          </cell>
          <cell r="I615" t="str">
            <v>Omoda La Serena</v>
          </cell>
          <cell r="J615" t="str">
            <v>Mauricio  Silva</v>
          </cell>
          <cell r="K615" t="str">
            <v>Mauricio  Silva</v>
          </cell>
          <cell r="L615" t="str">
            <v>Daniela Pizarro</v>
          </cell>
          <cell r="M615" t="str">
            <v>dpizarro@callegari.cl</v>
          </cell>
          <cell r="N615">
            <v>5450000</v>
          </cell>
        </row>
        <row r="616">
          <cell r="A616" t="str">
            <v>KWYD68</v>
          </cell>
          <cell r="B616">
            <v>45743.474305555559</v>
          </cell>
          <cell r="C616" t="str">
            <v>TOYOTA</v>
          </cell>
          <cell r="D616" t="str">
            <v>FORTUNER</v>
          </cell>
          <cell r="E616">
            <v>2019</v>
          </cell>
          <cell r="F616">
            <v>49915</v>
          </cell>
          <cell r="G616" t="str">
            <v>2.7 SR5 LFC0 AT</v>
          </cell>
          <cell r="H616" t="str">
            <v>GRIS OSC METALICO</v>
          </cell>
          <cell r="I616" t="str">
            <v>Nissan La Serena</v>
          </cell>
          <cell r="J616" t="str">
            <v>Mauricio  Silva</v>
          </cell>
          <cell r="K616" t="str">
            <v>Mauricio  Silva</v>
          </cell>
          <cell r="L616" t="str">
            <v>Gemita Muñoz</v>
          </cell>
          <cell r="M616" t="str">
            <v>gmunoz@callegari.cl</v>
          </cell>
          <cell r="N616">
            <v>15800000</v>
          </cell>
        </row>
        <row r="617">
          <cell r="A617" t="str">
            <v>LXYB82</v>
          </cell>
          <cell r="B617">
            <v>45743.438888888886</v>
          </cell>
          <cell r="C617" t="str">
            <v>SUZUKI</v>
          </cell>
          <cell r="D617" t="str">
            <v>ALTO</v>
          </cell>
          <cell r="E617">
            <v>2020</v>
          </cell>
          <cell r="F617">
            <v>48800</v>
          </cell>
          <cell r="G617" t="str">
            <v>0.8 GLX AC MT</v>
          </cell>
          <cell r="H617" t="str">
            <v>PLATEADO PLATA</v>
          </cell>
          <cell r="I617" t="str">
            <v>Sk Copiapo</v>
          </cell>
          <cell r="J617" t="str">
            <v>Mauricio  Silva</v>
          </cell>
          <cell r="K617" t="str">
            <v>Mauricio  Silva</v>
          </cell>
          <cell r="L617" t="str">
            <v>Lorena Castillo</v>
          </cell>
          <cell r="M617" t="str">
            <v>lcastillo@callegari.cl</v>
          </cell>
          <cell r="N617">
            <v>3350000</v>
          </cell>
        </row>
        <row r="618">
          <cell r="A618" t="str">
            <v>RJDB66</v>
          </cell>
          <cell r="B618">
            <v>45742.550694444442</v>
          </cell>
          <cell r="C618" t="str">
            <v>MITSUBISHI</v>
          </cell>
          <cell r="D618" t="str">
            <v>OUTLANDER</v>
          </cell>
          <cell r="E618">
            <v>2022</v>
          </cell>
          <cell r="F618">
            <v>53000</v>
          </cell>
          <cell r="G618" t="str">
            <v>2.4 GLX + AT 4X4</v>
          </cell>
          <cell r="H618" t="str">
            <v>GRIS GRAFITO</v>
          </cell>
          <cell r="I618" t="str">
            <v>Local Usados</v>
          </cell>
          <cell r="J618" t="str">
            <v>Mauricio  Silva</v>
          </cell>
          <cell r="K618" t="str">
            <v>Mauricio  Silva</v>
          </cell>
          <cell r="L618" t="str">
            <v>Vanessa  Casanga</v>
          </cell>
          <cell r="M618" t="str">
            <v>vcasanga@callegari.cl</v>
          </cell>
          <cell r="N618">
            <v>15000000</v>
          </cell>
        </row>
        <row r="619">
          <cell r="A619" t="str">
            <v>TCHV35</v>
          </cell>
          <cell r="B619">
            <v>45742.551388888889</v>
          </cell>
          <cell r="C619" t="str">
            <v>HYUNDAI</v>
          </cell>
          <cell r="D619" t="str">
            <v>SANTA FE</v>
          </cell>
          <cell r="E619">
            <v>2024</v>
          </cell>
          <cell r="F619">
            <v>3566</v>
          </cell>
          <cell r="G619" t="str">
            <v>2.2 CRDI PLUS FL AT DIESEL</v>
          </cell>
          <cell r="H619" t="str">
            <v>GRIS GRAFITO</v>
          </cell>
          <cell r="I619" t="str">
            <v>Local Fco De Aguirre</v>
          </cell>
          <cell r="J619" t="str">
            <v>Mauricio  Silva</v>
          </cell>
          <cell r="K619" t="str">
            <v>Mauricio  Silva</v>
          </cell>
          <cell r="L619" t="str">
            <v>Paola Lettura</v>
          </cell>
          <cell r="M619" t="str">
            <v>plettura@callegari.cl</v>
          </cell>
          <cell r="N619">
            <v>25700000</v>
          </cell>
        </row>
        <row r="620">
          <cell r="A620" t="str">
            <v>TCRR36</v>
          </cell>
          <cell r="B620">
            <v>45740.67291666667</v>
          </cell>
          <cell r="C620" t="str">
            <v>PEUGEOT</v>
          </cell>
          <cell r="D620" t="str">
            <v>LANDTREK</v>
          </cell>
          <cell r="E620">
            <v>2024</v>
          </cell>
          <cell r="F620">
            <v>22000</v>
          </cell>
          <cell r="G620" t="str">
            <v>1.9 ACTION4 BLUEHDI 180 AT 4X4 DIESEL</v>
          </cell>
          <cell r="H620" t="str">
            <v>GRIS ALUMINIUM</v>
          </cell>
          <cell r="I620" t="str">
            <v>Peugeot La Serena</v>
          </cell>
          <cell r="J620" t="str">
            <v>Mauricio  Silva</v>
          </cell>
          <cell r="K620" t="str">
            <v>Mauricio  Silva</v>
          </cell>
          <cell r="L620" t="str">
            <v>Camila Gonzalez</v>
          </cell>
          <cell r="M620" t="str">
            <v>camila.gonzalez@callegari.cl</v>
          </cell>
          <cell r="N620">
            <v>25000000</v>
          </cell>
        </row>
        <row r="621">
          <cell r="A621" t="str">
            <v>PCFF13</v>
          </cell>
          <cell r="B621">
            <v>45740.668055555558</v>
          </cell>
          <cell r="C621" t="str">
            <v>BMW</v>
          </cell>
          <cell r="D621" t="str">
            <v>X6</v>
          </cell>
          <cell r="E621">
            <v>2022</v>
          </cell>
          <cell r="F621">
            <v>72000</v>
          </cell>
          <cell r="H621" t="str">
            <v>BLANCO MINERAL</v>
          </cell>
          <cell r="I621" t="str">
            <v>Megacentro La Serena</v>
          </cell>
          <cell r="J621" t="str">
            <v>Mauricio  Silva</v>
          </cell>
          <cell r="K621" t="str">
            <v>Mauricio  Silva</v>
          </cell>
          <cell r="L621" t="str">
            <v>Fabian Gonzalo  Mondaca Alfaro</v>
          </cell>
          <cell r="M621" t="str">
            <v>fmondaca@callegari.cl</v>
          </cell>
          <cell r="N621">
            <v>57000000</v>
          </cell>
        </row>
        <row r="622">
          <cell r="A622" t="str">
            <v>RRJP96</v>
          </cell>
          <cell r="B622">
            <v>45737.70208333333</v>
          </cell>
          <cell r="C622" t="str">
            <v>FORD</v>
          </cell>
          <cell r="D622" t="str">
            <v>RANGER</v>
          </cell>
          <cell r="E622">
            <v>2022</v>
          </cell>
          <cell r="F622">
            <v>61690</v>
          </cell>
          <cell r="G622" t="str">
            <v>3.2 DSL XLS STORM MT 4X4 DIESEL</v>
          </cell>
          <cell r="H622" t="str">
            <v>AZUL BELIZE</v>
          </cell>
          <cell r="I622" t="str">
            <v>Megacentro Ovalle</v>
          </cell>
          <cell r="J622" t="str">
            <v>Mauricio  Silva</v>
          </cell>
          <cell r="K622" t="str">
            <v>Mauricio  Silva</v>
          </cell>
          <cell r="L622" t="str">
            <v>Jonathan David  Contreras Montt</v>
          </cell>
          <cell r="M622" t="str">
            <v>jcontreras@callegari.cl</v>
          </cell>
          <cell r="N622">
            <v>19400000</v>
          </cell>
        </row>
        <row r="623">
          <cell r="A623" t="str">
            <v>SBWP35</v>
          </cell>
          <cell r="B623">
            <v>45737.7</v>
          </cell>
          <cell r="C623" t="str">
            <v>CHERY</v>
          </cell>
          <cell r="D623" t="str">
            <v>TIGGO 7</v>
          </cell>
          <cell r="E623">
            <v>2022</v>
          </cell>
          <cell r="F623">
            <v>32000</v>
          </cell>
          <cell r="G623" t="str">
            <v>1.5 PRO GLX AT</v>
          </cell>
          <cell r="H623" t="str">
            <v>GRIS GRAFITO OSCURO</v>
          </cell>
          <cell r="I623" t="str">
            <v>Megacentro La Serena</v>
          </cell>
          <cell r="J623" t="str">
            <v>Mauricio  Silva</v>
          </cell>
          <cell r="K623" t="str">
            <v>Mauricio  Silva</v>
          </cell>
          <cell r="L623" t="str">
            <v>Manuel Villalon</v>
          </cell>
          <cell r="M623" t="str">
            <v>mvillalon@callegari.cl</v>
          </cell>
          <cell r="N623">
            <v>10800000</v>
          </cell>
        </row>
        <row r="624">
          <cell r="A624" t="str">
            <v>KDTL69</v>
          </cell>
          <cell r="B624">
            <v>45737.486111111109</v>
          </cell>
          <cell r="C624" t="str">
            <v>FORD</v>
          </cell>
          <cell r="D624" t="str">
            <v>ECOSPORT</v>
          </cell>
          <cell r="E624">
            <v>2018</v>
          </cell>
          <cell r="F624">
            <v>52119</v>
          </cell>
          <cell r="H624" t="str">
            <v>BLANCO</v>
          </cell>
          <cell r="I624" t="str">
            <v>Megacentro La Serena</v>
          </cell>
          <cell r="J624" t="str">
            <v>Mauricio  Silva</v>
          </cell>
          <cell r="K624" t="str">
            <v>Mauricio  Silva</v>
          </cell>
          <cell r="L624" t="str">
            <v xml:space="preserve"> Luis  Mancilla</v>
          </cell>
          <cell r="M624" t="str">
            <v>lmancilla@callegari.cl</v>
          </cell>
          <cell r="N624">
            <v>7000000</v>
          </cell>
        </row>
        <row r="625">
          <cell r="A625" t="str">
            <v>RVVS34</v>
          </cell>
          <cell r="B625">
            <v>45736.76458333333</v>
          </cell>
          <cell r="C625" t="str">
            <v>FORD</v>
          </cell>
          <cell r="D625" t="str">
            <v>RANGER</v>
          </cell>
          <cell r="E625">
            <v>2022</v>
          </cell>
          <cell r="F625">
            <v>109000</v>
          </cell>
          <cell r="G625" t="str">
            <v>2.0 RAPTOR AT 4X4 DIESEL</v>
          </cell>
          <cell r="H625" t="str">
            <v>BLANCO ARTICO</v>
          </cell>
          <cell r="I625" t="str">
            <v>Megacentro La Serena</v>
          </cell>
          <cell r="J625" t="str">
            <v>Mauricio  Silva</v>
          </cell>
          <cell r="K625" t="str">
            <v>Mauricio  Silva</v>
          </cell>
          <cell r="L625" t="str">
            <v>Juan Saavedra</v>
          </cell>
          <cell r="M625" t="str">
            <v>jsaavedra@callegari.cl</v>
          </cell>
          <cell r="N625">
            <v>28650000</v>
          </cell>
        </row>
        <row r="626">
          <cell r="A626" t="str">
            <v>RWYC48</v>
          </cell>
          <cell r="B626">
            <v>45736.763194444444</v>
          </cell>
          <cell r="C626" t="str">
            <v>CHEVROLET</v>
          </cell>
          <cell r="D626" t="str">
            <v>GROOVE</v>
          </cell>
          <cell r="E626">
            <v>2022</v>
          </cell>
          <cell r="F626">
            <v>30000</v>
          </cell>
          <cell r="G626" t="str">
            <v>1.5 LTZ MT</v>
          </cell>
          <cell r="H626" t="str">
            <v>ROJO BURDEO METALICO</v>
          </cell>
          <cell r="I626" t="str">
            <v>Megacentro Copiapo</v>
          </cell>
          <cell r="J626" t="str">
            <v>Mauricio  Silva</v>
          </cell>
          <cell r="K626" t="str">
            <v>Mauricio  Silva</v>
          </cell>
          <cell r="L626" t="str">
            <v>Humberto Godoy</v>
          </cell>
          <cell r="M626" t="str">
            <v>hgodoy@callegari.cl</v>
          </cell>
          <cell r="N626">
            <v>8000000</v>
          </cell>
        </row>
        <row r="627">
          <cell r="A627" t="str">
            <v>SFDX47</v>
          </cell>
          <cell r="B627">
            <v>45735.700694444444</v>
          </cell>
          <cell r="C627" t="str">
            <v>SUZUKI</v>
          </cell>
          <cell r="D627" t="str">
            <v>JIMNY</v>
          </cell>
          <cell r="E627">
            <v>2022</v>
          </cell>
          <cell r="F627">
            <v>10200</v>
          </cell>
          <cell r="G627" t="str">
            <v>1.5 GL MT 4X4</v>
          </cell>
          <cell r="H627" t="str">
            <v>AZUL TNEG SZ</v>
          </cell>
          <cell r="I627" t="str">
            <v>Sk Copiapo</v>
          </cell>
          <cell r="J627" t="str">
            <v>Mauricio  Silva</v>
          </cell>
          <cell r="K627" t="str">
            <v>Mauricio  Silva</v>
          </cell>
          <cell r="L627" t="str">
            <v>Lorena Castillo</v>
          </cell>
          <cell r="M627" t="str">
            <v>lcastillo@callegari.cl</v>
          </cell>
          <cell r="N627">
            <v>10000000</v>
          </cell>
        </row>
        <row r="628">
          <cell r="A628" t="str">
            <v>PYDF37</v>
          </cell>
          <cell r="B628">
            <v>45735.489583333336</v>
          </cell>
          <cell r="C628" t="str">
            <v>KIA MOTORS</v>
          </cell>
          <cell r="D628" t="str">
            <v>SONET</v>
          </cell>
          <cell r="E628">
            <v>2021</v>
          </cell>
          <cell r="F628">
            <v>49000</v>
          </cell>
          <cell r="G628" t="str">
            <v>1.5 EX PLUS MT</v>
          </cell>
          <cell r="H628" t="str">
            <v>GRIS GRAVEDAD</v>
          </cell>
          <cell r="I628" t="str">
            <v>Kia La Serena</v>
          </cell>
          <cell r="J628" t="str">
            <v>Mauricio  Silva</v>
          </cell>
          <cell r="K628" t="str">
            <v>Mauricio  Silva</v>
          </cell>
          <cell r="L628" t="str">
            <v>Loreto Garces</v>
          </cell>
          <cell r="M628" t="str">
            <v>lgarces@callegari.cl</v>
          </cell>
          <cell r="N628">
            <v>9000000</v>
          </cell>
        </row>
        <row r="629">
          <cell r="A629" t="str">
            <v>SJVS28</v>
          </cell>
          <cell r="B629">
            <v>45735.486805555556</v>
          </cell>
          <cell r="C629" t="str">
            <v>NISSAN</v>
          </cell>
          <cell r="D629" t="str">
            <v>QASHQAI</v>
          </cell>
          <cell r="E629">
            <v>2023</v>
          </cell>
          <cell r="F629">
            <v>25445</v>
          </cell>
          <cell r="H629" t="str">
            <v>PLATEADO SATIN</v>
          </cell>
          <cell r="I629" t="str">
            <v>Nissan La Serena</v>
          </cell>
          <cell r="J629" t="str">
            <v>Mauricio  Silva</v>
          </cell>
          <cell r="K629" t="str">
            <v>Mauricio  Silva</v>
          </cell>
          <cell r="L629" t="str">
            <v>Gemita Muñoz</v>
          </cell>
          <cell r="M629" t="str">
            <v>gmunoz@callegari.cl</v>
          </cell>
          <cell r="N629">
            <v>17000000</v>
          </cell>
        </row>
        <row r="630">
          <cell r="A630" t="str">
            <v>SJVR30</v>
          </cell>
          <cell r="B630">
            <v>45734.720138888886</v>
          </cell>
          <cell r="C630" t="str">
            <v>SUZUKI</v>
          </cell>
          <cell r="D630" t="str">
            <v>JIMNY</v>
          </cell>
          <cell r="E630">
            <v>2023</v>
          </cell>
          <cell r="F630">
            <v>41900</v>
          </cell>
          <cell r="G630" t="str">
            <v>1.5 GL MT 4X4</v>
          </cell>
          <cell r="H630" t="str">
            <v>VERDE LIMA TNEG</v>
          </cell>
          <cell r="I630" t="str">
            <v>Second Floor Kia</v>
          </cell>
          <cell r="J630" t="str">
            <v>Mauricio  Silva</v>
          </cell>
          <cell r="K630" t="str">
            <v>Mauricio  Silva</v>
          </cell>
          <cell r="L630" t="str">
            <v>Leonardo Palma Nuñez</v>
          </cell>
          <cell r="M630" t="str">
            <v>lpalma@callegari.cl</v>
          </cell>
          <cell r="N630">
            <v>10800000</v>
          </cell>
        </row>
        <row r="631">
          <cell r="A631" t="str">
            <v>RXRV32</v>
          </cell>
          <cell r="B631">
            <v>45731.424305555556</v>
          </cell>
          <cell r="C631" t="str">
            <v>NISSAN</v>
          </cell>
          <cell r="D631" t="str">
            <v>X-TRAIL</v>
          </cell>
          <cell r="E631">
            <v>2022</v>
          </cell>
          <cell r="F631">
            <v>31807</v>
          </cell>
          <cell r="G631" t="str">
            <v>2.5 SENSE 2ROW AT</v>
          </cell>
          <cell r="H631" t="str">
            <v>PLATEADO</v>
          </cell>
          <cell r="I631" t="str">
            <v>Nissan La Serena</v>
          </cell>
          <cell r="J631" t="str">
            <v>Antonella Daire</v>
          </cell>
          <cell r="K631" t="str">
            <v>Antonella Daire</v>
          </cell>
          <cell r="L631" t="str">
            <v>Gemita Muñoz</v>
          </cell>
          <cell r="M631" t="str">
            <v>gmunoz@callegari.cl</v>
          </cell>
          <cell r="N631">
            <v>12000000</v>
          </cell>
        </row>
        <row r="632">
          <cell r="A632" t="str">
            <v>PCDC47</v>
          </cell>
          <cell r="B632">
            <v>45731.423611111109</v>
          </cell>
          <cell r="C632" t="str">
            <v>MAZDA</v>
          </cell>
          <cell r="D632" t="str">
            <v>CX-5</v>
          </cell>
          <cell r="E632">
            <v>2020</v>
          </cell>
          <cell r="F632">
            <v>67473</v>
          </cell>
          <cell r="G632" t="str">
            <v>2.0 R IPM AT</v>
          </cell>
          <cell r="H632" t="str">
            <v>AZUL OSCURO METALIZA</v>
          </cell>
          <cell r="I632" t="str">
            <v>Nissan La Serena</v>
          </cell>
          <cell r="J632" t="str">
            <v>Antonella Daire</v>
          </cell>
          <cell r="K632" t="str">
            <v>Antonella Daire</v>
          </cell>
          <cell r="L632" t="str">
            <v>Gemita Muñoz</v>
          </cell>
          <cell r="M632" t="str">
            <v>gmunoz@callegari.cl</v>
          </cell>
          <cell r="N632">
            <v>12800000</v>
          </cell>
        </row>
        <row r="633">
          <cell r="A633" t="str">
            <v>LHRY82</v>
          </cell>
          <cell r="B633">
            <v>45730.65902777778</v>
          </cell>
          <cell r="C633" t="str">
            <v>KIA MOTORS</v>
          </cell>
          <cell r="D633" t="str">
            <v>MORNING</v>
          </cell>
          <cell r="E633">
            <v>2019</v>
          </cell>
          <cell r="F633">
            <v>44000</v>
          </cell>
          <cell r="G633" t="str">
            <v>1.0 LX ABS MT</v>
          </cell>
          <cell r="H633" t="str">
            <v>ROJO VIVO</v>
          </cell>
          <cell r="I633" t="str">
            <v>Second Floor Kia</v>
          </cell>
          <cell r="J633" t="str">
            <v>Mauricio  Silva</v>
          </cell>
          <cell r="K633" t="str">
            <v>Mauricio  Silva</v>
          </cell>
          <cell r="L633" t="str">
            <v>Leonardo Palma Nuñez</v>
          </cell>
          <cell r="M633" t="str">
            <v>lpalma@callegari.cl</v>
          </cell>
          <cell r="N633">
            <v>5000000</v>
          </cell>
        </row>
        <row r="634">
          <cell r="A634" t="str">
            <v>RTFY45</v>
          </cell>
          <cell r="B634">
            <v>45730.567361111112</v>
          </cell>
          <cell r="C634" t="str">
            <v>NISSAN</v>
          </cell>
          <cell r="D634" t="str">
            <v>KICKS</v>
          </cell>
          <cell r="E634">
            <v>2022</v>
          </cell>
          <cell r="F634">
            <v>27000</v>
          </cell>
          <cell r="G634" t="str">
            <v>1.6 ADVANCE MT</v>
          </cell>
          <cell r="H634" t="str">
            <v>PLATEADO</v>
          </cell>
          <cell r="I634" t="str">
            <v>Local Fco De Aguirre</v>
          </cell>
          <cell r="J634" t="str">
            <v>Mauricio  Silva</v>
          </cell>
          <cell r="K634" t="str">
            <v>Mauricio  Silva</v>
          </cell>
          <cell r="L634" t="str">
            <v>Adriana Casallas</v>
          </cell>
          <cell r="M634" t="str">
            <v>acasallas@callegari.cl</v>
          </cell>
          <cell r="N634">
            <v>10250000</v>
          </cell>
        </row>
        <row r="635">
          <cell r="A635" t="str">
            <v>SLWH39</v>
          </cell>
          <cell r="B635">
            <v>45728.520833333336</v>
          </cell>
          <cell r="C635" t="str">
            <v>NISSAN</v>
          </cell>
          <cell r="D635" t="str">
            <v>SENTRA</v>
          </cell>
          <cell r="E635">
            <v>2023</v>
          </cell>
          <cell r="F635">
            <v>31000</v>
          </cell>
          <cell r="G635" t="str">
            <v>2.0 ADVANCE AT</v>
          </cell>
          <cell r="H635" t="str">
            <v>GRIS METALICO</v>
          </cell>
          <cell r="I635" t="str">
            <v>Nissan Copiapo</v>
          </cell>
          <cell r="J635" t="str">
            <v>Mauricio  Silva</v>
          </cell>
          <cell r="K635" t="str">
            <v>Mauricio  Silva</v>
          </cell>
          <cell r="L635" t="str">
            <v>Bryan Tapia</v>
          </cell>
          <cell r="M635" t="str">
            <v>btapia@callegari.cl</v>
          </cell>
          <cell r="N635">
            <v>15000000</v>
          </cell>
        </row>
        <row r="636">
          <cell r="A636" t="str">
            <v>TCBZ22</v>
          </cell>
          <cell r="B636">
            <v>45727.811805555553</v>
          </cell>
          <cell r="C636" t="str">
            <v>JMC</v>
          </cell>
          <cell r="D636" t="str">
            <v>VIGUS PRO</v>
          </cell>
          <cell r="E636">
            <v>2024</v>
          </cell>
          <cell r="F636">
            <v>29700</v>
          </cell>
          <cell r="G636" t="str">
            <v>2.0 PRO DIESEL AT</v>
          </cell>
          <cell r="H636" t="str">
            <v>GRIS GRAFITO</v>
          </cell>
          <cell r="I636" t="str">
            <v>Local Usados</v>
          </cell>
          <cell r="J636" t="str">
            <v>Mauricio  Silva</v>
          </cell>
          <cell r="K636" t="str">
            <v>Mauricio  Silva</v>
          </cell>
          <cell r="L636" t="str">
            <v>Vanessa  Casanga</v>
          </cell>
          <cell r="M636" t="str">
            <v>vcasanga@callegari.cl</v>
          </cell>
          <cell r="N636">
            <v>14000000</v>
          </cell>
        </row>
        <row r="637">
          <cell r="A637" t="str">
            <v>SZTL25</v>
          </cell>
          <cell r="B637">
            <v>45727.784722222219</v>
          </cell>
          <cell r="C637" t="str">
            <v>FORD</v>
          </cell>
          <cell r="D637" t="str">
            <v>EXPLORER</v>
          </cell>
          <cell r="E637">
            <v>2024</v>
          </cell>
          <cell r="F637">
            <v>47700</v>
          </cell>
          <cell r="G637" t="str">
            <v>2.3 XLT AT 4X4</v>
          </cell>
          <cell r="H637" t="str">
            <v>NEGRO UNIVERSO</v>
          </cell>
          <cell r="I637" t="str">
            <v>Megacentro La Serena</v>
          </cell>
          <cell r="J637" t="str">
            <v>Mauricio  Silva</v>
          </cell>
          <cell r="K637" t="str">
            <v>Mauricio  Silva</v>
          </cell>
          <cell r="L637" t="str">
            <v>Viviana Rojas</v>
          </cell>
          <cell r="M637" t="str">
            <v>v.rojas@callegari.cl</v>
          </cell>
          <cell r="N637">
            <v>30000000</v>
          </cell>
        </row>
        <row r="638">
          <cell r="A638" t="str">
            <v>PHFV73</v>
          </cell>
          <cell r="B638">
            <v>45726.690972222219</v>
          </cell>
          <cell r="C638" t="str">
            <v>KIA MOTORS</v>
          </cell>
          <cell r="D638" t="str">
            <v>MORNING</v>
          </cell>
          <cell r="E638">
            <v>2021</v>
          </cell>
          <cell r="F638">
            <v>56000</v>
          </cell>
          <cell r="G638" t="str">
            <v>1.2 EX ABS AC MT</v>
          </cell>
          <cell r="H638" t="str">
            <v>ROJO VIVO</v>
          </cell>
          <cell r="I638" t="str">
            <v>Megacentro Copiapo</v>
          </cell>
          <cell r="J638" t="str">
            <v>Mauricio  Silva</v>
          </cell>
          <cell r="K638" t="str">
            <v>Mauricio  Silva</v>
          </cell>
          <cell r="L638" t="str">
            <v>Atalia Quinteros</v>
          </cell>
          <cell r="M638" t="str">
            <v>ataliaq@callegari.cl</v>
          </cell>
          <cell r="N638">
            <v>6160000</v>
          </cell>
        </row>
        <row r="639">
          <cell r="A639" t="str">
            <v>TCTV36</v>
          </cell>
          <cell r="B639">
            <v>45724.441666666666</v>
          </cell>
          <cell r="C639" t="str">
            <v>KIA MOTORS</v>
          </cell>
          <cell r="D639" t="str">
            <v>SOLUTO</v>
          </cell>
          <cell r="E639">
            <v>2024</v>
          </cell>
          <cell r="F639">
            <v>20898</v>
          </cell>
          <cell r="G639" t="str">
            <v>1.4 LX FULL MT</v>
          </cell>
          <cell r="H639" t="str">
            <v>PLATEADO TITANIO</v>
          </cell>
          <cell r="I639" t="str">
            <v>Sk Copiapo</v>
          </cell>
          <cell r="J639" t="str">
            <v>Mauricio  Silva</v>
          </cell>
          <cell r="K639" t="str">
            <v>Mauricio  Silva</v>
          </cell>
          <cell r="L639" t="str">
            <v>Miguel Muñoz</v>
          </cell>
          <cell r="M639" t="str">
            <v>mmunoz@callegari.cl</v>
          </cell>
          <cell r="N639">
            <v>8500000</v>
          </cell>
        </row>
        <row r="640">
          <cell r="A640" t="str">
            <v>TFGR11</v>
          </cell>
          <cell r="B640">
            <v>45722.773611111108</v>
          </cell>
          <cell r="C640" t="str">
            <v>KIA MOTORS</v>
          </cell>
          <cell r="D640" t="str">
            <v>NIRO</v>
          </cell>
          <cell r="E640">
            <v>2024</v>
          </cell>
          <cell r="F640">
            <v>15000</v>
          </cell>
          <cell r="H640" t="str">
            <v>GRIS ESTELAR</v>
          </cell>
          <cell r="I640" t="str">
            <v>Kia La Serena</v>
          </cell>
          <cell r="J640" t="str">
            <v>Antonella Daire</v>
          </cell>
          <cell r="K640" t="str">
            <v>Antonella Daire</v>
          </cell>
          <cell r="L640" t="str">
            <v>Macarena De La Fuente</v>
          </cell>
          <cell r="M640" t="str">
            <v>mdelafuente@callegari.cl</v>
          </cell>
          <cell r="N640">
            <v>28990000</v>
          </cell>
        </row>
        <row r="641">
          <cell r="A641" t="str">
            <v>THRJ19</v>
          </cell>
          <cell r="B641">
            <v>45721.537499999999</v>
          </cell>
          <cell r="C641" t="str">
            <v>DONGFENG</v>
          </cell>
          <cell r="D641">
            <v>560</v>
          </cell>
          <cell r="E641">
            <v>2024</v>
          </cell>
          <cell r="F641">
            <v>16000</v>
          </cell>
          <cell r="G641" t="str">
            <v>1.8 COMFORT MT</v>
          </cell>
          <cell r="H641" t="str">
            <v>gris</v>
          </cell>
          <cell r="I641" t="str">
            <v>Megacentro Ovalle</v>
          </cell>
          <cell r="J641" t="str">
            <v>Mauricio  Silva</v>
          </cell>
          <cell r="K641" t="str">
            <v>Mauricio  Silva</v>
          </cell>
          <cell r="L641" t="str">
            <v>Felipe Nuñez</v>
          </cell>
          <cell r="M641" t="str">
            <v>fnunez@callegari.cl</v>
          </cell>
          <cell r="N641">
            <v>10300000</v>
          </cell>
        </row>
        <row r="642">
          <cell r="A642" t="str">
            <v>SFTF26</v>
          </cell>
          <cell r="B642">
            <v>45721.486111111109</v>
          </cell>
          <cell r="C642" t="str">
            <v>RAM</v>
          </cell>
          <cell r="D642">
            <v>1500</v>
          </cell>
          <cell r="E642">
            <v>2023</v>
          </cell>
          <cell r="F642">
            <v>47000</v>
          </cell>
          <cell r="G642" t="str">
            <v>3.6 BIG HORN AT 4X4</v>
          </cell>
          <cell r="H642" t="str">
            <v>BLANCO</v>
          </cell>
          <cell r="I642" t="str">
            <v xml:space="preserve">Premium Usados </v>
          </cell>
          <cell r="J642" t="str">
            <v>Mauricio  Silva</v>
          </cell>
          <cell r="K642" t="str">
            <v>Mauricio  Silva</v>
          </cell>
          <cell r="L642" t="str">
            <v>Daniel Aguilera</v>
          </cell>
          <cell r="M642" t="str">
            <v>daguilera@callegari.cl</v>
          </cell>
          <cell r="N642">
            <v>34850000</v>
          </cell>
        </row>
        <row r="643">
          <cell r="A643" t="str">
            <v>PBDT73</v>
          </cell>
          <cell r="B643">
            <v>45719.743055555555</v>
          </cell>
          <cell r="C643" t="str">
            <v>MG</v>
          </cell>
          <cell r="D643" t="str">
            <v>ZS</v>
          </cell>
          <cell r="E643">
            <v>2020</v>
          </cell>
          <cell r="F643">
            <v>65000</v>
          </cell>
          <cell r="G643" t="str">
            <v>1.5 COM AT</v>
          </cell>
          <cell r="H643" t="str">
            <v>ROJO</v>
          </cell>
          <cell r="I643" t="str">
            <v>Megacentro La Serena</v>
          </cell>
          <cell r="J643" t="str">
            <v>Mauricio  Silva</v>
          </cell>
          <cell r="K643" t="str">
            <v>Mauricio  Silva</v>
          </cell>
          <cell r="L643" t="str">
            <v xml:space="preserve"> Luis  Mancilla</v>
          </cell>
          <cell r="M643" t="str">
            <v>lmancilla@callegari.cl</v>
          </cell>
          <cell r="N643">
            <v>6000000</v>
          </cell>
        </row>
        <row r="644">
          <cell r="A644" t="str">
            <v>LRVZ99</v>
          </cell>
          <cell r="B644">
            <v>45719.715277777781</v>
          </cell>
          <cell r="C644" t="str">
            <v>NISSAN</v>
          </cell>
          <cell r="D644" t="str">
            <v>KICKS</v>
          </cell>
          <cell r="E644">
            <v>2021</v>
          </cell>
          <cell r="F644">
            <v>30000</v>
          </cell>
          <cell r="G644" t="str">
            <v>1.6 ADVANCE AT</v>
          </cell>
          <cell r="H644" t="str">
            <v>PLATEADO PLATA</v>
          </cell>
          <cell r="I644" t="str">
            <v>Nissan Copiapo</v>
          </cell>
          <cell r="J644" t="str">
            <v>Mauricio  Silva</v>
          </cell>
          <cell r="K644" t="str">
            <v>Mauricio  Silva</v>
          </cell>
          <cell r="L644" t="str">
            <v>Carol Morales</v>
          </cell>
          <cell r="M644" t="str">
            <v>cmorales@callegari.cl</v>
          </cell>
          <cell r="N644">
            <v>9300000</v>
          </cell>
        </row>
        <row r="645">
          <cell r="A645" t="str">
            <v>RSCZ63</v>
          </cell>
          <cell r="B645">
            <v>45719.643750000003</v>
          </cell>
          <cell r="C645" t="str">
            <v>NISSAN</v>
          </cell>
          <cell r="D645" t="str">
            <v>KICKS</v>
          </cell>
          <cell r="E645">
            <v>2022</v>
          </cell>
          <cell r="F645">
            <v>22000</v>
          </cell>
          <cell r="G645" t="str">
            <v>1.6 ADVANCE MT</v>
          </cell>
          <cell r="H645" t="str">
            <v>GRIS METALICO</v>
          </cell>
          <cell r="I645" t="str">
            <v>Nissan Copiapo</v>
          </cell>
          <cell r="J645" t="str">
            <v>Mauricio  Silva</v>
          </cell>
          <cell r="K645" t="str">
            <v>Mauricio  Silva</v>
          </cell>
          <cell r="L645" t="str">
            <v>Bryan Tapia</v>
          </cell>
          <cell r="M645" t="str">
            <v>btapia@callegari.cl</v>
          </cell>
          <cell r="N645">
            <v>10600000</v>
          </cell>
        </row>
        <row r="646">
          <cell r="A646" t="str">
            <v>RTLK46</v>
          </cell>
          <cell r="B646">
            <v>45719.412499999999</v>
          </cell>
          <cell r="C646" t="str">
            <v>CHANGAN</v>
          </cell>
          <cell r="D646" t="str">
            <v>CS15</v>
          </cell>
          <cell r="E646">
            <v>2022</v>
          </cell>
          <cell r="F646">
            <v>34000</v>
          </cell>
          <cell r="G646" t="str">
            <v>1.5 LUXURY MT</v>
          </cell>
          <cell r="H646" t="str">
            <v>BLANCO</v>
          </cell>
          <cell r="I646" t="str">
            <v>Nissan Ovalle</v>
          </cell>
          <cell r="J646" t="str">
            <v>Mauricio  Silva</v>
          </cell>
          <cell r="K646" t="str">
            <v>Mauricio  Silva</v>
          </cell>
          <cell r="L646" t="str">
            <v>Carlos Morales</v>
          </cell>
          <cell r="M646" t="str">
            <v>camorales@callegari.cl</v>
          </cell>
          <cell r="N646">
            <v>6300000</v>
          </cell>
        </row>
        <row r="647">
          <cell r="A647" t="str">
            <v>JSTX40</v>
          </cell>
          <cell r="B647">
            <v>45716.76666666667</v>
          </cell>
          <cell r="C647" t="str">
            <v>TOYOTA</v>
          </cell>
          <cell r="D647" t="str">
            <v>YARIS</v>
          </cell>
          <cell r="E647">
            <v>2017</v>
          </cell>
          <cell r="F647">
            <v>92421</v>
          </cell>
          <cell r="H647" t="str">
            <v>GRIS METALICO</v>
          </cell>
          <cell r="I647" t="str">
            <v>Omoda La Serena</v>
          </cell>
          <cell r="J647" t="str">
            <v>Mauricio  Silva</v>
          </cell>
          <cell r="K647" t="str">
            <v>Mauricio  Silva</v>
          </cell>
          <cell r="L647" t="str">
            <v>Victor  Salas Rivera</v>
          </cell>
          <cell r="M647" t="str">
            <v>vsalas@callegari.cl</v>
          </cell>
          <cell r="N647">
            <v>5700000</v>
          </cell>
        </row>
        <row r="648">
          <cell r="A648" t="str">
            <v>SDGD31</v>
          </cell>
          <cell r="B648">
            <v>45716.745833333334</v>
          </cell>
          <cell r="C648" t="str">
            <v>NISSAN</v>
          </cell>
          <cell r="D648" t="str">
            <v>KICKS</v>
          </cell>
          <cell r="E648">
            <v>2022</v>
          </cell>
          <cell r="F648">
            <v>26000</v>
          </cell>
          <cell r="G648" t="str">
            <v>1.6 ADVANCE MT</v>
          </cell>
          <cell r="H648" t="str">
            <v>BLANCO PERLA</v>
          </cell>
          <cell r="I648" t="str">
            <v>Local Usados</v>
          </cell>
          <cell r="J648" t="str">
            <v>Mauricio  Silva</v>
          </cell>
          <cell r="K648" t="str">
            <v>Mauricio  Silva</v>
          </cell>
          <cell r="L648" t="str">
            <v>Vanessa  Casanga</v>
          </cell>
          <cell r="M648" t="str">
            <v>vcasanga@callegari.cl</v>
          </cell>
          <cell r="N648">
            <v>10600000</v>
          </cell>
        </row>
        <row r="649">
          <cell r="A649" t="str">
            <v>HTCH32</v>
          </cell>
          <cell r="B649">
            <v>45716.709027777775</v>
          </cell>
          <cell r="C649" t="str">
            <v>HYUNDAI</v>
          </cell>
          <cell r="D649" t="str">
            <v>GRAND I-10</v>
          </cell>
          <cell r="E649">
            <v>2016</v>
          </cell>
          <cell r="F649">
            <v>51800</v>
          </cell>
          <cell r="H649" t="str">
            <v>AZUL</v>
          </cell>
          <cell r="I649" t="str">
            <v>Omoda La Serena</v>
          </cell>
          <cell r="J649" t="str">
            <v>Mauricio  Silva</v>
          </cell>
          <cell r="K649" t="str">
            <v>Mauricio  Silva</v>
          </cell>
          <cell r="L649" t="str">
            <v>Nasly Andrea  Rojas Campusano</v>
          </cell>
          <cell r="M649" t="str">
            <v>nrojas@callegari.cl</v>
          </cell>
          <cell r="N649">
            <v>4200000</v>
          </cell>
        </row>
        <row r="650">
          <cell r="A650" t="str">
            <v>RHBW95</v>
          </cell>
          <cell r="B650">
            <v>45716.553472222222</v>
          </cell>
          <cell r="C650" t="str">
            <v>SSANGYONG</v>
          </cell>
          <cell r="D650" t="str">
            <v>KORANDO</v>
          </cell>
          <cell r="E650">
            <v>2022</v>
          </cell>
          <cell r="F650">
            <v>46300</v>
          </cell>
          <cell r="G650" t="str">
            <v>1.5 GLX 6AB MT</v>
          </cell>
          <cell r="H650" t="str">
            <v>GRIS PLATINO</v>
          </cell>
          <cell r="I650" t="str">
            <v>Local Fco De Aguirre</v>
          </cell>
          <cell r="J650" t="str">
            <v>Mauricio  Silva</v>
          </cell>
          <cell r="K650" t="str">
            <v>Mauricio  Silva</v>
          </cell>
          <cell r="L650" t="str">
            <v>Willy Guerrero</v>
          </cell>
          <cell r="M650" t="str">
            <v>wguerrero@callegari.cl</v>
          </cell>
          <cell r="N650">
            <v>11300000</v>
          </cell>
        </row>
        <row r="651">
          <cell r="A651" t="str">
            <v>LSXZ14</v>
          </cell>
          <cell r="B651">
            <v>45716.508333333331</v>
          </cell>
          <cell r="C651" t="str">
            <v>MITSUBISHI</v>
          </cell>
          <cell r="D651" t="str">
            <v>ASX</v>
          </cell>
          <cell r="E651">
            <v>2021</v>
          </cell>
          <cell r="F651">
            <v>78000</v>
          </cell>
          <cell r="G651" t="str">
            <v>1.6 MT 4X2</v>
          </cell>
          <cell r="H651" t="str">
            <v>BLANCO</v>
          </cell>
          <cell r="I651" t="str">
            <v>Sk Copiapo</v>
          </cell>
          <cell r="J651" t="str">
            <v>Mauricio  Silva</v>
          </cell>
          <cell r="K651" t="str">
            <v>Mauricio  Silva</v>
          </cell>
          <cell r="L651" t="str">
            <v>Katherine Arredondo</v>
          </cell>
          <cell r="M651" t="str">
            <v>karredondo@callegari.cl</v>
          </cell>
          <cell r="N651">
            <v>8350000</v>
          </cell>
        </row>
        <row r="652">
          <cell r="A652" t="str">
            <v>RRXG21</v>
          </cell>
          <cell r="B652">
            <v>45716.505555555559</v>
          </cell>
          <cell r="C652" t="str">
            <v>NISSAN</v>
          </cell>
          <cell r="D652" t="str">
            <v>KICKS</v>
          </cell>
          <cell r="E652">
            <v>2022</v>
          </cell>
          <cell r="F652">
            <v>52646</v>
          </cell>
          <cell r="G652" t="str">
            <v>1.6 ADVANCE AT</v>
          </cell>
          <cell r="H652" t="str">
            <v>ROJO MET.</v>
          </cell>
          <cell r="I652" t="str">
            <v>Nissan La Serena</v>
          </cell>
          <cell r="J652" t="str">
            <v>Mauricio  Silva</v>
          </cell>
          <cell r="K652" t="str">
            <v>Mauricio  Silva</v>
          </cell>
          <cell r="L652" t="str">
            <v>Magdalena Olivares</v>
          </cell>
          <cell r="M652" t="str">
            <v>molivares@callegari.cl</v>
          </cell>
          <cell r="N652">
            <v>12100000</v>
          </cell>
        </row>
        <row r="653">
          <cell r="A653" t="str">
            <v>TSSG86</v>
          </cell>
          <cell r="B653">
            <v>45716.504166666666</v>
          </cell>
          <cell r="C653" t="str">
            <v>OMODA</v>
          </cell>
          <cell r="D653" t="str">
            <v>C5</v>
          </cell>
          <cell r="E653">
            <v>2024</v>
          </cell>
          <cell r="F653">
            <v>1905</v>
          </cell>
          <cell r="G653" t="str">
            <v>1.5 T COMFORT AT</v>
          </cell>
          <cell r="H653" t="str">
            <v xml:space="preserve">BLANCO </v>
          </cell>
          <cell r="I653" t="str">
            <v>Salamanca</v>
          </cell>
          <cell r="J653" t="str">
            <v>Mauricio  Silva</v>
          </cell>
          <cell r="K653" t="str">
            <v>Mauricio  Silva</v>
          </cell>
          <cell r="L653" t="str">
            <v>Marcelo  Chavez</v>
          </cell>
          <cell r="M653" t="str">
            <v>mchavez@callegari.cl</v>
          </cell>
          <cell r="N653">
            <v>10300000</v>
          </cell>
        </row>
        <row r="654">
          <cell r="A654" t="str">
            <v>TVXK84</v>
          </cell>
          <cell r="B654">
            <v>45716.484722222223</v>
          </cell>
          <cell r="C654" t="str">
            <v>FORD</v>
          </cell>
          <cell r="D654" t="str">
            <v>F-150</v>
          </cell>
          <cell r="E654">
            <v>2025</v>
          </cell>
          <cell r="F654">
            <v>1000</v>
          </cell>
          <cell r="G654" t="str">
            <v>5.0 LARIAT BLACK CC AT 4X4</v>
          </cell>
          <cell r="H654" t="str">
            <v>AZUL ANTIMATERIA</v>
          </cell>
          <cell r="I654" t="str">
            <v>Megacentro Ovalle</v>
          </cell>
          <cell r="J654" t="str">
            <v>Mauricio  Silva</v>
          </cell>
          <cell r="K654" t="str">
            <v>Mauricio  Silva</v>
          </cell>
          <cell r="L654" t="str">
            <v>Andy Sebastian  Rojas</v>
          </cell>
          <cell r="M654" t="str">
            <v>arojas@callegari.cl</v>
          </cell>
          <cell r="N654">
            <v>57227100</v>
          </cell>
        </row>
        <row r="655">
          <cell r="A655" t="str">
            <v>KBTT36</v>
          </cell>
          <cell r="B655">
            <v>45716.468055555553</v>
          </cell>
          <cell r="C655" t="str">
            <v>FORD</v>
          </cell>
          <cell r="D655" t="str">
            <v>EXPLORER</v>
          </cell>
          <cell r="E655">
            <v>2018</v>
          </cell>
          <cell r="F655">
            <v>75000</v>
          </cell>
          <cell r="G655" t="str">
            <v>2.3 LIMITED AT 4X4</v>
          </cell>
          <cell r="H655" t="str">
            <v>GRIS METALICO</v>
          </cell>
          <cell r="I655" t="str">
            <v>Local Fco De Aguirre</v>
          </cell>
          <cell r="J655" t="str">
            <v>Mauricio  Silva</v>
          </cell>
          <cell r="K655" t="str">
            <v>Mauricio  Silva</v>
          </cell>
          <cell r="L655" t="str">
            <v xml:space="preserve">Carolina Andrea  Zepeda Vigorena </v>
          </cell>
          <cell r="M655" t="str">
            <v>czepeda@callegari.cl</v>
          </cell>
          <cell r="N655">
            <v>17112370</v>
          </cell>
        </row>
        <row r="656">
          <cell r="A656" t="str">
            <v>PRHJ56</v>
          </cell>
          <cell r="B656">
            <v>45716.452777777777</v>
          </cell>
          <cell r="C656" t="str">
            <v>HYUNDAI</v>
          </cell>
          <cell r="D656" t="str">
            <v>CRETA</v>
          </cell>
          <cell r="E656">
            <v>2021</v>
          </cell>
          <cell r="F656">
            <v>88900</v>
          </cell>
          <cell r="H656" t="str">
            <v>GRIS GRAFITO</v>
          </cell>
          <cell r="I656" t="str">
            <v>Megacentro La Serena</v>
          </cell>
          <cell r="J656" t="str">
            <v>Mauricio  Silva</v>
          </cell>
          <cell r="K656" t="str">
            <v>Mauricio  Silva</v>
          </cell>
          <cell r="L656" t="str">
            <v>Fabian Muñoz</v>
          </cell>
          <cell r="M656" t="str">
            <v>fmunoz@callegari.cl</v>
          </cell>
          <cell r="N656">
            <v>9300000</v>
          </cell>
        </row>
        <row r="657">
          <cell r="A657" t="str">
            <v>PFRZ91</v>
          </cell>
          <cell r="B657">
            <v>45716.42083333333</v>
          </cell>
          <cell r="C657" t="str">
            <v>FORD</v>
          </cell>
          <cell r="D657" t="str">
            <v>ECOSPORT</v>
          </cell>
          <cell r="E657">
            <v>2021</v>
          </cell>
          <cell r="F657">
            <v>89000</v>
          </cell>
          <cell r="H657" t="str">
            <v>NEGRO EBANO</v>
          </cell>
          <cell r="I657" t="str">
            <v>Local Usados</v>
          </cell>
          <cell r="J657" t="str">
            <v>Mauricio  Silva</v>
          </cell>
          <cell r="K657" t="str">
            <v>Mauricio  Silva</v>
          </cell>
          <cell r="L657" t="str">
            <v>Vanessa  Casanga</v>
          </cell>
          <cell r="M657" t="str">
            <v>vcasanga@callegari.cl</v>
          </cell>
          <cell r="N657">
            <v>6000000</v>
          </cell>
        </row>
        <row r="658">
          <cell r="A658" t="str">
            <v>JZGK45</v>
          </cell>
          <cell r="B658">
            <v>45715.768750000003</v>
          </cell>
          <cell r="C658" t="str">
            <v>FORD</v>
          </cell>
          <cell r="D658" t="str">
            <v>ESCAPE</v>
          </cell>
          <cell r="E658">
            <v>2018</v>
          </cell>
          <cell r="F658">
            <v>55000</v>
          </cell>
          <cell r="G658" t="str">
            <v>2.0 SE ECOBOOST AT 4X2</v>
          </cell>
          <cell r="H658" t="str">
            <v>BLANCO METAL</v>
          </cell>
          <cell r="I658" t="str">
            <v>Megacentro La Serena</v>
          </cell>
          <cell r="J658" t="str">
            <v>Mauricio  Silva</v>
          </cell>
          <cell r="K658" t="str">
            <v>Mauricio  Silva</v>
          </cell>
          <cell r="L658" t="str">
            <v>Viviana Rojas</v>
          </cell>
          <cell r="M658" t="str">
            <v>v.rojas@callegari.cl</v>
          </cell>
          <cell r="N658">
            <v>8200000</v>
          </cell>
        </row>
        <row r="659">
          <cell r="A659" t="str">
            <v>RCVW12</v>
          </cell>
          <cell r="B659">
            <v>45715.688888888886</v>
          </cell>
          <cell r="C659" t="str">
            <v>PEUGEOT</v>
          </cell>
          <cell r="D659">
            <v>3008</v>
          </cell>
          <cell r="E659">
            <v>2021</v>
          </cell>
          <cell r="F659">
            <v>42000</v>
          </cell>
          <cell r="G659" t="str">
            <v>1.6 ALLURE PACK THP 165 AT</v>
          </cell>
          <cell r="H659" t="str">
            <v>BLANCO NACARADO</v>
          </cell>
          <cell r="I659" t="str">
            <v>Megacentro La Serena</v>
          </cell>
          <cell r="J659" t="str">
            <v>Mauricio  Silva</v>
          </cell>
          <cell r="K659" t="str">
            <v>Mauricio  Silva</v>
          </cell>
          <cell r="L659" t="str">
            <v>Eliana Aguilera</v>
          </cell>
          <cell r="M659" t="str">
            <v>belen.aguilera@callegari.cl</v>
          </cell>
          <cell r="N659">
            <v>13500000</v>
          </cell>
        </row>
        <row r="660">
          <cell r="A660" t="str">
            <v>TKLC28</v>
          </cell>
          <cell r="B660">
            <v>45715.688194444447</v>
          </cell>
          <cell r="C660" t="str">
            <v>SWM</v>
          </cell>
          <cell r="D660" t="str">
            <v>G03F</v>
          </cell>
          <cell r="E660">
            <v>2024</v>
          </cell>
          <cell r="F660">
            <v>15013</v>
          </cell>
          <cell r="G660" t="str">
            <v>1.5 COMFORT MT</v>
          </cell>
          <cell r="H660" t="str">
            <v xml:space="preserve">VERDE </v>
          </cell>
          <cell r="I660" t="str">
            <v>Kia La Serena</v>
          </cell>
          <cell r="J660" t="str">
            <v>Mauricio  Silva</v>
          </cell>
          <cell r="K660" t="str">
            <v>Mauricio  Silva</v>
          </cell>
          <cell r="L660" t="str">
            <v>Carolina Bustos</v>
          </cell>
          <cell r="M660" t="str">
            <v>cbustos@callegari.cl</v>
          </cell>
          <cell r="N660">
            <v>10000000</v>
          </cell>
        </row>
        <row r="661">
          <cell r="A661" t="str">
            <v>RWWD75</v>
          </cell>
          <cell r="B661">
            <v>45715.68472222222</v>
          </cell>
          <cell r="C661" t="str">
            <v>NISSAN</v>
          </cell>
          <cell r="D661" t="str">
            <v>KICKS</v>
          </cell>
          <cell r="E661">
            <v>2022</v>
          </cell>
          <cell r="F661">
            <v>54000</v>
          </cell>
          <cell r="G661" t="str">
            <v>1.6 EXCLUSIVE AT</v>
          </cell>
          <cell r="H661" t="str">
            <v>ROJO PERLA ROOF BLAC</v>
          </cell>
          <cell r="I661" t="str">
            <v>Omoda La Serena</v>
          </cell>
          <cell r="J661" t="str">
            <v>Mauricio  Silva</v>
          </cell>
          <cell r="K661" t="str">
            <v>Mauricio  Silva</v>
          </cell>
          <cell r="L661" t="str">
            <v>Daniela Pizarro</v>
          </cell>
          <cell r="M661" t="str">
            <v>dpizarro@callegari.cl</v>
          </cell>
          <cell r="N661">
            <v>12000000</v>
          </cell>
        </row>
        <row r="662">
          <cell r="A662" t="str">
            <v>TBJF82</v>
          </cell>
          <cell r="B662">
            <v>45715.684027777781</v>
          </cell>
          <cell r="C662" t="str">
            <v>FORD</v>
          </cell>
          <cell r="D662" t="str">
            <v>TERRITORY</v>
          </cell>
          <cell r="E662">
            <v>2024</v>
          </cell>
          <cell r="F662">
            <v>19500</v>
          </cell>
          <cell r="G662" t="str">
            <v>1.5 TITANIUM AT</v>
          </cell>
          <cell r="H662" t="str">
            <v>BLANCO METALICO</v>
          </cell>
          <cell r="I662" t="str">
            <v>Megacentro Ovalle</v>
          </cell>
          <cell r="J662" t="str">
            <v>Mauricio  Silva</v>
          </cell>
          <cell r="K662" t="str">
            <v>Mauricio  Silva</v>
          </cell>
          <cell r="L662" t="str">
            <v>Andy Sebastian  Rojas</v>
          </cell>
          <cell r="M662" t="str">
            <v>arojas@callegari.cl</v>
          </cell>
          <cell r="N662">
            <v>15500000</v>
          </cell>
        </row>
        <row r="663">
          <cell r="A663" t="str">
            <v>TJSH45</v>
          </cell>
          <cell r="B663">
            <v>45714.678472222222</v>
          </cell>
          <cell r="C663" t="str">
            <v>SUZUKI</v>
          </cell>
          <cell r="D663" t="str">
            <v>SWIFT</v>
          </cell>
          <cell r="E663">
            <v>2024</v>
          </cell>
          <cell r="F663">
            <v>10087</v>
          </cell>
          <cell r="H663" t="str">
            <v>BLANCO PERLA</v>
          </cell>
          <cell r="I663" t="str">
            <v>Peugeot Copiapo</v>
          </cell>
          <cell r="J663" t="str">
            <v>Mauricio  Silva</v>
          </cell>
          <cell r="K663" t="str">
            <v>Mauricio  Silva</v>
          </cell>
          <cell r="L663" t="str">
            <v>María Angélica Escalante</v>
          </cell>
          <cell r="M663" t="str">
            <v>aescalante@callegari.cl</v>
          </cell>
          <cell r="N663">
            <v>8000000</v>
          </cell>
        </row>
        <row r="664">
          <cell r="A664" t="str">
            <v>RGTR43</v>
          </cell>
          <cell r="B664">
            <v>45680.427777777775</v>
          </cell>
          <cell r="C664" t="str">
            <v>PEUGEOT</v>
          </cell>
          <cell r="D664">
            <v>2008</v>
          </cell>
          <cell r="E664">
            <v>2022</v>
          </cell>
          <cell r="F664">
            <v>45000</v>
          </cell>
          <cell r="G664" t="str">
            <v>1.2 ALLURE PACK PURETECH 130 MT</v>
          </cell>
          <cell r="H664" t="str">
            <v>BLANCO NACARADO</v>
          </cell>
          <cell r="I664" t="str">
            <v>Peugeot La Serena</v>
          </cell>
          <cell r="J664" t="str">
            <v>Mauricio  Silva</v>
          </cell>
          <cell r="K664" t="str">
            <v>Mauricio  Silva</v>
          </cell>
          <cell r="L664" t="str">
            <v>Felix  Maira</v>
          </cell>
          <cell r="M664" t="str">
            <v>fmaira@callegari.cl</v>
          </cell>
          <cell r="N664">
            <v>12000000</v>
          </cell>
        </row>
        <row r="665">
          <cell r="A665" t="str">
            <v>SFGG49</v>
          </cell>
          <cell r="B665">
            <v>45714.490277777775</v>
          </cell>
          <cell r="C665" t="str">
            <v>FORD</v>
          </cell>
          <cell r="D665" t="str">
            <v>EDGE</v>
          </cell>
          <cell r="E665">
            <v>2023</v>
          </cell>
          <cell r="F665">
            <v>60500</v>
          </cell>
          <cell r="G665" t="str">
            <v>2.7 ST AT 4X4</v>
          </cell>
          <cell r="H665" t="str">
            <v>PLATEADO PLATA METAL</v>
          </cell>
          <cell r="I665" t="str">
            <v>Salamanca</v>
          </cell>
          <cell r="J665" t="str">
            <v>Mauricio  Silva</v>
          </cell>
          <cell r="K665" t="str">
            <v>Mauricio  Silva</v>
          </cell>
          <cell r="L665" t="str">
            <v>Cristian Rondanelli</v>
          </cell>
          <cell r="M665" t="str">
            <v>crondanelli@callegari.cl</v>
          </cell>
          <cell r="N665">
            <v>26000000</v>
          </cell>
        </row>
        <row r="666">
          <cell r="A666" t="str">
            <v>PYCS73</v>
          </cell>
          <cell r="B666">
            <v>45714.40902777778</v>
          </cell>
          <cell r="C666" t="str">
            <v>BMW</v>
          </cell>
          <cell r="D666">
            <v>118</v>
          </cell>
          <cell r="E666">
            <v>2021</v>
          </cell>
          <cell r="F666">
            <v>45000</v>
          </cell>
          <cell r="G666" t="str">
            <v>2.0 D SPORT PLUS AT DIESEL</v>
          </cell>
          <cell r="H666" t="str">
            <v>PLATEADO PLATA GLACI</v>
          </cell>
          <cell r="I666" t="str">
            <v xml:space="preserve">Premium Usados </v>
          </cell>
          <cell r="J666" t="str">
            <v>Antonella Daire</v>
          </cell>
          <cell r="K666" t="str">
            <v>Antonella Daire</v>
          </cell>
          <cell r="L666" t="str">
            <v>Jordi Foitzick</v>
          </cell>
          <cell r="M666" t="str">
            <v>jocarrasco@callegari.cl</v>
          </cell>
          <cell r="N666">
            <v>17500000</v>
          </cell>
        </row>
        <row r="667">
          <cell r="A667" t="str">
            <v>RVPZ22</v>
          </cell>
          <cell r="B667">
            <v>45713.556944444441</v>
          </cell>
          <cell r="C667" t="str">
            <v>MAZDA</v>
          </cell>
          <cell r="D667" t="str">
            <v>CX-5</v>
          </cell>
          <cell r="E667">
            <v>2022</v>
          </cell>
          <cell r="F667">
            <v>43000</v>
          </cell>
          <cell r="G667" t="str">
            <v>2.0 AT 4X2</v>
          </cell>
          <cell r="H667" t="str">
            <v>BLANCO PERLA</v>
          </cell>
          <cell r="I667" t="str">
            <v>Megacentro La Serena</v>
          </cell>
          <cell r="J667" t="str">
            <v>Mauricio  Silva</v>
          </cell>
          <cell r="K667" t="str">
            <v>Mauricio  Silva</v>
          </cell>
          <cell r="L667" t="str">
            <v>Fabian Gonzalo  Mondaca Alfaro</v>
          </cell>
          <cell r="M667" t="str">
            <v>fmondaca@callegari.cl</v>
          </cell>
          <cell r="N667">
            <v>15500000</v>
          </cell>
        </row>
        <row r="668">
          <cell r="A668" t="str">
            <v>RPKV42</v>
          </cell>
          <cell r="B668">
            <v>45713.521527777775</v>
          </cell>
          <cell r="C668" t="str">
            <v>JEEP</v>
          </cell>
          <cell r="D668" t="str">
            <v>RENEGADE</v>
          </cell>
          <cell r="E668">
            <v>2022</v>
          </cell>
          <cell r="F668">
            <v>21067</v>
          </cell>
          <cell r="G668" t="str">
            <v>1.8 SPORT LX MT</v>
          </cell>
          <cell r="H668" t="str">
            <v>GRIS TITANIUM</v>
          </cell>
          <cell r="I668" t="str">
            <v>Local Fco De Aguirre</v>
          </cell>
          <cell r="J668" t="str">
            <v>Mauricio  Silva</v>
          </cell>
          <cell r="K668" t="str">
            <v>Mauricio  Silva</v>
          </cell>
          <cell r="L668" t="str">
            <v>Adriana Casallas</v>
          </cell>
          <cell r="M668" t="str">
            <v>acasallas@callegari.cl</v>
          </cell>
          <cell r="N668">
            <v>10200000</v>
          </cell>
        </row>
        <row r="669">
          <cell r="A669" t="str">
            <v>TCTB89</v>
          </cell>
          <cell r="B669">
            <v>45713.520833333336</v>
          </cell>
          <cell r="C669" t="str">
            <v>HYUNDAI</v>
          </cell>
          <cell r="D669" t="str">
            <v>ACCENT</v>
          </cell>
          <cell r="E669">
            <v>2024</v>
          </cell>
          <cell r="F669">
            <v>31000</v>
          </cell>
          <cell r="H669" t="str">
            <v>ROJO</v>
          </cell>
          <cell r="I669" t="str">
            <v>Megacentro La Serena</v>
          </cell>
          <cell r="J669" t="str">
            <v>Mauricio  Silva</v>
          </cell>
          <cell r="K669" t="str">
            <v>Mauricio  Silva</v>
          </cell>
          <cell r="L669" t="str">
            <v xml:space="preserve"> Luis  Mancilla</v>
          </cell>
          <cell r="M669" t="str">
            <v>lmancilla@callegari.cl</v>
          </cell>
          <cell r="N669">
            <v>10000000</v>
          </cell>
        </row>
        <row r="670">
          <cell r="A670" t="str">
            <v>SYRB30</v>
          </cell>
          <cell r="B670">
            <v>45713.520138888889</v>
          </cell>
          <cell r="C670" t="str">
            <v>FORD</v>
          </cell>
          <cell r="D670" t="str">
            <v>RANGER</v>
          </cell>
          <cell r="E670">
            <v>2024</v>
          </cell>
          <cell r="F670">
            <v>17220</v>
          </cell>
          <cell r="G670" t="str">
            <v>2.0 XLT AT 4X4 DIESEL</v>
          </cell>
          <cell r="H670" t="str">
            <v>GRIS MERCURIO</v>
          </cell>
          <cell r="I670" t="str">
            <v>Megacentro Ovalle</v>
          </cell>
          <cell r="J670" t="str">
            <v>Mauricio  Silva</v>
          </cell>
          <cell r="K670" t="str">
            <v>Mauricio  Silva</v>
          </cell>
          <cell r="L670" t="str">
            <v>Jonathan David  Contreras Montt</v>
          </cell>
          <cell r="M670" t="str">
            <v>jcontreras@callegari.cl</v>
          </cell>
          <cell r="N670">
            <v>29000000</v>
          </cell>
        </row>
        <row r="671">
          <cell r="A671" t="str">
            <v>SKYD23</v>
          </cell>
          <cell r="B671">
            <v>45712.652777777781</v>
          </cell>
          <cell r="C671" t="str">
            <v>CHANGAN</v>
          </cell>
          <cell r="D671" t="str">
            <v>M201</v>
          </cell>
          <cell r="E671">
            <v>2023</v>
          </cell>
          <cell r="F671">
            <v>46509</v>
          </cell>
          <cell r="H671" t="str">
            <v>BLANCO</v>
          </cell>
          <cell r="I671" t="str">
            <v>Megacentro Ovalle</v>
          </cell>
          <cell r="J671" t="str">
            <v>Mauricio  Silva</v>
          </cell>
          <cell r="K671" t="str">
            <v>Mauricio  Silva</v>
          </cell>
          <cell r="L671" t="str">
            <v>Jose Torres</v>
          </cell>
          <cell r="M671" t="str">
            <v>jtorres@callegari.cl</v>
          </cell>
          <cell r="N671">
            <v>4800000</v>
          </cell>
        </row>
        <row r="672">
          <cell r="A672" t="str">
            <v>RDYZ63</v>
          </cell>
          <cell r="B672">
            <v>45712.46875</v>
          </cell>
          <cell r="C672" t="str">
            <v>MG</v>
          </cell>
          <cell r="D672" t="str">
            <v>MG3</v>
          </cell>
          <cell r="E672">
            <v>2021</v>
          </cell>
          <cell r="F672">
            <v>34900</v>
          </cell>
          <cell r="G672" t="str">
            <v>1.5 COM AT</v>
          </cell>
          <cell r="H672" t="str">
            <v>ROJO</v>
          </cell>
          <cell r="I672" t="str">
            <v>Omoda La Serena</v>
          </cell>
          <cell r="J672" t="str">
            <v>Mauricio  Silva</v>
          </cell>
          <cell r="K672" t="str">
            <v>Mauricio  Silva</v>
          </cell>
          <cell r="L672" t="str">
            <v>Nasly Andrea  Rojas Campusano</v>
          </cell>
          <cell r="M672" t="str">
            <v>nrojas@callegari.cl</v>
          </cell>
          <cell r="N672">
            <v>5800000</v>
          </cell>
        </row>
        <row r="673">
          <cell r="A673" t="str">
            <v>RGTR46</v>
          </cell>
          <cell r="B673">
            <v>45712.46597222222</v>
          </cell>
          <cell r="C673" t="str">
            <v>FORD</v>
          </cell>
          <cell r="D673" t="str">
            <v>TERRITORY</v>
          </cell>
          <cell r="E673">
            <v>2022</v>
          </cell>
          <cell r="F673">
            <v>38600</v>
          </cell>
          <cell r="G673" t="str">
            <v>1.5 TREND AT</v>
          </cell>
          <cell r="H673" t="str">
            <v>CAFE PERLA OCRE</v>
          </cell>
          <cell r="I673" t="str">
            <v>Local Fco De Aguirre</v>
          </cell>
          <cell r="J673" t="str">
            <v>Mauricio  Silva</v>
          </cell>
          <cell r="K673" t="str">
            <v>Mauricio  Silva</v>
          </cell>
          <cell r="L673" t="str">
            <v>Adriana Casallas</v>
          </cell>
          <cell r="M673" t="str">
            <v>acasallas@callegari.cl</v>
          </cell>
          <cell r="N673">
            <v>10000000</v>
          </cell>
        </row>
        <row r="674">
          <cell r="A674" t="str">
            <v>KXJC56</v>
          </cell>
          <cell r="B674">
            <v>45712.404861111114</v>
          </cell>
          <cell r="C674" t="str">
            <v>SUBARU</v>
          </cell>
          <cell r="D674" t="str">
            <v>XV</v>
          </cell>
          <cell r="E674">
            <v>2019</v>
          </cell>
          <cell r="F674">
            <v>93747</v>
          </cell>
          <cell r="H674" t="str">
            <v>NARANJO SOLEADO</v>
          </cell>
          <cell r="I674" t="str">
            <v>Usados Los Carreras</v>
          </cell>
          <cell r="J674" t="str">
            <v>Mauricio  Silva</v>
          </cell>
          <cell r="K674" t="str">
            <v>Mauricio  Silva</v>
          </cell>
          <cell r="L674" t="str">
            <v>Sebastian Cabrera</v>
          </cell>
          <cell r="M674" t="str">
            <v>scabrera@callegari.cl</v>
          </cell>
          <cell r="N674">
            <v>11200000</v>
          </cell>
        </row>
        <row r="675">
          <cell r="A675" t="str">
            <v>SHZR55</v>
          </cell>
          <cell r="B675">
            <v>45709.832638888889</v>
          </cell>
          <cell r="C675" t="str">
            <v>RAM</v>
          </cell>
          <cell r="D675">
            <v>1500</v>
          </cell>
          <cell r="E675">
            <v>2023</v>
          </cell>
          <cell r="F675">
            <v>55000</v>
          </cell>
          <cell r="G675" t="str">
            <v>5.7 CREW CAB REBEL AT 4X4</v>
          </cell>
          <cell r="H675" t="str">
            <v>GRIS GRAFITO METALIC</v>
          </cell>
          <cell r="I675" t="str">
            <v xml:space="preserve">Premium Usados </v>
          </cell>
          <cell r="J675" t="str">
            <v>Antonella Daire</v>
          </cell>
          <cell r="K675" t="str">
            <v>Antonella Daire</v>
          </cell>
          <cell r="L675" t="str">
            <v>Jordi Foitzick</v>
          </cell>
          <cell r="M675" t="str">
            <v>jocarrasco@callegari.cl</v>
          </cell>
          <cell r="N675">
            <v>37500000</v>
          </cell>
        </row>
        <row r="676">
          <cell r="A676" t="str">
            <v>TKHT61</v>
          </cell>
          <cell r="B676">
            <v>45709.831250000003</v>
          </cell>
          <cell r="C676" t="str">
            <v>VOLVO</v>
          </cell>
          <cell r="D676" t="str">
            <v>XC40</v>
          </cell>
          <cell r="E676">
            <v>2024</v>
          </cell>
          <cell r="F676">
            <v>9000</v>
          </cell>
          <cell r="G676" t="str">
            <v>2.0 B4 PLUS AT 4X4</v>
          </cell>
          <cell r="H676" t="str">
            <v>BLANCO CRISTAL PERLADO</v>
          </cell>
          <cell r="I676" t="str">
            <v xml:space="preserve">Premium Usados </v>
          </cell>
          <cell r="J676" t="str">
            <v>Antonella Daire</v>
          </cell>
          <cell r="K676" t="str">
            <v>Antonella Daire</v>
          </cell>
          <cell r="L676" t="str">
            <v>Jordi Foitzick</v>
          </cell>
          <cell r="M676" t="str">
            <v>jocarrasco@callegari.cl</v>
          </cell>
          <cell r="N676">
            <v>29000000</v>
          </cell>
        </row>
        <row r="677">
          <cell r="A677" t="str">
            <v>TDYG96</v>
          </cell>
          <cell r="B677">
            <v>45709.54791666667</v>
          </cell>
          <cell r="C677" t="str">
            <v>JMC</v>
          </cell>
          <cell r="D677" t="str">
            <v>VIGUS</v>
          </cell>
          <cell r="E677">
            <v>2024</v>
          </cell>
          <cell r="F677">
            <v>300</v>
          </cell>
          <cell r="G677" t="str">
            <v>2.5 WORK MT 4X4 DIESEL</v>
          </cell>
          <cell r="H677" t="str">
            <v xml:space="preserve">NEGRO </v>
          </cell>
          <cell r="I677" t="str">
            <v>Sk Copiapo</v>
          </cell>
          <cell r="J677" t="str">
            <v>Mauricio  Silva</v>
          </cell>
          <cell r="K677" t="str">
            <v>Mauricio  Silva</v>
          </cell>
          <cell r="L677" t="str">
            <v>Katherine Arredondo</v>
          </cell>
          <cell r="M677" t="str">
            <v>karredondo@callegari.cl</v>
          </cell>
          <cell r="N677">
            <v>13700000</v>
          </cell>
        </row>
        <row r="678">
          <cell r="A678" t="str">
            <v>TPTZ45</v>
          </cell>
          <cell r="B678">
            <v>45709.501388888886</v>
          </cell>
          <cell r="C678" t="str">
            <v>FORD</v>
          </cell>
          <cell r="D678" t="str">
            <v>ESCAPE</v>
          </cell>
          <cell r="E678">
            <v>2024</v>
          </cell>
          <cell r="F678">
            <v>2000</v>
          </cell>
          <cell r="G678" t="str">
            <v>2.5 PLATINUM HEV AT 4X4 HIBRIDO</v>
          </cell>
          <cell r="H678" t="str">
            <v>BLANCO METALICO</v>
          </cell>
          <cell r="I678" t="str">
            <v>Megacentro Ovalle</v>
          </cell>
          <cell r="J678" t="str">
            <v>Mauricio  Silva</v>
          </cell>
          <cell r="K678" t="str">
            <v>Mauricio  Silva</v>
          </cell>
          <cell r="L678" t="str">
            <v>Felipe Nuñez</v>
          </cell>
          <cell r="M678" t="str">
            <v>fnunez@callegari.cl</v>
          </cell>
          <cell r="N678">
            <v>24000000</v>
          </cell>
        </row>
        <row r="679">
          <cell r="A679" t="str">
            <v>LRWC30</v>
          </cell>
          <cell r="B679">
            <v>45708.777083333334</v>
          </cell>
          <cell r="C679" t="str">
            <v>KIA MOTORS</v>
          </cell>
          <cell r="D679" t="str">
            <v>SPORTAGE</v>
          </cell>
          <cell r="E679">
            <v>2020</v>
          </cell>
          <cell r="F679">
            <v>95734</v>
          </cell>
          <cell r="G679" t="str">
            <v>SPORTAGE LX 2.0L GSL 6MT 2WD</v>
          </cell>
          <cell r="H679" t="str">
            <v>AZUL MERCURIO</v>
          </cell>
          <cell r="I679" t="str">
            <v>Megacentro Ovalle</v>
          </cell>
          <cell r="J679" t="str">
            <v>Mauricio  Silva</v>
          </cell>
          <cell r="K679" t="str">
            <v>Mauricio  Silva</v>
          </cell>
          <cell r="L679" t="str">
            <v>Jonathan David  Contreras Montt</v>
          </cell>
          <cell r="M679" t="str">
            <v>jcontreras@callegari.cl</v>
          </cell>
          <cell r="N679">
            <v>10500000</v>
          </cell>
        </row>
        <row r="680">
          <cell r="A680" t="str">
            <v>RLJR40</v>
          </cell>
          <cell r="B680">
            <v>45708.775694444441</v>
          </cell>
          <cell r="C680" t="str">
            <v>KIA MOTORS</v>
          </cell>
          <cell r="D680" t="str">
            <v>SONET</v>
          </cell>
          <cell r="E680">
            <v>2022</v>
          </cell>
          <cell r="F680">
            <v>44801</v>
          </cell>
          <cell r="G680" t="str">
            <v>1.5 EX FULL PLUS AC MT</v>
          </cell>
          <cell r="H680" t="str">
            <v>AZUL GRIEGO</v>
          </cell>
          <cell r="I680" t="str">
            <v>Kia La Serena</v>
          </cell>
          <cell r="J680" t="str">
            <v>Mauricio  Silva</v>
          </cell>
          <cell r="K680" t="str">
            <v>Mauricio  Silva</v>
          </cell>
          <cell r="L680" t="str">
            <v>Carolina Bustos</v>
          </cell>
          <cell r="M680" t="str">
            <v>cbustos@callegari.cl</v>
          </cell>
          <cell r="N680">
            <v>11143728</v>
          </cell>
        </row>
        <row r="681">
          <cell r="A681" t="str">
            <v>RPZK27</v>
          </cell>
          <cell r="B681">
            <v>45708.770833333336</v>
          </cell>
          <cell r="C681" t="str">
            <v>CHERY</v>
          </cell>
          <cell r="D681" t="str">
            <v>TIGGO 7</v>
          </cell>
          <cell r="E681">
            <v>2022</v>
          </cell>
          <cell r="F681">
            <v>52000</v>
          </cell>
          <cell r="G681" t="str">
            <v>1.5 PRO GLX AT</v>
          </cell>
          <cell r="H681" t="str">
            <v>GRIS GRAFITO</v>
          </cell>
          <cell r="I681" t="str">
            <v>Omoda La Serena</v>
          </cell>
          <cell r="J681" t="str">
            <v>Mauricio  Silva</v>
          </cell>
          <cell r="K681" t="str">
            <v>Mauricio  Silva</v>
          </cell>
          <cell r="L681" t="str">
            <v>Daniela Pizarro</v>
          </cell>
          <cell r="M681" t="str">
            <v>dpizarro@callegari.cl</v>
          </cell>
          <cell r="N681">
            <v>10500000</v>
          </cell>
        </row>
        <row r="682">
          <cell r="A682" t="str">
            <v>PRVL65</v>
          </cell>
          <cell r="B682">
            <v>45708.550694444442</v>
          </cell>
          <cell r="C682" t="str">
            <v>CHEVROLET</v>
          </cell>
          <cell r="D682" t="str">
            <v>TRACKER</v>
          </cell>
          <cell r="E682">
            <v>2021</v>
          </cell>
          <cell r="F682">
            <v>9330</v>
          </cell>
          <cell r="G682" t="str">
            <v>1.2 LTZ AT</v>
          </cell>
          <cell r="H682" t="str">
            <v>AZUL OSCURO METALICO</v>
          </cell>
          <cell r="I682" t="str">
            <v>Megacentro La Serena</v>
          </cell>
          <cell r="J682" t="str">
            <v>Mauricio  Silva</v>
          </cell>
          <cell r="K682" t="str">
            <v>Mauricio  Silva</v>
          </cell>
          <cell r="L682" t="str">
            <v>Juan Saavedra</v>
          </cell>
          <cell r="M682" t="str">
            <v>jsaavedra@callegari.cl</v>
          </cell>
          <cell r="N682">
            <v>10200000</v>
          </cell>
        </row>
        <row r="683">
          <cell r="A683" t="str">
            <v>PZJG40</v>
          </cell>
          <cell r="B683">
            <v>45708.490277777775</v>
          </cell>
          <cell r="C683" t="str">
            <v>TOYOTA</v>
          </cell>
          <cell r="D683" t="str">
            <v>HILUX</v>
          </cell>
          <cell r="E683">
            <v>2022</v>
          </cell>
          <cell r="F683">
            <v>55000</v>
          </cell>
          <cell r="G683" t="str">
            <v>2.4 DX 7AB MT DIESEL</v>
          </cell>
          <cell r="H683" t="str">
            <v>GRIS OSC METALICO</v>
          </cell>
          <cell r="I683" t="str">
            <v>Megacentro La Serena</v>
          </cell>
          <cell r="J683" t="str">
            <v>Mauricio  Silva</v>
          </cell>
          <cell r="K683" t="str">
            <v>Mauricio  Silva</v>
          </cell>
          <cell r="L683" t="str">
            <v>Manuel Villalon</v>
          </cell>
          <cell r="M683" t="str">
            <v>mvillalon@callegari.cl</v>
          </cell>
          <cell r="N683">
            <v>16500000</v>
          </cell>
        </row>
        <row r="684">
          <cell r="A684" t="str">
            <v>TFGR21</v>
          </cell>
          <cell r="B684">
            <v>45707.756249999999</v>
          </cell>
          <cell r="C684" t="str">
            <v>FORD</v>
          </cell>
          <cell r="D684" t="str">
            <v>RANGER</v>
          </cell>
          <cell r="E684">
            <v>2024</v>
          </cell>
          <cell r="F684">
            <v>54774</v>
          </cell>
          <cell r="G684" t="str">
            <v>3.0 LIMITED AT 4X4 DIESEL</v>
          </cell>
          <cell r="H684" t="str">
            <v>BLANCO</v>
          </cell>
          <cell r="I684" t="str">
            <v>Salamanca</v>
          </cell>
          <cell r="J684" t="str">
            <v>Mauricio  Silva</v>
          </cell>
          <cell r="K684" t="str">
            <v>Mauricio  Silva</v>
          </cell>
          <cell r="L684" t="str">
            <v>Cristian Rondanelli</v>
          </cell>
          <cell r="M684" t="str">
            <v>crondanelli@callegari.cl</v>
          </cell>
          <cell r="N684">
            <v>37000000</v>
          </cell>
        </row>
        <row r="685">
          <cell r="A685" t="str">
            <v>RXPX40</v>
          </cell>
          <cell r="B685">
            <v>45707.711805555555</v>
          </cell>
          <cell r="C685" t="str">
            <v>HYUNDAI</v>
          </cell>
          <cell r="D685" t="str">
            <v>ATOS</v>
          </cell>
          <cell r="E685">
            <v>2022</v>
          </cell>
          <cell r="F685">
            <v>23328</v>
          </cell>
          <cell r="G685" t="str">
            <v>1.1 AH2 PLUS MT</v>
          </cell>
          <cell r="H685" t="str">
            <v>GRIS GRAFITO</v>
          </cell>
          <cell r="I685" t="str">
            <v>Megacentro Ovalle</v>
          </cell>
          <cell r="J685" t="str">
            <v>Mauricio  Silva</v>
          </cell>
          <cell r="K685" t="str">
            <v>Mauricio  Silva</v>
          </cell>
          <cell r="L685" t="str">
            <v>David Ramirez</v>
          </cell>
          <cell r="M685" t="str">
            <v>dramirez@callegari.cl</v>
          </cell>
          <cell r="N685">
            <v>5250000</v>
          </cell>
        </row>
        <row r="686">
          <cell r="A686" t="str">
            <v>TRJD63</v>
          </cell>
          <cell r="B686">
            <v>45707.711111111108</v>
          </cell>
          <cell r="C686" t="str">
            <v>FORD</v>
          </cell>
          <cell r="D686" t="str">
            <v>EXPLORER</v>
          </cell>
          <cell r="E686">
            <v>2024</v>
          </cell>
          <cell r="F686">
            <v>10300</v>
          </cell>
          <cell r="G686" t="str">
            <v>2.3 LIMITED AT</v>
          </cell>
          <cell r="H686" t="str">
            <v>GRIS CARBONIZADO</v>
          </cell>
          <cell r="I686" t="str">
            <v>Megacentro La Serena</v>
          </cell>
          <cell r="J686" t="str">
            <v>Mauricio  Silva</v>
          </cell>
          <cell r="K686" t="str">
            <v>Mauricio  Silva</v>
          </cell>
          <cell r="L686" t="str">
            <v>Juan Saavedra</v>
          </cell>
          <cell r="M686" t="str">
            <v>jsaavedra@callegari.cl</v>
          </cell>
          <cell r="N686">
            <v>30000000</v>
          </cell>
        </row>
        <row r="687">
          <cell r="A687" t="str">
            <v>RBJH60</v>
          </cell>
          <cell r="B687">
            <v>45706.70416666667</v>
          </cell>
          <cell r="C687" t="str">
            <v>HYUNDAI</v>
          </cell>
          <cell r="D687" t="str">
            <v>ACCENT</v>
          </cell>
          <cell r="E687">
            <v>2021</v>
          </cell>
          <cell r="F687">
            <v>42000</v>
          </cell>
          <cell r="G687" t="str">
            <v>1.4 SDN HCI PLUS MT</v>
          </cell>
          <cell r="H687" t="str">
            <v>ROJO PASION</v>
          </cell>
          <cell r="I687" t="str">
            <v>Vallenar</v>
          </cell>
          <cell r="J687" t="str">
            <v>Mauricio  Silva</v>
          </cell>
          <cell r="K687" t="str">
            <v>Mauricio  Silva</v>
          </cell>
          <cell r="L687" t="str">
            <v>Claudia Vasquez</v>
          </cell>
          <cell r="M687" t="str">
            <v>cvasquez@callegari.cl</v>
          </cell>
          <cell r="N687">
            <v>7100000</v>
          </cell>
        </row>
        <row r="688">
          <cell r="A688" t="str">
            <v>THRJ12</v>
          </cell>
          <cell r="B688">
            <v>45706.703472222223</v>
          </cell>
          <cell r="C688" t="str">
            <v>PEUGEOT</v>
          </cell>
          <cell r="D688" t="str">
            <v>LANDTREK</v>
          </cell>
          <cell r="E688">
            <v>2024</v>
          </cell>
          <cell r="F688">
            <v>23000</v>
          </cell>
          <cell r="H688" t="str">
            <v>GRIS ALUMINIUM</v>
          </cell>
          <cell r="I688" t="str">
            <v>Peugeot La Serena</v>
          </cell>
          <cell r="J688" t="str">
            <v>Mauricio  Silva</v>
          </cell>
          <cell r="K688" t="str">
            <v>Mauricio  Silva</v>
          </cell>
          <cell r="L688" t="str">
            <v>Camila Gonzalez</v>
          </cell>
          <cell r="M688" t="str">
            <v>camila.gonzalez@callegari.cl</v>
          </cell>
          <cell r="N688">
            <v>21100000</v>
          </cell>
        </row>
        <row r="689">
          <cell r="A689" t="str">
            <v>LYPF32</v>
          </cell>
          <cell r="B689">
            <v>45706.702777777777</v>
          </cell>
          <cell r="C689" t="str">
            <v>KIA MOTORS</v>
          </cell>
          <cell r="D689" t="str">
            <v>SORENTO</v>
          </cell>
          <cell r="E689">
            <v>2020</v>
          </cell>
          <cell r="F689">
            <v>90210</v>
          </cell>
          <cell r="G689" t="str">
            <v>SORENTO EX 2.4 GSL 6MT 2WD</v>
          </cell>
          <cell r="H689" t="str">
            <v>GRIS ACERO</v>
          </cell>
          <cell r="I689" t="str">
            <v>Megacentro La Serena</v>
          </cell>
          <cell r="J689" t="str">
            <v>Mauricio  Silva</v>
          </cell>
          <cell r="K689" t="str">
            <v>Mauricio  Silva</v>
          </cell>
          <cell r="L689" t="str">
            <v xml:space="preserve"> Luis  Mancilla</v>
          </cell>
          <cell r="M689" t="str">
            <v>lmancilla@callegari.cl</v>
          </cell>
          <cell r="N689">
            <v>12600000</v>
          </cell>
        </row>
        <row r="690">
          <cell r="A690" t="str">
            <v>TJCZ98</v>
          </cell>
          <cell r="B690">
            <v>45706.479166666664</v>
          </cell>
          <cell r="C690" t="str">
            <v>OMODA</v>
          </cell>
          <cell r="D690" t="str">
            <v>C5</v>
          </cell>
          <cell r="E690">
            <v>2024</v>
          </cell>
          <cell r="F690">
            <v>5500</v>
          </cell>
          <cell r="G690" t="str">
            <v>1.5 T COMFORT AT</v>
          </cell>
          <cell r="H690" t="str">
            <v xml:space="preserve">GRIS </v>
          </cell>
          <cell r="I690" t="str">
            <v>Megacentro Ovalle</v>
          </cell>
          <cell r="J690" t="str">
            <v>Mauricio  Silva</v>
          </cell>
          <cell r="K690" t="str">
            <v>Mauricio  Silva</v>
          </cell>
          <cell r="L690" t="str">
            <v>David Ramirez</v>
          </cell>
          <cell r="M690" t="str">
            <v>dramirez@callegari.cl</v>
          </cell>
          <cell r="N690">
            <v>10700000</v>
          </cell>
        </row>
        <row r="691">
          <cell r="A691" t="str">
            <v>TJSJ97</v>
          </cell>
          <cell r="B691">
            <v>45705.716666666667</v>
          </cell>
          <cell r="C691" t="str">
            <v>OPEL</v>
          </cell>
          <cell r="D691" t="str">
            <v>CORSA</v>
          </cell>
          <cell r="E691">
            <v>2024</v>
          </cell>
          <cell r="F691">
            <v>9181</v>
          </cell>
          <cell r="G691" t="str">
            <v>1.2 EDITION AT</v>
          </cell>
          <cell r="H691" t="str">
            <v>GRIS ALUMINIUM</v>
          </cell>
          <cell r="I691" t="str">
            <v>Peugeot La Serena</v>
          </cell>
          <cell r="J691" t="str">
            <v>Mauricio  Silva</v>
          </cell>
          <cell r="K691" t="str">
            <v>Mauricio  Silva</v>
          </cell>
          <cell r="L691" t="str">
            <v>Jose Luis Espinoza</v>
          </cell>
          <cell r="M691" t="str">
            <v>jlespinoza@callegari.cl</v>
          </cell>
          <cell r="N691">
            <v>12500000</v>
          </cell>
        </row>
        <row r="692">
          <cell r="A692" t="str">
            <v>TFCC55</v>
          </cell>
          <cell r="B692">
            <v>45705.434027777781</v>
          </cell>
          <cell r="C692" t="str">
            <v>DONGFENG</v>
          </cell>
          <cell r="D692" t="str">
            <v>TRUCK</v>
          </cell>
          <cell r="E692">
            <v>2024</v>
          </cell>
          <cell r="F692">
            <v>22138</v>
          </cell>
          <cell r="H692" t="str">
            <v>BLANCO</v>
          </cell>
          <cell r="I692" t="str">
            <v>Megacentro Ovalle</v>
          </cell>
          <cell r="J692" t="str">
            <v>Mauricio  Silva</v>
          </cell>
          <cell r="K692" t="str">
            <v>Mauricio  Silva</v>
          </cell>
          <cell r="L692" t="str">
            <v>Jose Torres</v>
          </cell>
          <cell r="M692" t="str">
            <v>jtorres@callegari.cl</v>
          </cell>
          <cell r="N692">
            <v>5500000</v>
          </cell>
        </row>
        <row r="693">
          <cell r="A693" t="str">
            <v>PLRX44</v>
          </cell>
          <cell r="B693">
            <v>45705.414583333331</v>
          </cell>
          <cell r="C693" t="str">
            <v>KIA MOTORS</v>
          </cell>
          <cell r="D693" t="str">
            <v>SELTOS</v>
          </cell>
          <cell r="E693">
            <v>2021</v>
          </cell>
          <cell r="F693">
            <v>65340</v>
          </cell>
          <cell r="G693" t="str">
            <v>1.6 EX AT</v>
          </cell>
          <cell r="H693" t="str">
            <v>ROJO RUBI</v>
          </cell>
          <cell r="I693" t="str">
            <v>Megacentro La Serena</v>
          </cell>
          <cell r="J693" t="str">
            <v>Mauricio  Silva</v>
          </cell>
          <cell r="K693" t="str">
            <v>Mauricio  Silva</v>
          </cell>
          <cell r="L693" t="str">
            <v xml:space="preserve"> Luis  Mancilla</v>
          </cell>
          <cell r="M693" t="str">
            <v>lmancilla@callegari.cl</v>
          </cell>
          <cell r="N693">
            <v>11200000</v>
          </cell>
        </row>
        <row r="694">
          <cell r="A694" t="str">
            <v>RPSZ67</v>
          </cell>
          <cell r="B694">
            <v>45702.538888888892</v>
          </cell>
          <cell r="C694" t="str">
            <v>NISSAN</v>
          </cell>
          <cell r="D694" t="str">
            <v>VERSA</v>
          </cell>
          <cell r="E694">
            <v>2022</v>
          </cell>
          <cell r="F694">
            <v>38005</v>
          </cell>
          <cell r="G694" t="str">
            <v>1.6 EXCLUSIVE AT</v>
          </cell>
          <cell r="H694" t="str">
            <v>AZUL OSCURO PERLA</v>
          </cell>
          <cell r="I694" t="str">
            <v>Nissan La Serena</v>
          </cell>
          <cell r="J694" t="str">
            <v>Antonella Daire</v>
          </cell>
          <cell r="K694" t="str">
            <v>Antonella Daire</v>
          </cell>
          <cell r="L694" t="str">
            <v>Magdalena Olivares</v>
          </cell>
          <cell r="M694" t="str">
            <v>molivares@callegari.cl</v>
          </cell>
          <cell r="N694">
            <v>11500000</v>
          </cell>
        </row>
        <row r="695">
          <cell r="A695" t="str">
            <v>SYDS22</v>
          </cell>
          <cell r="B695">
            <v>45702.40625</v>
          </cell>
          <cell r="C695" t="str">
            <v>OPEL</v>
          </cell>
          <cell r="D695" t="str">
            <v>MOKKA</v>
          </cell>
          <cell r="E695">
            <v>2023</v>
          </cell>
          <cell r="F695">
            <v>11000</v>
          </cell>
          <cell r="G695" t="str">
            <v>1.5 ELEGANCE MT DIESEL</v>
          </cell>
          <cell r="H695" t="str">
            <v>BLANCO BLANC BANQUIS</v>
          </cell>
          <cell r="I695" t="str">
            <v>Local Usados</v>
          </cell>
          <cell r="J695" t="str">
            <v>Mauricio  Silva</v>
          </cell>
          <cell r="K695" t="str">
            <v>Mauricio  Silva</v>
          </cell>
          <cell r="L695" t="str">
            <v>Federico Albert</v>
          </cell>
          <cell r="M695" t="str">
            <v>falbert@callegari.cl</v>
          </cell>
          <cell r="N695">
            <v>13500000</v>
          </cell>
        </row>
        <row r="696">
          <cell r="A696" t="str">
            <v>RLRJ36</v>
          </cell>
          <cell r="B696">
            <v>45702.402083333334</v>
          </cell>
          <cell r="C696" t="str">
            <v>MITSUBISHI</v>
          </cell>
          <cell r="D696" t="str">
            <v>L200</v>
          </cell>
          <cell r="E696">
            <v>2022</v>
          </cell>
          <cell r="F696">
            <v>54000</v>
          </cell>
          <cell r="G696" t="str">
            <v>2.4 TD KATANA CRT MT 4X4 DIESEL</v>
          </cell>
          <cell r="H696" t="str">
            <v>GRIS GRAFITO</v>
          </cell>
          <cell r="I696" t="str">
            <v>Local Fco De Aguirre</v>
          </cell>
          <cell r="J696" t="str">
            <v>Mauricio  Silva</v>
          </cell>
          <cell r="K696" t="str">
            <v>Mauricio  Silva</v>
          </cell>
          <cell r="L696" t="str">
            <v>Willy Guerrero</v>
          </cell>
          <cell r="M696" t="str">
            <v>wguerrero@callegari.cl</v>
          </cell>
          <cell r="N696">
            <v>14500000</v>
          </cell>
        </row>
        <row r="697">
          <cell r="A697" t="str">
            <v>SVGK34</v>
          </cell>
          <cell r="B697">
            <v>45702.401388888888</v>
          </cell>
          <cell r="C697" t="str">
            <v>NISSAN</v>
          </cell>
          <cell r="D697" t="str">
            <v>KICKS</v>
          </cell>
          <cell r="E697">
            <v>2023</v>
          </cell>
          <cell r="F697">
            <v>11344</v>
          </cell>
          <cell r="G697" t="str">
            <v>1.6 ADVANCE AT</v>
          </cell>
          <cell r="H697" t="str">
            <v>GRIS METALICO</v>
          </cell>
          <cell r="I697" t="str">
            <v>Local Usados</v>
          </cell>
          <cell r="J697" t="str">
            <v>Mauricio  Silva</v>
          </cell>
          <cell r="K697" t="str">
            <v>Mauricio  Silva</v>
          </cell>
          <cell r="L697" t="str">
            <v>Vanessa  Casanga</v>
          </cell>
          <cell r="M697" t="str">
            <v>vcasanga@callegari.cl</v>
          </cell>
          <cell r="N697">
            <v>12500000</v>
          </cell>
        </row>
        <row r="698">
          <cell r="A698" t="str">
            <v>RXRX36</v>
          </cell>
          <cell r="B698">
            <v>45702.400694444441</v>
          </cell>
          <cell r="C698" t="str">
            <v>KIA MOTORS</v>
          </cell>
          <cell r="D698" t="str">
            <v>SOLUTO</v>
          </cell>
          <cell r="E698">
            <v>2022</v>
          </cell>
          <cell r="F698">
            <v>17217</v>
          </cell>
          <cell r="G698" t="str">
            <v>1.4 LX AC MT</v>
          </cell>
          <cell r="H698" t="str">
            <v>PLATEADO TITANIO</v>
          </cell>
          <cell r="I698" t="str">
            <v>Kia La Serena</v>
          </cell>
          <cell r="J698" t="str">
            <v>Mauricio  Silva</v>
          </cell>
          <cell r="K698" t="str">
            <v>Mauricio  Silva</v>
          </cell>
          <cell r="L698" t="str">
            <v>Carolina Bustos</v>
          </cell>
          <cell r="M698" t="str">
            <v>cbustos@callegari.cl</v>
          </cell>
          <cell r="N698">
            <v>6800000</v>
          </cell>
        </row>
        <row r="699">
          <cell r="A699" t="str">
            <v>KGPD80</v>
          </cell>
          <cell r="B699">
            <v>45701.751388888886</v>
          </cell>
          <cell r="C699" t="str">
            <v>FORD</v>
          </cell>
          <cell r="D699" t="str">
            <v>ECOSPORT</v>
          </cell>
          <cell r="E699">
            <v>2018</v>
          </cell>
          <cell r="F699">
            <v>86000</v>
          </cell>
          <cell r="G699" t="str">
            <v>1.5 FREESTYLE MT</v>
          </cell>
          <cell r="H699" t="str">
            <v>AZUL BELIZE</v>
          </cell>
          <cell r="I699" t="str">
            <v xml:space="preserve">Premium Usados </v>
          </cell>
          <cell r="J699" t="str">
            <v>Antonella Daire</v>
          </cell>
          <cell r="K699" t="str">
            <v>Antonella Daire</v>
          </cell>
          <cell r="L699" t="str">
            <v>Daniel Aguilera</v>
          </cell>
          <cell r="M699" t="str">
            <v>daguilera@callegari.cl</v>
          </cell>
          <cell r="N699">
            <v>5800000</v>
          </cell>
        </row>
        <row r="700">
          <cell r="A700" t="str">
            <v>SXBS16</v>
          </cell>
          <cell r="B700">
            <v>45701.488194444442</v>
          </cell>
          <cell r="C700" t="str">
            <v>CHANGAN</v>
          </cell>
          <cell r="D700" t="str">
            <v>CS15</v>
          </cell>
          <cell r="E700">
            <v>2023</v>
          </cell>
          <cell r="F700">
            <v>52000</v>
          </cell>
          <cell r="G700" t="str">
            <v>1.5 ELITE AT</v>
          </cell>
          <cell r="H700" t="str">
            <v>ROJO</v>
          </cell>
          <cell r="I700" t="str">
            <v>Omoda La Serena</v>
          </cell>
          <cell r="J700" t="str">
            <v>Mauricio  Silva</v>
          </cell>
          <cell r="K700" t="str">
            <v>Mauricio  Silva</v>
          </cell>
          <cell r="L700" t="str">
            <v>Daniela Pizarro</v>
          </cell>
          <cell r="M700" t="str">
            <v>dpizarro@callegari.cl</v>
          </cell>
          <cell r="N700">
            <v>8000000</v>
          </cell>
        </row>
        <row r="701">
          <cell r="A701" t="str">
            <v>RZPB55</v>
          </cell>
          <cell r="B701">
            <v>45699.973611111112</v>
          </cell>
          <cell r="C701" t="str">
            <v>FORD</v>
          </cell>
          <cell r="D701" t="str">
            <v>EXPLORER</v>
          </cell>
          <cell r="E701">
            <v>2021</v>
          </cell>
          <cell r="F701">
            <v>34000</v>
          </cell>
          <cell r="G701" t="str">
            <v>2.3 LIMITED ECOBOOST AT 4X4</v>
          </cell>
          <cell r="H701" t="str">
            <v>ROJO COBRE ANDINO</v>
          </cell>
          <cell r="I701" t="str">
            <v>Local Usados</v>
          </cell>
          <cell r="J701" t="str">
            <v>Antonella Daire</v>
          </cell>
          <cell r="K701" t="str">
            <v>Antonella Daire</v>
          </cell>
          <cell r="L701" t="str">
            <v>Antonella Daire</v>
          </cell>
          <cell r="M701" t="str">
            <v>adaire@callegari.cl</v>
          </cell>
          <cell r="N701">
            <v>25000000</v>
          </cell>
        </row>
        <row r="702">
          <cell r="A702" t="str">
            <v>RFVW43</v>
          </cell>
          <cell r="B702">
            <v>45699.722222222219</v>
          </cell>
          <cell r="C702" t="str">
            <v>DONGFENG</v>
          </cell>
          <cell r="D702">
            <v>580</v>
          </cell>
          <cell r="E702">
            <v>2022</v>
          </cell>
          <cell r="F702">
            <v>41500</v>
          </cell>
          <cell r="G702" t="str">
            <v>1.8 COMFORT MT</v>
          </cell>
          <cell r="H702" t="str">
            <v>ROJO</v>
          </cell>
          <cell r="I702" t="str">
            <v>Local Usados</v>
          </cell>
          <cell r="J702" t="str">
            <v>Mauricio  Silva</v>
          </cell>
          <cell r="K702" t="str">
            <v>Mauricio  Silva</v>
          </cell>
          <cell r="L702" t="str">
            <v>Federico Albert</v>
          </cell>
          <cell r="M702" t="str">
            <v>falbert@callegari.cl</v>
          </cell>
          <cell r="N702">
            <v>7800000</v>
          </cell>
        </row>
        <row r="703">
          <cell r="A703" t="str">
            <v>RSTB59</v>
          </cell>
          <cell r="B703">
            <v>45699.446527777778</v>
          </cell>
          <cell r="C703" t="str">
            <v>FORD</v>
          </cell>
          <cell r="D703" t="str">
            <v>RANGER</v>
          </cell>
          <cell r="E703">
            <v>2022</v>
          </cell>
          <cell r="F703">
            <v>35000</v>
          </cell>
          <cell r="G703" t="str">
            <v>2.0 RAPTOR AT 4X4 DIESEL</v>
          </cell>
          <cell r="H703" t="str">
            <v>NEGRO ABSOLUTO</v>
          </cell>
          <cell r="I703" t="str">
            <v>Megacentro La Serena</v>
          </cell>
          <cell r="J703" t="str">
            <v>Antonella Daire</v>
          </cell>
          <cell r="K703" t="str">
            <v>Antonella Daire</v>
          </cell>
          <cell r="L703" t="str">
            <v>Eliana Aguilera</v>
          </cell>
          <cell r="M703" t="str">
            <v>belen.aguilera@callegari.cl</v>
          </cell>
          <cell r="N703">
            <v>30000000</v>
          </cell>
        </row>
        <row r="704">
          <cell r="A704" t="str">
            <v>KXCJ37</v>
          </cell>
          <cell r="B704">
            <v>45698.651388888888</v>
          </cell>
          <cell r="C704" t="str">
            <v>CHERY</v>
          </cell>
          <cell r="D704" t="str">
            <v>TIGGO 3</v>
          </cell>
          <cell r="E704">
            <v>2019</v>
          </cell>
          <cell r="F704">
            <v>62000</v>
          </cell>
          <cell r="G704" t="str">
            <v>1.6 GLX MT</v>
          </cell>
          <cell r="H704" t="str">
            <v>BLANCO CHERY</v>
          </cell>
          <cell r="I704" t="str">
            <v>Local Usados</v>
          </cell>
          <cell r="J704" t="str">
            <v>Mauricio  Silva</v>
          </cell>
          <cell r="K704" t="str">
            <v>Mauricio  Silva</v>
          </cell>
          <cell r="L704" t="str">
            <v>Federico Albert</v>
          </cell>
          <cell r="M704" t="str">
            <v>falbert@callegari.cl</v>
          </cell>
          <cell r="N704">
            <v>5350000</v>
          </cell>
        </row>
        <row r="705">
          <cell r="A705" t="str">
            <v>TRTY54</v>
          </cell>
          <cell r="B705">
            <v>45695.77847222222</v>
          </cell>
          <cell r="C705" t="str">
            <v>KIA MOTORS</v>
          </cell>
          <cell r="D705" t="str">
            <v>SONET</v>
          </cell>
          <cell r="E705">
            <v>2024</v>
          </cell>
          <cell r="F705">
            <v>1000</v>
          </cell>
          <cell r="G705" t="str">
            <v>1.5 EX IVT FULL PLUS AT</v>
          </cell>
          <cell r="H705" t="str">
            <v>ROJO RUBI</v>
          </cell>
          <cell r="I705" t="str">
            <v>Kia La Serena</v>
          </cell>
          <cell r="J705" t="str">
            <v>Antonella Daire</v>
          </cell>
          <cell r="K705" t="str">
            <v>Antonella Daire</v>
          </cell>
          <cell r="L705" t="str">
            <v>José Cerda</v>
          </cell>
          <cell r="M705" t="str">
            <v>jose.cerda@callegari.cl</v>
          </cell>
          <cell r="N705">
            <v>15500000</v>
          </cell>
        </row>
        <row r="706">
          <cell r="A706" t="str">
            <v>SFZY94</v>
          </cell>
          <cell r="B706">
            <v>45695.563194444447</v>
          </cell>
          <cell r="C706" t="str">
            <v>FORD</v>
          </cell>
          <cell r="D706" t="str">
            <v>TERRITORY</v>
          </cell>
          <cell r="E706">
            <v>2023</v>
          </cell>
          <cell r="F706">
            <v>47000</v>
          </cell>
          <cell r="G706" t="str">
            <v>1.5 TITANIUM AT</v>
          </cell>
          <cell r="H706" t="str">
            <v>BLANCO METALICO</v>
          </cell>
          <cell r="I706" t="str">
            <v xml:space="preserve">Premium Usados </v>
          </cell>
          <cell r="J706" t="str">
            <v>Mauricio  Silva</v>
          </cell>
          <cell r="K706" t="str">
            <v>Mauricio  Silva</v>
          </cell>
          <cell r="L706" t="str">
            <v>Daniel Aguilera</v>
          </cell>
          <cell r="M706" t="str">
            <v>daguilera@callegari.cl</v>
          </cell>
          <cell r="N706">
            <v>12500000</v>
          </cell>
        </row>
        <row r="707">
          <cell r="A707" t="str">
            <v>LYSS89</v>
          </cell>
          <cell r="B707">
            <v>45695.462500000001</v>
          </cell>
          <cell r="C707" t="str">
            <v>JAC</v>
          </cell>
          <cell r="D707" t="str">
            <v>T8</v>
          </cell>
          <cell r="E707">
            <v>2021</v>
          </cell>
          <cell r="F707">
            <v>72000</v>
          </cell>
          <cell r="G707" t="str">
            <v>2.0 ADVANCE MT 4X4 DIESEL</v>
          </cell>
          <cell r="H707" t="str">
            <v>BLANCO</v>
          </cell>
          <cell r="I707" t="str">
            <v xml:space="preserve">Premium Usados </v>
          </cell>
          <cell r="J707" t="str">
            <v>Antonella Daire</v>
          </cell>
          <cell r="K707" t="str">
            <v>Antonella Daire</v>
          </cell>
          <cell r="L707" t="str">
            <v>Jordi Foitzick</v>
          </cell>
          <cell r="M707" t="str">
            <v>jocarrasco@callegari.cl</v>
          </cell>
          <cell r="N707">
            <v>9346000</v>
          </cell>
        </row>
        <row r="708">
          <cell r="A708" t="str">
            <v>LDWV16</v>
          </cell>
          <cell r="B708">
            <v>45694.79791666667</v>
          </cell>
          <cell r="C708" t="str">
            <v>RENAULT</v>
          </cell>
          <cell r="D708" t="str">
            <v>SYMBOL</v>
          </cell>
          <cell r="E708">
            <v>2019</v>
          </cell>
          <cell r="F708">
            <v>65000</v>
          </cell>
          <cell r="G708" t="str">
            <v>1.6 INTENS TECH MT</v>
          </cell>
          <cell r="H708" t="str">
            <v>GRIS PLATINO</v>
          </cell>
          <cell r="I708" t="str">
            <v xml:space="preserve">Premium Usados </v>
          </cell>
          <cell r="J708" t="str">
            <v>Antonella Daire</v>
          </cell>
          <cell r="K708" t="str">
            <v>Antonella Daire</v>
          </cell>
          <cell r="L708" t="str">
            <v>Jordi Foitzick</v>
          </cell>
          <cell r="M708" t="str">
            <v>jocarrasco@callegari.cl</v>
          </cell>
          <cell r="N708">
            <v>4700000</v>
          </cell>
        </row>
        <row r="709">
          <cell r="A709" t="str">
            <v>RHFG20</v>
          </cell>
          <cell r="B709">
            <v>45694.75277777778</v>
          </cell>
          <cell r="C709" t="str">
            <v>HAVAL</v>
          </cell>
          <cell r="D709" t="str">
            <v>H6</v>
          </cell>
          <cell r="E709">
            <v>2022</v>
          </cell>
          <cell r="F709">
            <v>28000</v>
          </cell>
          <cell r="G709" t="str">
            <v>2.0 DELUXE AT 4X4</v>
          </cell>
          <cell r="H709" t="str">
            <v>ROJO GRANATE</v>
          </cell>
          <cell r="I709" t="str">
            <v>Omoda La Serena</v>
          </cell>
          <cell r="J709" t="str">
            <v>Mauricio  Silva</v>
          </cell>
          <cell r="K709" t="str">
            <v>Mauricio  Silva</v>
          </cell>
          <cell r="L709" t="str">
            <v>Nasly Andrea  Rojas Campusano</v>
          </cell>
          <cell r="M709" t="str">
            <v>nrojas@callegari.cl</v>
          </cell>
          <cell r="N709">
            <v>13500000</v>
          </cell>
        </row>
        <row r="710">
          <cell r="A710" t="str">
            <v>TDYP40</v>
          </cell>
          <cell r="B710">
            <v>45694.691666666666</v>
          </cell>
          <cell r="C710" t="str">
            <v>PEUGEOT</v>
          </cell>
          <cell r="D710">
            <v>208</v>
          </cell>
          <cell r="E710">
            <v>2024</v>
          </cell>
          <cell r="F710">
            <v>8400</v>
          </cell>
          <cell r="G710" t="str">
            <v>1.2 ACTIVE PACK PURETECH 75 MT</v>
          </cell>
          <cell r="H710" t="str">
            <v>BLANCO BANQUISE</v>
          </cell>
          <cell r="I710" t="str">
            <v>Megacentro Ovalle</v>
          </cell>
          <cell r="J710" t="str">
            <v>Mauricio  Silva</v>
          </cell>
          <cell r="K710" t="str">
            <v>Mauricio  Silva</v>
          </cell>
          <cell r="L710" t="str">
            <v>Daniel Carvajal</v>
          </cell>
          <cell r="M710" t="str">
            <v>dcarvajal@callegari.cl</v>
          </cell>
          <cell r="N710">
            <v>9000000</v>
          </cell>
        </row>
        <row r="711">
          <cell r="A711" t="str">
            <v>RVPY55</v>
          </cell>
          <cell r="B711">
            <v>45692.75277777778</v>
          </cell>
          <cell r="C711" t="str">
            <v>FORD</v>
          </cell>
          <cell r="D711" t="str">
            <v>F-150</v>
          </cell>
          <cell r="E711">
            <v>2022</v>
          </cell>
          <cell r="F711">
            <v>85000</v>
          </cell>
          <cell r="G711" t="str">
            <v>5.0 LARIAT CC SPORT AT 4X4</v>
          </cell>
          <cell r="H711" t="str">
            <v>PLATEADO METALICO</v>
          </cell>
          <cell r="I711" t="str">
            <v xml:space="preserve">Premium Usados </v>
          </cell>
          <cell r="J711" t="str">
            <v>Antonella Daire</v>
          </cell>
          <cell r="K711" t="str">
            <v>Antonella Daire</v>
          </cell>
          <cell r="L711" t="str">
            <v>Jordi Foitzick</v>
          </cell>
          <cell r="M711" t="str">
            <v>jocarrasco@callegari.cl</v>
          </cell>
          <cell r="N711">
            <v>32000000</v>
          </cell>
        </row>
        <row r="712">
          <cell r="A712" t="str">
            <v>PXXT42</v>
          </cell>
          <cell r="B712">
            <v>45692.749305555553</v>
          </cell>
          <cell r="C712" t="str">
            <v>MITSUBISHI</v>
          </cell>
          <cell r="D712" t="str">
            <v>ECLIPSE CROSS</v>
          </cell>
          <cell r="E712">
            <v>2021</v>
          </cell>
          <cell r="F712">
            <v>49456</v>
          </cell>
          <cell r="G712" t="str">
            <v>1.5 RS AT</v>
          </cell>
          <cell r="H712" t="str">
            <v>AZUL DEPORTIVO</v>
          </cell>
          <cell r="I712" t="str">
            <v>Local Fco De Aguirre</v>
          </cell>
          <cell r="J712" t="str">
            <v>Mauricio  Silva</v>
          </cell>
          <cell r="K712" t="str">
            <v>Mauricio  Silva</v>
          </cell>
          <cell r="L712" t="str">
            <v>Pablo Toth</v>
          </cell>
          <cell r="M712" t="str">
            <v>ptoth@callegari.cl</v>
          </cell>
          <cell r="N712">
            <v>13300000</v>
          </cell>
        </row>
        <row r="713">
          <cell r="A713" t="str">
            <v>RXJP77</v>
          </cell>
          <cell r="B713">
            <v>45692.719444444447</v>
          </cell>
          <cell r="C713" t="str">
            <v>JAC</v>
          </cell>
          <cell r="D713" t="str">
            <v>JS2</v>
          </cell>
          <cell r="E713">
            <v>2022</v>
          </cell>
          <cell r="F713">
            <v>24043</v>
          </cell>
          <cell r="G713" t="str">
            <v>1.5 LUXURY MT</v>
          </cell>
          <cell r="H713" t="str">
            <v>BLANCO</v>
          </cell>
          <cell r="I713" t="str">
            <v>Omoda La Serena</v>
          </cell>
          <cell r="J713" t="str">
            <v>Mauricio  Silva</v>
          </cell>
          <cell r="K713" t="str">
            <v>Mauricio  Silva</v>
          </cell>
          <cell r="L713" t="str">
            <v>Daniela Pizarro</v>
          </cell>
          <cell r="M713" t="str">
            <v>dpizarro@callegari.cl</v>
          </cell>
          <cell r="N713">
            <v>7000000</v>
          </cell>
        </row>
        <row r="714">
          <cell r="A714" t="str">
            <v>SYDK14</v>
          </cell>
          <cell r="B714">
            <v>45691.697916666664</v>
          </cell>
          <cell r="C714" t="str">
            <v>NISSAN</v>
          </cell>
          <cell r="D714" t="str">
            <v>NAVARA</v>
          </cell>
          <cell r="E714">
            <v>2023</v>
          </cell>
          <cell r="F714">
            <v>24067</v>
          </cell>
          <cell r="G714" t="str">
            <v>2.3 DC PLATINUM MT 4X4 DIESEL</v>
          </cell>
          <cell r="H714" t="str">
            <v>BLANCO HIELO</v>
          </cell>
          <cell r="I714" t="str">
            <v>Megacentro Ovalle</v>
          </cell>
          <cell r="J714" t="str">
            <v>Mauricio  Silva</v>
          </cell>
          <cell r="K714" t="str">
            <v>Mauricio  Silva</v>
          </cell>
          <cell r="L714" t="str">
            <v>Jorge Nuñez</v>
          </cell>
          <cell r="M714" t="str">
            <v>jnunez@callegari.cl</v>
          </cell>
          <cell r="N714">
            <v>27000000</v>
          </cell>
        </row>
        <row r="715">
          <cell r="A715" t="str">
            <v>SJKK87</v>
          </cell>
          <cell r="B715">
            <v>45691.525000000001</v>
          </cell>
          <cell r="C715" t="str">
            <v>SUBARU</v>
          </cell>
          <cell r="D715" t="str">
            <v>OUTBACK</v>
          </cell>
          <cell r="E715">
            <v>2023</v>
          </cell>
          <cell r="F715">
            <v>32379</v>
          </cell>
          <cell r="G715" t="str">
            <v>2.5 TOURING GARDX AT 4X4</v>
          </cell>
          <cell r="H715" t="str">
            <v>BLANCO CRISTAL PERLA</v>
          </cell>
          <cell r="I715" t="str">
            <v>Sk Copiapo</v>
          </cell>
          <cell r="J715" t="str">
            <v>Mauricio  Silva</v>
          </cell>
          <cell r="K715" t="str">
            <v>Mauricio  Silva</v>
          </cell>
          <cell r="L715" t="str">
            <v>Miguel Muñoz</v>
          </cell>
          <cell r="M715" t="str">
            <v>mmunoz@callegari.cl</v>
          </cell>
          <cell r="N715">
            <v>24500000</v>
          </cell>
        </row>
        <row r="716">
          <cell r="A716" t="str">
            <v>SJJH53</v>
          </cell>
          <cell r="B716">
            <v>45691.438194444447</v>
          </cell>
          <cell r="C716" t="str">
            <v>OPEL</v>
          </cell>
          <cell r="D716" t="str">
            <v>CORSA</v>
          </cell>
          <cell r="E716">
            <v>2023</v>
          </cell>
          <cell r="F716">
            <v>61000</v>
          </cell>
          <cell r="G716" t="str">
            <v>1.5 EDITION MT DIESEL</v>
          </cell>
          <cell r="H716" t="str">
            <v>GRIS ALUMINIUM</v>
          </cell>
          <cell r="I716" t="str">
            <v>Peugeot La Serena</v>
          </cell>
          <cell r="J716" t="str">
            <v>Mauricio  Silva</v>
          </cell>
          <cell r="K716" t="str">
            <v>Mauricio  Silva</v>
          </cell>
          <cell r="L716" t="str">
            <v>Felix  Maira</v>
          </cell>
          <cell r="M716" t="str">
            <v>fmaira@callegari.cl</v>
          </cell>
          <cell r="N716">
            <v>10000000</v>
          </cell>
        </row>
        <row r="717">
          <cell r="A717" t="str">
            <v>SHZP89</v>
          </cell>
          <cell r="B717">
            <v>45688.813888888886</v>
          </cell>
          <cell r="C717" t="str">
            <v>HYUNDAI</v>
          </cell>
          <cell r="D717" t="str">
            <v>ELANTRA</v>
          </cell>
          <cell r="E717">
            <v>2023</v>
          </cell>
          <cell r="F717">
            <v>22600</v>
          </cell>
          <cell r="G717" t="str">
            <v>2.0 CN7 VALUE AT</v>
          </cell>
          <cell r="H717" t="str">
            <v>GRIS</v>
          </cell>
          <cell r="I717" t="str">
            <v>Omoda La Serena</v>
          </cell>
          <cell r="J717" t="str">
            <v>Antonella Daire</v>
          </cell>
          <cell r="K717" t="str">
            <v>Antonella Daire</v>
          </cell>
          <cell r="L717" t="str">
            <v>Nasly Andrea  Rojas Campusano</v>
          </cell>
          <cell r="M717" t="str">
            <v>nrojas@callegari.cl</v>
          </cell>
          <cell r="N717">
            <v>12500000</v>
          </cell>
        </row>
        <row r="718">
          <cell r="A718" t="str">
            <v>KSRV39</v>
          </cell>
          <cell r="B718">
            <v>45688.8125</v>
          </cell>
          <cell r="C718" t="str">
            <v>CHERY</v>
          </cell>
          <cell r="D718" t="str">
            <v>TIGGO 4</v>
          </cell>
          <cell r="E718">
            <v>2018</v>
          </cell>
          <cell r="F718">
            <v>51500</v>
          </cell>
          <cell r="G718" t="str">
            <v>2.0 GLS MT</v>
          </cell>
          <cell r="H718" t="str">
            <v>ROJO METALIZADO</v>
          </cell>
          <cell r="I718" t="str">
            <v>Omoda La Serena</v>
          </cell>
          <cell r="J718" t="str">
            <v>Antonella Daire</v>
          </cell>
          <cell r="K718" t="str">
            <v>Antonella Daire</v>
          </cell>
          <cell r="L718" t="str">
            <v>Nasly Andrea  Rojas Campusano</v>
          </cell>
          <cell r="M718" t="str">
            <v>nrojas@callegari.cl</v>
          </cell>
          <cell r="N718">
            <v>4700000</v>
          </cell>
        </row>
        <row r="719">
          <cell r="A719" t="str">
            <v>TPGH50</v>
          </cell>
          <cell r="B719">
            <v>45688.713194444441</v>
          </cell>
          <cell r="C719" t="str">
            <v>FORD</v>
          </cell>
          <cell r="D719" t="str">
            <v>BRONCO</v>
          </cell>
          <cell r="E719">
            <v>2024</v>
          </cell>
          <cell r="F719">
            <v>16000</v>
          </cell>
          <cell r="G719" t="str">
            <v>2.7 T V6 WILDTRAK AT 4X4</v>
          </cell>
          <cell r="H719" t="str">
            <v>NEGRO PROFUNDO</v>
          </cell>
          <cell r="I719" t="str">
            <v>Salamanca</v>
          </cell>
          <cell r="J719" t="str">
            <v>Mauricio  Silva</v>
          </cell>
          <cell r="K719" t="str">
            <v>Mauricio  Silva</v>
          </cell>
          <cell r="L719" t="str">
            <v>Cristian Rondanelli</v>
          </cell>
          <cell r="M719" t="str">
            <v>crondanelli@callegari.cl</v>
          </cell>
          <cell r="N719">
            <v>47000000</v>
          </cell>
        </row>
        <row r="720">
          <cell r="A720" t="str">
            <v>JGCD39</v>
          </cell>
          <cell r="B720">
            <v>45688.709722222222</v>
          </cell>
          <cell r="C720" t="str">
            <v>NISSAN</v>
          </cell>
          <cell r="D720" t="str">
            <v>QASHQAI</v>
          </cell>
          <cell r="E720">
            <v>2017</v>
          </cell>
          <cell r="F720">
            <v>98000</v>
          </cell>
          <cell r="G720" t="str">
            <v>2.0 EXCLUSIVE CTV AC SUN ROOF CUERO AT 4X4</v>
          </cell>
          <cell r="H720" t="str">
            <v>PLATEADO SATIN</v>
          </cell>
          <cell r="I720" t="str">
            <v>Local Usados</v>
          </cell>
          <cell r="J720" t="str">
            <v>Mauricio  Silva</v>
          </cell>
          <cell r="K720" t="str">
            <v>Mauricio  Silva</v>
          </cell>
          <cell r="L720" t="str">
            <v>Vanessa  Casanga</v>
          </cell>
          <cell r="M720" t="str">
            <v>vcasanga@callegari.cl</v>
          </cell>
          <cell r="N720">
            <v>8900000</v>
          </cell>
        </row>
        <row r="721">
          <cell r="A721" t="str">
            <v>SDPC95</v>
          </cell>
          <cell r="B721">
            <v>45688.678472222222</v>
          </cell>
          <cell r="C721" t="str">
            <v>KIA MOTORS</v>
          </cell>
          <cell r="D721" t="str">
            <v>SONET</v>
          </cell>
          <cell r="E721">
            <v>2022</v>
          </cell>
          <cell r="F721">
            <v>39000</v>
          </cell>
          <cell r="G721" t="str">
            <v>1.5 EX FULL MT</v>
          </cell>
          <cell r="H721" t="str">
            <v>BLANCO PERLA NEGRO</v>
          </cell>
          <cell r="I721" t="str">
            <v>Omoda La Serena</v>
          </cell>
          <cell r="J721" t="str">
            <v>Mauricio  Silva</v>
          </cell>
          <cell r="K721" t="str">
            <v>Mauricio  Silva</v>
          </cell>
          <cell r="L721" t="str">
            <v>Daniela Pizarro</v>
          </cell>
          <cell r="M721" t="str">
            <v>dpizarro@callegari.cl</v>
          </cell>
          <cell r="N721">
            <v>9700000</v>
          </cell>
        </row>
        <row r="722">
          <cell r="A722" t="str">
            <v>PJDF36</v>
          </cell>
          <cell r="B722">
            <v>45688.504166666666</v>
          </cell>
          <cell r="C722" t="str">
            <v>PEUGEOT</v>
          </cell>
          <cell r="D722">
            <v>2008</v>
          </cell>
          <cell r="E722">
            <v>2021</v>
          </cell>
          <cell r="F722">
            <v>39500</v>
          </cell>
          <cell r="G722" t="str">
            <v>1.2 ACTIVE PACK PURETECH 130 MT</v>
          </cell>
          <cell r="H722" t="str">
            <v>GRIS PLATINUM</v>
          </cell>
          <cell r="I722" t="str">
            <v>Megacentro Ovalle</v>
          </cell>
          <cell r="J722" t="str">
            <v>Mauricio  Silva</v>
          </cell>
          <cell r="K722" t="str">
            <v>Mauricio  Silva</v>
          </cell>
          <cell r="L722" t="str">
            <v>Daniel Carvajal</v>
          </cell>
          <cell r="M722" t="str">
            <v>dcarvajal@callegari.cl</v>
          </cell>
          <cell r="N722">
            <v>10000000</v>
          </cell>
        </row>
        <row r="723">
          <cell r="A723" t="str">
            <v>PKTY46</v>
          </cell>
          <cell r="B723">
            <v>45688.495833333334</v>
          </cell>
          <cell r="C723" t="str">
            <v>KIA MOTORS</v>
          </cell>
          <cell r="D723" t="str">
            <v>SOLUTO</v>
          </cell>
          <cell r="E723">
            <v>2021</v>
          </cell>
          <cell r="F723">
            <v>59000</v>
          </cell>
          <cell r="G723" t="str">
            <v>1.4 LX AC MT</v>
          </cell>
          <cell r="H723" t="str">
            <v>PLATEADO TITANIO</v>
          </cell>
          <cell r="I723" t="str">
            <v>Second Floor Kia</v>
          </cell>
          <cell r="J723" t="str">
            <v>Mauricio  Silva</v>
          </cell>
          <cell r="K723" t="str">
            <v>Mauricio  Silva</v>
          </cell>
          <cell r="L723" t="str">
            <v>Leonardo Palma Nuñez</v>
          </cell>
          <cell r="M723" t="str">
            <v>lpalma@callegari.cl</v>
          </cell>
          <cell r="N723">
            <v>5500000</v>
          </cell>
        </row>
        <row r="724">
          <cell r="A724" t="str">
            <v>SHYS52</v>
          </cell>
          <cell r="B724">
            <v>45687.738194444442</v>
          </cell>
          <cell r="C724" t="str">
            <v>CHEVROLET</v>
          </cell>
          <cell r="D724" t="str">
            <v>ONIX</v>
          </cell>
          <cell r="E724">
            <v>2023</v>
          </cell>
          <cell r="F724">
            <v>19000</v>
          </cell>
          <cell r="H724" t="str">
            <v>GRIS METALICO</v>
          </cell>
          <cell r="I724" t="str">
            <v>Megacentro La Serena</v>
          </cell>
          <cell r="J724" t="str">
            <v>Mauricio  Silva</v>
          </cell>
          <cell r="K724" t="str">
            <v>Mauricio  Silva</v>
          </cell>
          <cell r="L724" t="str">
            <v xml:space="preserve"> Luis  Mancilla</v>
          </cell>
          <cell r="M724" t="str">
            <v>lmancilla@callegari.cl</v>
          </cell>
          <cell r="N724">
            <v>10350000</v>
          </cell>
        </row>
        <row r="725">
          <cell r="A725" t="str">
            <v>RFKV53</v>
          </cell>
          <cell r="B725">
            <v>45687.674305555556</v>
          </cell>
          <cell r="C725" t="str">
            <v>FORD</v>
          </cell>
          <cell r="D725" t="str">
            <v>TERRITORY</v>
          </cell>
          <cell r="E725">
            <v>2021</v>
          </cell>
          <cell r="F725">
            <v>70000</v>
          </cell>
          <cell r="G725" t="str">
            <v>1.5 TITANIUM PLUS AT</v>
          </cell>
          <cell r="H725" t="str">
            <v>BLANCO PERLADO</v>
          </cell>
          <cell r="I725" t="str">
            <v>Megacentro La Serena</v>
          </cell>
          <cell r="J725" t="str">
            <v>Mauricio  Silva</v>
          </cell>
          <cell r="K725" t="str">
            <v>Mauricio  Silva</v>
          </cell>
          <cell r="L725" t="str">
            <v>Viviana Rojas</v>
          </cell>
          <cell r="M725" t="str">
            <v>v.rojas@callegari.cl</v>
          </cell>
          <cell r="N725">
            <v>10489616</v>
          </cell>
        </row>
        <row r="726">
          <cell r="A726" t="str">
            <v>RHBL81</v>
          </cell>
          <cell r="B726">
            <v>45687.436805555553</v>
          </cell>
          <cell r="C726" t="str">
            <v>BMW</v>
          </cell>
          <cell r="D726" t="str">
            <v>X3</v>
          </cell>
          <cell r="E726">
            <v>2022</v>
          </cell>
          <cell r="F726">
            <v>41800</v>
          </cell>
          <cell r="G726" t="str">
            <v>2.0 XDRIVE20D HERITAGE LCI AT 4X4 DIESEL</v>
          </cell>
          <cell r="H726" t="str">
            <v>GRIS EFECTO BRILLANT</v>
          </cell>
          <cell r="I726" t="str">
            <v>Megacentro La Serena</v>
          </cell>
          <cell r="J726" t="str">
            <v>Mauricio  Silva</v>
          </cell>
          <cell r="K726" t="str">
            <v>Mauricio  Silva</v>
          </cell>
          <cell r="L726" t="str">
            <v>Juan Saavedra</v>
          </cell>
          <cell r="M726" t="str">
            <v>jsaavedra@callegari.cl</v>
          </cell>
          <cell r="N726">
            <v>32000000</v>
          </cell>
        </row>
        <row r="727">
          <cell r="A727" t="str">
            <v>TRBJ47</v>
          </cell>
          <cell r="B727">
            <v>45686.73541666667</v>
          </cell>
          <cell r="C727" t="str">
            <v>PEUGEOT</v>
          </cell>
          <cell r="D727">
            <v>2008</v>
          </cell>
          <cell r="E727">
            <v>2024</v>
          </cell>
          <cell r="F727">
            <v>3363</v>
          </cell>
          <cell r="G727" t="str">
            <v>1.2 ALLURE PURETECH 130HP MT</v>
          </cell>
          <cell r="H727" t="str">
            <v>BLANCO OKENITE</v>
          </cell>
          <cell r="I727" t="str">
            <v>Megacentro Copiapo</v>
          </cell>
          <cell r="J727" t="str">
            <v>Mauricio  Silva</v>
          </cell>
          <cell r="K727" t="str">
            <v>Mauricio  Silva</v>
          </cell>
          <cell r="L727" t="str">
            <v>Fernando Balbontin</v>
          </cell>
          <cell r="M727" t="str">
            <v>fbalbontin@callegari.cl</v>
          </cell>
          <cell r="N727">
            <v>16000000</v>
          </cell>
        </row>
        <row r="728">
          <cell r="A728" t="str">
            <v>PPPB61</v>
          </cell>
          <cell r="B728">
            <v>45686.738888888889</v>
          </cell>
          <cell r="C728" t="str">
            <v>CHERY</v>
          </cell>
          <cell r="D728" t="str">
            <v>TIGGO 2</v>
          </cell>
          <cell r="E728">
            <v>2021</v>
          </cell>
          <cell r="F728">
            <v>62000</v>
          </cell>
          <cell r="G728" t="str">
            <v>1.5 GL MT</v>
          </cell>
          <cell r="H728" t="str">
            <v>NEGRO METALIZADO</v>
          </cell>
          <cell r="I728" t="str">
            <v>Vallenar</v>
          </cell>
          <cell r="J728" t="str">
            <v>Mauricio  Silva</v>
          </cell>
          <cell r="K728" t="str">
            <v>Mauricio  Silva</v>
          </cell>
          <cell r="L728" t="str">
            <v>Claudia Vasquez</v>
          </cell>
          <cell r="M728" t="str">
            <v>cvasquez@callegari.cl</v>
          </cell>
          <cell r="N728">
            <v>5200000</v>
          </cell>
        </row>
        <row r="729">
          <cell r="A729" t="str">
            <v>LSYB71</v>
          </cell>
          <cell r="B729">
            <v>45686.731249999997</v>
          </cell>
          <cell r="C729" t="str">
            <v>NISSAN</v>
          </cell>
          <cell r="D729" t="str">
            <v>QASHQAI</v>
          </cell>
          <cell r="E729">
            <v>2020</v>
          </cell>
          <cell r="F729">
            <v>106853</v>
          </cell>
          <cell r="G729" t="str">
            <v>2.0 SENSE MT</v>
          </cell>
          <cell r="H729" t="str">
            <v>BLANCO PERLA</v>
          </cell>
          <cell r="I729" t="str">
            <v>Peugeot Copiapo</v>
          </cell>
          <cell r="J729" t="str">
            <v>Mauricio  Silva</v>
          </cell>
          <cell r="K729" t="str">
            <v>Mauricio  Silva</v>
          </cell>
          <cell r="L729" t="str">
            <v>María Angélica Escalante</v>
          </cell>
          <cell r="M729" t="str">
            <v>aescalante@callegari.cl</v>
          </cell>
          <cell r="N729">
            <v>9000000</v>
          </cell>
        </row>
        <row r="730">
          <cell r="A730" t="str">
            <v>STBT82</v>
          </cell>
          <cell r="B730">
            <v>45686.663888888892</v>
          </cell>
          <cell r="C730" t="str">
            <v>DONGFENG</v>
          </cell>
          <cell r="D730" t="str">
            <v>SUV 560</v>
          </cell>
          <cell r="E730">
            <v>2023</v>
          </cell>
          <cell r="F730">
            <v>22000</v>
          </cell>
          <cell r="H730" t="str">
            <v>GRIS CLARO</v>
          </cell>
          <cell r="I730" t="str">
            <v>Megacentro Ovalle</v>
          </cell>
          <cell r="J730" t="str">
            <v>Mauricio  Silva</v>
          </cell>
          <cell r="K730" t="str">
            <v>Mauricio  Silva</v>
          </cell>
          <cell r="L730" t="str">
            <v>Felipe Nuñez</v>
          </cell>
          <cell r="M730" t="str">
            <v>fnunez@callegari.cl</v>
          </cell>
          <cell r="N730">
            <v>8700000</v>
          </cell>
        </row>
        <row r="731">
          <cell r="A731" t="str">
            <v>PSPC17</v>
          </cell>
          <cell r="B731">
            <v>45686.663194444445</v>
          </cell>
          <cell r="C731" t="str">
            <v>DONGFENG</v>
          </cell>
          <cell r="D731" t="str">
            <v>AX4</v>
          </cell>
          <cell r="E731">
            <v>2021</v>
          </cell>
          <cell r="F731">
            <v>53998</v>
          </cell>
          <cell r="G731" t="str">
            <v>1.6 LUXURY AT</v>
          </cell>
          <cell r="H731" t="str">
            <v>BLANCO</v>
          </cell>
          <cell r="I731" t="str">
            <v>Nissan La Serena</v>
          </cell>
          <cell r="J731" t="str">
            <v>Mauricio  Silva</v>
          </cell>
          <cell r="K731" t="str">
            <v>Mauricio  Silva</v>
          </cell>
          <cell r="L731" t="str">
            <v>Magdalena Olivares</v>
          </cell>
          <cell r="M731" t="str">
            <v>molivares@callegari.cl</v>
          </cell>
          <cell r="N731">
            <v>5700000</v>
          </cell>
        </row>
        <row r="732">
          <cell r="A732" t="str">
            <v>RVGC76</v>
          </cell>
          <cell r="B732">
            <v>45686.663194444445</v>
          </cell>
          <cell r="C732" t="str">
            <v>NISSAN</v>
          </cell>
          <cell r="D732" t="str">
            <v>KICKS</v>
          </cell>
          <cell r="E732">
            <v>2022</v>
          </cell>
          <cell r="F732">
            <v>62010</v>
          </cell>
          <cell r="G732" t="str">
            <v>1.6 ADVANCE AT</v>
          </cell>
          <cell r="H732" t="str">
            <v>GRIS METALICO</v>
          </cell>
          <cell r="I732" t="str">
            <v>Nissan La Serena</v>
          </cell>
          <cell r="J732" t="str">
            <v>Mauricio  Silva</v>
          </cell>
          <cell r="K732" t="str">
            <v>Mauricio  Silva</v>
          </cell>
          <cell r="L732" t="str">
            <v>Magdalena Olivares</v>
          </cell>
          <cell r="M732" t="str">
            <v>molivares@callegari.cl</v>
          </cell>
          <cell r="N732">
            <v>12100000</v>
          </cell>
        </row>
        <row r="733">
          <cell r="A733" t="str">
            <v>RRGR72</v>
          </cell>
          <cell r="B733">
            <v>45686.527083333334</v>
          </cell>
          <cell r="C733" t="str">
            <v>RENAULT</v>
          </cell>
          <cell r="D733" t="str">
            <v>KOLEOS</v>
          </cell>
          <cell r="E733">
            <v>2022</v>
          </cell>
          <cell r="F733">
            <v>48460</v>
          </cell>
          <cell r="G733" t="str">
            <v>2.5 INTENS AT 4X4</v>
          </cell>
          <cell r="H733" t="str">
            <v>BLANCO UNIVERSAL</v>
          </cell>
          <cell r="I733" t="str">
            <v>Megacentro Ovalle</v>
          </cell>
          <cell r="J733" t="str">
            <v>Mauricio  Silva</v>
          </cell>
          <cell r="K733" t="str">
            <v>Mauricio  Silva</v>
          </cell>
          <cell r="L733" t="str">
            <v>Andy Sebastian  Rojas</v>
          </cell>
          <cell r="M733" t="str">
            <v>arojas@callegari.cl</v>
          </cell>
          <cell r="N733">
            <v>13500000</v>
          </cell>
        </row>
        <row r="734">
          <cell r="A734" t="str">
            <v>LVXB50</v>
          </cell>
          <cell r="B734">
            <v>45686.400000000001</v>
          </cell>
          <cell r="C734" t="str">
            <v>MG</v>
          </cell>
          <cell r="D734" t="str">
            <v>MG3</v>
          </cell>
          <cell r="E734">
            <v>2020</v>
          </cell>
          <cell r="F734">
            <v>31000</v>
          </cell>
          <cell r="G734" t="str">
            <v>1.5 COM AT</v>
          </cell>
          <cell r="H734" t="str">
            <v>ROJO</v>
          </cell>
          <cell r="I734" t="str">
            <v>Local Fco De Aguirre</v>
          </cell>
          <cell r="J734" t="str">
            <v>Mauricio  Silva</v>
          </cell>
          <cell r="K734" t="str">
            <v>Mauricio  Silva</v>
          </cell>
          <cell r="L734" t="str">
            <v>Willy Guerrero</v>
          </cell>
          <cell r="M734" t="str">
            <v>wguerrero@callegari.cl</v>
          </cell>
          <cell r="N734">
            <v>6000000</v>
          </cell>
        </row>
        <row r="735">
          <cell r="A735" t="str">
            <v>JXYT37</v>
          </cell>
          <cell r="B735">
            <v>45685.538194444445</v>
          </cell>
          <cell r="C735" t="str">
            <v>SUBARU</v>
          </cell>
          <cell r="D735" t="str">
            <v>XV</v>
          </cell>
          <cell r="E735">
            <v>2018</v>
          </cell>
          <cell r="F735">
            <v>80000</v>
          </cell>
          <cell r="G735" t="str">
            <v>1.6 AT 4X4</v>
          </cell>
          <cell r="H735" t="str">
            <v>ROJO PURO</v>
          </cell>
          <cell r="I735" t="str">
            <v>Megacentro La Serena</v>
          </cell>
          <cell r="J735" t="str">
            <v>Mauricio  Silva</v>
          </cell>
          <cell r="K735" t="str">
            <v>Mauricio  Silva</v>
          </cell>
          <cell r="L735" t="str">
            <v>Fabian Gonzalo  Mondaca Alfaro</v>
          </cell>
          <cell r="M735" t="str">
            <v>fmondaca@callegari.cl</v>
          </cell>
          <cell r="N735">
            <v>10000000</v>
          </cell>
        </row>
        <row r="736">
          <cell r="A736" t="str">
            <v>SHDF69</v>
          </cell>
          <cell r="B736">
            <v>45685.43472222222</v>
          </cell>
          <cell r="C736" t="str">
            <v>CHERY</v>
          </cell>
          <cell r="D736" t="str">
            <v>TIGGO 2</v>
          </cell>
          <cell r="E736">
            <v>2023</v>
          </cell>
          <cell r="F736">
            <v>23100</v>
          </cell>
          <cell r="G736" t="str">
            <v>1.5 GL MT</v>
          </cell>
          <cell r="H736" t="str">
            <v>GRIS GRAFITO</v>
          </cell>
          <cell r="I736" t="str">
            <v>Sk Copiapo</v>
          </cell>
          <cell r="J736" t="str">
            <v>Mauricio  Silva</v>
          </cell>
          <cell r="K736" t="str">
            <v>Mauricio  Silva</v>
          </cell>
          <cell r="L736" t="str">
            <v>Marcelo Zarate</v>
          </cell>
          <cell r="M736" t="str">
            <v>mzarate@callegari.cl</v>
          </cell>
          <cell r="N736">
            <v>7000000</v>
          </cell>
        </row>
        <row r="737">
          <cell r="A737" t="str">
            <v>KRWG17</v>
          </cell>
          <cell r="B737">
            <v>45685.535416666666</v>
          </cell>
          <cell r="C737" t="str">
            <v>SSANGYONG</v>
          </cell>
          <cell r="D737" t="str">
            <v>KORANDO</v>
          </cell>
          <cell r="E737">
            <v>2018</v>
          </cell>
          <cell r="F737">
            <v>49000</v>
          </cell>
          <cell r="G737" t="str">
            <v>2.0 KD2111 MT DIESEL</v>
          </cell>
          <cell r="H737" t="str">
            <v>GRIS GRAFITO</v>
          </cell>
          <cell r="I737" t="str">
            <v>Local Fco De Aguirre</v>
          </cell>
          <cell r="J737" t="str">
            <v>Mauricio  Silva</v>
          </cell>
          <cell r="K737" t="str">
            <v>Mauricio  Silva</v>
          </cell>
          <cell r="L737" t="str">
            <v>Willy Guerrero</v>
          </cell>
          <cell r="M737" t="str">
            <v>wguerrero@callegari.cl</v>
          </cell>
          <cell r="N737">
            <v>7200000</v>
          </cell>
        </row>
        <row r="738">
          <cell r="A738" t="str">
            <v>RGLK10</v>
          </cell>
          <cell r="B738">
            <v>45685.432638888888</v>
          </cell>
          <cell r="C738" t="str">
            <v>MAHINDRA</v>
          </cell>
          <cell r="D738" t="str">
            <v>KUV100</v>
          </cell>
          <cell r="E738">
            <v>2022</v>
          </cell>
          <cell r="F738">
            <v>19000</v>
          </cell>
          <cell r="G738" t="str">
            <v>1.2 BASE MT</v>
          </cell>
          <cell r="H738" t="str">
            <v>BLANCO</v>
          </cell>
          <cell r="I738" t="str">
            <v>Peugeot La Serena</v>
          </cell>
          <cell r="J738" t="str">
            <v>Mauricio  Silva</v>
          </cell>
          <cell r="K738" t="str">
            <v>Mauricio  Silva</v>
          </cell>
          <cell r="L738" t="str">
            <v>Felix  Maira</v>
          </cell>
          <cell r="M738" t="str">
            <v>fmaira@callegari.cl</v>
          </cell>
          <cell r="N738">
            <v>4850000</v>
          </cell>
        </row>
        <row r="739">
          <cell r="A739" t="str">
            <v>LSXW43</v>
          </cell>
          <cell r="B739">
            <v>45684.65902777778</v>
          </cell>
          <cell r="C739" t="str">
            <v>NISSAN</v>
          </cell>
          <cell r="D739" t="str">
            <v>NP300</v>
          </cell>
          <cell r="E739">
            <v>2020</v>
          </cell>
          <cell r="F739">
            <v>71955</v>
          </cell>
          <cell r="G739" t="str">
            <v>2.3 D NAVARA DC XE MT DIESEL</v>
          </cell>
          <cell r="H739" t="str">
            <v>PLATEADO</v>
          </cell>
          <cell r="I739" t="str">
            <v>Peugeot Copiapo</v>
          </cell>
          <cell r="J739" t="str">
            <v>Mauricio  Silva</v>
          </cell>
          <cell r="K739" t="str">
            <v>Mauricio  Silva</v>
          </cell>
          <cell r="L739" t="str">
            <v>Ricky Bohorquez</v>
          </cell>
          <cell r="M739" t="str">
            <v>rbohorquez@callegari.cl</v>
          </cell>
          <cell r="N739">
            <v>10000000</v>
          </cell>
        </row>
        <row r="740">
          <cell r="A740" t="str">
            <v>RJCT61</v>
          </cell>
          <cell r="B740">
            <v>45684.657638888886</v>
          </cell>
          <cell r="C740" t="str">
            <v>HYUNDAI</v>
          </cell>
          <cell r="D740" t="str">
            <v>GRAND I-10</v>
          </cell>
          <cell r="E740">
            <v>2022</v>
          </cell>
          <cell r="F740">
            <v>31832</v>
          </cell>
          <cell r="G740" t="str">
            <v>1.2 AI3 HB PLUS MT</v>
          </cell>
          <cell r="H740" t="str">
            <v>GRIS GRAFITO</v>
          </cell>
          <cell r="I740" t="str">
            <v>Peugeot Copiapo</v>
          </cell>
          <cell r="J740" t="str">
            <v>Mauricio  Silva</v>
          </cell>
          <cell r="K740" t="str">
            <v>Mauricio  Silva</v>
          </cell>
          <cell r="L740" t="str">
            <v>María Angélica Escalante</v>
          </cell>
          <cell r="M740" t="str">
            <v>aescalante@callegari.cl</v>
          </cell>
          <cell r="N740">
            <v>6400000</v>
          </cell>
        </row>
        <row r="741">
          <cell r="A741" t="str">
            <v>RTFZ32</v>
          </cell>
          <cell r="B741">
            <v>45684.506249999999</v>
          </cell>
          <cell r="C741" t="str">
            <v>CHERY</v>
          </cell>
          <cell r="D741" t="str">
            <v>TIGGO 8 PRO</v>
          </cell>
          <cell r="E741">
            <v>2022</v>
          </cell>
          <cell r="F741">
            <v>19743</v>
          </cell>
          <cell r="G741" t="str">
            <v>1.6 GDI GLX AT</v>
          </cell>
          <cell r="H741" t="str">
            <v>BLANCO METALIZADO</v>
          </cell>
          <cell r="I741" t="str">
            <v>Megacentro Ovalle</v>
          </cell>
          <cell r="J741" t="str">
            <v>Mauricio  Silva</v>
          </cell>
          <cell r="K741" t="str">
            <v>Mauricio  Silva</v>
          </cell>
          <cell r="L741" t="str">
            <v>Andy Sebastian  Rojas</v>
          </cell>
          <cell r="M741" t="str">
            <v>arojas@callegari.cl</v>
          </cell>
          <cell r="N741">
            <v>12000000</v>
          </cell>
        </row>
        <row r="742">
          <cell r="A742" t="str">
            <v>JXGB32</v>
          </cell>
          <cell r="B742">
            <v>45684.505555555559</v>
          </cell>
          <cell r="C742" t="str">
            <v>VOLKSWAGEN</v>
          </cell>
          <cell r="D742" t="str">
            <v>POLO</v>
          </cell>
          <cell r="E742">
            <v>2018</v>
          </cell>
          <cell r="F742">
            <v>51777</v>
          </cell>
          <cell r="G742" t="str">
            <v>1.6 HIGHLINE MT</v>
          </cell>
          <cell r="H742" t="str">
            <v>BLANCO CANDY</v>
          </cell>
          <cell r="I742" t="str">
            <v>Nissan La Serena</v>
          </cell>
          <cell r="J742" t="str">
            <v>Mauricio  Silva</v>
          </cell>
          <cell r="K742" t="str">
            <v>Mauricio  Silva</v>
          </cell>
          <cell r="L742" t="str">
            <v>Gemita Muñoz</v>
          </cell>
          <cell r="M742" t="str">
            <v>gmunoz@callegari.cl</v>
          </cell>
          <cell r="N742">
            <v>6500000</v>
          </cell>
        </row>
        <row r="743">
          <cell r="A743" t="str">
            <v>SYXS13</v>
          </cell>
          <cell r="B743">
            <v>45681.677777777775</v>
          </cell>
          <cell r="C743" t="str">
            <v>SUZUKI</v>
          </cell>
          <cell r="D743" t="str">
            <v>S-PRESSO</v>
          </cell>
          <cell r="E743">
            <v>2023</v>
          </cell>
          <cell r="F743">
            <v>1010</v>
          </cell>
          <cell r="G743" t="str">
            <v>1.0 GLX AC MT</v>
          </cell>
          <cell r="H743" t="str">
            <v>GRIS GRANITO</v>
          </cell>
          <cell r="I743" t="str">
            <v>Megacentro Ovalle</v>
          </cell>
          <cell r="J743" t="str">
            <v>Mauricio  Silva</v>
          </cell>
          <cell r="K743" t="str">
            <v>Mauricio  Silva</v>
          </cell>
          <cell r="L743" t="str">
            <v>Jorge Nuñez</v>
          </cell>
          <cell r="M743" t="str">
            <v>jnunez@callegari.cl</v>
          </cell>
          <cell r="N743">
            <v>6000000</v>
          </cell>
        </row>
        <row r="744">
          <cell r="A744" t="str">
            <v>JXGD71</v>
          </cell>
          <cell r="B744">
            <v>45681.486805555556</v>
          </cell>
          <cell r="C744" t="str">
            <v>SUZUKI</v>
          </cell>
          <cell r="D744" t="str">
            <v>ALTO</v>
          </cell>
          <cell r="E744">
            <v>2018</v>
          </cell>
          <cell r="F744">
            <v>36772</v>
          </cell>
          <cell r="G744" t="str">
            <v>0.8 G DLX 2AB 5P MT</v>
          </cell>
          <cell r="H744" t="str">
            <v>ROJO PERLADO</v>
          </cell>
          <cell r="I744" t="str">
            <v>Kia La Serena</v>
          </cell>
          <cell r="J744" t="str">
            <v>Mauricio  Silva</v>
          </cell>
          <cell r="K744" t="str">
            <v>Mauricio  Silva</v>
          </cell>
          <cell r="L744" t="str">
            <v>José Cerda</v>
          </cell>
          <cell r="M744" t="str">
            <v>jose.cerda@callegari.cl</v>
          </cell>
          <cell r="N744">
            <v>3000000</v>
          </cell>
        </row>
        <row r="745">
          <cell r="A745" t="str">
            <v>RSBR69</v>
          </cell>
          <cell r="B745">
            <v>45680.724305555559</v>
          </cell>
          <cell r="C745" t="str">
            <v>CHERY</v>
          </cell>
          <cell r="D745" t="str">
            <v>TIGGO 7</v>
          </cell>
          <cell r="E745">
            <v>2022</v>
          </cell>
          <cell r="F745">
            <v>30620</v>
          </cell>
          <cell r="G745" t="str">
            <v>1.5 PRO GLX AT</v>
          </cell>
          <cell r="H745" t="str">
            <v>AZUL METALIZADO</v>
          </cell>
          <cell r="I745" t="str">
            <v>Vallenar</v>
          </cell>
          <cell r="J745" t="str">
            <v>Mauricio  Silva</v>
          </cell>
          <cell r="K745" t="str">
            <v>Mauricio  Silva</v>
          </cell>
          <cell r="L745" t="str">
            <v>Jorge Peña</v>
          </cell>
          <cell r="M745" t="str">
            <v>jpenav@callegari.cl</v>
          </cell>
          <cell r="N745">
            <v>10000000</v>
          </cell>
        </row>
        <row r="746">
          <cell r="A746" t="str">
            <v>TFGL70</v>
          </cell>
          <cell r="B746">
            <v>45680.399305555555</v>
          </cell>
          <cell r="C746" t="str">
            <v>FORD</v>
          </cell>
          <cell r="D746" t="str">
            <v>RANGER</v>
          </cell>
          <cell r="E746">
            <v>2024</v>
          </cell>
          <cell r="F746">
            <v>36000</v>
          </cell>
          <cell r="G746" t="str">
            <v>3.0 RAPTOR AT 4X4</v>
          </cell>
          <cell r="H746" t="str">
            <v>NEGRO ABSOLUTO</v>
          </cell>
          <cell r="I746" t="str">
            <v>Megacentro La Serena</v>
          </cell>
          <cell r="J746" t="str">
            <v>Antonella Daire</v>
          </cell>
          <cell r="K746" t="str">
            <v>Antonella Daire</v>
          </cell>
          <cell r="L746" t="str">
            <v>Eliana Aguilera</v>
          </cell>
          <cell r="M746" t="str">
            <v>belen.aguilera@callegari.cl</v>
          </cell>
          <cell r="N746">
            <v>44000000</v>
          </cell>
        </row>
        <row r="747">
          <cell r="A747" t="str">
            <v>RXFP72</v>
          </cell>
          <cell r="B747">
            <v>45679.509027777778</v>
          </cell>
          <cell r="C747" t="str">
            <v>VOLKSWAGEN</v>
          </cell>
          <cell r="D747" t="str">
            <v>NIVUS</v>
          </cell>
          <cell r="E747">
            <v>2022</v>
          </cell>
          <cell r="F747">
            <v>20811</v>
          </cell>
          <cell r="G747" t="str">
            <v>1.0 TSI COMFORTLINE MT</v>
          </cell>
          <cell r="H747" t="str">
            <v>ROJO METALICO</v>
          </cell>
          <cell r="I747" t="str">
            <v>Omoda La Serena</v>
          </cell>
          <cell r="J747" t="str">
            <v>Antonella Daire</v>
          </cell>
          <cell r="K747" t="str">
            <v>Antonella Daire</v>
          </cell>
          <cell r="L747" t="str">
            <v>Nasly Andrea  Rojas Campusano</v>
          </cell>
          <cell r="M747" t="str">
            <v>nrojas@callegari.cl</v>
          </cell>
          <cell r="N747">
            <v>10800000</v>
          </cell>
        </row>
        <row r="748">
          <cell r="A748" t="str">
            <v>SJVR90</v>
          </cell>
          <cell r="B748">
            <v>45679.406944444447</v>
          </cell>
          <cell r="C748" t="str">
            <v>NISSAN</v>
          </cell>
          <cell r="D748" t="str">
            <v>VERSA</v>
          </cell>
          <cell r="E748">
            <v>2023</v>
          </cell>
          <cell r="F748">
            <v>71229</v>
          </cell>
          <cell r="G748" t="str">
            <v>1.6 ADVANCE MT</v>
          </cell>
          <cell r="H748" t="str">
            <v>GRIS METALICO</v>
          </cell>
          <cell r="I748" t="str">
            <v>Nissan La Serena</v>
          </cell>
          <cell r="J748" t="str">
            <v>Mauricio  Silva</v>
          </cell>
          <cell r="K748" t="str">
            <v>Mauricio  Silva</v>
          </cell>
          <cell r="L748" t="str">
            <v>Magdalena Olivares</v>
          </cell>
          <cell r="M748" t="str">
            <v>molivares@callegari.cl</v>
          </cell>
          <cell r="N748">
            <v>10000000</v>
          </cell>
        </row>
        <row r="749">
          <cell r="A749" t="str">
            <v>RVYL42</v>
          </cell>
          <cell r="B749">
            <v>45678.781944444447</v>
          </cell>
          <cell r="C749" t="str">
            <v>TOYOTA</v>
          </cell>
          <cell r="D749" t="str">
            <v>RAV4</v>
          </cell>
          <cell r="E749">
            <v>2023</v>
          </cell>
          <cell r="F749">
            <v>15197</v>
          </cell>
          <cell r="G749" t="str">
            <v>2.0 LE MT</v>
          </cell>
          <cell r="H749" t="str">
            <v>GRIS OSCURO METALICO</v>
          </cell>
          <cell r="I749" t="str">
            <v>Nissan Ovalle</v>
          </cell>
          <cell r="J749" t="str">
            <v>Mauricio  Silva</v>
          </cell>
          <cell r="K749" t="str">
            <v>Mauricio  Silva</v>
          </cell>
          <cell r="L749" t="str">
            <v>Carlos Morales</v>
          </cell>
          <cell r="M749" t="str">
            <v>camorales@callegari.cl</v>
          </cell>
          <cell r="N749">
            <v>15500000</v>
          </cell>
        </row>
        <row r="750">
          <cell r="A750" t="str">
            <v>TJLB97</v>
          </cell>
          <cell r="B750">
            <v>45678.65625</v>
          </cell>
          <cell r="C750" t="str">
            <v>OMODA</v>
          </cell>
          <cell r="D750" t="str">
            <v>C5</v>
          </cell>
          <cell r="E750">
            <v>2024</v>
          </cell>
          <cell r="F750">
            <v>5000</v>
          </cell>
          <cell r="G750" t="str">
            <v>1.5 T COMFORT AT</v>
          </cell>
          <cell r="H750" t="str">
            <v>GRIS OSCURO</v>
          </cell>
          <cell r="I750" t="str">
            <v xml:space="preserve">Premium Usados </v>
          </cell>
          <cell r="J750" t="str">
            <v>Antonella Daire</v>
          </cell>
          <cell r="K750" t="str">
            <v>Antonella Daire</v>
          </cell>
          <cell r="L750" t="str">
            <v>Daniel Aguilera</v>
          </cell>
          <cell r="M750" t="str">
            <v>daguilera@callegari.cl</v>
          </cell>
          <cell r="N750">
            <v>10000000</v>
          </cell>
        </row>
        <row r="751">
          <cell r="A751" t="str">
            <v>KVYF11</v>
          </cell>
          <cell r="B751">
            <v>45678.522222222222</v>
          </cell>
          <cell r="C751" t="str">
            <v>CHEVROLET</v>
          </cell>
          <cell r="D751" t="str">
            <v>TAHOE</v>
          </cell>
          <cell r="E751">
            <v>2019</v>
          </cell>
          <cell r="F751">
            <v>93000</v>
          </cell>
          <cell r="G751" t="str">
            <v>5.3 LT IV SU AT 4X4</v>
          </cell>
          <cell r="H751" t="str">
            <v>AZUL METALICO</v>
          </cell>
          <cell r="I751" t="str">
            <v>Megacentro La Serena</v>
          </cell>
          <cell r="J751" t="str">
            <v>Antonella Daire</v>
          </cell>
          <cell r="K751" t="str">
            <v>Antonella Daire</v>
          </cell>
          <cell r="L751" t="str">
            <v>Eliana Aguilera</v>
          </cell>
          <cell r="M751" t="str">
            <v>belen.aguilera@callegari.cl</v>
          </cell>
          <cell r="N751">
            <v>23500000</v>
          </cell>
        </row>
        <row r="752">
          <cell r="A752" t="str">
            <v>RDWK79</v>
          </cell>
          <cell r="B752">
            <v>45678.444444444445</v>
          </cell>
          <cell r="C752" t="str">
            <v>CHANGAN</v>
          </cell>
          <cell r="D752" t="str">
            <v>HUNTER</v>
          </cell>
          <cell r="E752">
            <v>2021</v>
          </cell>
          <cell r="F752">
            <v>34157</v>
          </cell>
          <cell r="G752" t="str">
            <v>1.9 LUXURY MT 4X2 DIESEL</v>
          </cell>
          <cell r="H752" t="str">
            <v>PLATEADO PLATA</v>
          </cell>
          <cell r="I752" t="str">
            <v>Local Fco De Aguirre</v>
          </cell>
          <cell r="J752" t="str">
            <v>Mauricio  Silva</v>
          </cell>
          <cell r="K752" t="str">
            <v>Mauricio  Silva</v>
          </cell>
          <cell r="L752" t="str">
            <v>Pablo Toth</v>
          </cell>
          <cell r="M752" t="str">
            <v>ptoth@callegari.cl</v>
          </cell>
          <cell r="N752">
            <v>9400000</v>
          </cell>
        </row>
        <row r="753">
          <cell r="A753" t="str">
            <v>SSSC26</v>
          </cell>
          <cell r="B753">
            <v>45677.793749999997</v>
          </cell>
          <cell r="C753" t="str">
            <v>NISSAN</v>
          </cell>
          <cell r="D753" t="str">
            <v>SENTRA</v>
          </cell>
          <cell r="E753">
            <v>2023</v>
          </cell>
          <cell r="F753">
            <v>12612</v>
          </cell>
          <cell r="G753" t="str">
            <v>2.0 SENSE MT</v>
          </cell>
          <cell r="H753" t="str">
            <v>GRIS</v>
          </cell>
          <cell r="I753" t="str">
            <v>Nissan La Serena</v>
          </cell>
          <cell r="J753" t="str">
            <v>Mauricio  Silva</v>
          </cell>
          <cell r="K753" t="str">
            <v>Mauricio  Silva</v>
          </cell>
          <cell r="L753" t="str">
            <v>Magdalena Olivares</v>
          </cell>
          <cell r="M753" t="str">
            <v>molivares@callegari.cl</v>
          </cell>
          <cell r="N753">
            <v>12500000</v>
          </cell>
        </row>
        <row r="754">
          <cell r="A754" t="str">
            <v>JWDF70</v>
          </cell>
          <cell r="B754">
            <v>45677.777777777781</v>
          </cell>
          <cell r="C754" t="str">
            <v>TOYOTA</v>
          </cell>
          <cell r="D754" t="str">
            <v>AURIS</v>
          </cell>
          <cell r="E754">
            <v>2017</v>
          </cell>
          <cell r="F754">
            <v>100000</v>
          </cell>
          <cell r="G754" t="str">
            <v>1.6 138CVT10 AT</v>
          </cell>
          <cell r="H754" t="str">
            <v>blanco</v>
          </cell>
          <cell r="I754" t="str">
            <v>Peugeot La Serena</v>
          </cell>
          <cell r="J754" t="str">
            <v>Mauricio  Silva</v>
          </cell>
          <cell r="K754" t="str">
            <v>Mauricio  Silva</v>
          </cell>
          <cell r="L754" t="str">
            <v>Carlos  Torres</v>
          </cell>
          <cell r="M754" t="str">
            <v>ctorres@callegari.cl</v>
          </cell>
          <cell r="N754">
            <v>6700000</v>
          </cell>
        </row>
        <row r="755">
          <cell r="A755" t="str">
            <v>SBWP43</v>
          </cell>
          <cell r="B755">
            <v>45677.667361111111</v>
          </cell>
          <cell r="C755" t="str">
            <v>VOLKSWAGEN</v>
          </cell>
          <cell r="D755" t="str">
            <v>GOL</v>
          </cell>
          <cell r="E755">
            <v>2022</v>
          </cell>
          <cell r="F755">
            <v>22688</v>
          </cell>
          <cell r="G755" t="str">
            <v>1.6 COMFORTLINE MT</v>
          </cell>
          <cell r="H755" t="str">
            <v>GRIS PLATINO</v>
          </cell>
          <cell r="I755" t="str">
            <v>Peugeot La Serena</v>
          </cell>
          <cell r="J755" t="str">
            <v>Antonella Daire</v>
          </cell>
          <cell r="K755" t="str">
            <v>Antonella Daire</v>
          </cell>
          <cell r="L755" t="str">
            <v>Jose Luis Espinoza</v>
          </cell>
          <cell r="M755" t="str">
            <v>jlespinoza@callegari.cl</v>
          </cell>
          <cell r="N755">
            <v>6300000</v>
          </cell>
        </row>
        <row r="756">
          <cell r="A756" t="str">
            <v>SRZH16</v>
          </cell>
          <cell r="B756">
            <v>45677.575694444444</v>
          </cell>
          <cell r="C756" t="str">
            <v>AUDI</v>
          </cell>
          <cell r="D756" t="str">
            <v>Q3</v>
          </cell>
          <cell r="E756">
            <v>2023</v>
          </cell>
          <cell r="F756">
            <v>27000</v>
          </cell>
          <cell r="G756" t="str">
            <v>1.4 35 TFSI AT</v>
          </cell>
          <cell r="H756" t="str">
            <v>GRIS CHRONO</v>
          </cell>
          <cell r="I756" t="str">
            <v xml:space="preserve">Premium Usados </v>
          </cell>
          <cell r="J756" t="str">
            <v>Antonella Daire</v>
          </cell>
          <cell r="K756" t="str">
            <v>Antonella Daire</v>
          </cell>
          <cell r="L756" t="str">
            <v>Jordi Foitzick</v>
          </cell>
          <cell r="M756" t="str">
            <v>jocarrasco@callegari.cl</v>
          </cell>
          <cell r="N756">
            <v>23200000</v>
          </cell>
        </row>
        <row r="757">
          <cell r="A757" t="str">
            <v>TPXH97</v>
          </cell>
          <cell r="B757">
            <v>45673.759027777778</v>
          </cell>
          <cell r="C757" t="str">
            <v>JAC</v>
          </cell>
          <cell r="D757" t="str">
            <v>JS4</v>
          </cell>
          <cell r="E757">
            <v>2024</v>
          </cell>
          <cell r="F757">
            <v>27385</v>
          </cell>
          <cell r="G757" t="str">
            <v>1.5 LUXURY CVT AT</v>
          </cell>
          <cell r="H757" t="str">
            <v xml:space="preserve">NEGRO </v>
          </cell>
          <cell r="I757" t="str">
            <v>Peugeot La Serena</v>
          </cell>
          <cell r="J757" t="str">
            <v>Mauricio  Silva</v>
          </cell>
          <cell r="K757" t="str">
            <v>Mauricio  Silva</v>
          </cell>
          <cell r="L757" t="str">
            <v>Carlos  Torres</v>
          </cell>
          <cell r="M757" t="str">
            <v>ctorres@callegari.cl</v>
          </cell>
          <cell r="N757">
            <v>11000000</v>
          </cell>
        </row>
        <row r="758">
          <cell r="A758" t="str">
            <v>TBCR19</v>
          </cell>
          <cell r="B758">
            <v>45673.759027777778</v>
          </cell>
          <cell r="C758" t="str">
            <v>FORD</v>
          </cell>
          <cell r="D758" t="str">
            <v>EXPLORER</v>
          </cell>
          <cell r="E758">
            <v>2024</v>
          </cell>
          <cell r="F758">
            <v>12400</v>
          </cell>
          <cell r="G758" t="str">
            <v>2.3 XLT AT</v>
          </cell>
          <cell r="H758" t="str">
            <v>BLANCO METALICO</v>
          </cell>
          <cell r="I758" t="str">
            <v>Megacentro La Serena</v>
          </cell>
          <cell r="J758" t="str">
            <v>Mauricio  Silva</v>
          </cell>
          <cell r="K758" t="str">
            <v>Mauricio  Silva</v>
          </cell>
          <cell r="L758" t="str">
            <v>Viviana Rojas</v>
          </cell>
          <cell r="M758" t="str">
            <v>v.rojas@callegari.cl</v>
          </cell>
          <cell r="N758">
            <v>29000000</v>
          </cell>
        </row>
        <row r="759">
          <cell r="A759" t="str">
            <v>RCHK45</v>
          </cell>
          <cell r="B759">
            <v>45673.568749999999</v>
          </cell>
          <cell r="C759" t="str">
            <v>TOYOTA</v>
          </cell>
          <cell r="D759" t="str">
            <v>RUSH</v>
          </cell>
          <cell r="E759">
            <v>2022</v>
          </cell>
          <cell r="F759">
            <v>57104</v>
          </cell>
          <cell r="G759" t="str">
            <v>1.5 XLI MT</v>
          </cell>
          <cell r="H759" t="str">
            <v>ROJO OSCURO MICA MET</v>
          </cell>
          <cell r="I759" t="str">
            <v>Omoda La Serena</v>
          </cell>
          <cell r="J759" t="str">
            <v>Mauricio  Silva</v>
          </cell>
          <cell r="K759" t="str">
            <v>Mauricio  Silva</v>
          </cell>
          <cell r="L759" t="str">
            <v>Nasly Andrea  Rojas Campusano</v>
          </cell>
          <cell r="M759" t="str">
            <v>nrojas@callegari.cl</v>
          </cell>
          <cell r="N759">
            <v>10150000</v>
          </cell>
        </row>
        <row r="760">
          <cell r="A760" t="str">
            <v>RTFD33</v>
          </cell>
          <cell r="B760">
            <v>45673.46597222222</v>
          </cell>
          <cell r="C760" t="str">
            <v>GREAT WALL</v>
          </cell>
          <cell r="D760" t="str">
            <v>POER</v>
          </cell>
          <cell r="E760">
            <v>2022</v>
          </cell>
          <cell r="F760">
            <v>34677</v>
          </cell>
          <cell r="G760" t="str">
            <v>2.0 DELUXE MT DIESEL</v>
          </cell>
          <cell r="H760" t="str">
            <v>PLATEADO PLATA</v>
          </cell>
          <cell r="I760" t="str">
            <v>Local Usados</v>
          </cell>
          <cell r="J760" t="str">
            <v>Mauricio  Silva</v>
          </cell>
          <cell r="K760" t="str">
            <v>Mauricio  Silva</v>
          </cell>
          <cell r="L760" t="str">
            <v>Vanessa  Casanga</v>
          </cell>
          <cell r="M760" t="str">
            <v>vcasanga@callegari.cl</v>
          </cell>
          <cell r="N760">
            <v>11500000</v>
          </cell>
        </row>
        <row r="761">
          <cell r="A761" t="str">
            <v>PTFD53</v>
          </cell>
          <cell r="B761">
            <v>45672.716666666667</v>
          </cell>
          <cell r="C761" t="str">
            <v>MITSUBISHI</v>
          </cell>
          <cell r="D761" t="str">
            <v>ASX</v>
          </cell>
          <cell r="E761">
            <v>2021</v>
          </cell>
          <cell r="F761">
            <v>46300</v>
          </cell>
          <cell r="H761" t="str">
            <v>PLATEADO</v>
          </cell>
          <cell r="I761" t="str">
            <v>Megacentro La Serena</v>
          </cell>
          <cell r="J761" t="str">
            <v>Mauricio  Silva</v>
          </cell>
          <cell r="K761" t="str">
            <v>Mauricio  Silva</v>
          </cell>
          <cell r="L761" t="str">
            <v>Fabian Muñoz</v>
          </cell>
          <cell r="M761" t="str">
            <v>fmunoz@callegari.cl</v>
          </cell>
          <cell r="N761">
            <v>9500000</v>
          </cell>
        </row>
        <row r="762">
          <cell r="A762" t="str">
            <v>LXHK39</v>
          </cell>
          <cell r="B762">
            <v>45672.661111111112</v>
          </cell>
          <cell r="C762" t="str">
            <v>NISSAN</v>
          </cell>
          <cell r="D762" t="str">
            <v>NP300</v>
          </cell>
          <cell r="E762">
            <v>2020</v>
          </cell>
          <cell r="F762">
            <v>92000</v>
          </cell>
          <cell r="G762" t="str">
            <v>2.3 D NAVARA DC XE MT DIESEL</v>
          </cell>
          <cell r="H762" t="str">
            <v>BLANCO</v>
          </cell>
          <cell r="I762" t="str">
            <v>Local Usados</v>
          </cell>
          <cell r="J762" t="str">
            <v>Mauricio  Silva</v>
          </cell>
          <cell r="K762" t="str">
            <v>Mauricio  Silva</v>
          </cell>
          <cell r="L762" t="str">
            <v>Vanessa  Casanga</v>
          </cell>
          <cell r="M762" t="str">
            <v>vcasanga@callegari.cl</v>
          </cell>
          <cell r="N762">
            <v>11500000</v>
          </cell>
        </row>
        <row r="763">
          <cell r="A763" t="str">
            <v>THRH47</v>
          </cell>
          <cell r="B763">
            <v>45671.772222222222</v>
          </cell>
          <cell r="C763" t="str">
            <v>PEUGEOT</v>
          </cell>
          <cell r="D763" t="str">
            <v>LANDTREK</v>
          </cell>
          <cell r="E763">
            <v>2024</v>
          </cell>
          <cell r="F763">
            <v>6600</v>
          </cell>
          <cell r="H763" t="str">
            <v>BLANCO BANQUISE</v>
          </cell>
          <cell r="I763" t="str">
            <v>Nissan Copiapo</v>
          </cell>
          <cell r="J763" t="str">
            <v>Antonella Daire</v>
          </cell>
          <cell r="K763" t="str">
            <v>Antonella Daire</v>
          </cell>
          <cell r="L763" t="str">
            <v>Claudio Villalobos</v>
          </cell>
          <cell r="M763" t="str">
            <v>cvillalobos@callegari.cl</v>
          </cell>
          <cell r="N763">
            <v>21800000</v>
          </cell>
        </row>
        <row r="764">
          <cell r="A764" t="str">
            <v>TJYP50</v>
          </cell>
          <cell r="B764">
            <v>45671.738888888889</v>
          </cell>
          <cell r="C764" t="str">
            <v>KIA MOTORS</v>
          </cell>
          <cell r="D764" t="str">
            <v>MORNING</v>
          </cell>
          <cell r="E764">
            <v>2024</v>
          </cell>
          <cell r="F764">
            <v>8410</v>
          </cell>
          <cell r="G764" t="str">
            <v>1.0 EX ABS MT</v>
          </cell>
          <cell r="H764" t="str">
            <v>BLANCO INVIERNO</v>
          </cell>
          <cell r="I764" t="str">
            <v>Kia La Serena</v>
          </cell>
          <cell r="J764" t="str">
            <v>Mauricio  Silva</v>
          </cell>
          <cell r="K764" t="str">
            <v>Mauricio  Silva</v>
          </cell>
          <cell r="L764" t="str">
            <v>Loreto Garces</v>
          </cell>
          <cell r="M764" t="str">
            <v>lgarces@callegari.cl</v>
          </cell>
          <cell r="N764">
            <v>7520000</v>
          </cell>
        </row>
        <row r="765">
          <cell r="A765" t="str">
            <v>RVVR37</v>
          </cell>
          <cell r="B765">
            <v>45671.736111111109</v>
          </cell>
          <cell r="C765" t="str">
            <v>MITSUBISHI</v>
          </cell>
          <cell r="D765" t="str">
            <v>OUTLANDER</v>
          </cell>
          <cell r="E765">
            <v>2022</v>
          </cell>
          <cell r="F765">
            <v>45476</v>
          </cell>
          <cell r="G765" t="str">
            <v>2.4 GLX + AT 4X4</v>
          </cell>
          <cell r="H765" t="str">
            <v>PLATEADO</v>
          </cell>
          <cell r="I765" t="str">
            <v>Local Fco De Aguirre</v>
          </cell>
          <cell r="J765" t="str">
            <v>Antonella Daire</v>
          </cell>
          <cell r="K765" t="str">
            <v>Antonella Daire</v>
          </cell>
          <cell r="L765" t="str">
            <v>Adriana Casallas</v>
          </cell>
          <cell r="M765" t="str">
            <v>acasallas@callegari.cl</v>
          </cell>
          <cell r="N765">
            <v>15000000</v>
          </cell>
        </row>
        <row r="766">
          <cell r="A766" t="str">
            <v>KWVR33</v>
          </cell>
          <cell r="B766">
            <v>45670.743055555555</v>
          </cell>
          <cell r="C766" t="str">
            <v>KIA MOTORS</v>
          </cell>
          <cell r="D766" t="str">
            <v>RIO 5</v>
          </cell>
          <cell r="E766">
            <v>2019</v>
          </cell>
          <cell r="F766">
            <v>53000</v>
          </cell>
          <cell r="G766" t="str">
            <v>1.4 EX FULL MT</v>
          </cell>
          <cell r="H766" t="str">
            <v>ROJO BENGALA</v>
          </cell>
          <cell r="I766" t="str">
            <v>Peugeot La Serena</v>
          </cell>
          <cell r="J766" t="str">
            <v>Mauricio  Silva</v>
          </cell>
          <cell r="K766" t="str">
            <v>Mauricio  Silva</v>
          </cell>
          <cell r="L766" t="str">
            <v>Felix  Maira</v>
          </cell>
          <cell r="M766" t="str">
            <v>fmaira@callegari.cl</v>
          </cell>
          <cell r="N766">
            <v>7700000</v>
          </cell>
        </row>
        <row r="767">
          <cell r="A767" t="str">
            <v>SDKF81</v>
          </cell>
          <cell r="B767">
            <v>45670.565972222219</v>
          </cell>
          <cell r="C767" t="str">
            <v>FORD</v>
          </cell>
          <cell r="D767" t="str">
            <v>TERRITORY</v>
          </cell>
          <cell r="E767">
            <v>2023</v>
          </cell>
          <cell r="F767">
            <v>15752</v>
          </cell>
          <cell r="G767" t="str">
            <v>1.5 TITANIUM PLUS AT</v>
          </cell>
          <cell r="H767" t="str">
            <v>BLANCO METALICO</v>
          </cell>
          <cell r="I767" t="str">
            <v>Peugeot Copiapo</v>
          </cell>
          <cell r="J767" t="str">
            <v>Mauricio  Silva</v>
          </cell>
          <cell r="K767" t="str">
            <v>Mauricio  Silva</v>
          </cell>
          <cell r="L767" t="str">
            <v>Ricky Bohorquez</v>
          </cell>
          <cell r="M767" t="str">
            <v>rbohorquez@callegari.cl</v>
          </cell>
          <cell r="N767">
            <v>14300000</v>
          </cell>
        </row>
        <row r="768">
          <cell r="A768" t="str">
            <v>RJPJ69</v>
          </cell>
          <cell r="B768">
            <v>45670.564583333333</v>
          </cell>
          <cell r="C768" t="str">
            <v>CHEVROLET</v>
          </cell>
          <cell r="D768" t="str">
            <v>TRAVERSE</v>
          </cell>
          <cell r="E768">
            <v>2022</v>
          </cell>
          <cell r="F768">
            <v>37645</v>
          </cell>
          <cell r="G768" t="str">
            <v>3.6 PREMIER AT 4X4</v>
          </cell>
          <cell r="H768" t="str">
            <v>BLANCO PERLA</v>
          </cell>
          <cell r="I768" t="str">
            <v>Megacentro Ovalle</v>
          </cell>
          <cell r="J768" t="str">
            <v>Mauricio  Silva</v>
          </cell>
          <cell r="K768" t="str">
            <v>Mauricio  Silva</v>
          </cell>
          <cell r="L768" t="str">
            <v>Andy Sebastian  Rojas</v>
          </cell>
          <cell r="M768" t="str">
            <v>arojas@callegari.cl</v>
          </cell>
          <cell r="N768">
            <v>25800000</v>
          </cell>
        </row>
        <row r="769">
          <cell r="A769" t="str">
            <v>LYSR78</v>
          </cell>
          <cell r="B769">
            <v>45667.73333333333</v>
          </cell>
          <cell r="C769" t="str">
            <v>CHANGAN</v>
          </cell>
          <cell r="D769" t="str">
            <v>CS55</v>
          </cell>
          <cell r="E769">
            <v>2020</v>
          </cell>
          <cell r="F769">
            <v>32000</v>
          </cell>
          <cell r="G769" t="str">
            <v>1.5 COMFORT MT</v>
          </cell>
          <cell r="H769" t="str">
            <v>AZUL</v>
          </cell>
          <cell r="I769" t="str">
            <v>Local Usados</v>
          </cell>
          <cell r="J769" t="str">
            <v>Mauricio  Silva</v>
          </cell>
          <cell r="K769" t="str">
            <v>Mauricio  Silva</v>
          </cell>
          <cell r="L769" t="str">
            <v>Vanessa  Casanga</v>
          </cell>
          <cell r="M769" t="str">
            <v>vcasanga@callegari.cl</v>
          </cell>
          <cell r="N769">
            <v>7000000</v>
          </cell>
        </row>
        <row r="770">
          <cell r="A770" t="str">
            <v>SHLK51</v>
          </cell>
          <cell r="B770">
            <v>45667.731249999997</v>
          </cell>
          <cell r="C770" t="str">
            <v>TOYOTA</v>
          </cell>
          <cell r="D770" t="str">
            <v>YARIS</v>
          </cell>
          <cell r="E770">
            <v>2023</v>
          </cell>
          <cell r="F770">
            <v>18892</v>
          </cell>
          <cell r="G770" t="str">
            <v>1.5 E SEDAN MT</v>
          </cell>
          <cell r="H770" t="str">
            <v>GRIS PLATA METALICO</v>
          </cell>
          <cell r="I770" t="str">
            <v>Usados Los Carreras</v>
          </cell>
          <cell r="J770" t="str">
            <v>Mauricio  Silva</v>
          </cell>
          <cell r="K770" t="str">
            <v>Mauricio  Silva</v>
          </cell>
          <cell r="L770" t="str">
            <v>Sebastian Cabrera</v>
          </cell>
          <cell r="M770" t="str">
            <v>scabrera@callegari.cl</v>
          </cell>
          <cell r="N770">
            <v>12200000</v>
          </cell>
        </row>
        <row r="771">
          <cell r="A771" t="str">
            <v>SHDS36</v>
          </cell>
          <cell r="B771">
            <v>45667.730555555558</v>
          </cell>
          <cell r="C771" t="str">
            <v>SUZUKI</v>
          </cell>
          <cell r="D771" t="str">
            <v>S-CROSS</v>
          </cell>
          <cell r="E771">
            <v>2023</v>
          </cell>
          <cell r="F771">
            <v>15478</v>
          </cell>
          <cell r="G771" t="str">
            <v>1.4 GLX BOOSTERJET AT 4X4</v>
          </cell>
          <cell r="H771" t="str">
            <v>PLATEADO PLATA METAL</v>
          </cell>
          <cell r="I771" t="str">
            <v>Megacentro Ovalle</v>
          </cell>
          <cell r="J771" t="str">
            <v>Mauricio  Silva</v>
          </cell>
          <cell r="K771" t="str">
            <v>Mauricio  Silva</v>
          </cell>
          <cell r="L771" t="str">
            <v>Jonathan David  Contreras Montt</v>
          </cell>
          <cell r="M771" t="str">
            <v>jcontreras@callegari.cl</v>
          </cell>
          <cell r="N771">
            <v>13800000</v>
          </cell>
        </row>
        <row r="772">
          <cell r="A772" t="str">
            <v>PHGC32</v>
          </cell>
          <cell r="B772">
            <v>45667.729166666664</v>
          </cell>
          <cell r="C772" t="str">
            <v>KIA MOTORS</v>
          </cell>
          <cell r="D772" t="str">
            <v>CERATO</v>
          </cell>
          <cell r="E772">
            <v>2020</v>
          </cell>
          <cell r="F772">
            <v>82336</v>
          </cell>
          <cell r="G772" t="str">
            <v>CERATO EX 1.6L 6MT</v>
          </cell>
          <cell r="H772" t="str">
            <v>BLANCO INVIERNO</v>
          </cell>
          <cell r="I772" t="str">
            <v>Megacentro La Serena</v>
          </cell>
          <cell r="J772" t="str">
            <v>Mauricio  Silva</v>
          </cell>
          <cell r="K772" t="str">
            <v>Mauricio  Silva</v>
          </cell>
          <cell r="L772" t="str">
            <v xml:space="preserve"> Luis  Mancilla</v>
          </cell>
          <cell r="M772" t="str">
            <v>lmancilla@callegari.cl</v>
          </cell>
          <cell r="N772">
            <v>9000000</v>
          </cell>
        </row>
        <row r="773">
          <cell r="A773" t="str">
            <v>RTLW93</v>
          </cell>
          <cell r="B773">
            <v>45667.565972222219</v>
          </cell>
          <cell r="C773" t="str">
            <v>KIA MOTORS</v>
          </cell>
          <cell r="D773" t="str">
            <v>MORNING</v>
          </cell>
          <cell r="E773">
            <v>2022</v>
          </cell>
          <cell r="F773">
            <v>45276</v>
          </cell>
          <cell r="G773" t="str">
            <v>1.0 EX ABS MT</v>
          </cell>
          <cell r="H773" t="str">
            <v>gris astral</v>
          </cell>
          <cell r="I773" t="str">
            <v>Megacentro Ovalle</v>
          </cell>
          <cell r="J773" t="str">
            <v>Mauricio  Silva</v>
          </cell>
          <cell r="K773" t="str">
            <v>Mauricio  Silva</v>
          </cell>
          <cell r="L773" t="str">
            <v>Jonathan David  Contreras Montt</v>
          </cell>
          <cell r="M773" t="str">
            <v>jcontreras@callegari.cl</v>
          </cell>
          <cell r="N773">
            <v>5850000</v>
          </cell>
        </row>
        <row r="774">
          <cell r="A774" t="str">
            <v>LZRF73</v>
          </cell>
          <cell r="B774">
            <v>45667.386805555558</v>
          </cell>
          <cell r="C774" t="str">
            <v>DS AUTOMOBILES</v>
          </cell>
          <cell r="D774" t="str">
            <v>DS7</v>
          </cell>
          <cell r="E774">
            <v>2021</v>
          </cell>
          <cell r="F774">
            <v>64600</v>
          </cell>
          <cell r="G774" t="str">
            <v>2.0 CROSSBACK BLUEHDI 180 PERFORMANCE LINE AT DIESEL</v>
          </cell>
          <cell r="H774" t="str">
            <v>BLANCO</v>
          </cell>
          <cell r="I774" t="str">
            <v>Megacentro Ovalle</v>
          </cell>
          <cell r="J774" t="str">
            <v>Mauricio  Silva</v>
          </cell>
          <cell r="K774" t="str">
            <v>Mauricio  Silva</v>
          </cell>
          <cell r="L774" t="str">
            <v>Daniel Carvajal</v>
          </cell>
          <cell r="M774" t="str">
            <v>dcarvajal@callegari.cl</v>
          </cell>
          <cell r="N774">
            <v>15000000</v>
          </cell>
        </row>
        <row r="775">
          <cell r="A775" t="str">
            <v>TDYP24</v>
          </cell>
          <cell r="B775">
            <v>45666.782638888886</v>
          </cell>
          <cell r="C775" t="str">
            <v>FORD</v>
          </cell>
          <cell r="D775" t="str">
            <v>EXPLORER</v>
          </cell>
          <cell r="E775">
            <v>2024</v>
          </cell>
          <cell r="F775">
            <v>15626</v>
          </cell>
          <cell r="G775" t="str">
            <v>2.3 LIMITED AT</v>
          </cell>
          <cell r="H775" t="str">
            <v>BLANCO METALICO</v>
          </cell>
          <cell r="I775" t="str">
            <v>Megacentro La Serena</v>
          </cell>
          <cell r="J775" t="str">
            <v>Mauricio  Silva</v>
          </cell>
          <cell r="K775" t="str">
            <v>Mauricio  Silva</v>
          </cell>
          <cell r="L775" t="str">
            <v>Viviana Rojas</v>
          </cell>
          <cell r="M775" t="str">
            <v>v.rojas@callegari.cl</v>
          </cell>
          <cell r="N775">
            <v>29000000</v>
          </cell>
        </row>
        <row r="776">
          <cell r="A776" t="str">
            <v>KWGG58</v>
          </cell>
          <cell r="B776">
            <v>45666.780555555553</v>
          </cell>
          <cell r="C776" t="str">
            <v>KIA MOTORS</v>
          </cell>
          <cell r="D776" t="str">
            <v>MORNING</v>
          </cell>
          <cell r="E776">
            <v>2019</v>
          </cell>
          <cell r="F776">
            <v>18760</v>
          </cell>
          <cell r="G776" t="str">
            <v>1.0 LX ABS MT</v>
          </cell>
          <cell r="H776" t="str">
            <v>ROJO VIVO</v>
          </cell>
          <cell r="I776" t="str">
            <v>Kia La Serena</v>
          </cell>
          <cell r="J776" t="str">
            <v>Mauricio  Silva</v>
          </cell>
          <cell r="K776" t="str">
            <v>Mauricio  Silva</v>
          </cell>
          <cell r="L776" t="str">
            <v>José Cerda</v>
          </cell>
          <cell r="M776" t="str">
            <v>jose.cerda@callegari.cl</v>
          </cell>
          <cell r="N776">
            <v>5000000</v>
          </cell>
        </row>
        <row r="777">
          <cell r="A777" t="str">
            <v>SYPZ14</v>
          </cell>
          <cell r="B777">
            <v>45666.620833333334</v>
          </cell>
          <cell r="C777" t="str">
            <v>FORD</v>
          </cell>
          <cell r="D777" t="str">
            <v>BRONCO</v>
          </cell>
          <cell r="E777">
            <v>2024</v>
          </cell>
          <cell r="F777">
            <v>12000</v>
          </cell>
          <cell r="G777" t="str">
            <v>1.5 BIG BEND AT 4X4</v>
          </cell>
          <cell r="H777" t="str">
            <v>ROJO METALICO</v>
          </cell>
          <cell r="I777" t="str">
            <v>Megacentro La Serena</v>
          </cell>
          <cell r="J777" t="str">
            <v>Antonella Daire</v>
          </cell>
          <cell r="K777" t="str">
            <v>Antonella Daire</v>
          </cell>
          <cell r="L777" t="str">
            <v>Eliana Aguilera</v>
          </cell>
          <cell r="M777" t="str">
            <v>belen.aguilera@callegari.cl</v>
          </cell>
          <cell r="N777">
            <v>21000000</v>
          </cell>
        </row>
        <row r="778">
          <cell r="A778" t="str">
            <v>SFTZ71</v>
          </cell>
          <cell r="B778">
            <v>45664.738888888889</v>
          </cell>
          <cell r="C778" t="str">
            <v>PEUGEOT</v>
          </cell>
          <cell r="D778">
            <v>2008</v>
          </cell>
          <cell r="E778">
            <v>2023</v>
          </cell>
          <cell r="F778">
            <v>45000</v>
          </cell>
          <cell r="G778" t="str">
            <v>1.5 ACTIVE PACK BLUEHDI 100 MT DIESEL</v>
          </cell>
          <cell r="H778" t="str">
            <v>GRIS PLATINIUM</v>
          </cell>
          <cell r="I778" t="str">
            <v>Peugeot La Serena</v>
          </cell>
          <cell r="J778" t="str">
            <v>Mauricio  Silva</v>
          </cell>
          <cell r="K778" t="str">
            <v>Mauricio  Silva</v>
          </cell>
          <cell r="L778" t="str">
            <v>Carlos  Torres</v>
          </cell>
          <cell r="M778" t="str">
            <v>ctorres@callegari.cl</v>
          </cell>
          <cell r="N778">
            <v>15200000</v>
          </cell>
        </row>
        <row r="779">
          <cell r="A779" t="str">
            <v>PSHY43</v>
          </cell>
          <cell r="B779">
            <v>45664.534722222219</v>
          </cell>
          <cell r="C779" t="str">
            <v>FORD</v>
          </cell>
          <cell r="D779" t="str">
            <v>F-150</v>
          </cell>
          <cell r="E779">
            <v>2021</v>
          </cell>
          <cell r="F779">
            <v>127000</v>
          </cell>
          <cell r="G779" t="str">
            <v>3.5 CC PLATINUM AT 4X4</v>
          </cell>
          <cell r="H779" t="str">
            <v>BLANCO METALICO</v>
          </cell>
          <cell r="I779" t="str">
            <v xml:space="preserve">Premium Usados </v>
          </cell>
          <cell r="J779" t="str">
            <v>Mauricio  Silva</v>
          </cell>
          <cell r="K779" t="str">
            <v>Mauricio  Silva</v>
          </cell>
          <cell r="L779" t="str">
            <v>Jordi Foitzick</v>
          </cell>
          <cell r="M779" t="str">
            <v>jocarrasco@callegari.cl</v>
          </cell>
          <cell r="N779">
            <v>30000000</v>
          </cell>
        </row>
        <row r="780">
          <cell r="A780" t="str">
            <v>PZJD11</v>
          </cell>
          <cell r="B780">
            <v>45663.526388888888</v>
          </cell>
          <cell r="C780" t="str">
            <v>JAC</v>
          </cell>
          <cell r="D780" t="str">
            <v>JS2</v>
          </cell>
          <cell r="E780">
            <v>2021</v>
          </cell>
          <cell r="F780">
            <v>15795</v>
          </cell>
          <cell r="G780" t="str">
            <v>1.5 COMFORT MT</v>
          </cell>
          <cell r="H780" t="str">
            <v>ROJO</v>
          </cell>
          <cell r="I780" t="str">
            <v>Megacentro Ovalle</v>
          </cell>
          <cell r="J780" t="str">
            <v>Mauricio  Silva</v>
          </cell>
          <cell r="K780" t="str">
            <v>Mauricio  Silva</v>
          </cell>
          <cell r="L780" t="str">
            <v>Jorge Nuñez</v>
          </cell>
          <cell r="M780" t="str">
            <v>jnunez@callegari.cl</v>
          </cell>
          <cell r="N780">
            <v>5700000</v>
          </cell>
        </row>
        <row r="781">
          <cell r="A781" t="str">
            <v>RJJR51</v>
          </cell>
          <cell r="B781">
            <v>45660.805555555555</v>
          </cell>
          <cell r="C781" t="str">
            <v>JEEP</v>
          </cell>
          <cell r="D781" t="str">
            <v>RENEGADE</v>
          </cell>
          <cell r="E781">
            <v>2022</v>
          </cell>
          <cell r="F781">
            <v>46000</v>
          </cell>
          <cell r="G781" t="str">
            <v>1.8 SPORT LX MT</v>
          </cell>
          <cell r="H781" t="str">
            <v>ROJO</v>
          </cell>
          <cell r="I781" t="str">
            <v xml:space="preserve">Premium Usados </v>
          </cell>
          <cell r="J781" t="str">
            <v>Antonella Daire</v>
          </cell>
          <cell r="K781" t="str">
            <v>Antonella Daire</v>
          </cell>
          <cell r="L781" t="str">
            <v>Jordi Foitzick</v>
          </cell>
          <cell r="M781" t="str">
            <v>jocarrasco@callegari.cl</v>
          </cell>
          <cell r="N781">
            <v>9300000</v>
          </cell>
        </row>
        <row r="782">
          <cell r="A782" t="str">
            <v>LVXS43</v>
          </cell>
          <cell r="B782">
            <v>45660.770833333336</v>
          </cell>
          <cell r="C782" t="str">
            <v>HYUNDAI</v>
          </cell>
          <cell r="D782" t="str">
            <v>TUCSON</v>
          </cell>
          <cell r="E782">
            <v>2020</v>
          </cell>
          <cell r="F782">
            <v>45000</v>
          </cell>
          <cell r="G782" t="str">
            <v>2.0 TL PLUS FL AT</v>
          </cell>
          <cell r="H782" t="str">
            <v>AZUL</v>
          </cell>
          <cell r="I782" t="str">
            <v>Megacentro Ovalle</v>
          </cell>
          <cell r="J782" t="str">
            <v>Mauricio  Silva</v>
          </cell>
          <cell r="K782" t="str">
            <v>Mauricio  Silva</v>
          </cell>
          <cell r="L782" t="str">
            <v>Daniel Carvajal</v>
          </cell>
          <cell r="M782" t="str">
            <v>dcarvajal@callegari.cl</v>
          </cell>
          <cell r="N782">
            <v>11500000</v>
          </cell>
        </row>
        <row r="783">
          <cell r="A783" t="str">
            <v>PTRP75</v>
          </cell>
          <cell r="B783">
            <v>45660.727777777778</v>
          </cell>
          <cell r="C783" t="str">
            <v>CHERY</v>
          </cell>
          <cell r="D783" t="str">
            <v>TIGGO 7</v>
          </cell>
          <cell r="E783">
            <v>2021</v>
          </cell>
          <cell r="F783">
            <v>55000</v>
          </cell>
          <cell r="G783" t="str">
            <v>1.5 PRO GLX AT</v>
          </cell>
          <cell r="H783" t="str">
            <v>AZUL METALIZADO</v>
          </cell>
          <cell r="I783" t="str">
            <v xml:space="preserve">Premium Usados </v>
          </cell>
          <cell r="J783" t="str">
            <v>Mauricio  Silva</v>
          </cell>
          <cell r="K783" t="str">
            <v>Mauricio  Silva</v>
          </cell>
          <cell r="L783" t="str">
            <v>Jordi Foitzick</v>
          </cell>
          <cell r="M783" t="str">
            <v>jocarrasco@callegari.cl</v>
          </cell>
          <cell r="N783">
            <v>9700000</v>
          </cell>
        </row>
        <row r="784">
          <cell r="A784" t="str">
            <v>JVKT97</v>
          </cell>
          <cell r="B784">
            <v>45660.699305555558</v>
          </cell>
          <cell r="C784" t="str">
            <v>JAC</v>
          </cell>
          <cell r="D784" t="str">
            <v>S2</v>
          </cell>
          <cell r="E784">
            <v>2017</v>
          </cell>
          <cell r="F784">
            <v>82000</v>
          </cell>
          <cell r="G784" t="str">
            <v>1.5 COMFORT CVT AT</v>
          </cell>
          <cell r="H784" t="str">
            <v>NARANJO</v>
          </cell>
          <cell r="I784" t="str">
            <v>Local Usados</v>
          </cell>
          <cell r="J784" t="str">
            <v>Mauricio  Silva</v>
          </cell>
          <cell r="K784" t="str">
            <v>Mauricio  Silva</v>
          </cell>
          <cell r="L784" t="str">
            <v>Vanessa  Casanga</v>
          </cell>
          <cell r="M784" t="str">
            <v>vcasanga@callegari.cl</v>
          </cell>
          <cell r="N784">
            <v>5000000</v>
          </cell>
        </row>
        <row r="785">
          <cell r="A785" t="str">
            <v>PRVR51</v>
          </cell>
          <cell r="B785">
            <v>45657.525694444441</v>
          </cell>
          <cell r="C785" t="str">
            <v>FORD</v>
          </cell>
          <cell r="D785" t="str">
            <v>ESCAPE</v>
          </cell>
          <cell r="E785">
            <v>2021</v>
          </cell>
          <cell r="F785">
            <v>70000</v>
          </cell>
          <cell r="G785" t="str">
            <v>2.0 TITANIUM ECOBOOST AT 4X4</v>
          </cell>
          <cell r="H785" t="str">
            <v>NEGRO UNIVER</v>
          </cell>
          <cell r="I785" t="str">
            <v>Kia La Serena</v>
          </cell>
          <cell r="J785" t="str">
            <v>Mauricio  Silva</v>
          </cell>
          <cell r="K785" t="str">
            <v>Mauricio  Silva</v>
          </cell>
          <cell r="L785" t="str">
            <v>José Cerda</v>
          </cell>
          <cell r="M785" t="str">
            <v>jose.cerda@callegari.cl</v>
          </cell>
          <cell r="N785">
            <v>13000000</v>
          </cell>
        </row>
        <row r="786">
          <cell r="A786" t="str">
            <v>RVPY55</v>
          </cell>
          <cell r="B786">
            <v>45657.480555555558</v>
          </cell>
          <cell r="C786" t="str">
            <v>FORD</v>
          </cell>
          <cell r="D786" t="str">
            <v>F-150</v>
          </cell>
          <cell r="E786">
            <v>2022</v>
          </cell>
          <cell r="F786">
            <v>76000</v>
          </cell>
          <cell r="G786" t="str">
            <v>5.0 LARIAT CC SPORT AT 4X4</v>
          </cell>
          <cell r="H786" t="str">
            <v>PLATEADO METALICO</v>
          </cell>
          <cell r="I786" t="str">
            <v>Megacentro La Serena</v>
          </cell>
          <cell r="J786" t="str">
            <v>Mauricio  Silva</v>
          </cell>
          <cell r="K786" t="str">
            <v>Mauricio  Silva</v>
          </cell>
          <cell r="L786" t="str">
            <v>Fabian Muñoz</v>
          </cell>
          <cell r="M786" t="str">
            <v>fmunoz@callegari.cl</v>
          </cell>
          <cell r="N786">
            <v>32000000</v>
          </cell>
        </row>
        <row r="787">
          <cell r="A787" t="str">
            <v>RKRZ80</v>
          </cell>
          <cell r="B787">
            <v>45657.470833333333</v>
          </cell>
          <cell r="C787" t="str">
            <v>CHANGAN</v>
          </cell>
          <cell r="D787" t="str">
            <v>CX70</v>
          </cell>
          <cell r="E787">
            <v>2022</v>
          </cell>
          <cell r="F787">
            <v>19500</v>
          </cell>
          <cell r="G787" t="str">
            <v>1.6 LUXURY MT</v>
          </cell>
          <cell r="H787" t="str">
            <v>ROJO</v>
          </cell>
          <cell r="I787" t="str">
            <v>Megacentro Copiapo</v>
          </cell>
          <cell r="J787" t="str">
            <v>Mauricio  Silva</v>
          </cell>
          <cell r="K787" t="str">
            <v>Mauricio  Silva</v>
          </cell>
          <cell r="L787" t="str">
            <v>Atalia Quinteros</v>
          </cell>
          <cell r="M787" t="str">
            <v>ataliaq@callegari.cl</v>
          </cell>
          <cell r="N787">
            <v>8000000</v>
          </cell>
        </row>
        <row r="788">
          <cell r="A788" t="str">
            <v>PSHY90</v>
          </cell>
          <cell r="B788">
            <v>45656.810416666667</v>
          </cell>
          <cell r="C788" t="str">
            <v>PEUGEOT</v>
          </cell>
          <cell r="D788">
            <v>3008</v>
          </cell>
          <cell r="E788">
            <v>2021</v>
          </cell>
          <cell r="F788">
            <v>31000</v>
          </cell>
          <cell r="G788" t="str">
            <v>1.6 GT PURETECH 180 AT</v>
          </cell>
          <cell r="H788" t="str">
            <v>GRIS ARTENSE</v>
          </cell>
          <cell r="I788" t="str">
            <v>Megacentro La Serena</v>
          </cell>
          <cell r="J788" t="str">
            <v>Mauricio  Silva</v>
          </cell>
          <cell r="K788" t="str">
            <v>Mauricio  Silva</v>
          </cell>
          <cell r="L788" t="str">
            <v>Eliana Aguilera</v>
          </cell>
          <cell r="M788" t="str">
            <v>belen.aguilera@callegari.cl</v>
          </cell>
          <cell r="N788">
            <v>16200000</v>
          </cell>
        </row>
        <row r="789">
          <cell r="A789" t="str">
            <v>TFGL44</v>
          </cell>
          <cell r="B789">
            <v>45656.78125</v>
          </cell>
          <cell r="C789" t="str">
            <v>OPEL</v>
          </cell>
          <cell r="D789" t="str">
            <v>GRANDLAND</v>
          </cell>
          <cell r="E789">
            <v>2024</v>
          </cell>
          <cell r="F789">
            <v>13000</v>
          </cell>
          <cell r="G789" t="str">
            <v>1.2T GS LINE AT</v>
          </cell>
          <cell r="H789" t="str">
            <v>BLANCO BLANC BANQUISE</v>
          </cell>
          <cell r="I789" t="str">
            <v>Local Fco De Aguirre</v>
          </cell>
          <cell r="J789" t="str">
            <v>Mauricio  Silva</v>
          </cell>
          <cell r="K789" t="str">
            <v>Mauricio  Silva</v>
          </cell>
          <cell r="L789" t="str">
            <v>Willy Guerrero</v>
          </cell>
          <cell r="M789" t="str">
            <v>wguerrero@callegari.cl</v>
          </cell>
          <cell r="N789">
            <v>18200000</v>
          </cell>
        </row>
        <row r="790">
          <cell r="A790" t="str">
            <v>RPSY13</v>
          </cell>
          <cell r="B790">
            <v>45656.412499999999</v>
          </cell>
          <cell r="C790" t="str">
            <v>TOYOTA</v>
          </cell>
          <cell r="D790" t="str">
            <v>HILUX</v>
          </cell>
          <cell r="E790">
            <v>2022</v>
          </cell>
          <cell r="F790">
            <v>73000</v>
          </cell>
          <cell r="G790" t="str">
            <v>2.4 DX 7AB MT 4X4 DIESEL</v>
          </cell>
          <cell r="H790" t="str">
            <v>GRIS OSCURO METALICO</v>
          </cell>
          <cell r="I790" t="str">
            <v>Local Fco De Aguirre</v>
          </cell>
          <cell r="J790" t="str">
            <v>Mauricio  Silva</v>
          </cell>
          <cell r="K790" t="str">
            <v>Mauricio  Silva</v>
          </cell>
          <cell r="L790" t="str">
            <v>Adriana Casallas</v>
          </cell>
          <cell r="M790" t="str">
            <v>acasallas@callegari.cl</v>
          </cell>
          <cell r="N790">
            <v>19850000</v>
          </cell>
        </row>
        <row r="791">
          <cell r="A791" t="str">
            <v>PJVV70</v>
          </cell>
          <cell r="B791">
            <v>45656.411805555559</v>
          </cell>
          <cell r="C791" t="str">
            <v>GREAT WALL</v>
          </cell>
          <cell r="D791" t="str">
            <v>WINGLE 5</v>
          </cell>
          <cell r="E791">
            <v>2021</v>
          </cell>
          <cell r="F791">
            <v>67600</v>
          </cell>
          <cell r="G791" t="str">
            <v>2.2 ELITE PLUS MT</v>
          </cell>
          <cell r="H791" t="str">
            <v>BLANCO TITANIO</v>
          </cell>
          <cell r="I791" t="str">
            <v>Megacentro Ovalle</v>
          </cell>
          <cell r="J791" t="str">
            <v>Mauricio  Silva</v>
          </cell>
          <cell r="K791" t="str">
            <v>Mauricio  Silva</v>
          </cell>
          <cell r="L791" t="str">
            <v>Daniel Carvajal</v>
          </cell>
          <cell r="M791" t="str">
            <v>dcarvajal@callegari.cl</v>
          </cell>
          <cell r="N791">
            <v>6000000</v>
          </cell>
        </row>
        <row r="792">
          <cell r="A792" t="str">
            <v>SHDG60</v>
          </cell>
          <cell r="B792">
            <v>45656.409722222219</v>
          </cell>
          <cell r="C792" t="str">
            <v>PEUGEOT</v>
          </cell>
          <cell r="D792" t="str">
            <v>LANDTREK</v>
          </cell>
          <cell r="E792">
            <v>2023</v>
          </cell>
          <cell r="F792">
            <v>26359</v>
          </cell>
          <cell r="G792" t="str">
            <v>1.9 ACTION4 BLUEHDI 180 AT 4X4 DIESEL</v>
          </cell>
          <cell r="H792" t="str">
            <v>ROJO RUBI METALIZADO</v>
          </cell>
          <cell r="I792" t="str">
            <v>Peugeot Copiapo</v>
          </cell>
          <cell r="J792" t="str">
            <v>Mauricio  Silva</v>
          </cell>
          <cell r="K792" t="str">
            <v>Mauricio  Silva</v>
          </cell>
          <cell r="L792" t="str">
            <v>María Angélica Escalante</v>
          </cell>
          <cell r="M792" t="str">
            <v>aescalante@callegari.cl</v>
          </cell>
          <cell r="N792">
            <v>18730000</v>
          </cell>
        </row>
        <row r="793">
          <cell r="A793" t="str">
            <v>RYDP36</v>
          </cell>
          <cell r="B793">
            <v>45654.564583333333</v>
          </cell>
          <cell r="C793" t="str">
            <v>VOLKSWAGEN</v>
          </cell>
          <cell r="D793" t="str">
            <v>NIVUS</v>
          </cell>
          <cell r="E793">
            <v>2022</v>
          </cell>
          <cell r="F793">
            <v>42363</v>
          </cell>
          <cell r="G793" t="str">
            <v>1.0 TSI HIGHLINE AT</v>
          </cell>
          <cell r="H793" t="str">
            <v>GRIS PIEDRA DE LUNA</v>
          </cell>
          <cell r="I793" t="str">
            <v>Mitsubishi</v>
          </cell>
          <cell r="J793" t="str">
            <v>Antonella Daire</v>
          </cell>
          <cell r="K793" t="str">
            <v>Antonella Daire</v>
          </cell>
          <cell r="L793" t="str">
            <v>Fernando Andres Urdaneta Gonzalez</v>
          </cell>
          <cell r="M793" t="str">
            <v>furdaneta@callegari.cl</v>
          </cell>
          <cell r="N793">
            <v>11500000</v>
          </cell>
        </row>
        <row r="794">
          <cell r="A794" t="str">
            <v>SPPW95</v>
          </cell>
          <cell r="B794">
            <v>45654.545138888891</v>
          </cell>
          <cell r="C794" t="str">
            <v>CHERY</v>
          </cell>
          <cell r="D794" t="str">
            <v>TIGGO 8 PRO</v>
          </cell>
          <cell r="E794">
            <v>2023</v>
          </cell>
          <cell r="F794">
            <v>17994</v>
          </cell>
          <cell r="G794" t="str">
            <v>1.6 GDI GLX AT</v>
          </cell>
          <cell r="H794" t="str">
            <v>GRIS GRAFITO OSCURO</v>
          </cell>
          <cell r="I794" t="str">
            <v>Nissan La Serena</v>
          </cell>
          <cell r="J794" t="str">
            <v>Antonella Daire</v>
          </cell>
          <cell r="K794" t="str">
            <v>Antonella Daire</v>
          </cell>
          <cell r="L794" t="str">
            <v>Gemita Muñoz</v>
          </cell>
          <cell r="M794" t="str">
            <v>gmunoz@callegari.cl</v>
          </cell>
          <cell r="N794">
            <v>16500000</v>
          </cell>
        </row>
        <row r="795">
          <cell r="A795" t="str">
            <v>SCPS99</v>
          </cell>
          <cell r="B795">
            <v>45654.525694444441</v>
          </cell>
          <cell r="C795" t="str">
            <v>OPEL</v>
          </cell>
          <cell r="D795" t="str">
            <v>CORSA</v>
          </cell>
          <cell r="E795">
            <v>2022</v>
          </cell>
          <cell r="F795">
            <v>31000</v>
          </cell>
          <cell r="G795" t="str">
            <v>1.2 GS LINE AT</v>
          </cell>
          <cell r="H795" t="str">
            <v>GRIS PLATA QUARTZ GR</v>
          </cell>
          <cell r="I795" t="str">
            <v>Peugeot La Serena</v>
          </cell>
          <cell r="J795" t="str">
            <v>Antonella Daire</v>
          </cell>
          <cell r="K795" t="str">
            <v>Antonella Daire</v>
          </cell>
          <cell r="L795" t="str">
            <v>Felix  Maira</v>
          </cell>
          <cell r="M795" t="str">
            <v>fmaira@callegari.cl</v>
          </cell>
          <cell r="N795">
            <v>10200000</v>
          </cell>
        </row>
        <row r="796">
          <cell r="A796" t="str">
            <v>RCHH99</v>
          </cell>
          <cell r="B796">
            <v>45653.646527777775</v>
          </cell>
          <cell r="C796" t="str">
            <v>FORD</v>
          </cell>
          <cell r="D796" t="str">
            <v>TERRITORY</v>
          </cell>
          <cell r="E796">
            <v>2022</v>
          </cell>
          <cell r="F796">
            <v>61500</v>
          </cell>
          <cell r="G796" t="str">
            <v>1.5 TITANIUM AT</v>
          </cell>
          <cell r="H796" t="str">
            <v>ROJO RUBI</v>
          </cell>
          <cell r="I796" t="str">
            <v>Megacentro La Serena</v>
          </cell>
          <cell r="J796" t="str">
            <v>Mauricio  Silva</v>
          </cell>
          <cell r="K796" t="str">
            <v>Mauricio  Silva</v>
          </cell>
          <cell r="L796" t="str">
            <v>Eliana Aguilera</v>
          </cell>
          <cell r="M796" t="str">
            <v>belen.aguilera@callegari.cl</v>
          </cell>
          <cell r="N796">
            <v>10900000</v>
          </cell>
        </row>
        <row r="797">
          <cell r="A797" t="str">
            <v>TJYL33</v>
          </cell>
          <cell r="B797">
            <v>45653.57708333333</v>
          </cell>
          <cell r="C797" t="str">
            <v>FORD</v>
          </cell>
          <cell r="D797" t="str">
            <v>RANGER</v>
          </cell>
          <cell r="E797">
            <v>2024</v>
          </cell>
          <cell r="F797">
            <v>15000</v>
          </cell>
          <cell r="G797" t="str">
            <v>2.0 XLT AT 4X4 DIESEL</v>
          </cell>
          <cell r="H797" t="str">
            <v>GRIS MERCURIO</v>
          </cell>
          <cell r="I797" t="str">
            <v>Megacentro La Serena</v>
          </cell>
          <cell r="J797" t="str">
            <v>Antonella Daire</v>
          </cell>
          <cell r="K797" t="str">
            <v>Antonella Daire</v>
          </cell>
          <cell r="L797" t="str">
            <v>Juan Saavedra</v>
          </cell>
          <cell r="M797" t="str">
            <v>jsaavedra@callegari.cl</v>
          </cell>
          <cell r="N797">
            <v>31500000</v>
          </cell>
        </row>
        <row r="798">
          <cell r="A798" t="str">
            <v>SDGD28</v>
          </cell>
          <cell r="B798">
            <v>45653.431250000001</v>
          </cell>
          <cell r="C798" t="str">
            <v>DONGFENG</v>
          </cell>
          <cell r="D798" t="str">
            <v>SUV 500</v>
          </cell>
          <cell r="E798">
            <v>2022</v>
          </cell>
          <cell r="F798">
            <v>23000</v>
          </cell>
          <cell r="G798" t="str">
            <v>1.5 COMFORT MT</v>
          </cell>
          <cell r="H798" t="str">
            <v>GRIS OSCURO</v>
          </cell>
          <cell r="I798" t="str">
            <v>Local Usados</v>
          </cell>
          <cell r="J798" t="str">
            <v>Mauricio  Silva</v>
          </cell>
          <cell r="K798" t="str">
            <v>Mauricio  Silva</v>
          </cell>
          <cell r="L798" t="str">
            <v>Vanessa  Casanga</v>
          </cell>
          <cell r="M798" t="str">
            <v>vcasanga@callegari.cl</v>
          </cell>
          <cell r="N798">
            <v>5400000</v>
          </cell>
        </row>
        <row r="799">
          <cell r="A799" t="str">
            <v>RLSG76</v>
          </cell>
          <cell r="B799">
            <v>45653.429861111108</v>
          </cell>
          <cell r="C799" t="str">
            <v>NISSAN</v>
          </cell>
          <cell r="D799" t="str">
            <v>KICKS</v>
          </cell>
          <cell r="E799">
            <v>2022</v>
          </cell>
          <cell r="F799">
            <v>49980</v>
          </cell>
          <cell r="G799" t="str">
            <v>1.6 ADVANCE AT</v>
          </cell>
          <cell r="H799" t="str">
            <v>BLANCO PERLA</v>
          </cell>
          <cell r="I799" t="str">
            <v>Nissan La Serena</v>
          </cell>
          <cell r="J799" t="str">
            <v>Mauricio  Silva</v>
          </cell>
          <cell r="K799" t="str">
            <v>Mauricio  Silva</v>
          </cell>
          <cell r="L799" t="str">
            <v>Magdalena Olivares</v>
          </cell>
          <cell r="M799" t="str">
            <v>molivares@callegari.cl</v>
          </cell>
          <cell r="N799">
            <v>11800000</v>
          </cell>
        </row>
        <row r="800">
          <cell r="A800" t="str">
            <v>SDGC97</v>
          </cell>
          <cell r="B800">
            <v>45650.495833333334</v>
          </cell>
          <cell r="C800" t="str">
            <v>CHERY</v>
          </cell>
          <cell r="D800" t="str">
            <v>TIGGO 8</v>
          </cell>
          <cell r="E800">
            <v>2022</v>
          </cell>
          <cell r="F800">
            <v>31998</v>
          </cell>
          <cell r="G800" t="str">
            <v>1.5 GLS MT</v>
          </cell>
          <cell r="H800" t="str">
            <v>ROJO METALIZADO</v>
          </cell>
          <cell r="I800" t="str">
            <v>Omoda La Serena</v>
          </cell>
          <cell r="J800" t="str">
            <v>Antonella Daire</v>
          </cell>
          <cell r="K800" t="str">
            <v>Antonella Daire</v>
          </cell>
          <cell r="L800" t="str">
            <v>Daniela Pizarro</v>
          </cell>
          <cell r="M800" t="str">
            <v>dpizarro@callegari.cl</v>
          </cell>
          <cell r="N800">
            <v>9000000</v>
          </cell>
        </row>
        <row r="801">
          <cell r="A801" t="str">
            <v>SSSC77</v>
          </cell>
          <cell r="B801">
            <v>45649.77847222222</v>
          </cell>
          <cell r="C801" t="str">
            <v>OPEL</v>
          </cell>
          <cell r="D801" t="str">
            <v>MOKKA</v>
          </cell>
          <cell r="E801">
            <v>2023</v>
          </cell>
          <cell r="F801">
            <v>14110</v>
          </cell>
          <cell r="G801" t="str">
            <v>1.2 ELEGANCE AT</v>
          </cell>
          <cell r="H801" t="str">
            <v>ROJO ROUGE RUBIS</v>
          </cell>
          <cell r="I801" t="str">
            <v>Usados Los Carreras</v>
          </cell>
          <cell r="J801" t="str">
            <v>Antonella Daire</v>
          </cell>
          <cell r="K801" t="str">
            <v>Antonella Daire</v>
          </cell>
          <cell r="L801" t="str">
            <v>Sebastian Cabrera</v>
          </cell>
          <cell r="M801" t="str">
            <v>scabrera@callegari.cl</v>
          </cell>
          <cell r="N801">
            <v>14200000</v>
          </cell>
        </row>
        <row r="802">
          <cell r="A802" t="str">
            <v>LVWV64</v>
          </cell>
          <cell r="B802">
            <v>45649.76458333333</v>
          </cell>
          <cell r="C802" t="str">
            <v>CITROEN</v>
          </cell>
          <cell r="D802" t="str">
            <v>C-5</v>
          </cell>
          <cell r="E802">
            <v>2020</v>
          </cell>
          <cell r="F802">
            <v>96150</v>
          </cell>
          <cell r="G802" t="str">
            <v>1.5 AIRCROSS BLUEHDI 130 S&amp;S FEEL AT DIESEL</v>
          </cell>
          <cell r="H802" t="str">
            <v>BLANCO</v>
          </cell>
          <cell r="I802" t="str">
            <v>Usados Los Carreras</v>
          </cell>
          <cell r="J802" t="str">
            <v>Antonella Daire</v>
          </cell>
          <cell r="K802" t="str">
            <v>Antonella Daire</v>
          </cell>
          <cell r="L802" t="str">
            <v>Omar Rojas</v>
          </cell>
          <cell r="M802" t="str">
            <v>orojas@callegari.cl</v>
          </cell>
          <cell r="N802">
            <v>14190000</v>
          </cell>
        </row>
        <row r="803">
          <cell r="A803" t="str">
            <v>RZZD39</v>
          </cell>
          <cell r="B803">
            <v>45647.484722222223</v>
          </cell>
          <cell r="C803" t="str">
            <v>JAC</v>
          </cell>
          <cell r="D803" t="str">
            <v>JS8</v>
          </cell>
          <cell r="E803">
            <v>2022</v>
          </cell>
          <cell r="F803">
            <v>50976</v>
          </cell>
          <cell r="G803" t="str">
            <v>1.5 ADVANCE XE DCT AT</v>
          </cell>
          <cell r="H803" t="str">
            <v>ROJO</v>
          </cell>
          <cell r="I803" t="str">
            <v>Sk Copiapo</v>
          </cell>
          <cell r="J803" t="str">
            <v>Antonella Daire</v>
          </cell>
          <cell r="K803" t="str">
            <v>Antonella Daire</v>
          </cell>
          <cell r="L803" t="str">
            <v>Marcelo Zarate</v>
          </cell>
          <cell r="M803" t="str">
            <v>mzarate@callegari.cl</v>
          </cell>
          <cell r="N803">
            <v>10000000</v>
          </cell>
        </row>
        <row r="804">
          <cell r="A804" t="str">
            <v>PCFD16</v>
          </cell>
          <cell r="B804">
            <v>45646.524305555555</v>
          </cell>
          <cell r="C804" t="str">
            <v>CHERY</v>
          </cell>
          <cell r="D804" t="str">
            <v>TIGGO 2</v>
          </cell>
          <cell r="E804">
            <v>2020</v>
          </cell>
          <cell r="F804">
            <v>58755</v>
          </cell>
          <cell r="G804" t="str">
            <v>1.5 GLS MT</v>
          </cell>
          <cell r="H804" t="str">
            <v>NARANJO METALIZADO</v>
          </cell>
          <cell r="I804" t="str">
            <v>Omoda La Serena</v>
          </cell>
          <cell r="J804" t="str">
            <v>Antonella Daire</v>
          </cell>
          <cell r="K804" t="str">
            <v>Antonella Daire</v>
          </cell>
          <cell r="L804" t="str">
            <v>Nasly Andrea  Rojas Campusano</v>
          </cell>
          <cell r="M804" t="str">
            <v>nrojas@callegari.cl</v>
          </cell>
          <cell r="N804">
            <v>5300000</v>
          </cell>
        </row>
        <row r="805">
          <cell r="A805" t="str">
            <v>LSYD56</v>
          </cell>
          <cell r="B805">
            <v>45645.789583333331</v>
          </cell>
          <cell r="C805" t="str">
            <v>CHANGAN</v>
          </cell>
          <cell r="D805" t="str">
            <v>CX70</v>
          </cell>
          <cell r="E805">
            <v>2020</v>
          </cell>
          <cell r="F805">
            <v>27000</v>
          </cell>
          <cell r="G805" t="str">
            <v>1.6 LUXURY MT</v>
          </cell>
          <cell r="H805" t="str">
            <v>GRIS</v>
          </cell>
          <cell r="I805" t="str">
            <v>Local Fco De Aguirre</v>
          </cell>
          <cell r="J805" t="str">
            <v>Antonella Daire</v>
          </cell>
          <cell r="K805" t="str">
            <v>Antonella Daire</v>
          </cell>
          <cell r="L805" t="str">
            <v>Maria Paz  Aranciba</v>
          </cell>
          <cell r="M805" t="str">
            <v>marancibia@callegari.cl</v>
          </cell>
          <cell r="N805">
            <v>6600000</v>
          </cell>
        </row>
        <row r="806">
          <cell r="A806" t="str">
            <v>RJCT55</v>
          </cell>
          <cell r="B806">
            <v>45645.787499999999</v>
          </cell>
          <cell r="C806" t="str">
            <v>DONGFENG</v>
          </cell>
          <cell r="D806">
            <v>580</v>
          </cell>
          <cell r="E806">
            <v>2022</v>
          </cell>
          <cell r="F806">
            <v>47000</v>
          </cell>
          <cell r="G806" t="str">
            <v>1.5 LUXURY MT</v>
          </cell>
          <cell r="H806" t="str">
            <v>ROJO</v>
          </cell>
          <cell r="I806" t="str">
            <v>Vallenar</v>
          </cell>
          <cell r="J806" t="str">
            <v>Antonella Daire</v>
          </cell>
          <cell r="K806" t="str">
            <v>Antonella Daire</v>
          </cell>
          <cell r="L806" t="str">
            <v>Jorge Peña</v>
          </cell>
          <cell r="M806" t="str">
            <v>jpenav@callegari.cl</v>
          </cell>
          <cell r="N806">
            <v>7900000</v>
          </cell>
        </row>
        <row r="807">
          <cell r="A807" t="str">
            <v>PRBD71</v>
          </cell>
          <cell r="B807">
            <v>45645.729166666664</v>
          </cell>
          <cell r="C807" t="str">
            <v>HYUNDAI</v>
          </cell>
          <cell r="D807" t="str">
            <v>CRETA</v>
          </cell>
          <cell r="E807">
            <v>2021</v>
          </cell>
          <cell r="F807">
            <v>89000</v>
          </cell>
          <cell r="G807" t="str">
            <v>1.5 PLUS MT</v>
          </cell>
          <cell r="H807" t="str">
            <v>GRIS GRAFITO</v>
          </cell>
          <cell r="I807" t="str">
            <v>Megacentro La Serena</v>
          </cell>
          <cell r="J807" t="str">
            <v>Antonella Daire</v>
          </cell>
          <cell r="K807" t="str">
            <v>Antonella Daire</v>
          </cell>
          <cell r="L807" t="str">
            <v>Fabian Muñoz</v>
          </cell>
          <cell r="M807" t="str">
            <v>fmunoz@callegari.cl</v>
          </cell>
          <cell r="N807">
            <v>9000000</v>
          </cell>
        </row>
        <row r="808">
          <cell r="A808" t="str">
            <v>SSST47</v>
          </cell>
          <cell r="B808">
            <v>45645.429166666669</v>
          </cell>
          <cell r="C808" t="str">
            <v>KIA MOTORS</v>
          </cell>
          <cell r="D808" t="str">
            <v>SOLUTO</v>
          </cell>
          <cell r="E808">
            <v>2023</v>
          </cell>
          <cell r="F808">
            <v>37000</v>
          </cell>
          <cell r="G808" t="str">
            <v>1.4 LX AC MT</v>
          </cell>
          <cell r="H808" t="str">
            <v>AZUL VELERO</v>
          </cell>
          <cell r="I808" t="str">
            <v>Vallenar</v>
          </cell>
          <cell r="J808" t="str">
            <v>Antonella Daire</v>
          </cell>
          <cell r="K808" t="str">
            <v>Antonella Daire</v>
          </cell>
          <cell r="L808" t="str">
            <v>Claudia Vasquez</v>
          </cell>
          <cell r="M808" t="str">
            <v>cvasquez@callegari.cl</v>
          </cell>
          <cell r="N808">
            <v>7500000</v>
          </cell>
        </row>
        <row r="809">
          <cell r="A809" t="str">
            <v>LCZZ24</v>
          </cell>
          <cell r="B809">
            <v>45645.423611111109</v>
          </cell>
          <cell r="C809" t="str">
            <v>RENAULT</v>
          </cell>
          <cell r="D809" t="str">
            <v>CLIO</v>
          </cell>
          <cell r="E809">
            <v>2019</v>
          </cell>
          <cell r="F809">
            <v>81600</v>
          </cell>
          <cell r="G809" t="str">
            <v>1.2 IV EXPRESSION MT</v>
          </cell>
          <cell r="H809" t="str">
            <v>GRIS TITANIO</v>
          </cell>
          <cell r="I809" t="str">
            <v>Kia La Serena</v>
          </cell>
          <cell r="J809" t="str">
            <v>Antonella Daire</v>
          </cell>
          <cell r="K809" t="str">
            <v>Antonella Daire</v>
          </cell>
          <cell r="L809" t="str">
            <v>Loreto Garces</v>
          </cell>
          <cell r="M809" t="str">
            <v>lgarces@callegari.cl</v>
          </cell>
          <cell r="N809">
            <v>5600000</v>
          </cell>
        </row>
        <row r="810">
          <cell r="A810" t="str">
            <v>RJPJ76</v>
          </cell>
          <cell r="B810">
            <v>45645.42083333333</v>
          </cell>
          <cell r="C810" t="str">
            <v>KIA MOTORS</v>
          </cell>
          <cell r="D810" t="str">
            <v>MORNING</v>
          </cell>
          <cell r="E810">
            <v>2022</v>
          </cell>
          <cell r="F810">
            <v>45000</v>
          </cell>
          <cell r="G810" t="str">
            <v>1.2 EX ABS AC MT</v>
          </cell>
          <cell r="H810" t="str">
            <v>GRIS ASTRAL</v>
          </cell>
          <cell r="I810" t="str">
            <v>Kia La Serena</v>
          </cell>
          <cell r="J810" t="str">
            <v>Antonella Daire</v>
          </cell>
          <cell r="K810" t="str">
            <v>Antonella Daire</v>
          </cell>
          <cell r="L810" t="str">
            <v>José Cerda</v>
          </cell>
          <cell r="M810" t="str">
            <v>jose.cerda@callegari.cl</v>
          </cell>
          <cell r="N810">
            <v>6500000</v>
          </cell>
        </row>
        <row r="811">
          <cell r="A811" t="str">
            <v>LYHV24</v>
          </cell>
          <cell r="B811">
            <v>45644.569444444445</v>
          </cell>
          <cell r="C811" t="str">
            <v>PEUGEOT</v>
          </cell>
          <cell r="D811">
            <v>208</v>
          </cell>
          <cell r="E811">
            <v>2020</v>
          </cell>
          <cell r="F811">
            <v>63446</v>
          </cell>
          <cell r="H811" t="str">
            <v>GRIS ARTENSE</v>
          </cell>
          <cell r="I811" t="str">
            <v>Local Fco De Aguirre</v>
          </cell>
          <cell r="J811" t="str">
            <v>Mauricio  Silva</v>
          </cell>
          <cell r="K811" t="str">
            <v>Mauricio  Silva</v>
          </cell>
          <cell r="L811" t="str">
            <v>María José Morgado González</v>
          </cell>
          <cell r="M811" t="str">
            <v>mmorgado@callegari.cl</v>
          </cell>
          <cell r="N811">
            <v>6300000</v>
          </cell>
        </row>
        <row r="812">
          <cell r="A812" t="str">
            <v>RRXH58</v>
          </cell>
          <cell r="B812">
            <v>45644.445833333331</v>
          </cell>
          <cell r="C812" t="str">
            <v>FORD</v>
          </cell>
          <cell r="D812" t="str">
            <v>TERRITORY</v>
          </cell>
          <cell r="E812">
            <v>2022</v>
          </cell>
          <cell r="F812">
            <v>38400</v>
          </cell>
          <cell r="G812" t="str">
            <v>1.5 TREND AT</v>
          </cell>
          <cell r="H812" t="str">
            <v>BLANCO PERLADO</v>
          </cell>
          <cell r="I812" t="str">
            <v>Megacentro La Serena</v>
          </cell>
          <cell r="J812" t="str">
            <v>Antonella Daire</v>
          </cell>
          <cell r="K812" t="str">
            <v>Antonella Daire</v>
          </cell>
          <cell r="L812" t="str">
            <v>Juan Saavedra</v>
          </cell>
          <cell r="M812" t="str">
            <v>jsaavedra@callegari.cl</v>
          </cell>
          <cell r="N812">
            <v>11500000</v>
          </cell>
        </row>
        <row r="813">
          <cell r="A813" t="str">
            <v>JRBB90</v>
          </cell>
          <cell r="B813">
            <v>45644.445833333331</v>
          </cell>
          <cell r="C813" t="str">
            <v>TOYOTA</v>
          </cell>
          <cell r="D813" t="str">
            <v>RAV4</v>
          </cell>
          <cell r="E813">
            <v>2017</v>
          </cell>
          <cell r="F813">
            <v>86000</v>
          </cell>
          <cell r="G813" t="str">
            <v>2.0 ADVENTURE LUJO 722CLA AT</v>
          </cell>
          <cell r="H813" t="str">
            <v>BLANCO PERLADO</v>
          </cell>
          <cell r="I813" t="str">
            <v>Local Fco De Aguirre</v>
          </cell>
          <cell r="J813" t="str">
            <v>Antonella Daire</v>
          </cell>
          <cell r="K813" t="str">
            <v>Antonella Daire</v>
          </cell>
          <cell r="L813" t="str">
            <v>Adriana Casallas</v>
          </cell>
          <cell r="M813" t="str">
            <v>acasallas@callegari.cl</v>
          </cell>
          <cell r="N813">
            <v>8100000</v>
          </cell>
        </row>
        <row r="814">
          <cell r="A814" t="str">
            <v>PPSS59</v>
          </cell>
          <cell r="B814">
            <v>45644.442361111112</v>
          </cell>
          <cell r="C814" t="str">
            <v>PEUGEOT</v>
          </cell>
          <cell r="D814">
            <v>3008</v>
          </cell>
          <cell r="E814">
            <v>2021</v>
          </cell>
          <cell r="F814">
            <v>38000</v>
          </cell>
          <cell r="G814" t="str">
            <v>1.6 ALLURE PACK THP 165 AT</v>
          </cell>
          <cell r="H814" t="str">
            <v>GRIS PLATINUM</v>
          </cell>
          <cell r="I814" t="str">
            <v>Megacentro La Serena</v>
          </cell>
          <cell r="J814" t="str">
            <v>Antonella Daire</v>
          </cell>
          <cell r="K814" t="str">
            <v>Antonella Daire</v>
          </cell>
          <cell r="L814" t="str">
            <v>Juan Saavedra</v>
          </cell>
          <cell r="M814" t="str">
            <v>jsaavedra@callegari.cl</v>
          </cell>
          <cell r="N814">
            <v>13500000</v>
          </cell>
        </row>
        <row r="815">
          <cell r="A815" t="str">
            <v>THRL87</v>
          </cell>
          <cell r="B815">
            <v>45644.44027777778</v>
          </cell>
          <cell r="C815" t="str">
            <v>PEUGEOT</v>
          </cell>
          <cell r="D815">
            <v>3008</v>
          </cell>
          <cell r="E815">
            <v>2024</v>
          </cell>
          <cell r="F815">
            <v>15000</v>
          </cell>
          <cell r="G815" t="str">
            <v>1.6 ALLURE PACK THP 165 AT</v>
          </cell>
          <cell r="H815" t="str">
            <v>GRIS PLATINIUM</v>
          </cell>
          <cell r="I815" t="str">
            <v>Peugeot La Serena</v>
          </cell>
          <cell r="J815" t="str">
            <v>Antonella Daire</v>
          </cell>
          <cell r="K815" t="str">
            <v>Antonella Daire</v>
          </cell>
          <cell r="L815" t="str">
            <v>Camila Gonzalez</v>
          </cell>
          <cell r="M815" t="str">
            <v>camila.gonzalez@callegari.cl</v>
          </cell>
          <cell r="N815">
            <v>20300000</v>
          </cell>
        </row>
        <row r="816">
          <cell r="A816" t="str">
            <v>RFVW73</v>
          </cell>
          <cell r="B816">
            <v>45643.765972222223</v>
          </cell>
          <cell r="C816" t="str">
            <v>NISSAN</v>
          </cell>
          <cell r="D816" t="str">
            <v>VERSA</v>
          </cell>
          <cell r="E816">
            <v>2022</v>
          </cell>
          <cell r="F816">
            <v>83020</v>
          </cell>
          <cell r="G816" t="str">
            <v>1.6 SENSE MT</v>
          </cell>
          <cell r="H816" t="str">
            <v>PLATEADO</v>
          </cell>
          <cell r="I816" t="str">
            <v>Nissan La Serena</v>
          </cell>
          <cell r="J816" t="str">
            <v>Antonella Daire</v>
          </cell>
          <cell r="K816" t="str">
            <v>Antonella Daire</v>
          </cell>
          <cell r="L816" t="str">
            <v>Magdalena Olivares</v>
          </cell>
          <cell r="M816" t="str">
            <v>molivares@callegari.cl</v>
          </cell>
          <cell r="N816">
            <v>7600000</v>
          </cell>
        </row>
        <row r="817">
          <cell r="A817" t="str">
            <v>SFTY80</v>
          </cell>
          <cell r="B817">
            <v>45643.482638888891</v>
          </cell>
          <cell r="C817" t="str">
            <v>PEUGEOT</v>
          </cell>
          <cell r="D817">
            <v>3008</v>
          </cell>
          <cell r="E817">
            <v>2023</v>
          </cell>
          <cell r="F817">
            <v>37000</v>
          </cell>
          <cell r="G817" t="str">
            <v>1.5 GT BLUEHDI 130 AT DIESEL</v>
          </cell>
          <cell r="H817" t="str">
            <v>GRIS ARTENSE</v>
          </cell>
          <cell r="I817" t="str">
            <v>Peugeot La Serena</v>
          </cell>
          <cell r="J817" t="str">
            <v>Antonella Daire</v>
          </cell>
          <cell r="K817" t="str">
            <v>Antonella Daire</v>
          </cell>
          <cell r="L817" t="str">
            <v>Camila Gonzalez</v>
          </cell>
          <cell r="M817" t="str">
            <v>camila.gonzalez@callegari.cl</v>
          </cell>
          <cell r="N817">
            <v>21000000</v>
          </cell>
        </row>
        <row r="818">
          <cell r="A818" t="str">
            <v>SBYD17</v>
          </cell>
          <cell r="B818">
            <v>45643.480555555558</v>
          </cell>
          <cell r="C818" t="str">
            <v>PEUGEOT</v>
          </cell>
          <cell r="D818">
            <v>308</v>
          </cell>
          <cell r="E818">
            <v>2022</v>
          </cell>
          <cell r="F818">
            <v>28000</v>
          </cell>
          <cell r="H818" t="str">
            <v>BLANCO NACARADO</v>
          </cell>
          <cell r="I818" t="str">
            <v>Peugeot La Serena</v>
          </cell>
          <cell r="J818" t="str">
            <v>Antonella Daire</v>
          </cell>
          <cell r="K818" t="str">
            <v>Antonella Daire</v>
          </cell>
          <cell r="L818" t="str">
            <v>Camila Gonzalez</v>
          </cell>
          <cell r="M818" t="str">
            <v>camila.gonzalez@callegari.cl</v>
          </cell>
          <cell r="N818">
            <v>19500000</v>
          </cell>
        </row>
        <row r="819">
          <cell r="A819" t="str">
            <v>RLJR87</v>
          </cell>
          <cell r="B819">
            <v>45643.479861111111</v>
          </cell>
          <cell r="C819" t="str">
            <v>NISSAN</v>
          </cell>
          <cell r="D819" t="str">
            <v>X-TRAIL</v>
          </cell>
          <cell r="E819">
            <v>2022</v>
          </cell>
          <cell r="F819">
            <v>39000</v>
          </cell>
          <cell r="H819" t="str">
            <v>AZUL PERLA</v>
          </cell>
          <cell r="I819" t="str">
            <v>Nissan La Serena</v>
          </cell>
          <cell r="J819" t="str">
            <v>Antonella Daire</v>
          </cell>
          <cell r="K819" t="str">
            <v>Antonella Daire</v>
          </cell>
          <cell r="L819" t="str">
            <v>Gemita Muñoz</v>
          </cell>
          <cell r="M819" t="str">
            <v>gmunoz@callegari.cl</v>
          </cell>
          <cell r="N819">
            <v>12800000</v>
          </cell>
        </row>
        <row r="820">
          <cell r="A820" t="str">
            <v>RRXG66</v>
          </cell>
          <cell r="B820">
            <v>45643.479166666664</v>
          </cell>
          <cell r="C820" t="str">
            <v>NISSAN</v>
          </cell>
          <cell r="D820" t="str">
            <v>KICKS</v>
          </cell>
          <cell r="E820">
            <v>2022</v>
          </cell>
          <cell r="F820">
            <v>30000</v>
          </cell>
          <cell r="G820" t="str">
            <v>1.6 SENSE MT</v>
          </cell>
          <cell r="H820" t="str">
            <v>PLATEADO</v>
          </cell>
          <cell r="I820" t="str">
            <v>Nissan La Serena</v>
          </cell>
          <cell r="J820" t="str">
            <v>Antonella Daire</v>
          </cell>
          <cell r="K820" t="str">
            <v>Antonella Daire</v>
          </cell>
          <cell r="L820" t="str">
            <v>Gemita Muñoz</v>
          </cell>
          <cell r="M820" t="str">
            <v>gmunoz@callegari.cl</v>
          </cell>
          <cell r="N820">
            <v>9800000</v>
          </cell>
        </row>
        <row r="821">
          <cell r="A821" t="str">
            <v>LHSC84</v>
          </cell>
          <cell r="B821">
            <v>45643.413194444445</v>
          </cell>
          <cell r="C821" t="str">
            <v>JAC</v>
          </cell>
          <cell r="D821" t="str">
            <v>S2</v>
          </cell>
          <cell r="E821">
            <v>2019</v>
          </cell>
          <cell r="F821">
            <v>29000</v>
          </cell>
          <cell r="G821" t="str">
            <v>1.5 4X2 CE MT</v>
          </cell>
          <cell r="H821" t="str">
            <v>ROJO</v>
          </cell>
          <cell r="I821" t="str">
            <v>Vallenar</v>
          </cell>
          <cell r="J821" t="str">
            <v>Antonella Daire</v>
          </cell>
          <cell r="K821" t="str">
            <v>Antonella Daire</v>
          </cell>
          <cell r="L821" t="str">
            <v>Jorge Peña</v>
          </cell>
          <cell r="M821" t="str">
            <v>jpenav@callegari.cl</v>
          </cell>
          <cell r="N821">
            <v>5000000</v>
          </cell>
        </row>
        <row r="822">
          <cell r="A822" t="str">
            <v>HLPC90</v>
          </cell>
          <cell r="B822">
            <v>45642.604861111111</v>
          </cell>
          <cell r="C822" t="str">
            <v>KIA MOTORS</v>
          </cell>
          <cell r="D822" t="str">
            <v>GRAND CARNIVAL</v>
          </cell>
          <cell r="E822">
            <v>2016</v>
          </cell>
          <cell r="F822">
            <v>97000</v>
          </cell>
          <cell r="G822" t="str">
            <v>3.3 LX AT</v>
          </cell>
          <cell r="H822" t="str">
            <v>PLATEADO PLATA BRILL</v>
          </cell>
          <cell r="I822" t="str">
            <v>Local Usados</v>
          </cell>
          <cell r="J822" t="str">
            <v>Antonella Daire</v>
          </cell>
          <cell r="K822" t="str">
            <v>Antonella Daire</v>
          </cell>
          <cell r="L822" t="str">
            <v>Federico Albert</v>
          </cell>
          <cell r="M822" t="str">
            <v>falbert@callegari.cl</v>
          </cell>
          <cell r="N822">
            <v>10500000</v>
          </cell>
        </row>
        <row r="823">
          <cell r="A823" t="str">
            <v>SHLX26</v>
          </cell>
          <cell r="B823">
            <v>45639.704861111109</v>
          </cell>
          <cell r="C823" t="str">
            <v>PEUGEOT</v>
          </cell>
          <cell r="D823">
            <v>208</v>
          </cell>
          <cell r="E823">
            <v>2023</v>
          </cell>
          <cell r="F823">
            <v>2340</v>
          </cell>
          <cell r="G823" t="str">
            <v>1.2 ACTIVE PACK PURETECH 100 AT</v>
          </cell>
          <cell r="H823" t="str">
            <v>BLANCO NACARADO</v>
          </cell>
          <cell r="I823" t="str">
            <v>Kia La Serena</v>
          </cell>
          <cell r="J823" t="str">
            <v>Antonella Daire</v>
          </cell>
          <cell r="K823" t="str">
            <v>Antonella Daire</v>
          </cell>
          <cell r="L823" t="str">
            <v>Loreto Garces</v>
          </cell>
          <cell r="M823" t="str">
            <v>lgarces@callegari.cl</v>
          </cell>
          <cell r="N823">
            <v>11500000</v>
          </cell>
        </row>
        <row r="824">
          <cell r="A824" t="str">
            <v>RHBX39</v>
          </cell>
          <cell r="B824">
            <v>45639.702777777777</v>
          </cell>
          <cell r="C824" t="str">
            <v>CHERY</v>
          </cell>
          <cell r="D824" t="str">
            <v>TIGGO 3</v>
          </cell>
          <cell r="E824">
            <v>2022</v>
          </cell>
          <cell r="F824">
            <v>43000</v>
          </cell>
          <cell r="G824" t="str">
            <v>1.5 GLS MT</v>
          </cell>
          <cell r="H824" t="str">
            <v>GRIS GRAFITO</v>
          </cell>
          <cell r="I824" t="str">
            <v>Megacentro La Serena</v>
          </cell>
          <cell r="J824" t="str">
            <v>Antonella Daire</v>
          </cell>
          <cell r="K824" t="str">
            <v>Antonella Daire</v>
          </cell>
          <cell r="L824" t="str">
            <v>Alvaro Castro</v>
          </cell>
          <cell r="M824" t="str">
            <v>acastro@callegari.cl</v>
          </cell>
          <cell r="N824">
            <v>7000000</v>
          </cell>
        </row>
        <row r="825">
          <cell r="A825" t="str">
            <v>RCRV48</v>
          </cell>
          <cell r="B825">
            <v>45638.79791666667</v>
          </cell>
          <cell r="C825" t="str">
            <v>FORD</v>
          </cell>
          <cell r="D825" t="str">
            <v>TERRITORY</v>
          </cell>
          <cell r="E825">
            <v>2022</v>
          </cell>
          <cell r="F825">
            <v>72100</v>
          </cell>
          <cell r="G825" t="str">
            <v>1.5 TITANIUM AT</v>
          </cell>
          <cell r="H825" t="str">
            <v>BLANCO</v>
          </cell>
          <cell r="I825" t="str">
            <v>Megacentro Copiapo</v>
          </cell>
          <cell r="J825" t="str">
            <v>Antonella Daire</v>
          </cell>
          <cell r="K825" t="str">
            <v>Antonella Daire</v>
          </cell>
          <cell r="L825" t="str">
            <v>Martin Thielemann</v>
          </cell>
          <cell r="M825" t="str">
            <v>mthielemann@callegari.cl</v>
          </cell>
          <cell r="N825">
            <v>11750000</v>
          </cell>
        </row>
        <row r="826">
          <cell r="A826" t="str">
            <v>RVJX61</v>
          </cell>
          <cell r="B826">
            <v>45638.670138888891</v>
          </cell>
          <cell r="C826" t="str">
            <v>TOYOTA</v>
          </cell>
          <cell r="D826" t="str">
            <v>RAV4</v>
          </cell>
          <cell r="E826">
            <v>2022</v>
          </cell>
          <cell r="F826">
            <v>49000</v>
          </cell>
          <cell r="G826" t="str">
            <v>2.0 LE AT</v>
          </cell>
          <cell r="H826" t="str">
            <v>BLANCO</v>
          </cell>
          <cell r="I826" t="str">
            <v>Sk Copiapo</v>
          </cell>
          <cell r="J826" t="str">
            <v>Antonella Daire</v>
          </cell>
          <cell r="K826" t="str">
            <v>Antonella Daire</v>
          </cell>
          <cell r="L826" t="str">
            <v>Lorena Castillo</v>
          </cell>
          <cell r="M826" t="str">
            <v>lcastillo@callegari.cl</v>
          </cell>
          <cell r="N826">
            <v>16000000</v>
          </cell>
        </row>
        <row r="827">
          <cell r="A827" t="str">
            <v>RVPZ98</v>
          </cell>
          <cell r="B827">
            <v>45637.44027777778</v>
          </cell>
          <cell r="C827" t="str">
            <v>SUBARU</v>
          </cell>
          <cell r="D827" t="str">
            <v>OUTBACK</v>
          </cell>
          <cell r="E827">
            <v>2022</v>
          </cell>
          <cell r="F827">
            <v>40500</v>
          </cell>
          <cell r="G827" t="str">
            <v>2.5 XS AT 4X4</v>
          </cell>
          <cell r="H827" t="str">
            <v>PLATEADO HIELO CLARO</v>
          </cell>
          <cell r="I827" t="str">
            <v>Megacentro La Serena</v>
          </cell>
          <cell r="J827" t="str">
            <v>Antonella Daire</v>
          </cell>
          <cell r="K827" t="str">
            <v>Antonella Daire</v>
          </cell>
          <cell r="L827" t="str">
            <v>Alvaro Castro</v>
          </cell>
          <cell r="M827" t="str">
            <v>acastro@callegari.cl</v>
          </cell>
          <cell r="N827">
            <v>18200000</v>
          </cell>
        </row>
        <row r="828">
          <cell r="A828" t="str">
            <v>TCTB60</v>
          </cell>
          <cell r="B828">
            <v>45636.802777777775</v>
          </cell>
          <cell r="C828" t="str">
            <v>BMW</v>
          </cell>
          <cell r="D828" t="str">
            <v>X4</v>
          </cell>
          <cell r="E828">
            <v>2024</v>
          </cell>
          <cell r="F828">
            <v>10600</v>
          </cell>
          <cell r="G828" t="str">
            <v>2.0 XDRIVE30I HERITAGE LCI AT 4X4</v>
          </cell>
          <cell r="H828" t="str">
            <v>GRIS EFECTO BRILLANTE</v>
          </cell>
          <cell r="I828" t="str">
            <v>Kia La Serena</v>
          </cell>
          <cell r="J828" t="str">
            <v>Antonella Daire</v>
          </cell>
          <cell r="K828" t="str">
            <v>Antonella Daire</v>
          </cell>
          <cell r="L828" t="str">
            <v>José Cerda</v>
          </cell>
          <cell r="M828" t="str">
            <v>jose.cerda@callegari.cl</v>
          </cell>
          <cell r="N828">
            <v>49000000</v>
          </cell>
        </row>
        <row r="829">
          <cell r="A829" t="str">
            <v>HVXB44</v>
          </cell>
          <cell r="B829">
            <v>45636.589583333334</v>
          </cell>
          <cell r="C829" t="str">
            <v>HONDA</v>
          </cell>
          <cell r="D829" t="str">
            <v>HR-V</v>
          </cell>
          <cell r="E829">
            <v>2016</v>
          </cell>
          <cell r="F829">
            <v>101036</v>
          </cell>
          <cell r="G829" t="str">
            <v>1.8 EXL AT 4X4</v>
          </cell>
          <cell r="H829" t="str">
            <v>GRIS GRAFITO</v>
          </cell>
          <cell r="I829" t="str">
            <v>Kia La Serena</v>
          </cell>
          <cell r="J829" t="str">
            <v>Antonella Daire</v>
          </cell>
          <cell r="K829" t="str">
            <v>Antonella Daire</v>
          </cell>
          <cell r="L829" t="str">
            <v>José Cerda</v>
          </cell>
          <cell r="M829" t="str">
            <v>jose.cerda@callegari.cl</v>
          </cell>
          <cell r="N829">
            <v>7800000</v>
          </cell>
        </row>
        <row r="830">
          <cell r="A830" t="str">
            <v>KBTT36</v>
          </cell>
          <cell r="B830">
            <v>45636.5625</v>
          </cell>
          <cell r="C830" t="str">
            <v>FORD</v>
          </cell>
          <cell r="D830" t="str">
            <v>EXPLORER</v>
          </cell>
          <cell r="E830">
            <v>2018</v>
          </cell>
          <cell r="F830">
            <v>74600</v>
          </cell>
          <cell r="H830" t="str">
            <v>GRIS METALICO</v>
          </cell>
          <cell r="I830" t="str">
            <v>Megacentro La Serena</v>
          </cell>
          <cell r="J830" t="str">
            <v>Antonella Daire</v>
          </cell>
          <cell r="K830" t="str">
            <v>Antonella Daire</v>
          </cell>
          <cell r="L830" t="str">
            <v>Fabian Muñoz</v>
          </cell>
          <cell r="M830" t="str">
            <v>fmunoz@callegari.cl</v>
          </cell>
          <cell r="N830">
            <v>16500000</v>
          </cell>
        </row>
        <row r="831">
          <cell r="A831" t="str">
            <v>RKCB51</v>
          </cell>
          <cell r="B831">
            <v>45636.552083333336</v>
          </cell>
          <cell r="C831" t="str">
            <v>KIA MOTORS</v>
          </cell>
          <cell r="D831" t="str">
            <v>MORNING</v>
          </cell>
          <cell r="E831">
            <v>2022</v>
          </cell>
          <cell r="F831">
            <v>78000</v>
          </cell>
          <cell r="G831" t="str">
            <v>1.2 EX ABS AC MT</v>
          </cell>
          <cell r="H831" t="str">
            <v>PLATEADO PLATA RESPL</v>
          </cell>
          <cell r="I831" t="str">
            <v>Second Floor Kia</v>
          </cell>
          <cell r="J831" t="str">
            <v>Antonella Daire</v>
          </cell>
          <cell r="K831" t="str">
            <v>Antonella Daire</v>
          </cell>
          <cell r="L831" t="str">
            <v>Leonardo Palma Nuñez</v>
          </cell>
          <cell r="M831" t="str">
            <v>lpalma@callegari.cl</v>
          </cell>
          <cell r="N831">
            <v>5700000</v>
          </cell>
        </row>
        <row r="832">
          <cell r="A832" t="str">
            <v>TBDD31</v>
          </cell>
          <cell r="B832">
            <v>45636.515277777777</v>
          </cell>
          <cell r="C832" t="str">
            <v>FORD</v>
          </cell>
          <cell r="D832" t="str">
            <v>RANGER</v>
          </cell>
          <cell r="E832">
            <v>2024</v>
          </cell>
          <cell r="F832">
            <v>15500</v>
          </cell>
          <cell r="G832" t="str">
            <v>2.0 XLT MT 4X4 DIESEL</v>
          </cell>
          <cell r="H832" t="str">
            <v>GRIS PLATA</v>
          </cell>
          <cell r="I832" t="str">
            <v>Megacentro Copiapo</v>
          </cell>
          <cell r="J832" t="str">
            <v>Antonella Daire</v>
          </cell>
          <cell r="K832" t="str">
            <v>Antonella Daire</v>
          </cell>
          <cell r="L832" t="str">
            <v>Martin Thielemann</v>
          </cell>
          <cell r="M832" t="str">
            <v>mthielemann@callegari.cl</v>
          </cell>
          <cell r="N832">
            <v>29000000</v>
          </cell>
        </row>
        <row r="833">
          <cell r="A833" t="str">
            <v>SYPW47</v>
          </cell>
          <cell r="B833">
            <v>45636.506249999999</v>
          </cell>
          <cell r="C833" t="str">
            <v>JAC</v>
          </cell>
          <cell r="D833" t="str">
            <v>JS2</v>
          </cell>
          <cell r="E833">
            <v>2025</v>
          </cell>
          <cell r="F833">
            <v>4696</v>
          </cell>
          <cell r="G833" t="str">
            <v>1.5 LUXURY AT</v>
          </cell>
          <cell r="H833" t="str">
            <v>rojo</v>
          </cell>
          <cell r="I833" t="str">
            <v>Local Fco De Aguirre</v>
          </cell>
          <cell r="J833" t="str">
            <v>Antonella Daire</v>
          </cell>
          <cell r="K833" t="str">
            <v>Antonella Daire</v>
          </cell>
          <cell r="L833" t="str">
            <v>María José Morgado González</v>
          </cell>
          <cell r="M833" t="str">
            <v>mmorgado@callegari.cl</v>
          </cell>
          <cell r="N833">
            <v>9600000</v>
          </cell>
        </row>
        <row r="834">
          <cell r="A834" t="str">
            <v>TRTY36</v>
          </cell>
          <cell r="B834">
            <v>45636.477083333331</v>
          </cell>
          <cell r="C834" t="str">
            <v>PEUGEOT</v>
          </cell>
          <cell r="D834">
            <v>5008</v>
          </cell>
          <cell r="E834">
            <v>2024</v>
          </cell>
          <cell r="F834">
            <v>3361</v>
          </cell>
          <cell r="G834" t="str">
            <v>1.5 ALLURE BLUEHDI 130 AT DIESEL</v>
          </cell>
          <cell r="H834" t="str">
            <v>GRIS ARTENSE</v>
          </cell>
          <cell r="I834" t="str">
            <v>Mitsubishi</v>
          </cell>
          <cell r="J834" t="str">
            <v>Antonella Daire</v>
          </cell>
          <cell r="K834" t="str">
            <v>Antonella Daire</v>
          </cell>
          <cell r="L834" t="str">
            <v>Fernando Cesar Nuñez Acuña</v>
          </cell>
          <cell r="M834" t="str">
            <v>fcnunez@callegari.cl</v>
          </cell>
          <cell r="N834">
            <v>22800000</v>
          </cell>
        </row>
        <row r="835">
          <cell r="A835" t="str">
            <v>RZFC24</v>
          </cell>
          <cell r="B835">
            <v>45630.588194444441</v>
          </cell>
          <cell r="C835" t="str">
            <v>KIA MOTORS</v>
          </cell>
          <cell r="D835" t="str">
            <v>SPORTAGE</v>
          </cell>
          <cell r="E835">
            <v>2022</v>
          </cell>
          <cell r="F835">
            <v>76000</v>
          </cell>
          <cell r="H835" t="str">
            <v>BLANCO INVIERNO</v>
          </cell>
          <cell r="I835" t="str">
            <v>Usados Los Carreras</v>
          </cell>
          <cell r="J835" t="str">
            <v>Antonella Daire</v>
          </cell>
          <cell r="K835" t="str">
            <v>Antonella Daire</v>
          </cell>
          <cell r="L835" t="str">
            <v>Sebastian Cabrera</v>
          </cell>
          <cell r="M835" t="str">
            <v>scabrera@callegari.cl</v>
          </cell>
          <cell r="N835">
            <v>19000000</v>
          </cell>
        </row>
        <row r="836">
          <cell r="A836" t="str">
            <v>KXLC73</v>
          </cell>
          <cell r="B836">
            <v>45628.809027777781</v>
          </cell>
          <cell r="C836" t="str">
            <v>FORD</v>
          </cell>
          <cell r="D836" t="str">
            <v>RANGER</v>
          </cell>
          <cell r="E836">
            <v>2019</v>
          </cell>
          <cell r="F836">
            <v>116000</v>
          </cell>
          <cell r="G836" t="str">
            <v>3.2 XLT AT 4X4 DIESEL</v>
          </cell>
          <cell r="H836" t="str">
            <v>GRIS MERCURIO</v>
          </cell>
          <cell r="I836" t="str">
            <v xml:space="preserve">Premium Usados </v>
          </cell>
          <cell r="J836" t="str">
            <v>Antonella Daire</v>
          </cell>
          <cell r="K836" t="str">
            <v>Antonella Daire</v>
          </cell>
          <cell r="L836" t="str">
            <v>Jordi Foitzick</v>
          </cell>
          <cell r="M836" t="str">
            <v>jocarrasco@callegari.cl</v>
          </cell>
          <cell r="N836">
            <v>13500000</v>
          </cell>
        </row>
        <row r="837">
          <cell r="A837" t="str">
            <v>PFRX97</v>
          </cell>
          <cell r="B837">
            <v>45630.429166666669</v>
          </cell>
          <cell r="C837" t="str">
            <v>PEUGEOT</v>
          </cell>
          <cell r="D837">
            <v>2008</v>
          </cell>
          <cell r="E837">
            <v>2020</v>
          </cell>
          <cell r="F837">
            <v>75000</v>
          </cell>
          <cell r="G837" t="str">
            <v>1.2 ACTIVE PURETECH 130 MT</v>
          </cell>
          <cell r="H837" t="str">
            <v>BLANCO NACARADO</v>
          </cell>
          <cell r="I837" t="str">
            <v xml:space="preserve">Premium Usados </v>
          </cell>
          <cell r="J837" t="str">
            <v>Antonella Daire</v>
          </cell>
          <cell r="K837" t="str">
            <v>Antonella Daire</v>
          </cell>
          <cell r="L837" t="str">
            <v>Daniel Aguilera</v>
          </cell>
          <cell r="M837" t="str">
            <v>daguilera@callegari.cl</v>
          </cell>
          <cell r="N837">
            <v>9300000</v>
          </cell>
        </row>
        <row r="838">
          <cell r="A838" t="str">
            <v>LDVZ89</v>
          </cell>
          <cell r="B838">
            <v>45628.781944444447</v>
          </cell>
          <cell r="C838" t="str">
            <v>MITSUBISHI</v>
          </cell>
          <cell r="D838" t="str">
            <v>OUTLANDER</v>
          </cell>
          <cell r="E838">
            <v>2019</v>
          </cell>
          <cell r="F838">
            <v>109068</v>
          </cell>
          <cell r="G838" t="str">
            <v>2.4 GLS AT 4X4</v>
          </cell>
          <cell r="H838" t="str">
            <v>BLANCO</v>
          </cell>
          <cell r="I838" t="str">
            <v>Local Fco De Aguirre</v>
          </cell>
          <cell r="J838" t="str">
            <v>Antonella Daire</v>
          </cell>
          <cell r="K838" t="str">
            <v>Antonella Daire</v>
          </cell>
          <cell r="L838" t="str">
            <v>María José Morgado González</v>
          </cell>
          <cell r="M838" t="str">
            <v>mmorgado@callegari.cl</v>
          </cell>
          <cell r="N838">
            <v>11000000</v>
          </cell>
        </row>
        <row r="839">
          <cell r="A839" t="str">
            <v>PCFG80</v>
          </cell>
          <cell r="B839">
            <v>45626.597916666666</v>
          </cell>
          <cell r="C839" t="str">
            <v>CITROEN</v>
          </cell>
          <cell r="D839" t="str">
            <v>C-5</v>
          </cell>
          <cell r="E839">
            <v>2022</v>
          </cell>
          <cell r="F839">
            <v>43000</v>
          </cell>
          <cell r="G839" t="str">
            <v>1.5 AIRCROSS BLUEHDI 130 S&amp;S FEEL AT DIESEL</v>
          </cell>
          <cell r="H839" t="str">
            <v>GRIS ARTENSE</v>
          </cell>
          <cell r="I839" t="str">
            <v>Megacentro La Serena</v>
          </cell>
          <cell r="J839" t="str">
            <v>Antonella Daire</v>
          </cell>
          <cell r="K839" t="str">
            <v>Antonella Daire</v>
          </cell>
          <cell r="L839" t="str">
            <v>Eliana Aguilera</v>
          </cell>
          <cell r="M839" t="str">
            <v>belen.aguilera@callegari.cl</v>
          </cell>
          <cell r="N839">
            <v>15500000</v>
          </cell>
        </row>
        <row r="840">
          <cell r="A840" t="str">
            <v>PFRK42</v>
          </cell>
          <cell r="B840">
            <v>45626.597222222219</v>
          </cell>
          <cell r="C840" t="str">
            <v>JEEP</v>
          </cell>
          <cell r="D840" t="str">
            <v>GRAND CHEROKEE</v>
          </cell>
          <cell r="E840">
            <v>2020</v>
          </cell>
          <cell r="F840">
            <v>52000</v>
          </cell>
          <cell r="G840" t="str">
            <v>3.6 LIMITED LX AT 4X4</v>
          </cell>
          <cell r="H840" t="str">
            <v>PLATEADO</v>
          </cell>
          <cell r="I840" t="str">
            <v>Megacentro La Serena</v>
          </cell>
          <cell r="J840" t="str">
            <v>Antonella Daire</v>
          </cell>
          <cell r="K840" t="str">
            <v>Antonella Daire</v>
          </cell>
          <cell r="L840" t="str">
            <v>Eliana Aguilera</v>
          </cell>
          <cell r="M840" t="str">
            <v>belen.aguilera@callegari.cl</v>
          </cell>
          <cell r="N840">
            <v>22000000</v>
          </cell>
        </row>
        <row r="841">
          <cell r="A841" t="str">
            <v>SPZF88</v>
          </cell>
          <cell r="B841">
            <v>45626.570138888892</v>
          </cell>
          <cell r="C841" t="str">
            <v>PEUGEOT</v>
          </cell>
          <cell r="D841">
            <v>208</v>
          </cell>
          <cell r="E841">
            <v>2023</v>
          </cell>
          <cell r="F841">
            <v>7222</v>
          </cell>
          <cell r="G841" t="str">
            <v>1.2 GT PURETECH 130 AT</v>
          </cell>
          <cell r="H841" t="str">
            <v>GRIS ARTENSE</v>
          </cell>
          <cell r="I841" t="str">
            <v>Local Fco De Aguirre</v>
          </cell>
          <cell r="J841" t="str">
            <v>Antonella Daire</v>
          </cell>
          <cell r="K841" t="str">
            <v>Antonella Daire</v>
          </cell>
          <cell r="L841" t="str">
            <v>Maria Paz  Aranciba</v>
          </cell>
          <cell r="M841" t="str">
            <v>marancibia@callegari.cl</v>
          </cell>
          <cell r="N841">
            <v>15000000</v>
          </cell>
        </row>
        <row r="842">
          <cell r="A842" t="str">
            <v>RXRV14</v>
          </cell>
          <cell r="B842">
            <v>45625.768055555556</v>
          </cell>
          <cell r="C842" t="str">
            <v>KIA MOTORS</v>
          </cell>
          <cell r="D842" t="str">
            <v>SORENTO</v>
          </cell>
          <cell r="E842">
            <v>2022</v>
          </cell>
          <cell r="F842">
            <v>43000</v>
          </cell>
          <cell r="G842" t="str">
            <v>SORENTO EX 2.5L GSL 6AT 2WD</v>
          </cell>
          <cell r="H842" t="str">
            <v>PLATEADO SUAVE</v>
          </cell>
          <cell r="I842" t="str">
            <v>Kia La Serena</v>
          </cell>
          <cell r="J842" t="str">
            <v>Antonella Daire</v>
          </cell>
          <cell r="K842" t="str">
            <v>Antonella Daire</v>
          </cell>
          <cell r="L842" t="str">
            <v>Loreto Garces</v>
          </cell>
          <cell r="M842" t="str">
            <v>lgarces@callegari.cl</v>
          </cell>
          <cell r="N842">
            <v>22000000</v>
          </cell>
        </row>
        <row r="843">
          <cell r="A843" t="str">
            <v>TKTZ50</v>
          </cell>
          <cell r="B843">
            <v>45625.761805555558</v>
          </cell>
          <cell r="C843" t="str">
            <v>PEUGEOT</v>
          </cell>
          <cell r="D843">
            <v>308</v>
          </cell>
          <cell r="E843">
            <v>2024</v>
          </cell>
          <cell r="F843">
            <v>2800</v>
          </cell>
          <cell r="G843" t="str">
            <v>1.2 GT PURETECH 130 AT</v>
          </cell>
          <cell r="H843" t="str">
            <v>GRIS SELLENIUM</v>
          </cell>
          <cell r="I843" t="str">
            <v>Megacentro La Serena</v>
          </cell>
          <cell r="J843" t="str">
            <v>Antonella Daire</v>
          </cell>
          <cell r="K843" t="str">
            <v>Antonella Daire</v>
          </cell>
          <cell r="L843" t="str">
            <v>Manuel Villalon</v>
          </cell>
          <cell r="M843" t="str">
            <v>mvillalon@callegari.cl</v>
          </cell>
          <cell r="N843">
            <v>26431805</v>
          </cell>
        </row>
        <row r="844">
          <cell r="A844" t="str">
            <v>RCHG96</v>
          </cell>
          <cell r="B844">
            <v>45625.743055555555</v>
          </cell>
          <cell r="C844" t="str">
            <v>NISSAN</v>
          </cell>
          <cell r="D844" t="str">
            <v>KICKS</v>
          </cell>
          <cell r="E844">
            <v>2022</v>
          </cell>
          <cell r="F844">
            <v>20000</v>
          </cell>
          <cell r="G844" t="str">
            <v>1.6 ADVANCE MT</v>
          </cell>
          <cell r="H844" t="str">
            <v>PLATEADO</v>
          </cell>
          <cell r="I844" t="str">
            <v>Nissan La Serena</v>
          </cell>
          <cell r="J844" t="str">
            <v>Antonella Daire</v>
          </cell>
          <cell r="K844" t="str">
            <v>Antonella Daire</v>
          </cell>
          <cell r="L844" t="str">
            <v>Gemita Muñoz</v>
          </cell>
          <cell r="M844" t="str">
            <v>gmunoz@callegari.cl</v>
          </cell>
          <cell r="N844">
            <v>11000000</v>
          </cell>
        </row>
        <row r="845">
          <cell r="A845" t="str">
            <v>SJVS79</v>
          </cell>
          <cell r="B845">
            <v>45625.65347222222</v>
          </cell>
          <cell r="C845" t="str">
            <v>CHERY</v>
          </cell>
          <cell r="D845" t="str">
            <v>TIGGO 3</v>
          </cell>
          <cell r="E845">
            <v>2023</v>
          </cell>
          <cell r="F845">
            <v>34874</v>
          </cell>
          <cell r="G845" t="str">
            <v>1.5 PRO GLS AT</v>
          </cell>
          <cell r="H845" t="str">
            <v>AZUL METALIZADO</v>
          </cell>
          <cell r="I845" t="str">
            <v>Nissan La Serena</v>
          </cell>
          <cell r="J845" t="str">
            <v>Antonella Daire</v>
          </cell>
          <cell r="K845" t="str">
            <v>Antonella Daire</v>
          </cell>
          <cell r="L845" t="str">
            <v>Magdalena Olivares</v>
          </cell>
          <cell r="M845" t="str">
            <v>molivares@callegari.cl</v>
          </cell>
          <cell r="N845">
            <v>9500000</v>
          </cell>
        </row>
        <row r="846">
          <cell r="A846" t="str">
            <v>TJDD89</v>
          </cell>
          <cell r="B846">
            <v>45625.631249999999</v>
          </cell>
          <cell r="C846" t="str">
            <v>FORD</v>
          </cell>
          <cell r="D846" t="str">
            <v>RANGER</v>
          </cell>
          <cell r="E846">
            <v>2024</v>
          </cell>
          <cell r="F846">
            <v>12823</v>
          </cell>
          <cell r="G846" t="str">
            <v>2.0 XLT MT 4X4 DIESEL</v>
          </cell>
          <cell r="H846" t="str">
            <v>GRIS MERCURIO</v>
          </cell>
          <cell r="I846" t="str">
            <v>Megacentro La Serena</v>
          </cell>
          <cell r="J846" t="str">
            <v>Antonella Daire</v>
          </cell>
          <cell r="K846" t="str">
            <v>Antonella Daire</v>
          </cell>
          <cell r="L846" t="str">
            <v>Eliana Aguilera</v>
          </cell>
          <cell r="M846" t="str">
            <v>belen.aguilera@callegari.cl</v>
          </cell>
          <cell r="N846">
            <v>29000000</v>
          </cell>
        </row>
        <row r="847">
          <cell r="A847" t="str">
            <v>RJCT57</v>
          </cell>
          <cell r="B847">
            <v>45625.614583333336</v>
          </cell>
          <cell r="C847" t="str">
            <v>KIA MOTORS</v>
          </cell>
          <cell r="D847" t="str">
            <v>SONET</v>
          </cell>
          <cell r="E847">
            <v>2022</v>
          </cell>
          <cell r="F847">
            <v>70255</v>
          </cell>
          <cell r="G847" t="str">
            <v>1.5 EX MT</v>
          </cell>
          <cell r="H847" t="str">
            <v>GRIS GRAVEDAD</v>
          </cell>
          <cell r="I847" t="str">
            <v>Omoda La Serena</v>
          </cell>
          <cell r="J847" t="str">
            <v>Antonella Daire</v>
          </cell>
          <cell r="K847" t="str">
            <v>Antonella Daire</v>
          </cell>
          <cell r="L847" t="str">
            <v>Nasly Andrea  Rojas Campusano</v>
          </cell>
          <cell r="M847" t="str">
            <v>nrojas@callegari.cl</v>
          </cell>
          <cell r="N847">
            <v>10000000</v>
          </cell>
        </row>
        <row r="848">
          <cell r="A848" t="str">
            <v>LSYK54</v>
          </cell>
          <cell r="B848">
            <v>45625.614583333336</v>
          </cell>
          <cell r="C848" t="str">
            <v>VOLKSWAGEN</v>
          </cell>
          <cell r="D848" t="str">
            <v>VOYAGE</v>
          </cell>
          <cell r="E848">
            <v>2020</v>
          </cell>
          <cell r="F848">
            <v>56050</v>
          </cell>
          <cell r="G848" t="str">
            <v>1.6 TRENDLINE MT</v>
          </cell>
          <cell r="H848" t="str">
            <v>GRIS PLATINO</v>
          </cell>
          <cell r="I848" t="str">
            <v>Omoda La Serena</v>
          </cell>
          <cell r="J848" t="str">
            <v>Antonella Daire</v>
          </cell>
          <cell r="K848" t="str">
            <v>Antonella Daire</v>
          </cell>
          <cell r="L848" t="str">
            <v>Nasly Andrea  Rojas Campusano</v>
          </cell>
          <cell r="M848" t="str">
            <v>nrojas@callegari.cl</v>
          </cell>
          <cell r="N848">
            <v>5500000</v>
          </cell>
        </row>
        <row r="849">
          <cell r="A849" t="str">
            <v>PZVZ80</v>
          </cell>
          <cell r="B849">
            <v>45625.613194444442</v>
          </cell>
          <cell r="C849" t="str">
            <v>HYUNDAI</v>
          </cell>
          <cell r="D849" t="str">
            <v>CRETA</v>
          </cell>
          <cell r="E849">
            <v>2021</v>
          </cell>
          <cell r="F849">
            <v>62396</v>
          </cell>
          <cell r="G849" t="str">
            <v>1.5 VALUE MT</v>
          </cell>
          <cell r="H849" t="str">
            <v>BLANCO</v>
          </cell>
          <cell r="I849" t="str">
            <v>Megacentro Ovalle</v>
          </cell>
          <cell r="J849" t="str">
            <v>Antonella Daire</v>
          </cell>
          <cell r="K849" t="str">
            <v>Antonella Daire</v>
          </cell>
          <cell r="L849" t="str">
            <v>Andy Sebastian  Rojas</v>
          </cell>
          <cell r="M849" t="str">
            <v>arojas@callegari.cl</v>
          </cell>
          <cell r="N849">
            <v>9800000</v>
          </cell>
        </row>
        <row r="850">
          <cell r="A850" t="str">
            <v>RCBK14</v>
          </cell>
          <cell r="B850">
            <v>45625.51458333333</v>
          </cell>
          <cell r="C850" t="str">
            <v>SUBARU</v>
          </cell>
          <cell r="D850" t="str">
            <v>XV</v>
          </cell>
          <cell r="E850">
            <v>2021</v>
          </cell>
          <cell r="F850">
            <v>7000</v>
          </cell>
          <cell r="G850" t="str">
            <v>2.0 AWD AT 4X4</v>
          </cell>
          <cell r="H850" t="str">
            <v>BLANCO CRISTAL PERLA</v>
          </cell>
          <cell r="I850" t="str">
            <v>Megacentro La Serena</v>
          </cell>
          <cell r="J850" t="str">
            <v>Antonella Daire</v>
          </cell>
          <cell r="K850" t="str">
            <v>Antonella Daire</v>
          </cell>
          <cell r="L850" t="str">
            <v>Manuel Villalon</v>
          </cell>
          <cell r="M850" t="str">
            <v>mvillalon@callegari.cl</v>
          </cell>
          <cell r="N850">
            <v>16000000</v>
          </cell>
        </row>
        <row r="851">
          <cell r="A851" t="str">
            <v>RDVP44</v>
          </cell>
          <cell r="B851">
            <v>45625.404861111114</v>
          </cell>
          <cell r="C851" t="str">
            <v>SUZUKI</v>
          </cell>
          <cell r="D851" t="str">
            <v>BALENO</v>
          </cell>
          <cell r="E851">
            <v>2022</v>
          </cell>
          <cell r="F851">
            <v>63000</v>
          </cell>
          <cell r="G851" t="str">
            <v>1.4 GLS AT</v>
          </cell>
          <cell r="H851" t="str">
            <v>AZUL METALICO</v>
          </cell>
          <cell r="I851" t="str">
            <v>Vallenar</v>
          </cell>
          <cell r="J851" t="str">
            <v>Antonella Daire</v>
          </cell>
          <cell r="K851" t="str">
            <v>Antonella Daire</v>
          </cell>
          <cell r="L851" t="str">
            <v>Claudia Vasquez</v>
          </cell>
          <cell r="M851" t="str">
            <v>cvasquez@callegari.cl</v>
          </cell>
          <cell r="N851">
            <v>8500000</v>
          </cell>
        </row>
        <row r="852">
          <cell r="A852" t="str">
            <v>KZVX18</v>
          </cell>
          <cell r="B852">
            <v>45625.402083333334</v>
          </cell>
          <cell r="C852" t="str">
            <v>NISSAN</v>
          </cell>
          <cell r="D852" t="str">
            <v>KICKS</v>
          </cell>
          <cell r="E852">
            <v>2019</v>
          </cell>
          <cell r="F852">
            <v>35689</v>
          </cell>
          <cell r="G852" t="str">
            <v>1.6 SENCE MT</v>
          </cell>
          <cell r="H852" t="str">
            <v>BLANCO PERLA</v>
          </cell>
          <cell r="I852" t="str">
            <v>Omoda La Serena</v>
          </cell>
          <cell r="J852" t="str">
            <v>Antonella Daire</v>
          </cell>
          <cell r="K852" t="str">
            <v>Antonella Daire</v>
          </cell>
          <cell r="L852" t="str">
            <v>Daniela Pizarro</v>
          </cell>
          <cell r="M852" t="str">
            <v>dpizarro@callegari.cl</v>
          </cell>
          <cell r="N852">
            <v>8500000</v>
          </cell>
        </row>
        <row r="853">
          <cell r="A853" t="str">
            <v>RBXV96</v>
          </cell>
          <cell r="B853">
            <v>45624.555555555555</v>
          </cell>
          <cell r="C853" t="str">
            <v>FORD</v>
          </cell>
          <cell r="D853" t="str">
            <v>TERRITORY</v>
          </cell>
          <cell r="E853">
            <v>2021</v>
          </cell>
          <cell r="F853">
            <v>40278</v>
          </cell>
          <cell r="G853" t="str">
            <v>1.5 TREND AT</v>
          </cell>
          <cell r="H853" t="str">
            <v>BLANCO PERLA OCRE</v>
          </cell>
          <cell r="I853" t="str">
            <v>Nissan La Serena</v>
          </cell>
          <cell r="J853" t="str">
            <v>Antonella Daire</v>
          </cell>
          <cell r="K853" t="str">
            <v>Antonella Daire</v>
          </cell>
          <cell r="L853" t="str">
            <v>Magdalena Olivares</v>
          </cell>
          <cell r="M853" t="str">
            <v>molivares@callegari.cl</v>
          </cell>
          <cell r="N853">
            <v>10500000</v>
          </cell>
        </row>
        <row r="854">
          <cell r="A854" t="str">
            <v>TPCL79</v>
          </cell>
          <cell r="B854">
            <v>45623.796527777777</v>
          </cell>
          <cell r="C854" t="str">
            <v>KIA MOTORS</v>
          </cell>
          <cell r="D854" t="str">
            <v>SELTOS</v>
          </cell>
          <cell r="E854">
            <v>2024</v>
          </cell>
          <cell r="F854">
            <v>5000</v>
          </cell>
          <cell r="G854" t="str">
            <v>1.5 EX MT</v>
          </cell>
          <cell r="H854" t="str">
            <v>VERDE OLIVA</v>
          </cell>
          <cell r="I854" t="str">
            <v>Megacentro La Serena</v>
          </cell>
          <cell r="J854" t="str">
            <v>Antonella Daire</v>
          </cell>
          <cell r="K854" t="str">
            <v>Antonella Daire</v>
          </cell>
          <cell r="L854" t="str">
            <v>Alvaro Castro</v>
          </cell>
          <cell r="M854" t="str">
            <v>acastro@callegari.cl</v>
          </cell>
          <cell r="N854">
            <v>13400000</v>
          </cell>
        </row>
        <row r="855">
          <cell r="A855" t="str">
            <v>RZSH12</v>
          </cell>
          <cell r="B855">
            <v>45623.731944444444</v>
          </cell>
          <cell r="C855" t="str">
            <v>SUBARU</v>
          </cell>
          <cell r="D855" t="str">
            <v>OUTBACK</v>
          </cell>
          <cell r="E855">
            <v>2022</v>
          </cell>
          <cell r="F855">
            <v>73889</v>
          </cell>
          <cell r="G855" t="str">
            <v>2.5 DYNAMIC AT 4X4</v>
          </cell>
          <cell r="H855" t="str">
            <v>BLANCO CRISTAL PERLA</v>
          </cell>
          <cell r="I855" t="str">
            <v>Megacentro La Serena</v>
          </cell>
          <cell r="J855" t="str">
            <v>Antonella Daire</v>
          </cell>
          <cell r="K855" t="str">
            <v>Antonella Daire</v>
          </cell>
          <cell r="L855" t="str">
            <v>Manuel Villalon</v>
          </cell>
          <cell r="M855" t="str">
            <v>mvillalon@callegari.cl</v>
          </cell>
          <cell r="N855">
            <v>19000000</v>
          </cell>
        </row>
        <row r="856">
          <cell r="A856" t="str">
            <v>TBDD13</v>
          </cell>
          <cell r="B856">
            <v>45623.731249999997</v>
          </cell>
          <cell r="C856" t="str">
            <v>GAC GONOW</v>
          </cell>
          <cell r="D856" t="str">
            <v>GS3 POWER</v>
          </cell>
          <cell r="E856">
            <v>2024</v>
          </cell>
          <cell r="F856">
            <v>7000</v>
          </cell>
          <cell r="G856" t="str">
            <v>1.5 GB MT</v>
          </cell>
          <cell r="H856" t="str">
            <v>GRIS PLATA</v>
          </cell>
          <cell r="I856" t="str">
            <v>Sk Copiapo</v>
          </cell>
          <cell r="J856" t="str">
            <v>Antonella Daire</v>
          </cell>
          <cell r="K856" t="str">
            <v>Antonella Daire</v>
          </cell>
          <cell r="L856" t="str">
            <v>Elizabeth Guerrero</v>
          </cell>
          <cell r="M856" t="str">
            <v>eguerrero@callegari.cl</v>
          </cell>
          <cell r="N856">
            <v>11000000</v>
          </cell>
        </row>
        <row r="857">
          <cell r="A857" t="str">
            <v>STBR28</v>
          </cell>
          <cell r="B857">
            <v>45623.703472222223</v>
          </cell>
          <cell r="C857" t="str">
            <v>PEUGEOT</v>
          </cell>
          <cell r="D857">
            <v>208</v>
          </cell>
          <cell r="E857">
            <v>2023</v>
          </cell>
          <cell r="F857">
            <v>23000</v>
          </cell>
          <cell r="G857" t="str">
            <v>1.5 ACTIVE PACK BLUEHDI 100 MT DIESEL</v>
          </cell>
          <cell r="H857" t="str">
            <v>BLANCO BANQUISE</v>
          </cell>
          <cell r="I857" t="str">
            <v>Megacentro Ovalle</v>
          </cell>
          <cell r="J857" t="str">
            <v>Antonella Daire</v>
          </cell>
          <cell r="K857" t="str">
            <v>Antonella Daire</v>
          </cell>
          <cell r="L857" t="str">
            <v>David Ramirez</v>
          </cell>
          <cell r="M857" t="str">
            <v>dramirez@callegari.cl</v>
          </cell>
          <cell r="N857">
            <v>13500000</v>
          </cell>
        </row>
        <row r="858">
          <cell r="A858" t="str">
            <v>SLZJ55</v>
          </cell>
          <cell r="B858">
            <v>45623.697916666664</v>
          </cell>
          <cell r="C858" t="str">
            <v>FORD</v>
          </cell>
          <cell r="D858" t="str">
            <v>F-150</v>
          </cell>
          <cell r="E858">
            <v>2023</v>
          </cell>
          <cell r="F858">
            <v>20000</v>
          </cell>
          <cell r="G858" t="str">
            <v>5.0 XLT CC AT 4X4</v>
          </cell>
          <cell r="H858" t="str">
            <v>PLATEADO METALICO</v>
          </cell>
          <cell r="I858" t="str">
            <v>Megacentro La Serena</v>
          </cell>
          <cell r="J858" t="str">
            <v>Antonella Daire</v>
          </cell>
          <cell r="K858" t="str">
            <v>Antonella Daire</v>
          </cell>
          <cell r="L858" t="str">
            <v>Eliana Aguilera</v>
          </cell>
          <cell r="M858" t="str">
            <v>belen.aguilera@callegari.cl</v>
          </cell>
          <cell r="N858">
            <v>31000000</v>
          </cell>
        </row>
        <row r="859">
          <cell r="A859" t="str">
            <v>TKVB34</v>
          </cell>
          <cell r="B859">
            <v>45623.697222222225</v>
          </cell>
          <cell r="C859" t="str">
            <v>FORD</v>
          </cell>
          <cell r="D859" t="str">
            <v>ESCAPE</v>
          </cell>
          <cell r="E859">
            <v>2024</v>
          </cell>
          <cell r="F859">
            <v>3500</v>
          </cell>
          <cell r="G859" t="str">
            <v>2.5 PLATINUM HEV AT 4X4 HIBRIDO</v>
          </cell>
          <cell r="H859" t="str">
            <v>BLANCO METALICO</v>
          </cell>
          <cell r="I859" t="str">
            <v>Megacentro La Serena</v>
          </cell>
          <cell r="J859" t="str">
            <v>Antonella Daire</v>
          </cell>
          <cell r="K859" t="str">
            <v>Antonella Daire</v>
          </cell>
          <cell r="L859" t="str">
            <v>Eliana Aguilera</v>
          </cell>
          <cell r="M859" t="str">
            <v>belen.aguilera@callegari.cl</v>
          </cell>
          <cell r="N859">
            <v>24000000</v>
          </cell>
        </row>
        <row r="860">
          <cell r="A860" t="str">
            <v>SJVT66</v>
          </cell>
          <cell r="B860">
            <v>45623.696527777778</v>
          </cell>
          <cell r="C860" t="str">
            <v>CHERY</v>
          </cell>
          <cell r="D860" t="str">
            <v>TIGGO 2</v>
          </cell>
          <cell r="E860">
            <v>2023</v>
          </cell>
          <cell r="F860">
            <v>26000</v>
          </cell>
          <cell r="G860" t="str">
            <v>1.5 PRO GLS MT</v>
          </cell>
          <cell r="H860" t="str">
            <v>BLANCO METALIZADO</v>
          </cell>
          <cell r="I860" t="str">
            <v>Megacentro Ovalle</v>
          </cell>
          <cell r="J860" t="str">
            <v>Antonella Daire</v>
          </cell>
          <cell r="K860" t="str">
            <v>Antonella Daire</v>
          </cell>
          <cell r="L860" t="str">
            <v>Daniel Carvajal</v>
          </cell>
          <cell r="M860" t="str">
            <v>dcarvajal@callegari.cl</v>
          </cell>
          <cell r="N860">
            <v>7000000</v>
          </cell>
        </row>
        <row r="861">
          <cell r="A861" t="str">
            <v>KVVC90</v>
          </cell>
          <cell r="B861">
            <v>45616.703472222223</v>
          </cell>
          <cell r="C861" t="str">
            <v>MITSUBISHI</v>
          </cell>
          <cell r="D861" t="str">
            <v>OUTLANDER</v>
          </cell>
          <cell r="E861">
            <v>2019</v>
          </cell>
          <cell r="F861">
            <v>92898</v>
          </cell>
          <cell r="G861" t="str">
            <v>2.4 GLX AT 4X4</v>
          </cell>
          <cell r="H861" t="str">
            <v>GRIS GRAFITO</v>
          </cell>
          <cell r="I861" t="str">
            <v>Usados Los Carreras</v>
          </cell>
          <cell r="J861" t="str">
            <v>Erica Miranda</v>
          </cell>
          <cell r="K861" t="str">
            <v>Erica Miranda</v>
          </cell>
          <cell r="L861" t="str">
            <v>Omar Rojas</v>
          </cell>
          <cell r="M861" t="str">
            <v>orojas@callegari.cl</v>
          </cell>
          <cell r="N861">
            <v>10800000</v>
          </cell>
        </row>
        <row r="862">
          <cell r="A862" t="str">
            <v>PDBJ62</v>
          </cell>
          <cell r="B862">
            <v>45623.522916666669</v>
          </cell>
          <cell r="C862" t="str">
            <v>NISSAN</v>
          </cell>
          <cell r="D862" t="str">
            <v>SENTRA</v>
          </cell>
          <cell r="E862">
            <v>2020</v>
          </cell>
          <cell r="F862">
            <v>84000</v>
          </cell>
          <cell r="G862" t="str">
            <v>1.8 ADVANCE AT</v>
          </cell>
          <cell r="H862" t="str">
            <v>BLANCO PERLA</v>
          </cell>
          <cell r="I862" t="str">
            <v>Megacentro La Serena</v>
          </cell>
          <cell r="J862" t="str">
            <v>Antonella Daire</v>
          </cell>
          <cell r="K862" t="str">
            <v>Antonella Daire</v>
          </cell>
          <cell r="L862" t="str">
            <v>Juan Saavedra</v>
          </cell>
          <cell r="M862" t="str">
            <v>jsaavedra@callegari.cl</v>
          </cell>
          <cell r="N862">
            <v>8550000</v>
          </cell>
        </row>
        <row r="863">
          <cell r="A863" t="str">
            <v>RRJP17</v>
          </cell>
          <cell r="B863">
            <v>45623.522222222222</v>
          </cell>
          <cell r="C863" t="str">
            <v>TOYOTA</v>
          </cell>
          <cell r="D863" t="str">
            <v>COROLLA</v>
          </cell>
          <cell r="E863">
            <v>2022</v>
          </cell>
          <cell r="F863">
            <v>83682</v>
          </cell>
          <cell r="G863" t="str">
            <v>1.8 HEV SEG AT HIBRIDO</v>
          </cell>
          <cell r="H863" t="str">
            <v>ROJO MICA</v>
          </cell>
          <cell r="I863" t="str">
            <v>Peugeot La Serena</v>
          </cell>
          <cell r="J863" t="str">
            <v>Antonella Daire</v>
          </cell>
          <cell r="K863" t="str">
            <v>Antonella Daire</v>
          </cell>
          <cell r="L863" t="str">
            <v>Jose Luis Espinoza</v>
          </cell>
          <cell r="M863" t="str">
            <v>jlespinoza@callegari.cl</v>
          </cell>
          <cell r="N863">
            <v>14500000</v>
          </cell>
        </row>
        <row r="864">
          <cell r="A864" t="str">
            <v>SHBZ31</v>
          </cell>
          <cell r="B864">
            <v>45623.459027777775</v>
          </cell>
          <cell r="C864" t="str">
            <v>DONGFENG</v>
          </cell>
          <cell r="D864" t="str">
            <v>SUV 560</v>
          </cell>
          <cell r="E864">
            <v>2023</v>
          </cell>
          <cell r="F864">
            <v>33367</v>
          </cell>
          <cell r="G864" t="str">
            <v>1.8 COMFORT MT</v>
          </cell>
          <cell r="H864" t="str">
            <v>BLANCO</v>
          </cell>
          <cell r="I864" t="str">
            <v>Megacentro Ovalle</v>
          </cell>
          <cell r="J864" t="str">
            <v>Antonella Daire</v>
          </cell>
          <cell r="K864" t="str">
            <v>Antonella Daire</v>
          </cell>
          <cell r="L864" t="str">
            <v>Felipe Nuñez</v>
          </cell>
          <cell r="M864" t="str">
            <v>fnunez@callegari.cl</v>
          </cell>
          <cell r="N864">
            <v>8000000</v>
          </cell>
        </row>
        <row r="865">
          <cell r="A865" t="str">
            <v>SBWS14</v>
          </cell>
          <cell r="B865">
            <v>45623.365277777775</v>
          </cell>
          <cell r="C865" t="str">
            <v>PEUGEOT</v>
          </cell>
          <cell r="D865">
            <v>3008</v>
          </cell>
          <cell r="E865">
            <v>2022</v>
          </cell>
          <cell r="F865">
            <v>60000</v>
          </cell>
          <cell r="G865" t="str">
            <v>1.6 GT PURETECH 180 AT</v>
          </cell>
          <cell r="H865" t="str">
            <v>BLANCO NACARADO</v>
          </cell>
          <cell r="I865" t="str">
            <v>Peugeot La Serena</v>
          </cell>
          <cell r="J865" t="str">
            <v>Antonella Daire</v>
          </cell>
          <cell r="K865" t="str">
            <v>Antonella Daire</v>
          </cell>
          <cell r="L865" t="str">
            <v>Camila Gonzalez</v>
          </cell>
          <cell r="M865" t="str">
            <v>camila.gonzalez@callegari.cl</v>
          </cell>
          <cell r="N865">
            <v>18600000</v>
          </cell>
        </row>
        <row r="866">
          <cell r="A866" t="str">
            <v>SLYZ27</v>
          </cell>
          <cell r="B866">
            <v>45622.78125</v>
          </cell>
          <cell r="C866" t="str">
            <v>AUDI</v>
          </cell>
          <cell r="D866" t="str">
            <v>Q3</v>
          </cell>
          <cell r="E866">
            <v>2023</v>
          </cell>
          <cell r="F866">
            <v>24700</v>
          </cell>
          <cell r="G866" t="str">
            <v>1.4 SPORTBACK 35 TFSI SPORT AT</v>
          </cell>
          <cell r="H866" t="str">
            <v>BLANCO GLACIAR METAL</v>
          </cell>
          <cell r="I866" t="str">
            <v>Local Fco De Aguirre</v>
          </cell>
          <cell r="J866" t="str">
            <v>Antonella Daire</v>
          </cell>
          <cell r="K866" t="str">
            <v>Antonella Daire</v>
          </cell>
          <cell r="L866" t="str">
            <v>Ximena Villagra</v>
          </cell>
          <cell r="M866" t="str">
            <v>xvillagra@callegari.cl</v>
          </cell>
          <cell r="N866">
            <v>29000000</v>
          </cell>
        </row>
        <row r="867">
          <cell r="A867" t="str">
            <v>PJPH20</v>
          </cell>
          <cell r="B867">
            <v>45622.43472222222</v>
          </cell>
          <cell r="C867" t="str">
            <v>PEUGEOT</v>
          </cell>
          <cell r="D867">
            <v>2008</v>
          </cell>
          <cell r="E867">
            <v>2021</v>
          </cell>
          <cell r="F867">
            <v>90084</v>
          </cell>
          <cell r="G867" t="str">
            <v>1.5 ALLURE PACK BLUEHDI 130 AT DIESEL</v>
          </cell>
          <cell r="H867" t="str">
            <v>GRIS ARTENSE</v>
          </cell>
          <cell r="I867" t="str">
            <v>Peugeot La Serena</v>
          </cell>
          <cell r="J867" t="str">
            <v>Antonella Daire</v>
          </cell>
          <cell r="K867" t="str">
            <v>Antonella Daire</v>
          </cell>
          <cell r="L867" t="str">
            <v>Jose Luis Espinoza</v>
          </cell>
          <cell r="M867" t="str">
            <v>jlespinoza@callegari.cl</v>
          </cell>
          <cell r="N867">
            <v>12600000</v>
          </cell>
        </row>
        <row r="868">
          <cell r="A868" t="str">
            <v>TDYP42</v>
          </cell>
          <cell r="B868">
            <v>45621.8125</v>
          </cell>
          <cell r="C868" t="str">
            <v>GREAT WALL</v>
          </cell>
          <cell r="D868" t="str">
            <v>WINGLE 7</v>
          </cell>
          <cell r="E868">
            <v>2024</v>
          </cell>
          <cell r="F868">
            <v>9264</v>
          </cell>
          <cell r="G868" t="str">
            <v>2.4 ELITE PLUS MT 4X4</v>
          </cell>
          <cell r="H868" t="str">
            <v>BLANCO TITANIO</v>
          </cell>
          <cell r="I868" t="str">
            <v>Megacentro Ovalle</v>
          </cell>
          <cell r="J868" t="str">
            <v>Erica Miranda</v>
          </cell>
          <cell r="K868" t="str">
            <v>Erica Miranda</v>
          </cell>
          <cell r="L868" t="str">
            <v>David Ramirez</v>
          </cell>
          <cell r="M868" t="str">
            <v>dramirez@callegari.cl</v>
          </cell>
          <cell r="N868">
            <v>11200000</v>
          </cell>
        </row>
        <row r="869">
          <cell r="A869" t="str">
            <v>RCXH64</v>
          </cell>
          <cell r="B869">
            <v>45621.763888888891</v>
          </cell>
          <cell r="C869" t="str">
            <v>MITSUBISHI</v>
          </cell>
          <cell r="D869" t="str">
            <v>MONTERO SPORT</v>
          </cell>
          <cell r="E869">
            <v>2021</v>
          </cell>
          <cell r="F869">
            <v>37722</v>
          </cell>
          <cell r="G869" t="str">
            <v>2.4 MT 4X4 DIESEL</v>
          </cell>
          <cell r="H869" t="str">
            <v>BLANCO</v>
          </cell>
          <cell r="I869" t="str">
            <v>Sk Copiapo</v>
          </cell>
          <cell r="J869" t="str">
            <v>Erica Miranda</v>
          </cell>
          <cell r="K869" t="str">
            <v>Erica Miranda</v>
          </cell>
          <cell r="L869" t="str">
            <v>Lorena Castillo</v>
          </cell>
          <cell r="M869" t="str">
            <v>lcastillo@callegari.cl</v>
          </cell>
          <cell r="N869">
            <v>21000000</v>
          </cell>
        </row>
        <row r="870">
          <cell r="A870" t="str">
            <v>SBKS44</v>
          </cell>
          <cell r="B870">
            <v>45621.763194444444</v>
          </cell>
          <cell r="C870" t="str">
            <v>CHANGAN</v>
          </cell>
          <cell r="D870" t="str">
            <v>ALSVIN</v>
          </cell>
          <cell r="E870">
            <v>2022</v>
          </cell>
          <cell r="F870">
            <v>20881</v>
          </cell>
          <cell r="G870" t="str">
            <v>1.4 LUXURY MT</v>
          </cell>
          <cell r="H870" t="str">
            <v>PLATEADO PLATA</v>
          </cell>
          <cell r="I870" t="str">
            <v>Nissan Ovalle</v>
          </cell>
          <cell r="J870" t="str">
            <v>Erica Miranda</v>
          </cell>
          <cell r="K870" t="str">
            <v>Erica Miranda</v>
          </cell>
          <cell r="L870" t="str">
            <v>Carlos Morales</v>
          </cell>
          <cell r="M870" t="str">
            <v>camorales@callegari.cl</v>
          </cell>
          <cell r="N870">
            <v>5300000</v>
          </cell>
        </row>
        <row r="871">
          <cell r="A871" t="str">
            <v>RDHV54</v>
          </cell>
          <cell r="B871">
            <v>45621.522916666669</v>
          </cell>
          <cell r="C871" t="str">
            <v>MITSUBISHI</v>
          </cell>
          <cell r="D871" t="str">
            <v>OUTLANDER</v>
          </cell>
          <cell r="E871">
            <v>2021</v>
          </cell>
          <cell r="F871">
            <v>111500</v>
          </cell>
          <cell r="G871" t="str">
            <v>2.0 MT 4X2</v>
          </cell>
          <cell r="H871" t="str">
            <v>gris grafito</v>
          </cell>
          <cell r="I871" t="str">
            <v>Megacentro Ovalle</v>
          </cell>
          <cell r="J871" t="str">
            <v>Erica Miranda</v>
          </cell>
          <cell r="K871" t="str">
            <v>Erica Miranda</v>
          </cell>
          <cell r="L871" t="str">
            <v>Andy Sebastian  Rojas</v>
          </cell>
          <cell r="M871" t="str">
            <v>arojas@callegari.cl</v>
          </cell>
          <cell r="N871">
            <v>9500000</v>
          </cell>
        </row>
        <row r="872">
          <cell r="A872" t="str">
            <v>RCFP34</v>
          </cell>
          <cell r="B872">
            <v>45618.75</v>
          </cell>
          <cell r="C872" t="str">
            <v>CHERY</v>
          </cell>
          <cell r="D872" t="str">
            <v>TIGGO 7</v>
          </cell>
          <cell r="E872">
            <v>2021</v>
          </cell>
          <cell r="F872">
            <v>36359</v>
          </cell>
          <cell r="G872" t="str">
            <v>1.5 PRO GLS AT</v>
          </cell>
          <cell r="H872" t="str">
            <v>GRIS PLATA</v>
          </cell>
          <cell r="I872" t="str">
            <v>Salamanca</v>
          </cell>
          <cell r="J872" t="str">
            <v>Erica Miranda</v>
          </cell>
          <cell r="K872" t="str">
            <v>Erica Miranda</v>
          </cell>
          <cell r="L872" t="str">
            <v>Marcelo  Chavez</v>
          </cell>
          <cell r="M872" t="str">
            <v>mchavez@callegari.cl</v>
          </cell>
          <cell r="N872">
            <v>10000000</v>
          </cell>
        </row>
        <row r="873">
          <cell r="A873" t="str">
            <v>SHLX18</v>
          </cell>
          <cell r="B873">
            <v>45618.734722222223</v>
          </cell>
          <cell r="C873" t="str">
            <v>PEUGEOT</v>
          </cell>
          <cell r="D873">
            <v>308</v>
          </cell>
          <cell r="E873">
            <v>2023</v>
          </cell>
          <cell r="F873">
            <v>52000</v>
          </cell>
          <cell r="G873" t="str">
            <v>1.2 ALLURE PURETECH 130 AT</v>
          </cell>
          <cell r="H873" t="str">
            <v>BLANCO NACARADO</v>
          </cell>
          <cell r="I873" t="str">
            <v>Megacentro Ovalle</v>
          </cell>
          <cell r="J873" t="str">
            <v>Erica Miranda</v>
          </cell>
          <cell r="K873" t="str">
            <v>Erica Miranda</v>
          </cell>
          <cell r="L873" t="str">
            <v>Daniel Carvajal</v>
          </cell>
          <cell r="M873" t="str">
            <v>dcarvajal@callegari.cl</v>
          </cell>
          <cell r="N873">
            <v>15400000</v>
          </cell>
        </row>
        <row r="874">
          <cell r="A874" t="str">
            <v>TSSC48</v>
          </cell>
          <cell r="B874">
            <v>45618.734027777777</v>
          </cell>
          <cell r="C874" t="str">
            <v>FORD</v>
          </cell>
          <cell r="D874" t="str">
            <v>TERRITORY</v>
          </cell>
          <cell r="E874">
            <v>2025</v>
          </cell>
          <cell r="F874">
            <v>1607</v>
          </cell>
          <cell r="G874" t="str">
            <v>1.5 TREND AT</v>
          </cell>
          <cell r="H874" t="str">
            <v>ROJO RUBI</v>
          </cell>
          <cell r="I874" t="str">
            <v xml:space="preserve">Premium Usados </v>
          </cell>
          <cell r="J874" t="str">
            <v>Erica Miranda</v>
          </cell>
          <cell r="K874" t="str">
            <v>Erica Miranda</v>
          </cell>
          <cell r="L874" t="str">
            <v>Erica Miranda</v>
          </cell>
          <cell r="M874" t="str">
            <v>emiranda@callegari.cl</v>
          </cell>
          <cell r="N874">
            <v>15500000</v>
          </cell>
        </row>
        <row r="875">
          <cell r="A875" t="str">
            <v>LPKX27</v>
          </cell>
          <cell r="B875">
            <v>45618.67083333333</v>
          </cell>
          <cell r="C875" t="str">
            <v>PEUGEOT</v>
          </cell>
          <cell r="D875">
            <v>308</v>
          </cell>
          <cell r="E875">
            <v>2019</v>
          </cell>
          <cell r="F875">
            <v>45000</v>
          </cell>
          <cell r="G875" t="str">
            <v>1.6 GT PURETCH AT</v>
          </cell>
          <cell r="H875" t="str">
            <v>GRIS ARTENSE</v>
          </cell>
          <cell r="I875" t="str">
            <v>Peugeot La Serena</v>
          </cell>
          <cell r="J875" t="str">
            <v>Erica Miranda</v>
          </cell>
          <cell r="K875" t="str">
            <v>Erica Miranda</v>
          </cell>
          <cell r="L875" t="str">
            <v>Felix  Maira</v>
          </cell>
          <cell r="M875" t="str">
            <v>fmaira@callegari.cl</v>
          </cell>
          <cell r="N875">
            <v>11000000</v>
          </cell>
        </row>
        <row r="876">
          <cell r="A876" t="str">
            <v>SDPB13</v>
          </cell>
          <cell r="B876">
            <v>45618.672222222223</v>
          </cell>
          <cell r="C876" t="str">
            <v>DONGFENG</v>
          </cell>
          <cell r="D876">
            <v>580</v>
          </cell>
          <cell r="E876">
            <v>2023</v>
          </cell>
          <cell r="F876">
            <v>33000</v>
          </cell>
          <cell r="G876" t="str">
            <v>1.8 COMFORT MT</v>
          </cell>
          <cell r="H876" t="str">
            <v>BLANCO</v>
          </cell>
          <cell r="I876" t="str">
            <v>Megacentro La Serena</v>
          </cell>
          <cell r="J876" t="str">
            <v>Erica Miranda</v>
          </cell>
          <cell r="K876" t="str">
            <v>Erica Miranda</v>
          </cell>
          <cell r="L876" t="str">
            <v>Alvaro Castro</v>
          </cell>
          <cell r="M876" t="str">
            <v>acastro@callegari.cl</v>
          </cell>
          <cell r="N876">
            <v>9500000</v>
          </cell>
        </row>
        <row r="877">
          <cell r="A877" t="str">
            <v>PZVG79</v>
          </cell>
          <cell r="B877">
            <v>45617.750694444447</v>
          </cell>
          <cell r="C877" t="str">
            <v>PEUGEOT</v>
          </cell>
          <cell r="D877">
            <v>308</v>
          </cell>
          <cell r="E877">
            <v>2021</v>
          </cell>
          <cell r="F877">
            <v>45000</v>
          </cell>
          <cell r="H877" t="str">
            <v>GRIS ARTENSE</v>
          </cell>
          <cell r="I877" t="str">
            <v>Vallenar</v>
          </cell>
          <cell r="J877" t="str">
            <v>Erica Miranda</v>
          </cell>
          <cell r="K877" t="str">
            <v>Erica Miranda</v>
          </cell>
          <cell r="L877" t="str">
            <v>Janette Calderon</v>
          </cell>
          <cell r="M877" t="str">
            <v>jcalderon@callegari.cl</v>
          </cell>
          <cell r="N877">
            <v>10600000</v>
          </cell>
        </row>
        <row r="878">
          <cell r="A878" t="str">
            <v>LHRW53</v>
          </cell>
          <cell r="B878">
            <v>45617.711111111108</v>
          </cell>
          <cell r="C878" t="str">
            <v>PEUGEOT</v>
          </cell>
          <cell r="D878" t="str">
            <v>RIFTER</v>
          </cell>
          <cell r="E878">
            <v>2019</v>
          </cell>
          <cell r="F878">
            <v>86000</v>
          </cell>
          <cell r="G878" t="str">
            <v>1.6 ALLURE 100 MT DIESEL</v>
          </cell>
          <cell r="H878" t="str">
            <v>GRIS PLATINUM</v>
          </cell>
          <cell r="I878" t="str">
            <v>Peugeot La Serena</v>
          </cell>
          <cell r="J878" t="str">
            <v>Erica Miranda</v>
          </cell>
          <cell r="K878" t="str">
            <v>Erica Miranda</v>
          </cell>
          <cell r="L878" t="str">
            <v>Felix  Maira</v>
          </cell>
          <cell r="M878" t="str">
            <v>fmaira@callegari.cl</v>
          </cell>
          <cell r="N878">
            <v>11000000</v>
          </cell>
        </row>
        <row r="879">
          <cell r="A879" t="str">
            <v>RXRF21</v>
          </cell>
          <cell r="B879">
            <v>45616.597916666666</v>
          </cell>
          <cell r="C879" t="str">
            <v>TOYOTA</v>
          </cell>
          <cell r="D879" t="str">
            <v>COROLLA</v>
          </cell>
          <cell r="E879">
            <v>2022</v>
          </cell>
          <cell r="F879">
            <v>72000</v>
          </cell>
          <cell r="G879" t="str">
            <v>1.6 XLI MT</v>
          </cell>
          <cell r="H879" t="str">
            <v>BLANCO</v>
          </cell>
          <cell r="I879" t="str">
            <v>Usados Los Carreras</v>
          </cell>
          <cell r="J879" t="str">
            <v>Erica Miranda</v>
          </cell>
          <cell r="K879" t="str">
            <v>Erica Miranda</v>
          </cell>
          <cell r="L879" t="str">
            <v>Lucila Arredondo</v>
          </cell>
          <cell r="M879" t="str">
            <v>larredondo@callegari.cl</v>
          </cell>
          <cell r="N879">
            <v>12000000</v>
          </cell>
        </row>
        <row r="880">
          <cell r="A880" t="str">
            <v>RZSJ23</v>
          </cell>
          <cell r="B880">
            <v>45616.454861111109</v>
          </cell>
          <cell r="C880" t="str">
            <v>PEUGEOT</v>
          </cell>
          <cell r="D880">
            <v>3008</v>
          </cell>
          <cell r="E880">
            <v>2022</v>
          </cell>
          <cell r="F880">
            <v>55668</v>
          </cell>
          <cell r="G880" t="str">
            <v>1.2 ACTIVE PACK PURETECH 130 MT</v>
          </cell>
          <cell r="H880" t="str">
            <v>AZUL VERTIGO</v>
          </cell>
          <cell r="I880" t="str">
            <v>Nissan Ovalle</v>
          </cell>
          <cell r="J880" t="str">
            <v>Erica Miranda</v>
          </cell>
          <cell r="K880" t="str">
            <v>Erica Miranda</v>
          </cell>
          <cell r="L880" t="str">
            <v>Oscar Jose  Beron Scapinardi</v>
          </cell>
          <cell r="M880" t="str">
            <v>oberon@callegari.cl</v>
          </cell>
          <cell r="N880">
            <v>13100000</v>
          </cell>
        </row>
        <row r="881">
          <cell r="A881" t="str">
            <v>SLZK87</v>
          </cell>
          <cell r="B881">
            <v>45615.378472222219</v>
          </cell>
          <cell r="C881" t="str">
            <v>FORD</v>
          </cell>
          <cell r="D881" t="str">
            <v>F-150</v>
          </cell>
          <cell r="E881">
            <v>2024</v>
          </cell>
          <cell r="F881">
            <v>12300</v>
          </cell>
          <cell r="G881" t="str">
            <v>5.0 XLT CC AT 4X4</v>
          </cell>
          <cell r="H881" t="str">
            <v>GRIS</v>
          </cell>
          <cell r="I881" t="str">
            <v>Megacentro La Serena</v>
          </cell>
          <cell r="J881" t="str">
            <v>Erica Miranda</v>
          </cell>
          <cell r="K881" t="str">
            <v>Erica Miranda</v>
          </cell>
          <cell r="L881" t="str">
            <v>Viviana Rojas</v>
          </cell>
          <cell r="M881" t="str">
            <v>v.rojas@callegari.cl</v>
          </cell>
          <cell r="N881">
            <v>31000000</v>
          </cell>
        </row>
        <row r="882">
          <cell r="A882" t="str">
            <v>RZFB26</v>
          </cell>
          <cell r="B882">
            <v>45614.645833333336</v>
          </cell>
          <cell r="C882" t="str">
            <v>SUZUKI</v>
          </cell>
          <cell r="D882" t="str">
            <v>SWIFT</v>
          </cell>
          <cell r="E882">
            <v>2022</v>
          </cell>
          <cell r="F882">
            <v>19100</v>
          </cell>
          <cell r="G882" t="str">
            <v>1.2 GLX PLUS AT</v>
          </cell>
          <cell r="H882" t="str">
            <v>PLATEADO PLATA OSCUR</v>
          </cell>
          <cell r="I882" t="str">
            <v>Kia La Serena</v>
          </cell>
          <cell r="J882" t="str">
            <v>Erica Miranda</v>
          </cell>
          <cell r="K882" t="str">
            <v>Erica Miranda</v>
          </cell>
          <cell r="L882" t="str">
            <v>Loreto Garces</v>
          </cell>
          <cell r="M882" t="str">
            <v>lgarces@callegari.cl</v>
          </cell>
          <cell r="N882">
            <v>10000000</v>
          </cell>
        </row>
        <row r="883">
          <cell r="A883" t="str">
            <v>KCBW66</v>
          </cell>
          <cell r="B883">
            <v>45614.556944444441</v>
          </cell>
          <cell r="C883" t="str">
            <v>RENAULT</v>
          </cell>
          <cell r="D883" t="str">
            <v>DUSTER</v>
          </cell>
          <cell r="E883">
            <v>2018</v>
          </cell>
          <cell r="F883">
            <v>53600</v>
          </cell>
          <cell r="G883" t="str">
            <v>1.6 ZEN MT</v>
          </cell>
          <cell r="H883" t="str">
            <v>ROJO FUEGO</v>
          </cell>
          <cell r="I883" t="str">
            <v>Kia La Serena</v>
          </cell>
          <cell r="J883" t="str">
            <v>Erica Miranda</v>
          </cell>
          <cell r="K883" t="str">
            <v>Erica Miranda</v>
          </cell>
          <cell r="L883" t="str">
            <v>Loreto Garces</v>
          </cell>
          <cell r="M883" t="str">
            <v>lgarces@callegari.cl</v>
          </cell>
          <cell r="N883">
            <v>6500000</v>
          </cell>
        </row>
        <row r="884">
          <cell r="A884" t="str">
            <v>RWGD97</v>
          </cell>
          <cell r="B884">
            <v>45614.556250000001</v>
          </cell>
          <cell r="C884" t="str">
            <v>HYUNDAI</v>
          </cell>
          <cell r="D884" t="str">
            <v>ELANTRA</v>
          </cell>
          <cell r="E884">
            <v>2022</v>
          </cell>
          <cell r="F884">
            <v>41700</v>
          </cell>
          <cell r="G884" t="str">
            <v>1.6 CN7 PLUS MT</v>
          </cell>
          <cell r="H884" t="str">
            <v>GRIS</v>
          </cell>
          <cell r="I884" t="str">
            <v>Kia La Serena</v>
          </cell>
          <cell r="J884" t="str">
            <v>Erica Miranda</v>
          </cell>
          <cell r="K884" t="str">
            <v>Erica Miranda</v>
          </cell>
          <cell r="L884" t="str">
            <v>Loreto Garces</v>
          </cell>
          <cell r="M884" t="str">
            <v>lgarces@callegari.cl</v>
          </cell>
          <cell r="N884">
            <v>11500000</v>
          </cell>
        </row>
        <row r="885">
          <cell r="A885" t="str">
            <v>RFHP74</v>
          </cell>
          <cell r="B885">
            <v>45614.555555555555</v>
          </cell>
          <cell r="C885" t="str">
            <v>DONGFENG</v>
          </cell>
          <cell r="D885" t="str">
            <v>SX5</v>
          </cell>
          <cell r="E885">
            <v>2021</v>
          </cell>
          <cell r="F885">
            <v>20000</v>
          </cell>
          <cell r="G885" t="str">
            <v>1.6 LUXURY MT</v>
          </cell>
          <cell r="H885" t="str">
            <v xml:space="preserve">BLANCO </v>
          </cell>
          <cell r="I885" t="str">
            <v>Local Fco De Aguirre</v>
          </cell>
          <cell r="J885" t="str">
            <v>Erica Miranda</v>
          </cell>
          <cell r="K885" t="str">
            <v>Erica Miranda</v>
          </cell>
          <cell r="L885" t="str">
            <v>Willy Guerrero</v>
          </cell>
          <cell r="M885" t="str">
            <v>wguerrero@callegari.cl</v>
          </cell>
          <cell r="N885">
            <v>6500000</v>
          </cell>
        </row>
        <row r="886">
          <cell r="A886" t="str">
            <v>SGWB43</v>
          </cell>
          <cell r="B886">
            <v>45614.490972222222</v>
          </cell>
          <cell r="C886" t="str">
            <v>DONGFENG</v>
          </cell>
          <cell r="D886">
            <v>580</v>
          </cell>
          <cell r="E886">
            <v>2023</v>
          </cell>
          <cell r="F886">
            <v>25700</v>
          </cell>
          <cell r="G886" t="str">
            <v>1.8 COMFORT MT</v>
          </cell>
          <cell r="H886" t="str">
            <v>GRIS OSCURO</v>
          </cell>
          <cell r="I886" t="str">
            <v>Megacentro La Serena</v>
          </cell>
          <cell r="J886" t="str">
            <v>Erica Miranda</v>
          </cell>
          <cell r="K886" t="str">
            <v>Erica Miranda</v>
          </cell>
          <cell r="L886" t="str">
            <v>Alvaro Castro</v>
          </cell>
          <cell r="M886" t="str">
            <v>acastro@callegari.cl</v>
          </cell>
          <cell r="N886">
            <v>9650000</v>
          </cell>
        </row>
        <row r="887">
          <cell r="A887" t="str">
            <v>RDVW30</v>
          </cell>
          <cell r="B887">
            <v>45614.451388888891</v>
          </cell>
          <cell r="C887" t="str">
            <v>TOYOTA</v>
          </cell>
          <cell r="D887" t="str">
            <v>RAIZE</v>
          </cell>
          <cell r="E887">
            <v>2022</v>
          </cell>
          <cell r="F887">
            <v>41000</v>
          </cell>
          <cell r="G887" t="str">
            <v>1.2 E MT</v>
          </cell>
          <cell r="H887" t="str">
            <v>PLATEADO SILVER META</v>
          </cell>
          <cell r="I887" t="str">
            <v>Local Usados</v>
          </cell>
          <cell r="J887" t="str">
            <v>Erica Miranda</v>
          </cell>
          <cell r="K887" t="str">
            <v>Erica Miranda</v>
          </cell>
          <cell r="L887" t="str">
            <v>Vanessa  Casanga</v>
          </cell>
          <cell r="M887" t="str">
            <v>vcasanga@callegari.cl</v>
          </cell>
          <cell r="N887">
            <v>8900000</v>
          </cell>
        </row>
        <row r="888">
          <cell r="A888" t="str">
            <v>JPPB63</v>
          </cell>
          <cell r="B888">
            <v>45580.776388888888</v>
          </cell>
          <cell r="C888" t="str">
            <v>KIA MOTORS</v>
          </cell>
          <cell r="D888" t="str">
            <v>SPORTAGE</v>
          </cell>
          <cell r="E888">
            <v>2017</v>
          </cell>
          <cell r="F888">
            <v>38000</v>
          </cell>
          <cell r="G888" t="str">
            <v>2.0 LX MT</v>
          </cell>
          <cell r="H888" t="str">
            <v>AZUL MERCURIO</v>
          </cell>
          <cell r="I888" t="str">
            <v>Kia La Serena</v>
          </cell>
          <cell r="J888" t="str">
            <v>Erica Miranda</v>
          </cell>
          <cell r="K888" t="str">
            <v>Erica Miranda</v>
          </cell>
          <cell r="L888" t="str">
            <v>José Cerda</v>
          </cell>
          <cell r="M888" t="str">
            <v>jose.cerda@callegari.cl</v>
          </cell>
          <cell r="N888">
            <v>9500000</v>
          </cell>
        </row>
        <row r="889">
          <cell r="A889" t="str">
            <v>PKJP54</v>
          </cell>
          <cell r="B889">
            <v>45611.706944444442</v>
          </cell>
          <cell r="C889" t="str">
            <v>NISSAN</v>
          </cell>
          <cell r="D889" t="str">
            <v>QASHQAI</v>
          </cell>
          <cell r="E889">
            <v>2021</v>
          </cell>
          <cell r="F889">
            <v>32897</v>
          </cell>
          <cell r="G889" t="str">
            <v>2.0 ADVANCE AT</v>
          </cell>
          <cell r="H889" t="str">
            <v>ROJO OSCURO</v>
          </cell>
          <cell r="I889" t="str">
            <v>Kia La Serena</v>
          </cell>
          <cell r="J889" t="str">
            <v>Erica Miranda</v>
          </cell>
          <cell r="K889" t="str">
            <v>Erica Miranda</v>
          </cell>
          <cell r="L889" t="str">
            <v>Carolina Bustos</v>
          </cell>
          <cell r="M889" t="str">
            <v>cbustos@callegari.cl</v>
          </cell>
          <cell r="N889">
            <v>12500000</v>
          </cell>
        </row>
        <row r="890">
          <cell r="A890" t="str">
            <v>LHCP40</v>
          </cell>
          <cell r="B890">
            <v>45611.695138888892</v>
          </cell>
          <cell r="C890" t="str">
            <v>KIA MOTORS</v>
          </cell>
          <cell r="D890" t="str">
            <v>MORNING</v>
          </cell>
          <cell r="E890">
            <v>2019</v>
          </cell>
          <cell r="F890">
            <v>40000</v>
          </cell>
          <cell r="G890" t="str">
            <v>1.2 EX ABS AC MT</v>
          </cell>
          <cell r="H890" t="str">
            <v>BLANCO INVIERNO</v>
          </cell>
          <cell r="I890" t="str">
            <v>Megacentro La Serena</v>
          </cell>
          <cell r="J890" t="str">
            <v>Erica Miranda</v>
          </cell>
          <cell r="K890" t="str">
            <v>Erica Miranda</v>
          </cell>
          <cell r="L890" t="str">
            <v>Hugo Araya Araya</v>
          </cell>
          <cell r="M890" t="str">
            <v>haraya@callegari.cl</v>
          </cell>
          <cell r="N890">
            <v>5500000</v>
          </cell>
        </row>
        <row r="891">
          <cell r="A891" t="str">
            <v>KZKC62</v>
          </cell>
          <cell r="B891">
            <v>45611.680555555555</v>
          </cell>
          <cell r="C891" t="str">
            <v>HYUNDAI</v>
          </cell>
          <cell r="D891" t="str">
            <v>CRETA</v>
          </cell>
          <cell r="E891">
            <v>2019</v>
          </cell>
          <cell r="F891">
            <v>79000</v>
          </cell>
          <cell r="G891" t="str">
            <v>1.5 DESIGN MT</v>
          </cell>
          <cell r="H891" t="str">
            <v>GRIS OSCURO</v>
          </cell>
          <cell r="I891" t="str">
            <v>Omoda La Serena</v>
          </cell>
          <cell r="J891" t="str">
            <v>Erica Miranda</v>
          </cell>
          <cell r="K891" t="str">
            <v>Erica Miranda</v>
          </cell>
          <cell r="L891" t="str">
            <v>Daniela Pizarro</v>
          </cell>
          <cell r="M891" t="str">
            <v>dpizarro@callegari.cl</v>
          </cell>
          <cell r="N891">
            <v>7400000</v>
          </cell>
        </row>
        <row r="892">
          <cell r="A892" t="str">
            <v>SJDW14</v>
          </cell>
          <cell r="B892">
            <v>45609.688194444447</v>
          </cell>
          <cell r="C892" t="str">
            <v>CHEVROLET</v>
          </cell>
          <cell r="D892" t="str">
            <v>SILVERADO</v>
          </cell>
          <cell r="E892">
            <v>2023</v>
          </cell>
          <cell r="F892">
            <v>33000</v>
          </cell>
          <cell r="G892" t="str">
            <v>3.0 TD HIGH COUNTRY AT 4X4 DIESEL</v>
          </cell>
          <cell r="H892" t="str">
            <v>NEGRO</v>
          </cell>
          <cell r="I892" t="str">
            <v xml:space="preserve">Premium Usados </v>
          </cell>
          <cell r="J892" t="str">
            <v>Erica Miranda</v>
          </cell>
          <cell r="K892" t="str">
            <v>Erica Miranda</v>
          </cell>
          <cell r="L892" t="str">
            <v>Jordi Foitzick</v>
          </cell>
          <cell r="M892" t="str">
            <v>jocarrasco@callegari.cl</v>
          </cell>
          <cell r="N892">
            <v>48000000</v>
          </cell>
        </row>
        <row r="893">
          <cell r="A893" t="str">
            <v>RKRX17</v>
          </cell>
          <cell r="B893">
            <v>45609.643750000003</v>
          </cell>
          <cell r="C893" t="str">
            <v>PEUGEOT</v>
          </cell>
          <cell r="D893">
            <v>3008</v>
          </cell>
          <cell r="E893">
            <v>2022</v>
          </cell>
          <cell r="F893">
            <v>60000</v>
          </cell>
          <cell r="H893" t="str">
            <v>GRIS PLATINUM</v>
          </cell>
          <cell r="I893" t="str">
            <v>Nissan Copiapo</v>
          </cell>
          <cell r="J893" t="str">
            <v>Erica Miranda</v>
          </cell>
          <cell r="K893" t="str">
            <v>Erica Miranda</v>
          </cell>
          <cell r="L893" t="str">
            <v>Claudio Villalobos</v>
          </cell>
          <cell r="M893" t="str">
            <v>cvillalobos@callegari.cl</v>
          </cell>
          <cell r="N893">
            <v>13500000</v>
          </cell>
        </row>
        <row r="894">
          <cell r="A894" t="str">
            <v>RTVV40</v>
          </cell>
          <cell r="B894">
            <v>45608.754166666666</v>
          </cell>
          <cell r="C894" t="str">
            <v>GEELY</v>
          </cell>
          <cell r="D894" t="str">
            <v>COOLRAY</v>
          </cell>
          <cell r="E894">
            <v>2022</v>
          </cell>
          <cell r="F894">
            <v>42000</v>
          </cell>
          <cell r="G894" t="str">
            <v>1.5 EXCLUSIVE 7DCT AT</v>
          </cell>
          <cell r="H894" t="str">
            <v>BLANCO</v>
          </cell>
          <cell r="I894" t="str">
            <v xml:space="preserve">Premium Usados </v>
          </cell>
          <cell r="J894" t="str">
            <v>Erica Miranda</v>
          </cell>
          <cell r="K894" t="str">
            <v>Erica Miranda</v>
          </cell>
          <cell r="L894" t="str">
            <v>Daniel Aguilera</v>
          </cell>
          <cell r="M894" t="str">
            <v>daguilera@callegari.cl</v>
          </cell>
          <cell r="N894">
            <v>10000000</v>
          </cell>
        </row>
        <row r="895">
          <cell r="A895" t="str">
            <v>LBGW87</v>
          </cell>
          <cell r="B895">
            <v>45608.468055555553</v>
          </cell>
          <cell r="C895" t="str">
            <v>FORD</v>
          </cell>
          <cell r="D895" t="str">
            <v>EDGE</v>
          </cell>
          <cell r="E895">
            <v>2019</v>
          </cell>
          <cell r="F895">
            <v>48000</v>
          </cell>
          <cell r="G895" t="str">
            <v>2.0 SE ECOBOOST 4X2 AT</v>
          </cell>
          <cell r="H895" t="str">
            <v>GRIS METALICO</v>
          </cell>
          <cell r="I895" t="str">
            <v>Megacentro La Serena</v>
          </cell>
          <cell r="J895" t="str">
            <v>Erica Miranda</v>
          </cell>
          <cell r="K895" t="str">
            <v>Erica Miranda</v>
          </cell>
          <cell r="L895" t="str">
            <v>Fabian Muñoz</v>
          </cell>
          <cell r="M895" t="str">
            <v>fmunoz@callegari.cl</v>
          </cell>
          <cell r="N895">
            <v>10900000</v>
          </cell>
        </row>
        <row r="896">
          <cell r="A896" t="str">
            <v>KWXK53</v>
          </cell>
          <cell r="B896">
            <v>45607.677083333336</v>
          </cell>
          <cell r="C896" t="str">
            <v>SUZUKI</v>
          </cell>
          <cell r="D896" t="str">
            <v>VITARA</v>
          </cell>
          <cell r="E896">
            <v>2019</v>
          </cell>
          <cell r="F896">
            <v>85000</v>
          </cell>
          <cell r="G896" t="str">
            <v>1.4 G DIT GLX 5P MT 4X4</v>
          </cell>
          <cell r="H896" t="str">
            <v>PLATEADO PLATA METAL</v>
          </cell>
          <cell r="I896" t="str">
            <v>Nissan Copiapo</v>
          </cell>
          <cell r="J896" t="str">
            <v>Erica Miranda</v>
          </cell>
          <cell r="K896" t="str">
            <v>Erica Miranda</v>
          </cell>
          <cell r="L896" t="str">
            <v>Bryan Tapia</v>
          </cell>
          <cell r="M896" t="str">
            <v>btapia@callegari.cl</v>
          </cell>
          <cell r="N896">
            <v>8400000</v>
          </cell>
        </row>
        <row r="897">
          <cell r="A897" t="str">
            <v>PKDY86</v>
          </cell>
          <cell r="B897">
            <v>45607.5</v>
          </cell>
          <cell r="C897" t="str">
            <v>FORD</v>
          </cell>
          <cell r="D897" t="str">
            <v>TERRITORY</v>
          </cell>
          <cell r="E897">
            <v>2021</v>
          </cell>
          <cell r="F897">
            <v>33300</v>
          </cell>
          <cell r="G897" t="str">
            <v>1.5 TITANIUM PLUS AT</v>
          </cell>
          <cell r="H897" t="str">
            <v>BLANCO PERLADO</v>
          </cell>
          <cell r="I897" t="str">
            <v>Megacentro Ovalle</v>
          </cell>
          <cell r="J897" t="str">
            <v>Erica Miranda</v>
          </cell>
          <cell r="K897" t="str">
            <v>Erica Miranda</v>
          </cell>
          <cell r="L897" t="str">
            <v>Daniel Carvajal</v>
          </cell>
          <cell r="M897" t="str">
            <v>dcarvajal@callegari.cl</v>
          </cell>
          <cell r="N897">
            <v>11700000</v>
          </cell>
        </row>
        <row r="898">
          <cell r="A898" t="str">
            <v>JPZS96</v>
          </cell>
          <cell r="B898">
            <v>45604.745833333334</v>
          </cell>
          <cell r="C898" t="str">
            <v>MAZDA</v>
          </cell>
          <cell r="D898" t="str">
            <v>CX-5</v>
          </cell>
          <cell r="E898">
            <v>2017</v>
          </cell>
          <cell r="F898">
            <v>105000</v>
          </cell>
          <cell r="G898" t="str">
            <v>2.2L AT 4X4</v>
          </cell>
          <cell r="H898" t="str">
            <v>BLANCO MICA</v>
          </cell>
          <cell r="I898" t="str">
            <v>Local Fco De Aguirre</v>
          </cell>
          <cell r="J898" t="str">
            <v>Erica Miranda</v>
          </cell>
          <cell r="K898" t="str">
            <v>Erica Miranda</v>
          </cell>
          <cell r="L898" t="str">
            <v>Willy Guerrero</v>
          </cell>
          <cell r="M898" t="str">
            <v>wguerrero@callegari.cl</v>
          </cell>
          <cell r="N898">
            <v>10500000</v>
          </cell>
        </row>
        <row r="899">
          <cell r="A899" t="str">
            <v>RLVR95</v>
          </cell>
          <cell r="B899">
            <v>45604.405555555553</v>
          </cell>
          <cell r="C899" t="str">
            <v>SUZUKI</v>
          </cell>
          <cell r="D899" t="str">
            <v>VITARA</v>
          </cell>
          <cell r="E899">
            <v>2022</v>
          </cell>
          <cell r="F899">
            <v>28900</v>
          </cell>
          <cell r="G899" t="str">
            <v>1.6 GLS MT</v>
          </cell>
          <cell r="H899" t="str">
            <v>BLANCO PERLA</v>
          </cell>
          <cell r="I899" t="str">
            <v>Local Fco De Aguirre</v>
          </cell>
          <cell r="J899" t="str">
            <v>Erica Miranda</v>
          </cell>
          <cell r="K899" t="str">
            <v>Erica Miranda</v>
          </cell>
          <cell r="L899" t="str">
            <v>Adriana Casallas</v>
          </cell>
          <cell r="M899" t="str">
            <v>acasallas@callegari.cl</v>
          </cell>
          <cell r="N899">
            <v>11500000</v>
          </cell>
        </row>
        <row r="900">
          <cell r="A900" t="str">
            <v>SHBW55</v>
          </cell>
          <cell r="B900">
            <v>45603.777083333334</v>
          </cell>
          <cell r="C900" t="str">
            <v>VOLKSWAGEN</v>
          </cell>
          <cell r="D900" t="str">
            <v>SAVEIRO</v>
          </cell>
          <cell r="E900">
            <v>2023</v>
          </cell>
          <cell r="F900">
            <v>40000</v>
          </cell>
          <cell r="G900" t="str">
            <v>1.6 CABINA DOBLE MT</v>
          </cell>
          <cell r="H900" t="str">
            <v>BLANCO CANDY</v>
          </cell>
          <cell r="I900" t="str">
            <v>Megacentro La Serena</v>
          </cell>
          <cell r="J900" t="str">
            <v>Erica Miranda</v>
          </cell>
          <cell r="K900" t="str">
            <v>Erica Miranda</v>
          </cell>
          <cell r="L900" t="str">
            <v>Manuel Villalon</v>
          </cell>
          <cell r="M900" t="str">
            <v>mvillalon@callegari.cl</v>
          </cell>
          <cell r="N900">
            <v>10000000</v>
          </cell>
        </row>
        <row r="901">
          <cell r="A901" t="str">
            <v>RSTB30</v>
          </cell>
          <cell r="B901">
            <v>45603.776388888888</v>
          </cell>
          <cell r="C901" t="str">
            <v>HAVAL</v>
          </cell>
          <cell r="D901" t="str">
            <v>H6</v>
          </cell>
          <cell r="E901">
            <v>2022</v>
          </cell>
          <cell r="F901">
            <v>25000</v>
          </cell>
          <cell r="G901" t="str">
            <v>2.0 DELUXE AT</v>
          </cell>
          <cell r="H901" t="str">
            <v>GRIS METALICO</v>
          </cell>
          <cell r="I901" t="str">
            <v>Peugeot La Serena</v>
          </cell>
          <cell r="J901" t="str">
            <v>Erica Miranda</v>
          </cell>
          <cell r="K901" t="str">
            <v>Erica Miranda</v>
          </cell>
          <cell r="L901" t="str">
            <v>Felix  Maira</v>
          </cell>
          <cell r="M901" t="str">
            <v>fmaira@callegari.cl</v>
          </cell>
          <cell r="N901">
            <v>14000000</v>
          </cell>
        </row>
        <row r="902">
          <cell r="A902" t="str">
            <v>SXHW64</v>
          </cell>
          <cell r="B902">
            <v>45603.747916666667</v>
          </cell>
          <cell r="C902" t="str">
            <v>KIA MOTORS</v>
          </cell>
          <cell r="D902" t="str">
            <v>SONET</v>
          </cell>
          <cell r="E902">
            <v>2024</v>
          </cell>
          <cell r="F902">
            <v>13000</v>
          </cell>
          <cell r="H902" t="str">
            <v>BLANCO INVIERNO</v>
          </cell>
          <cell r="I902" t="str">
            <v>Megacentro Copiapo</v>
          </cell>
          <cell r="J902" t="str">
            <v>Erica Miranda</v>
          </cell>
          <cell r="K902" t="str">
            <v>Erica Miranda</v>
          </cell>
          <cell r="L902" t="str">
            <v>Atalia Quinteros</v>
          </cell>
          <cell r="M902" t="str">
            <v>ataliaq@callegari.cl</v>
          </cell>
          <cell r="N902">
            <v>13000000</v>
          </cell>
        </row>
        <row r="903">
          <cell r="A903" t="str">
            <v>PHFT47</v>
          </cell>
          <cell r="B903">
            <v>45517.334722222222</v>
          </cell>
          <cell r="C903" t="str">
            <v>PEUGEOT</v>
          </cell>
          <cell r="D903" t="str">
            <v>RIFTER</v>
          </cell>
          <cell r="E903">
            <v>2021</v>
          </cell>
          <cell r="F903">
            <v>100000</v>
          </cell>
          <cell r="G903" t="str">
            <v>1.5 ALLURE BLUEHDI 130 AT DIESEL</v>
          </cell>
          <cell r="H903" t="str">
            <v>GRIS ARTENSE</v>
          </cell>
          <cell r="I903" t="str">
            <v>Peugeot La Serena</v>
          </cell>
          <cell r="J903" t="str">
            <v>Antonella Daire</v>
          </cell>
          <cell r="K903" t="str">
            <v>Antonella Daire</v>
          </cell>
          <cell r="L903" t="str">
            <v>Camila Gonzalez</v>
          </cell>
          <cell r="M903" t="str">
            <v>camila.gonzalez@callegari.cl</v>
          </cell>
          <cell r="N903">
            <v>11500000</v>
          </cell>
        </row>
        <row r="904">
          <cell r="A904" t="str">
            <v>JHSB38</v>
          </cell>
          <cell r="B904">
            <v>45600.6875</v>
          </cell>
          <cell r="C904" t="str">
            <v>JEEP</v>
          </cell>
          <cell r="D904" t="str">
            <v>GRAND CHEROKEE</v>
          </cell>
          <cell r="E904">
            <v>2017</v>
          </cell>
          <cell r="F904">
            <v>90000</v>
          </cell>
          <cell r="H904" t="str">
            <v>PLATEADO</v>
          </cell>
          <cell r="I904" t="str">
            <v xml:space="preserve">Premium Usados </v>
          </cell>
          <cell r="J904" t="str">
            <v>Erica Miranda</v>
          </cell>
          <cell r="K904" t="str">
            <v>Erica Miranda</v>
          </cell>
          <cell r="L904" t="str">
            <v>Daniel Aguilera</v>
          </cell>
          <cell r="M904" t="str">
            <v>daguilera@callegari.cl</v>
          </cell>
          <cell r="N904">
            <v>15300000</v>
          </cell>
        </row>
        <row r="905">
          <cell r="A905" t="str">
            <v>RVPZ57</v>
          </cell>
          <cell r="B905">
            <v>45595.805555555555</v>
          </cell>
          <cell r="C905" t="str">
            <v>RENAULT</v>
          </cell>
          <cell r="D905" t="str">
            <v>DUSTER</v>
          </cell>
          <cell r="E905">
            <v>2022</v>
          </cell>
          <cell r="F905">
            <v>69000</v>
          </cell>
          <cell r="G905" t="str">
            <v>1.6 LIFE MT</v>
          </cell>
          <cell r="H905" t="str">
            <v>GRIS HIGHLAND</v>
          </cell>
          <cell r="I905" t="str">
            <v>Megacentro La Serena</v>
          </cell>
          <cell r="J905" t="str">
            <v>Erica Miranda</v>
          </cell>
          <cell r="K905" t="str">
            <v>Erica Miranda</v>
          </cell>
          <cell r="L905" t="str">
            <v>Fabian Gonzalo  Mondaca Alfaro</v>
          </cell>
          <cell r="M905" t="str">
            <v>fmondaca@callegari.cl</v>
          </cell>
          <cell r="N905">
            <v>7800000</v>
          </cell>
        </row>
        <row r="906">
          <cell r="A906" t="str">
            <v>RWHL87</v>
          </cell>
          <cell r="B906">
            <v>45595.796527777777</v>
          </cell>
          <cell r="C906" t="str">
            <v>FORD</v>
          </cell>
          <cell r="D906" t="str">
            <v>RANGER</v>
          </cell>
          <cell r="E906">
            <v>2022</v>
          </cell>
          <cell r="F906">
            <v>98000</v>
          </cell>
          <cell r="G906" t="str">
            <v>3.2 LIMITED AT 4X4 DIESEL</v>
          </cell>
          <cell r="H906" t="str">
            <v>GRIS MERCURIO</v>
          </cell>
          <cell r="I906" t="str">
            <v>Megacentro La Serena</v>
          </cell>
          <cell r="J906" t="str">
            <v>Erica Miranda</v>
          </cell>
          <cell r="K906" t="str">
            <v>Erica Miranda</v>
          </cell>
          <cell r="L906" t="str">
            <v>Juan Saavedra</v>
          </cell>
          <cell r="M906" t="str">
            <v>jsaavedra@callegari.cl</v>
          </cell>
          <cell r="N906">
            <v>22000000</v>
          </cell>
        </row>
        <row r="907">
          <cell r="A907" t="str">
            <v>SHLV26</v>
          </cell>
          <cell r="B907">
            <v>45595.779166666667</v>
          </cell>
          <cell r="C907" t="str">
            <v>NISSAN</v>
          </cell>
          <cell r="D907" t="str">
            <v>VERSA</v>
          </cell>
          <cell r="E907">
            <v>2023</v>
          </cell>
          <cell r="F907">
            <v>79000</v>
          </cell>
          <cell r="G907" t="str">
            <v>1.6 ADVANCE MT</v>
          </cell>
          <cell r="H907" t="str">
            <v>PLATEADO</v>
          </cell>
          <cell r="I907" t="str">
            <v>Second Floor Kia</v>
          </cell>
          <cell r="J907" t="str">
            <v>Erica Miranda</v>
          </cell>
          <cell r="K907" t="str">
            <v>Erica Miranda</v>
          </cell>
          <cell r="L907" t="str">
            <v>Leonardo Palma Nuñez</v>
          </cell>
          <cell r="M907" t="str">
            <v>lpalma@callegari.cl</v>
          </cell>
          <cell r="N907">
            <v>8500000</v>
          </cell>
        </row>
        <row r="908">
          <cell r="A908" t="str">
            <v>LVXB59</v>
          </cell>
          <cell r="B908">
            <v>45595.730555555558</v>
          </cell>
          <cell r="C908" t="str">
            <v>NISSAN</v>
          </cell>
          <cell r="D908" t="str">
            <v>KICKS</v>
          </cell>
          <cell r="E908">
            <v>2020</v>
          </cell>
          <cell r="F908">
            <v>114339</v>
          </cell>
          <cell r="G908" t="str">
            <v>1.6 ADVANCE MT</v>
          </cell>
          <cell r="H908" t="str">
            <v>AZUL OSCURO PERLA</v>
          </cell>
          <cell r="I908" t="str">
            <v>Nissan La Serena</v>
          </cell>
          <cell r="J908" t="str">
            <v>Erica Miranda</v>
          </cell>
          <cell r="K908" t="str">
            <v>Erica Miranda</v>
          </cell>
          <cell r="L908" t="str">
            <v>Magdalena Olivares</v>
          </cell>
          <cell r="M908" t="str">
            <v>molivares@callegari.cl</v>
          </cell>
          <cell r="N908">
            <v>8500000</v>
          </cell>
        </row>
        <row r="909">
          <cell r="A909" t="str">
            <v>PTSD94</v>
          </cell>
          <cell r="B909">
            <v>45595.730555555558</v>
          </cell>
          <cell r="C909" t="str">
            <v>PEUGEOT</v>
          </cell>
          <cell r="D909">
            <v>3008</v>
          </cell>
          <cell r="E909">
            <v>2021</v>
          </cell>
          <cell r="F909">
            <v>82000</v>
          </cell>
          <cell r="G909" t="str">
            <v>1.6 ALLURE PACK THP 165 AT</v>
          </cell>
          <cell r="H909" t="str">
            <v>GRIS PLATINUM</v>
          </cell>
          <cell r="I909" t="str">
            <v>Kia La Serena</v>
          </cell>
          <cell r="J909" t="str">
            <v>Erica Miranda</v>
          </cell>
          <cell r="K909" t="str">
            <v>Erica Miranda</v>
          </cell>
          <cell r="L909" t="str">
            <v>Loreto Garces</v>
          </cell>
          <cell r="M909" t="str">
            <v>lgarces@callegari.cl</v>
          </cell>
          <cell r="N909">
            <v>14000000</v>
          </cell>
        </row>
        <row r="910">
          <cell r="A910" t="str">
            <v>RFVF55</v>
          </cell>
          <cell r="B910">
            <v>45595.680555555555</v>
          </cell>
          <cell r="C910" t="str">
            <v>MITSUBISHI</v>
          </cell>
          <cell r="D910" t="str">
            <v>L200</v>
          </cell>
          <cell r="E910">
            <v>2022</v>
          </cell>
          <cell r="F910">
            <v>73096</v>
          </cell>
          <cell r="G910" t="str">
            <v>2.4 TD KATANA CRT MT 4X4 DIESEL</v>
          </cell>
          <cell r="H910" t="str">
            <v>GRIS GRAFITO</v>
          </cell>
          <cell r="I910" t="str">
            <v>Sk Copiapo</v>
          </cell>
          <cell r="J910" t="str">
            <v>Erica Miranda</v>
          </cell>
          <cell r="K910" t="str">
            <v>Erica Miranda</v>
          </cell>
          <cell r="L910" t="str">
            <v>Lorena Castillo</v>
          </cell>
          <cell r="M910" t="str">
            <v>lcastillo@callegari.cl</v>
          </cell>
          <cell r="N910">
            <v>14250000</v>
          </cell>
        </row>
        <row r="911">
          <cell r="A911" t="str">
            <v>RGZW25</v>
          </cell>
          <cell r="B911">
            <v>45595.680555555555</v>
          </cell>
          <cell r="C911" t="str">
            <v>MAZDA</v>
          </cell>
          <cell r="D911" t="str">
            <v>CX-30</v>
          </cell>
          <cell r="E911">
            <v>2022</v>
          </cell>
          <cell r="F911">
            <v>38000</v>
          </cell>
          <cell r="G911" t="str">
            <v>2.0 V 7G AT</v>
          </cell>
          <cell r="H911" t="str">
            <v>PLATEADO PLATA</v>
          </cell>
          <cell r="I911" t="str">
            <v>Local Fco De Aguirre</v>
          </cell>
          <cell r="J911" t="str">
            <v>Erica Miranda</v>
          </cell>
          <cell r="K911" t="str">
            <v>Erica Miranda</v>
          </cell>
          <cell r="L911" t="str">
            <v>Adriana Casallas</v>
          </cell>
          <cell r="M911" t="str">
            <v>acasallas@callegari.cl</v>
          </cell>
          <cell r="N911">
            <v>15200000</v>
          </cell>
        </row>
        <row r="912">
          <cell r="A912" t="str">
            <v>HKBG85</v>
          </cell>
          <cell r="B912">
            <v>45595.659722222219</v>
          </cell>
          <cell r="C912" t="str">
            <v>SUBARU</v>
          </cell>
          <cell r="D912" t="str">
            <v>XV</v>
          </cell>
          <cell r="E912">
            <v>2015</v>
          </cell>
          <cell r="F912">
            <v>115000</v>
          </cell>
          <cell r="G912" t="str">
            <v>1.6 I AWD MT 4X4</v>
          </cell>
          <cell r="H912" t="str">
            <v>GRIS OSCURO METALICO</v>
          </cell>
          <cell r="I912" t="str">
            <v>Omoda La Serena</v>
          </cell>
          <cell r="J912" t="str">
            <v>Erica Miranda</v>
          </cell>
          <cell r="K912" t="str">
            <v>Erica Miranda</v>
          </cell>
          <cell r="L912" t="str">
            <v>Nasly Andrea  Rojas Campusano</v>
          </cell>
          <cell r="M912" t="str">
            <v>nrojas@callegari.cl</v>
          </cell>
          <cell r="N912">
            <v>6600000</v>
          </cell>
        </row>
        <row r="913">
          <cell r="A913" t="str">
            <v>TBZP45</v>
          </cell>
          <cell r="B913">
            <v>45595.505555555559</v>
          </cell>
          <cell r="C913" t="str">
            <v>SUZUKI</v>
          </cell>
          <cell r="D913" t="str">
            <v>SWIFT</v>
          </cell>
          <cell r="E913">
            <v>2024</v>
          </cell>
          <cell r="F913">
            <v>16000</v>
          </cell>
          <cell r="G913" t="str">
            <v>1.2 GLX PLUS AT</v>
          </cell>
          <cell r="H913" t="str">
            <v>NARANJO METALICO</v>
          </cell>
          <cell r="I913" t="str">
            <v>Kia La Serena</v>
          </cell>
          <cell r="J913" t="str">
            <v>Erica Miranda</v>
          </cell>
          <cell r="K913" t="str">
            <v>Erica Miranda</v>
          </cell>
          <cell r="L913" t="str">
            <v>Carolina Bustos</v>
          </cell>
          <cell r="M913" t="str">
            <v>cbustos@callegari.cl</v>
          </cell>
          <cell r="N913">
            <v>11300000</v>
          </cell>
        </row>
        <row r="914">
          <cell r="A914" t="str">
            <v>SHBX85</v>
          </cell>
          <cell r="B914">
            <v>45595.505555555559</v>
          </cell>
          <cell r="C914" t="str">
            <v>OPEL</v>
          </cell>
          <cell r="D914" t="str">
            <v>CROSSLAND</v>
          </cell>
          <cell r="E914">
            <v>2023</v>
          </cell>
          <cell r="F914">
            <v>22000</v>
          </cell>
          <cell r="G914" t="str">
            <v>1.2T EDITION MT</v>
          </cell>
          <cell r="H914" t="str">
            <v>BLANCO JADE</v>
          </cell>
          <cell r="I914" t="str">
            <v>Megacentro La Serena</v>
          </cell>
          <cell r="J914" t="str">
            <v>Erica Miranda</v>
          </cell>
          <cell r="K914" t="str">
            <v>Erica Miranda</v>
          </cell>
          <cell r="L914" t="str">
            <v>Alvaro Castro</v>
          </cell>
          <cell r="M914" t="str">
            <v>acastro@callegari.cl</v>
          </cell>
          <cell r="N914">
            <v>11000000</v>
          </cell>
        </row>
        <row r="915">
          <cell r="A915" t="str">
            <v>LDVZ53</v>
          </cell>
          <cell r="B915">
            <v>45594.660416666666</v>
          </cell>
          <cell r="C915" t="str">
            <v>FORD</v>
          </cell>
          <cell r="D915" t="str">
            <v>EXPLORER</v>
          </cell>
          <cell r="E915">
            <v>2019</v>
          </cell>
          <cell r="F915">
            <v>44700</v>
          </cell>
          <cell r="G915" t="str">
            <v>2.3 LIMITED AT</v>
          </cell>
          <cell r="H915" t="str">
            <v>BLANCO METAL</v>
          </cell>
          <cell r="I915" t="str">
            <v>Megacentro La Serena</v>
          </cell>
          <cell r="J915" t="str">
            <v>Erica Miranda</v>
          </cell>
          <cell r="K915" t="str">
            <v>Erica Miranda</v>
          </cell>
          <cell r="L915" t="str">
            <v>Fabian Muñoz</v>
          </cell>
          <cell r="M915" t="str">
            <v>fmunoz@callegari.cl</v>
          </cell>
          <cell r="N915">
            <v>17500000</v>
          </cell>
        </row>
        <row r="916">
          <cell r="A916" t="str">
            <v>KTCP46</v>
          </cell>
          <cell r="B916">
            <v>45594.601388888892</v>
          </cell>
          <cell r="C916" t="str">
            <v>RAM</v>
          </cell>
          <cell r="D916">
            <v>1000</v>
          </cell>
          <cell r="E916">
            <v>2019</v>
          </cell>
          <cell r="F916">
            <v>89830</v>
          </cell>
          <cell r="G916" t="str">
            <v>1.8 BIG HORN AT</v>
          </cell>
          <cell r="H916" t="str">
            <v>BLANCO DIVINO</v>
          </cell>
          <cell r="I916" t="str">
            <v>Salamanca</v>
          </cell>
          <cell r="J916" t="str">
            <v>Erica Miranda</v>
          </cell>
          <cell r="K916" t="str">
            <v>Erica Miranda</v>
          </cell>
          <cell r="L916" t="str">
            <v>Marcelo  Chavez</v>
          </cell>
          <cell r="M916" t="str">
            <v>mchavez@callegari.cl</v>
          </cell>
          <cell r="N916">
            <v>11000000</v>
          </cell>
        </row>
        <row r="917">
          <cell r="A917" t="str">
            <v>KGPB92</v>
          </cell>
          <cell r="B917">
            <v>45594.400000000001</v>
          </cell>
          <cell r="C917" t="str">
            <v>JEEP</v>
          </cell>
          <cell r="D917" t="str">
            <v>GRAND CHEROKEE</v>
          </cell>
          <cell r="E917">
            <v>2018</v>
          </cell>
          <cell r="F917">
            <v>60860</v>
          </cell>
          <cell r="G917" t="str">
            <v>3.6 LAREDO AT</v>
          </cell>
          <cell r="H917" t="str">
            <v>BLANCO</v>
          </cell>
          <cell r="I917" t="str">
            <v>Local Fco De Aguirre</v>
          </cell>
          <cell r="J917" t="str">
            <v>Erica Miranda</v>
          </cell>
          <cell r="K917" t="str">
            <v>Erica Miranda</v>
          </cell>
          <cell r="L917" t="str">
            <v>María José Morgado González</v>
          </cell>
          <cell r="M917" t="str">
            <v>mmorgado@callegari.cl</v>
          </cell>
          <cell r="N917">
            <v>15000000</v>
          </cell>
        </row>
        <row r="918">
          <cell r="A918" t="str">
            <v>LWKG79</v>
          </cell>
          <cell r="B918">
            <v>45593.756944444445</v>
          </cell>
          <cell r="C918" t="str">
            <v>FORD</v>
          </cell>
          <cell r="D918" t="str">
            <v>F-150</v>
          </cell>
          <cell r="E918">
            <v>2020</v>
          </cell>
          <cell r="F918">
            <v>70000</v>
          </cell>
          <cell r="G918" t="str">
            <v>5.0 CC XLT AT 4X4</v>
          </cell>
          <cell r="H918" t="str">
            <v>GRIS PLATA</v>
          </cell>
          <cell r="I918" t="str">
            <v>Nissan La Serena</v>
          </cell>
          <cell r="J918" t="str">
            <v>Erica Miranda</v>
          </cell>
          <cell r="K918" t="str">
            <v>Erica Miranda</v>
          </cell>
          <cell r="L918" t="str">
            <v>Gemita Muñoz</v>
          </cell>
          <cell r="M918" t="str">
            <v>gmunoz@callegari.cl</v>
          </cell>
          <cell r="N918">
            <v>23000000</v>
          </cell>
        </row>
        <row r="919">
          <cell r="A919" t="str">
            <v>RTLW67</v>
          </cell>
          <cell r="B919">
            <v>45593.696527777778</v>
          </cell>
          <cell r="C919" t="str">
            <v>FORD</v>
          </cell>
          <cell r="D919" t="str">
            <v>EXPLORER</v>
          </cell>
          <cell r="E919">
            <v>2022</v>
          </cell>
          <cell r="F919">
            <v>45000</v>
          </cell>
          <cell r="G919" t="str">
            <v>2.3 XLT AT</v>
          </cell>
          <cell r="H919" t="str">
            <v>BLANCO METALICO</v>
          </cell>
          <cell r="I919" t="str">
            <v>Megacentro La Serena</v>
          </cell>
          <cell r="J919" t="str">
            <v>Erica Miranda</v>
          </cell>
          <cell r="K919" t="str">
            <v>Erica Miranda</v>
          </cell>
          <cell r="L919" t="str">
            <v>Fabian Muñoz</v>
          </cell>
          <cell r="M919" t="str">
            <v>fmunoz@callegari.cl</v>
          </cell>
          <cell r="N919">
            <v>24284433</v>
          </cell>
        </row>
        <row r="920">
          <cell r="A920" t="str">
            <v>SJJJ16</v>
          </cell>
          <cell r="B920">
            <v>45593.693749999999</v>
          </cell>
          <cell r="C920" t="str">
            <v>FORD</v>
          </cell>
          <cell r="D920" t="str">
            <v>BRONCO</v>
          </cell>
          <cell r="E920">
            <v>2023</v>
          </cell>
          <cell r="F920">
            <v>13000</v>
          </cell>
          <cell r="G920" t="str">
            <v>2.0 WILDTRAK AT 4X4</v>
          </cell>
          <cell r="H920" t="str">
            <v>AZUL VELOCIDAD</v>
          </cell>
          <cell r="I920" t="str">
            <v>Megacentro La Serena</v>
          </cell>
          <cell r="J920" t="str">
            <v>Erica Miranda</v>
          </cell>
          <cell r="K920" t="str">
            <v>Erica Miranda</v>
          </cell>
          <cell r="L920" t="str">
            <v>Fabian Muñoz</v>
          </cell>
          <cell r="M920" t="str">
            <v>fmunoz@callegari.cl</v>
          </cell>
          <cell r="N920">
            <v>22000000</v>
          </cell>
        </row>
        <row r="921">
          <cell r="A921" t="str">
            <v>LWVH76</v>
          </cell>
          <cell r="B921">
            <v>45591.433333333334</v>
          </cell>
          <cell r="C921" t="str">
            <v>CHEVROLET</v>
          </cell>
          <cell r="D921" t="str">
            <v>ONIX</v>
          </cell>
          <cell r="E921">
            <v>2020</v>
          </cell>
          <cell r="F921">
            <v>54000</v>
          </cell>
          <cell r="G921" t="str">
            <v>1.4 LTZ MT</v>
          </cell>
          <cell r="H921" t="str">
            <v>PLATEADO PLATA METAL</v>
          </cell>
          <cell r="I921" t="str">
            <v>Megacentro La Serena</v>
          </cell>
          <cell r="J921" t="str">
            <v>Erica Miranda</v>
          </cell>
          <cell r="K921" t="str">
            <v>Erica Miranda</v>
          </cell>
          <cell r="L921" t="str">
            <v>Fabian Gonzalo  Mondaca Alfaro</v>
          </cell>
          <cell r="M921" t="str">
            <v>fmondaca@callegari.cl</v>
          </cell>
          <cell r="N921">
            <v>6000000</v>
          </cell>
        </row>
        <row r="922">
          <cell r="A922" t="str">
            <v>PBKL94</v>
          </cell>
          <cell r="B922">
            <v>45590.724999999999</v>
          </cell>
          <cell r="C922" t="str">
            <v>PEUGEOT</v>
          </cell>
          <cell r="D922">
            <v>208</v>
          </cell>
          <cell r="E922">
            <v>2020</v>
          </cell>
          <cell r="F922">
            <v>80000</v>
          </cell>
          <cell r="G922" t="str">
            <v>1.5 SIGNATURE BLUEHDI 100 MT DIESEL</v>
          </cell>
          <cell r="H922" t="str">
            <v>BLANCO NACAR</v>
          </cell>
          <cell r="I922" t="str">
            <v>Megacentro Ovalle</v>
          </cell>
          <cell r="J922" t="str">
            <v>Antonella Daire</v>
          </cell>
          <cell r="K922" t="str">
            <v>Antonella Daire</v>
          </cell>
          <cell r="L922" t="str">
            <v>Jose Torres</v>
          </cell>
          <cell r="M922" t="str">
            <v>jtorres@callegari.cl</v>
          </cell>
          <cell r="N922">
            <v>7000000</v>
          </cell>
        </row>
        <row r="923">
          <cell r="A923" t="str">
            <v>RBLD25</v>
          </cell>
          <cell r="B923">
            <v>45589.749305555553</v>
          </cell>
          <cell r="C923" t="str">
            <v>VOLKSWAGEN</v>
          </cell>
          <cell r="D923" t="str">
            <v>TAOS</v>
          </cell>
          <cell r="E923">
            <v>2022</v>
          </cell>
          <cell r="F923">
            <v>36000</v>
          </cell>
          <cell r="G923" t="str">
            <v>1.4 TSI HIGHLINE AT</v>
          </cell>
          <cell r="H923" t="str">
            <v>GRIS INDIO METALIZAD</v>
          </cell>
          <cell r="I923" t="str">
            <v>Omoda La Serena</v>
          </cell>
          <cell r="J923" t="str">
            <v>Erica Miranda</v>
          </cell>
          <cell r="K923" t="str">
            <v>Erica Miranda</v>
          </cell>
          <cell r="L923" t="str">
            <v>Daniela Pizarro</v>
          </cell>
          <cell r="M923" t="str">
            <v>dpizarro@callegari.cl</v>
          </cell>
          <cell r="N923">
            <v>14500000</v>
          </cell>
        </row>
        <row r="924">
          <cell r="A924" t="str">
            <v>TPTZ11</v>
          </cell>
          <cell r="B924">
            <v>45579.81527777778</v>
          </cell>
          <cell r="C924" t="str">
            <v>KIA MOTORS</v>
          </cell>
          <cell r="D924" t="str">
            <v>SELTOS</v>
          </cell>
          <cell r="E924">
            <v>2024</v>
          </cell>
          <cell r="F924">
            <v>1326</v>
          </cell>
          <cell r="G924" t="str">
            <v>1.5 EX MT</v>
          </cell>
          <cell r="H924" t="str">
            <v>AZUL TURQUESA</v>
          </cell>
          <cell r="I924" t="str">
            <v>Kia La Serena</v>
          </cell>
          <cell r="J924" t="str">
            <v>Erica Miranda</v>
          </cell>
          <cell r="K924" t="str">
            <v>Erica Miranda</v>
          </cell>
          <cell r="L924" t="str">
            <v>José Cerda</v>
          </cell>
          <cell r="M924" t="str">
            <v>jose.cerda@callegari.cl</v>
          </cell>
          <cell r="N924">
            <v>15000000</v>
          </cell>
        </row>
        <row r="925">
          <cell r="A925" t="str">
            <v>LBGS99</v>
          </cell>
          <cell r="B925">
            <v>45589.659722222219</v>
          </cell>
          <cell r="C925" t="str">
            <v>NISSAN</v>
          </cell>
          <cell r="D925" t="str">
            <v>NP300</v>
          </cell>
          <cell r="E925">
            <v>2019</v>
          </cell>
          <cell r="F925">
            <v>109000</v>
          </cell>
          <cell r="G925" t="str">
            <v>2.3 DC LE AT 4X4 DIESEL</v>
          </cell>
          <cell r="H925" t="str">
            <v>PLATEADO</v>
          </cell>
          <cell r="I925" t="str">
            <v>Kia La Serena</v>
          </cell>
          <cell r="J925" t="str">
            <v>Erica Miranda</v>
          </cell>
          <cell r="K925" t="str">
            <v>Erica Miranda</v>
          </cell>
          <cell r="L925" t="str">
            <v>José Cerda</v>
          </cell>
          <cell r="M925" t="str">
            <v>jose.cerda@callegari.cl</v>
          </cell>
          <cell r="N925">
            <v>15000000</v>
          </cell>
        </row>
        <row r="926">
          <cell r="A926" t="str">
            <v>JJJF16</v>
          </cell>
          <cell r="B926">
            <v>45589.660416666666</v>
          </cell>
          <cell r="C926" t="str">
            <v>HYUNDAI</v>
          </cell>
          <cell r="D926" t="str">
            <v>TUCSON</v>
          </cell>
          <cell r="E926">
            <v>2017</v>
          </cell>
          <cell r="F926">
            <v>101120</v>
          </cell>
          <cell r="H926" t="str">
            <v>GRIS GRAFITO</v>
          </cell>
          <cell r="I926" t="str">
            <v>Megacentro Ovalle</v>
          </cell>
          <cell r="J926" t="str">
            <v>Erica Miranda</v>
          </cell>
          <cell r="K926" t="str">
            <v>Erica Miranda</v>
          </cell>
          <cell r="L926" t="str">
            <v>Andy Sebastian  Rojas</v>
          </cell>
          <cell r="M926" t="str">
            <v>arojas@callegari.cl</v>
          </cell>
          <cell r="N926">
            <v>8100000</v>
          </cell>
        </row>
        <row r="927">
          <cell r="A927" t="str">
            <v>PCFB73</v>
          </cell>
          <cell r="B927">
            <v>45588.73541666667</v>
          </cell>
          <cell r="C927" t="str">
            <v>KIA MOTORS</v>
          </cell>
          <cell r="D927" t="str">
            <v>MORNING</v>
          </cell>
          <cell r="E927">
            <v>2020</v>
          </cell>
          <cell r="F927">
            <v>43000</v>
          </cell>
          <cell r="G927" t="str">
            <v>1.2 EX ABS AC MT</v>
          </cell>
          <cell r="H927" t="str">
            <v>PLATEADO TITANIO</v>
          </cell>
          <cell r="I927" t="str">
            <v>Kia La Serena</v>
          </cell>
          <cell r="J927" t="str">
            <v>Erica Miranda</v>
          </cell>
          <cell r="K927" t="str">
            <v>Erica Miranda</v>
          </cell>
          <cell r="L927" t="str">
            <v>José Cerda</v>
          </cell>
          <cell r="M927" t="str">
            <v>jose.cerda@callegari.cl</v>
          </cell>
          <cell r="N927">
            <v>5800000</v>
          </cell>
        </row>
        <row r="928">
          <cell r="A928" t="str">
            <v>TFFC23</v>
          </cell>
          <cell r="B928">
            <v>45587.741666666669</v>
          </cell>
          <cell r="C928" t="str">
            <v>SSANGYONG</v>
          </cell>
          <cell r="D928" t="str">
            <v>MUSSO GRAND</v>
          </cell>
          <cell r="E928">
            <v>2024</v>
          </cell>
          <cell r="F928">
            <v>19000</v>
          </cell>
          <cell r="G928" t="str">
            <v>2.2 LX MT DIESEL</v>
          </cell>
          <cell r="H928" t="str">
            <v>BLANCO</v>
          </cell>
          <cell r="I928" t="str">
            <v>Local Fco De Aguirre</v>
          </cell>
          <cell r="J928" t="str">
            <v>Erica Miranda</v>
          </cell>
          <cell r="K928" t="str">
            <v>Erica Miranda</v>
          </cell>
          <cell r="L928" t="str">
            <v>Willy Guerrero</v>
          </cell>
          <cell r="M928" t="str">
            <v>wguerrero@callegari.cl</v>
          </cell>
          <cell r="N928">
            <v>16500000</v>
          </cell>
        </row>
        <row r="929">
          <cell r="A929" t="str">
            <v>PKBG32</v>
          </cell>
          <cell r="B929">
            <v>45587.701388888891</v>
          </cell>
          <cell r="C929" t="str">
            <v>FORD</v>
          </cell>
          <cell r="D929" t="str">
            <v>EXPLORER</v>
          </cell>
          <cell r="E929">
            <v>2021</v>
          </cell>
          <cell r="F929">
            <v>30500</v>
          </cell>
          <cell r="G929" t="str">
            <v>2.3 XLT AT</v>
          </cell>
          <cell r="H929" t="str">
            <v>BLANCO METALICO</v>
          </cell>
          <cell r="I929" t="str">
            <v>Megacentro La Serena</v>
          </cell>
          <cell r="J929" t="str">
            <v>Erica Miranda</v>
          </cell>
          <cell r="K929" t="str">
            <v>Erica Miranda</v>
          </cell>
          <cell r="L929" t="str">
            <v>Fabian Muñoz</v>
          </cell>
          <cell r="M929" t="str">
            <v>fmunoz@callegari.cl</v>
          </cell>
          <cell r="N929">
            <v>22500000</v>
          </cell>
        </row>
        <row r="930">
          <cell r="A930" t="str">
            <v>PSTT17</v>
          </cell>
          <cell r="B930">
            <v>45587.501388888886</v>
          </cell>
          <cell r="C930" t="str">
            <v>PEUGEOT</v>
          </cell>
          <cell r="D930">
            <v>3008</v>
          </cell>
          <cell r="E930">
            <v>2021</v>
          </cell>
          <cell r="F930">
            <v>20500</v>
          </cell>
          <cell r="G930" t="str">
            <v>1.5 ALLURE PACK BLUEHDI 130 AT DIESEL</v>
          </cell>
          <cell r="H930" t="str">
            <v>BLANCO NACARADO</v>
          </cell>
          <cell r="I930" t="str">
            <v>Peugeot La Serena</v>
          </cell>
          <cell r="J930" t="str">
            <v>Erica Miranda</v>
          </cell>
          <cell r="K930" t="str">
            <v>Erica Miranda</v>
          </cell>
          <cell r="L930" t="str">
            <v>Felix  Maira</v>
          </cell>
          <cell r="M930" t="str">
            <v>fmaira@callegari.cl</v>
          </cell>
          <cell r="N930">
            <v>16000000</v>
          </cell>
        </row>
        <row r="931">
          <cell r="A931" t="str">
            <v>SYCX96</v>
          </cell>
          <cell r="B931">
            <v>45586.714583333334</v>
          </cell>
          <cell r="C931" t="str">
            <v>TOYOTA</v>
          </cell>
          <cell r="D931" t="str">
            <v>COROLLA</v>
          </cell>
          <cell r="E931">
            <v>2023</v>
          </cell>
          <cell r="F931">
            <v>16000</v>
          </cell>
          <cell r="G931" t="str">
            <v>1.8 CROSS HEV XEI AT HIBRIDO</v>
          </cell>
          <cell r="H931" t="str">
            <v>GRIS OSCURO METALICO</v>
          </cell>
          <cell r="I931" t="str">
            <v>Local Fco De Aguirre</v>
          </cell>
          <cell r="J931" t="str">
            <v>Erica Miranda</v>
          </cell>
          <cell r="K931" t="str">
            <v>Erica Miranda</v>
          </cell>
          <cell r="L931" t="str">
            <v>Adriana Casallas</v>
          </cell>
          <cell r="M931" t="str">
            <v>acasallas@callegari.cl</v>
          </cell>
          <cell r="N931">
            <v>16500000</v>
          </cell>
        </row>
        <row r="932">
          <cell r="A932" t="str">
            <v>SLJY37</v>
          </cell>
          <cell r="B932">
            <v>45586.714583333334</v>
          </cell>
          <cell r="C932" t="str">
            <v>VOLKSWAGEN</v>
          </cell>
          <cell r="D932" t="str">
            <v>VIRTUS</v>
          </cell>
          <cell r="E932">
            <v>2023</v>
          </cell>
          <cell r="F932">
            <v>1650</v>
          </cell>
          <cell r="G932" t="str">
            <v>1.6 TRENDLINE MT</v>
          </cell>
          <cell r="H932" t="str">
            <v>BLANCO CANDY</v>
          </cell>
          <cell r="I932" t="str">
            <v>Local Fco De Aguirre</v>
          </cell>
          <cell r="J932" t="str">
            <v>Erica Miranda</v>
          </cell>
          <cell r="K932" t="str">
            <v>Erica Miranda</v>
          </cell>
          <cell r="L932" t="str">
            <v>Adriana Casallas</v>
          </cell>
          <cell r="M932" t="str">
            <v>acasallas@callegari.cl</v>
          </cell>
          <cell r="N932">
            <v>9000000</v>
          </cell>
        </row>
        <row r="933">
          <cell r="A933" t="str">
            <v>SJVT85</v>
          </cell>
          <cell r="B933">
            <v>45586.671527777777</v>
          </cell>
          <cell r="C933" t="str">
            <v>NISSAN</v>
          </cell>
          <cell r="D933" t="str">
            <v>VERSA</v>
          </cell>
          <cell r="E933">
            <v>2023</v>
          </cell>
          <cell r="F933">
            <v>68579</v>
          </cell>
          <cell r="G933" t="str">
            <v>1.6 ADVANCE MT</v>
          </cell>
          <cell r="H933" t="str">
            <v>GRIS METALICO</v>
          </cell>
          <cell r="I933" t="str">
            <v>Nissan La Serena</v>
          </cell>
          <cell r="J933" t="str">
            <v>Erica Miranda</v>
          </cell>
          <cell r="K933" t="str">
            <v>Erica Miranda</v>
          </cell>
          <cell r="L933" t="str">
            <v>Gemita Muñoz</v>
          </cell>
          <cell r="M933" t="str">
            <v>gmunoz@callegari.cl</v>
          </cell>
          <cell r="N933">
            <v>8250000</v>
          </cell>
        </row>
        <row r="934">
          <cell r="A934" t="str">
            <v>PSJJ46</v>
          </cell>
          <cell r="B934">
            <v>45586.393750000003</v>
          </cell>
          <cell r="C934" t="str">
            <v>NISSAN</v>
          </cell>
          <cell r="D934" t="str">
            <v>VERSA</v>
          </cell>
          <cell r="E934">
            <v>2021</v>
          </cell>
          <cell r="F934">
            <v>77500</v>
          </cell>
          <cell r="G934" t="str">
            <v>1.6 SENSE MT</v>
          </cell>
          <cell r="H934" t="str">
            <v>ROJO METALICO</v>
          </cell>
          <cell r="I934" t="str">
            <v>Nissan Copiapo</v>
          </cell>
          <cell r="J934" t="str">
            <v>Erica Miranda</v>
          </cell>
          <cell r="K934" t="str">
            <v>Erica Miranda</v>
          </cell>
          <cell r="L934" t="str">
            <v>Jonathan Barraza</v>
          </cell>
          <cell r="M934" t="str">
            <v>jbarraza@callegari.cl</v>
          </cell>
          <cell r="N934">
            <v>7000000</v>
          </cell>
        </row>
        <row r="935">
          <cell r="A935" t="str">
            <v>GPJY90</v>
          </cell>
          <cell r="B935">
            <v>45586.379861111112</v>
          </cell>
          <cell r="C935" t="str">
            <v>NISSAN</v>
          </cell>
          <cell r="D935" t="str">
            <v>NAVARA</v>
          </cell>
          <cell r="E935">
            <v>2014</v>
          </cell>
          <cell r="F935">
            <v>102000</v>
          </cell>
          <cell r="G935" t="str">
            <v>2.5 SE MT 4X4 DIESEL</v>
          </cell>
          <cell r="H935" t="str">
            <v>ROJO INTENSO</v>
          </cell>
          <cell r="I935" t="str">
            <v xml:space="preserve">Premium Usados </v>
          </cell>
          <cell r="J935" t="str">
            <v>Erica Miranda</v>
          </cell>
          <cell r="K935" t="str">
            <v>Erica Miranda</v>
          </cell>
          <cell r="L935" t="str">
            <v>Daniel Aguilera</v>
          </cell>
          <cell r="M935" t="str">
            <v>daguilera@callegari.cl</v>
          </cell>
          <cell r="N935">
            <v>9000000</v>
          </cell>
        </row>
        <row r="936">
          <cell r="A936" t="str">
            <v>LBGW49</v>
          </cell>
          <cell r="B936">
            <v>45583.720138888886</v>
          </cell>
          <cell r="C936" t="str">
            <v>NISSAN</v>
          </cell>
          <cell r="D936" t="str">
            <v>MARCH</v>
          </cell>
          <cell r="E936">
            <v>2019</v>
          </cell>
          <cell r="F936">
            <v>69800</v>
          </cell>
          <cell r="G936" t="str">
            <v>1.6 SPORT DRIVE MT</v>
          </cell>
          <cell r="H936" t="str">
            <v>BLANCO PERLA</v>
          </cell>
          <cell r="I936" t="str">
            <v>Peugeot Copiapo</v>
          </cell>
          <cell r="J936" t="str">
            <v>Erica Miranda</v>
          </cell>
          <cell r="K936" t="str">
            <v>Erica Miranda</v>
          </cell>
          <cell r="L936" t="str">
            <v>Antonio Zabala</v>
          </cell>
          <cell r="M936" t="str">
            <v>azabala@callegari.cl</v>
          </cell>
          <cell r="N936">
            <v>4500000</v>
          </cell>
        </row>
        <row r="937">
          <cell r="A937" t="str">
            <v>PDBS10</v>
          </cell>
          <cell r="B937">
            <v>45583.518055555556</v>
          </cell>
          <cell r="C937" t="str">
            <v>MAHINDRA</v>
          </cell>
          <cell r="D937" t="str">
            <v>KUV100</v>
          </cell>
          <cell r="E937">
            <v>2020</v>
          </cell>
          <cell r="F937">
            <v>71000</v>
          </cell>
          <cell r="G937" t="str">
            <v>1.2 DELUXE MT</v>
          </cell>
          <cell r="H937" t="str">
            <v>BLANCO</v>
          </cell>
          <cell r="I937" t="str">
            <v>Peugeot La Serena</v>
          </cell>
          <cell r="J937" t="str">
            <v>Erica Miranda</v>
          </cell>
          <cell r="K937" t="str">
            <v>Erica Miranda</v>
          </cell>
          <cell r="L937" t="str">
            <v>Carlos  Torres</v>
          </cell>
          <cell r="M937" t="str">
            <v>ctorres@callegari.cl</v>
          </cell>
          <cell r="N937">
            <v>4000000</v>
          </cell>
        </row>
        <row r="938">
          <cell r="A938" t="str">
            <v>RGTS65</v>
          </cell>
          <cell r="B938">
            <v>45582.820833333331</v>
          </cell>
          <cell r="C938" t="str">
            <v>CHEVROLET</v>
          </cell>
          <cell r="D938" t="str">
            <v>SAIL</v>
          </cell>
          <cell r="E938">
            <v>2022</v>
          </cell>
          <cell r="F938">
            <v>25356</v>
          </cell>
          <cell r="G938" t="str">
            <v>1.5 LT SMART MT</v>
          </cell>
          <cell r="H938" t="str">
            <v>GRIS METALICO</v>
          </cell>
          <cell r="I938" t="str">
            <v>Megacentro Ovalle</v>
          </cell>
          <cell r="J938" t="str">
            <v>Antonella Daire</v>
          </cell>
          <cell r="K938" t="str">
            <v>Antonella Daire</v>
          </cell>
          <cell r="L938" t="str">
            <v>Carlos Morales</v>
          </cell>
          <cell r="M938" t="str">
            <v>camorales@callegari.cl</v>
          </cell>
          <cell r="N938">
            <v>7000000</v>
          </cell>
        </row>
        <row r="939">
          <cell r="A939" t="str">
            <v>RJCW25</v>
          </cell>
          <cell r="B939">
            <v>45582.77847222222</v>
          </cell>
          <cell r="C939" t="str">
            <v>MITSUBISHI</v>
          </cell>
          <cell r="D939" t="str">
            <v>ASX</v>
          </cell>
          <cell r="E939">
            <v>2022</v>
          </cell>
          <cell r="F939">
            <v>20000</v>
          </cell>
          <cell r="G939" t="str">
            <v>1.6 MT 4X2</v>
          </cell>
          <cell r="H939" t="str">
            <v>BLANCO</v>
          </cell>
          <cell r="I939" t="str">
            <v>Peugeot La Serena</v>
          </cell>
          <cell r="J939" t="str">
            <v>Erica Miranda</v>
          </cell>
          <cell r="K939" t="str">
            <v>Erica Miranda</v>
          </cell>
          <cell r="L939" t="str">
            <v>Camila Gonzalez</v>
          </cell>
          <cell r="M939" t="str">
            <v>camila.gonzalez@callegari.cl</v>
          </cell>
          <cell r="N939">
            <v>12000000</v>
          </cell>
        </row>
        <row r="940">
          <cell r="A940" t="str">
            <v>LYPC50</v>
          </cell>
          <cell r="B940">
            <v>45582.545138888891</v>
          </cell>
          <cell r="C940" t="str">
            <v>SUBARU</v>
          </cell>
          <cell r="D940" t="str">
            <v>OUTBACK</v>
          </cell>
          <cell r="E940">
            <v>2020</v>
          </cell>
          <cell r="F940">
            <v>36000</v>
          </cell>
          <cell r="G940" t="str">
            <v>2.5 AWD DYNAMIC AT 4X4</v>
          </cell>
          <cell r="H940" t="str">
            <v>GRIS OSCURO</v>
          </cell>
          <cell r="I940" t="str">
            <v>Megacentro La Serena</v>
          </cell>
          <cell r="J940" t="str">
            <v>Erica Miranda</v>
          </cell>
          <cell r="K940" t="str">
            <v>Erica Miranda</v>
          </cell>
          <cell r="L940" t="str">
            <v>Manuel Villalon</v>
          </cell>
          <cell r="M940" t="str">
            <v>mvillalon@callegari.cl</v>
          </cell>
          <cell r="N940">
            <v>19000000</v>
          </cell>
        </row>
        <row r="941">
          <cell r="A941" t="str">
            <v>LHCV91</v>
          </cell>
          <cell r="B941">
            <v>45581.731944444444</v>
          </cell>
          <cell r="C941" t="str">
            <v>PEUGEOT</v>
          </cell>
          <cell r="D941">
            <v>5008</v>
          </cell>
          <cell r="E941">
            <v>2019</v>
          </cell>
          <cell r="F941">
            <v>65500</v>
          </cell>
          <cell r="G941" t="str">
            <v>1.6 ALLURE BLUEHDI 120HP AT DIESEL</v>
          </cell>
          <cell r="H941" t="str">
            <v>GRIS PLATINUM</v>
          </cell>
          <cell r="I941" t="str">
            <v>Local Fco De Aguirre</v>
          </cell>
          <cell r="J941" t="str">
            <v>Erica Miranda</v>
          </cell>
          <cell r="K941" t="str">
            <v>Erica Miranda</v>
          </cell>
          <cell r="L941" t="str">
            <v>Adriana Casallas</v>
          </cell>
          <cell r="M941" t="str">
            <v>acasallas@callegari.cl</v>
          </cell>
          <cell r="N941">
            <v>13500000</v>
          </cell>
        </row>
        <row r="942">
          <cell r="A942" t="str">
            <v>RJCT63</v>
          </cell>
          <cell r="B942">
            <v>45580.787499999999</v>
          </cell>
          <cell r="C942" t="str">
            <v>FORD</v>
          </cell>
          <cell r="D942" t="str">
            <v>EXPLORER</v>
          </cell>
          <cell r="E942">
            <v>2022</v>
          </cell>
          <cell r="F942">
            <v>32000</v>
          </cell>
          <cell r="G942" t="str">
            <v>2.3 XLT AT</v>
          </cell>
          <cell r="H942" t="str">
            <v>AZUL METALICO</v>
          </cell>
          <cell r="I942" t="str">
            <v>Megacentro La Serena</v>
          </cell>
          <cell r="J942" t="str">
            <v>Erica Miranda</v>
          </cell>
          <cell r="K942" t="str">
            <v>Erica Miranda</v>
          </cell>
          <cell r="L942" t="str">
            <v>Viviana Rojas</v>
          </cell>
          <cell r="M942" t="str">
            <v>v.rojas@callegari.cl</v>
          </cell>
          <cell r="N942">
            <v>24700000</v>
          </cell>
        </row>
        <row r="943">
          <cell r="A943" t="str">
            <v>LSXY78</v>
          </cell>
          <cell r="B943">
            <v>45579.820138888892</v>
          </cell>
          <cell r="C943" t="str">
            <v>MG</v>
          </cell>
          <cell r="D943" t="str">
            <v>ZS</v>
          </cell>
          <cell r="E943">
            <v>2020</v>
          </cell>
          <cell r="F943">
            <v>51356</v>
          </cell>
          <cell r="G943" t="str">
            <v>1.5 STD MT</v>
          </cell>
          <cell r="H943" t="str">
            <v>GRIS PLATA</v>
          </cell>
          <cell r="I943" t="str">
            <v>Sk Copiapo</v>
          </cell>
          <cell r="J943" t="str">
            <v>Erica Miranda</v>
          </cell>
          <cell r="K943" t="str">
            <v>Erica Miranda</v>
          </cell>
          <cell r="L943" t="str">
            <v>Miguel Muñoz</v>
          </cell>
          <cell r="M943" t="str">
            <v>mmunoz@callegari.cl</v>
          </cell>
          <cell r="N943">
            <v>5800000</v>
          </cell>
        </row>
        <row r="944">
          <cell r="A944" t="str">
            <v>KVHP81</v>
          </cell>
          <cell r="B944">
            <v>45579.819444444445</v>
          </cell>
          <cell r="C944" t="str">
            <v>PEUGEOT</v>
          </cell>
          <cell r="D944">
            <v>5008</v>
          </cell>
          <cell r="E944">
            <v>2018</v>
          </cell>
          <cell r="F944">
            <v>1600</v>
          </cell>
          <cell r="H944" t="str">
            <v>GRIS ARTENSE</v>
          </cell>
          <cell r="I944" t="str">
            <v>Peugeot La Serena</v>
          </cell>
          <cell r="J944" t="str">
            <v>Erica Miranda</v>
          </cell>
          <cell r="K944" t="str">
            <v>Erica Miranda</v>
          </cell>
          <cell r="L944" t="str">
            <v>Jose Luis Espinoza</v>
          </cell>
          <cell r="M944" t="str">
            <v>jlespinoza@callegari.cl</v>
          </cell>
          <cell r="N944">
            <v>10500000</v>
          </cell>
        </row>
        <row r="945">
          <cell r="A945" t="str">
            <v>JPLT11</v>
          </cell>
          <cell r="B945">
            <v>45579.765277777777</v>
          </cell>
          <cell r="C945" t="str">
            <v>KIA MOTORS</v>
          </cell>
          <cell r="D945" t="str">
            <v>MORNING</v>
          </cell>
          <cell r="E945">
            <v>2017</v>
          </cell>
          <cell r="F945">
            <v>77390</v>
          </cell>
          <cell r="G945" t="str">
            <v>1.2 EX DAB MT</v>
          </cell>
          <cell r="H945" t="str">
            <v>AZUL SKY</v>
          </cell>
          <cell r="I945" t="str">
            <v>Nissan La Serena</v>
          </cell>
          <cell r="J945" t="str">
            <v>Erica Miranda</v>
          </cell>
          <cell r="K945" t="str">
            <v>Erica Miranda</v>
          </cell>
          <cell r="L945" t="str">
            <v>Magdalena Olivares</v>
          </cell>
          <cell r="M945" t="str">
            <v>molivares@callegari.cl</v>
          </cell>
          <cell r="N945">
            <v>4300000</v>
          </cell>
        </row>
        <row r="946">
          <cell r="A946" t="str">
            <v>HTBJ27</v>
          </cell>
          <cell r="B946">
            <v>45579.68472222222</v>
          </cell>
          <cell r="C946" t="str">
            <v>PEUGEOT</v>
          </cell>
          <cell r="D946">
            <v>4008</v>
          </cell>
          <cell r="E946">
            <v>2016</v>
          </cell>
          <cell r="F946">
            <v>92000</v>
          </cell>
          <cell r="G946" t="str">
            <v>2.0 FELINE S.H ST AT 4X4</v>
          </cell>
          <cell r="H946" t="str">
            <v>GRIS TITANIUM</v>
          </cell>
          <cell r="I946" t="str">
            <v>Peugeot La Serena</v>
          </cell>
          <cell r="J946" t="str">
            <v>Erica Miranda</v>
          </cell>
          <cell r="K946" t="str">
            <v>Erica Miranda</v>
          </cell>
          <cell r="L946" t="str">
            <v>Camila Gonzalez</v>
          </cell>
          <cell r="M946" t="str">
            <v>camila.gonzalez@callegari.cl</v>
          </cell>
          <cell r="N946">
            <v>8000000</v>
          </cell>
        </row>
        <row r="947">
          <cell r="A947" t="str">
            <v>PFRR40</v>
          </cell>
          <cell r="B947">
            <v>45576.740972222222</v>
          </cell>
          <cell r="C947" t="str">
            <v>KIA MOTORS</v>
          </cell>
          <cell r="D947" t="str">
            <v>SELTOS</v>
          </cell>
          <cell r="E947">
            <v>2020</v>
          </cell>
          <cell r="F947">
            <v>45000</v>
          </cell>
          <cell r="G947" t="str">
            <v>1.6 EX AT</v>
          </cell>
          <cell r="H947" t="str">
            <v>GRIS ACERO</v>
          </cell>
          <cell r="I947" t="str">
            <v>Local Fco De Aguirre</v>
          </cell>
          <cell r="J947" t="str">
            <v>Erica Miranda</v>
          </cell>
          <cell r="K947" t="str">
            <v>Erica Miranda</v>
          </cell>
          <cell r="L947" t="str">
            <v>Willy Guerrero</v>
          </cell>
          <cell r="M947" t="str">
            <v>wguerrero@callegari.cl</v>
          </cell>
          <cell r="N947">
            <v>11500000</v>
          </cell>
        </row>
        <row r="948">
          <cell r="A948" t="str">
            <v>SZTJ24</v>
          </cell>
          <cell r="B948">
            <v>45575.736805555556</v>
          </cell>
          <cell r="C948" t="str">
            <v>JETOUR</v>
          </cell>
          <cell r="D948" t="str">
            <v>DASHING</v>
          </cell>
          <cell r="E948">
            <v>2024</v>
          </cell>
          <cell r="F948">
            <v>7000</v>
          </cell>
          <cell r="G948" t="str">
            <v>1.6 LIMITED AT</v>
          </cell>
          <cell r="H948" t="str">
            <v>GRIS</v>
          </cell>
          <cell r="I948" t="str">
            <v>Local Fco De Aguirre</v>
          </cell>
          <cell r="J948" t="str">
            <v>Erica Miranda</v>
          </cell>
          <cell r="K948" t="str">
            <v>Erica Miranda</v>
          </cell>
          <cell r="L948" t="str">
            <v>Willy Guerrero</v>
          </cell>
          <cell r="M948" t="str">
            <v>wguerrero@callegari.cl</v>
          </cell>
          <cell r="N948">
            <v>14000000</v>
          </cell>
        </row>
        <row r="949">
          <cell r="A949" t="str">
            <v>LHSD78</v>
          </cell>
          <cell r="B949">
            <v>45575.569444444445</v>
          </cell>
          <cell r="C949" t="str">
            <v>NISSAN</v>
          </cell>
          <cell r="D949" t="str">
            <v>KICKS</v>
          </cell>
          <cell r="E949">
            <v>2019</v>
          </cell>
          <cell r="F949">
            <v>41721</v>
          </cell>
          <cell r="G949" t="str">
            <v>1.6 ADVANCE MT</v>
          </cell>
          <cell r="H949" t="str">
            <v>GRIS METALICO</v>
          </cell>
          <cell r="I949" t="str">
            <v>Local Usados</v>
          </cell>
          <cell r="J949" t="str">
            <v>Erica Miranda</v>
          </cell>
          <cell r="K949" t="str">
            <v>Erica Miranda</v>
          </cell>
          <cell r="L949" t="str">
            <v>Vanessa  Casanga</v>
          </cell>
          <cell r="M949" t="str">
            <v>vcasanga@callegari.cl</v>
          </cell>
          <cell r="N949">
            <v>9000000</v>
          </cell>
        </row>
        <row r="950">
          <cell r="A950" t="str">
            <v>LLVF18</v>
          </cell>
          <cell r="B950">
            <v>45575.472916666666</v>
          </cell>
          <cell r="C950" t="str">
            <v>CHANGAN</v>
          </cell>
          <cell r="D950" t="str">
            <v>CS55</v>
          </cell>
          <cell r="E950">
            <v>2019</v>
          </cell>
          <cell r="F950">
            <v>65500</v>
          </cell>
          <cell r="G950" t="str">
            <v>1.5 COMFORT MT</v>
          </cell>
          <cell r="H950" t="str">
            <v>BLANCO</v>
          </cell>
          <cell r="I950" t="str">
            <v>Kia La Serena</v>
          </cell>
          <cell r="J950" t="str">
            <v>Erica Miranda</v>
          </cell>
          <cell r="K950" t="str">
            <v>Erica Miranda</v>
          </cell>
          <cell r="L950" t="str">
            <v>José Cerda</v>
          </cell>
          <cell r="M950" t="str">
            <v>jose.cerda@callegari.cl</v>
          </cell>
          <cell r="N950">
            <v>7500000</v>
          </cell>
        </row>
        <row r="951">
          <cell r="A951" t="str">
            <v>PRBD44</v>
          </cell>
          <cell r="B951">
            <v>45575.457638888889</v>
          </cell>
          <cell r="C951" t="str">
            <v>SSANGYONG</v>
          </cell>
          <cell r="D951" t="str">
            <v>KORANDO</v>
          </cell>
          <cell r="E951">
            <v>2021</v>
          </cell>
          <cell r="F951">
            <v>28375</v>
          </cell>
          <cell r="G951" t="str">
            <v>1.5 GLX 6AB MT</v>
          </cell>
          <cell r="H951" t="str">
            <v>ROJO METALICO</v>
          </cell>
          <cell r="I951" t="str">
            <v>Megacentro Ovalle</v>
          </cell>
          <cell r="J951" t="str">
            <v>Erica Miranda</v>
          </cell>
          <cell r="K951" t="str">
            <v>Erica Miranda</v>
          </cell>
          <cell r="L951" t="str">
            <v>Andy Sebastian  Rojas</v>
          </cell>
          <cell r="M951" t="str">
            <v>arojas@callegari.cl</v>
          </cell>
          <cell r="N951">
            <v>10500000</v>
          </cell>
        </row>
        <row r="952">
          <cell r="A952" t="str">
            <v>JZSL15</v>
          </cell>
          <cell r="B952">
            <v>45575.45416666667</v>
          </cell>
          <cell r="C952" t="str">
            <v>TOYOTA</v>
          </cell>
          <cell r="D952" t="str">
            <v>RAV4</v>
          </cell>
          <cell r="E952">
            <v>2018</v>
          </cell>
          <cell r="F952">
            <v>96726</v>
          </cell>
          <cell r="G952" t="str">
            <v>2.0 LE AT</v>
          </cell>
          <cell r="H952" t="str">
            <v>CAFE OSCURO MET</v>
          </cell>
          <cell r="I952" t="str">
            <v>Megacentro Ovalle</v>
          </cell>
          <cell r="J952" t="str">
            <v>Erica Miranda</v>
          </cell>
          <cell r="K952" t="str">
            <v>Erica Miranda</v>
          </cell>
          <cell r="L952" t="str">
            <v>Andy Sebastian  Rojas</v>
          </cell>
          <cell r="M952" t="str">
            <v>arojas@callegari.cl</v>
          </cell>
          <cell r="N952">
            <v>9500000</v>
          </cell>
        </row>
        <row r="953">
          <cell r="A953" t="str">
            <v>SHLX38</v>
          </cell>
          <cell r="B953">
            <v>45574.683333333334</v>
          </cell>
          <cell r="C953" t="str">
            <v>CHERY</v>
          </cell>
          <cell r="D953" t="str">
            <v>TIGGO 2</v>
          </cell>
          <cell r="E953">
            <v>2023</v>
          </cell>
          <cell r="F953">
            <v>22800</v>
          </cell>
          <cell r="G953" t="str">
            <v>1.5 PRO GLS MT</v>
          </cell>
          <cell r="H953" t="str">
            <v>GRIS PLATA</v>
          </cell>
          <cell r="I953" t="str">
            <v>Local Fco De Aguirre</v>
          </cell>
          <cell r="J953" t="str">
            <v>Erica Miranda</v>
          </cell>
          <cell r="K953" t="str">
            <v>Erica Miranda</v>
          </cell>
          <cell r="L953" t="str">
            <v>Willy Guerrero</v>
          </cell>
          <cell r="M953" t="str">
            <v>wguerrero@callegari.cl</v>
          </cell>
          <cell r="N953">
            <v>7200000</v>
          </cell>
        </row>
        <row r="954">
          <cell r="A954" t="str">
            <v>PKBL47</v>
          </cell>
          <cell r="B954">
            <v>45574.557638888888</v>
          </cell>
          <cell r="C954" t="str">
            <v>GREAT WALL</v>
          </cell>
          <cell r="D954" t="str">
            <v>M4</v>
          </cell>
          <cell r="E954">
            <v>2021</v>
          </cell>
          <cell r="F954">
            <v>53609</v>
          </cell>
          <cell r="G954" t="str">
            <v>1.5 EN MT</v>
          </cell>
          <cell r="H954" t="str">
            <v>NARANJO COBRE</v>
          </cell>
          <cell r="I954" t="str">
            <v>Local Fco De Aguirre</v>
          </cell>
          <cell r="J954" t="str">
            <v>Erica Miranda</v>
          </cell>
          <cell r="K954" t="str">
            <v>Erica Miranda</v>
          </cell>
          <cell r="L954" t="str">
            <v>Ximena Villagra</v>
          </cell>
          <cell r="M954" t="str">
            <v>xvillagra@callegari.cl</v>
          </cell>
          <cell r="N954">
            <v>6000000</v>
          </cell>
        </row>
        <row r="955">
          <cell r="A955" t="str">
            <v>SDPF76</v>
          </cell>
          <cell r="B955">
            <v>45574.38958333333</v>
          </cell>
          <cell r="C955" t="str">
            <v>HYUNDAI</v>
          </cell>
          <cell r="D955" t="str">
            <v>CRETA</v>
          </cell>
          <cell r="E955">
            <v>2023</v>
          </cell>
          <cell r="F955">
            <v>35531</v>
          </cell>
          <cell r="G955" t="str">
            <v>1.5 SU2I CVT VALUE AT</v>
          </cell>
          <cell r="H955" t="str">
            <v>GRIS GRAFITO</v>
          </cell>
          <cell r="I955" t="str">
            <v>Vallenar</v>
          </cell>
          <cell r="J955" t="str">
            <v>Erica Miranda</v>
          </cell>
          <cell r="K955" t="str">
            <v>Erica Miranda</v>
          </cell>
          <cell r="L955" t="str">
            <v>Jorge Peña</v>
          </cell>
          <cell r="M955" t="str">
            <v>jpenav@callegari.cl</v>
          </cell>
          <cell r="N955">
            <v>13000000</v>
          </cell>
        </row>
        <row r="956">
          <cell r="A956" t="str">
            <v>LDLG56</v>
          </cell>
          <cell r="B956">
            <v>45574.383333333331</v>
          </cell>
          <cell r="C956" t="str">
            <v>CHEVROLET</v>
          </cell>
          <cell r="D956" t="str">
            <v>TRACKER</v>
          </cell>
          <cell r="E956">
            <v>2019</v>
          </cell>
          <cell r="F956">
            <v>53871</v>
          </cell>
          <cell r="H956" t="str">
            <v>ROJO</v>
          </cell>
          <cell r="I956" t="str">
            <v>Nissan La Serena</v>
          </cell>
          <cell r="J956" t="str">
            <v>Erica Miranda</v>
          </cell>
          <cell r="K956" t="str">
            <v>Erica Miranda</v>
          </cell>
          <cell r="L956" t="str">
            <v>Magdalena Olivares</v>
          </cell>
          <cell r="M956" t="str">
            <v>molivares@callegari.cl</v>
          </cell>
          <cell r="N956">
            <v>6500000</v>
          </cell>
        </row>
        <row r="957">
          <cell r="A957" t="str">
            <v>LVXS47</v>
          </cell>
          <cell r="B957">
            <v>45573.78402777778</v>
          </cell>
          <cell r="C957" t="str">
            <v>CHANGAN</v>
          </cell>
          <cell r="D957" t="str">
            <v>CS55</v>
          </cell>
          <cell r="E957">
            <v>2020</v>
          </cell>
          <cell r="F957">
            <v>84751</v>
          </cell>
          <cell r="G957" t="str">
            <v>1.5 COMFORT MT</v>
          </cell>
          <cell r="H957" t="str">
            <v>ROJO</v>
          </cell>
          <cell r="I957" t="str">
            <v>Megacentro Ovalle</v>
          </cell>
          <cell r="J957" t="str">
            <v>Erica Miranda</v>
          </cell>
          <cell r="K957" t="str">
            <v>Erica Miranda</v>
          </cell>
          <cell r="L957" t="str">
            <v>Jose Torres</v>
          </cell>
          <cell r="M957" t="str">
            <v>jtorres@callegari.cl</v>
          </cell>
          <cell r="N957">
            <v>7000000</v>
          </cell>
        </row>
        <row r="958">
          <cell r="A958" t="str">
            <v>PSHX11</v>
          </cell>
          <cell r="B958">
            <v>45573.73333333333</v>
          </cell>
          <cell r="C958" t="str">
            <v>FORD</v>
          </cell>
          <cell r="D958" t="str">
            <v>TERRITORY</v>
          </cell>
          <cell r="E958">
            <v>2021</v>
          </cell>
          <cell r="F958">
            <v>26500</v>
          </cell>
          <cell r="G958" t="str">
            <v>1.5 TREND AT</v>
          </cell>
          <cell r="H958" t="str">
            <v>BLANCO METALICO</v>
          </cell>
          <cell r="I958" t="str">
            <v>Megacentro La Serena</v>
          </cell>
          <cell r="J958" t="str">
            <v>Erica Miranda</v>
          </cell>
          <cell r="K958" t="str">
            <v>Erica Miranda</v>
          </cell>
          <cell r="L958" t="str">
            <v>Fabian Muñoz</v>
          </cell>
          <cell r="M958" t="str">
            <v>fmunoz@callegari.cl</v>
          </cell>
          <cell r="N958">
            <v>11000000</v>
          </cell>
        </row>
        <row r="959">
          <cell r="A959" t="str">
            <v>RLSH73</v>
          </cell>
          <cell r="B959">
            <v>45573.718055555553</v>
          </cell>
          <cell r="C959" t="str">
            <v>FORD</v>
          </cell>
          <cell r="D959" t="str">
            <v>F-150</v>
          </cell>
          <cell r="E959">
            <v>2022</v>
          </cell>
          <cell r="F959">
            <v>31000</v>
          </cell>
          <cell r="G959" t="str">
            <v>5.0 LARIAT CC SPORT AT 4X4</v>
          </cell>
          <cell r="H959" t="str">
            <v>BLANCO OXFORD</v>
          </cell>
          <cell r="I959" t="str">
            <v>Megacentro La Serena</v>
          </cell>
          <cell r="J959" t="str">
            <v>Erica Miranda</v>
          </cell>
          <cell r="K959" t="str">
            <v>Erica Miranda</v>
          </cell>
          <cell r="L959" t="str">
            <v>Juan Saavedra</v>
          </cell>
          <cell r="M959" t="str">
            <v>jsaavedra@callegari.cl</v>
          </cell>
          <cell r="N959">
            <v>33000000</v>
          </cell>
        </row>
        <row r="960">
          <cell r="A960" t="str">
            <v>STYZ87</v>
          </cell>
          <cell r="B960">
            <v>45573.450694444444</v>
          </cell>
          <cell r="C960" t="str">
            <v>KIA MOTORS</v>
          </cell>
          <cell r="D960" t="str">
            <v>SPORTAGE</v>
          </cell>
          <cell r="E960">
            <v>2023</v>
          </cell>
          <cell r="F960">
            <v>28000</v>
          </cell>
          <cell r="G960" t="str">
            <v>SPORTAGE EX 2.0L GSL 6AT CI</v>
          </cell>
          <cell r="H960" t="str">
            <v>BLANCO INVIERNO</v>
          </cell>
          <cell r="I960" t="str">
            <v>Peugeot La Serena</v>
          </cell>
          <cell r="J960" t="str">
            <v>Erica Miranda</v>
          </cell>
          <cell r="K960" t="str">
            <v>Erica Miranda</v>
          </cell>
          <cell r="L960" t="str">
            <v>Carlos  Torres</v>
          </cell>
          <cell r="M960" t="str">
            <v>ctorres@callegari.cl</v>
          </cell>
          <cell r="N960">
            <v>18500000</v>
          </cell>
        </row>
        <row r="961">
          <cell r="A961" t="str">
            <v>SLGP85</v>
          </cell>
          <cell r="B961">
            <v>45573.39166666667</v>
          </cell>
          <cell r="C961" t="str">
            <v>MAXUS</v>
          </cell>
          <cell r="D961" t="str">
            <v>T90</v>
          </cell>
          <cell r="E961">
            <v>2023</v>
          </cell>
          <cell r="F961">
            <v>60000</v>
          </cell>
          <cell r="G961" t="str">
            <v>2.0 AT 4X4 DIESEL</v>
          </cell>
          <cell r="H961" t="str">
            <v>GRIS</v>
          </cell>
          <cell r="I961" t="str">
            <v xml:space="preserve">Premium Usados </v>
          </cell>
          <cell r="J961" t="str">
            <v>Erica Miranda</v>
          </cell>
          <cell r="K961" t="str">
            <v>Erica Miranda</v>
          </cell>
          <cell r="L961" t="str">
            <v>Daniel Aguilera</v>
          </cell>
          <cell r="M961" t="str">
            <v>daguilera@callegari.cl</v>
          </cell>
          <cell r="N961">
            <v>17500000</v>
          </cell>
        </row>
        <row r="962">
          <cell r="A962" t="str">
            <v>KVDC21</v>
          </cell>
          <cell r="B962">
            <v>45572.652083333334</v>
          </cell>
          <cell r="C962" t="str">
            <v>HONDA</v>
          </cell>
          <cell r="D962" t="str">
            <v>CITY</v>
          </cell>
          <cell r="E962">
            <v>2019</v>
          </cell>
          <cell r="F962">
            <v>107000</v>
          </cell>
          <cell r="G962" t="str">
            <v>1.5 LX AT</v>
          </cell>
          <cell r="H962" t="str">
            <v>BLANCO</v>
          </cell>
          <cell r="I962" t="str">
            <v>Omoda La Serena</v>
          </cell>
          <cell r="J962" t="str">
            <v>Erica Miranda</v>
          </cell>
          <cell r="K962" t="str">
            <v>Erica Miranda</v>
          </cell>
          <cell r="L962" t="str">
            <v>Nasly Andrea  Rojas Campusano</v>
          </cell>
          <cell r="M962" t="str">
            <v>nrojas@callegari.cl</v>
          </cell>
          <cell r="N962">
            <v>7000000</v>
          </cell>
        </row>
        <row r="963">
          <cell r="A963" t="str">
            <v>RKZG20</v>
          </cell>
          <cell r="B963">
            <v>45570.532638888886</v>
          </cell>
          <cell r="C963" t="str">
            <v>PEUGEOT</v>
          </cell>
          <cell r="D963">
            <v>2008</v>
          </cell>
          <cell r="E963">
            <v>2022</v>
          </cell>
          <cell r="F963">
            <v>40100</v>
          </cell>
          <cell r="G963" t="str">
            <v>1.2 ALLURE PACK PURETECH 130 MT</v>
          </cell>
          <cell r="H963" t="str">
            <v>BLANCO NACARADO</v>
          </cell>
          <cell r="I963" t="str">
            <v>Peugeot La Serena</v>
          </cell>
          <cell r="J963" t="str">
            <v>Antonella Daire</v>
          </cell>
          <cell r="K963" t="str">
            <v>Antonella Daire</v>
          </cell>
          <cell r="L963" t="str">
            <v>Jose Luis Espinoza</v>
          </cell>
          <cell r="M963" t="str">
            <v>jlespinoza@callegari.cl</v>
          </cell>
          <cell r="N963">
            <v>12000000</v>
          </cell>
        </row>
        <row r="964">
          <cell r="A964" t="str">
            <v>RGHD32</v>
          </cell>
          <cell r="B964">
            <v>45570.476388888892</v>
          </cell>
          <cell r="C964" t="str">
            <v>FORD</v>
          </cell>
          <cell r="D964" t="str">
            <v>ECOSPORT</v>
          </cell>
          <cell r="E964">
            <v>2022</v>
          </cell>
          <cell r="F964">
            <v>48000</v>
          </cell>
          <cell r="G964" t="str">
            <v>1.5 TREND MT</v>
          </cell>
          <cell r="H964" t="str">
            <v>GRIS OSCURO</v>
          </cell>
          <cell r="I964" t="str">
            <v>Usados Los Carreras</v>
          </cell>
          <cell r="J964" t="str">
            <v>Antonella Daire</v>
          </cell>
          <cell r="K964" t="str">
            <v>Antonella Daire</v>
          </cell>
          <cell r="L964" t="str">
            <v>Jose Mauricio Ibañez</v>
          </cell>
          <cell r="M964" t="str">
            <v>jibanez@callegari.cl</v>
          </cell>
          <cell r="N964">
            <v>9500000</v>
          </cell>
        </row>
        <row r="965">
          <cell r="A965" t="str">
            <v>RBXW13</v>
          </cell>
          <cell r="B965">
            <v>45568.974999999999</v>
          </cell>
          <cell r="C965" t="str">
            <v>CHEVROLET</v>
          </cell>
          <cell r="D965" t="str">
            <v>GROOVE</v>
          </cell>
          <cell r="E965">
            <v>2021</v>
          </cell>
          <cell r="F965">
            <v>43000</v>
          </cell>
          <cell r="G965" t="str">
            <v>1.5 LT MT</v>
          </cell>
          <cell r="H965" t="str">
            <v>GRIS</v>
          </cell>
          <cell r="I965" t="str">
            <v>Omoda La Serena</v>
          </cell>
          <cell r="J965" t="str">
            <v>Antonella Daire</v>
          </cell>
          <cell r="K965" t="str">
            <v>Antonella Daire</v>
          </cell>
          <cell r="L965" t="str">
            <v>Daniela Pizarro</v>
          </cell>
          <cell r="M965" t="str">
            <v>dpizarro@callegari.cl</v>
          </cell>
          <cell r="N965">
            <v>8000000</v>
          </cell>
        </row>
        <row r="966">
          <cell r="A966" t="str">
            <v>KJCD82</v>
          </cell>
          <cell r="B966">
            <v>45567.788888888892</v>
          </cell>
          <cell r="C966" t="str">
            <v>TOYOTA</v>
          </cell>
          <cell r="D966" t="str">
            <v>YARIS</v>
          </cell>
          <cell r="E966">
            <v>2018</v>
          </cell>
          <cell r="F966">
            <v>89634</v>
          </cell>
          <cell r="G966" t="str">
            <v>1.5 SEDAN GLI MT</v>
          </cell>
          <cell r="H966" t="str">
            <v>ROJO MICA METALICO</v>
          </cell>
          <cell r="I966" t="str">
            <v>Local Fco De Aguirre</v>
          </cell>
          <cell r="J966" t="str">
            <v>Erica Miranda</v>
          </cell>
          <cell r="K966" t="str">
            <v>Erica Miranda</v>
          </cell>
          <cell r="L966" t="str">
            <v>Maria Mendoza</v>
          </cell>
          <cell r="M966" t="str">
            <v>maria.mendoza@callegari.cl</v>
          </cell>
          <cell r="N966">
            <v>6500000</v>
          </cell>
        </row>
        <row r="967">
          <cell r="A967" t="str">
            <v>LKYC95</v>
          </cell>
          <cell r="B967">
            <v>45567.788888888892</v>
          </cell>
          <cell r="C967" t="str">
            <v>MERCEDES BENZ</v>
          </cell>
          <cell r="D967" t="str">
            <v>A200</v>
          </cell>
          <cell r="E967">
            <v>2019</v>
          </cell>
          <cell r="F967">
            <v>62000</v>
          </cell>
          <cell r="H967" t="str">
            <v>BLANCO</v>
          </cell>
          <cell r="I967" t="str">
            <v>Local Fco De Aguirre</v>
          </cell>
          <cell r="J967" t="str">
            <v>Erica Miranda</v>
          </cell>
          <cell r="K967" t="str">
            <v>Erica Miranda</v>
          </cell>
          <cell r="L967" t="str">
            <v>Maria Mendoza</v>
          </cell>
          <cell r="M967" t="str">
            <v>maria.mendoza@callegari.cl</v>
          </cell>
          <cell r="N967">
            <v>15500000</v>
          </cell>
        </row>
        <row r="968">
          <cell r="A968" t="str">
            <v>TLRL29</v>
          </cell>
          <cell r="B968">
            <v>45566.802777777775</v>
          </cell>
          <cell r="C968" t="str">
            <v>KIA MOTORS</v>
          </cell>
          <cell r="D968" t="str">
            <v>SELTOS</v>
          </cell>
          <cell r="E968">
            <v>2024</v>
          </cell>
          <cell r="F968">
            <v>1900</v>
          </cell>
          <cell r="G968" t="str">
            <v>1.5 EX AT</v>
          </cell>
          <cell r="H968" t="str">
            <v>PLATEADO RESPLANDECIENTE</v>
          </cell>
          <cell r="I968" t="str">
            <v>Megacentro La Serena</v>
          </cell>
          <cell r="J968" t="str">
            <v>Erica Miranda</v>
          </cell>
          <cell r="K968" t="str">
            <v>Erica Miranda</v>
          </cell>
          <cell r="L968" t="str">
            <v>Hugo Araya Araya</v>
          </cell>
          <cell r="M968" t="str">
            <v>haraya@callegari.cl</v>
          </cell>
          <cell r="N968">
            <v>15000000</v>
          </cell>
        </row>
        <row r="969">
          <cell r="A969" t="str">
            <v>SYDP13</v>
          </cell>
          <cell r="B969">
            <v>45566.767361111109</v>
          </cell>
          <cell r="C969" t="str">
            <v>JAC</v>
          </cell>
          <cell r="D969" t="str">
            <v>JS6</v>
          </cell>
          <cell r="E969">
            <v>2023</v>
          </cell>
          <cell r="F969">
            <v>12000</v>
          </cell>
          <cell r="G969" t="str">
            <v>1.5 COMFORT CE AT</v>
          </cell>
          <cell r="H969" t="str">
            <v>GRIS</v>
          </cell>
          <cell r="I969" t="str">
            <v>Peugeot La Serena</v>
          </cell>
          <cell r="J969" t="str">
            <v>Erica Miranda</v>
          </cell>
          <cell r="K969" t="str">
            <v>Erica Miranda</v>
          </cell>
          <cell r="L969" t="str">
            <v>Felix  Maira</v>
          </cell>
          <cell r="M969" t="str">
            <v>fmaira@callegari.cl</v>
          </cell>
          <cell r="N969">
            <v>11500000</v>
          </cell>
        </row>
        <row r="970">
          <cell r="A970" t="str">
            <v>JJYJ11</v>
          </cell>
          <cell r="B970">
            <v>45565.870833333334</v>
          </cell>
          <cell r="C970" t="str">
            <v>KIA MOTORS</v>
          </cell>
          <cell r="D970" t="str">
            <v>SORENTO</v>
          </cell>
          <cell r="E970">
            <v>2017</v>
          </cell>
          <cell r="F970">
            <v>50000</v>
          </cell>
          <cell r="G970" t="str">
            <v>SORENTO EX 2.4L GSL 6AT 4X2 6AB</v>
          </cell>
          <cell r="H970" t="str">
            <v>PLATEADO SUAVE</v>
          </cell>
          <cell r="I970" t="str">
            <v>Megacentro La Serena</v>
          </cell>
          <cell r="J970" t="str">
            <v>Erica Miranda</v>
          </cell>
          <cell r="K970" t="str">
            <v>Erica Miranda</v>
          </cell>
          <cell r="L970" t="str">
            <v>Alvaro Castro</v>
          </cell>
          <cell r="M970" t="str">
            <v>acastro@callegari.cl</v>
          </cell>
          <cell r="N970">
            <v>10500000</v>
          </cell>
        </row>
        <row r="971">
          <cell r="A971" t="str">
            <v>LDBH20</v>
          </cell>
          <cell r="B971">
            <v>45565.824305555558</v>
          </cell>
          <cell r="C971" t="str">
            <v>VOLKSWAGEN</v>
          </cell>
          <cell r="D971" t="str">
            <v>TIGUAN</v>
          </cell>
          <cell r="E971">
            <v>2019</v>
          </cell>
          <cell r="F971">
            <v>100300</v>
          </cell>
          <cell r="G971" t="str">
            <v>1.4 TSI COMFORTLINE 150HP AT</v>
          </cell>
          <cell r="H971" t="str">
            <v>BLANCO PURO</v>
          </cell>
          <cell r="I971" t="str">
            <v>Kia La Serena</v>
          </cell>
          <cell r="J971" t="str">
            <v>Erica Miranda</v>
          </cell>
          <cell r="K971" t="str">
            <v>Erica Miranda</v>
          </cell>
          <cell r="L971" t="str">
            <v>José Cerda</v>
          </cell>
          <cell r="M971" t="str">
            <v>jose.cerda@callegari.cl</v>
          </cell>
          <cell r="N971">
            <v>11500000</v>
          </cell>
        </row>
        <row r="972">
          <cell r="A972" t="str">
            <v>HXZT43</v>
          </cell>
          <cell r="B972">
            <v>45565.816666666666</v>
          </cell>
          <cell r="C972" t="str">
            <v>SSANGYONG</v>
          </cell>
          <cell r="D972" t="str">
            <v>KORANDO</v>
          </cell>
          <cell r="E972">
            <v>2016</v>
          </cell>
          <cell r="F972">
            <v>90000</v>
          </cell>
          <cell r="G972" t="str">
            <v>2.0 XDI (KC 2110) MT DIESEL</v>
          </cell>
          <cell r="H972" t="str">
            <v>PLATEADO</v>
          </cell>
          <cell r="I972" t="str">
            <v>Local Usados</v>
          </cell>
          <cell r="J972" t="str">
            <v>Erica Miranda</v>
          </cell>
          <cell r="K972" t="str">
            <v>Erica Miranda</v>
          </cell>
          <cell r="L972" t="str">
            <v>Federico Albert</v>
          </cell>
          <cell r="M972" t="str">
            <v>falbert@callegari.cl</v>
          </cell>
          <cell r="N972">
            <v>6500000</v>
          </cell>
        </row>
        <row r="973">
          <cell r="A973" t="str">
            <v>LLBF89</v>
          </cell>
          <cell r="B973">
            <v>45565.804861111108</v>
          </cell>
          <cell r="C973" t="str">
            <v>SSANGYONG</v>
          </cell>
          <cell r="D973" t="str">
            <v>REXTON</v>
          </cell>
          <cell r="E973">
            <v>2020</v>
          </cell>
          <cell r="F973">
            <v>96000</v>
          </cell>
          <cell r="G973" t="str">
            <v>2.2 YRX201 AT DIESEL</v>
          </cell>
          <cell r="H973" t="str">
            <v>AZUL</v>
          </cell>
          <cell r="I973" t="str">
            <v>Sk Copiapo</v>
          </cell>
          <cell r="J973" t="str">
            <v>Erica Miranda</v>
          </cell>
          <cell r="K973" t="str">
            <v>Erica Miranda</v>
          </cell>
          <cell r="L973" t="str">
            <v>Katherine Arredondo</v>
          </cell>
          <cell r="M973" t="str">
            <v>karredondo@callegari.cl</v>
          </cell>
          <cell r="N973">
            <v>14850000</v>
          </cell>
        </row>
        <row r="974">
          <cell r="A974" t="str">
            <v>LVWV64</v>
          </cell>
          <cell r="B974">
            <v>45565.784722222219</v>
          </cell>
          <cell r="C974" t="str">
            <v>CITROEN</v>
          </cell>
          <cell r="D974" t="str">
            <v>C-5</v>
          </cell>
          <cell r="E974">
            <v>2020</v>
          </cell>
          <cell r="F974">
            <v>95800</v>
          </cell>
          <cell r="G974" t="str">
            <v>1.5 AIRCROSS BLUEHDI 130 S&amp;S LIVE AT DIESEL</v>
          </cell>
          <cell r="H974" t="str">
            <v>BLANCO</v>
          </cell>
          <cell r="I974" t="str">
            <v>Megacentro Copiapo</v>
          </cell>
          <cell r="J974" t="str">
            <v>Erica Miranda</v>
          </cell>
          <cell r="K974" t="str">
            <v>Erica Miranda</v>
          </cell>
          <cell r="L974" t="str">
            <v>Atalia Quinteros</v>
          </cell>
          <cell r="M974" t="str">
            <v>ataliaq@callegari.cl</v>
          </cell>
          <cell r="N974">
            <v>12000000</v>
          </cell>
        </row>
        <row r="975">
          <cell r="A975" t="str">
            <v>PLHH48</v>
          </cell>
          <cell r="B975">
            <v>45565.749305555553</v>
          </cell>
          <cell r="C975" t="str">
            <v>CHEVROLET</v>
          </cell>
          <cell r="D975" t="str">
            <v>ONIX</v>
          </cell>
          <cell r="E975">
            <v>2021</v>
          </cell>
          <cell r="F975">
            <v>86000</v>
          </cell>
          <cell r="G975" t="str">
            <v>1.0 LTZ MT</v>
          </cell>
          <cell r="H975" t="str">
            <v>BLANCO</v>
          </cell>
          <cell r="I975" t="str">
            <v>Peugeot La Serena</v>
          </cell>
          <cell r="J975" t="str">
            <v>Erica Miranda</v>
          </cell>
          <cell r="K975" t="str">
            <v>Erica Miranda</v>
          </cell>
          <cell r="L975" t="str">
            <v>Carlos  Torres</v>
          </cell>
          <cell r="M975" t="str">
            <v>ctorres@callegari.cl</v>
          </cell>
          <cell r="N975">
            <v>5900000</v>
          </cell>
        </row>
        <row r="976">
          <cell r="A976" t="str">
            <v>SFDY91</v>
          </cell>
          <cell r="B976">
            <v>45565.748611111114</v>
          </cell>
          <cell r="C976" t="str">
            <v>FORD</v>
          </cell>
          <cell r="D976" t="str">
            <v>RANGER</v>
          </cell>
          <cell r="E976">
            <v>2023</v>
          </cell>
          <cell r="F976">
            <v>21000</v>
          </cell>
          <cell r="G976" t="str">
            <v>2.0 RAPTOR AT 4X4 DIESEL</v>
          </cell>
          <cell r="H976" t="str">
            <v>AZUL PERFORMANCE</v>
          </cell>
          <cell r="I976" t="str">
            <v>Megacentro La Serena</v>
          </cell>
          <cell r="J976" t="str">
            <v>Erica Miranda</v>
          </cell>
          <cell r="K976" t="str">
            <v>Erica Miranda</v>
          </cell>
          <cell r="L976" t="str">
            <v>Viviana Rojas</v>
          </cell>
          <cell r="M976" t="str">
            <v>v.rojas@callegari.cl</v>
          </cell>
          <cell r="N976">
            <v>32500000</v>
          </cell>
        </row>
        <row r="977">
          <cell r="A977" t="str">
            <v>RBJG87</v>
          </cell>
          <cell r="B977">
            <v>45565.663194444445</v>
          </cell>
          <cell r="C977" t="str">
            <v>CHERY</v>
          </cell>
          <cell r="D977" t="str">
            <v>TIGGO 2</v>
          </cell>
          <cell r="E977">
            <v>2021</v>
          </cell>
          <cell r="F977">
            <v>26226</v>
          </cell>
          <cell r="G977" t="str">
            <v>1.5 GLS AT</v>
          </cell>
          <cell r="H977" t="str">
            <v>GRIS PLATA</v>
          </cell>
          <cell r="I977" t="str">
            <v>Local Fco De Aguirre</v>
          </cell>
          <cell r="J977" t="str">
            <v>Erica Miranda</v>
          </cell>
          <cell r="K977" t="str">
            <v>Erica Miranda</v>
          </cell>
          <cell r="L977" t="str">
            <v>Maria Paz  Aranciba</v>
          </cell>
          <cell r="M977" t="str">
            <v>marancibia@callegari.cl</v>
          </cell>
          <cell r="N977">
            <v>7200000</v>
          </cell>
        </row>
        <row r="978">
          <cell r="A978" t="str">
            <v>RZSH95</v>
          </cell>
          <cell r="B978">
            <v>45565.395138888889</v>
          </cell>
          <cell r="C978" t="str">
            <v>NISSAN</v>
          </cell>
          <cell r="D978" t="str">
            <v>KICKS</v>
          </cell>
          <cell r="E978">
            <v>2022</v>
          </cell>
          <cell r="F978">
            <v>30000</v>
          </cell>
          <cell r="G978" t="str">
            <v>1.6 SENSE MT</v>
          </cell>
          <cell r="H978" t="str">
            <v>BLANCO PERLA</v>
          </cell>
          <cell r="I978" t="str">
            <v>Nissan La Serena</v>
          </cell>
          <cell r="J978" t="str">
            <v>Erica Miranda</v>
          </cell>
          <cell r="K978" t="str">
            <v>Erica Miranda</v>
          </cell>
          <cell r="L978" t="str">
            <v>Gemita Muñoz</v>
          </cell>
          <cell r="M978" t="str">
            <v>gmunoz@callegari.cl</v>
          </cell>
          <cell r="N978">
            <v>9800000</v>
          </cell>
        </row>
        <row r="979">
          <cell r="A979" t="str">
            <v>LSYX42</v>
          </cell>
          <cell r="B979">
            <v>45563.593055555553</v>
          </cell>
          <cell r="C979" t="str">
            <v>MAZDA</v>
          </cell>
          <cell r="D979" t="str">
            <v>CX-5</v>
          </cell>
          <cell r="E979">
            <v>2020</v>
          </cell>
          <cell r="F979">
            <v>60500</v>
          </cell>
          <cell r="G979" t="str">
            <v>2.0 R IPM AT</v>
          </cell>
          <cell r="H979" t="str">
            <v>GRIS METALICO</v>
          </cell>
          <cell r="I979" t="str">
            <v>Peugeot La Serena</v>
          </cell>
          <cell r="J979" t="str">
            <v>Erica Miranda</v>
          </cell>
          <cell r="K979" t="str">
            <v>Erica Miranda</v>
          </cell>
          <cell r="L979" t="str">
            <v>Rafael Ortega</v>
          </cell>
          <cell r="M979" t="str">
            <v>rortega@callegari.cl</v>
          </cell>
          <cell r="N979">
            <v>14000000</v>
          </cell>
        </row>
        <row r="980">
          <cell r="A980" t="str">
            <v>SJJG48</v>
          </cell>
          <cell r="B980">
            <v>45563.428472222222</v>
          </cell>
          <cell r="C980" t="str">
            <v>NISSAN</v>
          </cell>
          <cell r="D980" t="str">
            <v>SENTRA</v>
          </cell>
          <cell r="E980">
            <v>2023</v>
          </cell>
          <cell r="F980">
            <v>10601</v>
          </cell>
          <cell r="G980" t="str">
            <v>2.0 SENSE MT</v>
          </cell>
          <cell r="H980" t="str">
            <v>BLANCO</v>
          </cell>
          <cell r="I980" t="str">
            <v>Nissan La Serena</v>
          </cell>
          <cell r="J980" t="str">
            <v>Erica Miranda</v>
          </cell>
          <cell r="K980" t="str">
            <v>Erica Miranda</v>
          </cell>
          <cell r="L980" t="str">
            <v>Magdalena Olivares</v>
          </cell>
          <cell r="M980" t="str">
            <v>molivares@callegari.cl</v>
          </cell>
          <cell r="N980">
            <v>12000000</v>
          </cell>
        </row>
        <row r="981">
          <cell r="A981" t="str">
            <v>RXRX12</v>
          </cell>
          <cell r="B981">
            <v>45562.465277777781</v>
          </cell>
          <cell r="C981" t="str">
            <v>CHERY</v>
          </cell>
          <cell r="D981" t="str">
            <v>TIGGO 8</v>
          </cell>
          <cell r="E981">
            <v>2022</v>
          </cell>
          <cell r="F981">
            <v>23000</v>
          </cell>
          <cell r="H981" t="str">
            <v>NEGRO</v>
          </cell>
          <cell r="I981" t="str">
            <v>Vallenar</v>
          </cell>
          <cell r="J981" t="str">
            <v>Erica Miranda</v>
          </cell>
          <cell r="K981" t="str">
            <v>Erica Miranda</v>
          </cell>
          <cell r="L981" t="str">
            <v>Jorge Peña</v>
          </cell>
          <cell r="M981" t="str">
            <v>jpenav@callegari.cl</v>
          </cell>
          <cell r="N981">
            <v>10500000</v>
          </cell>
        </row>
        <row r="982">
          <cell r="A982" t="str">
            <v>SCFX50</v>
          </cell>
          <cell r="B982">
            <v>45562.381249999999</v>
          </cell>
          <cell r="C982" t="str">
            <v>GREAT WALL</v>
          </cell>
          <cell r="D982" t="str">
            <v>WINGLE</v>
          </cell>
          <cell r="E982">
            <v>2022</v>
          </cell>
          <cell r="F982">
            <v>39637</v>
          </cell>
          <cell r="G982" t="str">
            <v>2.2 G ELITE MT</v>
          </cell>
          <cell r="H982" t="str">
            <v>BLANCO TITANIO</v>
          </cell>
          <cell r="I982" t="str">
            <v>Sk Copiapo</v>
          </cell>
          <cell r="J982" t="str">
            <v>Erica Miranda</v>
          </cell>
          <cell r="K982" t="str">
            <v>Erica Miranda</v>
          </cell>
          <cell r="L982" t="str">
            <v>Marcelo Zarate</v>
          </cell>
          <cell r="M982" t="str">
            <v>mzarate@callegari.cl</v>
          </cell>
          <cell r="N982">
            <v>7000000</v>
          </cell>
        </row>
        <row r="983">
          <cell r="A983" t="str">
            <v>SYPS75</v>
          </cell>
          <cell r="B983">
            <v>45561.779861111114</v>
          </cell>
          <cell r="C983" t="str">
            <v>SUZUKI</v>
          </cell>
          <cell r="D983" t="str">
            <v>BALENO</v>
          </cell>
          <cell r="E983">
            <v>2024</v>
          </cell>
          <cell r="F983">
            <v>6000</v>
          </cell>
          <cell r="G983" t="str">
            <v>1.5 GLX MT</v>
          </cell>
          <cell r="H983" t="str">
            <v>PLATEADO PLATA METALICO PERLADO</v>
          </cell>
          <cell r="I983" t="str">
            <v>Kia La Serena</v>
          </cell>
          <cell r="J983" t="str">
            <v>Erica Miranda</v>
          </cell>
          <cell r="K983" t="str">
            <v>Erica Miranda</v>
          </cell>
          <cell r="L983" t="str">
            <v>Carolina Bustos</v>
          </cell>
          <cell r="M983" t="str">
            <v>cbustos@callegari.cl</v>
          </cell>
          <cell r="N983">
            <v>10800000</v>
          </cell>
        </row>
        <row r="984">
          <cell r="A984" t="str">
            <v>RJCV47</v>
          </cell>
          <cell r="B984">
            <v>45561.779861111114</v>
          </cell>
          <cell r="C984" t="str">
            <v>FORD</v>
          </cell>
          <cell r="D984" t="str">
            <v>F-150</v>
          </cell>
          <cell r="E984">
            <v>2022</v>
          </cell>
          <cell r="F984">
            <v>78000</v>
          </cell>
          <cell r="G984" t="str">
            <v>3.0 LARIAT LUXURY CC AT 4X4 DIESEL</v>
          </cell>
          <cell r="H984" t="str">
            <v>BLANCO METALICO</v>
          </cell>
          <cell r="I984" t="str">
            <v>Megacentro La Serena</v>
          </cell>
          <cell r="J984" t="str">
            <v>Erica Miranda</v>
          </cell>
          <cell r="K984" t="str">
            <v>Erica Miranda</v>
          </cell>
          <cell r="L984" t="str">
            <v>Viviana Rojas</v>
          </cell>
          <cell r="M984" t="str">
            <v>v.rojas@callegari.cl</v>
          </cell>
          <cell r="N984">
            <v>37000000</v>
          </cell>
        </row>
        <row r="985">
          <cell r="A985" t="str">
            <v>RVZW82</v>
          </cell>
          <cell r="B985">
            <v>45561.538888888892</v>
          </cell>
          <cell r="C985" t="str">
            <v>MAXUS</v>
          </cell>
          <cell r="D985" t="str">
            <v>T60</v>
          </cell>
          <cell r="E985">
            <v>2022</v>
          </cell>
          <cell r="F985">
            <v>17800</v>
          </cell>
          <cell r="G985" t="str">
            <v>2.0 D20 GLX AT 4X4 DIESEL</v>
          </cell>
          <cell r="H985" t="str">
            <v>PLATEADO PLATA</v>
          </cell>
          <cell r="I985" t="str">
            <v>Megacentro Copiapo</v>
          </cell>
          <cell r="J985" t="str">
            <v>Erica Miranda</v>
          </cell>
          <cell r="K985" t="str">
            <v>Erica Miranda</v>
          </cell>
          <cell r="L985" t="str">
            <v>Martin Thielemann</v>
          </cell>
          <cell r="M985" t="str">
            <v>mthielemann@callegari.cl</v>
          </cell>
          <cell r="N985">
            <v>14200000</v>
          </cell>
        </row>
        <row r="986">
          <cell r="A986" t="str">
            <v>RFVG41</v>
          </cell>
          <cell r="B986">
            <v>45561.425694444442</v>
          </cell>
          <cell r="C986" t="str">
            <v>JEEP</v>
          </cell>
          <cell r="D986" t="str">
            <v>RENEGADE</v>
          </cell>
          <cell r="E986">
            <v>2022</v>
          </cell>
          <cell r="F986">
            <v>35548</v>
          </cell>
          <cell r="G986" t="str">
            <v>1.8 SPORT LX AT</v>
          </cell>
          <cell r="H986" t="str">
            <v>ROJO</v>
          </cell>
          <cell r="I986" t="str">
            <v>Sk Copiapo</v>
          </cell>
          <cell r="J986" t="str">
            <v>Erica Miranda</v>
          </cell>
          <cell r="K986" t="str">
            <v>Erica Miranda</v>
          </cell>
          <cell r="L986" t="str">
            <v>Katherine Arredondo</v>
          </cell>
          <cell r="M986" t="str">
            <v>karredondo@callegari.cl</v>
          </cell>
          <cell r="N986">
            <v>11300000</v>
          </cell>
        </row>
        <row r="987">
          <cell r="A987" t="str">
            <v>RKYP99</v>
          </cell>
          <cell r="B987">
            <v>45560.777777777781</v>
          </cell>
          <cell r="C987" t="str">
            <v>NISSAN</v>
          </cell>
          <cell r="D987" t="str">
            <v>NAVARA</v>
          </cell>
          <cell r="E987">
            <v>2022</v>
          </cell>
          <cell r="F987">
            <v>64523</v>
          </cell>
          <cell r="G987" t="str">
            <v>2.3 DC XE AT 4X4 DIESEL</v>
          </cell>
          <cell r="H987" t="str">
            <v>BLANCO</v>
          </cell>
          <cell r="I987" t="str">
            <v>Salamanca</v>
          </cell>
          <cell r="J987" t="str">
            <v>Erica Miranda</v>
          </cell>
          <cell r="K987" t="str">
            <v>Erica Miranda</v>
          </cell>
          <cell r="L987" t="str">
            <v>Marcelo  Chavez</v>
          </cell>
          <cell r="M987" t="str">
            <v>mchavez@callegari.cl</v>
          </cell>
          <cell r="N987">
            <v>17500000</v>
          </cell>
        </row>
        <row r="988">
          <cell r="A988" t="str">
            <v>RDVZ93</v>
          </cell>
          <cell r="B988">
            <v>45559.783333333333</v>
          </cell>
          <cell r="C988" t="str">
            <v>JEEP</v>
          </cell>
          <cell r="D988" t="str">
            <v>RENEGADE</v>
          </cell>
          <cell r="E988">
            <v>2022</v>
          </cell>
          <cell r="F988">
            <v>14354</v>
          </cell>
          <cell r="G988" t="str">
            <v>1.8 SPORT LX MT</v>
          </cell>
          <cell r="H988" t="str">
            <v>ROJO</v>
          </cell>
          <cell r="I988" t="str">
            <v>Megacentro La Serena</v>
          </cell>
          <cell r="J988" t="str">
            <v>Erica Miranda</v>
          </cell>
          <cell r="K988" t="str">
            <v>Erica Miranda</v>
          </cell>
          <cell r="L988" t="str">
            <v>Juan Saavedra</v>
          </cell>
          <cell r="M988" t="str">
            <v>jsaavedra@callegari.cl</v>
          </cell>
          <cell r="N988">
            <v>10000000</v>
          </cell>
        </row>
        <row r="989">
          <cell r="A989" t="str">
            <v>PFGH89</v>
          </cell>
          <cell r="B989">
            <v>45559.754166666666</v>
          </cell>
          <cell r="C989" t="str">
            <v>MAZDA</v>
          </cell>
          <cell r="D989" t="str">
            <v>CX-3</v>
          </cell>
          <cell r="E989">
            <v>2019</v>
          </cell>
          <cell r="F989">
            <v>36000</v>
          </cell>
          <cell r="G989" t="str">
            <v>2.0L R I-STOP AT</v>
          </cell>
          <cell r="H989" t="str">
            <v>GRIS TITANIO</v>
          </cell>
          <cell r="I989" t="str">
            <v>Sk Copiapo</v>
          </cell>
          <cell r="J989" t="str">
            <v>Camila Chepilla</v>
          </cell>
          <cell r="K989" t="str">
            <v>Camila Chepilla</v>
          </cell>
          <cell r="L989" t="str">
            <v>Miguel Muñoz</v>
          </cell>
          <cell r="M989" t="str">
            <v>mmunoz@callegari.cl</v>
          </cell>
          <cell r="N989">
            <v>11300000</v>
          </cell>
        </row>
        <row r="990">
          <cell r="A990" t="str">
            <v>GGWC79</v>
          </cell>
          <cell r="B990">
            <v>45559.538194444445</v>
          </cell>
          <cell r="C990" t="str">
            <v>NISSAN</v>
          </cell>
          <cell r="D990" t="str">
            <v>X-TRAIL</v>
          </cell>
          <cell r="E990">
            <v>2014</v>
          </cell>
          <cell r="F990">
            <v>44144</v>
          </cell>
          <cell r="G990" t="str">
            <v>2.5 S AT 4X2</v>
          </cell>
          <cell r="H990" t="str">
            <v>NEGRO</v>
          </cell>
          <cell r="I990" t="str">
            <v>Megacentro Ovalle</v>
          </cell>
          <cell r="J990" t="str">
            <v>Erica Miranda</v>
          </cell>
          <cell r="K990" t="str">
            <v>Erica Miranda</v>
          </cell>
          <cell r="L990" t="str">
            <v>Jose Torres</v>
          </cell>
          <cell r="M990" t="str">
            <v>jtorres@callegari.cl</v>
          </cell>
          <cell r="N990">
            <v>7000000</v>
          </cell>
        </row>
        <row r="991">
          <cell r="A991" t="str">
            <v>KZVW86</v>
          </cell>
          <cell r="B991">
            <v>45558.543055555558</v>
          </cell>
          <cell r="C991" t="str">
            <v>NISSAN</v>
          </cell>
          <cell r="D991" t="str">
            <v>VERSA</v>
          </cell>
          <cell r="E991">
            <v>2019</v>
          </cell>
          <cell r="F991">
            <v>109000</v>
          </cell>
          <cell r="G991" t="str">
            <v>1.6 SENSE MT</v>
          </cell>
          <cell r="H991" t="str">
            <v>GRIS AMATISTA</v>
          </cell>
          <cell r="I991" t="str">
            <v>Nissan La Serena</v>
          </cell>
          <cell r="J991" t="str">
            <v>Erica Miranda</v>
          </cell>
          <cell r="K991" t="str">
            <v>Erica Miranda</v>
          </cell>
          <cell r="L991" t="str">
            <v>Gemita Muñoz</v>
          </cell>
          <cell r="M991" t="str">
            <v>gmunoz@callegari.cl</v>
          </cell>
          <cell r="N991">
            <v>5200000</v>
          </cell>
        </row>
        <row r="992">
          <cell r="A992" t="str">
            <v>SDPC71</v>
          </cell>
          <cell r="B992">
            <v>45558.470833333333</v>
          </cell>
          <cell r="C992" t="str">
            <v>CHEVROLET</v>
          </cell>
          <cell r="D992" t="str">
            <v>TRACKER</v>
          </cell>
          <cell r="E992">
            <v>2022</v>
          </cell>
          <cell r="F992">
            <v>22300</v>
          </cell>
          <cell r="G992" t="str">
            <v>1.2 LTZ P MT</v>
          </cell>
          <cell r="H992" t="str">
            <v>ROJO OSCURO METALICO</v>
          </cell>
          <cell r="I992" t="str">
            <v>Megacentro Ovalle</v>
          </cell>
          <cell r="J992" t="str">
            <v>Erica Miranda</v>
          </cell>
          <cell r="K992" t="str">
            <v>Erica Miranda</v>
          </cell>
          <cell r="L992" t="str">
            <v>Andy Sebastian  Rojas</v>
          </cell>
          <cell r="M992" t="str">
            <v>arojas@callegari.cl</v>
          </cell>
          <cell r="N992">
            <v>10000000</v>
          </cell>
        </row>
        <row r="993">
          <cell r="A993" t="str">
            <v>LTZH55</v>
          </cell>
          <cell r="B993">
            <v>45558.46875</v>
          </cell>
          <cell r="C993" t="str">
            <v>FORD</v>
          </cell>
          <cell r="D993" t="str">
            <v>ESCAPE</v>
          </cell>
          <cell r="E993">
            <v>2020</v>
          </cell>
          <cell r="F993">
            <v>59000</v>
          </cell>
          <cell r="G993" t="str">
            <v>2.0 SE AT 4X4</v>
          </cell>
          <cell r="H993" t="str">
            <v>GRIS MERCURIO</v>
          </cell>
          <cell r="I993" t="str">
            <v>Megacentro Ovalle</v>
          </cell>
          <cell r="J993" t="str">
            <v>Erica Miranda</v>
          </cell>
          <cell r="K993" t="str">
            <v>Erica Miranda</v>
          </cell>
          <cell r="L993" t="str">
            <v>Andy Sebastian  Rojas</v>
          </cell>
          <cell r="M993" t="str">
            <v>arojas@callegari.cl</v>
          </cell>
          <cell r="N993">
            <v>10500000</v>
          </cell>
        </row>
        <row r="994">
          <cell r="A994" t="str">
            <v>PSHZ32</v>
          </cell>
          <cell r="B994">
            <v>45558.466666666667</v>
          </cell>
          <cell r="C994" t="str">
            <v>SUBARU</v>
          </cell>
          <cell r="D994" t="str">
            <v>FORESTER</v>
          </cell>
          <cell r="E994">
            <v>2021</v>
          </cell>
          <cell r="F994">
            <v>63823</v>
          </cell>
          <cell r="G994" t="str">
            <v>2.0 AWD X AT 4X4</v>
          </cell>
          <cell r="H994" t="str">
            <v>AZUL CELESTE PERLADO</v>
          </cell>
          <cell r="I994" t="str">
            <v>Megacentro Ovalle</v>
          </cell>
          <cell r="J994" t="str">
            <v>Erica Miranda</v>
          </cell>
          <cell r="K994" t="str">
            <v>Erica Miranda</v>
          </cell>
          <cell r="L994" t="str">
            <v>Andy Sebastian  Rojas</v>
          </cell>
          <cell r="M994" t="str">
            <v>arojas@callegari.cl</v>
          </cell>
          <cell r="N994">
            <v>15000000</v>
          </cell>
        </row>
        <row r="995">
          <cell r="A995" t="str">
            <v>SSSC67</v>
          </cell>
          <cell r="B995">
            <v>45552.518750000003</v>
          </cell>
          <cell r="C995" t="str">
            <v>DONGFENG</v>
          </cell>
          <cell r="D995" t="str">
            <v>SUV 560</v>
          </cell>
          <cell r="E995">
            <v>2023</v>
          </cell>
          <cell r="F995">
            <v>11643</v>
          </cell>
          <cell r="G995" t="str">
            <v>1.8 COMFORT MT</v>
          </cell>
          <cell r="H995" t="str">
            <v>ROJO</v>
          </cell>
          <cell r="I995" t="str">
            <v>Vallenar</v>
          </cell>
          <cell r="J995" t="str">
            <v>Camila Chepilla</v>
          </cell>
          <cell r="K995" t="str">
            <v>Camila Chepilla</v>
          </cell>
          <cell r="L995" t="str">
            <v>Jorge Peña</v>
          </cell>
          <cell r="M995" t="str">
            <v>jpenav@callegari.cl</v>
          </cell>
          <cell r="N995">
            <v>8000000</v>
          </cell>
        </row>
        <row r="996">
          <cell r="A996" t="str">
            <v>SXYH62</v>
          </cell>
          <cell r="B996">
            <v>45551.803472222222</v>
          </cell>
          <cell r="C996" t="str">
            <v>NISSAN</v>
          </cell>
          <cell r="D996" t="str">
            <v>VERSA</v>
          </cell>
          <cell r="E996">
            <v>2023</v>
          </cell>
          <cell r="F996">
            <v>19628</v>
          </cell>
          <cell r="G996" t="str">
            <v>1.6 ADVANCE MT</v>
          </cell>
          <cell r="H996" t="str">
            <v>ROJO METALICO</v>
          </cell>
          <cell r="I996" t="str">
            <v>Local Usados</v>
          </cell>
          <cell r="J996" t="str">
            <v>Erica Miranda</v>
          </cell>
          <cell r="K996" t="str">
            <v>Erica Miranda</v>
          </cell>
          <cell r="L996" t="str">
            <v>Vanessa  Casanga</v>
          </cell>
          <cell r="M996" t="str">
            <v>vcasanga@callegari.cl</v>
          </cell>
          <cell r="N996">
            <v>9000000</v>
          </cell>
        </row>
        <row r="997">
          <cell r="A997" t="str">
            <v>LDVY61</v>
          </cell>
          <cell r="B997">
            <v>45551.65</v>
          </cell>
          <cell r="C997" t="str">
            <v>VOLKSWAGEN</v>
          </cell>
          <cell r="D997" t="str">
            <v>GOL</v>
          </cell>
          <cell r="E997">
            <v>2019</v>
          </cell>
          <cell r="F997">
            <v>62000</v>
          </cell>
          <cell r="G997" t="str">
            <v>1.6 HIGHLINE MT</v>
          </cell>
          <cell r="H997" t="str">
            <v>BLANCO CANDY</v>
          </cell>
          <cell r="I997" t="str">
            <v>Omoda La Serena</v>
          </cell>
          <cell r="J997" t="str">
            <v>Erica Miranda</v>
          </cell>
          <cell r="K997" t="str">
            <v>Erica Miranda</v>
          </cell>
          <cell r="L997" t="str">
            <v>Daniela Pizarro</v>
          </cell>
          <cell r="M997" t="str">
            <v>dpizarro@callegari.cl</v>
          </cell>
          <cell r="N997">
            <v>5800000</v>
          </cell>
        </row>
        <row r="998">
          <cell r="A998" t="str">
            <v>LZHZ28</v>
          </cell>
          <cell r="B998">
            <v>45546.461805555555</v>
          </cell>
          <cell r="C998" t="str">
            <v>CHEVROLET</v>
          </cell>
          <cell r="D998" t="str">
            <v>SPARK</v>
          </cell>
          <cell r="E998">
            <v>2020</v>
          </cell>
          <cell r="F998">
            <v>20150</v>
          </cell>
          <cell r="G998" t="str">
            <v>1.2 LT AC L MT</v>
          </cell>
          <cell r="H998" t="str">
            <v>PLATEADO PLATA METAL</v>
          </cell>
          <cell r="I998" t="str">
            <v>Kia La Serena</v>
          </cell>
          <cell r="J998" t="str">
            <v>Erica Miranda</v>
          </cell>
          <cell r="K998" t="str">
            <v>Erica Miranda</v>
          </cell>
          <cell r="L998" t="str">
            <v>José Cerda</v>
          </cell>
          <cell r="M998" t="str">
            <v>jose.cerda@callegari.cl</v>
          </cell>
          <cell r="N998">
            <v>4700000</v>
          </cell>
        </row>
        <row r="999">
          <cell r="A999" t="str">
            <v>RTVS26</v>
          </cell>
          <cell r="B999">
            <v>45545.707638888889</v>
          </cell>
          <cell r="C999" t="str">
            <v>OPEL</v>
          </cell>
          <cell r="D999" t="str">
            <v>MOKKA</v>
          </cell>
          <cell r="E999">
            <v>2022</v>
          </cell>
          <cell r="F999">
            <v>23736</v>
          </cell>
          <cell r="G999" t="str">
            <v>1.2 ELEGANCE MT</v>
          </cell>
          <cell r="H999" t="str">
            <v>BLANCO JADE</v>
          </cell>
          <cell r="I999" t="str">
            <v>Peugeot La Serena</v>
          </cell>
          <cell r="J999" t="str">
            <v>Erica Miranda</v>
          </cell>
          <cell r="K999" t="str">
            <v>Erica Miranda</v>
          </cell>
          <cell r="L999" t="str">
            <v>Adriana Casallas</v>
          </cell>
          <cell r="M999" t="str">
            <v>acasallas@callegari.cl</v>
          </cell>
          <cell r="N999">
            <v>13500000</v>
          </cell>
        </row>
        <row r="1000">
          <cell r="A1000" t="str">
            <v>RCVX43</v>
          </cell>
          <cell r="B1000">
            <v>45545.490277777775</v>
          </cell>
          <cell r="C1000" t="str">
            <v>HYUNDAI</v>
          </cell>
          <cell r="D1000" t="str">
            <v>ATOS</v>
          </cell>
          <cell r="E1000">
            <v>2021</v>
          </cell>
          <cell r="F1000">
            <v>60000</v>
          </cell>
          <cell r="G1000" t="str">
            <v>1.1 PLUS MT</v>
          </cell>
          <cell r="H1000" t="str">
            <v>BLANCO</v>
          </cell>
          <cell r="I1000" t="str">
            <v>Second Floor Kia</v>
          </cell>
          <cell r="J1000" t="str">
            <v>Erica Miranda</v>
          </cell>
          <cell r="K1000" t="str">
            <v>Erica Miranda</v>
          </cell>
          <cell r="L1000" t="str">
            <v>Leonardo Palma Nuñez</v>
          </cell>
          <cell r="M1000" t="str">
            <v>lpalma@callegari.cl</v>
          </cell>
          <cell r="N1000">
            <v>5000000</v>
          </cell>
        </row>
        <row r="1001">
          <cell r="A1001" t="str">
            <v>RGLK91</v>
          </cell>
          <cell r="B1001">
            <v>45545.413194444445</v>
          </cell>
          <cell r="C1001" t="str">
            <v>KIA MOTORS</v>
          </cell>
          <cell r="D1001" t="str">
            <v>SONET</v>
          </cell>
          <cell r="E1001">
            <v>2022</v>
          </cell>
          <cell r="F1001">
            <v>30000</v>
          </cell>
          <cell r="G1001" t="str">
            <v>1.5 EX FULL MT</v>
          </cell>
          <cell r="H1001" t="str">
            <v>ROJO RUBI</v>
          </cell>
          <cell r="I1001" t="str">
            <v>Omoda La Serena</v>
          </cell>
          <cell r="J1001" t="str">
            <v>Erica Miranda</v>
          </cell>
          <cell r="K1001" t="str">
            <v>Erica Miranda</v>
          </cell>
          <cell r="L1001" t="str">
            <v>Daniela Pizarro</v>
          </cell>
          <cell r="M1001" t="str">
            <v>dpizarro@callegari.cl</v>
          </cell>
          <cell r="N1001">
            <v>11500000</v>
          </cell>
        </row>
        <row r="1002">
          <cell r="A1002" t="str">
            <v>PCFG40</v>
          </cell>
          <cell r="B1002">
            <v>45533.426388888889</v>
          </cell>
          <cell r="C1002" t="str">
            <v>CITROEN</v>
          </cell>
          <cell r="D1002" t="str">
            <v>SPACETOURER</v>
          </cell>
          <cell r="E1002">
            <v>2022</v>
          </cell>
          <cell r="F1002">
            <v>44000</v>
          </cell>
          <cell r="G1002" t="str">
            <v>2.0 XL BLUEHDI 150 S&amp;S BUSINESS MT</v>
          </cell>
          <cell r="H1002" t="str">
            <v>BEIGE SABLE</v>
          </cell>
          <cell r="I1002" t="str">
            <v>Megacentro La Serena</v>
          </cell>
          <cell r="J1002" t="str">
            <v>Erica Miranda</v>
          </cell>
          <cell r="K1002" t="str">
            <v>Erica Miranda</v>
          </cell>
          <cell r="L1002" t="str">
            <v>Juan Saavedra</v>
          </cell>
          <cell r="M1002" t="str">
            <v>jsaavedra@callegari.cl</v>
          </cell>
          <cell r="N1002">
            <v>17500000</v>
          </cell>
        </row>
        <row r="1003">
          <cell r="A1003" t="str">
            <v>JXYW12</v>
          </cell>
          <cell r="B1003">
            <v>45544.644444444442</v>
          </cell>
          <cell r="C1003" t="str">
            <v>SUBARU</v>
          </cell>
          <cell r="D1003" t="str">
            <v>FORESTER</v>
          </cell>
          <cell r="E1003">
            <v>2018</v>
          </cell>
          <cell r="F1003">
            <v>100000</v>
          </cell>
          <cell r="H1003" t="str">
            <v>GRIS OSCURO METALICO</v>
          </cell>
          <cell r="I1003" t="str">
            <v xml:space="preserve">Premium Usados </v>
          </cell>
          <cell r="J1003" t="str">
            <v>Erica Miranda</v>
          </cell>
          <cell r="K1003" t="str">
            <v>Erica Miranda</v>
          </cell>
          <cell r="L1003" t="str">
            <v>Jordi Foitzick</v>
          </cell>
          <cell r="M1003" t="str">
            <v>jocarrasco@callegari.cl</v>
          </cell>
          <cell r="N1003">
            <v>9400000</v>
          </cell>
        </row>
        <row r="1004">
          <cell r="A1004" t="str">
            <v>RYDL71</v>
          </cell>
          <cell r="B1004">
            <v>45541.738194444442</v>
          </cell>
          <cell r="C1004" t="str">
            <v>DONGFENG</v>
          </cell>
          <cell r="D1004">
            <v>580</v>
          </cell>
          <cell r="E1004">
            <v>2022</v>
          </cell>
          <cell r="F1004">
            <v>43042</v>
          </cell>
          <cell r="G1004" t="str">
            <v>1.8 COMFORT MT</v>
          </cell>
          <cell r="H1004" t="str">
            <v>BLANCO</v>
          </cell>
          <cell r="I1004" t="str">
            <v>Kia La Serena</v>
          </cell>
          <cell r="J1004" t="str">
            <v>Erica Miranda</v>
          </cell>
          <cell r="K1004" t="str">
            <v>Erica Miranda</v>
          </cell>
          <cell r="L1004" t="str">
            <v>José Cerda</v>
          </cell>
          <cell r="M1004" t="str">
            <v>jose.cerda@callegari.cl</v>
          </cell>
          <cell r="N1004">
            <v>8000000</v>
          </cell>
        </row>
        <row r="1005">
          <cell r="A1005" t="str">
            <v>SDVW29</v>
          </cell>
          <cell r="B1005">
            <v>45544.396527777775</v>
          </cell>
          <cell r="C1005" t="str">
            <v>CHANGAN</v>
          </cell>
          <cell r="D1005" t="str">
            <v>UNI-T</v>
          </cell>
          <cell r="E1005">
            <v>2023</v>
          </cell>
          <cell r="F1005">
            <v>40000</v>
          </cell>
          <cell r="G1005" t="str">
            <v>1.5 ELITE AT</v>
          </cell>
          <cell r="H1005" t="str">
            <v xml:space="preserve">GRIS </v>
          </cell>
          <cell r="I1005" t="str">
            <v>Omoda La Serena</v>
          </cell>
          <cell r="J1005" t="str">
            <v>Erica Miranda</v>
          </cell>
          <cell r="K1005" t="str">
            <v>Erica Miranda</v>
          </cell>
          <cell r="L1005" t="str">
            <v>Daniela Pizarro</v>
          </cell>
          <cell r="M1005" t="str">
            <v>dpizarro@callegari.cl</v>
          </cell>
          <cell r="N1005">
            <v>15000000</v>
          </cell>
        </row>
        <row r="1006">
          <cell r="A1006" t="str">
            <v>RFVF44</v>
          </cell>
          <cell r="B1006">
            <v>45542.479166666664</v>
          </cell>
          <cell r="C1006" t="str">
            <v>CHERY</v>
          </cell>
          <cell r="D1006" t="str">
            <v>TIGGO 3</v>
          </cell>
          <cell r="E1006">
            <v>2022</v>
          </cell>
          <cell r="F1006">
            <v>17867</v>
          </cell>
          <cell r="G1006" t="str">
            <v>1.5 GLS AT</v>
          </cell>
          <cell r="H1006" t="str">
            <v>AZUL METALIZADO</v>
          </cell>
          <cell r="I1006" t="str">
            <v>Sk Copiapo</v>
          </cell>
          <cell r="J1006" t="str">
            <v>Camila Chepilla</v>
          </cell>
          <cell r="K1006" t="str">
            <v>Camila Chepilla</v>
          </cell>
          <cell r="L1006" t="str">
            <v>Marcelo Zarate</v>
          </cell>
          <cell r="M1006" t="str">
            <v>mzarate@callegari.cl</v>
          </cell>
          <cell r="N1006">
            <v>8500000</v>
          </cell>
        </row>
        <row r="1007">
          <cell r="A1007" t="str">
            <v>PYDH16</v>
          </cell>
          <cell r="B1007">
            <v>45539.788888888892</v>
          </cell>
          <cell r="C1007" t="str">
            <v>NISSAN</v>
          </cell>
          <cell r="D1007" t="str">
            <v>NAVARA</v>
          </cell>
          <cell r="E1007">
            <v>2021</v>
          </cell>
          <cell r="F1007">
            <v>87186</v>
          </cell>
          <cell r="H1007" t="str">
            <v>PLATEADO PLATA</v>
          </cell>
          <cell r="I1007" t="str">
            <v>Nissan La Serena</v>
          </cell>
          <cell r="J1007" t="str">
            <v>Erica Miranda</v>
          </cell>
          <cell r="K1007" t="str">
            <v>Erica Miranda</v>
          </cell>
          <cell r="L1007" t="str">
            <v>Gemita Muñoz</v>
          </cell>
          <cell r="M1007" t="str">
            <v>gmunoz@callegari.cl</v>
          </cell>
          <cell r="N1007">
            <v>15500000</v>
          </cell>
        </row>
        <row r="1008">
          <cell r="A1008" t="str">
            <v>RVKJ44</v>
          </cell>
          <cell r="B1008">
            <v>45539.665277777778</v>
          </cell>
          <cell r="C1008" t="str">
            <v>PEUGEOT</v>
          </cell>
          <cell r="D1008" t="str">
            <v>BOXER</v>
          </cell>
          <cell r="E1008">
            <v>2023</v>
          </cell>
          <cell r="F1008">
            <v>25641</v>
          </cell>
          <cell r="H1008" t="str">
            <v>BLANCO HIELO</v>
          </cell>
          <cell r="I1008" t="str">
            <v>Camiones</v>
          </cell>
          <cell r="J1008" t="str">
            <v>Erica Miranda</v>
          </cell>
          <cell r="K1008" t="str">
            <v>Erica Miranda</v>
          </cell>
          <cell r="L1008" t="str">
            <v>Juan Gonzalez</v>
          </cell>
          <cell r="M1008" t="str">
            <v>jgonzalez@callegari.cl</v>
          </cell>
          <cell r="N1008">
            <v>19880000</v>
          </cell>
        </row>
        <row r="1009">
          <cell r="A1009" t="str">
            <v>LVWT43</v>
          </cell>
          <cell r="B1009">
            <v>45539.538888888892</v>
          </cell>
          <cell r="C1009" t="str">
            <v>MG</v>
          </cell>
          <cell r="D1009" t="str">
            <v>MG3</v>
          </cell>
          <cell r="E1009">
            <v>2020</v>
          </cell>
          <cell r="F1009">
            <v>66000</v>
          </cell>
          <cell r="G1009" t="str">
            <v>1.5 COM MT</v>
          </cell>
          <cell r="H1009" t="str">
            <v>ROJO</v>
          </cell>
          <cell r="I1009" t="str">
            <v>Usados Los Carreras</v>
          </cell>
          <cell r="J1009" t="str">
            <v>Camila Chepilla</v>
          </cell>
          <cell r="K1009" t="str">
            <v>Camila Chepilla</v>
          </cell>
          <cell r="L1009" t="str">
            <v>Omar Rojas</v>
          </cell>
          <cell r="M1009" t="str">
            <v>orojas@callegari.cl</v>
          </cell>
          <cell r="N1009">
            <v>5000000</v>
          </cell>
        </row>
        <row r="1010">
          <cell r="A1010" t="str">
            <v>PZZZ23</v>
          </cell>
          <cell r="B1010">
            <v>45538.669444444444</v>
          </cell>
          <cell r="C1010" t="str">
            <v>KIA MOTORS</v>
          </cell>
          <cell r="D1010" t="str">
            <v>MORNING</v>
          </cell>
          <cell r="E1010">
            <v>2021</v>
          </cell>
          <cell r="F1010">
            <v>39000</v>
          </cell>
          <cell r="G1010" t="str">
            <v>1.2 EX FULL MT</v>
          </cell>
          <cell r="H1010" t="str">
            <v>GRIS ASTRAL</v>
          </cell>
          <cell r="I1010" t="str">
            <v>Second Floor Kia</v>
          </cell>
          <cell r="J1010" t="str">
            <v>Erica Miranda</v>
          </cell>
          <cell r="K1010" t="str">
            <v>Erica Miranda</v>
          </cell>
          <cell r="L1010" t="str">
            <v>Leonardo Palma Nuñez</v>
          </cell>
          <cell r="M1010" t="str">
            <v>lpalma@callegari.cl</v>
          </cell>
          <cell r="N1010">
            <v>6500000</v>
          </cell>
        </row>
        <row r="1011">
          <cell r="A1011" t="str">
            <v>PZJD11</v>
          </cell>
          <cell r="B1011">
            <v>45537.793749999997</v>
          </cell>
          <cell r="C1011" t="str">
            <v>JAC</v>
          </cell>
          <cell r="D1011" t="str">
            <v>JS2</v>
          </cell>
          <cell r="E1011">
            <v>2021</v>
          </cell>
          <cell r="F1011">
            <v>11200</v>
          </cell>
          <cell r="G1011" t="str">
            <v>1.5 COMFORT MT</v>
          </cell>
          <cell r="H1011" t="str">
            <v>ROJO</v>
          </cell>
          <cell r="I1011" t="str">
            <v>Megacentro Ovalle</v>
          </cell>
          <cell r="J1011" t="str">
            <v>Erica Miranda</v>
          </cell>
          <cell r="K1011" t="str">
            <v>Erica Miranda</v>
          </cell>
          <cell r="L1011" t="str">
            <v>Andy Sebastian  Rojas</v>
          </cell>
          <cell r="M1011" t="str">
            <v>arojas@callegari.cl</v>
          </cell>
          <cell r="N1011">
            <v>6800000</v>
          </cell>
        </row>
        <row r="1012">
          <cell r="A1012" t="str">
            <v>SPZD95</v>
          </cell>
          <cell r="B1012">
            <v>45537.498611111114</v>
          </cell>
          <cell r="C1012" t="str">
            <v>NISSAN</v>
          </cell>
          <cell r="D1012" t="str">
            <v>X-TRAIL</v>
          </cell>
          <cell r="E1012">
            <v>2023</v>
          </cell>
          <cell r="F1012">
            <v>50500</v>
          </cell>
          <cell r="H1012" t="str">
            <v>GRIS METALICO</v>
          </cell>
          <cell r="I1012" t="str">
            <v>Megacentro La Serena</v>
          </cell>
          <cell r="J1012" t="str">
            <v>Erica Miranda</v>
          </cell>
          <cell r="K1012" t="str">
            <v>Erica Miranda</v>
          </cell>
          <cell r="L1012" t="str">
            <v>Fabian Muñoz</v>
          </cell>
          <cell r="M1012" t="str">
            <v>fmunoz@callegari.cl</v>
          </cell>
          <cell r="N1012">
            <v>16500000</v>
          </cell>
        </row>
        <row r="1013">
          <cell r="A1013" t="str">
            <v>JBJJ90</v>
          </cell>
          <cell r="B1013">
            <v>45535.571527777778</v>
          </cell>
          <cell r="C1013" t="str">
            <v>SUBARU</v>
          </cell>
          <cell r="D1013" t="str">
            <v>FORESTER</v>
          </cell>
          <cell r="E1013">
            <v>2016</v>
          </cell>
          <cell r="F1013">
            <v>94000</v>
          </cell>
          <cell r="G1013" t="str">
            <v>2.0 CVT XS AT 4X4</v>
          </cell>
          <cell r="H1013" t="str">
            <v>VERDE JASMIN METALIC</v>
          </cell>
          <cell r="I1013" t="str">
            <v>Megacentro La Serena</v>
          </cell>
          <cell r="J1013" t="str">
            <v>Antonella Daire</v>
          </cell>
          <cell r="K1013" t="str">
            <v>Antonella Daire</v>
          </cell>
          <cell r="L1013" t="str">
            <v>Manuel Villalon</v>
          </cell>
          <cell r="M1013" t="str">
            <v>mvillalon@callegari.cl</v>
          </cell>
          <cell r="N1013">
            <v>8000000</v>
          </cell>
        </row>
        <row r="1014">
          <cell r="A1014" t="str">
            <v>PPPB89</v>
          </cell>
          <cell r="B1014">
            <v>45535.543055555558</v>
          </cell>
          <cell r="C1014" t="str">
            <v>CHEVROLET</v>
          </cell>
          <cell r="D1014" t="str">
            <v>TRACKER</v>
          </cell>
          <cell r="E1014">
            <v>2021</v>
          </cell>
          <cell r="F1014">
            <v>26000</v>
          </cell>
          <cell r="G1014" t="str">
            <v>1.2 LS MT</v>
          </cell>
          <cell r="H1014" t="str">
            <v>NEGRO</v>
          </cell>
          <cell r="I1014" t="str">
            <v>Megacentro La Serena</v>
          </cell>
          <cell r="J1014" t="str">
            <v>Antonella Daire</v>
          </cell>
          <cell r="K1014" t="str">
            <v>Antonella Daire</v>
          </cell>
          <cell r="L1014" t="str">
            <v>Hugo Araya Araya</v>
          </cell>
          <cell r="M1014" t="str">
            <v>haraya@callegari.cl</v>
          </cell>
          <cell r="N1014">
            <v>9500000</v>
          </cell>
        </row>
        <row r="1015">
          <cell r="A1015" t="str">
            <v>PTDH29</v>
          </cell>
          <cell r="B1015">
            <v>45535.518055555556</v>
          </cell>
          <cell r="C1015" t="str">
            <v>CHEVROLET</v>
          </cell>
          <cell r="D1015" t="str">
            <v>TRACKER</v>
          </cell>
          <cell r="E1015">
            <v>2021</v>
          </cell>
          <cell r="F1015">
            <v>26500</v>
          </cell>
          <cell r="H1015" t="str">
            <v>PLATEADO PLATA METAL</v>
          </cell>
          <cell r="I1015" t="str">
            <v>Megacentro La Serena</v>
          </cell>
          <cell r="J1015" t="str">
            <v>Antonella Daire</v>
          </cell>
          <cell r="K1015" t="str">
            <v>Antonella Daire</v>
          </cell>
          <cell r="L1015" t="str">
            <v>Fabian Muñoz</v>
          </cell>
          <cell r="M1015" t="str">
            <v>fmunoz@callegari.cl</v>
          </cell>
          <cell r="N1015">
            <v>10000000</v>
          </cell>
        </row>
        <row r="1016">
          <cell r="A1016" t="str">
            <v>RTLX92</v>
          </cell>
          <cell r="B1016">
            <v>45535.469444444447</v>
          </cell>
          <cell r="C1016" t="str">
            <v>KIA MOTORS</v>
          </cell>
          <cell r="D1016" t="str">
            <v>SPORTAGE</v>
          </cell>
          <cell r="E1016">
            <v>2022</v>
          </cell>
          <cell r="F1016">
            <v>62400</v>
          </cell>
          <cell r="G1016" t="str">
            <v>SPORTAGE EX 2.0L 8AT DSL</v>
          </cell>
          <cell r="H1016" t="str">
            <v>GRIS ACERO</v>
          </cell>
          <cell r="I1016" t="str">
            <v>Megacentro La Serena</v>
          </cell>
          <cell r="J1016" t="str">
            <v>Antonella Daire</v>
          </cell>
          <cell r="K1016" t="str">
            <v>Antonella Daire</v>
          </cell>
          <cell r="L1016" t="str">
            <v>Juan Saavedra</v>
          </cell>
          <cell r="M1016" t="str">
            <v>jsaavedra@callegari.cl</v>
          </cell>
          <cell r="N1016">
            <v>17850000</v>
          </cell>
        </row>
        <row r="1017">
          <cell r="A1017" t="str">
            <v>SCHT60</v>
          </cell>
          <cell r="B1017">
            <v>45535.46597222222</v>
          </cell>
          <cell r="C1017" t="str">
            <v>HAVAL</v>
          </cell>
          <cell r="D1017" t="str">
            <v>DARGO</v>
          </cell>
          <cell r="E1017">
            <v>2022</v>
          </cell>
          <cell r="F1017">
            <v>31500</v>
          </cell>
          <cell r="H1017" t="str">
            <v>BLANCO TITANIO</v>
          </cell>
          <cell r="I1017" t="str">
            <v>Sk Copiapo</v>
          </cell>
          <cell r="J1017" t="str">
            <v>Camila Chepilla</v>
          </cell>
          <cell r="K1017" t="str">
            <v>Camila Chepilla</v>
          </cell>
          <cell r="L1017" t="str">
            <v>Katherine Arredondo</v>
          </cell>
          <cell r="M1017" t="str">
            <v>karredondo@callegari.cl</v>
          </cell>
          <cell r="N1017">
            <v>18000000</v>
          </cell>
        </row>
        <row r="1018">
          <cell r="A1018" t="str">
            <v>JZGG91</v>
          </cell>
          <cell r="B1018">
            <v>45534.776388888888</v>
          </cell>
          <cell r="C1018" t="str">
            <v>PEUGEOT</v>
          </cell>
          <cell r="D1018">
            <v>3008</v>
          </cell>
          <cell r="E1018">
            <v>2018</v>
          </cell>
          <cell r="F1018">
            <v>32500</v>
          </cell>
          <cell r="G1018" t="str">
            <v>1.6 ALLURE THP 165HP E6 AT</v>
          </cell>
          <cell r="H1018" t="str">
            <v>ROJO ULTIMATE</v>
          </cell>
          <cell r="I1018" t="str">
            <v>Local Usados</v>
          </cell>
          <cell r="J1018" t="str">
            <v>Antonella Daire</v>
          </cell>
          <cell r="K1018" t="str">
            <v>Antonella Daire</v>
          </cell>
          <cell r="L1018" t="str">
            <v>Federico Albert</v>
          </cell>
          <cell r="M1018" t="str">
            <v>falbert@callegari.cl</v>
          </cell>
          <cell r="N1018">
            <v>11500000</v>
          </cell>
        </row>
        <row r="1019">
          <cell r="A1019" t="str">
            <v>LVWT55</v>
          </cell>
          <cell r="B1019">
            <v>45534.754861111112</v>
          </cell>
          <cell r="C1019" t="str">
            <v>MG</v>
          </cell>
          <cell r="D1019" t="str">
            <v>ZS</v>
          </cell>
          <cell r="E1019">
            <v>2020</v>
          </cell>
          <cell r="F1019">
            <v>50000</v>
          </cell>
          <cell r="G1019" t="str">
            <v>1.5 STD MT</v>
          </cell>
          <cell r="H1019" t="str">
            <v>AZUL</v>
          </cell>
          <cell r="I1019" t="str">
            <v>Sk Copiapo</v>
          </cell>
          <cell r="J1019" t="str">
            <v>Camila Chepilla</v>
          </cell>
          <cell r="K1019" t="str">
            <v>Camila Chepilla</v>
          </cell>
          <cell r="L1019" t="str">
            <v>Lorena Castillo</v>
          </cell>
          <cell r="M1019" t="str">
            <v>lcastillo@callegari.cl</v>
          </cell>
          <cell r="N1019">
            <v>6000000</v>
          </cell>
        </row>
        <row r="1020">
          <cell r="A1020" t="str">
            <v>KWGK54</v>
          </cell>
          <cell r="B1020">
            <v>45534.732638888891</v>
          </cell>
          <cell r="C1020" t="str">
            <v>CHERY</v>
          </cell>
          <cell r="D1020" t="str">
            <v>TIGGO 2</v>
          </cell>
          <cell r="E1020">
            <v>2019</v>
          </cell>
          <cell r="F1020">
            <v>76000</v>
          </cell>
          <cell r="G1020" t="str">
            <v>1.5 GLS MT</v>
          </cell>
          <cell r="H1020" t="str">
            <v>ROJO METALIZADO</v>
          </cell>
          <cell r="I1020" t="str">
            <v>Local Fco De Aguirre</v>
          </cell>
          <cell r="J1020" t="str">
            <v>Antonella Daire</v>
          </cell>
          <cell r="K1020" t="str">
            <v>Antonella Daire</v>
          </cell>
          <cell r="L1020" t="str">
            <v>Maria Paz  Aranciba</v>
          </cell>
          <cell r="M1020" t="str">
            <v>marancibia@callegari.cl</v>
          </cell>
          <cell r="N1020">
            <v>5800000</v>
          </cell>
        </row>
        <row r="1021">
          <cell r="A1021" t="str">
            <v>SLLW76</v>
          </cell>
          <cell r="B1021">
            <v>45534.730555555558</v>
          </cell>
          <cell r="C1021" t="str">
            <v>SUZUKI</v>
          </cell>
          <cell r="D1021" t="str">
            <v>DZIRE</v>
          </cell>
          <cell r="E1021">
            <v>2023</v>
          </cell>
          <cell r="F1021">
            <v>27034</v>
          </cell>
          <cell r="H1021" t="str">
            <v>ROJO PERLADO</v>
          </cell>
          <cell r="I1021" t="str">
            <v>Nissan La Serena</v>
          </cell>
          <cell r="J1021" t="str">
            <v>Antonella Daire</v>
          </cell>
          <cell r="K1021" t="str">
            <v>Antonella Daire</v>
          </cell>
          <cell r="L1021" t="str">
            <v>Magdalena Olivares</v>
          </cell>
          <cell r="M1021" t="str">
            <v>molivares@callegari.cl</v>
          </cell>
          <cell r="N1021">
            <v>7000000</v>
          </cell>
        </row>
        <row r="1022">
          <cell r="A1022" t="str">
            <v>KXLY85</v>
          </cell>
          <cell r="B1022">
            <v>45534.72152777778</v>
          </cell>
          <cell r="C1022" t="str">
            <v>CHEVROLET</v>
          </cell>
          <cell r="D1022" t="str">
            <v>TRACKER</v>
          </cell>
          <cell r="E1022">
            <v>2019</v>
          </cell>
          <cell r="F1022">
            <v>72000</v>
          </cell>
          <cell r="H1022" t="str">
            <v>BLANCO PERLA</v>
          </cell>
          <cell r="I1022" t="str">
            <v>Salamanca</v>
          </cell>
          <cell r="J1022" t="str">
            <v>Antonella Daire</v>
          </cell>
          <cell r="K1022" t="str">
            <v>Antonella Daire</v>
          </cell>
          <cell r="L1022" t="str">
            <v>Cristian Rondanelli</v>
          </cell>
          <cell r="M1022" t="str">
            <v>crondanelli@callegari.cl</v>
          </cell>
          <cell r="N1022">
            <v>7000000</v>
          </cell>
        </row>
        <row r="1023">
          <cell r="A1023" t="str">
            <v>TLRP41</v>
          </cell>
          <cell r="B1023">
            <v>45534.713194444441</v>
          </cell>
          <cell r="C1023" t="str">
            <v>HYUNDAI</v>
          </cell>
          <cell r="D1023" t="str">
            <v>CRETA</v>
          </cell>
          <cell r="E1023">
            <v>2024</v>
          </cell>
          <cell r="F1023">
            <v>1665</v>
          </cell>
          <cell r="G1023" t="str">
            <v>2.0 GRAND SU2I PLUS MT</v>
          </cell>
          <cell r="H1023" t="str">
            <v>GRIS GRAFITO</v>
          </cell>
          <cell r="I1023" t="str">
            <v>Peugeot La Serena</v>
          </cell>
          <cell r="J1023" t="str">
            <v>Antonella Daire</v>
          </cell>
          <cell r="K1023" t="str">
            <v>Antonella Daire</v>
          </cell>
          <cell r="L1023" t="str">
            <v>Jose Luis Espinoza</v>
          </cell>
          <cell r="M1023" t="str">
            <v>jlespinoza@callegari.cl</v>
          </cell>
          <cell r="N1023">
            <v>14000000</v>
          </cell>
        </row>
        <row r="1024">
          <cell r="A1024" t="str">
            <v>RKPP18</v>
          </cell>
          <cell r="B1024">
            <v>45534.690972222219</v>
          </cell>
          <cell r="C1024" t="str">
            <v>HYUNDAI</v>
          </cell>
          <cell r="D1024" t="str">
            <v>I-20</v>
          </cell>
          <cell r="E1024">
            <v>2022</v>
          </cell>
          <cell r="F1024">
            <v>60000</v>
          </cell>
          <cell r="G1024" t="str">
            <v>1.4 BI3 VALUE MT</v>
          </cell>
          <cell r="H1024" t="str">
            <v>ROJO PASION</v>
          </cell>
          <cell r="I1024" t="str">
            <v>Peugeot La Serena</v>
          </cell>
          <cell r="J1024" t="str">
            <v>Antonella Daire</v>
          </cell>
          <cell r="K1024" t="str">
            <v>Antonella Daire</v>
          </cell>
          <cell r="L1024" t="str">
            <v>Adriana Casallas</v>
          </cell>
          <cell r="M1024" t="str">
            <v>acasallas@callegari.cl</v>
          </cell>
          <cell r="N1024">
            <v>7800000</v>
          </cell>
        </row>
        <row r="1025">
          <cell r="A1025" t="str">
            <v>PZVW73</v>
          </cell>
          <cell r="B1025">
            <v>45534.488888888889</v>
          </cell>
          <cell r="C1025" t="str">
            <v>TOYOTA</v>
          </cell>
          <cell r="D1025" t="str">
            <v>RAV4</v>
          </cell>
          <cell r="E1025">
            <v>2022</v>
          </cell>
          <cell r="F1025">
            <v>20000</v>
          </cell>
          <cell r="G1025" t="str">
            <v>2.0 LE MT</v>
          </cell>
          <cell r="H1025" t="str">
            <v>GRIS OSCURO METALICO</v>
          </cell>
          <cell r="I1025" t="str">
            <v>Megacentro Ovalle</v>
          </cell>
          <cell r="J1025" t="str">
            <v>Erica Miranda</v>
          </cell>
          <cell r="K1025" t="str">
            <v>Erica Miranda</v>
          </cell>
          <cell r="L1025" t="str">
            <v>Daniel Carvajal</v>
          </cell>
          <cell r="M1025" t="str">
            <v>dcarvajal@callegari.cl</v>
          </cell>
          <cell r="N1025">
            <v>15000000</v>
          </cell>
        </row>
        <row r="1026">
          <cell r="A1026" t="str">
            <v>LZRH46</v>
          </cell>
          <cell r="B1026">
            <v>45534.425694444442</v>
          </cell>
          <cell r="C1026" t="str">
            <v>RAM</v>
          </cell>
          <cell r="D1026">
            <v>1500</v>
          </cell>
          <cell r="E1026">
            <v>2020</v>
          </cell>
          <cell r="F1026">
            <v>66000</v>
          </cell>
          <cell r="G1026" t="str">
            <v>3.0 CREW CAB LARAMIE AT 4X4 DIESEL</v>
          </cell>
          <cell r="H1026" t="str">
            <v>GRIS GRAFITO METALIC</v>
          </cell>
          <cell r="I1026" t="str">
            <v>Salamanca</v>
          </cell>
          <cell r="J1026" t="str">
            <v>Antonella Daire</v>
          </cell>
          <cell r="K1026" t="str">
            <v>Antonella Daire</v>
          </cell>
          <cell r="L1026" t="str">
            <v>Cristian Rondanelli</v>
          </cell>
          <cell r="M1026" t="str">
            <v>crondanelli@callegari.cl</v>
          </cell>
          <cell r="N1026">
            <v>30000000</v>
          </cell>
        </row>
        <row r="1027">
          <cell r="A1027" t="str">
            <v>RCBH56</v>
          </cell>
          <cell r="B1027">
            <v>45533.779166666667</v>
          </cell>
          <cell r="C1027" t="str">
            <v>JEEP</v>
          </cell>
          <cell r="D1027" t="str">
            <v>GRAND CHEROKEE</v>
          </cell>
          <cell r="E1027">
            <v>2021</v>
          </cell>
          <cell r="F1027">
            <v>32282</v>
          </cell>
          <cell r="G1027" t="str">
            <v>3.6 LAREDO AT</v>
          </cell>
          <cell r="H1027" t="str">
            <v>GRIS GRAFITO</v>
          </cell>
          <cell r="I1027" t="str">
            <v>Sk Copiapo</v>
          </cell>
          <cell r="J1027" t="str">
            <v>Camila Chepilla</v>
          </cell>
          <cell r="K1027" t="str">
            <v>Camila Chepilla</v>
          </cell>
          <cell r="L1027" t="str">
            <v>Miguel Muñoz</v>
          </cell>
          <cell r="M1027" t="str">
            <v>mmunoz@callegari.cl</v>
          </cell>
          <cell r="N1027">
            <v>18000000</v>
          </cell>
        </row>
        <row r="1028">
          <cell r="A1028" t="str">
            <v>RCBK50</v>
          </cell>
          <cell r="B1028">
            <v>45533.741666666669</v>
          </cell>
          <cell r="C1028" t="str">
            <v>SSANGYONG</v>
          </cell>
          <cell r="D1028" t="str">
            <v>MUSSO GRAND</v>
          </cell>
          <cell r="E1028">
            <v>2021</v>
          </cell>
          <cell r="F1028">
            <v>35800</v>
          </cell>
          <cell r="G1028" t="str">
            <v>2.2 LX MT DIESEL</v>
          </cell>
          <cell r="H1028" t="str">
            <v>BLANCO</v>
          </cell>
          <cell r="I1028" t="str">
            <v>Megacentro Ovalle</v>
          </cell>
          <cell r="J1028" t="str">
            <v>Erica Miranda</v>
          </cell>
          <cell r="K1028" t="str">
            <v>Erica Miranda</v>
          </cell>
          <cell r="L1028" t="str">
            <v>Jorge Nuñez</v>
          </cell>
          <cell r="M1028" t="str">
            <v>jnunez@callegari.cl</v>
          </cell>
          <cell r="N1028">
            <v>13000000</v>
          </cell>
        </row>
        <row r="1029">
          <cell r="A1029" t="str">
            <v>JRBD51</v>
          </cell>
          <cell r="B1029">
            <v>45533.739583333336</v>
          </cell>
          <cell r="C1029" t="str">
            <v>NISSAN</v>
          </cell>
          <cell r="D1029" t="str">
            <v>QASHQAI</v>
          </cell>
          <cell r="E1029">
            <v>2017</v>
          </cell>
          <cell r="F1029">
            <v>65518</v>
          </cell>
          <cell r="G1029" t="str">
            <v>2.0 SENSE AC MT 4X2</v>
          </cell>
          <cell r="H1029" t="str">
            <v>GRIS METALICO</v>
          </cell>
          <cell r="I1029" t="str">
            <v>Local Fco De Aguirre</v>
          </cell>
          <cell r="J1029" t="str">
            <v>Erica Miranda</v>
          </cell>
          <cell r="K1029" t="str">
            <v>Erica Miranda</v>
          </cell>
          <cell r="L1029" t="str">
            <v>Maria Mendoza</v>
          </cell>
          <cell r="M1029" t="str">
            <v>maria.mendoza@callegari.cl</v>
          </cell>
          <cell r="N1029">
            <v>7500000</v>
          </cell>
        </row>
        <row r="1030">
          <cell r="A1030" t="str">
            <v>LYPC28</v>
          </cell>
          <cell r="B1030">
            <v>45533.546527777777</v>
          </cell>
          <cell r="C1030" t="str">
            <v>PEUGEOT</v>
          </cell>
          <cell r="D1030">
            <v>5008</v>
          </cell>
          <cell r="E1030">
            <v>2020</v>
          </cell>
          <cell r="F1030">
            <v>38550</v>
          </cell>
          <cell r="G1030" t="str">
            <v>1.6 ALLURE THP 165 AT</v>
          </cell>
          <cell r="H1030" t="str">
            <v>GRIS ARTENSE</v>
          </cell>
          <cell r="I1030" t="str">
            <v>Megacentro Ovalle</v>
          </cell>
          <cell r="J1030" t="str">
            <v>Erica Miranda</v>
          </cell>
          <cell r="K1030" t="str">
            <v>Erica Miranda</v>
          </cell>
          <cell r="L1030" t="str">
            <v>Jorge Nuñez</v>
          </cell>
          <cell r="M1030" t="str">
            <v>jnunez@callegari.cl</v>
          </cell>
          <cell r="N1030">
            <v>14500000</v>
          </cell>
        </row>
        <row r="1031">
          <cell r="A1031" t="str">
            <v>LLBH12</v>
          </cell>
          <cell r="B1031">
            <v>45533.498611111114</v>
          </cell>
          <cell r="C1031" t="str">
            <v>HYUNDAI</v>
          </cell>
          <cell r="D1031" t="str">
            <v>TUCSON</v>
          </cell>
          <cell r="E1031">
            <v>2020</v>
          </cell>
          <cell r="F1031">
            <v>44480</v>
          </cell>
          <cell r="G1031" t="str">
            <v>2.0 CRDI TL PLUS FL MT DIESEL</v>
          </cell>
          <cell r="H1031" t="str">
            <v>BLANCO</v>
          </cell>
          <cell r="I1031" t="str">
            <v>Sk Copiapo</v>
          </cell>
          <cell r="J1031" t="str">
            <v>Camila Chepilla</v>
          </cell>
          <cell r="K1031" t="str">
            <v>Camila Chepilla</v>
          </cell>
          <cell r="L1031" t="str">
            <v>Miguel Muñoz</v>
          </cell>
          <cell r="M1031" t="str">
            <v>mmunoz@callegari.cl</v>
          </cell>
          <cell r="N1031">
            <v>11200000</v>
          </cell>
        </row>
        <row r="1032">
          <cell r="A1032" t="str">
            <v>PDKV45</v>
          </cell>
          <cell r="B1032">
            <v>45533.486805555556</v>
          </cell>
          <cell r="C1032" t="str">
            <v>ZX</v>
          </cell>
          <cell r="D1032" t="str">
            <v>TERRALORD</v>
          </cell>
          <cell r="E1032">
            <v>2020</v>
          </cell>
          <cell r="F1032">
            <v>58000</v>
          </cell>
          <cell r="G1032" t="str">
            <v>2.5 LUX PLUS MT 4X2 DIESEL</v>
          </cell>
          <cell r="H1032" t="str">
            <v>PLATEADO PLATA</v>
          </cell>
          <cell r="I1032" t="str">
            <v>Peugeot La Serena</v>
          </cell>
          <cell r="J1032" t="str">
            <v>Erica Miranda</v>
          </cell>
          <cell r="K1032" t="str">
            <v>Erica Miranda</v>
          </cell>
          <cell r="L1032" t="str">
            <v>Carlos  Torres</v>
          </cell>
          <cell r="M1032" t="str">
            <v>ctorres@callegari.cl</v>
          </cell>
          <cell r="N1032">
            <v>8500000</v>
          </cell>
        </row>
        <row r="1033">
          <cell r="A1033" t="str">
            <v>RBXW67</v>
          </cell>
          <cell r="B1033">
            <v>45532.809027777781</v>
          </cell>
          <cell r="C1033" t="str">
            <v>NISSAN</v>
          </cell>
          <cell r="D1033" t="str">
            <v>KICKS</v>
          </cell>
          <cell r="E1033">
            <v>2021</v>
          </cell>
          <cell r="F1033">
            <v>37000</v>
          </cell>
          <cell r="G1033" t="str">
            <v>1.6 ADVANCE MT</v>
          </cell>
          <cell r="H1033" t="str">
            <v>GRIS METALICO</v>
          </cell>
          <cell r="I1033" t="str">
            <v>Omoda La Serena</v>
          </cell>
          <cell r="J1033" t="str">
            <v>Erica Miranda</v>
          </cell>
          <cell r="K1033" t="str">
            <v>Erica Miranda</v>
          </cell>
          <cell r="L1033" t="str">
            <v>Daniela Pizarro</v>
          </cell>
          <cell r="M1033" t="str">
            <v>dpizarro@callegari.cl</v>
          </cell>
          <cell r="N1033">
            <v>9400000</v>
          </cell>
        </row>
        <row r="1034">
          <cell r="A1034" t="str">
            <v>RBJG95</v>
          </cell>
          <cell r="B1034">
            <v>45532.769444444442</v>
          </cell>
          <cell r="C1034" t="str">
            <v>CHERY</v>
          </cell>
          <cell r="D1034" t="str">
            <v>TIGGO 2</v>
          </cell>
          <cell r="E1034">
            <v>2021</v>
          </cell>
          <cell r="F1034">
            <v>10140</v>
          </cell>
          <cell r="G1034" t="str">
            <v>1.5 PRO GLS AT</v>
          </cell>
          <cell r="H1034" t="str">
            <v>NARANJO METALIZADO</v>
          </cell>
          <cell r="I1034" t="str">
            <v>Local Fco De Aguirre</v>
          </cell>
          <cell r="J1034" t="str">
            <v>Erica Miranda</v>
          </cell>
          <cell r="K1034" t="str">
            <v>Erica Miranda</v>
          </cell>
          <cell r="L1034" t="str">
            <v>Maria Paz  Aranciba</v>
          </cell>
          <cell r="M1034" t="str">
            <v>marancibia@callegari.cl</v>
          </cell>
          <cell r="N1034">
            <v>7300000</v>
          </cell>
        </row>
        <row r="1035">
          <cell r="A1035" t="str">
            <v>RJCV95</v>
          </cell>
          <cell r="B1035">
            <v>45532.761805555558</v>
          </cell>
          <cell r="C1035" t="str">
            <v>CHERY</v>
          </cell>
          <cell r="D1035" t="str">
            <v>TIGGO 2</v>
          </cell>
          <cell r="E1035">
            <v>2022</v>
          </cell>
          <cell r="F1035">
            <v>55000</v>
          </cell>
          <cell r="G1035" t="str">
            <v>1.5 GLS MT</v>
          </cell>
          <cell r="H1035" t="str">
            <v>NARANJO METALIZADO</v>
          </cell>
          <cell r="I1035" t="str">
            <v>Vallenar</v>
          </cell>
          <cell r="J1035" t="str">
            <v>Camila Chepilla</v>
          </cell>
          <cell r="K1035" t="str">
            <v>Camila Chepilla</v>
          </cell>
          <cell r="L1035" t="str">
            <v>Claudia Vasquez</v>
          </cell>
          <cell r="M1035" t="str">
            <v>cvasquez@callegari.cl</v>
          </cell>
          <cell r="N1035">
            <v>6000000</v>
          </cell>
        </row>
        <row r="1036">
          <cell r="A1036" t="str">
            <v>SHXJ30</v>
          </cell>
          <cell r="B1036">
            <v>45532.683333333334</v>
          </cell>
          <cell r="C1036" t="str">
            <v>MAZDA</v>
          </cell>
          <cell r="D1036" t="str">
            <v>MAZDA6</v>
          </cell>
          <cell r="E1036">
            <v>2023</v>
          </cell>
          <cell r="F1036">
            <v>27387</v>
          </cell>
          <cell r="G1036" t="str">
            <v>2.0 SDN V MT</v>
          </cell>
          <cell r="H1036" t="str">
            <v>PLATEADO PLATA METAL</v>
          </cell>
          <cell r="I1036" t="str">
            <v>Local Fco De Aguirre</v>
          </cell>
          <cell r="J1036" t="str">
            <v>Erica Miranda</v>
          </cell>
          <cell r="K1036" t="str">
            <v>Erica Miranda</v>
          </cell>
          <cell r="L1036" t="str">
            <v>Pablo Toth</v>
          </cell>
          <cell r="M1036" t="str">
            <v>ptoth@callegari.cl</v>
          </cell>
          <cell r="N1036">
            <v>14700000</v>
          </cell>
        </row>
        <row r="1037">
          <cell r="A1037" t="str">
            <v>SDPD28</v>
          </cell>
          <cell r="B1037">
            <v>45532.553472222222</v>
          </cell>
          <cell r="C1037" t="str">
            <v>MITSUBISHI</v>
          </cell>
          <cell r="D1037" t="str">
            <v>L200</v>
          </cell>
          <cell r="E1037">
            <v>2023</v>
          </cell>
          <cell r="F1037">
            <v>15000</v>
          </cell>
          <cell r="G1037" t="str">
            <v>2.4 TD WORK CR WF MT 4X2 DIESEL</v>
          </cell>
          <cell r="H1037" t="str">
            <v>GRIS GRAFITO</v>
          </cell>
          <cell r="I1037" t="str">
            <v>Megacentro La Serena</v>
          </cell>
          <cell r="J1037" t="str">
            <v>Erica Miranda</v>
          </cell>
          <cell r="K1037" t="str">
            <v>Erica Miranda</v>
          </cell>
          <cell r="L1037" t="str">
            <v>Juan Saavedra</v>
          </cell>
          <cell r="M1037" t="str">
            <v>jsaavedra@callegari.cl</v>
          </cell>
          <cell r="N1037">
            <v>16000000</v>
          </cell>
        </row>
        <row r="1038">
          <cell r="A1038" t="str">
            <v>SZTL99</v>
          </cell>
          <cell r="B1038">
            <v>45532.553472222222</v>
          </cell>
          <cell r="C1038" t="str">
            <v>FORD</v>
          </cell>
          <cell r="D1038" t="str">
            <v>RANGER</v>
          </cell>
          <cell r="E1038">
            <v>2024</v>
          </cell>
          <cell r="F1038">
            <v>24500</v>
          </cell>
          <cell r="H1038" t="str">
            <v>AZUL BELIZE</v>
          </cell>
          <cell r="I1038" t="str">
            <v>Megacentro La Serena</v>
          </cell>
          <cell r="J1038" t="str">
            <v>Erica Miranda</v>
          </cell>
          <cell r="K1038" t="str">
            <v>Erica Miranda</v>
          </cell>
          <cell r="L1038" t="str">
            <v>Fabian Muñoz</v>
          </cell>
          <cell r="M1038" t="str">
            <v>fmunoz@callegari.cl</v>
          </cell>
          <cell r="N1038">
            <v>17500000</v>
          </cell>
        </row>
        <row r="1039">
          <cell r="A1039" t="str">
            <v>SZTL52</v>
          </cell>
          <cell r="B1039">
            <v>45532.481944444444</v>
          </cell>
          <cell r="C1039" t="str">
            <v>KIA MOTORS</v>
          </cell>
          <cell r="D1039" t="str">
            <v>MORNING</v>
          </cell>
          <cell r="E1039">
            <v>2024</v>
          </cell>
          <cell r="F1039">
            <v>705</v>
          </cell>
          <cell r="H1039" t="str">
            <v>GRIS ASTRAL</v>
          </cell>
          <cell r="I1039" t="str">
            <v>Megacentro La Serena</v>
          </cell>
          <cell r="J1039" t="str">
            <v>Erica Miranda</v>
          </cell>
          <cell r="K1039" t="str">
            <v>Erica Miranda</v>
          </cell>
          <cell r="L1039" t="str">
            <v>Hugo Araya Araya</v>
          </cell>
          <cell r="M1039" t="str">
            <v>haraya@callegari.cl</v>
          </cell>
          <cell r="N1039">
            <v>10000000</v>
          </cell>
        </row>
        <row r="1040">
          <cell r="A1040" t="str">
            <v>SJRV42</v>
          </cell>
          <cell r="B1040">
            <v>45532.460416666669</v>
          </cell>
          <cell r="C1040" t="str">
            <v>CHEVROLET</v>
          </cell>
          <cell r="D1040" t="str">
            <v>COLORADO</v>
          </cell>
          <cell r="E1040">
            <v>2023</v>
          </cell>
          <cell r="F1040">
            <v>100000</v>
          </cell>
          <cell r="G1040" t="str">
            <v>2.8 HIGH COUNTRY AT 4X4 DIESEL</v>
          </cell>
          <cell r="H1040" t="str">
            <v>PLATEADO PLATA METAL</v>
          </cell>
          <cell r="I1040" t="str">
            <v>Sk Copiapo</v>
          </cell>
          <cell r="J1040" t="str">
            <v>Camila Chepilla</v>
          </cell>
          <cell r="K1040" t="str">
            <v>Camila Chepilla</v>
          </cell>
          <cell r="L1040" t="str">
            <v>Lorena Castillo</v>
          </cell>
          <cell r="M1040" t="str">
            <v>lcastillo@callegari.cl</v>
          </cell>
          <cell r="N1040">
            <v>23800000</v>
          </cell>
        </row>
        <row r="1041">
          <cell r="A1041" t="str">
            <v>PBLH53</v>
          </cell>
          <cell r="B1041">
            <v>45532.42083333333</v>
          </cell>
          <cell r="C1041" t="str">
            <v>NISSAN</v>
          </cell>
          <cell r="D1041" t="str">
            <v>QASHQAI</v>
          </cell>
          <cell r="E1041">
            <v>2020</v>
          </cell>
          <cell r="F1041">
            <v>37600</v>
          </cell>
          <cell r="H1041" t="str">
            <v>BLANCO PERLA</v>
          </cell>
          <cell r="I1041" t="str">
            <v>Megacentro La Serena</v>
          </cell>
          <cell r="J1041" t="str">
            <v>Erica Miranda</v>
          </cell>
          <cell r="K1041" t="str">
            <v>Erica Miranda</v>
          </cell>
          <cell r="L1041" t="str">
            <v>Fabian Muñoz</v>
          </cell>
          <cell r="M1041" t="str">
            <v>fmunoz@callegari.cl</v>
          </cell>
          <cell r="N1041">
            <v>10000000</v>
          </cell>
        </row>
        <row r="1042">
          <cell r="A1042" t="str">
            <v>RTLW92</v>
          </cell>
          <cell r="B1042">
            <v>45531.716666666667</v>
          </cell>
          <cell r="C1042" t="str">
            <v>KIA MOTORS</v>
          </cell>
          <cell r="D1042" t="str">
            <v>RIO 4</v>
          </cell>
          <cell r="E1042">
            <v>2022</v>
          </cell>
          <cell r="F1042">
            <v>41471</v>
          </cell>
          <cell r="G1042" t="str">
            <v>1.4 LX AC MT</v>
          </cell>
          <cell r="H1042" t="str">
            <v>ROJO BENGALA</v>
          </cell>
          <cell r="I1042" t="str">
            <v>Kia La Serena</v>
          </cell>
          <cell r="J1042" t="str">
            <v>Erica Miranda</v>
          </cell>
          <cell r="K1042" t="str">
            <v>Erica Miranda</v>
          </cell>
          <cell r="L1042" t="str">
            <v>Carolina Bustos</v>
          </cell>
          <cell r="M1042" t="str">
            <v>cbustos@callegari.cl</v>
          </cell>
          <cell r="N1042">
            <v>9000000</v>
          </cell>
        </row>
        <row r="1043">
          <cell r="A1043" t="str">
            <v>RSJF64</v>
          </cell>
          <cell r="B1043">
            <v>45531.752083333333</v>
          </cell>
          <cell r="C1043" t="str">
            <v>HYUNDAI</v>
          </cell>
          <cell r="D1043" t="str">
            <v>CRETA</v>
          </cell>
          <cell r="E1043">
            <v>2022</v>
          </cell>
          <cell r="F1043">
            <v>50700</v>
          </cell>
          <cell r="G1043" t="str">
            <v>1.5 SU2I PLUS MT</v>
          </cell>
          <cell r="H1043" t="str">
            <v>BLANCO</v>
          </cell>
          <cell r="I1043" t="str">
            <v>Megacentro La Serena</v>
          </cell>
          <cell r="J1043" t="str">
            <v>Antonella Daire</v>
          </cell>
          <cell r="K1043" t="str">
            <v>Antonella Daire</v>
          </cell>
          <cell r="L1043" t="str">
            <v>Viviana Rojas</v>
          </cell>
          <cell r="M1043" t="str">
            <v>v.rojas@callegari.cl</v>
          </cell>
          <cell r="N1043">
            <v>11000000</v>
          </cell>
        </row>
        <row r="1044">
          <cell r="A1044" t="str">
            <v>RGTS27</v>
          </cell>
          <cell r="B1044">
            <v>45530.65625</v>
          </cell>
          <cell r="C1044" t="str">
            <v>KIA MOTORS</v>
          </cell>
          <cell r="D1044" t="str">
            <v>RIO 5</v>
          </cell>
          <cell r="E1044">
            <v>2022</v>
          </cell>
          <cell r="F1044">
            <v>39000</v>
          </cell>
          <cell r="G1044" t="str">
            <v>1.4 LX AC MT</v>
          </cell>
          <cell r="H1044" t="str">
            <v>ROJO BENGALA</v>
          </cell>
          <cell r="I1044" t="str">
            <v>Megacentro La Serena</v>
          </cell>
          <cell r="J1044" t="str">
            <v>Erica Miranda</v>
          </cell>
          <cell r="K1044" t="str">
            <v>Erica Miranda</v>
          </cell>
          <cell r="L1044" t="str">
            <v>Hugo Araya Araya</v>
          </cell>
          <cell r="M1044" t="str">
            <v>haraya@callegari.cl</v>
          </cell>
          <cell r="N1044">
            <v>9500000</v>
          </cell>
        </row>
        <row r="1045">
          <cell r="A1045" t="str">
            <v>KWTL22</v>
          </cell>
          <cell r="B1045">
            <v>45530.545138888891</v>
          </cell>
          <cell r="C1045" t="str">
            <v>PEUGEOT</v>
          </cell>
          <cell r="D1045">
            <v>3008</v>
          </cell>
          <cell r="E1045">
            <v>2019</v>
          </cell>
          <cell r="F1045">
            <v>90094</v>
          </cell>
          <cell r="G1045" t="str">
            <v>1.5 ALLURE AT DIESEL</v>
          </cell>
          <cell r="H1045" t="str">
            <v>ROJO ULTIMATE</v>
          </cell>
          <cell r="I1045" t="str">
            <v>Peugeot Copiapo</v>
          </cell>
          <cell r="J1045" t="str">
            <v>Camila Chepilla</v>
          </cell>
          <cell r="K1045" t="str">
            <v>Camila Chepilla</v>
          </cell>
          <cell r="L1045" t="str">
            <v>Ricky Bohorquez</v>
          </cell>
          <cell r="M1045" t="str">
            <v>rbohorquez@callegari.cl</v>
          </cell>
          <cell r="N1045">
            <v>10100000</v>
          </cell>
        </row>
        <row r="1046">
          <cell r="A1046" t="str">
            <v>RFFT93</v>
          </cell>
          <cell r="B1046">
            <v>45527.731944444444</v>
          </cell>
          <cell r="C1046" t="str">
            <v>FORD</v>
          </cell>
          <cell r="D1046" t="str">
            <v>RANGER</v>
          </cell>
          <cell r="E1046">
            <v>2022</v>
          </cell>
          <cell r="F1046">
            <v>78600</v>
          </cell>
          <cell r="H1046" t="str">
            <v>GRIS PLATA</v>
          </cell>
          <cell r="I1046" t="str">
            <v>Megacentro La Serena</v>
          </cell>
          <cell r="J1046" t="str">
            <v>Erica Miranda</v>
          </cell>
          <cell r="K1046" t="str">
            <v>Erica Miranda</v>
          </cell>
          <cell r="L1046" t="str">
            <v>Fabian Muñoz</v>
          </cell>
          <cell r="M1046" t="str">
            <v>fmunoz@callegari.cl</v>
          </cell>
          <cell r="N1046">
            <v>19500000</v>
          </cell>
        </row>
        <row r="1047">
          <cell r="A1047" t="str">
            <v>LWTR56</v>
          </cell>
          <cell r="B1047">
            <v>45527.472222222219</v>
          </cell>
          <cell r="C1047" t="str">
            <v>FORD</v>
          </cell>
          <cell r="D1047" t="str">
            <v>RANGER</v>
          </cell>
          <cell r="E1047">
            <v>2020</v>
          </cell>
          <cell r="F1047">
            <v>85600</v>
          </cell>
          <cell r="G1047" t="str">
            <v>3.2 XLS MT 4X4 DIESEL</v>
          </cell>
          <cell r="H1047" t="str">
            <v>BLANCO</v>
          </cell>
          <cell r="I1047" t="str">
            <v>Megacentro La Serena</v>
          </cell>
          <cell r="J1047" t="str">
            <v>Erica Miranda</v>
          </cell>
          <cell r="K1047" t="str">
            <v>Erica Miranda</v>
          </cell>
          <cell r="L1047" t="str">
            <v>Fabian Muñoz</v>
          </cell>
          <cell r="M1047" t="str">
            <v>fmunoz@callegari.cl</v>
          </cell>
          <cell r="N1047">
            <v>13500000</v>
          </cell>
        </row>
        <row r="1048">
          <cell r="A1048" t="str">
            <v>PFSB87</v>
          </cell>
          <cell r="B1048">
            <v>45526.741666666669</v>
          </cell>
          <cell r="C1048" t="str">
            <v>FORD</v>
          </cell>
          <cell r="D1048" t="str">
            <v>EXPEDITION</v>
          </cell>
          <cell r="E1048">
            <v>2020</v>
          </cell>
          <cell r="F1048">
            <v>69500</v>
          </cell>
          <cell r="G1048" t="str">
            <v>3.5 LIMITED AT 4X4</v>
          </cell>
          <cell r="H1048" t="str">
            <v>NEGRO OXFORD</v>
          </cell>
          <cell r="I1048" t="str">
            <v>Megacentro La Serena</v>
          </cell>
          <cell r="J1048" t="str">
            <v>Erica Miranda</v>
          </cell>
          <cell r="K1048" t="str">
            <v>Erica Miranda</v>
          </cell>
          <cell r="L1048" t="str">
            <v>Viviana Rojas</v>
          </cell>
          <cell r="M1048" t="str">
            <v>v.rojas@callegari.cl</v>
          </cell>
          <cell r="N1048">
            <v>31000000</v>
          </cell>
        </row>
        <row r="1049">
          <cell r="A1049" t="str">
            <v>SLRJ93</v>
          </cell>
          <cell r="B1049">
            <v>45526.5</v>
          </cell>
          <cell r="C1049" t="str">
            <v>PEUGEOT</v>
          </cell>
          <cell r="D1049">
            <v>308</v>
          </cell>
          <cell r="E1049">
            <v>2023</v>
          </cell>
          <cell r="F1049">
            <v>13500</v>
          </cell>
          <cell r="G1049" t="str">
            <v>1.2 ALLURE PURETECH 130 AT</v>
          </cell>
          <cell r="H1049" t="str">
            <v>GRIS ARTENSE</v>
          </cell>
          <cell r="I1049" t="str">
            <v>Kia La Serena</v>
          </cell>
          <cell r="J1049" t="str">
            <v>Erica Miranda</v>
          </cell>
          <cell r="K1049" t="str">
            <v>Erica Miranda</v>
          </cell>
          <cell r="L1049" t="str">
            <v>Loreto Garces</v>
          </cell>
          <cell r="M1049" t="str">
            <v>lgarces@callegari.cl</v>
          </cell>
          <cell r="N1049">
            <v>18000000</v>
          </cell>
        </row>
        <row r="1050">
          <cell r="A1050" t="str">
            <v>PTSF34</v>
          </cell>
          <cell r="B1050">
            <v>45525.772916666669</v>
          </cell>
          <cell r="C1050" t="str">
            <v>PEUGEOT</v>
          </cell>
          <cell r="D1050">
            <v>3008</v>
          </cell>
          <cell r="E1050">
            <v>2021</v>
          </cell>
          <cell r="F1050">
            <v>34880</v>
          </cell>
          <cell r="G1050" t="str">
            <v>1.6 ALLURE PACK THP 165 AT</v>
          </cell>
          <cell r="H1050" t="str">
            <v>GRIS ARTENSE</v>
          </cell>
          <cell r="I1050" t="str">
            <v>Megacentro La Serena</v>
          </cell>
          <cell r="J1050" t="str">
            <v>Erica Miranda</v>
          </cell>
          <cell r="K1050" t="str">
            <v>Erica Miranda</v>
          </cell>
          <cell r="L1050" t="str">
            <v>Viviana Rojas</v>
          </cell>
          <cell r="M1050" t="str">
            <v>v.rojas@callegari.cl</v>
          </cell>
          <cell r="N1050">
            <v>14700000</v>
          </cell>
        </row>
        <row r="1051">
          <cell r="A1051" t="str">
            <v>PFRZ56</v>
          </cell>
          <cell r="B1051">
            <v>45525.65347222222</v>
          </cell>
          <cell r="C1051" t="str">
            <v>FORD</v>
          </cell>
          <cell r="D1051" t="str">
            <v>F-150</v>
          </cell>
          <cell r="E1051">
            <v>2020</v>
          </cell>
          <cell r="F1051">
            <v>85820</v>
          </cell>
          <cell r="H1051" t="str">
            <v>GRIS PLATA</v>
          </cell>
          <cell r="I1051" t="str">
            <v>Megacentro Copiapo</v>
          </cell>
          <cell r="J1051" t="str">
            <v>Camila Chepilla</v>
          </cell>
          <cell r="K1051" t="str">
            <v>Camila Chepilla</v>
          </cell>
          <cell r="L1051" t="str">
            <v>Humberto Godoy</v>
          </cell>
          <cell r="M1051" t="str">
            <v>hgodoy@callegari.cl</v>
          </cell>
          <cell r="N1051">
            <v>22000000</v>
          </cell>
        </row>
        <row r="1052">
          <cell r="A1052" t="str">
            <v>RXPD64</v>
          </cell>
          <cell r="B1052">
            <v>45525.533333333333</v>
          </cell>
          <cell r="C1052" t="str">
            <v>MG</v>
          </cell>
          <cell r="D1052" t="str">
            <v>ZX</v>
          </cell>
          <cell r="E1052">
            <v>2022</v>
          </cell>
          <cell r="F1052">
            <v>35000</v>
          </cell>
          <cell r="G1052" t="str">
            <v>1.5 DLX AT</v>
          </cell>
          <cell r="H1052" t="str">
            <v>NEGRO</v>
          </cell>
          <cell r="I1052" t="str">
            <v>Kia La Serena</v>
          </cell>
          <cell r="J1052" t="str">
            <v>Erica Miranda</v>
          </cell>
          <cell r="K1052" t="str">
            <v>Erica Miranda</v>
          </cell>
          <cell r="L1052" t="str">
            <v>Loreto Garces</v>
          </cell>
          <cell r="M1052" t="str">
            <v>lgarces@callegari.cl</v>
          </cell>
          <cell r="N1052">
            <v>9000000</v>
          </cell>
        </row>
        <row r="1053">
          <cell r="A1053" t="str">
            <v>RVCJ59</v>
          </cell>
          <cell r="B1053">
            <v>45525.48541666667</v>
          </cell>
          <cell r="C1053" t="str">
            <v>KIA MOTORS</v>
          </cell>
          <cell r="D1053" t="str">
            <v>SPORTAGE</v>
          </cell>
          <cell r="E1053">
            <v>2022</v>
          </cell>
          <cell r="F1053">
            <v>32000</v>
          </cell>
          <cell r="G1053" t="str">
            <v>SPORTAGE EX 2.0L 8AT DSL</v>
          </cell>
          <cell r="H1053" t="str">
            <v>BLANCO INVIERNO</v>
          </cell>
          <cell r="I1053" t="str">
            <v xml:space="preserve">Premium Usados </v>
          </cell>
          <cell r="J1053" t="str">
            <v>Erica Miranda</v>
          </cell>
          <cell r="K1053" t="str">
            <v>Erica Miranda</v>
          </cell>
          <cell r="L1053" t="str">
            <v>Jordi Foitzick</v>
          </cell>
          <cell r="M1053" t="str">
            <v>jocarrasco@callegari.cl</v>
          </cell>
          <cell r="N1053">
            <v>17500000</v>
          </cell>
        </row>
        <row r="1054">
          <cell r="A1054" t="str">
            <v>RGLL79</v>
          </cell>
          <cell r="B1054">
            <v>45525.484722222223</v>
          </cell>
          <cell r="C1054" t="str">
            <v>FORD</v>
          </cell>
          <cell r="D1054" t="str">
            <v>EXPLORER</v>
          </cell>
          <cell r="E1054">
            <v>2022</v>
          </cell>
          <cell r="F1054">
            <v>56000</v>
          </cell>
          <cell r="G1054" t="str">
            <v>2.3 LTD AT</v>
          </cell>
          <cell r="H1054" t="str">
            <v>BLANCO METALICO</v>
          </cell>
          <cell r="I1054" t="str">
            <v>Megacentro La Serena</v>
          </cell>
          <cell r="J1054" t="str">
            <v>Erica Miranda</v>
          </cell>
          <cell r="K1054" t="str">
            <v>Erica Miranda</v>
          </cell>
          <cell r="L1054" t="str">
            <v>Juan Saavedra</v>
          </cell>
          <cell r="M1054" t="str">
            <v>jsaavedra@callegari.cl</v>
          </cell>
          <cell r="N1054">
            <v>24000000</v>
          </cell>
        </row>
        <row r="1055">
          <cell r="A1055" t="str">
            <v>SDVP83</v>
          </cell>
          <cell r="B1055">
            <v>45524.691666666666</v>
          </cell>
          <cell r="C1055" t="str">
            <v>JAC</v>
          </cell>
          <cell r="D1055" t="str">
            <v>JS8</v>
          </cell>
          <cell r="E1055">
            <v>2023</v>
          </cell>
          <cell r="F1055">
            <v>38000</v>
          </cell>
          <cell r="G1055" t="str">
            <v>1.5 LUXURY SE 6 MT</v>
          </cell>
          <cell r="H1055" t="str">
            <v>BLANCO</v>
          </cell>
          <cell r="I1055" t="str">
            <v>Megacentro Ovalle</v>
          </cell>
          <cell r="J1055" t="str">
            <v>Erica Miranda</v>
          </cell>
          <cell r="K1055" t="str">
            <v>Erica Miranda</v>
          </cell>
          <cell r="L1055" t="str">
            <v>David Ramirez</v>
          </cell>
          <cell r="M1055" t="str">
            <v>dramirez@callegari.cl</v>
          </cell>
          <cell r="N1055">
            <v>10200000</v>
          </cell>
        </row>
        <row r="1056">
          <cell r="A1056" t="str">
            <v>RKVV78</v>
          </cell>
          <cell r="B1056">
            <v>45524.569444444445</v>
          </cell>
          <cell r="C1056" t="str">
            <v>FORD</v>
          </cell>
          <cell r="D1056" t="str">
            <v>TERRITORY</v>
          </cell>
          <cell r="E1056">
            <v>2022</v>
          </cell>
          <cell r="F1056">
            <v>31000</v>
          </cell>
          <cell r="G1056" t="str">
            <v>1.5 TITANIUM PLUS AT</v>
          </cell>
          <cell r="H1056" t="str">
            <v>BLANCO METALICO</v>
          </cell>
          <cell r="I1056" t="str">
            <v>Megacentro La Serena</v>
          </cell>
          <cell r="J1056" t="str">
            <v>Erica Miranda</v>
          </cell>
          <cell r="K1056" t="str">
            <v>Erica Miranda</v>
          </cell>
          <cell r="L1056" t="str">
            <v>Hugo Araya Araya</v>
          </cell>
          <cell r="M1056" t="str">
            <v>haraya@callegari.cl</v>
          </cell>
          <cell r="N1056">
            <v>11500000</v>
          </cell>
        </row>
        <row r="1057">
          <cell r="A1057" t="str">
            <v>JSWL18</v>
          </cell>
          <cell r="B1057">
            <v>45524.568055555559</v>
          </cell>
          <cell r="C1057" t="str">
            <v>SUZUKI</v>
          </cell>
          <cell r="D1057" t="str">
            <v>BALENO</v>
          </cell>
          <cell r="E1057">
            <v>2017</v>
          </cell>
          <cell r="F1057">
            <v>70000</v>
          </cell>
          <cell r="G1057" t="str">
            <v>1.4 N GLS 5P MT</v>
          </cell>
          <cell r="H1057" t="str">
            <v>BLANCO PERLA</v>
          </cell>
          <cell r="I1057" t="str">
            <v>Omoda La Serena</v>
          </cell>
          <cell r="J1057" t="str">
            <v>Erica Miranda</v>
          </cell>
          <cell r="K1057" t="str">
            <v>Erica Miranda</v>
          </cell>
          <cell r="L1057" t="str">
            <v>Daniela Pizarro</v>
          </cell>
          <cell r="M1057" t="str">
            <v>dpizarro@callegari.cl</v>
          </cell>
          <cell r="N1057">
            <v>5600000</v>
          </cell>
        </row>
        <row r="1058">
          <cell r="A1058" t="str">
            <v>SCYR65</v>
          </cell>
          <cell r="B1058">
            <v>45523.806944444441</v>
          </cell>
          <cell r="C1058" t="str">
            <v>MAZDA</v>
          </cell>
          <cell r="D1058" t="str">
            <v>MAZDA6</v>
          </cell>
          <cell r="E1058">
            <v>2022</v>
          </cell>
          <cell r="F1058">
            <v>28361</v>
          </cell>
          <cell r="G1058" t="str">
            <v>2.0 SDN V MT</v>
          </cell>
          <cell r="H1058" t="str">
            <v>PLATEADO PLATA METAL</v>
          </cell>
          <cell r="I1058" t="str">
            <v>Megacentro Ovalle</v>
          </cell>
          <cell r="J1058" t="str">
            <v>Erica Miranda</v>
          </cell>
          <cell r="K1058" t="str">
            <v>Erica Miranda</v>
          </cell>
          <cell r="L1058" t="str">
            <v>Andy Sebastian  Rojas</v>
          </cell>
          <cell r="M1058" t="str">
            <v>arojas@callegari.cl</v>
          </cell>
          <cell r="N1058">
            <v>14700000</v>
          </cell>
        </row>
        <row r="1059">
          <cell r="A1059" t="str">
            <v>PRSJ23</v>
          </cell>
          <cell r="B1059">
            <v>45523.768055555556</v>
          </cell>
          <cell r="C1059" t="str">
            <v>CHERY</v>
          </cell>
          <cell r="D1059" t="str">
            <v>TIGGO 8</v>
          </cell>
          <cell r="E1059">
            <v>2021</v>
          </cell>
          <cell r="F1059">
            <v>80000</v>
          </cell>
          <cell r="G1059" t="str">
            <v>1.5 GLS MT</v>
          </cell>
          <cell r="H1059" t="str">
            <v>AZUL METALIZADO</v>
          </cell>
          <cell r="I1059" t="str">
            <v>Sk Copiapo</v>
          </cell>
          <cell r="J1059" t="str">
            <v>Camila Chepilla</v>
          </cell>
          <cell r="K1059" t="str">
            <v>Camila Chepilla</v>
          </cell>
          <cell r="L1059" t="str">
            <v>Lorena Castillo</v>
          </cell>
          <cell r="M1059" t="str">
            <v>lcastillo@callegari.cl</v>
          </cell>
          <cell r="N1059">
            <v>9300000</v>
          </cell>
        </row>
        <row r="1060">
          <cell r="A1060" t="str">
            <v>LVXB14</v>
          </cell>
          <cell r="B1060">
            <v>45523.418749999997</v>
          </cell>
          <cell r="C1060" t="str">
            <v>SUBARU</v>
          </cell>
          <cell r="D1060" t="str">
            <v>FORESTER</v>
          </cell>
          <cell r="E1060">
            <v>2020</v>
          </cell>
          <cell r="F1060">
            <v>57000</v>
          </cell>
          <cell r="G1060" t="str">
            <v>2.0 AWD XS AT 4X4</v>
          </cell>
          <cell r="H1060" t="str">
            <v>PLATEADO HIELO CLARO</v>
          </cell>
          <cell r="I1060" t="str">
            <v>Megacentro La Serena</v>
          </cell>
          <cell r="J1060" t="str">
            <v>Erica Miranda</v>
          </cell>
          <cell r="K1060" t="str">
            <v>Erica Miranda</v>
          </cell>
          <cell r="L1060" t="str">
            <v>Manuel Villalon</v>
          </cell>
          <cell r="M1060" t="str">
            <v>mvillalon@callegari.cl</v>
          </cell>
          <cell r="N1060">
            <v>16000000</v>
          </cell>
        </row>
        <row r="1061">
          <cell r="A1061" t="str">
            <v>PGSX60</v>
          </cell>
          <cell r="B1061">
            <v>45520.645833333336</v>
          </cell>
          <cell r="C1061" t="str">
            <v>CITROEN</v>
          </cell>
          <cell r="D1061" t="str">
            <v>C-3</v>
          </cell>
          <cell r="E1061">
            <v>2020</v>
          </cell>
          <cell r="F1061">
            <v>82000</v>
          </cell>
          <cell r="G1061" t="str">
            <v>1.5 BLUEHDI 100 S&amp;S FEEL MT DIESEL</v>
          </cell>
          <cell r="H1061" t="str">
            <v>GRIS PLATINIUM BLANC</v>
          </cell>
          <cell r="I1061" t="str">
            <v xml:space="preserve">Premium Usados </v>
          </cell>
          <cell r="J1061" t="str">
            <v>Erica Miranda</v>
          </cell>
          <cell r="K1061" t="str">
            <v>Erica Miranda</v>
          </cell>
          <cell r="L1061" t="str">
            <v>Jordi Foitzick</v>
          </cell>
          <cell r="M1061" t="str">
            <v>jocarrasco@callegari.cl</v>
          </cell>
          <cell r="N1061">
            <v>7000000</v>
          </cell>
        </row>
        <row r="1062">
          <cell r="A1062" t="str">
            <v>PCDW42</v>
          </cell>
          <cell r="B1062">
            <v>45520.631249999999</v>
          </cell>
          <cell r="C1062" t="str">
            <v>NISSAN</v>
          </cell>
          <cell r="D1062" t="str">
            <v>MURANO</v>
          </cell>
          <cell r="E1062">
            <v>2020</v>
          </cell>
          <cell r="F1062">
            <v>27000</v>
          </cell>
          <cell r="G1062" t="str">
            <v>3.5 EXCLUSIVE AT 4X4</v>
          </cell>
          <cell r="H1062" t="str">
            <v>BLANCO PERLA</v>
          </cell>
          <cell r="I1062" t="str">
            <v>Nissan La Serena</v>
          </cell>
          <cell r="J1062" t="str">
            <v>Antonella Daire</v>
          </cell>
          <cell r="K1062" t="str">
            <v>Antonella Daire</v>
          </cell>
          <cell r="L1062" t="str">
            <v>Magdalena Olivares</v>
          </cell>
          <cell r="M1062" t="str">
            <v>molivares@callegari.cl</v>
          </cell>
          <cell r="N1062">
            <v>20000000</v>
          </cell>
        </row>
        <row r="1063">
          <cell r="A1063" t="str">
            <v>SRJV89</v>
          </cell>
          <cell r="B1063">
            <v>45520.451388888891</v>
          </cell>
          <cell r="C1063" t="str">
            <v>SSANGYONG</v>
          </cell>
          <cell r="D1063" t="str">
            <v>REXTON</v>
          </cell>
          <cell r="E1063">
            <v>2023</v>
          </cell>
          <cell r="F1063">
            <v>18000</v>
          </cell>
          <cell r="H1063" t="str">
            <v>BLANCO PERLA</v>
          </cell>
          <cell r="I1063" t="str">
            <v>Megacentro Ovalle</v>
          </cell>
          <cell r="J1063" t="str">
            <v>Erica Miranda</v>
          </cell>
          <cell r="K1063" t="str">
            <v>Erica Miranda</v>
          </cell>
          <cell r="L1063" t="str">
            <v>David Ramirez</v>
          </cell>
          <cell r="M1063" t="str">
            <v>dramirez@callegari.cl</v>
          </cell>
          <cell r="N1063">
            <v>18000000</v>
          </cell>
        </row>
        <row r="1064">
          <cell r="A1064" t="str">
            <v>PYDF44</v>
          </cell>
          <cell r="B1064">
            <v>45520.445138888892</v>
          </cell>
          <cell r="C1064" t="str">
            <v>KIA MOTORS</v>
          </cell>
          <cell r="D1064" t="str">
            <v>RIO 5</v>
          </cell>
          <cell r="E1064">
            <v>2021</v>
          </cell>
          <cell r="F1064">
            <v>65916</v>
          </cell>
          <cell r="G1064" t="str">
            <v>1.4 LX AC MT</v>
          </cell>
          <cell r="H1064" t="str">
            <v>GRIS ACERO</v>
          </cell>
          <cell r="I1064" t="str">
            <v>Local Fco De Aguirre</v>
          </cell>
          <cell r="J1064" t="str">
            <v>Antonella Daire</v>
          </cell>
          <cell r="K1064" t="str">
            <v>Antonella Daire</v>
          </cell>
          <cell r="L1064" t="str">
            <v>Maria Mendoza</v>
          </cell>
          <cell r="M1064" t="str">
            <v>maria.mendoza@callegari.cl</v>
          </cell>
          <cell r="N1064">
            <v>7500000</v>
          </cell>
        </row>
        <row r="1065">
          <cell r="A1065" t="str">
            <v>SDGG12</v>
          </cell>
          <cell r="B1065">
            <v>45520.422222222223</v>
          </cell>
          <cell r="C1065" t="str">
            <v>OPEL</v>
          </cell>
          <cell r="D1065" t="str">
            <v>MOKKA</v>
          </cell>
          <cell r="E1065">
            <v>2022</v>
          </cell>
          <cell r="F1065">
            <v>17192</v>
          </cell>
          <cell r="G1065" t="str">
            <v>1.2 ELEGANCE MT</v>
          </cell>
          <cell r="H1065" t="str">
            <v>GRIS PLATA QUARTZ GR</v>
          </cell>
          <cell r="I1065" t="str">
            <v>Vallenar</v>
          </cell>
          <cell r="J1065" t="str">
            <v>Erica Miranda</v>
          </cell>
          <cell r="K1065" t="str">
            <v>Erica Miranda</v>
          </cell>
          <cell r="L1065" t="str">
            <v>Jorge Peña</v>
          </cell>
          <cell r="M1065" t="str">
            <v>jpenav@callegari.cl</v>
          </cell>
          <cell r="N1065">
            <v>13000000</v>
          </cell>
        </row>
        <row r="1066">
          <cell r="A1066" t="str">
            <v>SLLH67</v>
          </cell>
          <cell r="B1066">
            <v>45518.755555555559</v>
          </cell>
          <cell r="C1066" t="str">
            <v>SUBARU</v>
          </cell>
          <cell r="D1066" t="str">
            <v>EVOLTIS</v>
          </cell>
          <cell r="E1066">
            <v>2023</v>
          </cell>
          <cell r="F1066">
            <v>20000</v>
          </cell>
          <cell r="G1066" t="str">
            <v>2.4 TOURING GARDX AT 4X4</v>
          </cell>
          <cell r="H1066" t="str">
            <v>PLATEADO HIELO CLARO</v>
          </cell>
          <cell r="I1066" t="str">
            <v>Peugeot Copiapo</v>
          </cell>
          <cell r="J1066" t="str">
            <v>Antonella Daire</v>
          </cell>
          <cell r="K1066" t="str">
            <v>Antonella Daire</v>
          </cell>
          <cell r="L1066" t="str">
            <v>Ricky Bohorquez</v>
          </cell>
          <cell r="M1066" t="str">
            <v>rbohorquez@callegari.cl</v>
          </cell>
          <cell r="N1066">
            <v>31000000</v>
          </cell>
        </row>
        <row r="1067">
          <cell r="A1067" t="str">
            <v>JYPD69</v>
          </cell>
          <cell r="B1067">
            <v>45517.710416666669</v>
          </cell>
          <cell r="C1067" t="str">
            <v>SUBARU</v>
          </cell>
          <cell r="D1067" t="str">
            <v>FORESTER</v>
          </cell>
          <cell r="E1067">
            <v>2018</v>
          </cell>
          <cell r="F1067">
            <v>83000</v>
          </cell>
          <cell r="G1067" t="str">
            <v>2.0 SI DRIVE XS AT 4X4</v>
          </cell>
          <cell r="H1067" t="str">
            <v>BLANCO CRISTAL PERLA</v>
          </cell>
          <cell r="I1067" t="str">
            <v>Megacentro Ovalle</v>
          </cell>
          <cell r="J1067" t="str">
            <v>Antonella Daire</v>
          </cell>
          <cell r="K1067" t="str">
            <v>Antonella Daire</v>
          </cell>
          <cell r="L1067" t="str">
            <v>Felipe Nuñez</v>
          </cell>
          <cell r="M1067" t="str">
            <v>fnunez@callegari.cl</v>
          </cell>
          <cell r="N1067">
            <v>11000000</v>
          </cell>
        </row>
        <row r="1068">
          <cell r="A1068" t="str">
            <v>PYDD74</v>
          </cell>
          <cell r="B1068">
            <v>45517.5625</v>
          </cell>
          <cell r="C1068" t="str">
            <v>NISSAN</v>
          </cell>
          <cell r="D1068" t="str">
            <v>X-TRAIL</v>
          </cell>
          <cell r="E1068">
            <v>2021</v>
          </cell>
          <cell r="F1068">
            <v>63500</v>
          </cell>
          <cell r="G1068" t="str">
            <v>2.5 SENSE 2ROW AT</v>
          </cell>
          <cell r="H1068" t="str">
            <v>ROJO TITANIO</v>
          </cell>
          <cell r="I1068" t="str">
            <v>Nissan Copiapo</v>
          </cell>
          <cell r="J1068" t="str">
            <v>Camila Chepilla</v>
          </cell>
          <cell r="K1068" t="str">
            <v>Camila Chepilla</v>
          </cell>
          <cell r="L1068" t="str">
            <v>Jonathan Barraza</v>
          </cell>
          <cell r="M1068" t="str">
            <v>jbarraza@callegari.cl</v>
          </cell>
          <cell r="N1068">
            <v>11000000</v>
          </cell>
        </row>
        <row r="1069">
          <cell r="A1069" t="str">
            <v>SBHF77</v>
          </cell>
          <cell r="B1069">
            <v>45517.539583333331</v>
          </cell>
          <cell r="C1069" t="str">
            <v>SUZUKI</v>
          </cell>
          <cell r="D1069" t="str">
            <v>CELERIO</v>
          </cell>
          <cell r="E1069">
            <v>2022</v>
          </cell>
          <cell r="F1069">
            <v>35000</v>
          </cell>
          <cell r="G1069" t="str">
            <v>1.0 GLX SPORT AC BT MT</v>
          </cell>
          <cell r="H1069" t="str">
            <v>GRIS METALICO</v>
          </cell>
          <cell r="I1069" t="str">
            <v>Local Fco De Aguirre</v>
          </cell>
          <cell r="J1069" t="str">
            <v>Antonella Daire</v>
          </cell>
          <cell r="K1069" t="str">
            <v>Antonella Daire</v>
          </cell>
          <cell r="L1069" t="str">
            <v>Maria Paz  Aranciba</v>
          </cell>
          <cell r="M1069" t="str">
            <v>marancibia@callegari.cl</v>
          </cell>
          <cell r="N1069">
            <v>5800000</v>
          </cell>
        </row>
        <row r="1070">
          <cell r="A1070" t="str">
            <v>LVXF83</v>
          </cell>
          <cell r="B1070">
            <v>45517.494444444441</v>
          </cell>
          <cell r="C1070" t="str">
            <v>FIAT</v>
          </cell>
          <cell r="D1070" t="str">
            <v>UNO</v>
          </cell>
          <cell r="E1070">
            <v>2020</v>
          </cell>
          <cell r="F1070">
            <v>51000</v>
          </cell>
          <cell r="G1070" t="str">
            <v>1.4 WAY EVO AA PLUS MT</v>
          </cell>
          <cell r="H1070" t="str">
            <v>BLANCO BANCHISA</v>
          </cell>
          <cell r="I1070" t="str">
            <v>Omoda La Serena</v>
          </cell>
          <cell r="J1070" t="str">
            <v>Antonella Daire</v>
          </cell>
          <cell r="K1070" t="str">
            <v>Antonella Daire</v>
          </cell>
          <cell r="L1070" t="str">
            <v>Daniela Pizarro</v>
          </cell>
          <cell r="M1070" t="str">
            <v>dpizarro@callegari.cl</v>
          </cell>
          <cell r="N1070">
            <v>4850000</v>
          </cell>
        </row>
        <row r="1071">
          <cell r="A1071" t="str">
            <v>LDBL37</v>
          </cell>
          <cell r="B1071">
            <v>45517.493055555555</v>
          </cell>
          <cell r="C1071" t="str">
            <v>KIA MOTORS</v>
          </cell>
          <cell r="D1071" t="str">
            <v>MORNING</v>
          </cell>
          <cell r="E1071">
            <v>2019</v>
          </cell>
          <cell r="F1071">
            <v>50000</v>
          </cell>
          <cell r="G1071" t="str">
            <v>1.2 EX ABS AC MT</v>
          </cell>
          <cell r="H1071" t="str">
            <v>BLANCO INVIERNO</v>
          </cell>
          <cell r="I1071" t="str">
            <v>Megacentro La Serena</v>
          </cell>
          <cell r="J1071" t="str">
            <v>Antonella Daire</v>
          </cell>
          <cell r="K1071" t="str">
            <v>Antonella Daire</v>
          </cell>
          <cell r="L1071" t="str">
            <v>Hugo Araya Araya</v>
          </cell>
          <cell r="M1071" t="str">
            <v>haraya@callegari.cl</v>
          </cell>
          <cell r="N1071">
            <v>5100000</v>
          </cell>
        </row>
        <row r="1072">
          <cell r="A1072" t="str">
            <v>PGKH59</v>
          </cell>
          <cell r="B1072">
            <v>45516.927083333336</v>
          </cell>
          <cell r="C1072" t="str">
            <v>MITSUBISHI</v>
          </cell>
          <cell r="D1072" t="str">
            <v>L200</v>
          </cell>
          <cell r="E1072">
            <v>2020</v>
          </cell>
          <cell r="F1072">
            <v>48325</v>
          </cell>
          <cell r="G1072" t="str">
            <v>2.4 TD WORK CR WF MT 4X2 DIESEL</v>
          </cell>
          <cell r="H1072" t="str">
            <v>BLANCO DIAMANTE</v>
          </cell>
          <cell r="I1072" t="str">
            <v>Nissan La Serena</v>
          </cell>
          <cell r="J1072" t="str">
            <v>Antonella Daire</v>
          </cell>
          <cell r="K1072" t="str">
            <v>Antonella Daire</v>
          </cell>
          <cell r="L1072" t="str">
            <v>Jorge Sandoval</v>
          </cell>
          <cell r="M1072" t="str">
            <v>jsandoval@callegari.cl</v>
          </cell>
          <cell r="N1072">
            <v>11700000</v>
          </cell>
        </row>
        <row r="1073">
          <cell r="A1073" t="str">
            <v>RSTB42</v>
          </cell>
          <cell r="B1073">
            <v>45516.914583333331</v>
          </cell>
          <cell r="C1073" t="str">
            <v>HYUNDAI</v>
          </cell>
          <cell r="D1073" t="str">
            <v>CRETA</v>
          </cell>
          <cell r="E1073">
            <v>2022</v>
          </cell>
          <cell r="F1073">
            <v>44649</v>
          </cell>
          <cell r="G1073" t="str">
            <v>1.5 SU2I VALUE MT</v>
          </cell>
          <cell r="H1073" t="str">
            <v>BLANCO</v>
          </cell>
          <cell r="I1073" t="str">
            <v>Local Usados</v>
          </cell>
          <cell r="J1073" t="str">
            <v>Antonella Daire</v>
          </cell>
          <cell r="K1073" t="str">
            <v>Antonella Daire</v>
          </cell>
          <cell r="L1073" t="str">
            <v>Vanessa  Casanga</v>
          </cell>
          <cell r="M1073" t="str">
            <v>vcasanga@callegari.cl</v>
          </cell>
          <cell r="N1073">
            <v>11700000</v>
          </cell>
        </row>
        <row r="1074">
          <cell r="A1074" t="str">
            <v>JHSD53</v>
          </cell>
          <cell r="B1074">
            <v>45516.90625</v>
          </cell>
          <cell r="C1074" t="str">
            <v>FORD</v>
          </cell>
          <cell r="D1074" t="str">
            <v>EXPEDITION</v>
          </cell>
          <cell r="E1074">
            <v>2017</v>
          </cell>
          <cell r="F1074">
            <v>71000</v>
          </cell>
          <cell r="G1074" t="str">
            <v>3.5 LIMITED AT 4X4</v>
          </cell>
          <cell r="H1074" t="str">
            <v>BLANCO METAL</v>
          </cell>
          <cell r="I1074" t="str">
            <v>Kia La Serena</v>
          </cell>
          <cell r="J1074" t="str">
            <v>Antonella Daire</v>
          </cell>
          <cell r="K1074" t="str">
            <v>Antonella Daire</v>
          </cell>
          <cell r="L1074" t="str">
            <v>Carolina Bustos</v>
          </cell>
          <cell r="M1074" t="str">
            <v>cbustos@callegari.cl</v>
          </cell>
          <cell r="N1074">
            <v>15500000</v>
          </cell>
        </row>
        <row r="1075">
          <cell r="A1075" t="str">
            <v>RGVF95</v>
          </cell>
          <cell r="B1075">
            <v>45516.549305555556</v>
          </cell>
          <cell r="C1075" t="str">
            <v>NISSAN</v>
          </cell>
          <cell r="D1075" t="str">
            <v>QASHQAI</v>
          </cell>
          <cell r="E1075">
            <v>2022</v>
          </cell>
          <cell r="F1075">
            <v>42047</v>
          </cell>
          <cell r="G1075" t="str">
            <v>2.0 SENSE MT</v>
          </cell>
          <cell r="H1075" t="str">
            <v>PLATEADO PLATA SATIN</v>
          </cell>
          <cell r="I1075" t="str">
            <v>Nissan La Serena</v>
          </cell>
          <cell r="J1075" t="str">
            <v>Antonella Daire</v>
          </cell>
          <cell r="K1075" t="str">
            <v>Antonella Daire</v>
          </cell>
          <cell r="L1075" t="str">
            <v>Gemita Muñoz</v>
          </cell>
          <cell r="M1075" t="str">
            <v>gmunoz@callegari.cl</v>
          </cell>
          <cell r="N1075">
            <v>10270000</v>
          </cell>
        </row>
        <row r="1076">
          <cell r="A1076" t="str">
            <v>GPBL74</v>
          </cell>
          <cell r="B1076">
            <v>45516.522916666669</v>
          </cell>
          <cell r="C1076" t="str">
            <v>NISSAN</v>
          </cell>
          <cell r="D1076" t="str">
            <v>PATHFINDER</v>
          </cell>
          <cell r="E1076">
            <v>2015</v>
          </cell>
          <cell r="F1076">
            <v>109000</v>
          </cell>
          <cell r="G1076" t="str">
            <v>3.5 EXCLUSIVE CVT AT 4X4</v>
          </cell>
          <cell r="H1076" t="str">
            <v>BLANCO PERLADO</v>
          </cell>
          <cell r="I1076" t="str">
            <v xml:space="preserve">Premium Usados </v>
          </cell>
          <cell r="J1076" t="str">
            <v>Antonella Daire</v>
          </cell>
          <cell r="K1076" t="str">
            <v>Antonella Daire</v>
          </cell>
          <cell r="L1076" t="str">
            <v>Jordi Foitzick</v>
          </cell>
          <cell r="M1076" t="str">
            <v>jocarrasco@callegari.cl</v>
          </cell>
          <cell r="N1076">
            <v>9500000</v>
          </cell>
        </row>
        <row r="1077">
          <cell r="A1077" t="str">
            <v>HYVT15</v>
          </cell>
          <cell r="B1077">
            <v>45512.950694444444</v>
          </cell>
          <cell r="C1077" t="str">
            <v>TOYOTA</v>
          </cell>
          <cell r="D1077" t="str">
            <v>RAV4</v>
          </cell>
          <cell r="E1077">
            <v>2016</v>
          </cell>
          <cell r="F1077">
            <v>83000</v>
          </cell>
          <cell r="G1077" t="str">
            <v>2.0 STD AT 4X2</v>
          </cell>
          <cell r="H1077" t="str">
            <v>BLANCO PERLADO</v>
          </cell>
          <cell r="I1077" t="str">
            <v>Megacentro La Serena</v>
          </cell>
          <cell r="J1077" t="str">
            <v>Antonella Daire</v>
          </cell>
          <cell r="K1077" t="str">
            <v>Antonella Daire</v>
          </cell>
          <cell r="L1077" t="str">
            <v>Hugo Araya Araya</v>
          </cell>
          <cell r="M1077" t="str">
            <v>haraya@callegari.cl</v>
          </cell>
          <cell r="N1077">
            <v>9000000</v>
          </cell>
        </row>
        <row r="1078">
          <cell r="A1078" t="str">
            <v>RDLK76</v>
          </cell>
          <cell r="B1078">
            <v>45512.805555555555</v>
          </cell>
          <cell r="C1078" t="str">
            <v>PEUGEOT</v>
          </cell>
          <cell r="D1078">
            <v>2008</v>
          </cell>
          <cell r="E1078">
            <v>2021</v>
          </cell>
          <cell r="F1078">
            <v>43318</v>
          </cell>
          <cell r="G1078" t="str">
            <v>1.5 ALLURE PACK BLUEHDI 130 AT DIESEL</v>
          </cell>
          <cell r="H1078" t="str">
            <v>GRIS PLATINUM</v>
          </cell>
          <cell r="I1078" t="str">
            <v>Peugeot La Serena</v>
          </cell>
          <cell r="J1078" t="str">
            <v>Antonella Daire</v>
          </cell>
          <cell r="K1078" t="str">
            <v>Antonella Daire</v>
          </cell>
          <cell r="L1078" t="str">
            <v>Jose Luis Espinoza</v>
          </cell>
          <cell r="M1078" t="str">
            <v>jlespinoza@callegari.cl</v>
          </cell>
          <cell r="N1078">
            <v>13700000</v>
          </cell>
        </row>
        <row r="1079">
          <cell r="A1079" t="str">
            <v>TJSJ81</v>
          </cell>
          <cell r="B1079">
            <v>45512.768750000003</v>
          </cell>
          <cell r="C1079" t="str">
            <v>JMC</v>
          </cell>
          <cell r="D1079" t="str">
            <v>GRAND AVENUE</v>
          </cell>
          <cell r="E1079">
            <v>2024</v>
          </cell>
          <cell r="F1079">
            <v>1275</v>
          </cell>
          <cell r="G1079" t="str">
            <v>2.3 MT DIESEL</v>
          </cell>
          <cell r="H1079" t="str">
            <v xml:space="preserve">GRIS </v>
          </cell>
          <cell r="I1079" t="str">
            <v>Sk Copiapo</v>
          </cell>
          <cell r="J1079" t="str">
            <v>Camila Chepilla</v>
          </cell>
          <cell r="K1079" t="str">
            <v>Camila Chepilla</v>
          </cell>
          <cell r="L1079" t="str">
            <v>Elizabeth Guerrero</v>
          </cell>
          <cell r="M1079" t="str">
            <v>eguerrero@callegari.cl</v>
          </cell>
          <cell r="N1079">
            <v>16500000</v>
          </cell>
        </row>
        <row r="1080">
          <cell r="A1080" t="str">
            <v>RSCZ20</v>
          </cell>
          <cell r="B1080">
            <v>45511.677777777775</v>
          </cell>
          <cell r="C1080" t="str">
            <v>CHEVROLET</v>
          </cell>
          <cell r="D1080" t="str">
            <v>CAPTIVA</v>
          </cell>
          <cell r="E1080">
            <v>2022</v>
          </cell>
          <cell r="F1080">
            <v>24000</v>
          </cell>
          <cell r="G1080" t="str">
            <v>1.5 PREMIER P AT</v>
          </cell>
          <cell r="H1080" t="str">
            <v>BLANCO</v>
          </cell>
          <cell r="I1080" t="str">
            <v>Peugeot Copiapo</v>
          </cell>
          <cell r="J1080" t="str">
            <v>Camila Chepilla</v>
          </cell>
          <cell r="K1080" t="str">
            <v>Camila Chepilla</v>
          </cell>
          <cell r="L1080" t="str">
            <v>Antonio Zabala</v>
          </cell>
          <cell r="M1080" t="str">
            <v>azabala@callegari.cl</v>
          </cell>
          <cell r="N1080">
            <v>11900000</v>
          </cell>
        </row>
        <row r="1081">
          <cell r="A1081" t="str">
            <v>SCZR48</v>
          </cell>
          <cell r="B1081">
            <v>45511.534722222219</v>
          </cell>
          <cell r="C1081" t="str">
            <v>DONGFENG</v>
          </cell>
          <cell r="D1081" t="str">
            <v>DF6</v>
          </cell>
          <cell r="E1081">
            <v>2022</v>
          </cell>
          <cell r="F1081">
            <v>53000</v>
          </cell>
          <cell r="G1081" t="str">
            <v>2.5 MT 4X4 DIESEL</v>
          </cell>
          <cell r="H1081" t="str">
            <v>BLANCO</v>
          </cell>
          <cell r="I1081" t="str">
            <v>Local Fco De Aguirre</v>
          </cell>
          <cell r="J1081" t="str">
            <v>Antonella Daire</v>
          </cell>
          <cell r="K1081" t="str">
            <v>Antonella Daire</v>
          </cell>
          <cell r="L1081" t="str">
            <v>Willy Guerrero</v>
          </cell>
          <cell r="M1081" t="str">
            <v>wguerrero@callegari.cl</v>
          </cell>
          <cell r="N1081">
            <v>7500000</v>
          </cell>
        </row>
        <row r="1082">
          <cell r="A1082" t="str">
            <v>JDBB26</v>
          </cell>
          <cell r="B1082">
            <v>45511.404861111114</v>
          </cell>
          <cell r="C1082" t="str">
            <v>NISSAN</v>
          </cell>
          <cell r="D1082" t="str">
            <v>QASHQAI</v>
          </cell>
          <cell r="E1082">
            <v>2017</v>
          </cell>
          <cell r="F1082">
            <v>108817</v>
          </cell>
          <cell r="G1082" t="str">
            <v>2.0 SENSE MT</v>
          </cell>
          <cell r="H1082" t="str">
            <v>GRIS METALICO</v>
          </cell>
          <cell r="I1082" t="str">
            <v>Nissan La Serena</v>
          </cell>
          <cell r="J1082" t="str">
            <v>Antonella Daire</v>
          </cell>
          <cell r="K1082" t="str">
            <v>Antonella Daire</v>
          </cell>
          <cell r="L1082" t="str">
            <v>Gemita Muñoz</v>
          </cell>
          <cell r="M1082" t="str">
            <v>gmunoz@callegari.cl</v>
          </cell>
          <cell r="N1082">
            <v>7000000</v>
          </cell>
        </row>
        <row r="1083">
          <cell r="A1083" t="str">
            <v>RVZC66</v>
          </cell>
          <cell r="B1083">
            <v>45504.781944444447</v>
          </cell>
          <cell r="C1083" t="str">
            <v>RENAULT</v>
          </cell>
          <cell r="D1083" t="str">
            <v>KOLEOS</v>
          </cell>
          <cell r="E1083">
            <v>2022</v>
          </cell>
          <cell r="F1083">
            <v>27559</v>
          </cell>
          <cell r="G1083" t="str">
            <v>2.5 INTENS AT 4X2</v>
          </cell>
          <cell r="H1083" t="str">
            <v>GRIS METALICO</v>
          </cell>
          <cell r="I1083" t="str">
            <v>Kia La Serena</v>
          </cell>
          <cell r="J1083" t="str">
            <v>Erica Miranda</v>
          </cell>
          <cell r="K1083" t="str">
            <v>Erica Miranda</v>
          </cell>
          <cell r="L1083" t="str">
            <v>José Cerda</v>
          </cell>
          <cell r="M1083" t="str">
            <v>jose.cerda@callegari.cl</v>
          </cell>
          <cell r="N1083">
            <v>15500000</v>
          </cell>
        </row>
        <row r="1084">
          <cell r="A1084" t="str">
            <v>LXRZ33</v>
          </cell>
          <cell r="B1084">
            <v>45504.742361111108</v>
          </cell>
          <cell r="C1084" t="str">
            <v>RAM</v>
          </cell>
          <cell r="D1084">
            <v>1500</v>
          </cell>
          <cell r="E1084">
            <v>2020</v>
          </cell>
          <cell r="F1084">
            <v>83000</v>
          </cell>
          <cell r="G1084" t="str">
            <v>3.6 QUAD CAB AT 4X4</v>
          </cell>
          <cell r="H1084" t="str">
            <v>BLANCO</v>
          </cell>
          <cell r="I1084" t="str">
            <v>Megacentro La Serena</v>
          </cell>
          <cell r="J1084" t="str">
            <v>Erica Miranda</v>
          </cell>
          <cell r="K1084" t="str">
            <v>Erica Miranda</v>
          </cell>
          <cell r="L1084" t="str">
            <v>Alvaro Castro</v>
          </cell>
          <cell r="M1084" t="str">
            <v>acastro@callegari.cl</v>
          </cell>
          <cell r="N1084">
            <v>17000000</v>
          </cell>
        </row>
        <row r="1085">
          <cell r="A1085" t="str">
            <v>LWKK87</v>
          </cell>
          <cell r="B1085">
            <v>45504.734722222223</v>
          </cell>
          <cell r="C1085" t="str">
            <v>JEEP</v>
          </cell>
          <cell r="D1085" t="str">
            <v>WRANGLER</v>
          </cell>
          <cell r="E1085">
            <v>2020</v>
          </cell>
          <cell r="F1085">
            <v>49000</v>
          </cell>
          <cell r="G1085" t="str">
            <v>3.6 UNLIMITED SAHARA AT 4X4</v>
          </cell>
          <cell r="H1085" t="str">
            <v>BLANCO</v>
          </cell>
          <cell r="I1085" t="str">
            <v>Megacentro La Serena</v>
          </cell>
          <cell r="J1085" t="str">
            <v>Erica Miranda</v>
          </cell>
          <cell r="K1085" t="str">
            <v>Erica Miranda</v>
          </cell>
          <cell r="L1085" t="str">
            <v>Alvaro Castro</v>
          </cell>
          <cell r="M1085" t="str">
            <v>acastro@callegari.cl</v>
          </cell>
          <cell r="N1085">
            <v>28800000</v>
          </cell>
        </row>
        <row r="1086">
          <cell r="A1086" t="str">
            <v>PPGH32</v>
          </cell>
          <cell r="B1086">
            <v>45504.664583333331</v>
          </cell>
          <cell r="C1086" t="str">
            <v>SSANGYONG</v>
          </cell>
          <cell r="D1086" t="str">
            <v>MUSSO</v>
          </cell>
          <cell r="E1086">
            <v>2021</v>
          </cell>
          <cell r="F1086">
            <v>84000</v>
          </cell>
          <cell r="G1086" t="str">
            <v>2.2 LIMITED AT 4X4 DIESEL</v>
          </cell>
          <cell r="H1086" t="str">
            <v>GRIS GRAFITO</v>
          </cell>
          <cell r="I1086" t="str">
            <v>Local Fco De Aguirre</v>
          </cell>
          <cell r="J1086" t="str">
            <v>Erica Miranda</v>
          </cell>
          <cell r="K1086" t="str">
            <v>Erica Miranda</v>
          </cell>
          <cell r="L1086" t="str">
            <v>Willy Guerrero</v>
          </cell>
          <cell r="M1086" t="str">
            <v>wguerrero@callegari.cl</v>
          </cell>
          <cell r="N1086">
            <v>16500000</v>
          </cell>
        </row>
        <row r="1087">
          <cell r="A1087" t="str">
            <v>LHPY35</v>
          </cell>
          <cell r="B1087">
            <v>45504.663888888892</v>
          </cell>
          <cell r="C1087" t="str">
            <v>FORD</v>
          </cell>
          <cell r="D1087" t="str">
            <v>ESCAPE</v>
          </cell>
          <cell r="E1087">
            <v>2019</v>
          </cell>
          <cell r="F1087">
            <v>61400</v>
          </cell>
          <cell r="G1087" t="str">
            <v>2.0 TITANIUM ECOBOOST AT 4X4</v>
          </cell>
          <cell r="H1087" t="str">
            <v>BLANCO METAL</v>
          </cell>
          <cell r="I1087" t="str">
            <v>Megacentro Copiapo</v>
          </cell>
          <cell r="J1087" t="str">
            <v>Camila Chepilla</v>
          </cell>
          <cell r="K1087" t="str">
            <v>Camila Chepilla</v>
          </cell>
          <cell r="L1087" t="str">
            <v>Martin Thielemann</v>
          </cell>
          <cell r="M1087" t="str">
            <v>mthielemann@callegari.cl</v>
          </cell>
          <cell r="N1087">
            <v>11500000</v>
          </cell>
        </row>
        <row r="1088">
          <cell r="A1088" t="str">
            <v>PPVC35</v>
          </cell>
          <cell r="B1088">
            <v>45504.522222222222</v>
          </cell>
          <cell r="C1088" t="str">
            <v>SSANGYONG</v>
          </cell>
          <cell r="D1088" t="str">
            <v>MUSSO</v>
          </cell>
          <cell r="E1088">
            <v>2021</v>
          </cell>
          <cell r="F1088">
            <v>80000</v>
          </cell>
          <cell r="G1088" t="str">
            <v>2.2 LIMITED AT 4X4 DIESEL</v>
          </cell>
          <cell r="H1088" t="str">
            <v>BLANCO</v>
          </cell>
          <cell r="I1088" t="str">
            <v>Local Fco De Aguirre</v>
          </cell>
          <cell r="J1088" t="str">
            <v>Erica Miranda</v>
          </cell>
          <cell r="K1088" t="str">
            <v>Erica Miranda</v>
          </cell>
          <cell r="L1088" t="str">
            <v>Willy Guerrero</v>
          </cell>
          <cell r="M1088" t="str">
            <v>wguerrero@callegari.cl</v>
          </cell>
          <cell r="N1088">
            <v>16500000</v>
          </cell>
        </row>
        <row r="1089">
          <cell r="A1089" t="str">
            <v>LVLR40</v>
          </cell>
          <cell r="B1089">
            <v>45504.498611111114</v>
          </cell>
          <cell r="C1089" t="str">
            <v>SUBARU</v>
          </cell>
          <cell r="D1089" t="str">
            <v>XV</v>
          </cell>
          <cell r="E1089">
            <v>2020</v>
          </cell>
          <cell r="F1089">
            <v>84000</v>
          </cell>
          <cell r="G1089" t="str">
            <v>2.0 AWD DYNAMIC AT 4X4</v>
          </cell>
          <cell r="H1089" t="str">
            <v>GRIS OSCURO METALICO</v>
          </cell>
          <cell r="I1089" t="str">
            <v>Megacentro La Serena</v>
          </cell>
          <cell r="J1089" t="str">
            <v>Erica Miranda</v>
          </cell>
          <cell r="K1089" t="str">
            <v>Erica Miranda</v>
          </cell>
          <cell r="L1089" t="str">
            <v>Manuel Villalon</v>
          </cell>
          <cell r="M1089" t="str">
            <v>mvillalon@callegari.cl</v>
          </cell>
          <cell r="N1089">
            <v>13500000</v>
          </cell>
        </row>
        <row r="1090">
          <cell r="A1090" t="str">
            <v>PPVB57</v>
          </cell>
          <cell r="B1090">
            <v>45504.497916666667</v>
          </cell>
          <cell r="C1090" t="str">
            <v>SSANGYONG</v>
          </cell>
          <cell r="D1090" t="str">
            <v>MUSSO GRAND</v>
          </cell>
          <cell r="E1090">
            <v>2021</v>
          </cell>
          <cell r="F1090">
            <v>34500</v>
          </cell>
          <cell r="G1090" t="str">
            <v>2.2 GLX MT 4X4 DIESEL</v>
          </cell>
          <cell r="H1090" t="str">
            <v>ROJO GUINDA</v>
          </cell>
          <cell r="I1090" t="str">
            <v>Megacentro Ovalle</v>
          </cell>
          <cell r="J1090" t="str">
            <v>Erica Miranda</v>
          </cell>
          <cell r="K1090" t="str">
            <v>Erica Miranda</v>
          </cell>
          <cell r="L1090" t="str">
            <v>David Ramirez</v>
          </cell>
          <cell r="M1090" t="str">
            <v>dramirez@callegari.cl</v>
          </cell>
          <cell r="N1090">
            <v>13300000</v>
          </cell>
        </row>
        <row r="1091">
          <cell r="A1091" t="str">
            <v>TFGP60</v>
          </cell>
          <cell r="B1091">
            <v>45504.496527777781</v>
          </cell>
          <cell r="C1091" t="str">
            <v>NISSAN</v>
          </cell>
          <cell r="D1091" t="str">
            <v>QASHQAI</v>
          </cell>
          <cell r="E1091">
            <v>2024</v>
          </cell>
          <cell r="F1091">
            <v>7000</v>
          </cell>
          <cell r="G1091" t="str">
            <v>2.0 ADVANCE PLUS AT</v>
          </cell>
          <cell r="H1091" t="str">
            <v>BLANCO PERLA</v>
          </cell>
          <cell r="I1091" t="str">
            <v>Usados Los Carreras</v>
          </cell>
          <cell r="J1091" t="str">
            <v>Camila Chepilla</v>
          </cell>
          <cell r="K1091" t="str">
            <v>Camila Chepilla</v>
          </cell>
          <cell r="L1091" t="str">
            <v>Lucila Arredondo</v>
          </cell>
          <cell r="M1091" t="str">
            <v>larredondo@callegari.cl</v>
          </cell>
          <cell r="N1091">
            <v>22000000</v>
          </cell>
        </row>
        <row r="1092">
          <cell r="A1092" t="str">
            <v>KCBV88</v>
          </cell>
          <cell r="B1092">
            <v>45504.496527777781</v>
          </cell>
          <cell r="C1092" t="str">
            <v>JEEP</v>
          </cell>
          <cell r="D1092" t="str">
            <v>GRAND CHEROKEE</v>
          </cell>
          <cell r="E1092">
            <v>2020</v>
          </cell>
          <cell r="F1092">
            <v>45000</v>
          </cell>
          <cell r="G1092" t="str">
            <v>3.0 LAREDO AT 4X4 DIESEL</v>
          </cell>
          <cell r="H1092" t="str">
            <v>BLANCO</v>
          </cell>
          <cell r="I1092" t="str">
            <v>Vallenar</v>
          </cell>
          <cell r="J1092" t="str">
            <v>Camila Chepilla</v>
          </cell>
          <cell r="K1092" t="str">
            <v>Camila Chepilla</v>
          </cell>
          <cell r="L1092" t="str">
            <v>Jorge Peña</v>
          </cell>
          <cell r="M1092" t="str">
            <v>jpenav@callegari.cl</v>
          </cell>
          <cell r="N1092">
            <v>22500000</v>
          </cell>
        </row>
        <row r="1093">
          <cell r="A1093" t="str">
            <v>RSJF84</v>
          </cell>
          <cell r="B1093">
            <v>45504.479166666664</v>
          </cell>
          <cell r="C1093" t="str">
            <v>MAZDA</v>
          </cell>
          <cell r="D1093" t="str">
            <v>CX-5</v>
          </cell>
          <cell r="E1093">
            <v>2022</v>
          </cell>
          <cell r="F1093">
            <v>22000</v>
          </cell>
          <cell r="G1093" t="str">
            <v>2.0 ACTIVE AT 4X4</v>
          </cell>
          <cell r="H1093" t="str">
            <v>GRIS METALICO</v>
          </cell>
          <cell r="I1093" t="str">
            <v>Omoda La Serena</v>
          </cell>
          <cell r="J1093" t="str">
            <v>Erica Miranda</v>
          </cell>
          <cell r="K1093" t="str">
            <v>Erica Miranda</v>
          </cell>
          <cell r="L1093" t="str">
            <v>Daniela Pizarro</v>
          </cell>
          <cell r="M1093" t="str">
            <v>dpizarro@callegari.cl</v>
          </cell>
          <cell r="N1093">
            <v>16350000</v>
          </cell>
        </row>
        <row r="1094">
          <cell r="A1094" t="str">
            <v>SHZP63</v>
          </cell>
          <cell r="B1094">
            <v>45504.445138888892</v>
          </cell>
          <cell r="C1094" t="str">
            <v>DONGFENG</v>
          </cell>
          <cell r="D1094">
            <v>580</v>
          </cell>
          <cell r="E1094">
            <v>2023</v>
          </cell>
          <cell r="F1094">
            <v>30000</v>
          </cell>
          <cell r="G1094" t="str">
            <v>1.8 COMFORT MT</v>
          </cell>
          <cell r="H1094" t="str">
            <v>GRIS OSCURO</v>
          </cell>
          <cell r="I1094" t="str">
            <v>Megacentro La Serena</v>
          </cell>
          <cell r="J1094" t="str">
            <v>Erica Miranda</v>
          </cell>
          <cell r="K1094" t="str">
            <v>Erica Miranda</v>
          </cell>
          <cell r="L1094" t="str">
            <v>Alvaro Castro</v>
          </cell>
          <cell r="M1094" t="str">
            <v>acastro@callegari.cl</v>
          </cell>
          <cell r="N1094">
            <v>10000000</v>
          </cell>
        </row>
        <row r="1095">
          <cell r="A1095" t="str">
            <v>PLTJ41</v>
          </cell>
          <cell r="B1095">
            <v>45504.397222222222</v>
          </cell>
          <cell r="C1095" t="str">
            <v>VOLKSWAGEN</v>
          </cell>
          <cell r="D1095" t="str">
            <v>NIVUS</v>
          </cell>
          <cell r="E1095">
            <v>2021</v>
          </cell>
          <cell r="F1095">
            <v>95000</v>
          </cell>
          <cell r="G1095" t="str">
            <v>1.0 TSI HIGHLINE AT</v>
          </cell>
          <cell r="H1095" t="str">
            <v>BLANCO CANDY</v>
          </cell>
          <cell r="I1095" t="str">
            <v>Salamanca</v>
          </cell>
          <cell r="J1095" t="str">
            <v>Erica Miranda</v>
          </cell>
          <cell r="K1095" t="str">
            <v>Erica Miranda</v>
          </cell>
          <cell r="L1095" t="str">
            <v>Cristian Rondanelli</v>
          </cell>
          <cell r="M1095" t="str">
            <v>crondanelli@callegari.cl</v>
          </cell>
          <cell r="N1095">
            <v>10500000</v>
          </cell>
        </row>
        <row r="1096">
          <cell r="A1096" t="str">
            <v>PHFV99</v>
          </cell>
          <cell r="B1096">
            <v>45503.729166666664</v>
          </cell>
          <cell r="C1096" t="str">
            <v>TOYOTA</v>
          </cell>
          <cell r="D1096" t="str">
            <v>RAV4</v>
          </cell>
          <cell r="E1096">
            <v>2021</v>
          </cell>
          <cell r="F1096">
            <v>42000</v>
          </cell>
          <cell r="G1096" t="str">
            <v>2.0 LE AT</v>
          </cell>
          <cell r="H1096" t="str">
            <v>PLATEADO SILVER META</v>
          </cell>
          <cell r="I1096" t="str">
            <v>Megacentro La Serena</v>
          </cell>
          <cell r="J1096" t="str">
            <v>Erica Miranda</v>
          </cell>
          <cell r="K1096" t="str">
            <v>Erica Miranda</v>
          </cell>
          <cell r="L1096" t="str">
            <v>Viviana Rojas</v>
          </cell>
          <cell r="M1096" t="str">
            <v>v.rojas@callegari.cl</v>
          </cell>
          <cell r="N1096">
            <v>15000000</v>
          </cell>
        </row>
        <row r="1097">
          <cell r="A1097" t="str">
            <v>RCBL67</v>
          </cell>
          <cell r="B1097">
            <v>45503.728472222225</v>
          </cell>
          <cell r="C1097" t="str">
            <v>NISSAN</v>
          </cell>
          <cell r="D1097" t="str">
            <v>KICKS</v>
          </cell>
          <cell r="E1097">
            <v>2021</v>
          </cell>
          <cell r="F1097">
            <v>84124</v>
          </cell>
          <cell r="G1097" t="str">
            <v>1.6 ADVANCE MT</v>
          </cell>
          <cell r="H1097" t="str">
            <v>PLATEADO</v>
          </cell>
          <cell r="I1097" t="str">
            <v>Nissan La Serena</v>
          </cell>
          <cell r="J1097" t="str">
            <v>Erica Miranda</v>
          </cell>
          <cell r="K1097" t="str">
            <v>Erica Miranda</v>
          </cell>
          <cell r="L1097" t="str">
            <v>Magdalena Olivares</v>
          </cell>
          <cell r="M1097" t="str">
            <v>molivares@callegari.cl</v>
          </cell>
          <cell r="N1097">
            <v>9700000</v>
          </cell>
        </row>
        <row r="1098">
          <cell r="A1098" t="str">
            <v>RFKT80</v>
          </cell>
          <cell r="B1098">
            <v>45503.359027777777</v>
          </cell>
          <cell r="C1098" t="str">
            <v>CHERY</v>
          </cell>
          <cell r="D1098" t="str">
            <v>TIGGO 3</v>
          </cell>
          <cell r="E1098">
            <v>2022</v>
          </cell>
          <cell r="F1098">
            <v>28000</v>
          </cell>
          <cell r="G1098" t="str">
            <v>1.5 GLS MT</v>
          </cell>
          <cell r="H1098" t="str">
            <v>NEGRO</v>
          </cell>
          <cell r="I1098" t="str">
            <v>Vallenar</v>
          </cell>
          <cell r="J1098" t="str">
            <v>Camila Chepilla</v>
          </cell>
          <cell r="K1098" t="str">
            <v>Camila Chepilla</v>
          </cell>
          <cell r="L1098" t="str">
            <v>Claudia Vasquez</v>
          </cell>
          <cell r="M1098" t="str">
            <v>cvasquez@callegari.cl</v>
          </cell>
          <cell r="N1098">
            <v>8000000</v>
          </cell>
        </row>
        <row r="1099">
          <cell r="A1099" t="str">
            <v>PTDH95</v>
          </cell>
          <cell r="B1099">
            <v>45502.793749999997</v>
          </cell>
          <cell r="C1099" t="str">
            <v>KIA MOTORS</v>
          </cell>
          <cell r="D1099" t="str">
            <v>SPORTAGE</v>
          </cell>
          <cell r="E1099">
            <v>2021</v>
          </cell>
          <cell r="F1099">
            <v>22200</v>
          </cell>
          <cell r="G1099" t="str">
            <v>SPORTAGE LX 2.0L GSL 6MT 2WD</v>
          </cell>
          <cell r="H1099" t="str">
            <v>GRIS ACERO</v>
          </cell>
          <cell r="I1099" t="str">
            <v>Kia La Serena</v>
          </cell>
          <cell r="J1099" t="str">
            <v>Erica Miranda</v>
          </cell>
          <cell r="K1099" t="str">
            <v>Erica Miranda</v>
          </cell>
          <cell r="L1099" t="str">
            <v>Loreto Garces</v>
          </cell>
          <cell r="M1099" t="str">
            <v>lgarces@callegari.cl</v>
          </cell>
          <cell r="N1099">
            <v>11700000</v>
          </cell>
        </row>
        <row r="1100">
          <cell r="A1100" t="str">
            <v>RJPJ13</v>
          </cell>
          <cell r="B1100">
            <v>45502.734722222223</v>
          </cell>
          <cell r="C1100" t="str">
            <v>FORD</v>
          </cell>
          <cell r="D1100" t="str">
            <v>TERRITORY</v>
          </cell>
          <cell r="E1100">
            <v>2022</v>
          </cell>
          <cell r="F1100">
            <v>15000</v>
          </cell>
          <cell r="G1100" t="str">
            <v>1.5 TITANIUM PLUS AT</v>
          </cell>
          <cell r="H1100" t="str">
            <v>BLANCO PERLADO</v>
          </cell>
          <cell r="I1100" t="str">
            <v>Megacentro La Serena</v>
          </cell>
          <cell r="J1100" t="str">
            <v>Erica Miranda</v>
          </cell>
          <cell r="K1100" t="str">
            <v>Erica Miranda</v>
          </cell>
          <cell r="L1100" t="str">
            <v>Juan Saavedra</v>
          </cell>
          <cell r="M1100" t="str">
            <v>jsaavedra@callegari.cl</v>
          </cell>
          <cell r="N1100">
            <v>13500000</v>
          </cell>
        </row>
        <row r="1101">
          <cell r="A1101" t="str">
            <v>RRVX69</v>
          </cell>
          <cell r="B1101">
            <v>45502.560416666667</v>
          </cell>
          <cell r="C1101" t="str">
            <v>NISSAN</v>
          </cell>
          <cell r="D1101" t="str">
            <v>KICKS</v>
          </cell>
          <cell r="E1101">
            <v>2022</v>
          </cell>
          <cell r="F1101">
            <v>56051</v>
          </cell>
          <cell r="G1101" t="str">
            <v>1.6 SENSE MT</v>
          </cell>
          <cell r="H1101" t="str">
            <v>ROJO METALICO</v>
          </cell>
          <cell r="I1101" t="str">
            <v>Megacentro Ovalle</v>
          </cell>
          <cell r="J1101" t="str">
            <v>Erica Miranda</v>
          </cell>
          <cell r="K1101" t="str">
            <v>Erica Miranda</v>
          </cell>
          <cell r="L1101" t="str">
            <v>Carlos Morales</v>
          </cell>
          <cell r="M1101" t="str">
            <v>camorales@callegari.cl</v>
          </cell>
          <cell r="N1101">
            <v>10500000</v>
          </cell>
        </row>
        <row r="1102">
          <cell r="A1102" t="str">
            <v>PLHH11</v>
          </cell>
          <cell r="B1102">
            <v>45502.557638888888</v>
          </cell>
          <cell r="C1102" t="str">
            <v>NISSAN</v>
          </cell>
          <cell r="D1102" t="str">
            <v>KICKS</v>
          </cell>
          <cell r="E1102">
            <v>2021</v>
          </cell>
          <cell r="F1102">
            <v>31537</v>
          </cell>
          <cell r="G1102" t="str">
            <v>1.6 SENSE MT</v>
          </cell>
          <cell r="H1102" t="str">
            <v>BLANCO PERLA</v>
          </cell>
          <cell r="I1102" t="str">
            <v>Nissan La Serena</v>
          </cell>
          <cell r="J1102" t="str">
            <v>Erica Miranda</v>
          </cell>
          <cell r="K1102" t="str">
            <v>Erica Miranda</v>
          </cell>
          <cell r="L1102" t="str">
            <v>Magdalena Olivares</v>
          </cell>
          <cell r="M1102" t="str">
            <v>molivares@callegari.cl</v>
          </cell>
          <cell r="N1102">
            <v>9500000</v>
          </cell>
        </row>
        <row r="1103">
          <cell r="A1103" t="str">
            <v>LHPY89</v>
          </cell>
          <cell r="B1103">
            <v>45502.501388888886</v>
          </cell>
          <cell r="C1103" t="str">
            <v>CHEVROLET</v>
          </cell>
          <cell r="D1103" t="str">
            <v>CAPTIVA</v>
          </cell>
          <cell r="E1103">
            <v>2019</v>
          </cell>
          <cell r="F1103">
            <v>92000</v>
          </cell>
          <cell r="G1103" t="str">
            <v>1.5 PREMIERT 2WD MT</v>
          </cell>
          <cell r="H1103" t="str">
            <v>GRIS METALICO</v>
          </cell>
          <cell r="I1103" t="str">
            <v>Sk Copiapo</v>
          </cell>
          <cell r="J1103" t="str">
            <v>Camila Chepilla</v>
          </cell>
          <cell r="K1103" t="str">
            <v>Camila Chepilla</v>
          </cell>
          <cell r="L1103" t="str">
            <v>Katherine Arredondo</v>
          </cell>
          <cell r="M1103" t="str">
            <v>karredondo@callegari.cl</v>
          </cell>
          <cell r="N1103">
            <v>9700000</v>
          </cell>
        </row>
        <row r="1104">
          <cell r="A1104" t="str">
            <v>RGHF20</v>
          </cell>
          <cell r="B1104">
            <v>45502.496527777781</v>
          </cell>
          <cell r="C1104" t="str">
            <v>CHERY</v>
          </cell>
          <cell r="D1104" t="str">
            <v>TIGGO 3</v>
          </cell>
          <cell r="E1104">
            <v>2022</v>
          </cell>
          <cell r="F1104">
            <v>30000</v>
          </cell>
          <cell r="G1104" t="str">
            <v>1.5 GLS MT</v>
          </cell>
          <cell r="H1104" t="str">
            <v>GRIS PLATA</v>
          </cell>
          <cell r="I1104" t="str">
            <v>Sk Copiapo</v>
          </cell>
          <cell r="J1104" t="str">
            <v>Camila Chepilla</v>
          </cell>
          <cell r="K1104" t="str">
            <v>Camila Chepilla</v>
          </cell>
          <cell r="L1104" t="str">
            <v>Katherine Arredondo</v>
          </cell>
          <cell r="M1104" t="str">
            <v>karredondo@callegari.cl</v>
          </cell>
          <cell r="N1104">
            <v>7800000</v>
          </cell>
        </row>
        <row r="1105">
          <cell r="A1105" t="str">
            <v>RKFZ22</v>
          </cell>
          <cell r="B1105">
            <v>45502.486805555556</v>
          </cell>
          <cell r="C1105" t="str">
            <v>HAVAL</v>
          </cell>
          <cell r="D1105" t="str">
            <v>JOLION</v>
          </cell>
          <cell r="E1105">
            <v>2022</v>
          </cell>
          <cell r="F1105">
            <v>14000</v>
          </cell>
          <cell r="G1105" t="str">
            <v>1.5 ELITE MT</v>
          </cell>
          <cell r="H1105" t="str">
            <v>BLANCO TITANIO</v>
          </cell>
          <cell r="I1105" t="str">
            <v>Usados Los Carreras</v>
          </cell>
          <cell r="J1105" t="str">
            <v>Camila Chepilla</v>
          </cell>
          <cell r="K1105" t="str">
            <v>Camila Chepilla</v>
          </cell>
          <cell r="L1105" t="str">
            <v>Jose Mauricio Ibañez</v>
          </cell>
          <cell r="M1105" t="str">
            <v>jibanez@callegari.cl</v>
          </cell>
          <cell r="N1105">
            <v>9800000</v>
          </cell>
        </row>
        <row r="1106">
          <cell r="A1106" t="str">
            <v>LDVZ43</v>
          </cell>
          <cell r="B1106">
            <v>45502.475694444445</v>
          </cell>
          <cell r="C1106" t="str">
            <v>KIA MOTORS</v>
          </cell>
          <cell r="D1106" t="str">
            <v>MORNING</v>
          </cell>
          <cell r="E1106">
            <v>2019</v>
          </cell>
          <cell r="F1106">
            <v>84000</v>
          </cell>
          <cell r="G1106" t="str">
            <v>MORNING EX 1.2 MEC A/C DAB</v>
          </cell>
          <cell r="H1106" t="str">
            <v>ROJO VIVO</v>
          </cell>
          <cell r="I1106" t="str">
            <v>Omoda La Serena</v>
          </cell>
          <cell r="J1106" t="str">
            <v>Antonella Daire</v>
          </cell>
          <cell r="K1106" t="str">
            <v>Antonella Daire</v>
          </cell>
          <cell r="L1106" t="str">
            <v>Nasly Andrea  Rojas Campusano</v>
          </cell>
          <cell r="M1106" t="str">
            <v>nrojas@callegari.cl</v>
          </cell>
          <cell r="N1106">
            <v>5000000</v>
          </cell>
        </row>
        <row r="1107">
          <cell r="A1107" t="str">
            <v>SLWF87</v>
          </cell>
          <cell r="B1107">
            <v>45502.441666666666</v>
          </cell>
          <cell r="C1107" t="str">
            <v>PEUGEOT</v>
          </cell>
          <cell r="D1107" t="str">
            <v>PARTNER</v>
          </cell>
          <cell r="E1107">
            <v>2023</v>
          </cell>
          <cell r="F1107">
            <v>67461</v>
          </cell>
          <cell r="G1107" t="str">
            <v>1.5 L2 BLUEHDI 100 MT DIESEL</v>
          </cell>
          <cell r="H1107" t="str">
            <v>GRIS PLATINIUM</v>
          </cell>
          <cell r="I1107" t="str">
            <v>Peugeot Copiapo</v>
          </cell>
          <cell r="J1107" t="str">
            <v>Camila Chepilla</v>
          </cell>
          <cell r="K1107" t="str">
            <v>Camila Chepilla</v>
          </cell>
          <cell r="L1107" t="str">
            <v>Ricky Bohorquez</v>
          </cell>
          <cell r="M1107" t="str">
            <v>rbohorquez@callegari.cl</v>
          </cell>
          <cell r="N1107">
            <v>13700000</v>
          </cell>
        </row>
        <row r="1108">
          <cell r="A1108" t="str">
            <v>TDYK44</v>
          </cell>
          <cell r="B1108">
            <v>45502.415277777778</v>
          </cell>
          <cell r="C1108" t="str">
            <v>SUZUKI</v>
          </cell>
          <cell r="D1108" t="str">
            <v>GRAND VITARA</v>
          </cell>
          <cell r="E1108">
            <v>2024</v>
          </cell>
          <cell r="F1108">
            <v>1078</v>
          </cell>
          <cell r="G1108" t="str">
            <v>1.5 GL AT 4X2 HIBRIDO</v>
          </cell>
          <cell r="H1108" t="str">
            <v>AZUL METALICO PERLADO</v>
          </cell>
          <cell r="I1108" t="str">
            <v>Megacentro Ovalle</v>
          </cell>
          <cell r="J1108" t="str">
            <v>Erica Miranda</v>
          </cell>
          <cell r="K1108" t="str">
            <v>Erica Miranda</v>
          </cell>
          <cell r="L1108" t="str">
            <v>Andy Sebastian  Rojas</v>
          </cell>
          <cell r="M1108" t="str">
            <v>arojas@callegari.cl</v>
          </cell>
          <cell r="N1108">
            <v>15000000</v>
          </cell>
        </row>
        <row r="1109">
          <cell r="A1109" t="str">
            <v>PHGC27</v>
          </cell>
          <cell r="B1109">
            <v>45502.415277777778</v>
          </cell>
          <cell r="C1109" t="str">
            <v>KIA MOTORS</v>
          </cell>
          <cell r="D1109" t="str">
            <v>RIO 5</v>
          </cell>
          <cell r="E1109">
            <v>2021</v>
          </cell>
          <cell r="F1109">
            <v>73326</v>
          </cell>
          <cell r="G1109" t="str">
            <v>1.4 EX 6MT AC</v>
          </cell>
          <cell r="H1109" t="str">
            <v>GRIS URBANO</v>
          </cell>
          <cell r="I1109" t="str">
            <v>Local Fco De Aguirre</v>
          </cell>
          <cell r="J1109" t="str">
            <v>Erica Miranda</v>
          </cell>
          <cell r="K1109" t="str">
            <v>Erica Miranda</v>
          </cell>
          <cell r="L1109" t="str">
            <v>Pablo Toth</v>
          </cell>
          <cell r="M1109" t="str">
            <v>ptoth@callegari.cl</v>
          </cell>
          <cell r="N1109">
            <v>7600000</v>
          </cell>
        </row>
        <row r="1110">
          <cell r="A1110" t="str">
            <v>SHBZ35</v>
          </cell>
          <cell r="B1110">
            <v>45500.525000000001</v>
          </cell>
          <cell r="C1110" t="str">
            <v>KIA MOTORS</v>
          </cell>
          <cell r="D1110" t="str">
            <v>CARENS</v>
          </cell>
          <cell r="E1110">
            <v>2023</v>
          </cell>
          <cell r="F1110">
            <v>41000</v>
          </cell>
          <cell r="G1110" t="str">
            <v>1.4 EX 7DCT TURBO-GDI 7P AT</v>
          </cell>
          <cell r="H1110" t="str">
            <v>BLANCO INVIERNO</v>
          </cell>
          <cell r="I1110" t="str">
            <v>Megacentro La Serena</v>
          </cell>
          <cell r="J1110" t="str">
            <v>Erica Miranda</v>
          </cell>
          <cell r="K1110" t="str">
            <v>Erica Miranda</v>
          </cell>
          <cell r="L1110" t="str">
            <v>Viviana Rojas</v>
          </cell>
          <cell r="M1110" t="str">
            <v>v.rojas@callegari.cl</v>
          </cell>
          <cell r="N1110">
            <v>14500000</v>
          </cell>
        </row>
        <row r="1111">
          <cell r="A1111" t="str">
            <v>SLZB10</v>
          </cell>
          <cell r="B1111">
            <v>45500.458333333336</v>
          </cell>
          <cell r="C1111" t="str">
            <v>FORD</v>
          </cell>
          <cell r="D1111" t="str">
            <v>TERRITORY</v>
          </cell>
          <cell r="E1111">
            <v>2023</v>
          </cell>
          <cell r="F1111">
            <v>23500</v>
          </cell>
          <cell r="G1111" t="str">
            <v>1.5 TREND AT</v>
          </cell>
          <cell r="H1111" t="str">
            <v>CAFE PERLA OCRE</v>
          </cell>
          <cell r="I1111" t="str">
            <v>Megacentro La Serena</v>
          </cell>
          <cell r="J1111" t="str">
            <v>Erica Miranda</v>
          </cell>
          <cell r="K1111" t="str">
            <v>Erica Miranda</v>
          </cell>
          <cell r="L1111" t="str">
            <v>Fabian Muñoz</v>
          </cell>
          <cell r="M1111" t="str">
            <v>fmunoz@callegari.cl</v>
          </cell>
          <cell r="N1111">
            <v>12300000</v>
          </cell>
        </row>
        <row r="1112">
          <cell r="A1112" t="str">
            <v>PJLL76</v>
          </cell>
          <cell r="B1112">
            <v>45500.429861111108</v>
          </cell>
          <cell r="C1112" t="str">
            <v>KIA MOTORS</v>
          </cell>
          <cell r="D1112" t="str">
            <v>SELTOS</v>
          </cell>
          <cell r="E1112">
            <v>2021</v>
          </cell>
          <cell r="F1112">
            <v>49200</v>
          </cell>
          <cell r="G1112" t="str">
            <v>1.6 EX AT</v>
          </cell>
          <cell r="H1112" t="str">
            <v>GRIS ACERO NEGRO</v>
          </cell>
          <cell r="I1112" t="str">
            <v>Kia La Serena</v>
          </cell>
          <cell r="J1112" t="str">
            <v>Erica Miranda</v>
          </cell>
          <cell r="K1112" t="str">
            <v>Erica Miranda</v>
          </cell>
          <cell r="L1112" t="str">
            <v>Loreto Garces</v>
          </cell>
          <cell r="M1112" t="str">
            <v>lgarces@callegari.cl</v>
          </cell>
          <cell r="N1112">
            <v>11500000</v>
          </cell>
        </row>
        <row r="1113">
          <cell r="A1113" t="str">
            <v>PYRY62</v>
          </cell>
          <cell r="B1113">
            <v>45499.745138888888</v>
          </cell>
          <cell r="C1113" t="str">
            <v>SSANGYONG</v>
          </cell>
          <cell r="D1113" t="str">
            <v>KORANDO</v>
          </cell>
          <cell r="E1113">
            <v>2021</v>
          </cell>
          <cell r="F1113">
            <v>29000</v>
          </cell>
          <cell r="G1113" t="str">
            <v>1.5 LIMITED 6AB AT</v>
          </cell>
          <cell r="H1113" t="str">
            <v>BLANCO</v>
          </cell>
          <cell r="I1113" t="str">
            <v>Megacentro La Serena</v>
          </cell>
          <cell r="J1113" t="str">
            <v>Erica Miranda</v>
          </cell>
          <cell r="K1113" t="str">
            <v>Erica Miranda</v>
          </cell>
          <cell r="L1113" t="str">
            <v>Manuel Villalon</v>
          </cell>
          <cell r="M1113" t="str">
            <v>mvillalon@callegari.cl</v>
          </cell>
          <cell r="N1113">
            <v>13250000</v>
          </cell>
        </row>
        <row r="1114">
          <cell r="A1114" t="str">
            <v>KPLG78</v>
          </cell>
          <cell r="B1114">
            <v>45499.734027777777</v>
          </cell>
          <cell r="C1114" t="str">
            <v>MG</v>
          </cell>
          <cell r="D1114" t="str">
            <v>MG3</v>
          </cell>
          <cell r="E1114">
            <v>2018</v>
          </cell>
          <cell r="F1114">
            <v>60000</v>
          </cell>
          <cell r="G1114" t="str">
            <v>1.5 COMFORT PLUS MT</v>
          </cell>
          <cell r="H1114" t="str">
            <v>ROJO</v>
          </cell>
          <cell r="I1114" t="str">
            <v>Nissan Copiapo</v>
          </cell>
          <cell r="J1114" t="str">
            <v>Camila Chepilla</v>
          </cell>
          <cell r="K1114" t="str">
            <v>Camila Chepilla</v>
          </cell>
          <cell r="L1114" t="str">
            <v>Bryan Tapia</v>
          </cell>
          <cell r="M1114" t="str">
            <v>btapia@callegari.cl</v>
          </cell>
          <cell r="N1114">
            <v>4200000</v>
          </cell>
        </row>
        <row r="1115">
          <cell r="A1115" t="str">
            <v>PPJR38</v>
          </cell>
          <cell r="B1115">
            <v>45499.651388888888</v>
          </cell>
          <cell r="C1115" t="str">
            <v>KIA MOTORS</v>
          </cell>
          <cell r="D1115" t="str">
            <v>SPORTAGE</v>
          </cell>
          <cell r="E1115">
            <v>2021</v>
          </cell>
          <cell r="F1115">
            <v>42000</v>
          </cell>
          <cell r="G1115" t="str">
            <v>SPORTAGE LX 2.0L GSL 6MT 2WD</v>
          </cell>
          <cell r="H1115" t="str">
            <v>ROJO FUEGO</v>
          </cell>
          <cell r="I1115" t="str">
            <v>Kia La Serena</v>
          </cell>
          <cell r="J1115" t="str">
            <v>Erica Miranda</v>
          </cell>
          <cell r="K1115" t="str">
            <v>Erica Miranda</v>
          </cell>
          <cell r="L1115" t="str">
            <v>José Cerda</v>
          </cell>
          <cell r="M1115" t="str">
            <v>jose.cerda@callegari.cl</v>
          </cell>
          <cell r="N1115">
            <v>11500000</v>
          </cell>
        </row>
        <row r="1116">
          <cell r="A1116" t="str">
            <v>RGTR35</v>
          </cell>
          <cell r="B1116">
            <v>45499.647222222222</v>
          </cell>
          <cell r="C1116" t="str">
            <v>PEUGEOT</v>
          </cell>
          <cell r="D1116">
            <v>208</v>
          </cell>
          <cell r="E1116">
            <v>2022</v>
          </cell>
          <cell r="F1116">
            <v>20000</v>
          </cell>
          <cell r="G1116" t="str">
            <v>1.2 ACTIVE PACK PURETECH 75 MT</v>
          </cell>
          <cell r="H1116" t="str">
            <v>GRIS PLATINUM</v>
          </cell>
          <cell r="I1116" t="str">
            <v>Peugeot La Serena</v>
          </cell>
          <cell r="J1116" t="str">
            <v>Antonella Daire</v>
          </cell>
          <cell r="K1116" t="str">
            <v>Antonella Daire</v>
          </cell>
          <cell r="L1116" t="str">
            <v>Michael Guzman</v>
          </cell>
          <cell r="M1116" t="str">
            <v>mguzman@callegari.cl</v>
          </cell>
          <cell r="N1116">
            <v>9500000</v>
          </cell>
        </row>
        <row r="1117">
          <cell r="A1117" t="str">
            <v>PSTW51</v>
          </cell>
          <cell r="B1117">
            <v>45499.525694444441</v>
          </cell>
          <cell r="C1117" t="str">
            <v>CHEVROLET</v>
          </cell>
          <cell r="D1117" t="str">
            <v>GROOVE</v>
          </cell>
          <cell r="E1117">
            <v>2021</v>
          </cell>
          <cell r="F1117">
            <v>70000</v>
          </cell>
          <cell r="G1117" t="str">
            <v>1.5 LT MT</v>
          </cell>
          <cell r="H1117" t="str">
            <v>AZUL CIELO METALICO</v>
          </cell>
          <cell r="I1117" t="str">
            <v>Kia La Serena</v>
          </cell>
          <cell r="J1117" t="str">
            <v>Erica Miranda</v>
          </cell>
          <cell r="K1117" t="str">
            <v>Erica Miranda</v>
          </cell>
          <cell r="L1117" t="str">
            <v>Loreto Garces</v>
          </cell>
          <cell r="M1117" t="str">
            <v>lgarces@callegari.cl</v>
          </cell>
          <cell r="N1117">
            <v>8500000</v>
          </cell>
        </row>
        <row r="1118">
          <cell r="A1118" t="str">
            <v>PSHX47</v>
          </cell>
          <cell r="B1118">
            <v>45498.761805555558</v>
          </cell>
          <cell r="C1118" t="str">
            <v>KIA MOTORS</v>
          </cell>
          <cell r="D1118" t="str">
            <v>SPORTAGE</v>
          </cell>
          <cell r="E1118">
            <v>2021</v>
          </cell>
          <cell r="F1118">
            <v>91084</v>
          </cell>
          <cell r="G1118" t="str">
            <v>SPORTAGE LX 2.0L GSL 6MT 2WD</v>
          </cell>
          <cell r="H1118" t="str">
            <v>azul mercurio</v>
          </cell>
          <cell r="I1118" t="str">
            <v>Nissan La Serena</v>
          </cell>
          <cell r="J1118" t="str">
            <v>Erica Miranda</v>
          </cell>
          <cell r="K1118" t="str">
            <v>Erica Miranda</v>
          </cell>
          <cell r="L1118" t="str">
            <v>Jorge Sandoval</v>
          </cell>
          <cell r="M1118" t="str">
            <v>jsandoval@callegari.cl</v>
          </cell>
          <cell r="N1118">
            <v>11500000</v>
          </cell>
        </row>
        <row r="1119">
          <cell r="A1119" t="str">
            <v>JPZP65</v>
          </cell>
          <cell r="B1119">
            <v>45498.70416666667</v>
          </cell>
          <cell r="C1119" t="str">
            <v>CHANGAN</v>
          </cell>
          <cell r="D1119" t="str">
            <v>CX70</v>
          </cell>
          <cell r="E1119">
            <v>2018</v>
          </cell>
          <cell r="F1119">
            <v>75609</v>
          </cell>
          <cell r="G1119" t="str">
            <v>1.6 MT</v>
          </cell>
          <cell r="H1119" t="str">
            <v>GRIS</v>
          </cell>
          <cell r="I1119" t="str">
            <v>Megacentro Ovalle</v>
          </cell>
          <cell r="J1119" t="str">
            <v>Erica Miranda</v>
          </cell>
          <cell r="K1119" t="str">
            <v>Erica Miranda</v>
          </cell>
          <cell r="L1119" t="str">
            <v>Felipe Nuñez</v>
          </cell>
          <cell r="M1119" t="str">
            <v>fnunez@callegari.cl</v>
          </cell>
          <cell r="N1119">
            <v>5760000</v>
          </cell>
        </row>
        <row r="1120">
          <cell r="A1120" t="str">
            <v>LDVZ40</v>
          </cell>
          <cell r="B1120">
            <v>45498.481249999997</v>
          </cell>
          <cell r="C1120" t="str">
            <v>FORD</v>
          </cell>
          <cell r="D1120" t="str">
            <v>RANGER</v>
          </cell>
          <cell r="E1120">
            <v>2019</v>
          </cell>
          <cell r="F1120">
            <v>109000</v>
          </cell>
          <cell r="G1120" t="str">
            <v>2.5 GAS XLT MT</v>
          </cell>
          <cell r="H1120" t="str">
            <v>ROJO BARI</v>
          </cell>
          <cell r="I1120" t="str">
            <v>Megacentro La Serena</v>
          </cell>
          <cell r="J1120" t="str">
            <v>Erica Miranda</v>
          </cell>
          <cell r="K1120" t="str">
            <v>Erica Miranda</v>
          </cell>
          <cell r="L1120" t="str">
            <v>Fabian Muñoz</v>
          </cell>
          <cell r="M1120" t="str">
            <v>fmunoz@callegari.cl</v>
          </cell>
          <cell r="N1120">
            <v>10500000</v>
          </cell>
        </row>
        <row r="1121">
          <cell r="A1121" t="str">
            <v>KWVR22</v>
          </cell>
          <cell r="B1121">
            <v>45498.406944444447</v>
          </cell>
          <cell r="C1121" t="str">
            <v>SSANGYONG</v>
          </cell>
          <cell r="D1121" t="str">
            <v>REXTON</v>
          </cell>
          <cell r="E1121">
            <v>2019</v>
          </cell>
          <cell r="F1121">
            <v>46500</v>
          </cell>
          <cell r="H1121" t="str">
            <v>BLANCO PERLA</v>
          </cell>
          <cell r="I1121" t="str">
            <v xml:space="preserve">Premium Usados </v>
          </cell>
          <cell r="J1121" t="str">
            <v>Erica Miranda</v>
          </cell>
          <cell r="K1121" t="str">
            <v>Erica Miranda</v>
          </cell>
          <cell r="L1121" t="str">
            <v>Daniel Aguilera</v>
          </cell>
          <cell r="M1121" t="str">
            <v>daguilera@callegari.cl</v>
          </cell>
          <cell r="N1121">
            <v>13800000</v>
          </cell>
        </row>
        <row r="1122">
          <cell r="A1122" t="str">
            <v>RTWY58</v>
          </cell>
          <cell r="B1122">
            <v>45497.780555555553</v>
          </cell>
          <cell r="C1122" t="str">
            <v>CHERY</v>
          </cell>
          <cell r="D1122" t="str">
            <v>TIGGO 8</v>
          </cell>
          <cell r="E1122">
            <v>2022</v>
          </cell>
          <cell r="F1122">
            <v>42500</v>
          </cell>
          <cell r="G1122" t="str">
            <v>1.5 GLS MT</v>
          </cell>
          <cell r="H1122" t="str">
            <v>AZUL METALIZADO</v>
          </cell>
          <cell r="I1122" t="str">
            <v>Megacentro Ovalle</v>
          </cell>
          <cell r="J1122" t="str">
            <v>Erica Miranda</v>
          </cell>
          <cell r="K1122" t="str">
            <v>Erica Miranda</v>
          </cell>
          <cell r="L1122" t="str">
            <v>Jorge Nuñez</v>
          </cell>
          <cell r="M1122" t="str">
            <v>jnunez@callegari.cl</v>
          </cell>
          <cell r="N1122">
            <v>10200000</v>
          </cell>
        </row>
        <row r="1123">
          <cell r="A1123" t="str">
            <v>TCTT94</v>
          </cell>
          <cell r="B1123">
            <v>45497.564583333333</v>
          </cell>
          <cell r="C1123" t="str">
            <v>MITSUBISHI</v>
          </cell>
          <cell r="D1123" t="str">
            <v>XPANDER</v>
          </cell>
          <cell r="E1123">
            <v>2024</v>
          </cell>
          <cell r="F1123">
            <v>19500</v>
          </cell>
          <cell r="G1123" t="str">
            <v>1.5 GLX AT</v>
          </cell>
          <cell r="H1123" t="str">
            <v>GRIS GRAFITO</v>
          </cell>
          <cell r="I1123" t="str">
            <v>Megacentro Copiapo</v>
          </cell>
          <cell r="J1123" t="str">
            <v>Camila Chepilla</v>
          </cell>
          <cell r="K1123" t="str">
            <v>Camila Chepilla</v>
          </cell>
          <cell r="L1123" t="str">
            <v>Martin Thielemann</v>
          </cell>
          <cell r="M1123" t="str">
            <v>mthielemann@callegari.cl</v>
          </cell>
          <cell r="N1123">
            <v>13200000</v>
          </cell>
        </row>
        <row r="1124">
          <cell r="A1124" t="str">
            <v>RBCZ50</v>
          </cell>
          <cell r="B1124">
            <v>45497.540972222225</v>
          </cell>
          <cell r="C1124" t="str">
            <v>CHERY</v>
          </cell>
          <cell r="D1124" t="str">
            <v>TIGGO 3</v>
          </cell>
          <cell r="E1124">
            <v>2021</v>
          </cell>
          <cell r="F1124">
            <v>52316</v>
          </cell>
          <cell r="G1124" t="str">
            <v>1.5 GLS AT</v>
          </cell>
          <cell r="H1124" t="str">
            <v>ROJO METALIZADO</v>
          </cell>
          <cell r="I1124" t="str">
            <v>Sk Copiapo</v>
          </cell>
          <cell r="J1124" t="str">
            <v>Camila Chepilla</v>
          </cell>
          <cell r="K1124" t="str">
            <v>Camila Chepilla</v>
          </cell>
          <cell r="L1124" t="str">
            <v>Marcelo Zarate</v>
          </cell>
          <cell r="M1124" t="str">
            <v>mzarate@callegari.cl</v>
          </cell>
          <cell r="N1124">
            <v>7500000</v>
          </cell>
        </row>
        <row r="1125">
          <cell r="A1125" t="str">
            <v>PDBS49</v>
          </cell>
          <cell r="B1125">
            <v>45496.790972222225</v>
          </cell>
          <cell r="C1125" t="str">
            <v>CHEVROLET</v>
          </cell>
          <cell r="D1125" t="str">
            <v>TRACKER</v>
          </cell>
          <cell r="E1125">
            <v>2020</v>
          </cell>
          <cell r="F1125">
            <v>8200</v>
          </cell>
          <cell r="H1125" t="str">
            <v>GRIS METALICO</v>
          </cell>
          <cell r="I1125" t="str">
            <v>Megacentro La Serena</v>
          </cell>
          <cell r="J1125" t="str">
            <v>Erica Miranda</v>
          </cell>
          <cell r="K1125" t="str">
            <v>Erica Miranda</v>
          </cell>
          <cell r="L1125" t="str">
            <v>Viviana Rojas</v>
          </cell>
          <cell r="M1125" t="str">
            <v>v.rojas@callegari.cl</v>
          </cell>
          <cell r="N1125">
            <v>8500000</v>
          </cell>
        </row>
        <row r="1126">
          <cell r="A1126" t="str">
            <v>RTVS37</v>
          </cell>
          <cell r="B1126">
            <v>45496.655555555553</v>
          </cell>
          <cell r="C1126" t="str">
            <v>GREAT WALL</v>
          </cell>
          <cell r="D1126" t="str">
            <v>POER</v>
          </cell>
          <cell r="E1126">
            <v>2022</v>
          </cell>
          <cell r="F1126">
            <v>30261</v>
          </cell>
          <cell r="G1126" t="str">
            <v>2.0 DELUXE MT 4X4 DIESEL</v>
          </cell>
          <cell r="H1126" t="str">
            <v>AZUL</v>
          </cell>
          <cell r="I1126" t="str">
            <v>Nissan La Serena</v>
          </cell>
          <cell r="J1126" t="str">
            <v>Erica Miranda</v>
          </cell>
          <cell r="K1126" t="str">
            <v>Erica Miranda</v>
          </cell>
          <cell r="L1126" t="str">
            <v>Magdalena Olivares</v>
          </cell>
          <cell r="M1126" t="str">
            <v>molivares@callegari.cl</v>
          </cell>
          <cell r="N1126">
            <v>13500000</v>
          </cell>
        </row>
        <row r="1127">
          <cell r="A1127" t="str">
            <v>KLBS58</v>
          </cell>
          <cell r="B1127">
            <v>45496.511111111111</v>
          </cell>
          <cell r="C1127" t="str">
            <v>PEUGEOT</v>
          </cell>
          <cell r="D1127">
            <v>208</v>
          </cell>
          <cell r="E1127">
            <v>2018</v>
          </cell>
          <cell r="F1127">
            <v>92000</v>
          </cell>
          <cell r="G1127" t="str">
            <v>1.6 ALLURE PACK BLUEHDI 100HP MT DIESEL</v>
          </cell>
          <cell r="H1127" t="str">
            <v>BLANCO BANQUISE</v>
          </cell>
          <cell r="I1127" t="str">
            <v>capacitación</v>
          </cell>
          <cell r="J1127" t="str">
            <v>Antonella Daire</v>
          </cell>
          <cell r="K1127" t="str">
            <v>Antonella Daire</v>
          </cell>
          <cell r="L1127" t="str">
            <v>Capacitación  Vendedores</v>
          </cell>
          <cell r="M1127" t="str">
            <v>vendedor@callegari.cl</v>
          </cell>
          <cell r="N1127">
            <v>6000000</v>
          </cell>
        </row>
        <row r="1128">
          <cell r="A1128" t="str">
            <v>RVYS61</v>
          </cell>
          <cell r="B1128">
            <v>45496.499305555553</v>
          </cell>
          <cell r="C1128" t="str">
            <v>TOYOTA</v>
          </cell>
          <cell r="D1128" t="str">
            <v>YARIS</v>
          </cell>
          <cell r="E1128">
            <v>2023</v>
          </cell>
          <cell r="F1128">
            <v>7800</v>
          </cell>
          <cell r="H1128" t="str">
            <v>ROJO MICA METALICO</v>
          </cell>
          <cell r="I1128" t="str">
            <v>Local Fco De Aguirre</v>
          </cell>
          <cell r="J1128" t="str">
            <v>Erica Miranda</v>
          </cell>
          <cell r="K1128" t="str">
            <v>Erica Miranda</v>
          </cell>
          <cell r="L1128" t="str">
            <v>Maria Mendoza</v>
          </cell>
          <cell r="M1128" t="str">
            <v>maria.mendoza@callegari.cl</v>
          </cell>
          <cell r="N1128">
            <v>10500000</v>
          </cell>
        </row>
        <row r="1129">
          <cell r="A1129" t="str">
            <v>TJYL16</v>
          </cell>
          <cell r="B1129">
            <v>45496.49722222222</v>
          </cell>
          <cell r="C1129" t="str">
            <v>DONGFENG</v>
          </cell>
          <cell r="D1129">
            <v>500</v>
          </cell>
          <cell r="E1129">
            <v>2024</v>
          </cell>
          <cell r="F1129">
            <v>880</v>
          </cell>
          <cell r="H1129" t="str">
            <v>GRIS OSCURO</v>
          </cell>
          <cell r="I1129" t="str">
            <v>Megacentro La Serena</v>
          </cell>
          <cell r="J1129" t="str">
            <v>Erica Miranda</v>
          </cell>
          <cell r="K1129" t="str">
            <v>Erica Miranda</v>
          </cell>
          <cell r="L1129" t="str">
            <v>Alvaro Castro</v>
          </cell>
          <cell r="M1129" t="str">
            <v>acastro@callegari.cl</v>
          </cell>
          <cell r="N1129">
            <v>9400000</v>
          </cell>
        </row>
        <row r="1130">
          <cell r="A1130" t="str">
            <v>KLBS58</v>
          </cell>
          <cell r="B1130">
            <v>45496.481944444444</v>
          </cell>
          <cell r="C1130" t="str">
            <v>PEUGEOT</v>
          </cell>
          <cell r="D1130">
            <v>208</v>
          </cell>
          <cell r="E1130">
            <v>2018</v>
          </cell>
          <cell r="F1130">
            <v>92000</v>
          </cell>
          <cell r="G1130" t="str">
            <v>1.6 ALLURE PACK BLUEHDI 100HP MT DIESEL</v>
          </cell>
          <cell r="H1130" t="str">
            <v>BLANCO BANQUISE</v>
          </cell>
          <cell r="I1130" t="str">
            <v>capacitación</v>
          </cell>
          <cell r="J1130" t="str">
            <v>Antonella Daire</v>
          </cell>
          <cell r="K1130" t="str">
            <v>Antonella Daire</v>
          </cell>
          <cell r="L1130" t="str">
            <v>Capacitación  Vendedores</v>
          </cell>
          <cell r="M1130" t="str">
            <v>vendedor@callegari.cl</v>
          </cell>
          <cell r="N1130">
            <v>6000000</v>
          </cell>
        </row>
        <row r="1131">
          <cell r="A1131" t="str">
            <v>KLBS58</v>
          </cell>
          <cell r="B1131">
            <v>45496.438194444447</v>
          </cell>
          <cell r="C1131" t="str">
            <v>PEUGEOT</v>
          </cell>
          <cell r="D1131">
            <v>208</v>
          </cell>
          <cell r="E1131">
            <v>2018</v>
          </cell>
          <cell r="F1131">
            <v>90000</v>
          </cell>
          <cell r="G1131" t="str">
            <v>1.6 ALLURE PACK BLUEHDI 100HP MT DIESEL</v>
          </cell>
          <cell r="H1131" t="str">
            <v>BLANCO BANQUISE</v>
          </cell>
          <cell r="I1131" t="str">
            <v>capacitación</v>
          </cell>
          <cell r="J1131" t="str">
            <v>Antonella Daire</v>
          </cell>
          <cell r="K1131" t="str">
            <v>Antonella Daire</v>
          </cell>
          <cell r="L1131" t="str">
            <v>Capacitación  Vendedores</v>
          </cell>
          <cell r="M1131" t="str">
            <v>vendedor@callegari.cl</v>
          </cell>
          <cell r="N1131">
            <v>6100000</v>
          </cell>
        </row>
        <row r="1132">
          <cell r="A1132" t="str">
            <v>RCBH93</v>
          </cell>
          <cell r="B1132">
            <v>45495.771527777775</v>
          </cell>
          <cell r="C1132" t="str">
            <v>NISSAN</v>
          </cell>
          <cell r="D1132" t="str">
            <v>X-TRAIL</v>
          </cell>
          <cell r="E1132">
            <v>2021</v>
          </cell>
          <cell r="F1132">
            <v>70000</v>
          </cell>
          <cell r="G1132" t="str">
            <v>2.5 SENSE AT</v>
          </cell>
          <cell r="H1132" t="str">
            <v>GRIS METALICO</v>
          </cell>
          <cell r="I1132" t="str">
            <v>Nissan Copiapo</v>
          </cell>
          <cell r="J1132" t="str">
            <v>Camila Chepilla</v>
          </cell>
          <cell r="K1132" t="str">
            <v>Camila Chepilla</v>
          </cell>
          <cell r="L1132" t="str">
            <v>Bryan Tapia</v>
          </cell>
          <cell r="M1132" t="str">
            <v>btapia@callegari.cl</v>
          </cell>
          <cell r="N1132">
            <v>11300000</v>
          </cell>
        </row>
        <row r="1133">
          <cell r="A1133" t="str">
            <v>LHSD34</v>
          </cell>
          <cell r="B1133">
            <v>45495.71597222222</v>
          </cell>
          <cell r="C1133" t="str">
            <v>PEUGEOT</v>
          </cell>
          <cell r="D1133">
            <v>208</v>
          </cell>
          <cell r="E1133">
            <v>2023</v>
          </cell>
          <cell r="F1133">
            <v>2300</v>
          </cell>
          <cell r="G1133" t="str">
            <v>1.2 PURETECH STYLE 75 MT</v>
          </cell>
          <cell r="H1133" t="str">
            <v>GRIS ARTENSE</v>
          </cell>
          <cell r="I1133" t="str">
            <v>Vallenar</v>
          </cell>
          <cell r="J1133" t="str">
            <v>Camila Chepilla</v>
          </cell>
          <cell r="K1133" t="str">
            <v>Camila Chepilla</v>
          </cell>
          <cell r="L1133" t="str">
            <v>Jorge Peña</v>
          </cell>
          <cell r="M1133" t="str">
            <v>jpenav@callegari.cl</v>
          </cell>
          <cell r="N1133">
            <v>9000000</v>
          </cell>
        </row>
        <row r="1134">
          <cell r="A1134" t="str">
            <v>RTFZ39</v>
          </cell>
          <cell r="B1134">
            <v>45495.703472222223</v>
          </cell>
          <cell r="C1134" t="str">
            <v>TOYOTA</v>
          </cell>
          <cell r="D1134" t="str">
            <v>RAV4</v>
          </cell>
          <cell r="E1134">
            <v>2022</v>
          </cell>
          <cell r="F1134">
            <v>23000</v>
          </cell>
          <cell r="G1134" t="str">
            <v>2.0 XLE AT</v>
          </cell>
          <cell r="H1134" t="str">
            <v>GRIS OSCURO METALICO</v>
          </cell>
          <cell r="I1134" t="str">
            <v>Megacentro La Serena</v>
          </cell>
          <cell r="J1134" t="str">
            <v>Erica Miranda</v>
          </cell>
          <cell r="K1134" t="str">
            <v>Erica Miranda</v>
          </cell>
          <cell r="L1134" t="str">
            <v>Hugo Araya Araya</v>
          </cell>
          <cell r="M1134" t="str">
            <v>haraya@callegari.cl</v>
          </cell>
          <cell r="N1134">
            <v>17500000</v>
          </cell>
        </row>
        <row r="1135">
          <cell r="A1135" t="str">
            <v>SJKL94</v>
          </cell>
          <cell r="B1135">
            <v>45495.667361111111</v>
          </cell>
          <cell r="C1135" t="str">
            <v>KIA MOTORS</v>
          </cell>
          <cell r="D1135" t="str">
            <v>RIO 4</v>
          </cell>
          <cell r="E1135">
            <v>2023</v>
          </cell>
          <cell r="F1135">
            <v>15000</v>
          </cell>
          <cell r="G1135" t="str">
            <v>1.4 EX FULL MT</v>
          </cell>
          <cell r="H1135" t="str">
            <v>BLANCO INVIERNO</v>
          </cell>
          <cell r="I1135" t="str">
            <v>Second Floor Kia</v>
          </cell>
          <cell r="J1135" t="str">
            <v>Erica Miranda</v>
          </cell>
          <cell r="K1135" t="str">
            <v>Erica Miranda</v>
          </cell>
          <cell r="L1135" t="str">
            <v>Leonardo Palma Nuñez</v>
          </cell>
          <cell r="M1135" t="str">
            <v>lpalma@callegari.cl</v>
          </cell>
          <cell r="N1135">
            <v>9800000</v>
          </cell>
        </row>
        <row r="1136">
          <cell r="A1136" t="str">
            <v>RSLG55</v>
          </cell>
          <cell r="B1136">
            <v>45495.649305555555</v>
          </cell>
          <cell r="C1136" t="str">
            <v>FORD</v>
          </cell>
          <cell r="D1136" t="str">
            <v>MUSTANG</v>
          </cell>
          <cell r="E1136">
            <v>2022</v>
          </cell>
          <cell r="F1136">
            <v>3950</v>
          </cell>
          <cell r="G1136" t="str">
            <v>5.0 MACH 1 AT</v>
          </cell>
          <cell r="H1136" t="str">
            <v>ROJO FUERTE</v>
          </cell>
          <cell r="I1136" t="str">
            <v>Megacentro La Serena</v>
          </cell>
          <cell r="J1136" t="str">
            <v>Erica Miranda</v>
          </cell>
          <cell r="K1136" t="str">
            <v>Erica Miranda</v>
          </cell>
          <cell r="L1136" t="str">
            <v>Fabian Muñoz</v>
          </cell>
          <cell r="M1136" t="str">
            <v>fmunoz@callegari.cl</v>
          </cell>
          <cell r="N1136">
            <v>35000000</v>
          </cell>
        </row>
        <row r="1137">
          <cell r="A1137" t="str">
            <v>RBTC96</v>
          </cell>
          <cell r="B1137">
            <v>45495.445138888892</v>
          </cell>
          <cell r="C1137" t="str">
            <v>FORD</v>
          </cell>
          <cell r="D1137" t="str">
            <v>TERRITORY</v>
          </cell>
          <cell r="E1137">
            <v>2021</v>
          </cell>
          <cell r="F1137">
            <v>66800</v>
          </cell>
          <cell r="G1137" t="str">
            <v>1.5 TITANIUM PLUS AT</v>
          </cell>
          <cell r="H1137" t="str">
            <v>BLANCO PERLA OCRE</v>
          </cell>
          <cell r="I1137" t="str">
            <v>Megacentro La Serena</v>
          </cell>
          <cell r="J1137" t="str">
            <v>Erica Miranda</v>
          </cell>
          <cell r="K1137" t="str">
            <v>Erica Miranda</v>
          </cell>
          <cell r="L1137" t="str">
            <v>Fabian Muñoz</v>
          </cell>
          <cell r="M1137" t="str">
            <v>fmunoz@callegari.cl</v>
          </cell>
          <cell r="N1137">
            <v>11000000</v>
          </cell>
        </row>
        <row r="1138">
          <cell r="A1138" t="str">
            <v>TJYL16</v>
          </cell>
          <cell r="B1138">
            <v>45495.444444444445</v>
          </cell>
          <cell r="C1138" t="str">
            <v>DONGFENG</v>
          </cell>
          <cell r="D1138">
            <v>500</v>
          </cell>
          <cell r="E1138">
            <v>2024</v>
          </cell>
          <cell r="F1138">
            <v>880</v>
          </cell>
          <cell r="H1138" t="str">
            <v>GRIS OSCURO</v>
          </cell>
          <cell r="I1138" t="str">
            <v>Megacentro La Serena</v>
          </cell>
          <cell r="J1138" t="str">
            <v>Erica Miranda</v>
          </cell>
          <cell r="K1138" t="str">
            <v>Erica Miranda</v>
          </cell>
          <cell r="L1138" t="str">
            <v>Alvaro Castro</v>
          </cell>
          <cell r="M1138" t="str">
            <v>acastro@callegari.cl</v>
          </cell>
          <cell r="N1138">
            <v>9400000</v>
          </cell>
        </row>
        <row r="1139">
          <cell r="A1139" t="str">
            <v>JPCL16</v>
          </cell>
          <cell r="B1139">
            <v>45491.688194444447</v>
          </cell>
          <cell r="C1139" t="str">
            <v>CHEVROLET</v>
          </cell>
          <cell r="D1139" t="str">
            <v>TAHOE</v>
          </cell>
          <cell r="E1139">
            <v>2017</v>
          </cell>
          <cell r="F1139">
            <v>85000</v>
          </cell>
          <cell r="G1139" t="str">
            <v>5.3 LT IV SU AT 4X4</v>
          </cell>
          <cell r="H1139" t="str">
            <v>NEGRO</v>
          </cell>
          <cell r="I1139" t="str">
            <v>Usados Los Carreras</v>
          </cell>
          <cell r="J1139" t="str">
            <v>Camila Chepilla</v>
          </cell>
          <cell r="K1139" t="str">
            <v>Camila Chepilla</v>
          </cell>
          <cell r="L1139" t="str">
            <v>Omar Rojas</v>
          </cell>
          <cell r="M1139" t="str">
            <v>orojas@callegari.cl</v>
          </cell>
          <cell r="N1139">
            <v>21700000</v>
          </cell>
        </row>
        <row r="1140">
          <cell r="A1140" t="str">
            <v>RWRD38</v>
          </cell>
          <cell r="B1140">
            <v>45491.681250000001</v>
          </cell>
          <cell r="C1140" t="str">
            <v>HYUNDAI</v>
          </cell>
          <cell r="D1140" t="str">
            <v>CRETA</v>
          </cell>
          <cell r="E1140">
            <v>2022</v>
          </cell>
          <cell r="F1140">
            <v>7176</v>
          </cell>
          <cell r="H1140" t="str">
            <v>BLANCO</v>
          </cell>
          <cell r="I1140" t="str">
            <v>Megacentro La Serena</v>
          </cell>
          <cell r="J1140" t="str">
            <v>Erica Miranda</v>
          </cell>
          <cell r="K1140" t="str">
            <v>Erica Miranda</v>
          </cell>
          <cell r="L1140" t="str">
            <v>Fabian Muñoz</v>
          </cell>
          <cell r="M1140" t="str">
            <v>fmunoz@callegari.cl</v>
          </cell>
          <cell r="N1140">
            <v>13500000</v>
          </cell>
        </row>
        <row r="1141">
          <cell r="A1141" t="str">
            <v>RFVF41</v>
          </cell>
          <cell r="B1141">
            <v>45491.465277777781</v>
          </cell>
          <cell r="C1141" t="str">
            <v>NISSAN</v>
          </cell>
          <cell r="D1141" t="str">
            <v>X-TRAIL</v>
          </cell>
          <cell r="E1141">
            <v>2022</v>
          </cell>
          <cell r="F1141">
            <v>45000</v>
          </cell>
          <cell r="G1141" t="str">
            <v>2.5 SENSE AT</v>
          </cell>
          <cell r="H1141" t="str">
            <v>BLANCO PERLA</v>
          </cell>
          <cell r="I1141" t="str">
            <v>Nissan Copiapo</v>
          </cell>
          <cell r="J1141" t="str">
            <v>Camila Chepilla</v>
          </cell>
          <cell r="K1141" t="str">
            <v>Camila Chepilla</v>
          </cell>
          <cell r="L1141" t="str">
            <v>Jonathan Barraza</v>
          </cell>
          <cell r="M1141" t="str">
            <v>jbarraza@callegari.cl</v>
          </cell>
          <cell r="N1141">
            <v>13000000</v>
          </cell>
        </row>
        <row r="1142">
          <cell r="A1142" t="str">
            <v>LLBX88</v>
          </cell>
          <cell r="B1142">
            <v>45488.740277777775</v>
          </cell>
          <cell r="C1142" t="str">
            <v>NISSAN</v>
          </cell>
          <cell r="D1142" t="str">
            <v>X-TRAIL</v>
          </cell>
          <cell r="E1142">
            <v>2019</v>
          </cell>
          <cell r="F1142">
            <v>51929</v>
          </cell>
          <cell r="G1142" t="str">
            <v>2.5 SENSE CVT AT</v>
          </cell>
          <cell r="H1142" t="str">
            <v>BLANCO PERLA</v>
          </cell>
          <cell r="I1142" t="str">
            <v>Nissan La Serena</v>
          </cell>
          <cell r="J1142" t="str">
            <v>Erica Miranda</v>
          </cell>
          <cell r="K1142" t="str">
            <v>Erica Miranda</v>
          </cell>
          <cell r="L1142" t="str">
            <v>Jorge Sandoval</v>
          </cell>
          <cell r="M1142" t="str">
            <v>jsandoval@callegari.cl</v>
          </cell>
          <cell r="N1142">
            <v>10000000</v>
          </cell>
        </row>
        <row r="1143">
          <cell r="A1143" t="str">
            <v>LDVT18</v>
          </cell>
          <cell r="B1143">
            <v>45488.45</v>
          </cell>
          <cell r="C1143" t="str">
            <v>PEUGEOT</v>
          </cell>
          <cell r="D1143">
            <v>3008</v>
          </cell>
          <cell r="E1143">
            <v>2019</v>
          </cell>
          <cell r="F1143">
            <v>53500</v>
          </cell>
          <cell r="G1143" t="str">
            <v>1.5 ACTIVE MT DIESEL</v>
          </cell>
          <cell r="H1143" t="str">
            <v>BLANCO NACARADO</v>
          </cell>
          <cell r="I1143" t="str">
            <v>Megacentro La Serena</v>
          </cell>
          <cell r="J1143" t="str">
            <v>Erica Miranda</v>
          </cell>
          <cell r="K1143" t="str">
            <v>Erica Miranda</v>
          </cell>
          <cell r="L1143" t="str">
            <v>Fabian Muñoz</v>
          </cell>
          <cell r="M1143" t="str">
            <v>fmunoz@callegari.cl</v>
          </cell>
          <cell r="N1143">
            <v>12000000</v>
          </cell>
        </row>
        <row r="1144">
          <cell r="A1144" t="str">
            <v>PSJJ43</v>
          </cell>
          <cell r="B1144">
            <v>45485.729861111111</v>
          </cell>
          <cell r="C1144" t="str">
            <v>NISSAN</v>
          </cell>
          <cell r="D1144" t="str">
            <v>VERSA</v>
          </cell>
          <cell r="E1144">
            <v>2021</v>
          </cell>
          <cell r="F1144">
            <v>59000</v>
          </cell>
          <cell r="G1144" t="str">
            <v>1.6 SENSE MT</v>
          </cell>
          <cell r="H1144" t="str">
            <v>PLATEADO PLATA</v>
          </cell>
          <cell r="I1144" t="str">
            <v>Usados Los Carreras</v>
          </cell>
          <cell r="J1144" t="str">
            <v>Erica Miranda</v>
          </cell>
          <cell r="K1144" t="str">
            <v>Erica Miranda</v>
          </cell>
          <cell r="L1144" t="str">
            <v>Omar Rojas</v>
          </cell>
          <cell r="M1144" t="str">
            <v>orojas@callegari.cl</v>
          </cell>
          <cell r="N1144">
            <v>7500000</v>
          </cell>
        </row>
        <row r="1145">
          <cell r="A1145" t="str">
            <v>KWVT56</v>
          </cell>
          <cell r="B1145">
            <v>45485.65347222222</v>
          </cell>
          <cell r="C1145" t="str">
            <v>FORD</v>
          </cell>
          <cell r="D1145" t="str">
            <v>EXPLORER</v>
          </cell>
          <cell r="E1145">
            <v>2019</v>
          </cell>
          <cell r="F1145">
            <v>55000</v>
          </cell>
          <cell r="G1145" t="str">
            <v>2.3 LIMITED AT</v>
          </cell>
          <cell r="H1145" t="str">
            <v>GRIS PLATA</v>
          </cell>
          <cell r="I1145" t="str">
            <v>Omoda La Serena</v>
          </cell>
          <cell r="J1145" t="str">
            <v>Erica Miranda</v>
          </cell>
          <cell r="K1145" t="str">
            <v>Erica Miranda</v>
          </cell>
          <cell r="L1145" t="str">
            <v>Daniela Pizarro</v>
          </cell>
          <cell r="M1145" t="str">
            <v>dpizarro@callegari.cl</v>
          </cell>
          <cell r="N1145">
            <v>16300000</v>
          </cell>
        </row>
        <row r="1146">
          <cell r="A1146" t="str">
            <v>PJYK97</v>
          </cell>
          <cell r="B1146">
            <v>45484.806250000001</v>
          </cell>
          <cell r="C1146" t="str">
            <v>HYUNDAI</v>
          </cell>
          <cell r="D1146" t="str">
            <v>SANTA FE</v>
          </cell>
          <cell r="E1146">
            <v>2021</v>
          </cell>
          <cell r="F1146">
            <v>23900</v>
          </cell>
          <cell r="G1146" t="str">
            <v>2.2 CRDI TM VALUE AT 4X4 DIESEL</v>
          </cell>
          <cell r="H1146" t="str">
            <v>BLANCO</v>
          </cell>
          <cell r="I1146" t="str">
            <v>Megacentro Copiapo</v>
          </cell>
          <cell r="J1146" t="str">
            <v>Camila Chepilla</v>
          </cell>
          <cell r="K1146" t="str">
            <v>Camila Chepilla</v>
          </cell>
          <cell r="L1146" t="str">
            <v>Martin Thielemann</v>
          </cell>
          <cell r="M1146" t="str">
            <v>mthielemann@callegari.cl</v>
          </cell>
          <cell r="N1146">
            <v>22000000</v>
          </cell>
        </row>
        <row r="1147">
          <cell r="A1147" t="str">
            <v>RBBB93</v>
          </cell>
          <cell r="B1147">
            <v>45483.783333333333</v>
          </cell>
          <cell r="C1147" t="str">
            <v>KIA MOTORS</v>
          </cell>
          <cell r="D1147" t="str">
            <v>SONET</v>
          </cell>
          <cell r="E1147">
            <v>2021</v>
          </cell>
          <cell r="F1147">
            <v>27500</v>
          </cell>
          <cell r="G1147" t="str">
            <v>1.5 EX IVT FULL PLUS AT</v>
          </cell>
          <cell r="H1147" t="str">
            <v>ROJO RUBI</v>
          </cell>
          <cell r="I1147" t="str">
            <v>Kia La Serena</v>
          </cell>
          <cell r="J1147" t="str">
            <v>Erica Miranda</v>
          </cell>
          <cell r="K1147" t="str">
            <v>Erica Miranda</v>
          </cell>
          <cell r="L1147" t="str">
            <v>Carolina Bustos</v>
          </cell>
          <cell r="M1147" t="str">
            <v>cbustos@callegari.cl</v>
          </cell>
          <cell r="N1147">
            <v>12000000</v>
          </cell>
        </row>
        <row r="1148">
          <cell r="A1148" t="str">
            <v>PLHJ36</v>
          </cell>
          <cell r="B1148">
            <v>45483.785416666666</v>
          </cell>
          <cell r="C1148" t="str">
            <v>FORD</v>
          </cell>
          <cell r="D1148" t="str">
            <v>RANGER</v>
          </cell>
          <cell r="E1148">
            <v>2021</v>
          </cell>
          <cell r="F1148">
            <v>93600</v>
          </cell>
          <cell r="G1148" t="str">
            <v>2.0 RAPTOR AT 4X4 DIESEL</v>
          </cell>
          <cell r="H1148" t="str">
            <v>BLANCO ARTICO</v>
          </cell>
          <cell r="I1148" t="str">
            <v>Megacentro La Serena</v>
          </cell>
          <cell r="J1148" t="str">
            <v>Erica Miranda</v>
          </cell>
          <cell r="K1148" t="str">
            <v>Erica Miranda</v>
          </cell>
          <cell r="L1148" t="str">
            <v>Juan Saavedra</v>
          </cell>
          <cell r="M1148" t="str">
            <v>jsaavedra@callegari.cl</v>
          </cell>
          <cell r="N1148">
            <v>30000000</v>
          </cell>
        </row>
        <row r="1149">
          <cell r="A1149" t="str">
            <v>RWYC55</v>
          </cell>
          <cell r="B1149">
            <v>45483.744444444441</v>
          </cell>
          <cell r="C1149" t="str">
            <v>PEUGEOT</v>
          </cell>
          <cell r="D1149">
            <v>5008</v>
          </cell>
          <cell r="E1149">
            <v>2022</v>
          </cell>
          <cell r="F1149">
            <v>41000</v>
          </cell>
          <cell r="G1149" t="str">
            <v>1.5 ALLURE BLUEHDI 130 AT DIESEL</v>
          </cell>
          <cell r="H1149" t="str">
            <v>BLANCO NACARADO</v>
          </cell>
          <cell r="I1149" t="str">
            <v>Megacentro La Serena</v>
          </cell>
          <cell r="J1149" t="str">
            <v>Erica Miranda</v>
          </cell>
          <cell r="K1149" t="str">
            <v>Erica Miranda</v>
          </cell>
          <cell r="L1149" t="str">
            <v>Viviana Rojas</v>
          </cell>
          <cell r="M1149" t="str">
            <v>v.rojas@callegari.cl</v>
          </cell>
          <cell r="N1149">
            <v>19000000</v>
          </cell>
        </row>
        <row r="1150">
          <cell r="A1150" t="str">
            <v>RKRY60</v>
          </cell>
          <cell r="B1150">
            <v>45483.711111111108</v>
          </cell>
          <cell r="C1150" t="str">
            <v>NISSAN</v>
          </cell>
          <cell r="D1150" t="str">
            <v>URVAN</v>
          </cell>
          <cell r="E1150">
            <v>2022</v>
          </cell>
          <cell r="F1150">
            <v>2300</v>
          </cell>
          <cell r="G1150" t="str">
            <v>2.5 WIDE S-LONG CARGO MT DIESEL</v>
          </cell>
          <cell r="H1150" t="str">
            <v>BLANCO</v>
          </cell>
          <cell r="I1150" t="str">
            <v>Peugeot Copiapo</v>
          </cell>
          <cell r="J1150" t="str">
            <v>Camila Chepilla</v>
          </cell>
          <cell r="K1150" t="str">
            <v>Camila Chepilla</v>
          </cell>
          <cell r="L1150" t="str">
            <v>Antonio Zabala</v>
          </cell>
          <cell r="M1150" t="str">
            <v>azabala@callegari.cl</v>
          </cell>
          <cell r="N1150">
            <v>17500000</v>
          </cell>
        </row>
        <row r="1151">
          <cell r="A1151" t="str">
            <v>KZVZ67</v>
          </cell>
          <cell r="B1151">
            <v>45483.634027777778</v>
          </cell>
          <cell r="C1151" t="str">
            <v>MITSUBISHI</v>
          </cell>
          <cell r="D1151" t="str">
            <v>ASX</v>
          </cell>
          <cell r="E1151">
            <v>2019</v>
          </cell>
          <cell r="F1151">
            <v>92500</v>
          </cell>
          <cell r="G1151" t="str">
            <v>1.6 GL MT</v>
          </cell>
          <cell r="H1151" t="str">
            <v>PLATEADO</v>
          </cell>
          <cell r="I1151" t="str">
            <v>Megacentro Ovalle</v>
          </cell>
          <cell r="J1151" t="str">
            <v>Erica Miranda</v>
          </cell>
          <cell r="K1151" t="str">
            <v>Erica Miranda</v>
          </cell>
          <cell r="L1151" t="str">
            <v>David Ramirez</v>
          </cell>
          <cell r="M1151" t="str">
            <v>dramirez@callegari.cl</v>
          </cell>
          <cell r="N1151">
            <v>6700000</v>
          </cell>
        </row>
        <row r="1152">
          <cell r="A1152" t="str">
            <v>PKLD11</v>
          </cell>
          <cell r="B1152">
            <v>45483.553472222222</v>
          </cell>
          <cell r="C1152" t="str">
            <v>MG</v>
          </cell>
          <cell r="D1152" t="str">
            <v>ZS</v>
          </cell>
          <cell r="E1152">
            <v>2021</v>
          </cell>
          <cell r="F1152">
            <v>62000</v>
          </cell>
          <cell r="G1152" t="str">
            <v>1.5 COM AT</v>
          </cell>
          <cell r="H1152" t="str">
            <v>PLATEADO</v>
          </cell>
          <cell r="I1152" t="str">
            <v>Sk Copiapo</v>
          </cell>
          <cell r="J1152" t="str">
            <v>Camila Chepilla</v>
          </cell>
          <cell r="K1152" t="str">
            <v>Camila Chepilla</v>
          </cell>
          <cell r="L1152" t="str">
            <v>Katherine Arredondo</v>
          </cell>
          <cell r="M1152" t="str">
            <v>karredondo@callegari.cl</v>
          </cell>
          <cell r="N1152">
            <v>6420000</v>
          </cell>
        </row>
        <row r="1153">
          <cell r="A1153" t="str">
            <v>SLWH98</v>
          </cell>
          <cell r="B1153">
            <v>45483.547222222223</v>
          </cell>
          <cell r="C1153" t="str">
            <v>GAC GONOW</v>
          </cell>
          <cell r="D1153" t="str">
            <v>GS4 POWER</v>
          </cell>
          <cell r="E1153">
            <v>2023</v>
          </cell>
          <cell r="F1153">
            <v>12096</v>
          </cell>
          <cell r="G1153" t="str">
            <v>1.4 GB MT</v>
          </cell>
          <cell r="H1153" t="str">
            <v>GRIS GRAFITO</v>
          </cell>
          <cell r="I1153" t="str">
            <v>Sk Copiapo</v>
          </cell>
          <cell r="J1153" t="str">
            <v>Camila Chepilla</v>
          </cell>
          <cell r="K1153" t="str">
            <v>Camila Chepilla</v>
          </cell>
          <cell r="L1153" t="str">
            <v>Katherine Arredondo</v>
          </cell>
          <cell r="M1153" t="str">
            <v>karredondo@callegari.cl</v>
          </cell>
          <cell r="N1153">
            <v>9500000</v>
          </cell>
        </row>
        <row r="1154">
          <cell r="A1154" t="str">
            <v>RTFY27</v>
          </cell>
          <cell r="B1154">
            <v>45479.558333333334</v>
          </cell>
          <cell r="C1154" t="str">
            <v>MAXUS</v>
          </cell>
          <cell r="D1154" t="str">
            <v>T60</v>
          </cell>
          <cell r="E1154">
            <v>2022</v>
          </cell>
          <cell r="F1154">
            <v>106500</v>
          </cell>
          <cell r="G1154" t="str">
            <v>2.0 D20 GLX AT 4X4 DIESEL</v>
          </cell>
          <cell r="H1154" t="str">
            <v>BLANCO</v>
          </cell>
          <cell r="I1154" t="str">
            <v>Megacentro Ovalle</v>
          </cell>
          <cell r="J1154" t="str">
            <v>Erica Miranda</v>
          </cell>
          <cell r="K1154" t="str">
            <v>Erica Miranda</v>
          </cell>
          <cell r="L1154" t="str">
            <v>Jorge Nuñez</v>
          </cell>
          <cell r="M1154" t="str">
            <v>jnunez@callegari.cl</v>
          </cell>
          <cell r="N1154">
            <v>12500000</v>
          </cell>
        </row>
        <row r="1155">
          <cell r="A1155" t="str">
            <v>KWTP60</v>
          </cell>
          <cell r="B1155">
            <v>45477.557638888888</v>
          </cell>
          <cell r="C1155" t="str">
            <v>KIA MOTORS</v>
          </cell>
          <cell r="D1155" t="str">
            <v>SORENTO</v>
          </cell>
          <cell r="E1155">
            <v>2019</v>
          </cell>
          <cell r="F1155">
            <v>80400</v>
          </cell>
          <cell r="G1155" t="str">
            <v>SORENTO EX 2.2L DSL 8AT 2WD SPECIAL PACK</v>
          </cell>
          <cell r="H1155" t="str">
            <v>GRIS PLATINADO</v>
          </cell>
          <cell r="I1155" t="str">
            <v>Sk Copiapo</v>
          </cell>
          <cell r="J1155" t="str">
            <v>Camila Chepilla</v>
          </cell>
          <cell r="K1155" t="str">
            <v>Camila Chepilla</v>
          </cell>
          <cell r="L1155" t="str">
            <v>Katherine Arredondo</v>
          </cell>
          <cell r="M1155" t="str">
            <v>karredondo@callegari.cl</v>
          </cell>
          <cell r="N1155">
            <v>14350000</v>
          </cell>
        </row>
        <row r="1156">
          <cell r="A1156" t="str">
            <v>TBCR58</v>
          </cell>
          <cell r="B1156">
            <v>45477.468055555553</v>
          </cell>
          <cell r="C1156" t="str">
            <v>SSANGYONG</v>
          </cell>
          <cell r="D1156" t="str">
            <v>MUSSO GRAND</v>
          </cell>
          <cell r="E1156">
            <v>2024</v>
          </cell>
          <cell r="F1156">
            <v>3900</v>
          </cell>
          <cell r="G1156" t="str">
            <v>2.2 GLX MT 4X4 DIESEL</v>
          </cell>
          <cell r="H1156" t="str">
            <v>GRIS OSCURO</v>
          </cell>
          <cell r="I1156" t="str">
            <v>Local Fco De Aguirre</v>
          </cell>
          <cell r="J1156" t="str">
            <v>Erica Miranda</v>
          </cell>
          <cell r="K1156" t="str">
            <v>Erica Miranda</v>
          </cell>
          <cell r="L1156" t="str">
            <v>Willy Guerrero</v>
          </cell>
          <cell r="M1156" t="str">
            <v>wguerrero@callegari.cl</v>
          </cell>
          <cell r="N1156">
            <v>20700000</v>
          </cell>
        </row>
        <row r="1157">
          <cell r="A1157" t="str">
            <v>PZZZ46</v>
          </cell>
          <cell r="B1157">
            <v>45476.554861111108</v>
          </cell>
          <cell r="C1157" t="str">
            <v>CHANGAN</v>
          </cell>
          <cell r="D1157" t="str">
            <v>CX70</v>
          </cell>
          <cell r="E1157">
            <v>2021</v>
          </cell>
          <cell r="F1157">
            <v>62000</v>
          </cell>
          <cell r="G1157" t="str">
            <v>1.6 LUXURY MT</v>
          </cell>
          <cell r="H1157" t="str">
            <v>NEGRO</v>
          </cell>
          <cell r="I1157" t="str">
            <v>Kia La Serena</v>
          </cell>
          <cell r="J1157" t="str">
            <v>Erica Miranda</v>
          </cell>
          <cell r="K1157" t="str">
            <v>Erica Miranda</v>
          </cell>
          <cell r="L1157" t="str">
            <v>José Cerda</v>
          </cell>
          <cell r="M1157" t="str">
            <v>jose.cerda@callegari.cl</v>
          </cell>
          <cell r="N1157">
            <v>7500000</v>
          </cell>
        </row>
        <row r="1158">
          <cell r="A1158" t="str">
            <v>FSRC30</v>
          </cell>
          <cell r="B1158">
            <v>45475.772222222222</v>
          </cell>
          <cell r="C1158" t="str">
            <v>NISSAN</v>
          </cell>
          <cell r="D1158" t="str">
            <v>VERSA</v>
          </cell>
          <cell r="E1158">
            <v>2013</v>
          </cell>
          <cell r="F1158">
            <v>60650</v>
          </cell>
          <cell r="G1158" t="str">
            <v>1.6 SENSE MT</v>
          </cell>
          <cell r="H1158" t="str">
            <v>BLANCO</v>
          </cell>
          <cell r="I1158" t="str">
            <v>Kia La Serena</v>
          </cell>
          <cell r="J1158" t="str">
            <v>Erica Miranda</v>
          </cell>
          <cell r="K1158" t="str">
            <v>Erica Miranda</v>
          </cell>
          <cell r="L1158" t="str">
            <v>Loreto Garces</v>
          </cell>
          <cell r="M1158" t="str">
            <v>lgarces@callegari.cl</v>
          </cell>
          <cell r="N1158">
            <v>4000000</v>
          </cell>
        </row>
        <row r="1159">
          <cell r="A1159" t="str">
            <v>RTLW48</v>
          </cell>
          <cell r="B1159">
            <v>45475.400694444441</v>
          </cell>
          <cell r="C1159" t="str">
            <v>FORD</v>
          </cell>
          <cell r="D1159" t="str">
            <v>ECOSPORT</v>
          </cell>
          <cell r="E1159">
            <v>2022</v>
          </cell>
          <cell r="F1159">
            <v>9000</v>
          </cell>
          <cell r="G1159" t="str">
            <v>1.5 TREND AT</v>
          </cell>
          <cell r="H1159" t="str">
            <v>BLANCO</v>
          </cell>
          <cell r="I1159" t="str">
            <v>Local Fco De Aguirre</v>
          </cell>
          <cell r="J1159" t="str">
            <v>Erica Miranda</v>
          </cell>
          <cell r="K1159" t="str">
            <v>Erica Miranda</v>
          </cell>
          <cell r="L1159" t="str">
            <v>Fabian Urqueta Muñoz</v>
          </cell>
          <cell r="M1159" t="str">
            <v>furqueta@callegari.cl</v>
          </cell>
          <cell r="N1159">
            <v>11000000</v>
          </cell>
        </row>
        <row r="1160">
          <cell r="A1160" t="str">
            <v>LJYR15</v>
          </cell>
          <cell r="B1160">
            <v>45471.753472222219</v>
          </cell>
          <cell r="C1160" t="str">
            <v>VOLVO</v>
          </cell>
          <cell r="D1160" t="str">
            <v>V40</v>
          </cell>
          <cell r="E1160">
            <v>2019</v>
          </cell>
          <cell r="F1160">
            <v>54000</v>
          </cell>
          <cell r="G1160" t="str">
            <v>2.0 D2 MOMENTUM MT DIESEL</v>
          </cell>
          <cell r="H1160" t="str">
            <v>PLATEADO BRILLANTE M</v>
          </cell>
          <cell r="I1160" t="str">
            <v>Megacentro Ovalle</v>
          </cell>
          <cell r="J1160" t="str">
            <v>Erica Miranda</v>
          </cell>
          <cell r="K1160" t="str">
            <v>Erica Miranda</v>
          </cell>
          <cell r="L1160" t="str">
            <v>Felipe Nuñez</v>
          </cell>
          <cell r="M1160" t="str">
            <v>fnunez@callegari.cl</v>
          </cell>
          <cell r="N1160">
            <v>11000000</v>
          </cell>
        </row>
        <row r="1161">
          <cell r="A1161" t="str">
            <v>TJSJ99</v>
          </cell>
          <cell r="B1161">
            <v>45471.685416666667</v>
          </cell>
          <cell r="C1161" t="str">
            <v>NISSAN</v>
          </cell>
          <cell r="D1161" t="str">
            <v>KICKS</v>
          </cell>
          <cell r="E1161">
            <v>2024</v>
          </cell>
          <cell r="F1161">
            <v>2409</v>
          </cell>
          <cell r="G1161" t="str">
            <v>1.6 ADVANCE AT</v>
          </cell>
          <cell r="H1161" t="str">
            <v>GRIS METALICO</v>
          </cell>
          <cell r="I1161" t="str">
            <v>Nissan La Serena</v>
          </cell>
          <cell r="J1161" t="str">
            <v>Erica Miranda</v>
          </cell>
          <cell r="K1161" t="str">
            <v>Erica Miranda</v>
          </cell>
          <cell r="L1161" t="str">
            <v>Magdalena Olivares</v>
          </cell>
          <cell r="M1161" t="str">
            <v>molivares@callegari.cl</v>
          </cell>
          <cell r="N1161">
            <v>15000000</v>
          </cell>
        </row>
        <row r="1162">
          <cell r="A1162" t="str">
            <v>RBBB74</v>
          </cell>
          <cell r="B1162">
            <v>45471.67291666667</v>
          </cell>
          <cell r="C1162" t="str">
            <v>HYUNDAI</v>
          </cell>
          <cell r="D1162" t="str">
            <v>TUCSON</v>
          </cell>
          <cell r="E1162">
            <v>2021</v>
          </cell>
          <cell r="F1162">
            <v>40000</v>
          </cell>
          <cell r="G1162" t="str">
            <v>2.0 CRDI NX4 VALUE AT DIESEL</v>
          </cell>
          <cell r="H1162" t="str">
            <v>ROJO</v>
          </cell>
          <cell r="I1162" t="str">
            <v>Megacentro Ovalle</v>
          </cell>
          <cell r="J1162" t="str">
            <v>Antonella Daire</v>
          </cell>
          <cell r="K1162" t="str">
            <v>Antonella Daire</v>
          </cell>
          <cell r="L1162" t="str">
            <v>Felipe Nuñez</v>
          </cell>
          <cell r="M1162" t="str">
            <v>fnunez@callegari.cl</v>
          </cell>
          <cell r="N1162">
            <v>14250000</v>
          </cell>
        </row>
        <row r="1163">
          <cell r="A1163" t="str">
            <v>RLYR66</v>
          </cell>
          <cell r="B1163">
            <v>45471.65902777778</v>
          </cell>
          <cell r="C1163" t="str">
            <v>SUBARU</v>
          </cell>
          <cell r="D1163" t="str">
            <v>XV</v>
          </cell>
          <cell r="E1163">
            <v>2022</v>
          </cell>
          <cell r="F1163">
            <v>31000</v>
          </cell>
          <cell r="G1163" t="str">
            <v>2.0 AWD AT 4X4</v>
          </cell>
          <cell r="H1163" t="str">
            <v>BLANCO CRISTAL PERLA</v>
          </cell>
          <cell r="I1163" t="str">
            <v>Megacentro La Serena</v>
          </cell>
          <cell r="J1163" t="str">
            <v>Erica Miranda</v>
          </cell>
          <cell r="K1163" t="str">
            <v>Erica Miranda</v>
          </cell>
          <cell r="L1163" t="str">
            <v>Manuel Villalon</v>
          </cell>
          <cell r="M1163" t="str">
            <v>mvillalon@callegari.cl</v>
          </cell>
          <cell r="N1163">
            <v>15500000</v>
          </cell>
        </row>
        <row r="1164">
          <cell r="A1164" t="str">
            <v>STBR30</v>
          </cell>
          <cell r="B1164">
            <v>45471.648611111108</v>
          </cell>
          <cell r="C1164" t="str">
            <v>PEUGEOT</v>
          </cell>
          <cell r="D1164" t="str">
            <v>LANDTREK</v>
          </cell>
          <cell r="E1164">
            <v>2023</v>
          </cell>
          <cell r="F1164">
            <v>2526</v>
          </cell>
          <cell r="G1164" t="str">
            <v>1.9 ACTIVE BLUEHDI 180 MT 4X4 DIESEL</v>
          </cell>
          <cell r="H1164" t="str">
            <v>BLANCO BANQUISE</v>
          </cell>
          <cell r="I1164" t="str">
            <v>Megacentro Ovalle</v>
          </cell>
          <cell r="J1164" t="str">
            <v>Erica Miranda</v>
          </cell>
          <cell r="K1164" t="str">
            <v>Erica Miranda</v>
          </cell>
          <cell r="L1164" t="str">
            <v>Andy Sebastian  Rojas</v>
          </cell>
          <cell r="M1164" t="str">
            <v>arojas@callegari.cl</v>
          </cell>
          <cell r="N1164">
            <v>20000000</v>
          </cell>
        </row>
        <row r="1165">
          <cell r="A1165" t="str">
            <v>JXVH55</v>
          </cell>
          <cell r="B1165">
            <v>45471.567361111112</v>
          </cell>
          <cell r="C1165" t="str">
            <v>RENAULT</v>
          </cell>
          <cell r="D1165" t="str">
            <v>DUSTER</v>
          </cell>
          <cell r="E1165">
            <v>2018</v>
          </cell>
          <cell r="F1165">
            <v>86000</v>
          </cell>
          <cell r="G1165" t="str">
            <v>1.6 ZEN MT</v>
          </cell>
          <cell r="H1165" t="str">
            <v>BLANCO GLACIER</v>
          </cell>
          <cell r="I1165" t="str">
            <v>Megacentro Ovalle</v>
          </cell>
          <cell r="J1165" t="str">
            <v>Erica Miranda</v>
          </cell>
          <cell r="K1165" t="str">
            <v>Erica Miranda</v>
          </cell>
          <cell r="L1165" t="str">
            <v>David Ramirez</v>
          </cell>
          <cell r="M1165" t="str">
            <v>dramirez@callegari.cl</v>
          </cell>
          <cell r="N1165">
            <v>5800000</v>
          </cell>
        </row>
        <row r="1166">
          <cell r="A1166" t="str">
            <v>KCBV59</v>
          </cell>
          <cell r="B1166">
            <v>45471.563194444447</v>
          </cell>
          <cell r="C1166" t="str">
            <v>CHERY</v>
          </cell>
          <cell r="D1166" t="str">
            <v>TIGGO 8</v>
          </cell>
          <cell r="E1166">
            <v>2020</v>
          </cell>
          <cell r="F1166">
            <v>79519</v>
          </cell>
          <cell r="G1166" t="str">
            <v>1.5 GLS MT</v>
          </cell>
          <cell r="H1166" t="str">
            <v>BLANCO METALIZADO</v>
          </cell>
          <cell r="I1166" t="str">
            <v>Nissan La Serena</v>
          </cell>
          <cell r="J1166" t="str">
            <v>Erica Miranda</v>
          </cell>
          <cell r="K1166" t="str">
            <v>Erica Miranda</v>
          </cell>
          <cell r="L1166" t="str">
            <v>Jorge Sandoval</v>
          </cell>
          <cell r="M1166" t="str">
            <v>jsandoval@callegari.cl</v>
          </cell>
          <cell r="N1166">
            <v>9500000</v>
          </cell>
        </row>
        <row r="1167">
          <cell r="A1167" t="str">
            <v>LCWB30</v>
          </cell>
          <cell r="B1167">
            <v>45469.664583333331</v>
          </cell>
          <cell r="C1167" t="str">
            <v>CHEVROLET</v>
          </cell>
          <cell r="D1167" t="str">
            <v>ONIX</v>
          </cell>
          <cell r="E1167">
            <v>2019</v>
          </cell>
          <cell r="F1167">
            <v>96810</v>
          </cell>
          <cell r="G1167" t="str">
            <v>1.4 LTZ MT</v>
          </cell>
          <cell r="H1167" t="str">
            <v>GRIS GRAFITO OSCURO</v>
          </cell>
          <cell r="I1167" t="str">
            <v>Peugeot Copiapo</v>
          </cell>
          <cell r="J1167" t="str">
            <v>Camila Chepilla</v>
          </cell>
          <cell r="K1167" t="str">
            <v>Camila Chepilla</v>
          </cell>
          <cell r="L1167" t="str">
            <v>Ricky Bohorquez</v>
          </cell>
          <cell r="M1167" t="str">
            <v>rbohorquez@callegari.cl</v>
          </cell>
          <cell r="N1167">
            <v>5500000</v>
          </cell>
        </row>
        <row r="1168">
          <cell r="A1168" t="str">
            <v>LCWC39</v>
          </cell>
          <cell r="B1168">
            <v>45468.70208333333</v>
          </cell>
          <cell r="C1168" t="str">
            <v>PEUGEOT</v>
          </cell>
          <cell r="D1168">
            <v>5008</v>
          </cell>
          <cell r="E1168">
            <v>2019</v>
          </cell>
          <cell r="F1168">
            <v>84144</v>
          </cell>
          <cell r="H1168" t="str">
            <v>GIRS PLATINIUM</v>
          </cell>
          <cell r="I1168" t="str">
            <v>Peugeot Copiapo</v>
          </cell>
          <cell r="J1168" t="str">
            <v>Camila Chepilla</v>
          </cell>
          <cell r="K1168" t="str">
            <v>Camila Chepilla</v>
          </cell>
          <cell r="L1168" t="str">
            <v>Ricky Bohorquez</v>
          </cell>
          <cell r="M1168" t="str">
            <v>rbohorquez@callegari.cl</v>
          </cell>
          <cell r="N1168">
            <v>12400000</v>
          </cell>
        </row>
        <row r="1169">
          <cell r="A1169" t="str">
            <v>PRBC56</v>
          </cell>
          <cell r="B1169">
            <v>45468.581250000003</v>
          </cell>
          <cell r="C1169" t="str">
            <v>RAM</v>
          </cell>
          <cell r="D1169">
            <v>700</v>
          </cell>
          <cell r="E1169">
            <v>2021</v>
          </cell>
          <cell r="F1169">
            <v>36000</v>
          </cell>
          <cell r="G1169" t="str">
            <v>1.4 SLT CS MT</v>
          </cell>
          <cell r="H1169" t="str">
            <v>BLANCO BANCHISA</v>
          </cell>
          <cell r="I1169" t="str">
            <v>Megacentro Ovalle</v>
          </cell>
          <cell r="J1169" t="str">
            <v>Erica Miranda</v>
          </cell>
          <cell r="K1169" t="str">
            <v>Erica Miranda</v>
          </cell>
          <cell r="L1169" t="str">
            <v>David Ramirez</v>
          </cell>
          <cell r="M1169" t="str">
            <v>dramirez@callegari.cl</v>
          </cell>
          <cell r="N1169">
            <v>6500000</v>
          </cell>
        </row>
        <row r="1170">
          <cell r="A1170" t="str">
            <v>PYRZ19</v>
          </cell>
          <cell r="B1170">
            <v>45468.551388888889</v>
          </cell>
          <cell r="C1170" t="str">
            <v>KIA MOTORS</v>
          </cell>
          <cell r="D1170" t="str">
            <v>MORNING</v>
          </cell>
          <cell r="E1170">
            <v>2021</v>
          </cell>
          <cell r="F1170">
            <v>3890</v>
          </cell>
          <cell r="G1170" t="str">
            <v>1.2 EX ABS AC MT</v>
          </cell>
          <cell r="H1170" t="str">
            <v>PLATEADO RESPLANDECI</v>
          </cell>
          <cell r="I1170" t="str">
            <v>Megacentro La Serena</v>
          </cell>
          <cell r="J1170" t="str">
            <v>Erica Miranda</v>
          </cell>
          <cell r="K1170" t="str">
            <v>Erica Miranda</v>
          </cell>
          <cell r="L1170" t="str">
            <v>Hugo Araya Araya</v>
          </cell>
          <cell r="M1170" t="str">
            <v>haraya@callegari.cl</v>
          </cell>
          <cell r="N1170">
            <v>6500000</v>
          </cell>
        </row>
        <row r="1171">
          <cell r="A1171" t="str">
            <v>LVWP13</v>
          </cell>
          <cell r="B1171">
            <v>45468.435416666667</v>
          </cell>
          <cell r="C1171" t="str">
            <v>HYUNDAI</v>
          </cell>
          <cell r="D1171" t="str">
            <v>CRETA</v>
          </cell>
          <cell r="E1171">
            <v>2020</v>
          </cell>
          <cell r="F1171">
            <v>63549</v>
          </cell>
          <cell r="G1171" t="str">
            <v>1.6 PLUS FL MT</v>
          </cell>
          <cell r="H1171" t="str">
            <v>GRIS OSCURO</v>
          </cell>
          <cell r="I1171" t="str">
            <v>Usados Los Carreras</v>
          </cell>
          <cell r="J1171" t="str">
            <v>Camila Chepilla</v>
          </cell>
          <cell r="K1171" t="str">
            <v>Camila Chepilla</v>
          </cell>
          <cell r="L1171" t="str">
            <v>Lucila Arredondo</v>
          </cell>
          <cell r="M1171" t="str">
            <v>larredondo@callegari.cl</v>
          </cell>
          <cell r="N1171">
            <v>9000000</v>
          </cell>
        </row>
        <row r="1172">
          <cell r="A1172" t="str">
            <v>RJTK92</v>
          </cell>
          <cell r="B1172">
            <v>45467.756249999999</v>
          </cell>
          <cell r="C1172" t="str">
            <v>FORD</v>
          </cell>
          <cell r="D1172" t="str">
            <v>TERRITORY</v>
          </cell>
          <cell r="E1172">
            <v>2022</v>
          </cell>
          <cell r="F1172">
            <v>25000</v>
          </cell>
          <cell r="G1172" t="str">
            <v>1.5 TREND AT</v>
          </cell>
          <cell r="H1172" t="str">
            <v>ROJO RUBI</v>
          </cell>
          <cell r="I1172" t="str">
            <v>Megacentro La Serena</v>
          </cell>
          <cell r="J1172" t="str">
            <v>Erica Miranda</v>
          </cell>
          <cell r="K1172" t="str">
            <v>Erica Miranda</v>
          </cell>
          <cell r="L1172" t="str">
            <v>Viviana Rojas</v>
          </cell>
          <cell r="M1172" t="str">
            <v>v.rojas@callegari.cl</v>
          </cell>
          <cell r="N1172">
            <v>12000000</v>
          </cell>
        </row>
        <row r="1173">
          <cell r="A1173" t="str">
            <v>JZJP78</v>
          </cell>
          <cell r="B1173">
            <v>45467.755555555559</v>
          </cell>
          <cell r="C1173" t="str">
            <v>MITSUBISHI</v>
          </cell>
          <cell r="D1173" t="str">
            <v>MONTERO SPORT</v>
          </cell>
          <cell r="E1173">
            <v>2018</v>
          </cell>
          <cell r="F1173">
            <v>90602</v>
          </cell>
          <cell r="G1173" t="str">
            <v>3.0 LIMITED AT 4X4</v>
          </cell>
          <cell r="H1173" t="str">
            <v>GRIS GRAFITO</v>
          </cell>
          <cell r="I1173" t="str">
            <v>Megacentro Ovalle</v>
          </cell>
          <cell r="J1173" t="str">
            <v>Erica Miranda</v>
          </cell>
          <cell r="K1173" t="str">
            <v>Erica Miranda</v>
          </cell>
          <cell r="L1173" t="str">
            <v>Jose Torres</v>
          </cell>
          <cell r="M1173" t="str">
            <v>jtorres@callegari.cl</v>
          </cell>
          <cell r="N1173">
            <v>15000000</v>
          </cell>
        </row>
        <row r="1174">
          <cell r="A1174" t="str">
            <v>KRWD37</v>
          </cell>
          <cell r="B1174">
            <v>45467.468055555553</v>
          </cell>
          <cell r="C1174" t="str">
            <v>KIA MOTORS</v>
          </cell>
          <cell r="D1174" t="str">
            <v>SOUL</v>
          </cell>
          <cell r="E1174">
            <v>2018</v>
          </cell>
          <cell r="F1174">
            <v>42360</v>
          </cell>
          <cell r="G1174" t="str">
            <v>NUEVO SOUL EX 1.6 GSL 6MT</v>
          </cell>
          <cell r="H1174" t="str">
            <v>ROJO INFIERNO</v>
          </cell>
          <cell r="I1174" t="str">
            <v>Kia La Serena</v>
          </cell>
          <cell r="J1174" t="str">
            <v>Erica Miranda</v>
          </cell>
          <cell r="K1174" t="str">
            <v>Erica Miranda</v>
          </cell>
          <cell r="L1174" t="str">
            <v>José Cerda</v>
          </cell>
          <cell r="M1174" t="str">
            <v>jose.cerda@callegari.cl</v>
          </cell>
          <cell r="N1174">
            <v>8000000</v>
          </cell>
        </row>
        <row r="1175">
          <cell r="A1175" t="str">
            <v>KKZL11</v>
          </cell>
          <cell r="B1175">
            <v>45464.76666666667</v>
          </cell>
          <cell r="C1175" t="str">
            <v>HYUNDAI</v>
          </cell>
          <cell r="D1175" t="str">
            <v>GRAND I-10</v>
          </cell>
          <cell r="E1175">
            <v>2018</v>
          </cell>
          <cell r="F1175">
            <v>61591</v>
          </cell>
          <cell r="G1175" t="str">
            <v>1.2 SDN MT GLS 2AB AC ABS PE</v>
          </cell>
          <cell r="H1175" t="str">
            <v>PLATEADO PLATA</v>
          </cell>
          <cell r="I1175" t="str">
            <v>Megacentro Ovalle</v>
          </cell>
          <cell r="J1175" t="str">
            <v>Antonella Daire</v>
          </cell>
          <cell r="K1175" t="str">
            <v>Antonella Daire</v>
          </cell>
          <cell r="L1175" t="str">
            <v>Carlos Morales</v>
          </cell>
          <cell r="M1175" t="str">
            <v>camorales@callegari.cl</v>
          </cell>
          <cell r="N1175">
            <v>5200000</v>
          </cell>
        </row>
        <row r="1176">
          <cell r="A1176" t="str">
            <v>PXVC34</v>
          </cell>
          <cell r="B1176">
            <v>45464.736111111109</v>
          </cell>
          <cell r="C1176" t="str">
            <v>CHEVROLET</v>
          </cell>
          <cell r="D1176" t="str">
            <v>CAPTIVA</v>
          </cell>
          <cell r="E1176">
            <v>2021</v>
          </cell>
          <cell r="F1176">
            <v>32000</v>
          </cell>
          <cell r="G1176" t="str">
            <v>1.5 PREMIER P AT</v>
          </cell>
          <cell r="H1176" t="str">
            <v>BLANCO</v>
          </cell>
          <cell r="I1176" t="str">
            <v>Sk Copiapo</v>
          </cell>
          <cell r="J1176" t="str">
            <v>Camila Chepilla</v>
          </cell>
          <cell r="K1176" t="str">
            <v>Camila Chepilla</v>
          </cell>
          <cell r="L1176" t="str">
            <v>Katherine Arredondo</v>
          </cell>
          <cell r="M1176" t="str">
            <v>karredondo@callegari.cl</v>
          </cell>
          <cell r="N1176">
            <v>12500000</v>
          </cell>
        </row>
        <row r="1177">
          <cell r="A1177" t="str">
            <v>LDWV70</v>
          </cell>
          <cell r="B1177">
            <v>45464.668749999997</v>
          </cell>
          <cell r="C1177" t="str">
            <v>JAC</v>
          </cell>
          <cell r="D1177" t="str">
            <v>S1</v>
          </cell>
          <cell r="E1177">
            <v>2019</v>
          </cell>
          <cell r="F1177">
            <v>43250</v>
          </cell>
          <cell r="G1177" t="str">
            <v>1.3 SE BICLOR SMART MT</v>
          </cell>
          <cell r="H1177" t="str">
            <v>ROJO</v>
          </cell>
          <cell r="I1177" t="str">
            <v>Megacentro Ovalle</v>
          </cell>
          <cell r="J1177" t="str">
            <v>Erica Miranda</v>
          </cell>
          <cell r="K1177" t="str">
            <v>Erica Miranda</v>
          </cell>
          <cell r="L1177" t="str">
            <v>Jorge Nuñez</v>
          </cell>
          <cell r="M1177" t="str">
            <v>jnunez@callegari.cl</v>
          </cell>
          <cell r="N1177">
            <v>4700000</v>
          </cell>
        </row>
        <row r="1178">
          <cell r="A1178" t="str">
            <v>HKVY78</v>
          </cell>
          <cell r="B1178">
            <v>45464.566666666666</v>
          </cell>
          <cell r="C1178" t="str">
            <v>KIA MOTORS</v>
          </cell>
          <cell r="D1178" t="str">
            <v>MORNING</v>
          </cell>
          <cell r="E1178">
            <v>2016</v>
          </cell>
          <cell r="F1178">
            <v>75000</v>
          </cell>
          <cell r="G1178" t="str">
            <v>1.2 EX DH AC DAB MT</v>
          </cell>
          <cell r="H1178" t="str">
            <v>PLATEADO TITANIO</v>
          </cell>
          <cell r="I1178" t="str">
            <v>Local Usados</v>
          </cell>
          <cell r="J1178" t="str">
            <v>Antonella Daire</v>
          </cell>
          <cell r="K1178" t="str">
            <v>Antonella Daire</v>
          </cell>
          <cell r="L1178" t="str">
            <v>Federico Albert</v>
          </cell>
          <cell r="M1178" t="str">
            <v>falbert@callegari.cl</v>
          </cell>
          <cell r="N1178">
            <v>4800000</v>
          </cell>
        </row>
        <row r="1179">
          <cell r="A1179" t="str">
            <v>KFPR29</v>
          </cell>
          <cell r="B1179">
            <v>45464.506944444445</v>
          </cell>
          <cell r="C1179" t="str">
            <v>HYUNDAI</v>
          </cell>
          <cell r="D1179" t="str">
            <v>CRETA</v>
          </cell>
          <cell r="E1179">
            <v>2018</v>
          </cell>
          <cell r="F1179">
            <v>82000</v>
          </cell>
          <cell r="G1179" t="str">
            <v>1.6 GS MT GL 2AB</v>
          </cell>
          <cell r="H1179" t="str">
            <v>PLATEADO</v>
          </cell>
          <cell r="I1179" t="str">
            <v>Nissan Copiapo</v>
          </cell>
          <cell r="J1179" t="str">
            <v>Camila Chepilla</v>
          </cell>
          <cell r="K1179" t="str">
            <v>Camila Chepilla</v>
          </cell>
          <cell r="L1179" t="str">
            <v>Bryan Tapia</v>
          </cell>
          <cell r="M1179" t="str">
            <v>btapia@callegari.cl</v>
          </cell>
          <cell r="N1179">
            <v>7000000</v>
          </cell>
        </row>
        <row r="1180">
          <cell r="A1180" t="str">
            <v>RRSK50</v>
          </cell>
          <cell r="B1180">
            <v>45462.716666666667</v>
          </cell>
          <cell r="C1180" t="str">
            <v>JAC</v>
          </cell>
          <cell r="D1180" t="str">
            <v>S3</v>
          </cell>
          <cell r="E1180">
            <v>2022</v>
          </cell>
          <cell r="F1180">
            <v>16000</v>
          </cell>
          <cell r="G1180" t="str">
            <v>1.6 LUXURY MT</v>
          </cell>
          <cell r="H1180" t="str">
            <v>PLATEADO PLATA</v>
          </cell>
          <cell r="I1180" t="str">
            <v>Omoda La Serena</v>
          </cell>
          <cell r="J1180" t="str">
            <v>Erica Miranda</v>
          </cell>
          <cell r="K1180" t="str">
            <v>Erica Miranda</v>
          </cell>
          <cell r="L1180" t="str">
            <v>Daniela Pizarro</v>
          </cell>
          <cell r="M1180" t="str">
            <v>dpizarro@callegari.cl</v>
          </cell>
          <cell r="N1180">
            <v>7000000</v>
          </cell>
        </row>
        <row r="1181">
          <cell r="A1181" t="str">
            <v>PGRF64</v>
          </cell>
          <cell r="B1181">
            <v>45462.477777777778</v>
          </cell>
          <cell r="C1181" t="str">
            <v>CHEVROLET</v>
          </cell>
          <cell r="D1181" t="str">
            <v>EQUINOX</v>
          </cell>
          <cell r="E1181">
            <v>2020</v>
          </cell>
          <cell r="F1181">
            <v>77000</v>
          </cell>
          <cell r="G1181" t="str">
            <v>1.5 LT AT</v>
          </cell>
          <cell r="H1181" t="str">
            <v>GRIS OSCURO METALICO</v>
          </cell>
          <cell r="I1181" t="str">
            <v>Vallenar</v>
          </cell>
          <cell r="J1181" t="str">
            <v>Camila Chepilla</v>
          </cell>
          <cell r="K1181" t="str">
            <v>Camila Chepilla</v>
          </cell>
          <cell r="L1181" t="str">
            <v>Jorge Peña</v>
          </cell>
          <cell r="M1181" t="str">
            <v>jpenav@callegari.cl</v>
          </cell>
          <cell r="N1181">
            <v>10000000</v>
          </cell>
        </row>
        <row r="1182">
          <cell r="A1182" t="str">
            <v>RZJH76</v>
          </cell>
          <cell r="B1182">
            <v>45462.420138888891</v>
          </cell>
          <cell r="C1182" t="str">
            <v>TOYOTA</v>
          </cell>
          <cell r="D1182" t="str">
            <v>YARIS</v>
          </cell>
          <cell r="E1182">
            <v>2022</v>
          </cell>
          <cell r="F1182">
            <v>24000</v>
          </cell>
          <cell r="G1182" t="str">
            <v>1.5 SPORT GLE MT</v>
          </cell>
          <cell r="H1182" t="str">
            <v>GRIS OSCURO METALICO</v>
          </cell>
          <cell r="I1182" t="str">
            <v xml:space="preserve">Premium Usados </v>
          </cell>
          <cell r="J1182" t="str">
            <v>Erica Miranda</v>
          </cell>
          <cell r="K1182" t="str">
            <v>Erica Miranda</v>
          </cell>
          <cell r="L1182" t="str">
            <v>Daniel Aguilera</v>
          </cell>
          <cell r="M1182" t="str">
            <v>daguilera@callegari.cl</v>
          </cell>
          <cell r="N1182">
            <v>10000000</v>
          </cell>
        </row>
        <row r="1183">
          <cell r="A1183" t="str">
            <v>LFXP90</v>
          </cell>
          <cell r="B1183">
            <v>45461.654166666667</v>
          </cell>
          <cell r="C1183" t="str">
            <v>RAM</v>
          </cell>
          <cell r="D1183">
            <v>700</v>
          </cell>
          <cell r="E1183">
            <v>2019</v>
          </cell>
          <cell r="F1183">
            <v>76000</v>
          </cell>
          <cell r="G1183" t="str">
            <v>1.6 ADV DC MT</v>
          </cell>
          <cell r="H1183" t="str">
            <v>ROJO ALPINO</v>
          </cell>
          <cell r="I1183" t="str">
            <v>Usados Los Carreras</v>
          </cell>
          <cell r="J1183" t="str">
            <v>Camila Chepilla</v>
          </cell>
          <cell r="K1183" t="str">
            <v>Camila Chepilla</v>
          </cell>
          <cell r="L1183" t="str">
            <v>Omar Rojas</v>
          </cell>
          <cell r="M1183" t="str">
            <v>orojas@callegari.cl</v>
          </cell>
          <cell r="N1183">
            <v>7500000</v>
          </cell>
        </row>
        <row r="1184">
          <cell r="A1184" t="str">
            <v>RTFY63</v>
          </cell>
          <cell r="B1184">
            <v>45461.484722222223</v>
          </cell>
          <cell r="C1184" t="str">
            <v>NISSAN</v>
          </cell>
          <cell r="D1184" t="str">
            <v>NAVARA</v>
          </cell>
          <cell r="E1184">
            <v>2022</v>
          </cell>
          <cell r="F1184">
            <v>41000</v>
          </cell>
          <cell r="G1184" t="str">
            <v>2.3 DC XE AT 4X4 DIESEL</v>
          </cell>
          <cell r="H1184" t="str">
            <v>GRIS METALICO</v>
          </cell>
          <cell r="I1184" t="str">
            <v>Nissan La Serena</v>
          </cell>
          <cell r="J1184" t="str">
            <v>Erica Miranda</v>
          </cell>
          <cell r="K1184" t="str">
            <v>Erica Miranda</v>
          </cell>
          <cell r="L1184" t="str">
            <v>Magdalena Olivares</v>
          </cell>
          <cell r="M1184" t="str">
            <v>molivares@callegari.cl</v>
          </cell>
          <cell r="N1184">
            <v>19000000</v>
          </cell>
        </row>
        <row r="1185">
          <cell r="A1185" t="str">
            <v>LBGW29</v>
          </cell>
          <cell r="B1185">
            <v>45461.474999999999</v>
          </cell>
          <cell r="C1185" t="str">
            <v>NISSAN</v>
          </cell>
          <cell r="D1185" t="str">
            <v>X-TRAIL</v>
          </cell>
          <cell r="E1185">
            <v>2019</v>
          </cell>
          <cell r="F1185">
            <v>78206</v>
          </cell>
          <cell r="G1185" t="str">
            <v>2.5 SENSE CVT AT</v>
          </cell>
          <cell r="H1185" t="str">
            <v>BLANCO PERLA</v>
          </cell>
          <cell r="I1185" t="str">
            <v>Nissan La Serena</v>
          </cell>
          <cell r="J1185" t="str">
            <v>Erica Miranda</v>
          </cell>
          <cell r="K1185" t="str">
            <v>Erica Miranda</v>
          </cell>
          <cell r="L1185" t="str">
            <v>Gemita Muñoz</v>
          </cell>
          <cell r="M1185" t="str">
            <v>gmunoz@callegari.cl</v>
          </cell>
          <cell r="N1185">
            <v>9200000</v>
          </cell>
        </row>
        <row r="1186">
          <cell r="A1186" t="str">
            <v>PHGG27</v>
          </cell>
          <cell r="B1186">
            <v>45460.740277777775</v>
          </cell>
          <cell r="C1186" t="str">
            <v>CHERY</v>
          </cell>
          <cell r="D1186" t="str">
            <v>ARRIZO 5</v>
          </cell>
          <cell r="E1186">
            <v>2021</v>
          </cell>
          <cell r="F1186">
            <v>66000</v>
          </cell>
          <cell r="H1186" t="str">
            <v>BLANCO CHERY</v>
          </cell>
          <cell r="I1186" t="str">
            <v>Megacentro Ovalle</v>
          </cell>
          <cell r="J1186" t="str">
            <v>Erica Miranda</v>
          </cell>
          <cell r="K1186" t="str">
            <v>Erica Miranda</v>
          </cell>
          <cell r="L1186" t="str">
            <v>David Ramirez</v>
          </cell>
          <cell r="M1186" t="str">
            <v>dramirez@callegari.cl</v>
          </cell>
          <cell r="N1186">
            <v>5500000</v>
          </cell>
        </row>
        <row r="1187">
          <cell r="A1187" t="str">
            <v>RKFS14</v>
          </cell>
          <cell r="B1187">
            <v>45460.720138888886</v>
          </cell>
          <cell r="C1187" t="str">
            <v>SUZUKI</v>
          </cell>
          <cell r="D1187" t="str">
            <v>S-PRESSO</v>
          </cell>
          <cell r="E1187">
            <v>2022</v>
          </cell>
          <cell r="F1187">
            <v>32000</v>
          </cell>
          <cell r="G1187" t="str">
            <v>1.0 GLX AC MT</v>
          </cell>
          <cell r="H1187" t="str">
            <v>GRIS GRANITO</v>
          </cell>
          <cell r="I1187" t="str">
            <v>Nissan Copiapo</v>
          </cell>
          <cell r="J1187" t="str">
            <v>Camila Chepilla</v>
          </cell>
          <cell r="K1187" t="str">
            <v>Camila Chepilla</v>
          </cell>
          <cell r="L1187" t="str">
            <v>Jonathan Barraza</v>
          </cell>
          <cell r="M1187" t="str">
            <v>jbarraza@callegari.cl</v>
          </cell>
          <cell r="N1187">
            <v>4430000</v>
          </cell>
        </row>
        <row r="1188">
          <cell r="A1188" t="str">
            <v>SCZP44</v>
          </cell>
          <cell r="B1188">
            <v>45460.584722222222</v>
          </cell>
          <cell r="C1188" t="str">
            <v>HONDA</v>
          </cell>
          <cell r="D1188" t="str">
            <v>WRV</v>
          </cell>
          <cell r="E1188">
            <v>2022</v>
          </cell>
          <cell r="F1188">
            <v>23740</v>
          </cell>
          <cell r="G1188" t="str">
            <v>1.5 LX AT</v>
          </cell>
          <cell r="H1188" t="str">
            <v>PLATEADO PLATA</v>
          </cell>
          <cell r="I1188" t="str">
            <v>Megacentro Ovalle</v>
          </cell>
          <cell r="J1188" t="str">
            <v>Erica Miranda</v>
          </cell>
          <cell r="K1188" t="str">
            <v>Erica Miranda</v>
          </cell>
          <cell r="L1188" t="str">
            <v>David Ramirez</v>
          </cell>
          <cell r="M1188" t="str">
            <v>dramirez@callegari.cl</v>
          </cell>
          <cell r="N1188">
            <v>10000000</v>
          </cell>
        </row>
        <row r="1189">
          <cell r="A1189" t="str">
            <v>THHK51</v>
          </cell>
          <cell r="B1189">
            <v>45458.519444444442</v>
          </cell>
          <cell r="C1189" t="str">
            <v>CHERY</v>
          </cell>
          <cell r="D1189" t="str">
            <v>TIGGO 7</v>
          </cell>
          <cell r="E1189">
            <v>2024</v>
          </cell>
          <cell r="F1189">
            <v>3974</v>
          </cell>
          <cell r="G1189" t="str">
            <v>1.5 GLS AT</v>
          </cell>
          <cell r="H1189" t="str">
            <v>AZUL METALIZADO</v>
          </cell>
          <cell r="I1189" t="str">
            <v>Local Fco De Aguirre</v>
          </cell>
          <cell r="J1189" t="str">
            <v>Erica Miranda</v>
          </cell>
          <cell r="K1189" t="str">
            <v>Erica Miranda</v>
          </cell>
          <cell r="L1189" t="str">
            <v xml:space="preserve">Carolina Andrea  Zepeda Vigorena </v>
          </cell>
          <cell r="M1189" t="str">
            <v>czepeda@callegari.cl</v>
          </cell>
          <cell r="N1189">
            <v>11500000</v>
          </cell>
        </row>
        <row r="1190">
          <cell r="A1190" t="str">
            <v>LHSD78</v>
          </cell>
          <cell r="B1190">
            <v>45456.661805555559</v>
          </cell>
          <cell r="C1190" t="str">
            <v>NISSAN</v>
          </cell>
          <cell r="D1190" t="str">
            <v>KICKS</v>
          </cell>
          <cell r="E1190">
            <v>2019</v>
          </cell>
          <cell r="F1190">
            <v>41200</v>
          </cell>
          <cell r="G1190" t="str">
            <v>1.6 ADVANCE MT</v>
          </cell>
          <cell r="H1190" t="str">
            <v>GRIS METALICO</v>
          </cell>
          <cell r="I1190" t="str">
            <v>Nissan La Serena</v>
          </cell>
          <cell r="J1190" t="str">
            <v>Erica Miranda</v>
          </cell>
          <cell r="K1190" t="str">
            <v>Erica Miranda</v>
          </cell>
          <cell r="L1190" t="str">
            <v>Gemita Muñoz</v>
          </cell>
          <cell r="M1190" t="str">
            <v>gmunoz@callegari.cl</v>
          </cell>
          <cell r="N1190">
            <v>9000000</v>
          </cell>
        </row>
        <row r="1191">
          <cell r="A1191" t="str">
            <v>SWTP31</v>
          </cell>
          <cell r="B1191">
            <v>45456.533333333333</v>
          </cell>
          <cell r="C1191" t="str">
            <v>NISSAN</v>
          </cell>
          <cell r="D1191" t="str">
            <v>QASHQAI</v>
          </cell>
          <cell r="E1191">
            <v>2023</v>
          </cell>
          <cell r="F1191">
            <v>6188</v>
          </cell>
          <cell r="G1191" t="str">
            <v>2.0 EXCLUSIVE AT 4X4</v>
          </cell>
          <cell r="H1191" t="str">
            <v>BLANCO TECHO NEGRO</v>
          </cell>
          <cell r="I1191" t="str">
            <v>Nissan La Serena</v>
          </cell>
          <cell r="J1191" t="str">
            <v>Erica Miranda</v>
          </cell>
          <cell r="K1191" t="str">
            <v>Erica Miranda</v>
          </cell>
          <cell r="L1191" t="str">
            <v>Gemita Muñoz</v>
          </cell>
          <cell r="M1191" t="str">
            <v>gmunoz@callegari.cl</v>
          </cell>
          <cell r="N1191">
            <v>21000000</v>
          </cell>
        </row>
        <row r="1192">
          <cell r="A1192" t="str">
            <v>PLTL80</v>
          </cell>
          <cell r="B1192">
            <v>45455.672222222223</v>
          </cell>
          <cell r="C1192" t="str">
            <v>GREAT WALL</v>
          </cell>
          <cell r="D1192" t="str">
            <v>M4</v>
          </cell>
          <cell r="E1192">
            <v>2021</v>
          </cell>
          <cell r="F1192">
            <v>38000</v>
          </cell>
          <cell r="G1192" t="str">
            <v>1.5 LE MT</v>
          </cell>
          <cell r="H1192" t="str">
            <v>NARANJO COBRE</v>
          </cell>
          <cell r="I1192" t="str">
            <v>Local Fco De Aguirre</v>
          </cell>
          <cell r="J1192" t="str">
            <v>Erica Miranda</v>
          </cell>
          <cell r="K1192" t="str">
            <v>Erica Miranda</v>
          </cell>
          <cell r="L1192" t="str">
            <v>Maria Paz  Aranciba</v>
          </cell>
          <cell r="M1192" t="str">
            <v>marancibia@callegari.cl</v>
          </cell>
          <cell r="N1192">
            <v>5700000</v>
          </cell>
        </row>
        <row r="1193">
          <cell r="A1193" t="str">
            <v>RVRD56</v>
          </cell>
          <cell r="B1193">
            <v>45455.678472222222</v>
          </cell>
          <cell r="C1193" t="str">
            <v>NISSAN</v>
          </cell>
          <cell r="D1193" t="str">
            <v>VERSA</v>
          </cell>
          <cell r="E1193">
            <v>2022</v>
          </cell>
          <cell r="F1193">
            <v>13000</v>
          </cell>
          <cell r="G1193" t="str">
            <v>1.6 SENSE MT</v>
          </cell>
          <cell r="H1193" t="str">
            <v xml:space="preserve">PLATEADO </v>
          </cell>
          <cell r="I1193" t="str">
            <v>Nissan Copiapo</v>
          </cell>
          <cell r="J1193" t="str">
            <v>Camila Chepilla</v>
          </cell>
          <cell r="K1193" t="str">
            <v>Camila Chepilla</v>
          </cell>
          <cell r="L1193" t="str">
            <v>Claudia Ponce</v>
          </cell>
          <cell r="M1193" t="str">
            <v>cponce@callegari.cl</v>
          </cell>
          <cell r="N1193">
            <v>8650000</v>
          </cell>
        </row>
        <row r="1194">
          <cell r="A1194" t="str">
            <v>PPJR57</v>
          </cell>
          <cell r="B1194">
            <v>45455.657638888886</v>
          </cell>
          <cell r="C1194" t="str">
            <v>BMW</v>
          </cell>
          <cell r="D1194" t="str">
            <v>X3</v>
          </cell>
          <cell r="E1194">
            <v>2021</v>
          </cell>
          <cell r="F1194">
            <v>53000</v>
          </cell>
          <cell r="H1194" t="str">
            <v>BLANCO MINERAL</v>
          </cell>
          <cell r="I1194" t="str">
            <v>Peugeot La Serena</v>
          </cell>
          <cell r="J1194" t="str">
            <v>Erica Miranda</v>
          </cell>
          <cell r="K1194" t="str">
            <v>Erica Miranda</v>
          </cell>
          <cell r="L1194" t="str">
            <v>Camila Gonzalez</v>
          </cell>
          <cell r="M1194" t="str">
            <v>camila.gonzalez@callegari.cl</v>
          </cell>
          <cell r="N1194">
            <v>31000000</v>
          </cell>
        </row>
        <row r="1195">
          <cell r="A1195" t="str">
            <v>HCVX85</v>
          </cell>
          <cell r="B1195">
            <v>45454.754861111112</v>
          </cell>
          <cell r="C1195" t="str">
            <v>FORD</v>
          </cell>
          <cell r="D1195" t="str">
            <v>ECOSPORT</v>
          </cell>
          <cell r="E1195">
            <v>2016</v>
          </cell>
          <cell r="F1195">
            <v>45000</v>
          </cell>
          <cell r="G1195" t="str">
            <v>1.6 TITANIUM MT 4X2</v>
          </cell>
          <cell r="H1195" t="str">
            <v>BLANCO</v>
          </cell>
          <cell r="I1195" t="str">
            <v>Local Fco De Aguirre</v>
          </cell>
          <cell r="J1195" t="str">
            <v>Erica Miranda</v>
          </cell>
          <cell r="K1195" t="str">
            <v>Erica Miranda</v>
          </cell>
          <cell r="L1195" t="str">
            <v>Fabian Urqueta Muñoz</v>
          </cell>
          <cell r="M1195" t="str">
            <v>furqueta@callegari.cl</v>
          </cell>
          <cell r="N1195">
            <v>5350000</v>
          </cell>
        </row>
        <row r="1196">
          <cell r="A1196" t="str">
            <v>SDPF79</v>
          </cell>
          <cell r="B1196">
            <v>45453.773611111108</v>
          </cell>
          <cell r="C1196" t="str">
            <v>EXEED</v>
          </cell>
          <cell r="D1196" t="str">
            <v>LX</v>
          </cell>
          <cell r="E1196">
            <v>2022</v>
          </cell>
          <cell r="F1196">
            <v>20245</v>
          </cell>
          <cell r="G1196" t="str">
            <v>1.5 UNLIMITED AT</v>
          </cell>
          <cell r="H1196" t="str">
            <v>BLANCO QUARTZ</v>
          </cell>
          <cell r="I1196" t="str">
            <v>Vallenar</v>
          </cell>
          <cell r="J1196" t="str">
            <v>Antonella Daire</v>
          </cell>
          <cell r="K1196" t="str">
            <v>Antonella Daire</v>
          </cell>
          <cell r="L1196" t="str">
            <v>Janette Calderon</v>
          </cell>
          <cell r="M1196" t="str">
            <v>jcalderon@callegari.cl</v>
          </cell>
          <cell r="N1196">
            <v>14500000</v>
          </cell>
        </row>
        <row r="1197">
          <cell r="A1197" t="str">
            <v>TJCZ75</v>
          </cell>
          <cell r="B1197">
            <v>45453.546527777777</v>
          </cell>
          <cell r="C1197" t="str">
            <v>KIA MOTORS</v>
          </cell>
          <cell r="D1197" t="str">
            <v>K3</v>
          </cell>
          <cell r="E1197">
            <v>2024</v>
          </cell>
          <cell r="F1197">
            <v>3400</v>
          </cell>
          <cell r="G1197" t="str">
            <v>1.6 EX MT</v>
          </cell>
          <cell r="H1197" t="str">
            <v>ROJO BENGALA</v>
          </cell>
          <cell r="I1197" t="str">
            <v>Kia La Serena</v>
          </cell>
          <cell r="J1197" t="str">
            <v>Erica Miranda</v>
          </cell>
          <cell r="K1197" t="str">
            <v>Erica Miranda</v>
          </cell>
          <cell r="L1197" t="str">
            <v>José Cerda</v>
          </cell>
          <cell r="M1197" t="str">
            <v>jose.cerda@callegari.cl</v>
          </cell>
          <cell r="N1197">
            <v>13000000</v>
          </cell>
        </row>
        <row r="1198">
          <cell r="A1198" t="str">
            <v>PHFV30</v>
          </cell>
          <cell r="B1198">
            <v>45453.491666666669</v>
          </cell>
          <cell r="C1198" t="str">
            <v>TOYOTA</v>
          </cell>
          <cell r="D1198" t="str">
            <v>FORTUNER</v>
          </cell>
          <cell r="E1198">
            <v>2021</v>
          </cell>
          <cell r="F1198">
            <v>55000</v>
          </cell>
          <cell r="G1198" t="str">
            <v>2.7 SR5 AT</v>
          </cell>
          <cell r="H1198" t="str">
            <v>PLATEADO SILVER META</v>
          </cell>
          <cell r="I1198" t="str">
            <v>Megacentro La Serena</v>
          </cell>
          <cell r="J1198" t="str">
            <v>Erica Miranda</v>
          </cell>
          <cell r="K1198" t="str">
            <v>Erica Miranda</v>
          </cell>
          <cell r="L1198" t="str">
            <v>Manuel Villalon</v>
          </cell>
          <cell r="M1198" t="str">
            <v>mvillalon@callegari.cl</v>
          </cell>
          <cell r="N1198">
            <v>19000000</v>
          </cell>
        </row>
        <row r="1199">
          <cell r="A1199" t="str">
            <v>RVFS53</v>
          </cell>
          <cell r="B1199">
            <v>45453.434027777781</v>
          </cell>
          <cell r="C1199" t="str">
            <v>SSANGYONG</v>
          </cell>
          <cell r="D1199" t="str">
            <v>TIVOLI</v>
          </cell>
          <cell r="E1199">
            <v>2022</v>
          </cell>
          <cell r="F1199">
            <v>16000</v>
          </cell>
          <cell r="G1199" t="str">
            <v>1.6 GLX MT</v>
          </cell>
          <cell r="H1199" t="str">
            <v>PLATEADO</v>
          </cell>
          <cell r="I1199" t="str">
            <v>Local Fco De Aguirre</v>
          </cell>
          <cell r="J1199" t="str">
            <v>Erica Miranda</v>
          </cell>
          <cell r="K1199" t="str">
            <v>Erica Miranda</v>
          </cell>
          <cell r="L1199" t="str">
            <v>Willy Guerrero</v>
          </cell>
          <cell r="M1199" t="str">
            <v>wguerrero@callegari.cl</v>
          </cell>
          <cell r="N1199">
            <v>9500000</v>
          </cell>
        </row>
        <row r="1200">
          <cell r="A1200" t="str">
            <v>PKBK90</v>
          </cell>
          <cell r="B1200">
            <v>45450.688888888886</v>
          </cell>
          <cell r="C1200" t="str">
            <v>BMW</v>
          </cell>
          <cell r="D1200" t="str">
            <v>X1</v>
          </cell>
          <cell r="E1200">
            <v>2021</v>
          </cell>
          <cell r="F1200">
            <v>45000</v>
          </cell>
          <cell r="H1200" t="str">
            <v>PLATEADO PLATA GLACI</v>
          </cell>
          <cell r="I1200" t="str">
            <v>Local Usados</v>
          </cell>
          <cell r="J1200" t="str">
            <v>Erica Miranda</v>
          </cell>
          <cell r="K1200" t="str">
            <v>Erica Miranda</v>
          </cell>
          <cell r="L1200" t="str">
            <v>Federico Albert</v>
          </cell>
          <cell r="M1200" t="str">
            <v>falbert@callegari.cl</v>
          </cell>
          <cell r="N1200">
            <v>18600000</v>
          </cell>
        </row>
        <row r="1201">
          <cell r="A1201" t="str">
            <v>HKHT20</v>
          </cell>
          <cell r="B1201">
            <v>45450.650694444441</v>
          </cell>
          <cell r="C1201" t="str">
            <v>MAZDA</v>
          </cell>
          <cell r="D1201" t="str">
            <v>MAZDA6</v>
          </cell>
          <cell r="E1201">
            <v>2015</v>
          </cell>
          <cell r="F1201">
            <v>80000</v>
          </cell>
          <cell r="G1201" t="str">
            <v>2.0 SEDAN V AT</v>
          </cell>
          <cell r="H1201" t="str">
            <v>ROJO</v>
          </cell>
          <cell r="I1201" t="str">
            <v xml:space="preserve">Premium Usados </v>
          </cell>
          <cell r="J1201" t="str">
            <v>Erica Miranda</v>
          </cell>
          <cell r="K1201" t="str">
            <v>Erica Miranda</v>
          </cell>
          <cell r="L1201" t="str">
            <v>Daniel Aguilera</v>
          </cell>
          <cell r="M1201" t="str">
            <v>daguilera@callegari.cl</v>
          </cell>
          <cell r="N1201">
            <v>7300000</v>
          </cell>
        </row>
        <row r="1202">
          <cell r="A1202" t="str">
            <v>LRWD64</v>
          </cell>
          <cell r="B1202">
            <v>45449.679861111108</v>
          </cell>
          <cell r="C1202" t="str">
            <v>MAZDA</v>
          </cell>
          <cell r="D1202" t="str">
            <v>CX-5</v>
          </cell>
          <cell r="E1202">
            <v>2020</v>
          </cell>
          <cell r="F1202">
            <v>50000</v>
          </cell>
          <cell r="G1202" t="str">
            <v>2.0 R IPM MT 4X4</v>
          </cell>
          <cell r="H1202" t="str">
            <v>BLANCO PERLA</v>
          </cell>
          <cell r="I1202" t="str">
            <v>Peugeot La Serena</v>
          </cell>
          <cell r="J1202" t="str">
            <v>Erica Miranda</v>
          </cell>
          <cell r="K1202" t="str">
            <v>Erica Miranda</v>
          </cell>
          <cell r="L1202" t="str">
            <v>Camila Gonzalez</v>
          </cell>
          <cell r="M1202" t="str">
            <v>camila.gonzalez@callegari.cl</v>
          </cell>
          <cell r="N1202">
            <v>13500000</v>
          </cell>
        </row>
        <row r="1203">
          <cell r="A1203" t="str">
            <v>RZFD95</v>
          </cell>
          <cell r="B1203">
            <v>45449.435416666667</v>
          </cell>
          <cell r="C1203" t="str">
            <v>HONDA</v>
          </cell>
          <cell r="D1203" t="str">
            <v>WRV</v>
          </cell>
          <cell r="E1203">
            <v>2022</v>
          </cell>
          <cell r="F1203">
            <v>7000</v>
          </cell>
          <cell r="G1203" t="str">
            <v>1.5 EXL AT</v>
          </cell>
          <cell r="H1203" t="str">
            <v>PLATEADO PLATA</v>
          </cell>
          <cell r="I1203" t="str">
            <v>Omoda La Serena</v>
          </cell>
          <cell r="J1203" t="str">
            <v>Erica Miranda</v>
          </cell>
          <cell r="K1203" t="str">
            <v>Erica Miranda</v>
          </cell>
          <cell r="L1203" t="str">
            <v>Daniela Pizarro</v>
          </cell>
          <cell r="M1203" t="str">
            <v>dpizarro@callegari.cl</v>
          </cell>
          <cell r="N1203">
            <v>10500000</v>
          </cell>
        </row>
        <row r="1204">
          <cell r="A1204" t="str">
            <v>RDCF36</v>
          </cell>
          <cell r="B1204">
            <v>45448.765277777777</v>
          </cell>
          <cell r="C1204" t="str">
            <v>MG</v>
          </cell>
          <cell r="D1204" t="str">
            <v>RX5</v>
          </cell>
          <cell r="E1204">
            <v>2021</v>
          </cell>
          <cell r="F1204">
            <v>28377</v>
          </cell>
          <cell r="G1204" t="str">
            <v>1.5 DLX AT</v>
          </cell>
          <cell r="H1204" t="str">
            <v>BLANCO METALIZADO</v>
          </cell>
          <cell r="I1204" t="str">
            <v>Megacentro Ovalle</v>
          </cell>
          <cell r="J1204" t="str">
            <v>Erica Miranda</v>
          </cell>
          <cell r="K1204" t="str">
            <v>Erica Miranda</v>
          </cell>
          <cell r="L1204" t="str">
            <v>Jose Torres</v>
          </cell>
          <cell r="M1204" t="str">
            <v>jtorres@callegari.cl</v>
          </cell>
          <cell r="N1204">
            <v>8400000</v>
          </cell>
        </row>
        <row r="1205">
          <cell r="A1205" t="str">
            <v>JCCR62</v>
          </cell>
          <cell r="B1205">
            <v>45448.759722222225</v>
          </cell>
          <cell r="C1205" t="str">
            <v>HYUNDAI</v>
          </cell>
          <cell r="D1205" t="str">
            <v>TUCSON</v>
          </cell>
          <cell r="E1205">
            <v>2017</v>
          </cell>
          <cell r="F1205">
            <v>86000</v>
          </cell>
          <cell r="G1205" t="str">
            <v>2.0 TL GLS PREMIUM AT 4X4</v>
          </cell>
          <cell r="H1205" t="str">
            <v>PLATEADO</v>
          </cell>
          <cell r="I1205" t="str">
            <v>Local Fco De Aguirre</v>
          </cell>
          <cell r="J1205" t="str">
            <v>Erica Miranda</v>
          </cell>
          <cell r="K1205" t="str">
            <v>Erica Miranda</v>
          </cell>
          <cell r="L1205" t="str">
            <v>Willy Guerrero</v>
          </cell>
          <cell r="M1205" t="str">
            <v>wguerrero@callegari.cl</v>
          </cell>
          <cell r="N1205">
            <v>9500000</v>
          </cell>
        </row>
        <row r="1206">
          <cell r="A1206" t="str">
            <v>JYBF28</v>
          </cell>
          <cell r="B1206">
            <v>45448.669444444444</v>
          </cell>
          <cell r="C1206" t="str">
            <v>KIA MOTORS</v>
          </cell>
          <cell r="D1206" t="str">
            <v>RIO 4</v>
          </cell>
          <cell r="E1206">
            <v>2018</v>
          </cell>
          <cell r="F1206">
            <v>105312</v>
          </cell>
          <cell r="G1206" t="str">
            <v>1.4 LX MT</v>
          </cell>
          <cell r="H1206" t="str">
            <v>BLANCO INVIERNO</v>
          </cell>
          <cell r="I1206" t="str">
            <v>Megacentro Ovalle</v>
          </cell>
          <cell r="J1206" t="str">
            <v>Erica Miranda</v>
          </cell>
          <cell r="K1206" t="str">
            <v>Erica Miranda</v>
          </cell>
          <cell r="L1206" t="str">
            <v>Jose Torres</v>
          </cell>
          <cell r="M1206" t="str">
            <v>jtorres@callegari.cl</v>
          </cell>
          <cell r="N1206">
            <v>4510000</v>
          </cell>
        </row>
        <row r="1207">
          <cell r="A1207" t="str">
            <v>RGHD22</v>
          </cell>
          <cell r="B1207">
            <v>45446.746527777781</v>
          </cell>
          <cell r="C1207" t="str">
            <v>SUZUKI</v>
          </cell>
          <cell r="D1207" t="str">
            <v>SX4</v>
          </cell>
          <cell r="E1207">
            <v>2022</v>
          </cell>
          <cell r="F1207">
            <v>24000</v>
          </cell>
          <cell r="H1207" t="str">
            <v>BLANCO PERLA</v>
          </cell>
          <cell r="I1207" t="str">
            <v>Usados Los Carreras</v>
          </cell>
          <cell r="J1207" t="str">
            <v>Camila Chepilla</v>
          </cell>
          <cell r="K1207" t="str">
            <v>Camila Chepilla</v>
          </cell>
          <cell r="L1207" t="str">
            <v>Omar Rojas</v>
          </cell>
          <cell r="M1207" t="str">
            <v>orojas@callegari.cl</v>
          </cell>
          <cell r="N1207">
            <v>12000000</v>
          </cell>
        </row>
        <row r="1208">
          <cell r="A1208" t="str">
            <v>PCFC13</v>
          </cell>
          <cell r="B1208">
            <v>45443.794444444444</v>
          </cell>
          <cell r="C1208" t="str">
            <v>GREAT WALL</v>
          </cell>
          <cell r="D1208" t="str">
            <v>WINGLE 5</v>
          </cell>
          <cell r="E1208">
            <v>2020</v>
          </cell>
          <cell r="F1208">
            <v>31000</v>
          </cell>
          <cell r="G1208" t="str">
            <v>2.2 D/C ELITE MT</v>
          </cell>
          <cell r="H1208" t="str">
            <v>ROJO</v>
          </cell>
          <cell r="I1208" t="str">
            <v>Megacentro Copiapo</v>
          </cell>
          <cell r="J1208" t="str">
            <v>Camila Chepilla</v>
          </cell>
          <cell r="K1208" t="str">
            <v>Camila Chepilla</v>
          </cell>
          <cell r="L1208" t="str">
            <v>Atalia Quinteros</v>
          </cell>
          <cell r="M1208" t="str">
            <v>ataliaq@callegari.cl</v>
          </cell>
          <cell r="N1208">
            <v>5900000</v>
          </cell>
        </row>
        <row r="1209">
          <cell r="A1209" t="str">
            <v>RTLW50</v>
          </cell>
          <cell r="B1209">
            <v>45443.782638888886</v>
          </cell>
          <cell r="C1209" t="str">
            <v>FORD</v>
          </cell>
          <cell r="D1209" t="str">
            <v>EXPLORER</v>
          </cell>
          <cell r="E1209">
            <v>2022</v>
          </cell>
          <cell r="F1209">
            <v>44000</v>
          </cell>
          <cell r="G1209" t="str">
            <v>2.3 LIMITED ECOBOOST AT 4X4</v>
          </cell>
          <cell r="H1209" t="str">
            <v>AZUL ATLAS</v>
          </cell>
          <cell r="I1209" t="str">
            <v>Megacentro La Serena</v>
          </cell>
          <cell r="J1209" t="str">
            <v>Erica Miranda</v>
          </cell>
          <cell r="K1209" t="str">
            <v>Erica Miranda</v>
          </cell>
          <cell r="L1209" t="str">
            <v>Viviana Rojas</v>
          </cell>
          <cell r="M1209" t="str">
            <v>v.rojas@callegari.cl</v>
          </cell>
          <cell r="N1209">
            <v>30000000</v>
          </cell>
        </row>
        <row r="1210">
          <cell r="A1210" t="str">
            <v>KWYK31</v>
          </cell>
          <cell r="B1210">
            <v>45443.781944444447</v>
          </cell>
          <cell r="C1210" t="str">
            <v>RENAULT</v>
          </cell>
          <cell r="D1210" t="str">
            <v>DUSTER</v>
          </cell>
          <cell r="E1210">
            <v>2019</v>
          </cell>
          <cell r="F1210">
            <v>42000</v>
          </cell>
          <cell r="G1210" t="str">
            <v>1.6 ZEN MT</v>
          </cell>
          <cell r="H1210" t="str">
            <v>ROJO FUEGO</v>
          </cell>
          <cell r="I1210" t="str">
            <v>Megacentro La Serena</v>
          </cell>
          <cell r="J1210" t="str">
            <v>Erica Miranda</v>
          </cell>
          <cell r="K1210" t="str">
            <v>Erica Miranda</v>
          </cell>
          <cell r="L1210" t="str">
            <v>Alvaro Castro</v>
          </cell>
          <cell r="M1210" t="str">
            <v>acastro@callegari.cl</v>
          </cell>
          <cell r="N1210">
            <v>5800000</v>
          </cell>
        </row>
        <row r="1211">
          <cell r="A1211" t="str">
            <v>LSYK36</v>
          </cell>
          <cell r="B1211">
            <v>45443.770138888889</v>
          </cell>
          <cell r="C1211" t="str">
            <v>VOLKSWAGEN</v>
          </cell>
          <cell r="D1211" t="str">
            <v>T-CROSS</v>
          </cell>
          <cell r="E1211">
            <v>2020</v>
          </cell>
          <cell r="F1211">
            <v>79000</v>
          </cell>
          <cell r="G1211" t="str">
            <v>1.6 COMFORTLINE MT</v>
          </cell>
          <cell r="H1211" t="str">
            <v>GRIS PLATINO</v>
          </cell>
          <cell r="I1211" t="str">
            <v>Megacentro La Serena</v>
          </cell>
          <cell r="J1211" t="str">
            <v>Erica Miranda</v>
          </cell>
          <cell r="K1211" t="str">
            <v>Erica Miranda</v>
          </cell>
          <cell r="L1211" t="str">
            <v>Hugo Araya Araya</v>
          </cell>
          <cell r="M1211" t="str">
            <v>haraya@callegari.cl</v>
          </cell>
          <cell r="N1211">
            <v>10000000</v>
          </cell>
        </row>
        <row r="1212">
          <cell r="A1212" t="str">
            <v>JWCJ96</v>
          </cell>
          <cell r="B1212">
            <v>45443.769444444442</v>
          </cell>
          <cell r="C1212" t="str">
            <v>SUBARU</v>
          </cell>
          <cell r="D1212" t="str">
            <v>XV</v>
          </cell>
          <cell r="E1212">
            <v>2018</v>
          </cell>
          <cell r="F1212">
            <v>75000</v>
          </cell>
          <cell r="G1212" t="str">
            <v>2.0 DYNAMIC AT 4X4</v>
          </cell>
          <cell r="H1212" t="str">
            <v>AZUL OSCURO PERLADO</v>
          </cell>
          <cell r="I1212" t="str">
            <v>Megacentro La Serena</v>
          </cell>
          <cell r="J1212" t="str">
            <v>Erica Miranda</v>
          </cell>
          <cell r="K1212" t="str">
            <v>Erica Miranda</v>
          </cell>
          <cell r="L1212" t="str">
            <v>Manuel Villalon</v>
          </cell>
          <cell r="M1212" t="str">
            <v>mvillalon@callegari.cl</v>
          </cell>
          <cell r="N1212">
            <v>12500000</v>
          </cell>
        </row>
        <row r="1213">
          <cell r="A1213" t="str">
            <v>KKFZ41</v>
          </cell>
          <cell r="B1213">
            <v>45443.753472222219</v>
          </cell>
          <cell r="C1213" t="str">
            <v>FORD</v>
          </cell>
          <cell r="D1213" t="str">
            <v>EDGE</v>
          </cell>
          <cell r="E1213">
            <v>2018</v>
          </cell>
          <cell r="F1213">
            <v>53000</v>
          </cell>
          <cell r="G1213" t="str">
            <v>3.5 SEL 4X4 AT</v>
          </cell>
          <cell r="H1213" t="str">
            <v>GRIS PLATA</v>
          </cell>
          <cell r="I1213" t="str">
            <v xml:space="preserve">Premium Usados </v>
          </cell>
          <cell r="J1213" t="str">
            <v>Erica Miranda</v>
          </cell>
          <cell r="K1213" t="str">
            <v>Erica Miranda</v>
          </cell>
          <cell r="L1213" t="str">
            <v>Daniel Aguilera</v>
          </cell>
          <cell r="M1213" t="str">
            <v>daguilera@callegari.cl</v>
          </cell>
          <cell r="N1213">
            <v>12500000</v>
          </cell>
        </row>
        <row r="1214">
          <cell r="A1214" t="str">
            <v>PSZT83</v>
          </cell>
          <cell r="B1214">
            <v>45443.736111111109</v>
          </cell>
          <cell r="C1214" t="str">
            <v>JAC</v>
          </cell>
          <cell r="D1214" t="str">
            <v>JS3</v>
          </cell>
          <cell r="E1214">
            <v>2021</v>
          </cell>
          <cell r="F1214">
            <v>54000</v>
          </cell>
          <cell r="G1214" t="str">
            <v>1.6 ADVANCE MT</v>
          </cell>
          <cell r="H1214" t="str">
            <v>GRIS</v>
          </cell>
          <cell r="I1214" t="str">
            <v>Local Fco De Aguirre</v>
          </cell>
          <cell r="J1214" t="str">
            <v>Erica Miranda</v>
          </cell>
          <cell r="K1214" t="str">
            <v>Erica Miranda</v>
          </cell>
          <cell r="L1214" t="str">
            <v>Maria Paz  Aranciba</v>
          </cell>
          <cell r="M1214" t="str">
            <v>marancibia@callegari.cl</v>
          </cell>
          <cell r="N1214">
            <v>7500000</v>
          </cell>
        </row>
        <row r="1215">
          <cell r="A1215" t="str">
            <v>TJSJ77</v>
          </cell>
          <cell r="B1215">
            <v>45443.680555555555</v>
          </cell>
          <cell r="C1215" t="str">
            <v>PEUGEOT</v>
          </cell>
          <cell r="D1215">
            <v>308</v>
          </cell>
          <cell r="E1215">
            <v>2024</v>
          </cell>
          <cell r="F1215">
            <v>273</v>
          </cell>
          <cell r="G1215" t="str">
            <v>1.2 ALLURE PACK PURETECH 130HP AT</v>
          </cell>
          <cell r="H1215" t="str">
            <v>ROJO ELIXIR</v>
          </cell>
          <cell r="I1215" t="str">
            <v>Peugeot La Serena</v>
          </cell>
          <cell r="J1215" t="str">
            <v>Erica Miranda</v>
          </cell>
          <cell r="K1215" t="str">
            <v>Erica Miranda</v>
          </cell>
          <cell r="L1215" t="str">
            <v>Camila Gonzalez</v>
          </cell>
          <cell r="M1215" t="str">
            <v>camila.gonzalez@callegari.cl</v>
          </cell>
          <cell r="N1215">
            <v>24723805</v>
          </cell>
        </row>
        <row r="1216">
          <cell r="A1216" t="str">
            <v>KHPH19</v>
          </cell>
          <cell r="B1216">
            <v>45443.461805555555</v>
          </cell>
          <cell r="C1216" t="str">
            <v>CHERY</v>
          </cell>
          <cell r="D1216" t="str">
            <v>TIGGO 2</v>
          </cell>
          <cell r="E1216">
            <v>2018</v>
          </cell>
          <cell r="F1216">
            <v>82000</v>
          </cell>
          <cell r="H1216" t="str">
            <v>NARANJO NARANJA META</v>
          </cell>
          <cell r="I1216" t="str">
            <v>Omoda La Serena</v>
          </cell>
          <cell r="J1216" t="str">
            <v>Erica Miranda</v>
          </cell>
          <cell r="K1216" t="str">
            <v>Erica Miranda</v>
          </cell>
          <cell r="L1216" t="str">
            <v>Michaell Rojas</v>
          </cell>
          <cell r="M1216" t="str">
            <v>mrojas@callegari.cl</v>
          </cell>
          <cell r="N1216">
            <v>4500000</v>
          </cell>
        </row>
        <row r="1217">
          <cell r="A1217" t="str">
            <v>RVRD84</v>
          </cell>
          <cell r="B1217">
            <v>45443.393055555556</v>
          </cell>
          <cell r="C1217" t="str">
            <v>KIA MOTORS</v>
          </cell>
          <cell r="D1217" t="str">
            <v>MORNING</v>
          </cell>
          <cell r="E1217">
            <v>2022</v>
          </cell>
          <cell r="F1217">
            <v>31682</v>
          </cell>
          <cell r="G1217" t="str">
            <v>MORNING EX 1.2L 5MT FULL</v>
          </cell>
          <cell r="H1217" t="str">
            <v>ROJO VIVO</v>
          </cell>
          <cell r="I1217" t="str">
            <v>Megacentro Copiapo</v>
          </cell>
          <cell r="J1217" t="str">
            <v>Camila Chepilla</v>
          </cell>
          <cell r="K1217" t="str">
            <v>Camila Chepilla</v>
          </cell>
          <cell r="L1217" t="str">
            <v>Atalia Quinteros</v>
          </cell>
          <cell r="M1217" t="str">
            <v>ataliaq@callegari.cl</v>
          </cell>
          <cell r="N1217">
            <v>6800000</v>
          </cell>
        </row>
        <row r="1218">
          <cell r="A1218" t="str">
            <v>PSBB44</v>
          </cell>
          <cell r="B1218">
            <v>45443.39166666667</v>
          </cell>
          <cell r="C1218" t="str">
            <v>KIA MOTORS</v>
          </cell>
          <cell r="D1218" t="str">
            <v>SONET</v>
          </cell>
          <cell r="E1218">
            <v>2021</v>
          </cell>
          <cell r="F1218">
            <v>19665</v>
          </cell>
          <cell r="G1218" t="str">
            <v>1.5 EX IVT FULL PLUS AT</v>
          </cell>
          <cell r="H1218" t="str">
            <v>GRIS GRAVEDAD</v>
          </cell>
          <cell r="I1218" t="str">
            <v>Megacentro Copiapo</v>
          </cell>
          <cell r="J1218" t="str">
            <v>Camila Chepilla</v>
          </cell>
          <cell r="K1218" t="str">
            <v>Camila Chepilla</v>
          </cell>
          <cell r="L1218" t="str">
            <v>Atalia Quinteros</v>
          </cell>
          <cell r="M1218" t="str">
            <v>ataliaq@callegari.cl</v>
          </cell>
          <cell r="N1218">
            <v>11000000</v>
          </cell>
        </row>
        <row r="1219">
          <cell r="A1219" t="str">
            <v>HXRF54</v>
          </cell>
          <cell r="B1219">
            <v>45443.384722222225</v>
          </cell>
          <cell r="C1219" t="str">
            <v>FIAT</v>
          </cell>
          <cell r="D1219" t="str">
            <v>UNO</v>
          </cell>
          <cell r="E1219">
            <v>2016</v>
          </cell>
          <cell r="F1219">
            <v>52672</v>
          </cell>
          <cell r="G1219" t="str">
            <v>1.4 WAY EVO 5P MT</v>
          </cell>
          <cell r="H1219" t="str">
            <v>AZUL NETUNO</v>
          </cell>
          <cell r="I1219" t="str">
            <v>Local Fco De Aguirre</v>
          </cell>
          <cell r="J1219" t="str">
            <v>Erica Miranda</v>
          </cell>
          <cell r="K1219" t="str">
            <v>Erica Miranda</v>
          </cell>
          <cell r="L1219" t="str">
            <v>Francisco Flores Villafaña</v>
          </cell>
          <cell r="M1219" t="str">
            <v>fflores@callegari.cl</v>
          </cell>
          <cell r="N1219">
            <v>3800000</v>
          </cell>
        </row>
        <row r="1220">
          <cell r="A1220" t="str">
            <v>THHK24</v>
          </cell>
          <cell r="B1220">
            <v>45442.789583333331</v>
          </cell>
          <cell r="C1220" t="str">
            <v>CHERY</v>
          </cell>
          <cell r="D1220" t="str">
            <v>TIGGO 2</v>
          </cell>
          <cell r="E1220">
            <v>2024</v>
          </cell>
          <cell r="F1220">
            <v>2390</v>
          </cell>
          <cell r="G1220" t="str">
            <v>1.5 PRO GLS AT</v>
          </cell>
          <cell r="H1220" t="str">
            <v>GRIS GRAFITO</v>
          </cell>
          <cell r="I1220" t="str">
            <v>Omoda La Serena</v>
          </cell>
          <cell r="J1220" t="str">
            <v>Erica Miranda</v>
          </cell>
          <cell r="K1220" t="str">
            <v>Erica Miranda</v>
          </cell>
          <cell r="L1220" t="str">
            <v>Michaell Rojas</v>
          </cell>
          <cell r="M1220" t="str">
            <v>mrojas@callegari.cl</v>
          </cell>
          <cell r="N1220">
            <v>10000000</v>
          </cell>
        </row>
        <row r="1221">
          <cell r="A1221" t="str">
            <v>RJCW68</v>
          </cell>
          <cell r="B1221">
            <v>45441.704861111109</v>
          </cell>
          <cell r="C1221" t="str">
            <v>PEUGEOT</v>
          </cell>
          <cell r="D1221" t="str">
            <v>LANDTREK</v>
          </cell>
          <cell r="E1221">
            <v>2022</v>
          </cell>
          <cell r="F1221">
            <v>20330</v>
          </cell>
          <cell r="G1221" t="str">
            <v>1.9 ACTIVE HDI 150 MT 4X2 DIESEL</v>
          </cell>
          <cell r="H1221" t="str">
            <v>AZUL MAGNETIC</v>
          </cell>
          <cell r="I1221" t="str">
            <v>Peugeot La Serena</v>
          </cell>
          <cell r="J1221" t="str">
            <v>Erica Miranda</v>
          </cell>
          <cell r="K1221" t="str">
            <v>Erica Miranda</v>
          </cell>
          <cell r="L1221" t="str">
            <v>Jose Luis Espinoza</v>
          </cell>
          <cell r="M1221" t="str">
            <v>jlespinoza@callegari.cl</v>
          </cell>
          <cell r="N1221">
            <v>15000000</v>
          </cell>
        </row>
        <row r="1222">
          <cell r="A1222" t="str">
            <v>RLJR35</v>
          </cell>
          <cell r="B1222">
            <v>45441.706250000003</v>
          </cell>
          <cell r="C1222" t="str">
            <v>PEUGEOT</v>
          </cell>
          <cell r="D1222">
            <v>301</v>
          </cell>
          <cell r="E1222">
            <v>2022</v>
          </cell>
          <cell r="F1222">
            <v>40672</v>
          </cell>
          <cell r="G1222" t="str">
            <v>1.6 ALLURE HDI 92 MT DIESEL</v>
          </cell>
          <cell r="H1222" t="str">
            <v>BLANCO BANQUISE</v>
          </cell>
          <cell r="I1222" t="str">
            <v>Peugeot La Serena</v>
          </cell>
          <cell r="J1222" t="str">
            <v>Erica Miranda</v>
          </cell>
          <cell r="K1222" t="str">
            <v>Erica Miranda</v>
          </cell>
          <cell r="L1222" t="str">
            <v>Jose Luis Espinoza</v>
          </cell>
          <cell r="M1222" t="str">
            <v>jlespinoza@callegari.cl</v>
          </cell>
          <cell r="N1222">
            <v>8500000</v>
          </cell>
        </row>
        <row r="1223">
          <cell r="A1223" t="str">
            <v>LHJJ93</v>
          </cell>
          <cell r="B1223">
            <v>45442.489583333336</v>
          </cell>
          <cell r="C1223" t="str">
            <v>CHANGAN</v>
          </cell>
          <cell r="D1223" t="str">
            <v>CX70</v>
          </cell>
          <cell r="E1223">
            <v>2019</v>
          </cell>
          <cell r="F1223">
            <v>84000</v>
          </cell>
          <cell r="H1223" t="str">
            <v>BLANCO</v>
          </cell>
          <cell r="I1223" t="str">
            <v>Megacentro La Serena</v>
          </cell>
          <cell r="J1223" t="str">
            <v>Erica Miranda</v>
          </cell>
          <cell r="K1223" t="str">
            <v>Erica Miranda</v>
          </cell>
          <cell r="L1223" t="str">
            <v>Fabian Muñoz</v>
          </cell>
          <cell r="M1223" t="str">
            <v>fmunoz@callegari.cl</v>
          </cell>
          <cell r="N1223">
            <v>7000000</v>
          </cell>
        </row>
        <row r="1224">
          <cell r="A1224" t="str">
            <v>LVWR91</v>
          </cell>
          <cell r="B1224">
            <v>45441.759027777778</v>
          </cell>
          <cell r="C1224" t="str">
            <v>BAIC</v>
          </cell>
          <cell r="D1224" t="str">
            <v>X55</v>
          </cell>
          <cell r="E1224">
            <v>2021</v>
          </cell>
          <cell r="F1224">
            <v>37530</v>
          </cell>
          <cell r="G1224" t="str">
            <v>1.5 FL ELITE MT</v>
          </cell>
          <cell r="H1224" t="str">
            <v>BLANCO</v>
          </cell>
          <cell r="I1224" t="str">
            <v>Usados Los Carreras</v>
          </cell>
          <cell r="J1224" t="str">
            <v>Camila Chepilla</v>
          </cell>
          <cell r="K1224" t="str">
            <v>Camila Chepilla</v>
          </cell>
          <cell r="L1224" t="str">
            <v>Lucila Arredondo</v>
          </cell>
          <cell r="M1224" t="str">
            <v>larredondo@callegari.cl</v>
          </cell>
          <cell r="N1224">
            <v>6500000</v>
          </cell>
        </row>
        <row r="1225">
          <cell r="A1225" t="str">
            <v>PTTF96</v>
          </cell>
          <cell r="B1225">
            <v>45441.720138888886</v>
          </cell>
          <cell r="C1225" t="str">
            <v>SUZUKI</v>
          </cell>
          <cell r="D1225" t="str">
            <v>VITARA</v>
          </cell>
          <cell r="E1225">
            <v>2021</v>
          </cell>
          <cell r="F1225">
            <v>28000</v>
          </cell>
          <cell r="G1225" t="str">
            <v>1.6 GLS MT</v>
          </cell>
          <cell r="H1225" t="str">
            <v>PLATEADO PLATA METAL</v>
          </cell>
          <cell r="I1225" t="str">
            <v>Usados Los Carreras</v>
          </cell>
          <cell r="J1225" t="str">
            <v>Camila Chepilla</v>
          </cell>
          <cell r="K1225" t="str">
            <v>Camila Chepilla</v>
          </cell>
          <cell r="L1225" t="str">
            <v>Lucila Arredondo</v>
          </cell>
          <cell r="M1225" t="str">
            <v>larredondo@callegari.cl</v>
          </cell>
          <cell r="N1225">
            <v>8700000</v>
          </cell>
        </row>
        <row r="1226">
          <cell r="A1226" t="str">
            <v>LFXT90</v>
          </cell>
          <cell r="B1226">
            <v>45441.712500000001</v>
          </cell>
          <cell r="C1226" t="str">
            <v>NISSAN</v>
          </cell>
          <cell r="D1226" t="str">
            <v>X-TRAIL</v>
          </cell>
          <cell r="E1226">
            <v>2019</v>
          </cell>
          <cell r="F1226">
            <v>51000</v>
          </cell>
          <cell r="H1226" t="str">
            <v>BLANCO PERLA</v>
          </cell>
          <cell r="I1226" t="str">
            <v>Nissan Copiapo</v>
          </cell>
          <cell r="J1226" t="str">
            <v>Camila Chepilla</v>
          </cell>
          <cell r="K1226" t="str">
            <v>Camila Chepilla</v>
          </cell>
          <cell r="L1226" t="str">
            <v>Jonathan Barraza</v>
          </cell>
          <cell r="M1226" t="str">
            <v>jbarraza@callegari.cl</v>
          </cell>
          <cell r="N1226">
            <v>11600000</v>
          </cell>
        </row>
        <row r="1227">
          <cell r="A1227" t="str">
            <v>THXP80</v>
          </cell>
          <cell r="B1227">
            <v>45441.560416666667</v>
          </cell>
          <cell r="C1227" t="str">
            <v>KIA MOTORS</v>
          </cell>
          <cell r="D1227" t="str">
            <v>MORNING</v>
          </cell>
          <cell r="E1227">
            <v>2024</v>
          </cell>
          <cell r="F1227">
            <v>3152</v>
          </cell>
          <cell r="G1227" t="str">
            <v>MORNING EX 1.2L 5MT ABS AC</v>
          </cell>
          <cell r="H1227" t="str">
            <v>GRIS ASTRAL</v>
          </cell>
          <cell r="I1227" t="str">
            <v>Kia La Serena</v>
          </cell>
          <cell r="J1227" t="str">
            <v>Erica Miranda</v>
          </cell>
          <cell r="K1227" t="str">
            <v>Erica Miranda</v>
          </cell>
          <cell r="L1227" t="str">
            <v>Carolina Bustos</v>
          </cell>
          <cell r="M1227" t="str">
            <v>cbustos@callegari.cl</v>
          </cell>
          <cell r="N1227">
            <v>7700000</v>
          </cell>
        </row>
        <row r="1228">
          <cell r="A1228" t="str">
            <v>SCGT56</v>
          </cell>
          <cell r="B1228">
            <v>45441.55972222222</v>
          </cell>
          <cell r="C1228" t="str">
            <v>KIA MOTORS</v>
          </cell>
          <cell r="D1228" t="str">
            <v>SONET</v>
          </cell>
          <cell r="E1228">
            <v>2022</v>
          </cell>
          <cell r="F1228">
            <v>33753</v>
          </cell>
          <cell r="G1228" t="str">
            <v>1.5 EX PLUS AC MT</v>
          </cell>
          <cell r="H1228" t="str">
            <v>GRIS ACERO</v>
          </cell>
          <cell r="I1228" t="str">
            <v>Kia La Serena</v>
          </cell>
          <cell r="J1228" t="str">
            <v>Erica Miranda</v>
          </cell>
          <cell r="K1228" t="str">
            <v>Erica Miranda</v>
          </cell>
          <cell r="L1228" t="str">
            <v>Carolina Bustos</v>
          </cell>
          <cell r="M1228" t="str">
            <v>cbustos@callegari.cl</v>
          </cell>
          <cell r="N1228">
            <v>11500000</v>
          </cell>
        </row>
        <row r="1229">
          <cell r="A1229" t="str">
            <v>GWPP63</v>
          </cell>
          <cell r="B1229">
            <v>43805.430555555555</v>
          </cell>
          <cell r="C1229" t="str">
            <v>CHEVROLET</v>
          </cell>
          <cell r="D1229" t="str">
            <v>CAPTIVA</v>
          </cell>
          <cell r="E1229">
            <v>2015</v>
          </cell>
          <cell r="F1229">
            <v>110000</v>
          </cell>
          <cell r="G1229" t="str">
            <v>2.4 LT FULL 6AT</v>
          </cell>
          <cell r="H1229" t="str">
            <v>BLANCO</v>
          </cell>
          <cell r="I1229" t="str">
            <v>Megacentro La Serena</v>
          </cell>
          <cell r="J1229" t="str">
            <v xml:space="preserve"> </v>
          </cell>
          <cell r="K1229" t="str">
            <v xml:space="preserve"> </v>
          </cell>
          <cell r="L1229" t="str">
            <v>Eliana Aguilera</v>
          </cell>
          <cell r="M1229" t="str">
            <v>belen.aguilera@callegari.cl</v>
          </cell>
          <cell r="N1229">
            <v>7500000</v>
          </cell>
        </row>
        <row r="1230">
          <cell r="A1230" t="str">
            <v>PBJJ36</v>
          </cell>
          <cell r="B1230">
            <v>45441.518055555556</v>
          </cell>
          <cell r="C1230" t="str">
            <v>FORD</v>
          </cell>
          <cell r="D1230" t="str">
            <v>TERRITORY</v>
          </cell>
          <cell r="E1230">
            <v>2021</v>
          </cell>
          <cell r="F1230">
            <v>19850</v>
          </cell>
          <cell r="G1230" t="str">
            <v>1.5 TITANIUM PLUS AT</v>
          </cell>
          <cell r="H1230" t="str">
            <v>NEGRO PANTERA</v>
          </cell>
          <cell r="I1230" t="str">
            <v>Peugeot La Serena</v>
          </cell>
          <cell r="J1230" t="str">
            <v>Erica Miranda</v>
          </cell>
          <cell r="K1230" t="str">
            <v>Erica Miranda</v>
          </cell>
          <cell r="L1230" t="str">
            <v>Adriana Casallas</v>
          </cell>
          <cell r="M1230" t="str">
            <v>acasallas@callegari.cl</v>
          </cell>
          <cell r="N1230">
            <v>11500000</v>
          </cell>
        </row>
        <row r="1231">
          <cell r="A1231" t="str">
            <v>TJLF41</v>
          </cell>
          <cell r="B1231">
            <v>45440.659722222219</v>
          </cell>
          <cell r="C1231" t="str">
            <v>OPEL</v>
          </cell>
          <cell r="D1231" t="str">
            <v>MOKKA</v>
          </cell>
          <cell r="E1231">
            <v>2024</v>
          </cell>
          <cell r="F1231">
            <v>1702</v>
          </cell>
          <cell r="G1231" t="str">
            <v>1.2 ELEGANCE AT</v>
          </cell>
          <cell r="H1231" t="str">
            <v>GRIS ARTENSE</v>
          </cell>
          <cell r="I1231" t="str">
            <v>Omoda La Serena</v>
          </cell>
          <cell r="J1231" t="str">
            <v>Erica Miranda</v>
          </cell>
          <cell r="K1231" t="str">
            <v>Erica Miranda</v>
          </cell>
          <cell r="L1231" t="str">
            <v>Daniela Pizarro</v>
          </cell>
          <cell r="M1231" t="str">
            <v>dpizarro@callegari.cl</v>
          </cell>
          <cell r="N1231">
            <v>16800000</v>
          </cell>
        </row>
        <row r="1232">
          <cell r="A1232" t="str">
            <v>SYXS58</v>
          </cell>
          <cell r="B1232">
            <v>45435.507638888892</v>
          </cell>
          <cell r="C1232" t="str">
            <v>FORD</v>
          </cell>
          <cell r="D1232" t="str">
            <v>RANGER</v>
          </cell>
          <cell r="E1232">
            <v>2023</v>
          </cell>
          <cell r="F1232">
            <v>11436</v>
          </cell>
          <cell r="H1232" t="str">
            <v>BLANCO</v>
          </cell>
          <cell r="I1232" t="str">
            <v>Kia La Serena</v>
          </cell>
          <cell r="J1232" t="str">
            <v>Erica Miranda</v>
          </cell>
          <cell r="K1232" t="str">
            <v>Erica Miranda</v>
          </cell>
          <cell r="L1232" t="str">
            <v>José Cerda</v>
          </cell>
          <cell r="M1232" t="str">
            <v>jose.cerda@callegari.cl</v>
          </cell>
          <cell r="N1232">
            <v>26000000</v>
          </cell>
        </row>
        <row r="1233">
          <cell r="A1233" t="str">
            <v>PSHY66</v>
          </cell>
          <cell r="B1233">
            <v>45439.765277777777</v>
          </cell>
          <cell r="C1233" t="str">
            <v>KIA MOTORS</v>
          </cell>
          <cell r="D1233" t="str">
            <v>SONET</v>
          </cell>
          <cell r="E1233">
            <v>2021</v>
          </cell>
          <cell r="F1233">
            <v>72000</v>
          </cell>
          <cell r="G1233" t="str">
            <v>1.5 EX FULL PLUS MT</v>
          </cell>
          <cell r="H1233" t="str">
            <v>GRIS GRAVEDAD BLANCO</v>
          </cell>
          <cell r="I1233" t="str">
            <v>Kia La Serena</v>
          </cell>
          <cell r="J1233" t="str">
            <v>Erica Miranda</v>
          </cell>
          <cell r="K1233" t="str">
            <v>Erica Miranda</v>
          </cell>
          <cell r="L1233" t="str">
            <v>José Cerda</v>
          </cell>
          <cell r="M1233" t="str">
            <v>jose.cerda@callegari.cl</v>
          </cell>
          <cell r="N1233">
            <v>10000000</v>
          </cell>
        </row>
        <row r="1234">
          <cell r="A1234" t="str">
            <v>LZHZ29</v>
          </cell>
          <cell r="B1234">
            <v>45440.53125</v>
          </cell>
          <cell r="C1234" t="str">
            <v>CHEVROLET</v>
          </cell>
          <cell r="D1234" t="str">
            <v>TRACKER</v>
          </cell>
          <cell r="E1234">
            <v>2020</v>
          </cell>
          <cell r="F1234">
            <v>37000</v>
          </cell>
          <cell r="G1234" t="str">
            <v>1.8 LT AT 4X4</v>
          </cell>
          <cell r="H1234" t="str">
            <v>GRIS METALICO</v>
          </cell>
          <cell r="I1234" t="str">
            <v>Kia La Serena</v>
          </cell>
          <cell r="J1234" t="str">
            <v>Erica Miranda</v>
          </cell>
          <cell r="K1234" t="str">
            <v>Erica Miranda</v>
          </cell>
          <cell r="L1234" t="str">
            <v>Loreto Garces</v>
          </cell>
          <cell r="M1234" t="str">
            <v>lgarces@callegari.cl</v>
          </cell>
          <cell r="N1234">
            <v>8000000</v>
          </cell>
        </row>
        <row r="1235">
          <cell r="A1235" t="str">
            <v>RGLK40</v>
          </cell>
          <cell r="B1235">
            <v>45440.503472222219</v>
          </cell>
          <cell r="C1235" t="str">
            <v>SSANGYONG</v>
          </cell>
          <cell r="D1235" t="str">
            <v>MUSSO</v>
          </cell>
          <cell r="E1235">
            <v>2022</v>
          </cell>
          <cell r="F1235">
            <v>100000</v>
          </cell>
          <cell r="G1235" t="str">
            <v>2.2 LIMITED AT 4X4 DIESEL</v>
          </cell>
          <cell r="H1235" t="str">
            <v>BLANCO</v>
          </cell>
          <cell r="I1235" t="str">
            <v>Megacentro Ovalle</v>
          </cell>
          <cell r="J1235" t="str">
            <v>Erica Miranda</v>
          </cell>
          <cell r="K1235" t="str">
            <v>Erica Miranda</v>
          </cell>
          <cell r="L1235" t="str">
            <v>David Ramirez</v>
          </cell>
          <cell r="M1235" t="str">
            <v>dramirez@callegari.cl</v>
          </cell>
          <cell r="N1235">
            <v>16000000</v>
          </cell>
        </row>
        <row r="1236">
          <cell r="A1236" t="str">
            <v>SKSY37</v>
          </cell>
          <cell r="B1236">
            <v>45440.482638888891</v>
          </cell>
          <cell r="C1236" t="str">
            <v>FORD</v>
          </cell>
          <cell r="D1236" t="str">
            <v>TERRITORY</v>
          </cell>
          <cell r="E1236">
            <v>2023</v>
          </cell>
          <cell r="F1236">
            <v>5000</v>
          </cell>
          <cell r="G1236" t="str">
            <v>1.5 TREND AT</v>
          </cell>
          <cell r="H1236" t="str">
            <v>AZUL LUNAR</v>
          </cell>
          <cell r="I1236" t="str">
            <v>Megacentro La Serena</v>
          </cell>
          <cell r="J1236" t="str">
            <v>Erica Miranda</v>
          </cell>
          <cell r="K1236" t="str">
            <v>Erica Miranda</v>
          </cell>
          <cell r="L1236" t="str">
            <v>Juan Saavedra</v>
          </cell>
          <cell r="M1236" t="str">
            <v>jsaavedra@callegari.cl</v>
          </cell>
          <cell r="N1236">
            <v>13000000</v>
          </cell>
        </row>
        <row r="1237">
          <cell r="A1237" t="str">
            <v>HVXG71</v>
          </cell>
          <cell r="B1237">
            <v>45440.393750000003</v>
          </cell>
          <cell r="C1237" t="str">
            <v>HYUNDAI</v>
          </cell>
          <cell r="D1237" t="str">
            <v>VELOSTER</v>
          </cell>
          <cell r="E1237">
            <v>2016</v>
          </cell>
          <cell r="F1237">
            <v>53600</v>
          </cell>
          <cell r="G1237" t="str">
            <v>1.6 FS 4DR GLS FULL MT</v>
          </cell>
          <cell r="H1237" t="str">
            <v>NARANJO</v>
          </cell>
          <cell r="I1237" t="str">
            <v>Megacentro Copiapo</v>
          </cell>
          <cell r="J1237" t="str">
            <v>Camila Chepilla</v>
          </cell>
          <cell r="K1237" t="str">
            <v>Camila Chepilla</v>
          </cell>
          <cell r="L1237" t="str">
            <v>Martin Thielemann</v>
          </cell>
          <cell r="M1237" t="str">
            <v>mthielemann@callegari.cl</v>
          </cell>
          <cell r="N1237">
            <v>8300000</v>
          </cell>
        </row>
        <row r="1238">
          <cell r="A1238" t="str">
            <v>TCJB25</v>
          </cell>
          <cell r="B1238">
            <v>45440.393055555556</v>
          </cell>
          <cell r="C1238" t="str">
            <v>CITROEN</v>
          </cell>
          <cell r="D1238" t="str">
            <v>BERLINGO MULTISPACE</v>
          </cell>
          <cell r="E1238">
            <v>2024</v>
          </cell>
          <cell r="F1238">
            <v>7130</v>
          </cell>
          <cell r="H1238" t="str">
            <v>GRIS PLATINIUM</v>
          </cell>
          <cell r="I1238" t="str">
            <v>Peugeot Copiapo</v>
          </cell>
          <cell r="J1238" t="str">
            <v>Camila Chepilla</v>
          </cell>
          <cell r="K1238" t="str">
            <v>Camila Chepilla</v>
          </cell>
          <cell r="L1238" t="str">
            <v>Ricky Bohorquez</v>
          </cell>
          <cell r="M1238" t="str">
            <v>rbohorquez@callegari.cl</v>
          </cell>
          <cell r="N1238">
            <v>16500000</v>
          </cell>
        </row>
        <row r="1239">
          <cell r="A1239" t="str">
            <v>PFSB73</v>
          </cell>
          <cell r="B1239">
            <v>45439.767361111109</v>
          </cell>
          <cell r="C1239" t="str">
            <v>CHERY</v>
          </cell>
          <cell r="D1239" t="str">
            <v>ARRIZO 5</v>
          </cell>
          <cell r="E1239">
            <v>2020</v>
          </cell>
          <cell r="F1239">
            <v>75000</v>
          </cell>
          <cell r="G1239" t="str">
            <v>1.5 GLS MT</v>
          </cell>
          <cell r="H1239" t="str">
            <v>BLANCO CHERY</v>
          </cell>
          <cell r="I1239" t="str">
            <v>Megacentro Ovalle</v>
          </cell>
          <cell r="J1239" t="str">
            <v>Erica Miranda</v>
          </cell>
          <cell r="K1239" t="str">
            <v>Erica Miranda</v>
          </cell>
          <cell r="L1239" t="str">
            <v>David Ramirez</v>
          </cell>
          <cell r="M1239" t="str">
            <v>dramirez@callegari.cl</v>
          </cell>
          <cell r="N1239">
            <v>5000000</v>
          </cell>
        </row>
        <row r="1240">
          <cell r="A1240" t="str">
            <v>LDCX26</v>
          </cell>
          <cell r="B1240">
            <v>45439.753472222219</v>
          </cell>
          <cell r="C1240" t="str">
            <v>HYUNDAI</v>
          </cell>
          <cell r="D1240" t="str">
            <v>GRAND I-10</v>
          </cell>
          <cell r="E1240">
            <v>2019</v>
          </cell>
          <cell r="F1240">
            <v>58000</v>
          </cell>
          <cell r="G1240" t="str">
            <v>1.2 SDN GL 2AB AC MT</v>
          </cell>
          <cell r="H1240" t="str">
            <v>PLATEADO</v>
          </cell>
          <cell r="I1240" t="str">
            <v>Megacentro Ovalle</v>
          </cell>
          <cell r="J1240" t="str">
            <v>Erica Miranda</v>
          </cell>
          <cell r="K1240" t="str">
            <v>Erica Miranda</v>
          </cell>
          <cell r="L1240" t="str">
            <v>Jasen Jose</v>
          </cell>
          <cell r="M1240" t="str">
            <v>jjasen@callegari.cl</v>
          </cell>
          <cell r="N1240">
            <v>5300000</v>
          </cell>
        </row>
        <row r="1241">
          <cell r="A1241" t="str">
            <v>LLBT48</v>
          </cell>
          <cell r="B1241">
            <v>45439.45</v>
          </cell>
          <cell r="C1241" t="str">
            <v>PEUGEOT</v>
          </cell>
          <cell r="D1241">
            <v>208</v>
          </cell>
          <cell r="E1241">
            <v>2019</v>
          </cell>
          <cell r="F1241">
            <v>53000</v>
          </cell>
          <cell r="G1241" t="str">
            <v>1.5 SIGNATURE BLUE MT DIESEL</v>
          </cell>
          <cell r="H1241" t="str">
            <v>BLANCO BANQUISE</v>
          </cell>
          <cell r="I1241" t="str">
            <v>Peugeot La Serena</v>
          </cell>
          <cell r="J1241" t="str">
            <v>Erica Miranda</v>
          </cell>
          <cell r="K1241" t="str">
            <v>Erica Miranda</v>
          </cell>
          <cell r="L1241" t="str">
            <v>Camila Gonzalez</v>
          </cell>
          <cell r="M1241" t="str">
            <v>camila.gonzalez@callegari.cl</v>
          </cell>
          <cell r="N1241">
            <v>7000000</v>
          </cell>
        </row>
        <row r="1242">
          <cell r="A1242" t="str">
            <v>SDPC89</v>
          </cell>
          <cell r="B1242">
            <v>45439.438888888886</v>
          </cell>
          <cell r="C1242" t="str">
            <v>CHERY</v>
          </cell>
          <cell r="D1242" t="str">
            <v>TIGGO 8</v>
          </cell>
          <cell r="E1242">
            <v>2023</v>
          </cell>
          <cell r="F1242">
            <v>69000</v>
          </cell>
          <cell r="G1242" t="str">
            <v>1.5 GLS MT</v>
          </cell>
          <cell r="H1242" t="str">
            <v>BLANCO METALIZADO</v>
          </cell>
          <cell r="I1242" t="str">
            <v>Megacentro Ovalle</v>
          </cell>
          <cell r="J1242" t="str">
            <v>Erica Miranda</v>
          </cell>
          <cell r="K1242" t="str">
            <v>Erica Miranda</v>
          </cell>
          <cell r="L1242" t="str">
            <v>David Ramirez</v>
          </cell>
          <cell r="M1242" t="str">
            <v>dramirez@callegari.cl</v>
          </cell>
          <cell r="N1242">
            <v>12000000</v>
          </cell>
        </row>
        <row r="1243">
          <cell r="A1243" t="str">
            <v>LRWC74</v>
          </cell>
          <cell r="B1243">
            <v>45436.734027777777</v>
          </cell>
          <cell r="C1243" t="str">
            <v>PEUGEOT</v>
          </cell>
          <cell r="D1243">
            <v>3008</v>
          </cell>
          <cell r="E1243">
            <v>2019</v>
          </cell>
          <cell r="F1243">
            <v>64500</v>
          </cell>
          <cell r="G1243" t="str">
            <v>1.5 ALLURE AT DIESEL</v>
          </cell>
          <cell r="H1243" t="str">
            <v>BLANCO NACARADO</v>
          </cell>
          <cell r="I1243" t="str">
            <v>Megacentro Ovalle</v>
          </cell>
          <cell r="J1243" t="str">
            <v>Erica Miranda</v>
          </cell>
          <cell r="K1243" t="str">
            <v>Erica Miranda</v>
          </cell>
          <cell r="L1243" t="str">
            <v>Jorge Nuñez</v>
          </cell>
          <cell r="M1243" t="str">
            <v>jnunez@callegari.cl</v>
          </cell>
          <cell r="N1243">
            <v>12000000</v>
          </cell>
        </row>
        <row r="1244">
          <cell r="A1244" t="str">
            <v>JGBX93</v>
          </cell>
          <cell r="B1244">
            <v>45436.693055555559</v>
          </cell>
          <cell r="C1244" t="str">
            <v>FIAT</v>
          </cell>
          <cell r="D1244" t="str">
            <v>UNO</v>
          </cell>
          <cell r="E1244">
            <v>2017</v>
          </cell>
          <cell r="F1244">
            <v>9591</v>
          </cell>
          <cell r="G1244" t="str">
            <v>1.4 WAY EVO AA FL MT</v>
          </cell>
          <cell r="H1244" t="str">
            <v>GRIS BARI</v>
          </cell>
          <cell r="I1244" t="str">
            <v>Local Fco De Aguirre</v>
          </cell>
          <cell r="J1244" t="str">
            <v>Erica Miranda</v>
          </cell>
          <cell r="K1244" t="str">
            <v>Erica Miranda</v>
          </cell>
          <cell r="L1244" t="str">
            <v>Jaime Ignacio Orrego Fernández</v>
          </cell>
          <cell r="M1244" t="str">
            <v>jorrego@callegari.cl</v>
          </cell>
          <cell r="N1244">
            <v>5000000</v>
          </cell>
        </row>
        <row r="1245">
          <cell r="A1245" t="str">
            <v>KPKV26</v>
          </cell>
          <cell r="B1245">
            <v>45436.56527777778</v>
          </cell>
          <cell r="C1245" t="str">
            <v>HYUNDAI</v>
          </cell>
          <cell r="D1245" t="str">
            <v>CRETA</v>
          </cell>
          <cell r="E1245">
            <v>2018</v>
          </cell>
          <cell r="F1245">
            <v>36372</v>
          </cell>
          <cell r="H1245" t="str">
            <v>GRIS OSCURO</v>
          </cell>
          <cell r="I1245" t="str">
            <v>Peugeot La Serena</v>
          </cell>
          <cell r="J1245" t="str">
            <v>Erica Miranda</v>
          </cell>
          <cell r="K1245" t="str">
            <v>Erica Miranda</v>
          </cell>
          <cell r="L1245" t="str">
            <v>Jose Luis Espinoza</v>
          </cell>
          <cell r="M1245" t="str">
            <v>jlespinoza@callegari.cl</v>
          </cell>
          <cell r="N1245">
            <v>8300000</v>
          </cell>
        </row>
        <row r="1246">
          <cell r="A1246" t="str">
            <v>LCWC37</v>
          </cell>
          <cell r="B1246">
            <v>45435.768055555556</v>
          </cell>
          <cell r="C1246" t="str">
            <v>FIAT</v>
          </cell>
          <cell r="D1246">
            <v>500</v>
          </cell>
          <cell r="E1246">
            <v>2019</v>
          </cell>
          <cell r="F1246">
            <v>30364</v>
          </cell>
          <cell r="G1246" t="str">
            <v>1.4 X CROSS PLUS AT 4X4</v>
          </cell>
          <cell r="H1246" t="str">
            <v>NEGRO</v>
          </cell>
          <cell r="I1246" t="str">
            <v>Local Fco De Aguirre</v>
          </cell>
          <cell r="J1246" t="str">
            <v>Erica Miranda</v>
          </cell>
          <cell r="K1246" t="str">
            <v>Erica Miranda</v>
          </cell>
          <cell r="L1246" t="str">
            <v>Jaime Ignacio Orrego Fernández</v>
          </cell>
          <cell r="M1246" t="str">
            <v>jorrego@callegari.cl</v>
          </cell>
          <cell r="N1246">
            <v>9500000</v>
          </cell>
        </row>
        <row r="1247">
          <cell r="A1247" t="str">
            <v>SWFD73</v>
          </cell>
          <cell r="B1247">
            <v>45435.732638888891</v>
          </cell>
          <cell r="C1247" t="str">
            <v>HAVAL</v>
          </cell>
          <cell r="D1247" t="str">
            <v>JOLION</v>
          </cell>
          <cell r="E1247">
            <v>2023</v>
          </cell>
          <cell r="F1247">
            <v>22000</v>
          </cell>
          <cell r="G1247" t="str">
            <v>1.5 ELITE MT</v>
          </cell>
          <cell r="H1247" t="str">
            <v>GRIS METALICO</v>
          </cell>
          <cell r="I1247" t="str">
            <v>Megacentro Ovalle</v>
          </cell>
          <cell r="J1247" t="str">
            <v>Erica Miranda</v>
          </cell>
          <cell r="K1247" t="str">
            <v>Erica Miranda</v>
          </cell>
          <cell r="L1247" t="str">
            <v>Carlos Morales</v>
          </cell>
          <cell r="M1247" t="str">
            <v>camorales@callegari.cl</v>
          </cell>
          <cell r="N1247">
            <v>10500000</v>
          </cell>
        </row>
        <row r="1248">
          <cell r="A1248" t="str">
            <v>PTDJ70</v>
          </cell>
          <cell r="B1248">
            <v>45435.645138888889</v>
          </cell>
          <cell r="C1248" t="str">
            <v>KIA MOTORS</v>
          </cell>
          <cell r="D1248" t="str">
            <v>SOLUTO</v>
          </cell>
          <cell r="E1248">
            <v>2021</v>
          </cell>
          <cell r="F1248">
            <v>40000</v>
          </cell>
          <cell r="G1248" t="str">
            <v>1.4 LX AC MT</v>
          </cell>
          <cell r="H1248" t="str">
            <v>NEGRO AURORA</v>
          </cell>
          <cell r="I1248" t="str">
            <v>Megacentro La Serena</v>
          </cell>
          <cell r="J1248" t="str">
            <v>Erica Miranda</v>
          </cell>
          <cell r="K1248" t="str">
            <v>Erica Miranda</v>
          </cell>
          <cell r="L1248" t="str">
            <v>Hugo Araya Araya</v>
          </cell>
          <cell r="M1248" t="str">
            <v>haraya@callegari.cl</v>
          </cell>
          <cell r="N1248">
            <v>6000000</v>
          </cell>
        </row>
        <row r="1249">
          <cell r="A1249" t="str">
            <v>RKTR88</v>
          </cell>
          <cell r="B1249">
            <v>45435.506249999999</v>
          </cell>
          <cell r="C1249" t="str">
            <v>TOYOTA</v>
          </cell>
          <cell r="D1249" t="str">
            <v>RAIZE</v>
          </cell>
          <cell r="E1249">
            <v>2022</v>
          </cell>
          <cell r="F1249">
            <v>26500</v>
          </cell>
          <cell r="G1249" t="str">
            <v>1.2 E MT</v>
          </cell>
          <cell r="H1249" t="str">
            <v>BLANCO PERLADO</v>
          </cell>
          <cell r="I1249" t="str">
            <v>Megacentro La Serena</v>
          </cell>
          <cell r="J1249" t="str">
            <v>Erica Miranda</v>
          </cell>
          <cell r="K1249" t="str">
            <v>Erica Miranda</v>
          </cell>
          <cell r="L1249" t="str">
            <v>Juan Saavedra</v>
          </cell>
          <cell r="M1249" t="str">
            <v>jsaavedra@callegari.cl</v>
          </cell>
          <cell r="N1249">
            <v>9500000</v>
          </cell>
        </row>
        <row r="1250">
          <cell r="A1250" t="str">
            <v>RGLL99</v>
          </cell>
          <cell r="B1250">
            <v>45434.788888888892</v>
          </cell>
          <cell r="C1250" t="str">
            <v>HYUNDAI</v>
          </cell>
          <cell r="D1250" t="str">
            <v>TUCSON</v>
          </cell>
          <cell r="E1250">
            <v>2021</v>
          </cell>
          <cell r="F1250">
            <v>19000</v>
          </cell>
          <cell r="G1250" t="str">
            <v>1.6T NX4 PLUS AT</v>
          </cell>
          <cell r="H1250" t="str">
            <v>GRIS GRAFITO</v>
          </cell>
          <cell r="I1250" t="str">
            <v>Local Fco De Aguirre</v>
          </cell>
          <cell r="J1250" t="str">
            <v>Erica Miranda</v>
          </cell>
          <cell r="K1250" t="str">
            <v>Erica Miranda</v>
          </cell>
          <cell r="L1250" t="str">
            <v>Willy Guerrero</v>
          </cell>
          <cell r="M1250" t="str">
            <v>wguerrero@callegari.cl</v>
          </cell>
          <cell r="N1250">
            <v>15000000</v>
          </cell>
        </row>
        <row r="1251">
          <cell r="A1251" t="str">
            <v>LVWS71</v>
          </cell>
          <cell r="B1251">
            <v>45434.763194444444</v>
          </cell>
          <cell r="C1251" t="str">
            <v>KIA MOTORS</v>
          </cell>
          <cell r="D1251" t="str">
            <v>SORENTO</v>
          </cell>
          <cell r="E1251">
            <v>2020</v>
          </cell>
          <cell r="F1251">
            <v>101000</v>
          </cell>
          <cell r="G1251" t="str">
            <v>SORENTO GTL 2.4 GSL 6AT 2WD SPECIAL PACK</v>
          </cell>
          <cell r="H1251" t="str">
            <v>GRIS ACERO</v>
          </cell>
          <cell r="I1251" t="str">
            <v>Megacentro Copiapo</v>
          </cell>
          <cell r="J1251" t="str">
            <v>Camila Chepilla</v>
          </cell>
          <cell r="K1251" t="str">
            <v>Camila Chepilla</v>
          </cell>
          <cell r="L1251" t="str">
            <v>Atalia Quinteros</v>
          </cell>
          <cell r="M1251" t="str">
            <v>ataliaq@callegari.cl</v>
          </cell>
          <cell r="N1251">
            <v>14300000</v>
          </cell>
        </row>
        <row r="1252">
          <cell r="A1252" t="str">
            <v>SRJB86</v>
          </cell>
          <cell r="B1252">
            <v>45434.736111111109</v>
          </cell>
          <cell r="C1252" t="str">
            <v>CHEVROLET</v>
          </cell>
          <cell r="D1252" t="str">
            <v>GROOVE</v>
          </cell>
          <cell r="E1252">
            <v>2023</v>
          </cell>
          <cell r="F1252">
            <v>12000</v>
          </cell>
          <cell r="G1252" t="str">
            <v>1.5 PREMIER MT</v>
          </cell>
          <cell r="H1252" t="str">
            <v>BLANCO</v>
          </cell>
          <cell r="I1252" t="str">
            <v>Peugeot La Serena</v>
          </cell>
          <cell r="J1252" t="str">
            <v>Erica Miranda</v>
          </cell>
          <cell r="K1252" t="str">
            <v>Erica Miranda</v>
          </cell>
          <cell r="L1252" t="str">
            <v>Adriana Casallas</v>
          </cell>
          <cell r="M1252" t="str">
            <v>acasallas@callegari.cl</v>
          </cell>
          <cell r="N1252">
            <v>9500000</v>
          </cell>
        </row>
        <row r="1253">
          <cell r="A1253" t="str">
            <v>JXRP80</v>
          </cell>
          <cell r="B1253">
            <v>45434.73541666667</v>
          </cell>
          <cell r="C1253" t="str">
            <v>VOLKSWAGEN</v>
          </cell>
          <cell r="D1253" t="str">
            <v>GOL</v>
          </cell>
          <cell r="E1253">
            <v>2018</v>
          </cell>
          <cell r="F1253">
            <v>90000</v>
          </cell>
          <cell r="G1253" t="str">
            <v>1.6 TRENDLINE MT</v>
          </cell>
          <cell r="H1253" t="str">
            <v>BLANCO CANDY</v>
          </cell>
          <cell r="I1253" t="str">
            <v>Peugeot La Serena</v>
          </cell>
          <cell r="J1253" t="str">
            <v>Erica Miranda</v>
          </cell>
          <cell r="K1253" t="str">
            <v>Erica Miranda</v>
          </cell>
          <cell r="L1253" t="str">
            <v>Adriana Casallas</v>
          </cell>
          <cell r="M1253" t="str">
            <v>acasallas@callegari.cl</v>
          </cell>
          <cell r="N1253">
            <v>4500000</v>
          </cell>
        </row>
        <row r="1254">
          <cell r="A1254" t="str">
            <v>PRDL19</v>
          </cell>
          <cell r="B1254">
            <v>45434.651388888888</v>
          </cell>
          <cell r="C1254" t="str">
            <v>FORD</v>
          </cell>
          <cell r="D1254" t="str">
            <v>TERRITORY</v>
          </cell>
          <cell r="E1254">
            <v>2021</v>
          </cell>
          <cell r="F1254">
            <v>48837</v>
          </cell>
          <cell r="G1254" t="str">
            <v>1.5 TREND AT</v>
          </cell>
          <cell r="H1254" t="str">
            <v>ROJO RUBI</v>
          </cell>
          <cell r="I1254" t="str">
            <v>Megacentro La Serena</v>
          </cell>
          <cell r="J1254" t="str">
            <v>Erica Miranda</v>
          </cell>
          <cell r="K1254" t="str">
            <v>Erica Miranda</v>
          </cell>
          <cell r="L1254" t="str">
            <v>Viviana Rojas</v>
          </cell>
          <cell r="M1254" t="str">
            <v>v.rojas@callegari.cl</v>
          </cell>
          <cell r="N1254">
            <v>10000000</v>
          </cell>
        </row>
        <row r="1255">
          <cell r="A1255" t="str">
            <v>RBCZ76</v>
          </cell>
          <cell r="B1255">
            <v>45434.61041666667</v>
          </cell>
          <cell r="C1255" t="str">
            <v>MG</v>
          </cell>
          <cell r="D1255" t="str">
            <v>ZS</v>
          </cell>
          <cell r="E1255">
            <v>2021</v>
          </cell>
          <cell r="F1255">
            <v>57000</v>
          </cell>
          <cell r="G1255" t="str">
            <v>1.5 STD MT</v>
          </cell>
          <cell r="H1255" t="str">
            <v>GRIS METALICO</v>
          </cell>
          <cell r="I1255" t="str">
            <v>Omoda La Serena</v>
          </cell>
          <cell r="J1255" t="str">
            <v>Erica Miranda</v>
          </cell>
          <cell r="K1255" t="str">
            <v>Erica Miranda</v>
          </cell>
          <cell r="L1255" t="str">
            <v>Daniela Pizarro</v>
          </cell>
          <cell r="M1255" t="str">
            <v>dpizarro@callegari.cl</v>
          </cell>
          <cell r="N1255">
            <v>7900000</v>
          </cell>
        </row>
        <row r="1256">
          <cell r="A1256" t="str">
            <v>LZPC14</v>
          </cell>
          <cell r="B1256">
            <v>45432.5625</v>
          </cell>
          <cell r="C1256" t="str">
            <v>MAZDA</v>
          </cell>
          <cell r="D1256" t="str">
            <v>MAZDA6</v>
          </cell>
          <cell r="E1256">
            <v>2020</v>
          </cell>
          <cell r="F1256">
            <v>83000</v>
          </cell>
          <cell r="G1256" t="str">
            <v>2.0 V CA MT</v>
          </cell>
          <cell r="H1256" t="str">
            <v>PLATEADO PLATA METAL</v>
          </cell>
          <cell r="I1256" t="str">
            <v>Vallenar</v>
          </cell>
          <cell r="J1256" t="str">
            <v>Camila Chepilla</v>
          </cell>
          <cell r="K1256" t="str">
            <v>Camila Chepilla</v>
          </cell>
          <cell r="L1256" t="str">
            <v>Jorge Peña</v>
          </cell>
          <cell r="M1256" t="str">
            <v>jpenav@callegari.cl</v>
          </cell>
          <cell r="N1256">
            <v>13500000</v>
          </cell>
        </row>
        <row r="1257">
          <cell r="A1257" t="str">
            <v>PTSC88</v>
          </cell>
          <cell r="B1257">
            <v>45430.571527777778</v>
          </cell>
          <cell r="C1257" t="str">
            <v>CHERY</v>
          </cell>
          <cell r="D1257" t="str">
            <v>ARRIZO 5</v>
          </cell>
          <cell r="E1257">
            <v>2021</v>
          </cell>
          <cell r="F1257">
            <v>98830</v>
          </cell>
          <cell r="G1257" t="str">
            <v>1.5 GLS MT</v>
          </cell>
          <cell r="H1257" t="str">
            <v>AZUL METALIZADO</v>
          </cell>
          <cell r="I1257" t="str">
            <v>Nissan La Serena</v>
          </cell>
          <cell r="J1257" t="str">
            <v>Erica Miranda</v>
          </cell>
          <cell r="K1257" t="str">
            <v>Erica Miranda</v>
          </cell>
          <cell r="L1257" t="str">
            <v>Gemita Muñoz</v>
          </cell>
          <cell r="M1257" t="str">
            <v>gmunoz@callegari.cl</v>
          </cell>
          <cell r="N1257">
            <v>5000000</v>
          </cell>
        </row>
        <row r="1258">
          <cell r="A1258" t="str">
            <v>LTWS93</v>
          </cell>
          <cell r="B1258">
            <v>45430.441666666666</v>
          </cell>
          <cell r="C1258" t="str">
            <v>HYUNDAI</v>
          </cell>
          <cell r="D1258" t="str">
            <v>TUCSON</v>
          </cell>
          <cell r="E1258">
            <v>2020</v>
          </cell>
          <cell r="F1258">
            <v>87000</v>
          </cell>
          <cell r="G1258" t="str">
            <v>2.0 TL PLUS FL AT</v>
          </cell>
          <cell r="H1258" t="str">
            <v>PLATEADO</v>
          </cell>
          <cell r="I1258" t="str">
            <v>Megacentro Ovalle</v>
          </cell>
          <cell r="J1258" t="str">
            <v>Erica Miranda</v>
          </cell>
          <cell r="K1258" t="str">
            <v>Erica Miranda</v>
          </cell>
          <cell r="L1258" t="str">
            <v>David Ramirez</v>
          </cell>
          <cell r="M1258" t="str">
            <v>dramirez@callegari.cl</v>
          </cell>
          <cell r="N1258">
            <v>10900000</v>
          </cell>
        </row>
        <row r="1259">
          <cell r="A1259" t="str">
            <v>GJJL60</v>
          </cell>
          <cell r="B1259">
            <v>45428.794444444444</v>
          </cell>
          <cell r="C1259" t="str">
            <v>FORD</v>
          </cell>
          <cell r="D1259" t="str">
            <v>F-150</v>
          </cell>
          <cell r="E1259">
            <v>2014</v>
          </cell>
          <cell r="F1259">
            <v>62800</v>
          </cell>
          <cell r="G1259" t="str">
            <v>3.7 REGCAB XLT AT 4X2</v>
          </cell>
          <cell r="H1259" t="str">
            <v>BLANCO OXFORD</v>
          </cell>
          <cell r="I1259" t="str">
            <v>Megacentro La Serena</v>
          </cell>
          <cell r="J1259" t="str">
            <v>Erica Miranda</v>
          </cell>
          <cell r="K1259" t="str">
            <v>Erica Miranda</v>
          </cell>
          <cell r="L1259" t="str">
            <v>Viviana Rojas</v>
          </cell>
          <cell r="M1259" t="str">
            <v>v.rojas@callegari.cl</v>
          </cell>
          <cell r="N1259">
            <v>12000000</v>
          </cell>
        </row>
        <row r="1260">
          <cell r="A1260" t="str">
            <v>KTDB64</v>
          </cell>
          <cell r="B1260">
            <v>45428.716666666667</v>
          </cell>
          <cell r="C1260" t="str">
            <v>CHERY</v>
          </cell>
          <cell r="D1260" t="str">
            <v>TIGGO 2</v>
          </cell>
          <cell r="E1260">
            <v>2019</v>
          </cell>
          <cell r="F1260">
            <v>16000</v>
          </cell>
          <cell r="G1260" t="str">
            <v>1.5 GLS MT</v>
          </cell>
          <cell r="H1260" t="str">
            <v>GRIS GRAFITO</v>
          </cell>
          <cell r="I1260" t="str">
            <v>Megacentro Ovalle</v>
          </cell>
          <cell r="J1260" t="str">
            <v>Erica Miranda</v>
          </cell>
          <cell r="K1260" t="str">
            <v>Erica Miranda</v>
          </cell>
          <cell r="L1260" t="str">
            <v>David Ramirez</v>
          </cell>
          <cell r="M1260" t="str">
            <v>dramirez@callegari.cl</v>
          </cell>
          <cell r="N1260">
            <v>5500000</v>
          </cell>
        </row>
        <row r="1261">
          <cell r="A1261" t="str">
            <v>RDVW14</v>
          </cell>
          <cell r="B1261">
            <v>45428.682638888888</v>
          </cell>
          <cell r="C1261" t="str">
            <v>KIA MOTORS</v>
          </cell>
          <cell r="D1261" t="str">
            <v>MORNING</v>
          </cell>
          <cell r="E1261">
            <v>2022</v>
          </cell>
          <cell r="F1261">
            <v>15150</v>
          </cell>
          <cell r="G1261" t="str">
            <v>MORNING EX 1.2L 5MT FULL</v>
          </cell>
          <cell r="H1261" t="str">
            <v>GRIS ASTRAL</v>
          </cell>
          <cell r="I1261" t="str">
            <v>Kia La Serena</v>
          </cell>
          <cell r="J1261" t="str">
            <v>Erica Miranda</v>
          </cell>
          <cell r="K1261" t="str">
            <v>Erica Miranda</v>
          </cell>
          <cell r="L1261" t="str">
            <v>José Cerda</v>
          </cell>
          <cell r="M1261" t="str">
            <v>jose.cerda@callegari.cl</v>
          </cell>
          <cell r="N1261">
            <v>7000000</v>
          </cell>
        </row>
        <row r="1262">
          <cell r="A1262" t="str">
            <v>LDVL46</v>
          </cell>
          <cell r="B1262">
            <v>45422.731944444444</v>
          </cell>
          <cell r="C1262" t="str">
            <v>FIAT</v>
          </cell>
          <cell r="D1262" t="str">
            <v>CRONOS</v>
          </cell>
          <cell r="E1262">
            <v>2019</v>
          </cell>
          <cell r="F1262">
            <v>54225</v>
          </cell>
          <cell r="G1262" t="str">
            <v>1.3 DRIVE MT</v>
          </cell>
          <cell r="H1262" t="str">
            <v>BLANCO BANCHISA</v>
          </cell>
          <cell r="I1262" t="str">
            <v>Kia La Serena</v>
          </cell>
          <cell r="J1262" t="str">
            <v>Erica Miranda</v>
          </cell>
          <cell r="K1262" t="str">
            <v>Erica Miranda</v>
          </cell>
          <cell r="L1262" t="str">
            <v>José Cerda</v>
          </cell>
          <cell r="M1262" t="str">
            <v>jose.cerda@callegari.cl</v>
          </cell>
          <cell r="N1262">
            <v>5500000</v>
          </cell>
        </row>
        <row r="1263">
          <cell r="A1263" t="str">
            <v>LSGV64</v>
          </cell>
          <cell r="B1263">
            <v>45423.5</v>
          </cell>
          <cell r="C1263" t="str">
            <v>CHEVROLET</v>
          </cell>
          <cell r="D1263" t="str">
            <v>PRISMA</v>
          </cell>
          <cell r="E1263">
            <v>2020</v>
          </cell>
          <cell r="F1263">
            <v>68000</v>
          </cell>
          <cell r="G1263" t="str">
            <v>1.4 LTZ ISFX MT</v>
          </cell>
          <cell r="H1263" t="str">
            <v>GRIS GRAFITO OSCURO</v>
          </cell>
          <cell r="I1263" t="str">
            <v>Megacentro Ovalle</v>
          </cell>
          <cell r="J1263" t="str">
            <v>Antonella Daire</v>
          </cell>
          <cell r="K1263" t="str">
            <v>Antonella Daire</v>
          </cell>
          <cell r="L1263" t="str">
            <v>Felipe Nuñez</v>
          </cell>
          <cell r="M1263" t="str">
            <v>fnunez@callegari.cl</v>
          </cell>
          <cell r="N1263">
            <v>6100000</v>
          </cell>
        </row>
        <row r="1264">
          <cell r="A1264" t="str">
            <v>TFFD89</v>
          </cell>
          <cell r="B1264">
            <v>45421.742361111108</v>
          </cell>
          <cell r="C1264" t="str">
            <v>FORD</v>
          </cell>
          <cell r="D1264" t="str">
            <v>EDGE</v>
          </cell>
          <cell r="E1264">
            <v>2024</v>
          </cell>
          <cell r="F1264">
            <v>5000</v>
          </cell>
          <cell r="G1264" t="str">
            <v>2.0 SEL AT 4X4</v>
          </cell>
          <cell r="H1264" t="str">
            <v>BLANCO METALICO</v>
          </cell>
          <cell r="I1264" t="str">
            <v>Megacentro La Serena</v>
          </cell>
          <cell r="J1264" t="str">
            <v>Erica Miranda</v>
          </cell>
          <cell r="K1264" t="str">
            <v>Erica Miranda</v>
          </cell>
          <cell r="L1264" t="str">
            <v>Juan Saavedra</v>
          </cell>
          <cell r="M1264" t="str">
            <v>jsaavedra@callegari.cl</v>
          </cell>
          <cell r="N1264">
            <v>33990000</v>
          </cell>
        </row>
        <row r="1265">
          <cell r="A1265" t="str">
            <v>KHPG69</v>
          </cell>
          <cell r="B1265">
            <v>45421.681944444441</v>
          </cell>
          <cell r="C1265" t="str">
            <v>CHERY</v>
          </cell>
          <cell r="D1265" t="str">
            <v>TIGGO 2</v>
          </cell>
          <cell r="E1265">
            <v>2018</v>
          </cell>
          <cell r="F1265">
            <v>43000</v>
          </cell>
          <cell r="G1265" t="str">
            <v>1.5 GLS MT</v>
          </cell>
          <cell r="H1265" t="str">
            <v>GRIS GRAFITO</v>
          </cell>
          <cell r="I1265" t="str">
            <v>Local Fco De Aguirre</v>
          </cell>
          <cell r="J1265" t="str">
            <v>Erica Miranda</v>
          </cell>
          <cell r="K1265" t="str">
            <v>Erica Miranda</v>
          </cell>
          <cell r="L1265" t="str">
            <v>Willy Guerrero</v>
          </cell>
          <cell r="M1265" t="str">
            <v>wguerrero@callegari.cl</v>
          </cell>
          <cell r="N1265">
            <v>5200000</v>
          </cell>
        </row>
        <row r="1266">
          <cell r="A1266" t="str">
            <v>LHRS67</v>
          </cell>
          <cell r="B1266">
            <v>45421.531944444447</v>
          </cell>
          <cell r="C1266" t="str">
            <v>KIA MOTORS</v>
          </cell>
          <cell r="D1266" t="str">
            <v>SORENTO</v>
          </cell>
          <cell r="E1266">
            <v>2019</v>
          </cell>
          <cell r="F1266">
            <v>81000</v>
          </cell>
          <cell r="G1266" t="str">
            <v>SORENTO EX 2.4L GSL 6AT 2WD</v>
          </cell>
          <cell r="H1266" t="str">
            <v>GRIS ACERO</v>
          </cell>
          <cell r="I1266" t="str">
            <v xml:space="preserve">Premium Usados </v>
          </cell>
          <cell r="J1266" t="str">
            <v>Erica Miranda</v>
          </cell>
          <cell r="K1266" t="str">
            <v>Erica Miranda</v>
          </cell>
          <cell r="L1266" t="str">
            <v>Jordi Foitzick</v>
          </cell>
          <cell r="M1266" t="str">
            <v>jocarrasco@callegari.cl</v>
          </cell>
          <cell r="N1266">
            <v>13000000</v>
          </cell>
        </row>
        <row r="1267">
          <cell r="A1267" t="str">
            <v>PCDZ92</v>
          </cell>
          <cell r="B1267">
            <v>45420.495138888888</v>
          </cell>
          <cell r="C1267" t="str">
            <v>KIA MOTORS</v>
          </cell>
          <cell r="D1267" t="str">
            <v>SPORTAGE</v>
          </cell>
          <cell r="E1267">
            <v>2020</v>
          </cell>
          <cell r="F1267">
            <v>30000</v>
          </cell>
          <cell r="G1267" t="str">
            <v>SPORTAGE LX 2.0L DSL 6MT 2WD</v>
          </cell>
          <cell r="H1267" t="str">
            <v>BLANCO INVIERNO</v>
          </cell>
          <cell r="I1267" t="str">
            <v>Peugeot La Serena</v>
          </cell>
          <cell r="J1267" t="str">
            <v>Erica Miranda</v>
          </cell>
          <cell r="K1267" t="str">
            <v>Erica Miranda</v>
          </cell>
          <cell r="L1267" t="str">
            <v>Adriana Casallas</v>
          </cell>
          <cell r="M1267" t="str">
            <v>acasallas@callegari.cl</v>
          </cell>
          <cell r="N1267">
            <v>11500000</v>
          </cell>
        </row>
        <row r="1268">
          <cell r="A1268" t="str">
            <v>SVRP67</v>
          </cell>
          <cell r="B1268">
            <v>45419.570833333331</v>
          </cell>
          <cell r="C1268" t="str">
            <v>CHERY</v>
          </cell>
          <cell r="D1268" t="str">
            <v>TIGGO 7</v>
          </cell>
          <cell r="E1268">
            <v>2023</v>
          </cell>
          <cell r="F1268">
            <v>16990</v>
          </cell>
          <cell r="G1268" t="str">
            <v>1.5 PRO GLX AT</v>
          </cell>
          <cell r="H1268" t="str">
            <v>GRIS GRAFITO OSCURO</v>
          </cell>
          <cell r="I1268" t="str">
            <v>Kia La Serena</v>
          </cell>
          <cell r="J1268" t="str">
            <v>Erica Miranda</v>
          </cell>
          <cell r="K1268" t="str">
            <v>Erica Miranda</v>
          </cell>
          <cell r="L1268" t="str">
            <v>José Cerda</v>
          </cell>
          <cell r="M1268" t="str">
            <v>jose.cerda@callegari.cl</v>
          </cell>
          <cell r="N1268">
            <v>11500000</v>
          </cell>
        </row>
        <row r="1269">
          <cell r="A1269" t="str">
            <v>JWVL81</v>
          </cell>
          <cell r="B1269">
            <v>45418.772222222222</v>
          </cell>
          <cell r="C1269" t="str">
            <v>HYUNDAI</v>
          </cell>
          <cell r="D1269" t="str">
            <v>SANTA FE</v>
          </cell>
          <cell r="E1269">
            <v>2018</v>
          </cell>
          <cell r="F1269">
            <v>91420</v>
          </cell>
          <cell r="G1269" t="str">
            <v>2.4 GLS 2WD AT</v>
          </cell>
          <cell r="H1269" t="str">
            <v>BLANCO</v>
          </cell>
          <cell r="I1269" t="str">
            <v>Megacentro Ovalle</v>
          </cell>
          <cell r="J1269" t="str">
            <v>Erica Miranda</v>
          </cell>
          <cell r="K1269" t="str">
            <v>Erica Miranda</v>
          </cell>
          <cell r="L1269" t="str">
            <v>Andy Sebastian  Rojas</v>
          </cell>
          <cell r="M1269" t="str">
            <v>arojas@callegari.cl</v>
          </cell>
          <cell r="N1269">
            <v>11500000</v>
          </cell>
        </row>
        <row r="1270">
          <cell r="A1270" t="str">
            <v>RDLG73</v>
          </cell>
          <cell r="B1270">
            <v>45418.556250000001</v>
          </cell>
          <cell r="C1270" t="str">
            <v>JEEP</v>
          </cell>
          <cell r="D1270" t="str">
            <v>GRAND CHEROKEE</v>
          </cell>
          <cell r="E1270">
            <v>2022</v>
          </cell>
          <cell r="F1270">
            <v>40000</v>
          </cell>
          <cell r="G1270" t="str">
            <v>3.6 LAREDO AT 4X4</v>
          </cell>
          <cell r="H1270" t="str">
            <v>PLATEADO PLATA</v>
          </cell>
          <cell r="I1270" t="str">
            <v xml:space="preserve">Premium Usados </v>
          </cell>
          <cell r="J1270" t="str">
            <v>Erica Miranda</v>
          </cell>
          <cell r="K1270" t="str">
            <v>Erica Miranda</v>
          </cell>
          <cell r="L1270" t="str">
            <v>Jordi Foitzick</v>
          </cell>
          <cell r="M1270" t="str">
            <v>jocarrasco@callegari.cl</v>
          </cell>
          <cell r="N1270">
            <v>26500000</v>
          </cell>
        </row>
        <row r="1271">
          <cell r="A1271" t="str">
            <v>LLBK87</v>
          </cell>
          <cell r="B1271">
            <v>45418.422222222223</v>
          </cell>
          <cell r="C1271" t="str">
            <v>SUBARU</v>
          </cell>
          <cell r="D1271" t="str">
            <v>XV</v>
          </cell>
          <cell r="E1271">
            <v>2019</v>
          </cell>
          <cell r="F1271">
            <v>58000</v>
          </cell>
          <cell r="G1271" t="str">
            <v>2.0 AT 4X4</v>
          </cell>
          <cell r="H1271" t="str">
            <v>PLATEADO HIELO CLARO</v>
          </cell>
          <cell r="I1271" t="str">
            <v>Megacentro La Serena</v>
          </cell>
          <cell r="J1271" t="str">
            <v>Erica Miranda</v>
          </cell>
          <cell r="K1271" t="str">
            <v>Erica Miranda</v>
          </cell>
          <cell r="L1271" t="str">
            <v>Manuel Villalon</v>
          </cell>
          <cell r="M1271" t="str">
            <v>mvillalon@callegari.cl</v>
          </cell>
          <cell r="N1271">
            <v>13000000</v>
          </cell>
        </row>
        <row r="1272">
          <cell r="A1272" t="str">
            <v>RJBV84</v>
          </cell>
          <cell r="B1272">
            <v>45416.42291666667</v>
          </cell>
          <cell r="C1272" t="str">
            <v>TOYOTA</v>
          </cell>
          <cell r="D1272" t="str">
            <v>RUSH</v>
          </cell>
          <cell r="E1272">
            <v>2022</v>
          </cell>
          <cell r="F1272">
            <v>22502</v>
          </cell>
          <cell r="G1272" t="str">
            <v>1.5 XLI AT</v>
          </cell>
          <cell r="H1272" t="str">
            <v>ROJO OSC MICA METAL</v>
          </cell>
          <cell r="I1272" t="str">
            <v>Sk Copiapo</v>
          </cell>
          <cell r="J1272" t="str">
            <v>Camila Chepilla</v>
          </cell>
          <cell r="K1272" t="str">
            <v>Camila Chepilla</v>
          </cell>
          <cell r="L1272" t="str">
            <v>Katherine Arredondo</v>
          </cell>
          <cell r="M1272" t="str">
            <v>karredondo@callegari.cl</v>
          </cell>
          <cell r="N1272">
            <v>11000000</v>
          </cell>
        </row>
        <row r="1273">
          <cell r="A1273" t="str">
            <v>RXSV64</v>
          </cell>
          <cell r="B1273">
            <v>45415.510416666664</v>
          </cell>
          <cell r="C1273" t="str">
            <v>VOLKSWAGEN</v>
          </cell>
          <cell r="D1273" t="str">
            <v>GOL</v>
          </cell>
          <cell r="E1273">
            <v>2022</v>
          </cell>
          <cell r="F1273">
            <v>8600</v>
          </cell>
          <cell r="G1273" t="str">
            <v>1.6 HIGHLINE MT</v>
          </cell>
          <cell r="H1273" t="str">
            <v>BLANCO CANDY</v>
          </cell>
          <cell r="I1273" t="str">
            <v>Local Fco De Aguirre</v>
          </cell>
          <cell r="J1273" t="str">
            <v>Erica Miranda</v>
          </cell>
          <cell r="K1273" t="str">
            <v>Erica Miranda</v>
          </cell>
          <cell r="L1273" t="str">
            <v>Ximena Villagra</v>
          </cell>
          <cell r="M1273" t="str">
            <v>xvillagra@callegari.cl</v>
          </cell>
          <cell r="N1273">
            <v>7000000</v>
          </cell>
        </row>
        <row r="1274">
          <cell r="A1274" t="str">
            <v>PPPB44</v>
          </cell>
          <cell r="B1274">
            <v>45414.700694444444</v>
          </cell>
          <cell r="C1274" t="str">
            <v>PEUGEOT</v>
          </cell>
          <cell r="D1274">
            <v>3008</v>
          </cell>
          <cell r="E1274">
            <v>2021</v>
          </cell>
          <cell r="F1274">
            <v>25000</v>
          </cell>
          <cell r="G1274" t="str">
            <v>1.2 ACTIVE PACK PURETECH 130 MT</v>
          </cell>
          <cell r="H1274" t="str">
            <v>BLANCO NACARADO</v>
          </cell>
          <cell r="I1274" t="str">
            <v xml:space="preserve">Premium Usados </v>
          </cell>
          <cell r="J1274" t="str">
            <v>Erica Miranda</v>
          </cell>
          <cell r="K1274" t="str">
            <v>Erica Miranda</v>
          </cell>
          <cell r="L1274" t="str">
            <v>Daniel Aguilera</v>
          </cell>
          <cell r="M1274" t="str">
            <v>daguilera@callegari.cl</v>
          </cell>
          <cell r="N1274">
            <v>12500000</v>
          </cell>
        </row>
        <row r="1275">
          <cell r="A1275" t="str">
            <v>PCFL37</v>
          </cell>
          <cell r="B1275">
            <v>45412.816666666666</v>
          </cell>
          <cell r="C1275" t="str">
            <v>NISSAN</v>
          </cell>
          <cell r="D1275" t="str">
            <v>PATHFINDER</v>
          </cell>
          <cell r="E1275">
            <v>2020</v>
          </cell>
          <cell r="F1275">
            <v>63083</v>
          </cell>
          <cell r="G1275" t="str">
            <v>3.5 EXCLUSIVE AT 4X4</v>
          </cell>
          <cell r="H1275" t="str">
            <v>GRIS METALICO</v>
          </cell>
          <cell r="I1275" t="str">
            <v>Nissan La Serena</v>
          </cell>
          <cell r="J1275" t="str">
            <v>Erica Miranda</v>
          </cell>
          <cell r="K1275" t="str">
            <v>Erica Miranda</v>
          </cell>
          <cell r="L1275" t="str">
            <v>Magdalena Olivares</v>
          </cell>
          <cell r="M1275" t="str">
            <v>molivares@callegari.cl</v>
          </cell>
          <cell r="N1275">
            <v>16500000</v>
          </cell>
        </row>
        <row r="1276">
          <cell r="A1276" t="str">
            <v>RFVW78</v>
          </cell>
          <cell r="B1276">
            <v>45412.757638888892</v>
          </cell>
          <cell r="C1276" t="str">
            <v>KIA MOTORS</v>
          </cell>
          <cell r="D1276" t="str">
            <v>SELTOS</v>
          </cell>
          <cell r="E1276">
            <v>2022</v>
          </cell>
          <cell r="F1276">
            <v>20200</v>
          </cell>
          <cell r="H1276" t="str">
            <v>GRIS ACERO</v>
          </cell>
          <cell r="I1276" t="str">
            <v>Peugeot La Serena</v>
          </cell>
          <cell r="J1276" t="str">
            <v>Erica Miranda</v>
          </cell>
          <cell r="K1276" t="str">
            <v>Erica Miranda</v>
          </cell>
          <cell r="L1276" t="str">
            <v>Camila Gonzalez</v>
          </cell>
          <cell r="M1276" t="str">
            <v>camila.gonzalez@callegari.cl</v>
          </cell>
          <cell r="N1276">
            <v>13500000</v>
          </cell>
        </row>
        <row r="1277">
          <cell r="A1277" t="str">
            <v>SSTS56</v>
          </cell>
          <cell r="B1277">
            <v>45412.706944444442</v>
          </cell>
          <cell r="C1277" t="str">
            <v>FORD</v>
          </cell>
          <cell r="D1277" t="str">
            <v>RANGER</v>
          </cell>
          <cell r="E1277">
            <v>2023</v>
          </cell>
          <cell r="F1277">
            <v>11000</v>
          </cell>
          <cell r="G1277" t="str">
            <v>2.2 DSL XL MT 4X4 DIESEL</v>
          </cell>
          <cell r="H1277" t="str">
            <v>ROJO BARI</v>
          </cell>
          <cell r="I1277" t="str">
            <v>Usados Los Carreras</v>
          </cell>
          <cell r="J1277" t="str">
            <v>Camila Chepilla</v>
          </cell>
          <cell r="K1277" t="str">
            <v>Camila Chepilla</v>
          </cell>
          <cell r="L1277" t="str">
            <v>Omar Rojas</v>
          </cell>
          <cell r="M1277" t="str">
            <v>orojas@callegari.cl</v>
          </cell>
          <cell r="N1277">
            <v>17950000</v>
          </cell>
        </row>
        <row r="1278">
          <cell r="A1278" t="str">
            <v>PCDV60</v>
          </cell>
          <cell r="B1278">
            <v>45412.706944444442</v>
          </cell>
          <cell r="C1278" t="str">
            <v>MG</v>
          </cell>
          <cell r="D1278" t="str">
            <v>ZS</v>
          </cell>
          <cell r="E1278">
            <v>2020</v>
          </cell>
          <cell r="F1278">
            <v>81000</v>
          </cell>
          <cell r="G1278" t="str">
            <v>1.5 COM MT</v>
          </cell>
          <cell r="H1278" t="str">
            <v>GRIS PLATA</v>
          </cell>
          <cell r="I1278" t="str">
            <v>Sk Copiapo</v>
          </cell>
          <cell r="J1278" t="str">
            <v>Camila Chepilla</v>
          </cell>
          <cell r="K1278" t="str">
            <v>Camila Chepilla</v>
          </cell>
          <cell r="L1278" t="str">
            <v>Fabio Jaramillo</v>
          </cell>
          <cell r="M1278" t="str">
            <v>fjaramillo@callegari.cl</v>
          </cell>
          <cell r="N1278">
            <v>5500000</v>
          </cell>
        </row>
        <row r="1279">
          <cell r="A1279" t="str">
            <v>PRHJ14</v>
          </cell>
          <cell r="B1279">
            <v>45412.663888888892</v>
          </cell>
          <cell r="C1279" t="str">
            <v>SSANGYONG</v>
          </cell>
          <cell r="D1279" t="str">
            <v>REXTON</v>
          </cell>
          <cell r="E1279">
            <v>2021</v>
          </cell>
          <cell r="F1279">
            <v>71000</v>
          </cell>
          <cell r="G1279" t="str">
            <v>2.2 LIMITED AT 4X4 DIESEL</v>
          </cell>
          <cell r="H1279" t="str">
            <v>AZUL</v>
          </cell>
          <cell r="I1279" t="str">
            <v>Local Fco De Aguirre</v>
          </cell>
          <cell r="J1279" t="str">
            <v>Erica Miranda</v>
          </cell>
          <cell r="K1279" t="str">
            <v>Erica Miranda</v>
          </cell>
          <cell r="L1279" t="str">
            <v>Willy Guerrero</v>
          </cell>
          <cell r="M1279" t="str">
            <v>wguerrero@callegari.cl</v>
          </cell>
          <cell r="N1279">
            <v>19000000</v>
          </cell>
        </row>
        <row r="1280">
          <cell r="A1280" t="str">
            <v>KJZW27</v>
          </cell>
          <cell r="B1280">
            <v>45412.506249999999</v>
          </cell>
          <cell r="C1280" t="str">
            <v>HYUNDAI</v>
          </cell>
          <cell r="D1280" t="str">
            <v>ELANTRA</v>
          </cell>
          <cell r="E1280">
            <v>2018</v>
          </cell>
          <cell r="F1280">
            <v>110000</v>
          </cell>
          <cell r="G1280" t="str">
            <v>1.6 AD SDN GLS 2AB AC ABS MT</v>
          </cell>
          <cell r="H1280" t="str">
            <v>PLATEADO PLATA</v>
          </cell>
          <cell r="I1280" t="str">
            <v>Megacentro Ovalle</v>
          </cell>
          <cell r="J1280" t="str">
            <v>Erica Miranda</v>
          </cell>
          <cell r="K1280" t="str">
            <v>Erica Miranda</v>
          </cell>
          <cell r="L1280" t="str">
            <v>Daniel Carvajal</v>
          </cell>
          <cell r="M1280" t="str">
            <v>dcarvajal@callegari.cl</v>
          </cell>
          <cell r="N1280">
            <v>7700000</v>
          </cell>
        </row>
        <row r="1281">
          <cell r="A1281" t="str">
            <v>PRHK92</v>
          </cell>
          <cell r="B1281">
            <v>45412.505555555559</v>
          </cell>
          <cell r="C1281" t="str">
            <v>NISSAN</v>
          </cell>
          <cell r="D1281" t="str">
            <v>KICKS</v>
          </cell>
          <cell r="E1281">
            <v>2021</v>
          </cell>
          <cell r="F1281">
            <v>115000</v>
          </cell>
          <cell r="G1281" t="str">
            <v>1.6 ADVANCE MT</v>
          </cell>
          <cell r="H1281" t="str">
            <v>GRIS METALICO</v>
          </cell>
          <cell r="I1281" t="str">
            <v>Megacentro Ovalle</v>
          </cell>
          <cell r="J1281" t="str">
            <v>Erica Miranda</v>
          </cell>
          <cell r="K1281" t="str">
            <v>Erica Miranda</v>
          </cell>
          <cell r="L1281" t="str">
            <v>Carlos Morales</v>
          </cell>
          <cell r="M1281" t="str">
            <v>camorales@callegari.cl</v>
          </cell>
          <cell r="N1281">
            <v>8000000</v>
          </cell>
        </row>
        <row r="1282">
          <cell r="A1282" t="str">
            <v>PRSH11</v>
          </cell>
          <cell r="B1282">
            <v>45412.499305555553</v>
          </cell>
          <cell r="C1282" t="str">
            <v>NISSAN</v>
          </cell>
          <cell r="D1282" t="str">
            <v>X-TRAIL</v>
          </cell>
          <cell r="E1282">
            <v>2021</v>
          </cell>
          <cell r="F1282">
            <v>24300</v>
          </cell>
          <cell r="G1282" t="str">
            <v>2.5 ADVANCE AT</v>
          </cell>
          <cell r="H1282" t="str">
            <v xml:space="preserve">PLATEADO </v>
          </cell>
          <cell r="I1282" t="str">
            <v>Nissan Copiapo</v>
          </cell>
          <cell r="J1282" t="str">
            <v>Camila Chepilla</v>
          </cell>
          <cell r="K1282" t="str">
            <v>Camila Chepilla</v>
          </cell>
          <cell r="L1282" t="str">
            <v>Jonathan Barraza</v>
          </cell>
          <cell r="M1282" t="str">
            <v>jbarraza@callegari.cl</v>
          </cell>
          <cell r="N1282">
            <v>12300000</v>
          </cell>
        </row>
        <row r="1283">
          <cell r="A1283" t="str">
            <v>KTCW76</v>
          </cell>
          <cell r="B1283">
            <v>45411.716666666667</v>
          </cell>
          <cell r="C1283" t="str">
            <v>MITSUBISHI</v>
          </cell>
          <cell r="D1283" t="str">
            <v>OUTLANDER</v>
          </cell>
          <cell r="E1283">
            <v>2019</v>
          </cell>
          <cell r="F1283">
            <v>49750</v>
          </cell>
          <cell r="G1283" t="str">
            <v>2.0 MT</v>
          </cell>
          <cell r="H1283" t="str">
            <v>PLATEADO</v>
          </cell>
          <cell r="I1283" t="str">
            <v>Megacentro Ovalle</v>
          </cell>
          <cell r="J1283" t="str">
            <v>Erica Miranda</v>
          </cell>
          <cell r="K1283" t="str">
            <v>Erica Miranda</v>
          </cell>
          <cell r="L1283" t="str">
            <v>Jorge Nuñez</v>
          </cell>
          <cell r="M1283" t="str">
            <v>jnunez@callegari.cl</v>
          </cell>
          <cell r="N1283">
            <v>10150000</v>
          </cell>
        </row>
        <row r="1284">
          <cell r="A1284" t="str">
            <v>PSHY54</v>
          </cell>
          <cell r="B1284">
            <v>45411.714583333334</v>
          </cell>
          <cell r="C1284" t="str">
            <v>FORD</v>
          </cell>
          <cell r="D1284" t="str">
            <v>EXPLORER</v>
          </cell>
          <cell r="E1284">
            <v>2021</v>
          </cell>
          <cell r="F1284">
            <v>59000</v>
          </cell>
          <cell r="G1284" t="str">
            <v>3.0 ST AT 4X4</v>
          </cell>
          <cell r="H1284" t="str">
            <v>BLANCO METALICO</v>
          </cell>
          <cell r="I1284" t="str">
            <v>Megacentro La Serena</v>
          </cell>
          <cell r="J1284" t="str">
            <v>Erica Miranda</v>
          </cell>
          <cell r="K1284" t="str">
            <v>Erica Miranda</v>
          </cell>
          <cell r="L1284" t="str">
            <v>Juan Saavedra</v>
          </cell>
          <cell r="M1284" t="str">
            <v>jsaavedra@callegari.cl</v>
          </cell>
          <cell r="N1284">
            <v>28500000</v>
          </cell>
        </row>
        <row r="1285">
          <cell r="A1285" t="str">
            <v>KWYF24</v>
          </cell>
          <cell r="B1285">
            <v>45411.572222222225</v>
          </cell>
          <cell r="C1285" t="str">
            <v>FORD</v>
          </cell>
          <cell r="D1285" t="str">
            <v>EDGE</v>
          </cell>
          <cell r="E1285">
            <v>2019</v>
          </cell>
          <cell r="F1285">
            <v>113000</v>
          </cell>
          <cell r="G1285" t="str">
            <v>2.0 SE ECOBOOST 4X2 AT</v>
          </cell>
          <cell r="H1285" t="str">
            <v>GRIS PLATA</v>
          </cell>
          <cell r="I1285" t="str">
            <v>Megacentro La Serena</v>
          </cell>
          <cell r="J1285" t="str">
            <v>Erica Miranda</v>
          </cell>
          <cell r="K1285" t="str">
            <v>Erica Miranda</v>
          </cell>
          <cell r="L1285" t="str">
            <v>Fabian Muñoz</v>
          </cell>
          <cell r="M1285" t="str">
            <v>fmunoz@callegari.cl</v>
          </cell>
          <cell r="N1285">
            <v>10500000</v>
          </cell>
        </row>
        <row r="1286">
          <cell r="A1286" t="str">
            <v>SYRB30</v>
          </cell>
          <cell r="B1286">
            <v>45411.453472222223</v>
          </cell>
          <cell r="C1286" t="str">
            <v>FORD</v>
          </cell>
          <cell r="D1286" t="str">
            <v>RANGER</v>
          </cell>
          <cell r="E1286">
            <v>2024</v>
          </cell>
          <cell r="F1286">
            <v>5000</v>
          </cell>
          <cell r="G1286" t="str">
            <v>2.0 XLT AT 4X4 DIESEL</v>
          </cell>
          <cell r="H1286" t="str">
            <v>GRIS MERCURIO</v>
          </cell>
          <cell r="I1286" t="str">
            <v>Megacentro La Serena</v>
          </cell>
          <cell r="J1286" t="str">
            <v>Antonella Daire</v>
          </cell>
          <cell r="K1286" t="str">
            <v>Antonella Daire</v>
          </cell>
          <cell r="L1286" t="str">
            <v>Juan Saavedra</v>
          </cell>
          <cell r="M1286" t="str">
            <v>jsaavedra@callegari.cl</v>
          </cell>
          <cell r="N1286">
            <v>36386100</v>
          </cell>
        </row>
        <row r="1287">
          <cell r="A1287" t="str">
            <v>PRHH83</v>
          </cell>
          <cell r="B1287">
            <v>45408.749305555553</v>
          </cell>
          <cell r="C1287" t="str">
            <v>FORD</v>
          </cell>
          <cell r="D1287" t="str">
            <v>RANGER</v>
          </cell>
          <cell r="E1287">
            <v>2021</v>
          </cell>
          <cell r="F1287">
            <v>33100</v>
          </cell>
          <cell r="G1287" t="str">
            <v>2.5 GAS XLT MT</v>
          </cell>
          <cell r="H1287" t="str">
            <v>GRIS PLATA</v>
          </cell>
          <cell r="I1287" t="str">
            <v>Vallenar</v>
          </cell>
          <cell r="J1287" t="str">
            <v>Camila Chepilla</v>
          </cell>
          <cell r="K1287" t="str">
            <v>Camila Chepilla</v>
          </cell>
          <cell r="L1287" t="str">
            <v>Claudia Vasquez</v>
          </cell>
          <cell r="M1287" t="str">
            <v>cvasquez@callegari.cl</v>
          </cell>
          <cell r="N1287">
            <v>15000000</v>
          </cell>
        </row>
        <row r="1288">
          <cell r="A1288" t="str">
            <v>PPJL76</v>
          </cell>
          <cell r="B1288">
            <v>45408.560416666667</v>
          </cell>
          <cell r="C1288" t="str">
            <v>CHANGAN</v>
          </cell>
          <cell r="D1288" t="str">
            <v>CS15</v>
          </cell>
          <cell r="E1288">
            <v>2021</v>
          </cell>
          <cell r="F1288">
            <v>37000</v>
          </cell>
          <cell r="G1288" t="str">
            <v>1.5 ELITE AT</v>
          </cell>
          <cell r="H1288" t="str">
            <v>ROJO</v>
          </cell>
          <cell r="I1288" t="str">
            <v>Local Usados</v>
          </cell>
          <cell r="J1288" t="str">
            <v>Erica Miranda</v>
          </cell>
          <cell r="K1288" t="str">
            <v>Erica Miranda</v>
          </cell>
          <cell r="L1288" t="str">
            <v>Federico Albert</v>
          </cell>
          <cell r="M1288" t="str">
            <v>falbert@callegari.cl</v>
          </cell>
          <cell r="N1288">
            <v>7000000</v>
          </cell>
        </row>
        <row r="1289">
          <cell r="A1289" t="str">
            <v>KFJS32</v>
          </cell>
          <cell r="B1289">
            <v>45408.559027777781</v>
          </cell>
          <cell r="C1289" t="str">
            <v>NISSAN</v>
          </cell>
          <cell r="D1289" t="str">
            <v>X-TRAIL</v>
          </cell>
          <cell r="E1289">
            <v>2018</v>
          </cell>
          <cell r="F1289">
            <v>53414</v>
          </cell>
          <cell r="G1289" t="str">
            <v>2.5 SENSE CVT 2F AT</v>
          </cell>
          <cell r="H1289" t="str">
            <v>BLANCO PERLA</v>
          </cell>
          <cell r="I1289" t="str">
            <v>Nissan La Serena</v>
          </cell>
          <cell r="J1289" t="str">
            <v>Erica Miranda</v>
          </cell>
          <cell r="K1289" t="str">
            <v>Erica Miranda</v>
          </cell>
          <cell r="L1289" t="str">
            <v>Gemita Muñoz</v>
          </cell>
          <cell r="M1289" t="str">
            <v>gmunoz@callegari.cl</v>
          </cell>
          <cell r="N1289">
            <v>8000000</v>
          </cell>
        </row>
        <row r="1290">
          <cell r="A1290" t="str">
            <v>SRHZ99</v>
          </cell>
          <cell r="B1290">
            <v>45408.390277777777</v>
          </cell>
          <cell r="C1290" t="str">
            <v>VOLKSWAGEN</v>
          </cell>
          <cell r="D1290" t="str">
            <v>AMAROK</v>
          </cell>
          <cell r="E1290">
            <v>2023</v>
          </cell>
          <cell r="F1290">
            <v>15600</v>
          </cell>
          <cell r="G1290" t="str">
            <v>2.0 HIGHLINE 4MOTION AT 4X4 DIESEL</v>
          </cell>
          <cell r="H1290" t="str">
            <v>GRIS INDIO METALIZAD</v>
          </cell>
          <cell r="I1290" t="str">
            <v>Megacentro La Serena</v>
          </cell>
          <cell r="J1290" t="str">
            <v>Erica Miranda</v>
          </cell>
          <cell r="K1290" t="str">
            <v>Erica Miranda</v>
          </cell>
          <cell r="L1290" t="str">
            <v>Manuel Villalon</v>
          </cell>
          <cell r="M1290" t="str">
            <v>mvillalon@callegari.cl</v>
          </cell>
          <cell r="N1290">
            <v>28500000</v>
          </cell>
        </row>
        <row r="1291">
          <cell r="A1291" t="str">
            <v>SKSY62</v>
          </cell>
          <cell r="B1291">
            <v>45407.802083333336</v>
          </cell>
          <cell r="C1291" t="str">
            <v>FORD</v>
          </cell>
          <cell r="D1291" t="str">
            <v>RANGER</v>
          </cell>
          <cell r="E1291">
            <v>2023</v>
          </cell>
          <cell r="F1291">
            <v>1796</v>
          </cell>
          <cell r="G1291" t="str">
            <v>2.2 DSL XL MT 4X4 DIESEL</v>
          </cell>
          <cell r="H1291" t="str">
            <v>BLANCO</v>
          </cell>
          <cell r="I1291" t="str">
            <v>Megacentro La Serena</v>
          </cell>
          <cell r="J1291" t="str">
            <v>Erica Miranda</v>
          </cell>
          <cell r="K1291" t="str">
            <v>Erica Miranda</v>
          </cell>
          <cell r="L1291" t="str">
            <v>Fabian Muñoz</v>
          </cell>
          <cell r="M1291" t="str">
            <v>fmunoz@callegari.cl</v>
          </cell>
          <cell r="N1291">
            <v>19000000</v>
          </cell>
        </row>
        <row r="1292">
          <cell r="A1292" t="str">
            <v>SKCF98</v>
          </cell>
          <cell r="B1292">
            <v>45407.734722222223</v>
          </cell>
          <cell r="C1292" t="str">
            <v>KIA MOTORS</v>
          </cell>
          <cell r="D1292" t="str">
            <v>RIO 5</v>
          </cell>
          <cell r="E1292">
            <v>2023</v>
          </cell>
          <cell r="F1292">
            <v>22000</v>
          </cell>
          <cell r="G1292" t="str">
            <v>RIO 4 1.4 EX RI MT</v>
          </cell>
          <cell r="H1292" t="str">
            <v>ROJO BENGALA</v>
          </cell>
          <cell r="I1292" t="str">
            <v>Megacentro Copiapo</v>
          </cell>
          <cell r="J1292" t="str">
            <v>Camila Chepilla</v>
          </cell>
          <cell r="K1292" t="str">
            <v>Camila Chepilla</v>
          </cell>
          <cell r="L1292" t="str">
            <v>Atalia Quinteros</v>
          </cell>
          <cell r="M1292" t="str">
            <v>ataliaq@callegari.cl</v>
          </cell>
          <cell r="N1292">
            <v>9100000</v>
          </cell>
        </row>
        <row r="1293">
          <cell r="A1293" t="str">
            <v>LSXW44</v>
          </cell>
          <cell r="B1293">
            <v>45407.552777777775</v>
          </cell>
          <cell r="C1293" t="str">
            <v>FORD</v>
          </cell>
          <cell r="D1293" t="str">
            <v>F-150</v>
          </cell>
          <cell r="E1293">
            <v>2020</v>
          </cell>
          <cell r="F1293">
            <v>63000</v>
          </cell>
          <cell r="G1293" t="str">
            <v>5.0 CC XLT AT 4X4</v>
          </cell>
          <cell r="H1293" t="str">
            <v>ROJO METALICO</v>
          </cell>
          <cell r="I1293" t="str">
            <v>Nissan Copiapo</v>
          </cell>
          <cell r="J1293" t="str">
            <v>Camila Chepilla</v>
          </cell>
          <cell r="K1293" t="str">
            <v>Camila Chepilla</v>
          </cell>
          <cell r="L1293" t="str">
            <v>Jonathan Barraza</v>
          </cell>
          <cell r="M1293" t="str">
            <v>jbarraza@callegari.cl</v>
          </cell>
          <cell r="N1293">
            <v>26455000</v>
          </cell>
        </row>
        <row r="1294">
          <cell r="A1294" t="str">
            <v>SPZD17</v>
          </cell>
          <cell r="B1294">
            <v>45407.506944444445</v>
          </cell>
          <cell r="C1294" t="str">
            <v>NISSAN</v>
          </cell>
          <cell r="D1294" t="str">
            <v>VERSA</v>
          </cell>
          <cell r="E1294">
            <v>2023</v>
          </cell>
          <cell r="F1294">
            <v>32600</v>
          </cell>
          <cell r="G1294" t="str">
            <v>1.6 SENSE MT</v>
          </cell>
          <cell r="H1294" t="str">
            <v>ROJO METALICO</v>
          </cell>
          <cell r="I1294" t="str">
            <v>Nissan La Serena</v>
          </cell>
          <cell r="J1294" t="str">
            <v>Erica Miranda</v>
          </cell>
          <cell r="K1294" t="str">
            <v>Erica Miranda</v>
          </cell>
          <cell r="L1294" t="str">
            <v>Magdalena Olivares</v>
          </cell>
          <cell r="M1294" t="str">
            <v>molivares@callegari.cl</v>
          </cell>
          <cell r="N1294">
            <v>8500000</v>
          </cell>
        </row>
        <row r="1295">
          <cell r="A1295" t="str">
            <v>LLBC60</v>
          </cell>
          <cell r="B1295">
            <v>45407.454861111109</v>
          </cell>
          <cell r="C1295" t="str">
            <v>FORD</v>
          </cell>
          <cell r="D1295" t="str">
            <v>EXPLORER</v>
          </cell>
          <cell r="E1295">
            <v>2020</v>
          </cell>
          <cell r="F1295">
            <v>88000</v>
          </cell>
          <cell r="G1295" t="str">
            <v>3.5 XLT 3R AT 4X4</v>
          </cell>
          <cell r="H1295" t="str">
            <v>ROJO METALIC</v>
          </cell>
          <cell r="I1295" t="str">
            <v>Megacentro Copiapo</v>
          </cell>
          <cell r="J1295" t="str">
            <v>Camila Chepilla</v>
          </cell>
          <cell r="K1295" t="str">
            <v>Camila Chepilla</v>
          </cell>
          <cell r="L1295" t="str">
            <v>Martin Thielemann</v>
          </cell>
          <cell r="M1295" t="str">
            <v>mthielemann@callegari.cl</v>
          </cell>
          <cell r="N1295">
            <v>18000000</v>
          </cell>
        </row>
        <row r="1296">
          <cell r="A1296" t="str">
            <v>PKBK49</v>
          </cell>
          <cell r="B1296">
            <v>45407.45416666667</v>
          </cell>
          <cell r="C1296" t="str">
            <v>GREAT WALL</v>
          </cell>
          <cell r="D1296" t="str">
            <v>M4</v>
          </cell>
          <cell r="E1296">
            <v>2021</v>
          </cell>
          <cell r="F1296">
            <v>59950</v>
          </cell>
          <cell r="G1296" t="str">
            <v>1.5 LE MT</v>
          </cell>
          <cell r="H1296" t="str">
            <v>BLANCO TITANIO</v>
          </cell>
          <cell r="I1296" t="str">
            <v>Local Fco De Aguirre</v>
          </cell>
          <cell r="J1296" t="str">
            <v>Erica Miranda</v>
          </cell>
          <cell r="K1296" t="str">
            <v>Erica Miranda</v>
          </cell>
          <cell r="L1296" t="str">
            <v>Ximena Villagra</v>
          </cell>
          <cell r="M1296" t="str">
            <v>xvillagra@callegari.cl</v>
          </cell>
          <cell r="N1296">
            <v>5700000</v>
          </cell>
        </row>
        <row r="1297">
          <cell r="A1297" t="str">
            <v>SFLZ50</v>
          </cell>
          <cell r="B1297">
            <v>45407.452777777777</v>
          </cell>
          <cell r="C1297" t="str">
            <v>FORD</v>
          </cell>
          <cell r="D1297" t="str">
            <v>ESCAPE</v>
          </cell>
          <cell r="E1297">
            <v>2023</v>
          </cell>
          <cell r="F1297">
            <v>35500</v>
          </cell>
          <cell r="G1297" t="str">
            <v>2.5 SE HEV AT</v>
          </cell>
          <cell r="H1297" t="str">
            <v>PLATEADO METALICO</v>
          </cell>
          <cell r="I1297" t="str">
            <v>Megacentro La Serena</v>
          </cell>
          <cell r="J1297" t="str">
            <v>Erica Miranda</v>
          </cell>
          <cell r="K1297" t="str">
            <v>Erica Miranda</v>
          </cell>
          <cell r="L1297" t="str">
            <v>Viviana Rojas</v>
          </cell>
          <cell r="M1297" t="str">
            <v>v.rojas@callegari.cl</v>
          </cell>
          <cell r="N1297">
            <v>19000000</v>
          </cell>
        </row>
        <row r="1298">
          <cell r="A1298" t="str">
            <v>RWWC29</v>
          </cell>
          <cell r="B1298">
            <v>45406.757638888892</v>
          </cell>
          <cell r="C1298" t="str">
            <v>KIA MOTORS</v>
          </cell>
          <cell r="D1298" t="str">
            <v>CERATO</v>
          </cell>
          <cell r="E1298">
            <v>2022</v>
          </cell>
          <cell r="F1298">
            <v>40000</v>
          </cell>
          <cell r="G1298" t="str">
            <v>CERATO EX 1.6L 6AT FULL</v>
          </cell>
          <cell r="H1298" t="str">
            <v>ROJO BENGALA</v>
          </cell>
          <cell r="I1298" t="str">
            <v>Megacentro La Serena</v>
          </cell>
          <cell r="J1298" t="str">
            <v>Erica Miranda</v>
          </cell>
          <cell r="K1298" t="str">
            <v>Erica Miranda</v>
          </cell>
          <cell r="L1298" t="str">
            <v>Viviana Rojas</v>
          </cell>
          <cell r="M1298" t="str">
            <v>v.rojas@callegari.cl</v>
          </cell>
          <cell r="N1298">
            <v>12800000</v>
          </cell>
        </row>
        <row r="1299">
          <cell r="A1299" t="str">
            <v>RYRL30</v>
          </cell>
          <cell r="B1299">
            <v>45406.67291666667</v>
          </cell>
          <cell r="C1299" t="str">
            <v>SUBARU</v>
          </cell>
          <cell r="D1299" t="str">
            <v>EVOLTIS</v>
          </cell>
          <cell r="E1299">
            <v>2022</v>
          </cell>
          <cell r="F1299">
            <v>35000</v>
          </cell>
          <cell r="G1299" t="str">
            <v>2.4 LIMITED GARDX AT 4X4</v>
          </cell>
          <cell r="H1299" t="str">
            <v>PLATEADO HIELO CLARO</v>
          </cell>
          <cell r="I1299" t="str">
            <v>Megacentro La Serena</v>
          </cell>
          <cell r="J1299" t="str">
            <v>Erica Miranda</v>
          </cell>
          <cell r="K1299" t="str">
            <v>Erica Miranda</v>
          </cell>
          <cell r="L1299" t="str">
            <v>Hugo Araya Araya</v>
          </cell>
          <cell r="M1299" t="str">
            <v>haraya@callegari.cl</v>
          </cell>
          <cell r="N1299">
            <v>25500000</v>
          </cell>
        </row>
        <row r="1300">
          <cell r="A1300" t="str">
            <v>SFTZ34</v>
          </cell>
          <cell r="B1300">
            <v>45406.671527777777</v>
          </cell>
          <cell r="C1300" t="str">
            <v>NISSAN</v>
          </cell>
          <cell r="D1300" t="str">
            <v>X-TRAIL</v>
          </cell>
          <cell r="E1300">
            <v>2023</v>
          </cell>
          <cell r="F1300">
            <v>24756</v>
          </cell>
          <cell r="G1300" t="str">
            <v>2.5 SENSE 2ROW AT</v>
          </cell>
          <cell r="H1300" t="str">
            <v>GRIS METALICO</v>
          </cell>
          <cell r="I1300" t="str">
            <v>Nissan La Serena</v>
          </cell>
          <cell r="J1300" t="str">
            <v>Erica Miranda</v>
          </cell>
          <cell r="K1300" t="str">
            <v>Erica Miranda</v>
          </cell>
          <cell r="L1300" t="str">
            <v>Magdalena Olivares</v>
          </cell>
          <cell r="M1300" t="str">
            <v>molivares@callegari.cl</v>
          </cell>
          <cell r="N1300">
            <v>15500000</v>
          </cell>
        </row>
        <row r="1301">
          <cell r="A1301" t="str">
            <v>LDVS88</v>
          </cell>
          <cell r="B1301">
            <v>45405.763194444444</v>
          </cell>
          <cell r="C1301" t="str">
            <v>RENAULT</v>
          </cell>
          <cell r="D1301" t="str">
            <v>CLIO</v>
          </cell>
          <cell r="E1301">
            <v>2019</v>
          </cell>
          <cell r="F1301">
            <v>51521</v>
          </cell>
          <cell r="G1301" t="str">
            <v>1.2 IV EXPRESSION MT</v>
          </cell>
          <cell r="H1301" t="str">
            <v>GRIS TITANIO</v>
          </cell>
          <cell r="I1301" t="str">
            <v>Peugeot La Serena</v>
          </cell>
          <cell r="J1301" t="str">
            <v>Erica Miranda</v>
          </cell>
          <cell r="K1301" t="str">
            <v>Erica Miranda</v>
          </cell>
          <cell r="L1301" t="str">
            <v>Adriana Casallas</v>
          </cell>
          <cell r="M1301" t="str">
            <v>acasallas@callegari.cl</v>
          </cell>
          <cell r="N1301">
            <v>6500000</v>
          </cell>
        </row>
        <row r="1302">
          <cell r="A1302" t="str">
            <v>RTSK62</v>
          </cell>
          <cell r="B1302">
            <v>45405.761805555558</v>
          </cell>
          <cell r="C1302" t="str">
            <v>CHERY</v>
          </cell>
          <cell r="D1302" t="str">
            <v>TIGGO 3</v>
          </cell>
          <cell r="E1302">
            <v>2022</v>
          </cell>
          <cell r="F1302">
            <v>13500</v>
          </cell>
          <cell r="G1302" t="str">
            <v>1.5 GLS MT</v>
          </cell>
          <cell r="H1302" t="str">
            <v>ROJO METALIZADO</v>
          </cell>
          <cell r="I1302" t="str">
            <v>Megacentro Ovalle</v>
          </cell>
          <cell r="J1302" t="str">
            <v>Erica Miranda</v>
          </cell>
          <cell r="K1302" t="str">
            <v>Erica Miranda</v>
          </cell>
          <cell r="L1302" t="str">
            <v>Jorge Nuñez</v>
          </cell>
          <cell r="M1302" t="str">
            <v>jnunez@callegari.cl</v>
          </cell>
          <cell r="N1302">
            <v>7400000</v>
          </cell>
        </row>
        <row r="1303">
          <cell r="A1303" t="str">
            <v>PFFF55</v>
          </cell>
          <cell r="B1303">
            <v>45405.638194444444</v>
          </cell>
          <cell r="C1303" t="str">
            <v>HYUNDAI</v>
          </cell>
          <cell r="D1303" t="str">
            <v>VERNA</v>
          </cell>
          <cell r="E1303">
            <v>2021</v>
          </cell>
          <cell r="F1303">
            <v>29410</v>
          </cell>
          <cell r="G1303" t="str">
            <v>1.4 VALUE MT</v>
          </cell>
          <cell r="H1303" t="str">
            <v>BLANCO</v>
          </cell>
          <cell r="I1303" t="str">
            <v>Megacentro Ovalle</v>
          </cell>
          <cell r="J1303" t="str">
            <v>Erica Miranda</v>
          </cell>
          <cell r="K1303" t="str">
            <v>Erica Miranda</v>
          </cell>
          <cell r="L1303" t="str">
            <v>Andy Sebastian  Rojas</v>
          </cell>
          <cell r="M1303" t="str">
            <v>arojas@callegari.cl</v>
          </cell>
          <cell r="N1303">
            <v>6500000</v>
          </cell>
        </row>
        <row r="1304">
          <cell r="A1304" t="str">
            <v>SPZD56</v>
          </cell>
          <cell r="B1304">
            <v>45405.637499999997</v>
          </cell>
          <cell r="C1304" t="str">
            <v>PEUGEOT</v>
          </cell>
          <cell r="D1304">
            <v>308</v>
          </cell>
          <cell r="E1304">
            <v>2023</v>
          </cell>
          <cell r="F1304">
            <v>23150</v>
          </cell>
          <cell r="G1304" t="str">
            <v>1.5 ALLURE PACK BLUEHDI 130 AT DIESEL</v>
          </cell>
          <cell r="H1304" t="str">
            <v>GRIS ARTENSE</v>
          </cell>
          <cell r="I1304" t="str">
            <v>Peugeot La Serena</v>
          </cell>
          <cell r="J1304" t="str">
            <v>Erica Miranda</v>
          </cell>
          <cell r="K1304" t="str">
            <v>Erica Miranda</v>
          </cell>
          <cell r="L1304" t="str">
            <v>Jose Luis Espinoza</v>
          </cell>
          <cell r="M1304" t="str">
            <v>jlespinoza@callegari.cl</v>
          </cell>
          <cell r="N1304">
            <v>17300000</v>
          </cell>
        </row>
        <row r="1305">
          <cell r="A1305" t="str">
            <v>LYPC86</v>
          </cell>
          <cell r="B1305">
            <v>45405.636111111111</v>
          </cell>
          <cell r="C1305" t="str">
            <v>FORD</v>
          </cell>
          <cell r="D1305" t="str">
            <v>ECOSPORT</v>
          </cell>
          <cell r="E1305">
            <v>2020</v>
          </cell>
          <cell r="F1305">
            <v>47800</v>
          </cell>
          <cell r="G1305" t="str">
            <v>1.5 S MT</v>
          </cell>
          <cell r="H1305" t="str">
            <v>BLANCO</v>
          </cell>
          <cell r="I1305" t="str">
            <v>Peugeot La Serena</v>
          </cell>
          <cell r="J1305" t="str">
            <v>Erica Miranda</v>
          </cell>
          <cell r="K1305" t="str">
            <v>Erica Miranda</v>
          </cell>
          <cell r="L1305" t="str">
            <v>Jose Luis Espinoza</v>
          </cell>
          <cell r="M1305" t="str">
            <v>jlespinoza@callegari.cl</v>
          </cell>
          <cell r="N1305">
            <v>7100000</v>
          </cell>
        </row>
        <row r="1306">
          <cell r="A1306" t="str">
            <v>RKWR90</v>
          </cell>
          <cell r="B1306">
            <v>45405.50277777778</v>
          </cell>
          <cell r="C1306" t="str">
            <v>JAC</v>
          </cell>
          <cell r="D1306" t="str">
            <v>T8</v>
          </cell>
          <cell r="E1306">
            <v>2022</v>
          </cell>
          <cell r="F1306">
            <v>38000</v>
          </cell>
          <cell r="G1306" t="str">
            <v>2.0 ADVANCE MT 4X2 DIESEL</v>
          </cell>
          <cell r="H1306" t="str">
            <v>GRIS</v>
          </cell>
          <cell r="I1306" t="str">
            <v>Local Usados</v>
          </cell>
          <cell r="J1306" t="str">
            <v>Erica Miranda</v>
          </cell>
          <cell r="K1306" t="str">
            <v>Erica Miranda</v>
          </cell>
          <cell r="L1306" t="str">
            <v>Federico Albert</v>
          </cell>
          <cell r="M1306" t="str">
            <v>falbert@callegari.cl</v>
          </cell>
          <cell r="N1306">
            <v>10500000</v>
          </cell>
        </row>
        <row r="1307">
          <cell r="A1307" t="str">
            <v>PYDH24</v>
          </cell>
          <cell r="B1307">
            <v>45404.761805555558</v>
          </cell>
          <cell r="C1307" t="str">
            <v>KIA MOTORS</v>
          </cell>
          <cell r="D1307" t="str">
            <v>RIO 4</v>
          </cell>
          <cell r="E1307">
            <v>2021</v>
          </cell>
          <cell r="F1307">
            <v>25000</v>
          </cell>
          <cell r="G1307" t="str">
            <v>RIO 4 LX 1.4L 6MT AC</v>
          </cell>
          <cell r="H1307" t="str">
            <v>ROJO BENGALA</v>
          </cell>
          <cell r="I1307" t="str">
            <v>Megacentro La Serena</v>
          </cell>
          <cell r="J1307" t="str">
            <v>Erica Miranda</v>
          </cell>
          <cell r="K1307" t="str">
            <v>Erica Miranda</v>
          </cell>
          <cell r="L1307" t="str">
            <v>Alvaro Castro</v>
          </cell>
          <cell r="M1307" t="str">
            <v>acastro@callegari.cl</v>
          </cell>
          <cell r="N1307">
            <v>7500000</v>
          </cell>
        </row>
        <row r="1308">
          <cell r="A1308" t="str">
            <v>RLSH53</v>
          </cell>
          <cell r="B1308">
            <v>45401.43472222222</v>
          </cell>
          <cell r="C1308" t="str">
            <v>NISSAN</v>
          </cell>
          <cell r="D1308" t="str">
            <v>X-TRAIL</v>
          </cell>
          <cell r="E1308">
            <v>2022</v>
          </cell>
          <cell r="F1308">
            <v>52000</v>
          </cell>
          <cell r="G1308" t="str">
            <v>2.5 SENSE AT</v>
          </cell>
          <cell r="H1308" t="str">
            <v>BLANCO PERLA</v>
          </cell>
          <cell r="I1308" t="str">
            <v>Megacentro Ovalle</v>
          </cell>
          <cell r="J1308" t="str">
            <v>Erica Miranda</v>
          </cell>
          <cell r="K1308" t="str">
            <v>Erica Miranda</v>
          </cell>
          <cell r="L1308" t="str">
            <v>Jasen Jose</v>
          </cell>
          <cell r="M1308" t="str">
            <v>jjasen@callegari.cl</v>
          </cell>
          <cell r="N1308">
            <v>11200000</v>
          </cell>
        </row>
        <row r="1309">
          <cell r="A1309" t="str">
            <v>KWYD99</v>
          </cell>
          <cell r="B1309">
            <v>45404.545138888891</v>
          </cell>
          <cell r="C1309" t="str">
            <v>TOYOTA</v>
          </cell>
          <cell r="D1309" t="str">
            <v>RUSH</v>
          </cell>
          <cell r="E1309">
            <v>2019</v>
          </cell>
          <cell r="F1309">
            <v>14700</v>
          </cell>
          <cell r="H1309" t="str">
            <v>PLATEADO SILVER</v>
          </cell>
          <cell r="I1309" t="str">
            <v>Megacentro La Serena</v>
          </cell>
          <cell r="J1309" t="str">
            <v>Erica Miranda</v>
          </cell>
          <cell r="K1309" t="str">
            <v>Erica Miranda</v>
          </cell>
          <cell r="L1309" t="str">
            <v>Hugo Araya Araya</v>
          </cell>
          <cell r="M1309" t="str">
            <v>haraya@callegari.cl</v>
          </cell>
          <cell r="N1309">
            <v>9400000</v>
          </cell>
        </row>
        <row r="1310">
          <cell r="A1310" t="str">
            <v>RZSK33</v>
          </cell>
          <cell r="B1310">
            <v>45373.79791666667</v>
          </cell>
          <cell r="C1310" t="str">
            <v>PEUGEOT</v>
          </cell>
          <cell r="D1310">
            <v>2008</v>
          </cell>
          <cell r="E1310">
            <v>2022</v>
          </cell>
          <cell r="F1310">
            <v>23000</v>
          </cell>
          <cell r="G1310" t="str">
            <v>1.5 GT-LINE BLUEHDI 130 AT DIESEL</v>
          </cell>
          <cell r="H1310" t="str">
            <v>BLANCO NACARADO</v>
          </cell>
          <cell r="I1310" t="str">
            <v>Peugeot La Serena</v>
          </cell>
          <cell r="J1310" t="str">
            <v>Erica Miranda</v>
          </cell>
          <cell r="K1310" t="str">
            <v>Erica Miranda</v>
          </cell>
          <cell r="L1310" t="str">
            <v>Camila Gonzalez</v>
          </cell>
          <cell r="M1310" t="str">
            <v>camila.gonzalez@callegari.cl</v>
          </cell>
          <cell r="N1310">
            <v>17700000</v>
          </cell>
        </row>
        <row r="1311">
          <cell r="A1311" t="str">
            <v>PHGF54</v>
          </cell>
          <cell r="B1311">
            <v>45404.474305555559</v>
          </cell>
          <cell r="C1311" t="str">
            <v>NISSAN</v>
          </cell>
          <cell r="D1311" t="str">
            <v>QASHQAI</v>
          </cell>
          <cell r="E1311">
            <v>2021</v>
          </cell>
          <cell r="F1311">
            <v>4364</v>
          </cell>
          <cell r="G1311" t="str">
            <v>2.0 ADVANCE AT</v>
          </cell>
          <cell r="H1311" t="str">
            <v>BLANCO PERLA</v>
          </cell>
          <cell r="I1311" t="str">
            <v>Omoda La Serena</v>
          </cell>
          <cell r="J1311" t="str">
            <v>Erica Miranda</v>
          </cell>
          <cell r="K1311" t="str">
            <v>Erica Miranda</v>
          </cell>
          <cell r="L1311" t="str">
            <v>Daniela Pizarro</v>
          </cell>
          <cell r="M1311" t="str">
            <v>dpizarro@callegari.cl</v>
          </cell>
          <cell r="N1311">
            <v>10500000</v>
          </cell>
        </row>
        <row r="1312">
          <cell r="A1312" t="str">
            <v>PRZZ72</v>
          </cell>
          <cell r="B1312">
            <v>45404.444444444445</v>
          </cell>
          <cell r="C1312" t="str">
            <v>NISSAN</v>
          </cell>
          <cell r="D1312" t="str">
            <v>KICKS</v>
          </cell>
          <cell r="E1312">
            <v>2021</v>
          </cell>
          <cell r="F1312">
            <v>40000</v>
          </cell>
          <cell r="G1312" t="str">
            <v>1.6 ADVANCE MT</v>
          </cell>
          <cell r="H1312" t="str">
            <v>BLANCO PERLA</v>
          </cell>
          <cell r="I1312" t="str">
            <v>Nissan La Serena</v>
          </cell>
          <cell r="J1312" t="str">
            <v>Erica Miranda</v>
          </cell>
          <cell r="K1312" t="str">
            <v>Erica Miranda</v>
          </cell>
          <cell r="L1312" t="str">
            <v>Gemita Muñoz</v>
          </cell>
          <cell r="M1312" t="str">
            <v>gmunoz@callegari.cl</v>
          </cell>
          <cell r="N1312">
            <v>10000000</v>
          </cell>
        </row>
        <row r="1313">
          <cell r="A1313" t="str">
            <v>RCBL47</v>
          </cell>
          <cell r="B1313">
            <v>45386.752083333333</v>
          </cell>
          <cell r="C1313" t="str">
            <v>SUBARU</v>
          </cell>
          <cell r="D1313" t="str">
            <v>OUTBACK</v>
          </cell>
          <cell r="E1313">
            <v>2021</v>
          </cell>
          <cell r="F1313">
            <v>36000</v>
          </cell>
          <cell r="G1313" t="str">
            <v>2.5 AWD FIELD EDITION AT 4X4</v>
          </cell>
          <cell r="H1313" t="str">
            <v>AZUL OSCURO PERLADO</v>
          </cell>
          <cell r="I1313" t="str">
            <v>Megacentro La Serena</v>
          </cell>
          <cell r="J1313" t="str">
            <v>Erica Miranda</v>
          </cell>
          <cell r="K1313" t="str">
            <v>Erica Miranda</v>
          </cell>
          <cell r="L1313" t="str">
            <v>Manuel Villalon</v>
          </cell>
          <cell r="M1313" t="str">
            <v>mvillalon@callegari.cl</v>
          </cell>
          <cell r="N1313">
            <v>21250000</v>
          </cell>
        </row>
        <row r="1314">
          <cell r="A1314" t="str">
            <v>RHCY20</v>
          </cell>
          <cell r="B1314">
            <v>45394.559027777781</v>
          </cell>
          <cell r="C1314" t="str">
            <v>RAM</v>
          </cell>
          <cell r="D1314">
            <v>1500</v>
          </cell>
          <cell r="E1314">
            <v>2022</v>
          </cell>
          <cell r="F1314">
            <v>65000</v>
          </cell>
          <cell r="G1314" t="str">
            <v>5.7 LARAMIE SPORT CREW CAB AT 4X4</v>
          </cell>
          <cell r="H1314" t="str">
            <v>AZUL PROFUNDO</v>
          </cell>
          <cell r="I1314" t="str">
            <v>Local Fco De Aguirre</v>
          </cell>
          <cell r="J1314" t="str">
            <v>Erica Miranda</v>
          </cell>
          <cell r="K1314" t="str">
            <v>Erica Miranda</v>
          </cell>
          <cell r="L1314" t="str">
            <v>Maria Mendoza</v>
          </cell>
          <cell r="M1314" t="str">
            <v>maria.mendoza@callegari.cl</v>
          </cell>
          <cell r="N1314">
            <v>32500000</v>
          </cell>
        </row>
        <row r="1315">
          <cell r="A1315" t="str">
            <v>PKTY15</v>
          </cell>
          <cell r="B1315">
            <v>45394.740972222222</v>
          </cell>
          <cell r="C1315" t="str">
            <v>HONDA</v>
          </cell>
          <cell r="D1315" t="str">
            <v>HR-V</v>
          </cell>
          <cell r="E1315">
            <v>2021</v>
          </cell>
          <cell r="F1315">
            <v>45700</v>
          </cell>
          <cell r="H1315" t="str">
            <v>GRIS GRAFITO</v>
          </cell>
          <cell r="I1315" t="str">
            <v>Megacentro La Serena</v>
          </cell>
          <cell r="J1315" t="str">
            <v>Erica Miranda</v>
          </cell>
          <cell r="K1315" t="str">
            <v>Erica Miranda</v>
          </cell>
          <cell r="L1315" t="str">
            <v>Fabian Muñoz</v>
          </cell>
          <cell r="M1315" t="str">
            <v>fmunoz@callegari.cl</v>
          </cell>
          <cell r="N1315">
            <v>12000000</v>
          </cell>
        </row>
        <row r="1316">
          <cell r="A1316" t="str">
            <v>PKTZ94</v>
          </cell>
          <cell r="B1316">
            <v>45400.768750000003</v>
          </cell>
          <cell r="C1316" t="str">
            <v>KIA MOTORS</v>
          </cell>
          <cell r="D1316" t="str">
            <v>SOLUTO</v>
          </cell>
          <cell r="E1316">
            <v>2021</v>
          </cell>
          <cell r="F1316">
            <v>38000</v>
          </cell>
          <cell r="G1316" t="str">
            <v>1.4 LX AC MT</v>
          </cell>
          <cell r="H1316" t="str">
            <v>BLANCO INVIERNO</v>
          </cell>
          <cell r="I1316" t="str">
            <v>Megacentro La Serena</v>
          </cell>
          <cell r="J1316" t="str">
            <v>Erica Miranda</v>
          </cell>
          <cell r="K1316" t="str">
            <v>Erica Miranda</v>
          </cell>
          <cell r="L1316" t="str">
            <v>Alvaro Castro</v>
          </cell>
          <cell r="M1316" t="str">
            <v>acastro@callegari.cl</v>
          </cell>
          <cell r="N1316">
            <v>5800000</v>
          </cell>
        </row>
        <row r="1317">
          <cell r="A1317" t="str">
            <v>PCFF11</v>
          </cell>
          <cell r="B1317">
            <v>45394.740972222222</v>
          </cell>
          <cell r="C1317" t="str">
            <v>VOLKSWAGEN</v>
          </cell>
          <cell r="D1317" t="str">
            <v>T-CROSS</v>
          </cell>
          <cell r="E1317">
            <v>2022</v>
          </cell>
          <cell r="F1317">
            <v>18508</v>
          </cell>
          <cell r="G1317" t="str">
            <v>1.0 TSI TRENDLINE MT</v>
          </cell>
          <cell r="H1317" t="str">
            <v>GRIS PLATINO</v>
          </cell>
          <cell r="I1317" t="str">
            <v>Kia La Serena</v>
          </cell>
          <cell r="J1317" t="str">
            <v>Erica Miranda</v>
          </cell>
          <cell r="K1317" t="str">
            <v>Erica Miranda</v>
          </cell>
          <cell r="L1317" t="str">
            <v>José Cerda</v>
          </cell>
          <cell r="M1317" t="str">
            <v>jose.cerda@callegari.cl</v>
          </cell>
          <cell r="N1317">
            <v>9000000</v>
          </cell>
        </row>
        <row r="1318">
          <cell r="A1318" t="str">
            <v>PFRS16</v>
          </cell>
          <cell r="B1318">
            <v>45401.724305555559</v>
          </cell>
          <cell r="C1318" t="str">
            <v>CHERY</v>
          </cell>
          <cell r="D1318" t="str">
            <v>TIGGO 3</v>
          </cell>
          <cell r="E1318">
            <v>2020</v>
          </cell>
          <cell r="F1318">
            <v>27406</v>
          </cell>
          <cell r="G1318" t="str">
            <v>1.5 GLS MT</v>
          </cell>
          <cell r="H1318" t="str">
            <v>ROJO METALIZADO</v>
          </cell>
          <cell r="I1318" t="str">
            <v>Omoda La Serena</v>
          </cell>
          <cell r="J1318" t="str">
            <v>Erica Miranda</v>
          </cell>
          <cell r="K1318" t="str">
            <v>Erica Miranda</v>
          </cell>
          <cell r="L1318" t="str">
            <v>Daniela Pizarro</v>
          </cell>
          <cell r="M1318" t="str">
            <v>dpizarro@callegari.cl</v>
          </cell>
          <cell r="N1318">
            <v>5700000</v>
          </cell>
        </row>
        <row r="1319">
          <cell r="A1319" t="str">
            <v>RGTR32</v>
          </cell>
          <cell r="B1319">
            <v>45401.709722222222</v>
          </cell>
          <cell r="C1319" t="str">
            <v>FORD</v>
          </cell>
          <cell r="D1319" t="str">
            <v>RANGER</v>
          </cell>
          <cell r="E1319">
            <v>2022</v>
          </cell>
          <cell r="F1319">
            <v>50000</v>
          </cell>
          <cell r="G1319" t="str">
            <v>2.0 RAPTOR AT 4X4 DIESEL</v>
          </cell>
          <cell r="H1319" t="str">
            <v>NEGRO ABSOLUTO</v>
          </cell>
          <cell r="I1319" t="str">
            <v>Megacentro La Serena</v>
          </cell>
          <cell r="J1319" t="str">
            <v>Erica Miranda</v>
          </cell>
          <cell r="K1319" t="str">
            <v>Erica Miranda</v>
          </cell>
          <cell r="L1319" t="str">
            <v>Eliana Aguilera</v>
          </cell>
          <cell r="M1319" t="str">
            <v>belen.aguilera@callegari.cl</v>
          </cell>
          <cell r="N1319">
            <v>31000000</v>
          </cell>
        </row>
        <row r="1320">
          <cell r="A1320" t="str">
            <v>PFRW74</v>
          </cell>
          <cell r="B1320">
            <v>45401.709027777775</v>
          </cell>
          <cell r="C1320" t="str">
            <v>MAZDA</v>
          </cell>
          <cell r="D1320" t="str">
            <v>MAZDA3</v>
          </cell>
          <cell r="E1320">
            <v>2021</v>
          </cell>
          <cell r="F1320">
            <v>23000</v>
          </cell>
          <cell r="G1320" t="str">
            <v>2.0 V 7G MT</v>
          </cell>
          <cell r="H1320" t="str">
            <v>BLANCO PERLA</v>
          </cell>
          <cell r="I1320" t="str">
            <v>Megacentro La Serena</v>
          </cell>
          <cell r="J1320" t="str">
            <v>Erica Miranda</v>
          </cell>
          <cell r="K1320" t="str">
            <v>Erica Miranda</v>
          </cell>
          <cell r="L1320" t="str">
            <v>Alvaro Castro</v>
          </cell>
          <cell r="M1320" t="str">
            <v>acastro@callegari.cl</v>
          </cell>
          <cell r="N1320">
            <v>12500000</v>
          </cell>
        </row>
        <row r="1321">
          <cell r="A1321" t="str">
            <v>RYGW72</v>
          </cell>
          <cell r="B1321">
            <v>45401.654166666667</v>
          </cell>
          <cell r="C1321" t="str">
            <v>FORD</v>
          </cell>
          <cell r="D1321" t="str">
            <v>F-150</v>
          </cell>
          <cell r="E1321">
            <v>2022</v>
          </cell>
          <cell r="F1321">
            <v>26000</v>
          </cell>
          <cell r="G1321" t="str">
            <v>3.3 XLT CC AT</v>
          </cell>
          <cell r="H1321" t="str">
            <v>PLATEADO PLATA METAL</v>
          </cell>
          <cell r="I1321" t="str">
            <v>Local Usados</v>
          </cell>
          <cell r="J1321" t="str">
            <v>Erica Miranda</v>
          </cell>
          <cell r="K1321" t="str">
            <v>Erica Miranda</v>
          </cell>
          <cell r="L1321" t="str">
            <v>Vanessa  Casanga</v>
          </cell>
          <cell r="M1321" t="str">
            <v>vcasanga@callegari.cl</v>
          </cell>
          <cell r="N1321">
            <v>25000000</v>
          </cell>
        </row>
        <row r="1322">
          <cell r="A1322" t="str">
            <v>PSHX26</v>
          </cell>
          <cell r="B1322">
            <v>45401.547222222223</v>
          </cell>
          <cell r="C1322" t="str">
            <v>DONGFENG</v>
          </cell>
          <cell r="D1322" t="str">
            <v>SUV 560</v>
          </cell>
          <cell r="E1322">
            <v>2021</v>
          </cell>
          <cell r="F1322">
            <v>26500</v>
          </cell>
          <cell r="G1322" t="str">
            <v>1.8 COMFORT MT</v>
          </cell>
          <cell r="H1322" t="str">
            <v>AZUL ELECTRICO</v>
          </cell>
          <cell r="I1322" t="str">
            <v>Megacentro Ovalle</v>
          </cell>
          <cell r="J1322" t="str">
            <v>Erica Miranda</v>
          </cell>
          <cell r="K1322" t="str">
            <v>Erica Miranda</v>
          </cell>
          <cell r="L1322" t="str">
            <v>Felipe Nuñez</v>
          </cell>
          <cell r="M1322" t="str">
            <v>fnunez@callegari.cl</v>
          </cell>
          <cell r="N1322">
            <v>6500000</v>
          </cell>
        </row>
        <row r="1323">
          <cell r="A1323" t="str">
            <v>PTRT40</v>
          </cell>
          <cell r="B1323">
            <v>45400.69027777778</v>
          </cell>
          <cell r="C1323" t="str">
            <v>TOYOTA</v>
          </cell>
          <cell r="D1323" t="str">
            <v>HILUX</v>
          </cell>
          <cell r="E1323">
            <v>2021</v>
          </cell>
          <cell r="F1323">
            <v>43900</v>
          </cell>
          <cell r="H1323" t="str">
            <v>BLANCO</v>
          </cell>
          <cell r="I1323" t="str">
            <v>Megacentro La Serena</v>
          </cell>
          <cell r="J1323" t="str">
            <v>Erica Miranda</v>
          </cell>
          <cell r="K1323" t="str">
            <v>Erica Miranda</v>
          </cell>
          <cell r="L1323" t="str">
            <v>Fabian Muñoz</v>
          </cell>
          <cell r="M1323" t="str">
            <v>fmunoz@callegari.cl</v>
          </cell>
          <cell r="N1323">
            <v>15000000</v>
          </cell>
        </row>
        <row r="1324">
          <cell r="A1324" t="str">
            <v>PRHJ26</v>
          </cell>
          <cell r="B1324">
            <v>45399.78402777778</v>
          </cell>
          <cell r="C1324" t="str">
            <v>SSANGYONG</v>
          </cell>
          <cell r="D1324" t="str">
            <v>KORANDO</v>
          </cell>
          <cell r="E1324">
            <v>2021</v>
          </cell>
          <cell r="F1324">
            <v>31094</v>
          </cell>
          <cell r="G1324" t="str">
            <v>1.5 GLX 6AB MT</v>
          </cell>
          <cell r="H1324" t="str">
            <v xml:space="preserve">BLANCO </v>
          </cell>
          <cell r="I1324" t="str">
            <v>Vallenar</v>
          </cell>
          <cell r="J1324" t="str">
            <v>Camila Chepilla</v>
          </cell>
          <cell r="K1324" t="str">
            <v>Camila Chepilla</v>
          </cell>
          <cell r="L1324" t="str">
            <v>Jorge Peña</v>
          </cell>
          <cell r="M1324" t="str">
            <v>jpenav@callegari.cl</v>
          </cell>
          <cell r="N1324">
            <v>10500000</v>
          </cell>
        </row>
        <row r="1325">
          <cell r="A1325" t="str">
            <v>RRZF71</v>
          </cell>
          <cell r="B1325">
            <v>45399.539583333331</v>
          </cell>
          <cell r="C1325" t="str">
            <v>HYUNDAI</v>
          </cell>
          <cell r="D1325" t="str">
            <v>TUCSON</v>
          </cell>
          <cell r="E1325">
            <v>2022</v>
          </cell>
          <cell r="F1325">
            <v>22000</v>
          </cell>
          <cell r="G1325" t="str">
            <v>1.6T NX4 VALUE AT</v>
          </cell>
          <cell r="H1325" t="str">
            <v>BLANCO PERLA</v>
          </cell>
          <cell r="I1325" t="str">
            <v>Peugeot La Serena</v>
          </cell>
          <cell r="J1325" t="str">
            <v>Erica Miranda</v>
          </cell>
          <cell r="K1325" t="str">
            <v>Erica Miranda</v>
          </cell>
          <cell r="L1325" t="str">
            <v>Michael Guzman</v>
          </cell>
          <cell r="M1325" t="str">
            <v>mguzman@callegari.cl</v>
          </cell>
          <cell r="N1325">
            <v>15200000</v>
          </cell>
        </row>
        <row r="1326">
          <cell r="A1326" t="str">
            <v>TCHY42</v>
          </cell>
          <cell r="B1326">
            <v>45399.406944444447</v>
          </cell>
          <cell r="C1326" t="str">
            <v>PEUGEOT</v>
          </cell>
          <cell r="D1326" t="str">
            <v>RIFTER</v>
          </cell>
          <cell r="E1326">
            <v>2024</v>
          </cell>
          <cell r="F1326">
            <v>8200</v>
          </cell>
          <cell r="G1326" t="str">
            <v>1.2 ALLURE PURETECH 130 AT</v>
          </cell>
          <cell r="H1326" t="str">
            <v>GRIS ARTENSE</v>
          </cell>
          <cell r="I1326" t="str">
            <v>Peugeot La Serena</v>
          </cell>
          <cell r="J1326" t="str">
            <v>Erica Miranda</v>
          </cell>
          <cell r="K1326" t="str">
            <v>Erica Miranda</v>
          </cell>
          <cell r="L1326" t="str">
            <v>Adriana Casallas</v>
          </cell>
          <cell r="M1326" t="str">
            <v>acasallas@callegari.cl</v>
          </cell>
          <cell r="N1326">
            <v>17000000</v>
          </cell>
        </row>
        <row r="1327">
          <cell r="A1327" t="str">
            <v>LBVT12</v>
          </cell>
          <cell r="B1327">
            <v>45398.771527777775</v>
          </cell>
          <cell r="C1327" t="str">
            <v>NISSAN</v>
          </cell>
          <cell r="D1327" t="str">
            <v>MARCH</v>
          </cell>
          <cell r="E1327">
            <v>2019</v>
          </cell>
          <cell r="F1327">
            <v>21700</v>
          </cell>
          <cell r="G1327" t="str">
            <v>1.6 SPORT DRIVE MT</v>
          </cell>
          <cell r="H1327" t="str">
            <v>GRIS MAGNETICO</v>
          </cell>
          <cell r="I1327" t="str">
            <v>Nissan Copiapo</v>
          </cell>
          <cell r="J1327" t="str">
            <v>Camila Chepilla</v>
          </cell>
          <cell r="K1327" t="str">
            <v>Camila Chepilla</v>
          </cell>
          <cell r="L1327" t="str">
            <v>Jonathan Barraza</v>
          </cell>
          <cell r="M1327" t="str">
            <v>jbarraza@callegari.cl</v>
          </cell>
          <cell r="N1327">
            <v>5250000</v>
          </cell>
        </row>
        <row r="1328">
          <cell r="A1328" t="str">
            <v>KWGJ77</v>
          </cell>
          <cell r="B1328">
            <v>45398.690972222219</v>
          </cell>
          <cell r="C1328" t="str">
            <v>VOLKSWAGEN</v>
          </cell>
          <cell r="D1328" t="str">
            <v>AMAROK</v>
          </cell>
          <cell r="E1328">
            <v>2019</v>
          </cell>
          <cell r="F1328">
            <v>55000</v>
          </cell>
          <cell r="G1328" t="str">
            <v>2.0 HIGHLINE 4X4 AT DIESEL</v>
          </cell>
          <cell r="H1328" t="str">
            <v>AZUL ESTRELLADO</v>
          </cell>
          <cell r="I1328" t="str">
            <v>Megacentro La Serena</v>
          </cell>
          <cell r="J1328" t="str">
            <v>Erica Miranda</v>
          </cell>
          <cell r="K1328" t="str">
            <v>Erica Miranda</v>
          </cell>
          <cell r="L1328" t="str">
            <v>Viviana Rojas</v>
          </cell>
          <cell r="M1328" t="str">
            <v>v.rojas@callegari.cl</v>
          </cell>
          <cell r="N1328">
            <v>18000000</v>
          </cell>
        </row>
        <row r="1329">
          <cell r="A1329" t="str">
            <v>LSYG23</v>
          </cell>
          <cell r="B1329">
            <v>45394.740277777775</v>
          </cell>
          <cell r="C1329" t="str">
            <v>MAZDA</v>
          </cell>
          <cell r="D1329" t="str">
            <v>CX-3</v>
          </cell>
          <cell r="E1329">
            <v>2020</v>
          </cell>
          <cell r="F1329">
            <v>56700</v>
          </cell>
          <cell r="H1329" t="str">
            <v>AZUL LAGUNA</v>
          </cell>
          <cell r="I1329" t="str">
            <v>Megacentro La Serena</v>
          </cell>
          <cell r="J1329" t="str">
            <v>Erica Miranda</v>
          </cell>
          <cell r="K1329" t="str">
            <v>Erica Miranda</v>
          </cell>
          <cell r="L1329" t="str">
            <v>Fabian Muñoz</v>
          </cell>
          <cell r="M1329" t="str">
            <v>fmunoz@callegari.cl</v>
          </cell>
          <cell r="N1329">
            <v>11000000</v>
          </cell>
        </row>
        <row r="1330">
          <cell r="A1330" t="str">
            <v>PXXT20</v>
          </cell>
          <cell r="B1330">
            <v>45397.4</v>
          </cell>
          <cell r="C1330" t="str">
            <v>CHERY</v>
          </cell>
          <cell r="D1330" t="str">
            <v>TIGGO 3</v>
          </cell>
          <cell r="E1330">
            <v>2021</v>
          </cell>
          <cell r="F1330">
            <v>45022</v>
          </cell>
          <cell r="G1330" t="str">
            <v>1.5 GLS AT</v>
          </cell>
          <cell r="H1330" t="str">
            <v>ROJO METALIZADO</v>
          </cell>
          <cell r="I1330" t="str">
            <v>Local Fco De Aguirre</v>
          </cell>
          <cell r="J1330" t="str">
            <v>Erica Miranda</v>
          </cell>
          <cell r="K1330" t="str">
            <v>Erica Miranda</v>
          </cell>
          <cell r="L1330" t="str">
            <v>Ximena Villagra</v>
          </cell>
          <cell r="M1330" t="str">
            <v>xvillagra@callegari.cl</v>
          </cell>
          <cell r="N1330">
            <v>7500000</v>
          </cell>
        </row>
        <row r="1331">
          <cell r="A1331" t="str">
            <v>TBZK63</v>
          </cell>
          <cell r="B1331">
            <v>45394.64166666667</v>
          </cell>
          <cell r="C1331" t="str">
            <v>RAM</v>
          </cell>
          <cell r="D1331">
            <v>700</v>
          </cell>
          <cell r="E1331">
            <v>2024</v>
          </cell>
          <cell r="F1331">
            <v>7000</v>
          </cell>
          <cell r="G1331" t="str">
            <v>1.3 LARAMIE CD MT</v>
          </cell>
          <cell r="H1331" t="str">
            <v>GRIS SILVERSTONE</v>
          </cell>
          <cell r="I1331" t="str">
            <v>Peugeot La Serena</v>
          </cell>
          <cell r="J1331" t="str">
            <v>Erica Miranda</v>
          </cell>
          <cell r="K1331" t="str">
            <v>Erica Miranda</v>
          </cell>
          <cell r="L1331" t="str">
            <v>Camila Gonzalez</v>
          </cell>
          <cell r="M1331" t="str">
            <v>camila.gonzalez@callegari.cl</v>
          </cell>
          <cell r="N1331">
            <v>13000000</v>
          </cell>
        </row>
        <row r="1332">
          <cell r="A1332" t="str">
            <v>HRWL16</v>
          </cell>
          <cell r="B1332">
            <v>45397.787499999999</v>
          </cell>
          <cell r="C1332" t="str">
            <v>FORD</v>
          </cell>
          <cell r="D1332" t="str">
            <v>ECOSPORT</v>
          </cell>
          <cell r="E1332">
            <v>2016</v>
          </cell>
          <cell r="F1332">
            <v>71000</v>
          </cell>
          <cell r="G1332" t="str">
            <v>1.6 TITANIUM MT 4X2</v>
          </cell>
          <cell r="H1332" t="str">
            <v>BLANCO</v>
          </cell>
          <cell r="I1332" t="str">
            <v xml:space="preserve">Premium Usados </v>
          </cell>
          <cell r="J1332" t="str">
            <v>Erica Miranda</v>
          </cell>
          <cell r="K1332" t="str">
            <v>Erica Miranda</v>
          </cell>
          <cell r="L1332" t="str">
            <v>Jordi Foitzick</v>
          </cell>
          <cell r="M1332" t="str">
            <v>jocarrasco@callegari.cl</v>
          </cell>
          <cell r="N1332">
            <v>5000000</v>
          </cell>
        </row>
        <row r="1333">
          <cell r="A1333" t="str">
            <v>STBR72</v>
          </cell>
          <cell r="B1333">
            <v>45397.56527777778</v>
          </cell>
          <cell r="C1333" t="str">
            <v>PEUGEOT</v>
          </cell>
          <cell r="D1333">
            <v>2008</v>
          </cell>
          <cell r="E1333">
            <v>2023</v>
          </cell>
          <cell r="F1333">
            <v>19000</v>
          </cell>
          <cell r="G1333" t="str">
            <v>1.2 ACTIVE PACK PURETECH 130 MT</v>
          </cell>
          <cell r="H1333" t="str">
            <v>BLANCO NACARADO</v>
          </cell>
          <cell r="I1333" t="str">
            <v>Peugeot La Serena</v>
          </cell>
          <cell r="J1333" t="str">
            <v>Erica Miranda</v>
          </cell>
          <cell r="K1333" t="str">
            <v>Erica Miranda</v>
          </cell>
          <cell r="L1333" t="str">
            <v>Adriana Casallas</v>
          </cell>
          <cell r="M1333" t="str">
            <v>acasallas@callegari.cl</v>
          </cell>
          <cell r="N1333">
            <v>13500000</v>
          </cell>
        </row>
        <row r="1334">
          <cell r="A1334" t="str">
            <v>KPKY11</v>
          </cell>
          <cell r="B1334">
            <v>45397.467361111114</v>
          </cell>
          <cell r="C1334" t="str">
            <v>FORD</v>
          </cell>
          <cell r="D1334" t="str">
            <v>FOCUS</v>
          </cell>
          <cell r="E1334">
            <v>2018</v>
          </cell>
          <cell r="F1334">
            <v>70286</v>
          </cell>
          <cell r="H1334" t="str">
            <v>GRIS METALICO</v>
          </cell>
          <cell r="I1334" t="str">
            <v>Salamanca</v>
          </cell>
          <cell r="J1334" t="str">
            <v>Erica Miranda</v>
          </cell>
          <cell r="K1334" t="str">
            <v>Erica Miranda</v>
          </cell>
          <cell r="L1334" t="str">
            <v>Marcelo  Chavez</v>
          </cell>
          <cell r="M1334" t="str">
            <v>mchavez@callegari.cl</v>
          </cell>
          <cell r="N1334">
            <v>6200000</v>
          </cell>
        </row>
        <row r="1335">
          <cell r="A1335" t="str">
            <v>KHPJ47</v>
          </cell>
          <cell r="B1335">
            <v>45394.785416666666</v>
          </cell>
          <cell r="C1335" t="str">
            <v>CHEVROLET</v>
          </cell>
          <cell r="D1335" t="str">
            <v>SAIL</v>
          </cell>
          <cell r="E1335">
            <v>2018</v>
          </cell>
          <cell r="F1335">
            <v>73000</v>
          </cell>
          <cell r="G1335" t="str">
            <v>1.5 NB LT MT</v>
          </cell>
          <cell r="H1335" t="str">
            <v>AMARILLO CHAMPA@A ME</v>
          </cell>
          <cell r="I1335" t="str">
            <v>Megacentro La Serena</v>
          </cell>
          <cell r="J1335" t="str">
            <v>Erica Miranda</v>
          </cell>
          <cell r="K1335" t="str">
            <v>Erica Miranda</v>
          </cell>
          <cell r="L1335" t="str">
            <v>Manuel Villalon</v>
          </cell>
          <cell r="M1335" t="str">
            <v>mvillalon@callegari.cl</v>
          </cell>
          <cell r="N1335">
            <v>4900000</v>
          </cell>
        </row>
        <row r="1336">
          <cell r="A1336" t="str">
            <v>RVVP97</v>
          </cell>
          <cell r="B1336">
            <v>45393.681250000001</v>
          </cell>
          <cell r="C1336" t="str">
            <v>CHERY</v>
          </cell>
          <cell r="D1336" t="str">
            <v>TIGGO 8</v>
          </cell>
          <cell r="E1336">
            <v>2022</v>
          </cell>
          <cell r="F1336">
            <v>83700</v>
          </cell>
          <cell r="G1336" t="str">
            <v>1.5 GLS MT</v>
          </cell>
          <cell r="H1336" t="str">
            <v>AZUL METALIZADO</v>
          </cell>
          <cell r="I1336" t="str">
            <v>Vallenar</v>
          </cell>
          <cell r="J1336" t="str">
            <v>Camila Chepilla</v>
          </cell>
          <cell r="K1336" t="str">
            <v>Camila Chepilla</v>
          </cell>
          <cell r="L1336" t="str">
            <v>Jorge Peña</v>
          </cell>
          <cell r="M1336" t="str">
            <v>jpenav@callegari.cl</v>
          </cell>
          <cell r="N1336">
            <v>9700000</v>
          </cell>
        </row>
        <row r="1337">
          <cell r="A1337" t="str">
            <v>STBS77</v>
          </cell>
          <cell r="B1337">
            <v>45393.665277777778</v>
          </cell>
          <cell r="C1337" t="str">
            <v>KIA MOTORS</v>
          </cell>
          <cell r="D1337" t="str">
            <v>SONET</v>
          </cell>
          <cell r="E1337">
            <v>2023</v>
          </cell>
          <cell r="F1337">
            <v>11170</v>
          </cell>
          <cell r="G1337" t="str">
            <v>SONET EX 1.5L 6MT ACC PLUS</v>
          </cell>
          <cell r="H1337" t="str">
            <v>GRIS ACERO</v>
          </cell>
          <cell r="I1337" t="str">
            <v>Vallenar</v>
          </cell>
          <cell r="J1337" t="str">
            <v>Camila Chepilla</v>
          </cell>
          <cell r="K1337" t="str">
            <v>Camila Chepilla</v>
          </cell>
          <cell r="L1337" t="str">
            <v>Claudia Vasquez</v>
          </cell>
          <cell r="M1337" t="str">
            <v>cvasquez@callegari.cl</v>
          </cell>
          <cell r="N1337">
            <v>11500000</v>
          </cell>
        </row>
        <row r="1338">
          <cell r="A1338" t="str">
            <v>RXSL88</v>
          </cell>
          <cell r="B1338">
            <v>45392.706250000003</v>
          </cell>
          <cell r="C1338" t="str">
            <v>DONGFENG</v>
          </cell>
          <cell r="D1338" t="str">
            <v>SX5</v>
          </cell>
          <cell r="E1338">
            <v>2022</v>
          </cell>
          <cell r="F1338">
            <v>50000</v>
          </cell>
          <cell r="G1338" t="str">
            <v>1.6 LUXURY MT</v>
          </cell>
          <cell r="H1338" t="str">
            <v>PLATEADO PLATA</v>
          </cell>
          <cell r="I1338" t="str">
            <v>Local Usados</v>
          </cell>
          <cell r="J1338" t="str">
            <v>Erica Miranda</v>
          </cell>
          <cell r="K1338" t="str">
            <v>Erica Miranda</v>
          </cell>
          <cell r="L1338" t="str">
            <v>Federico Albert</v>
          </cell>
          <cell r="M1338" t="str">
            <v>falbert@callegari.cl</v>
          </cell>
          <cell r="N1338">
            <v>6500000</v>
          </cell>
        </row>
        <row r="1339">
          <cell r="A1339" t="str">
            <v>SLRL33</v>
          </cell>
          <cell r="B1339">
            <v>45391.798611111109</v>
          </cell>
          <cell r="C1339" t="str">
            <v>PEUGEOT</v>
          </cell>
          <cell r="D1339">
            <v>3008</v>
          </cell>
          <cell r="E1339">
            <v>2023</v>
          </cell>
          <cell r="F1339">
            <v>76432</v>
          </cell>
          <cell r="G1339" t="str">
            <v>1.5 ALLURE PACK BLUEHDI 130 AT DIESEL</v>
          </cell>
          <cell r="H1339" t="str">
            <v>BLANCO NACARADO</v>
          </cell>
          <cell r="I1339" t="str">
            <v>Peugeot La Serena</v>
          </cell>
          <cell r="J1339" t="str">
            <v>Erica Miranda</v>
          </cell>
          <cell r="K1339" t="str">
            <v>Erica Miranda</v>
          </cell>
          <cell r="L1339" t="str">
            <v>Jose Luis Espinoza</v>
          </cell>
          <cell r="M1339" t="str">
            <v>jlespinoza@callegari.cl</v>
          </cell>
          <cell r="N1339">
            <v>17000000</v>
          </cell>
        </row>
        <row r="1340">
          <cell r="A1340" t="str">
            <v>PYDD50</v>
          </cell>
          <cell r="B1340">
            <v>45391.699305555558</v>
          </cell>
          <cell r="C1340" t="str">
            <v>FORD</v>
          </cell>
          <cell r="D1340" t="str">
            <v>EXPLORER</v>
          </cell>
          <cell r="E1340">
            <v>2021</v>
          </cell>
          <cell r="F1340">
            <v>40000</v>
          </cell>
          <cell r="G1340" t="str">
            <v>2.3 XLT AT</v>
          </cell>
          <cell r="H1340" t="str">
            <v>PLATEADO METALICO</v>
          </cell>
          <cell r="I1340" t="str">
            <v>Usados Los Carreras</v>
          </cell>
          <cell r="J1340" t="str">
            <v>Camila Chepilla</v>
          </cell>
          <cell r="K1340" t="str">
            <v>Camila Chepilla</v>
          </cell>
          <cell r="L1340" t="str">
            <v>Omar Rojas</v>
          </cell>
          <cell r="M1340" t="str">
            <v>orojas@callegari.cl</v>
          </cell>
          <cell r="N1340">
            <v>23800000</v>
          </cell>
        </row>
        <row r="1341">
          <cell r="A1341" t="str">
            <v>LZPB60</v>
          </cell>
          <cell r="B1341">
            <v>45391.470833333333</v>
          </cell>
          <cell r="C1341" t="str">
            <v>CHANGAN</v>
          </cell>
          <cell r="D1341" t="str">
            <v>CX70</v>
          </cell>
          <cell r="E1341">
            <v>2020</v>
          </cell>
          <cell r="F1341">
            <v>45000</v>
          </cell>
          <cell r="G1341" t="str">
            <v>1.6 COMFORT MT</v>
          </cell>
          <cell r="H1341" t="str">
            <v xml:space="preserve">BLANCO </v>
          </cell>
          <cell r="I1341" t="str">
            <v>Sk Copiapo</v>
          </cell>
          <cell r="J1341" t="str">
            <v>Erica Miranda</v>
          </cell>
          <cell r="K1341" t="str">
            <v>Erica Miranda</v>
          </cell>
          <cell r="L1341" t="str">
            <v>Katherine Arredondo</v>
          </cell>
          <cell r="M1341" t="str">
            <v>karredondo@callegari.cl</v>
          </cell>
          <cell r="N1341">
            <v>7500000</v>
          </cell>
        </row>
        <row r="1342">
          <cell r="A1342" t="str">
            <v>PHGD80</v>
          </cell>
          <cell r="B1342">
            <v>45390.76458333333</v>
          </cell>
          <cell r="C1342" t="str">
            <v>VOLKSWAGEN</v>
          </cell>
          <cell r="D1342" t="str">
            <v>T-CROSS</v>
          </cell>
          <cell r="E1342">
            <v>2021</v>
          </cell>
          <cell r="F1342">
            <v>54500</v>
          </cell>
          <cell r="G1342" t="str">
            <v>1.6 COMFORTLINE MT</v>
          </cell>
          <cell r="H1342" t="str">
            <v>GRIS PLATINO</v>
          </cell>
          <cell r="I1342" t="str">
            <v>Megacentro La Serena</v>
          </cell>
          <cell r="J1342" t="str">
            <v>Erica Miranda</v>
          </cell>
          <cell r="K1342" t="str">
            <v>Erica Miranda</v>
          </cell>
          <cell r="L1342" t="str">
            <v>Juan Saavedra</v>
          </cell>
          <cell r="M1342" t="str">
            <v>jsaavedra@callegari.cl</v>
          </cell>
          <cell r="N1342">
            <v>9700000</v>
          </cell>
        </row>
        <row r="1343">
          <cell r="A1343" t="str">
            <v>RBXV70</v>
          </cell>
          <cell r="B1343">
            <v>45390.529166666667</v>
          </cell>
          <cell r="C1343" t="str">
            <v>NISSAN</v>
          </cell>
          <cell r="D1343" t="str">
            <v>QASHQAI</v>
          </cell>
          <cell r="E1343">
            <v>2021</v>
          </cell>
          <cell r="F1343">
            <v>23400</v>
          </cell>
          <cell r="G1343" t="str">
            <v>2.0 SENSE MT</v>
          </cell>
          <cell r="H1343" t="str">
            <v>PLATEADO SATIN</v>
          </cell>
          <cell r="I1343" t="str">
            <v>Megacentro Ovalle</v>
          </cell>
          <cell r="J1343" t="str">
            <v>Erica Miranda</v>
          </cell>
          <cell r="K1343" t="str">
            <v>Erica Miranda</v>
          </cell>
          <cell r="L1343" t="str">
            <v>Daniel Carvajal</v>
          </cell>
          <cell r="M1343" t="str">
            <v>dcarvajal@callegari.cl</v>
          </cell>
          <cell r="N1343">
            <v>10000000</v>
          </cell>
        </row>
        <row r="1344">
          <cell r="A1344" t="str">
            <v>PSHZ54</v>
          </cell>
          <cell r="B1344">
            <v>45390.489583333336</v>
          </cell>
          <cell r="C1344" t="str">
            <v>FORD</v>
          </cell>
          <cell r="D1344" t="str">
            <v>EXPLORER</v>
          </cell>
          <cell r="E1344">
            <v>2021</v>
          </cell>
          <cell r="F1344">
            <v>18000</v>
          </cell>
          <cell r="G1344" t="str">
            <v>2.3 LIMITED ECOBOOST AT 4X4</v>
          </cell>
          <cell r="H1344" t="str">
            <v>NEGRO UNIVER</v>
          </cell>
          <cell r="I1344" t="str">
            <v>Megacentro La Serena</v>
          </cell>
          <cell r="J1344" t="str">
            <v>Erica Miranda</v>
          </cell>
          <cell r="K1344" t="str">
            <v>Erica Miranda</v>
          </cell>
          <cell r="L1344" t="str">
            <v>Eliana Aguilera</v>
          </cell>
          <cell r="M1344" t="str">
            <v>belen.aguilera@callegari.cl</v>
          </cell>
          <cell r="N1344">
            <v>28500000</v>
          </cell>
        </row>
        <row r="1345">
          <cell r="A1345" t="str">
            <v>LCWD17</v>
          </cell>
          <cell r="B1345">
            <v>45388.492361111108</v>
          </cell>
          <cell r="C1345" t="str">
            <v>FORD</v>
          </cell>
          <cell r="D1345" t="str">
            <v>ECOSPORT</v>
          </cell>
          <cell r="E1345">
            <v>2019</v>
          </cell>
          <cell r="F1345">
            <v>42000</v>
          </cell>
          <cell r="G1345" t="str">
            <v>1.5 SE MT</v>
          </cell>
          <cell r="H1345" t="str">
            <v>NEGRO PERLADO</v>
          </cell>
          <cell r="I1345" t="str">
            <v>Megacentro Copiapo</v>
          </cell>
          <cell r="J1345" t="str">
            <v>Camila Chepilla</v>
          </cell>
          <cell r="K1345" t="str">
            <v>Camila Chepilla</v>
          </cell>
          <cell r="L1345" t="str">
            <v>Martin Thielemann</v>
          </cell>
          <cell r="M1345" t="str">
            <v>mthielemann@callegari.cl</v>
          </cell>
          <cell r="N1345">
            <v>7500000</v>
          </cell>
        </row>
        <row r="1346">
          <cell r="A1346" t="str">
            <v>PYDD42</v>
          </cell>
          <cell r="B1346">
            <v>45387.686805555553</v>
          </cell>
          <cell r="C1346" t="str">
            <v>FORD</v>
          </cell>
          <cell r="D1346" t="str">
            <v>ESCAPE</v>
          </cell>
          <cell r="E1346">
            <v>2021</v>
          </cell>
          <cell r="F1346">
            <v>23500</v>
          </cell>
          <cell r="G1346" t="str">
            <v>2.5 TITANIUM HEV AT 4X4</v>
          </cell>
          <cell r="H1346" t="str">
            <v>BLANCO METALICO</v>
          </cell>
          <cell r="I1346" t="str">
            <v>Megacentro Copiapo</v>
          </cell>
          <cell r="J1346" t="str">
            <v>Camila Chepilla</v>
          </cell>
          <cell r="K1346" t="str">
            <v>Camila Chepilla</v>
          </cell>
          <cell r="L1346" t="str">
            <v>Atalia Quinteros</v>
          </cell>
          <cell r="M1346" t="str">
            <v>ataliaq@callegari.cl</v>
          </cell>
          <cell r="N1346">
            <v>18000000</v>
          </cell>
        </row>
        <row r="1347">
          <cell r="A1347" t="str">
            <v>THHK96</v>
          </cell>
          <cell r="B1347">
            <v>45387.476388888892</v>
          </cell>
          <cell r="C1347" t="str">
            <v>FORD</v>
          </cell>
          <cell r="D1347" t="str">
            <v>TERRITORY</v>
          </cell>
          <cell r="E1347">
            <v>2024</v>
          </cell>
          <cell r="F1347">
            <v>2250</v>
          </cell>
          <cell r="G1347" t="str">
            <v>1.5 TREND AT</v>
          </cell>
          <cell r="H1347" t="str">
            <v>BLANCO METALICO</v>
          </cell>
          <cell r="I1347" t="str">
            <v>Sk Copiapo</v>
          </cell>
          <cell r="J1347" t="str">
            <v>Camila Chepilla</v>
          </cell>
          <cell r="K1347" t="str">
            <v>Camila Chepilla</v>
          </cell>
          <cell r="L1347" t="str">
            <v>Lorena Castillo</v>
          </cell>
          <cell r="M1347" t="str">
            <v>lcastillo@callegari.cl</v>
          </cell>
          <cell r="N1347">
            <v>16100000</v>
          </cell>
        </row>
        <row r="1348">
          <cell r="A1348" t="str">
            <v>RGTR21</v>
          </cell>
          <cell r="B1348">
            <v>45387.37777777778</v>
          </cell>
          <cell r="C1348" t="str">
            <v>FORD</v>
          </cell>
          <cell r="D1348" t="str">
            <v>RANGER</v>
          </cell>
          <cell r="E1348">
            <v>2022</v>
          </cell>
          <cell r="F1348">
            <v>28500</v>
          </cell>
          <cell r="G1348" t="str">
            <v>3.2 LIMITED AT 4X4 DIESEL</v>
          </cell>
          <cell r="H1348" t="str">
            <v>GRIS MERCURIO</v>
          </cell>
          <cell r="I1348" t="str">
            <v>Megacentro La Serena</v>
          </cell>
          <cell r="J1348" t="str">
            <v>Erica Miranda</v>
          </cell>
          <cell r="K1348" t="str">
            <v>Erica Miranda</v>
          </cell>
          <cell r="L1348" t="str">
            <v>Juan Saavedra</v>
          </cell>
          <cell r="M1348" t="str">
            <v>jsaavedra@callegari.cl</v>
          </cell>
          <cell r="N1348">
            <v>21500000</v>
          </cell>
        </row>
        <row r="1349">
          <cell r="A1349" t="str">
            <v>PSHY43</v>
          </cell>
          <cell r="B1349">
            <v>45387.377083333333</v>
          </cell>
          <cell r="C1349" t="str">
            <v>FORD</v>
          </cell>
          <cell r="D1349" t="str">
            <v>F-150</v>
          </cell>
          <cell r="E1349">
            <v>2021</v>
          </cell>
          <cell r="F1349">
            <v>115000</v>
          </cell>
          <cell r="G1349" t="str">
            <v>3.5 CC PLATINUM AT 4X4</v>
          </cell>
          <cell r="H1349" t="str">
            <v>BLANCO METALICO</v>
          </cell>
          <cell r="I1349" t="str">
            <v>Megacentro La Serena</v>
          </cell>
          <cell r="J1349" t="str">
            <v>Erica Miranda</v>
          </cell>
          <cell r="K1349" t="str">
            <v>Erica Miranda</v>
          </cell>
          <cell r="L1349" t="str">
            <v>Juan Saavedra</v>
          </cell>
          <cell r="M1349" t="str">
            <v>jsaavedra@callegari.cl</v>
          </cell>
          <cell r="N1349">
            <v>30200000</v>
          </cell>
        </row>
        <row r="1350">
          <cell r="A1350" t="str">
            <v>PHHX96</v>
          </cell>
          <cell r="B1350">
            <v>45387.376388888886</v>
          </cell>
          <cell r="C1350" t="str">
            <v>FORD</v>
          </cell>
          <cell r="D1350" t="str">
            <v>F-150</v>
          </cell>
          <cell r="E1350">
            <v>2020</v>
          </cell>
          <cell r="F1350">
            <v>115000</v>
          </cell>
          <cell r="G1350" t="str">
            <v>3.5 CC LIMITED AT 4X4</v>
          </cell>
          <cell r="H1350" t="str">
            <v>BLANCO METAL</v>
          </cell>
          <cell r="I1350" t="str">
            <v>Megacentro La Serena</v>
          </cell>
          <cell r="J1350" t="str">
            <v>Erica Miranda</v>
          </cell>
          <cell r="K1350" t="str">
            <v>Erica Miranda</v>
          </cell>
          <cell r="L1350" t="str">
            <v>Juan Saavedra</v>
          </cell>
          <cell r="M1350" t="str">
            <v>jsaavedra@callegari.cl</v>
          </cell>
          <cell r="N1350">
            <v>32000000</v>
          </cell>
        </row>
        <row r="1351">
          <cell r="A1351" t="str">
            <v>SDVL48</v>
          </cell>
          <cell r="B1351">
            <v>45386.686111111114</v>
          </cell>
          <cell r="C1351" t="str">
            <v>SUZUKI</v>
          </cell>
          <cell r="D1351" t="str">
            <v>DZIRE</v>
          </cell>
          <cell r="E1351">
            <v>2022</v>
          </cell>
          <cell r="F1351">
            <v>53990</v>
          </cell>
          <cell r="H1351" t="str">
            <v>BLANCO PERLA</v>
          </cell>
          <cell r="I1351" t="str">
            <v>Nissan La Serena</v>
          </cell>
          <cell r="J1351" t="str">
            <v>Erica Miranda</v>
          </cell>
          <cell r="K1351" t="str">
            <v>Erica Miranda</v>
          </cell>
          <cell r="L1351" t="str">
            <v>Francisco Fabian Fabriga Fica</v>
          </cell>
          <cell r="M1351" t="str">
            <v>ffabriga@callegari.cl</v>
          </cell>
          <cell r="N1351">
            <v>6500000</v>
          </cell>
        </row>
        <row r="1352">
          <cell r="A1352" t="str">
            <v>SVRP26</v>
          </cell>
          <cell r="B1352">
            <v>45385.790972222225</v>
          </cell>
          <cell r="C1352" t="str">
            <v>HYUNDAI</v>
          </cell>
          <cell r="D1352" t="str">
            <v>TUCSON</v>
          </cell>
          <cell r="E1352">
            <v>2023</v>
          </cell>
          <cell r="F1352">
            <v>14420</v>
          </cell>
          <cell r="G1352" t="str">
            <v>2.0 NX4 VALUE AT</v>
          </cell>
          <cell r="H1352" t="str">
            <v>GRIS GRAFITO</v>
          </cell>
          <cell r="I1352" t="str">
            <v>Megacentro Ovalle</v>
          </cell>
          <cell r="J1352" t="str">
            <v>Erica Miranda</v>
          </cell>
          <cell r="K1352" t="str">
            <v>Erica Miranda</v>
          </cell>
          <cell r="L1352" t="str">
            <v>Andy Sebastian  Rojas</v>
          </cell>
          <cell r="M1352" t="str">
            <v>arojas@callegari.cl</v>
          </cell>
          <cell r="N1352">
            <v>18500000</v>
          </cell>
        </row>
        <row r="1353">
          <cell r="A1353" t="str">
            <v>PKBJ59</v>
          </cell>
          <cell r="B1353">
            <v>45385.440972222219</v>
          </cell>
          <cell r="C1353" t="str">
            <v>VOLKSWAGEN</v>
          </cell>
          <cell r="D1353" t="str">
            <v>NIVUS</v>
          </cell>
          <cell r="E1353">
            <v>2021</v>
          </cell>
          <cell r="F1353">
            <v>92000</v>
          </cell>
          <cell r="G1353" t="str">
            <v>1.0 TSI COMFORTLINE AT</v>
          </cell>
          <cell r="H1353" t="str">
            <v>BLANCO CANDY</v>
          </cell>
          <cell r="I1353" t="str">
            <v>Vallenar</v>
          </cell>
          <cell r="J1353" t="str">
            <v>Camila Chepilla</v>
          </cell>
          <cell r="K1353" t="str">
            <v>Camila Chepilla</v>
          </cell>
          <cell r="L1353" t="str">
            <v>Jorge Peña</v>
          </cell>
          <cell r="M1353" t="str">
            <v>jpenav@callegari.cl</v>
          </cell>
          <cell r="N1353">
            <v>8500000</v>
          </cell>
        </row>
        <row r="1354">
          <cell r="A1354" t="str">
            <v>RPSZ94</v>
          </cell>
          <cell r="B1354">
            <v>45384.724305555559</v>
          </cell>
          <cell r="C1354" t="str">
            <v>FOTON</v>
          </cell>
          <cell r="D1354" t="str">
            <v>TM3-MAS</v>
          </cell>
          <cell r="E1354">
            <v>2022</v>
          </cell>
          <cell r="F1354">
            <v>31000</v>
          </cell>
          <cell r="G1354" t="str">
            <v>1.5 CABINA SIMPLE MT</v>
          </cell>
          <cell r="H1354" t="str">
            <v xml:space="preserve">BLANCO </v>
          </cell>
          <cell r="I1354" t="str">
            <v>Local Fco De Aguirre</v>
          </cell>
          <cell r="J1354" t="str">
            <v>Erica Miranda</v>
          </cell>
          <cell r="K1354" t="str">
            <v>Erica Miranda</v>
          </cell>
          <cell r="L1354" t="str">
            <v>Francisco Flores Villafaña</v>
          </cell>
          <cell r="M1354" t="str">
            <v>fflores@callegari.cl</v>
          </cell>
          <cell r="N1354">
            <v>6000000</v>
          </cell>
        </row>
        <row r="1355">
          <cell r="A1355" t="str">
            <v>PPBY60</v>
          </cell>
          <cell r="B1355">
            <v>45383.459027777775</v>
          </cell>
          <cell r="C1355" t="str">
            <v>KIA MOTORS</v>
          </cell>
          <cell r="D1355" t="str">
            <v>RIO 5</v>
          </cell>
          <cell r="E1355">
            <v>2021</v>
          </cell>
          <cell r="F1355">
            <v>36736</v>
          </cell>
          <cell r="G1355" t="str">
            <v>RIO 5 LX 1.4L 6MT AC</v>
          </cell>
          <cell r="H1355" t="str">
            <v>BLANCO INVIERNO</v>
          </cell>
          <cell r="I1355" t="str">
            <v>Kia La Serena</v>
          </cell>
          <cell r="J1355" t="str">
            <v>Erica Miranda</v>
          </cell>
          <cell r="K1355" t="str">
            <v>Erica Miranda</v>
          </cell>
          <cell r="L1355" t="str">
            <v>Carolina Bustos</v>
          </cell>
          <cell r="M1355" t="str">
            <v>cbustos@callegari.cl</v>
          </cell>
          <cell r="N1355">
            <v>7800000</v>
          </cell>
        </row>
        <row r="1356">
          <cell r="A1356" t="str">
            <v>RCBK54</v>
          </cell>
          <cell r="B1356">
            <v>45379.783333333333</v>
          </cell>
          <cell r="C1356" t="str">
            <v>HYUNDAI</v>
          </cell>
          <cell r="D1356" t="str">
            <v>TUCSON</v>
          </cell>
          <cell r="E1356">
            <v>2021</v>
          </cell>
          <cell r="F1356">
            <v>54000</v>
          </cell>
          <cell r="H1356" t="str">
            <v>ROJO</v>
          </cell>
          <cell r="I1356" t="str">
            <v>Nissan Copiapo</v>
          </cell>
          <cell r="J1356" t="str">
            <v>Camila Chepilla</v>
          </cell>
          <cell r="K1356" t="str">
            <v>Camila Chepilla</v>
          </cell>
          <cell r="L1356" t="str">
            <v>Daniel Villa</v>
          </cell>
          <cell r="M1356" t="str">
            <v>dvilla@callegari.cl</v>
          </cell>
          <cell r="N1356">
            <v>12200000</v>
          </cell>
        </row>
        <row r="1357">
          <cell r="A1357" t="str">
            <v>TFGR77</v>
          </cell>
          <cell r="B1357">
            <v>45379.726388888892</v>
          </cell>
          <cell r="C1357" t="str">
            <v>JMC</v>
          </cell>
          <cell r="D1357" t="str">
            <v>GRAND AVENUE</v>
          </cell>
          <cell r="E1357">
            <v>2024</v>
          </cell>
          <cell r="F1357">
            <v>1600</v>
          </cell>
          <cell r="G1357" t="str">
            <v>2.3 AT 4X4 DIESEL</v>
          </cell>
          <cell r="H1357" t="str">
            <v>BLANCO</v>
          </cell>
          <cell r="I1357" t="str">
            <v>Sk Copiapo</v>
          </cell>
          <cell r="J1357" t="str">
            <v>Camila Chepilla</v>
          </cell>
          <cell r="K1357" t="str">
            <v>Camila Chepilla</v>
          </cell>
          <cell r="L1357" t="str">
            <v>Elizabeth Guerrero</v>
          </cell>
          <cell r="M1357" t="str">
            <v>eguerrero@callegari.cl</v>
          </cell>
          <cell r="N1357">
            <v>19000000</v>
          </cell>
        </row>
        <row r="1358">
          <cell r="A1358" t="str">
            <v>LCYV72</v>
          </cell>
          <cell r="B1358">
            <v>45379.675000000003</v>
          </cell>
          <cell r="C1358" t="str">
            <v>CHEVROLET</v>
          </cell>
          <cell r="D1358" t="str">
            <v>TRACKER</v>
          </cell>
          <cell r="E1358">
            <v>2019</v>
          </cell>
          <cell r="F1358">
            <v>71951</v>
          </cell>
          <cell r="G1358" t="str">
            <v>1.8 LT FULL AT 4X4</v>
          </cell>
          <cell r="H1358" t="str">
            <v>ROJO</v>
          </cell>
          <cell r="I1358" t="str">
            <v>Local Fco De Aguirre</v>
          </cell>
          <cell r="J1358" t="str">
            <v>Erica Miranda</v>
          </cell>
          <cell r="K1358" t="str">
            <v>Erica Miranda</v>
          </cell>
          <cell r="L1358" t="str">
            <v>Ximena Villagra</v>
          </cell>
          <cell r="M1358" t="str">
            <v>xvillagra@callegari.cl</v>
          </cell>
          <cell r="N1358">
            <v>9000000</v>
          </cell>
        </row>
        <row r="1359">
          <cell r="A1359" t="str">
            <v>RXRT84</v>
          </cell>
          <cell r="B1359">
            <v>45379.675000000003</v>
          </cell>
          <cell r="C1359" t="str">
            <v>KIA MOTORS</v>
          </cell>
          <cell r="D1359" t="str">
            <v>RIO 5</v>
          </cell>
          <cell r="E1359">
            <v>2022</v>
          </cell>
          <cell r="F1359">
            <v>28000</v>
          </cell>
          <cell r="G1359" t="str">
            <v>RIO 5 EX 1.4L 6AT FULL</v>
          </cell>
          <cell r="H1359" t="str">
            <v>PLATEADO SUAVE</v>
          </cell>
          <cell r="I1359" t="str">
            <v>Second Floor Kia</v>
          </cell>
          <cell r="J1359" t="str">
            <v>Erica Miranda</v>
          </cell>
          <cell r="K1359" t="str">
            <v>Erica Miranda</v>
          </cell>
          <cell r="L1359" t="str">
            <v>Leonardo Palma Nuñez</v>
          </cell>
          <cell r="M1359" t="str">
            <v>lpalma@callegari.cl</v>
          </cell>
          <cell r="N1359">
            <v>10200000</v>
          </cell>
        </row>
        <row r="1360">
          <cell r="A1360" t="str">
            <v>KCCB24</v>
          </cell>
          <cell r="B1360">
            <v>45379.552083333336</v>
          </cell>
          <cell r="C1360" t="str">
            <v>VOLVO</v>
          </cell>
          <cell r="D1360" t="str">
            <v>V60</v>
          </cell>
          <cell r="E1360">
            <v>2018</v>
          </cell>
          <cell r="F1360">
            <v>64644</v>
          </cell>
          <cell r="H1360" t="str">
            <v>GRIS OSMIUM</v>
          </cell>
          <cell r="I1360" t="str">
            <v>Peugeot La Serena</v>
          </cell>
          <cell r="J1360" t="str">
            <v>Erica Miranda</v>
          </cell>
          <cell r="K1360" t="str">
            <v>Erica Miranda</v>
          </cell>
          <cell r="L1360" t="str">
            <v>Jose Luis Espinoza</v>
          </cell>
          <cell r="M1360" t="str">
            <v>jlespinoza@callegari.cl</v>
          </cell>
          <cell r="N1360">
            <v>12500000</v>
          </cell>
        </row>
        <row r="1361">
          <cell r="A1361" t="str">
            <v>KJRG24</v>
          </cell>
          <cell r="B1361">
            <v>45379.447916666664</v>
          </cell>
          <cell r="C1361" t="str">
            <v>KIA MOTORS</v>
          </cell>
          <cell r="D1361" t="str">
            <v>MORNING</v>
          </cell>
          <cell r="E1361">
            <v>2018</v>
          </cell>
          <cell r="F1361">
            <v>53192</v>
          </cell>
          <cell r="G1361" t="str">
            <v>MORNING EX 1.2L 5MT GT Line</v>
          </cell>
          <cell r="H1361" t="str">
            <v>NARANJO POP</v>
          </cell>
          <cell r="I1361" t="str">
            <v>Megacentro Copiapo</v>
          </cell>
          <cell r="J1361" t="str">
            <v>Camila Chepilla</v>
          </cell>
          <cell r="K1361" t="str">
            <v>Camila Chepilla</v>
          </cell>
          <cell r="L1361" t="str">
            <v>Jackeline Echeverry</v>
          </cell>
          <cell r="M1361" t="str">
            <v>jecheverry@callegari.cl</v>
          </cell>
          <cell r="N1361">
            <v>4600000</v>
          </cell>
        </row>
        <row r="1362">
          <cell r="A1362" t="str">
            <v>SHDG19</v>
          </cell>
          <cell r="B1362">
            <v>45379.447222222225</v>
          </cell>
          <cell r="C1362" t="str">
            <v>MITSUBISHI</v>
          </cell>
          <cell r="D1362" t="str">
            <v>L200</v>
          </cell>
          <cell r="E1362">
            <v>2023</v>
          </cell>
          <cell r="F1362">
            <v>33020</v>
          </cell>
          <cell r="G1362" t="str">
            <v>2.4 TD WORK CR WF MT 4X2 DIESEL</v>
          </cell>
          <cell r="H1362" t="str">
            <v>BLANCO DIAMANTE</v>
          </cell>
          <cell r="I1362" t="str">
            <v>Sk Copiapo</v>
          </cell>
          <cell r="J1362" t="str">
            <v>Camila Chepilla</v>
          </cell>
          <cell r="K1362" t="str">
            <v>Camila Chepilla</v>
          </cell>
          <cell r="L1362" t="str">
            <v>Lorena Castillo</v>
          </cell>
          <cell r="M1362" t="str">
            <v>lcastillo@callegari.cl</v>
          </cell>
          <cell r="N1362">
            <v>14100000</v>
          </cell>
        </row>
        <row r="1363">
          <cell r="A1363" t="str">
            <v>RYDL74</v>
          </cell>
          <cell r="B1363">
            <v>45378.731944444444</v>
          </cell>
          <cell r="C1363" t="str">
            <v>KIA MOTORS</v>
          </cell>
          <cell r="D1363" t="str">
            <v>SONET</v>
          </cell>
          <cell r="E1363">
            <v>2022</v>
          </cell>
          <cell r="F1363">
            <v>15000</v>
          </cell>
          <cell r="G1363" t="str">
            <v>SONET EX 1.5L 6MT ACC PLUS</v>
          </cell>
          <cell r="H1363" t="str">
            <v>AZUL GRIEGO BLANCO</v>
          </cell>
          <cell r="I1363" t="str">
            <v>Kia La Serena</v>
          </cell>
          <cell r="J1363" t="str">
            <v>Erica Miranda</v>
          </cell>
          <cell r="K1363" t="str">
            <v>Erica Miranda</v>
          </cell>
          <cell r="L1363" t="str">
            <v>Loreto Garces</v>
          </cell>
          <cell r="M1363" t="str">
            <v>lgarces@callegari.cl</v>
          </cell>
          <cell r="N1363">
            <v>11000000</v>
          </cell>
        </row>
        <row r="1364">
          <cell r="A1364" t="str">
            <v>JSWP63</v>
          </cell>
          <cell r="B1364">
            <v>45378.6875</v>
          </cell>
          <cell r="C1364" t="str">
            <v>FORD</v>
          </cell>
          <cell r="D1364" t="str">
            <v>ECOSPORT</v>
          </cell>
          <cell r="E1364">
            <v>2017</v>
          </cell>
          <cell r="F1364">
            <v>61000</v>
          </cell>
          <cell r="G1364" t="str">
            <v>2.0 TITANIUM AT</v>
          </cell>
          <cell r="H1364" t="str">
            <v>ROJO MERLOT</v>
          </cell>
          <cell r="I1364" t="str">
            <v>Megacentro La Serena</v>
          </cell>
          <cell r="J1364" t="str">
            <v>Erica Miranda</v>
          </cell>
          <cell r="K1364" t="str">
            <v>Erica Miranda</v>
          </cell>
          <cell r="L1364" t="str">
            <v>Juan Saavedra</v>
          </cell>
          <cell r="M1364" t="str">
            <v>jsaavedra@callegari.cl</v>
          </cell>
          <cell r="N1364">
            <v>6500000</v>
          </cell>
        </row>
        <row r="1365">
          <cell r="A1365" t="str">
            <v>TDYL34</v>
          </cell>
          <cell r="B1365">
            <v>45377.449305555558</v>
          </cell>
          <cell r="C1365" t="str">
            <v>JEEP</v>
          </cell>
          <cell r="D1365" t="str">
            <v>GRAND CHEROKEE</v>
          </cell>
          <cell r="E1365">
            <v>2024</v>
          </cell>
          <cell r="F1365">
            <v>1124</v>
          </cell>
          <cell r="G1365" t="str">
            <v>3.6 LIMITED AT 4X4</v>
          </cell>
          <cell r="H1365" t="str">
            <v>GRIS MARENGO</v>
          </cell>
          <cell r="I1365" t="str">
            <v>Local Fco De Aguirre</v>
          </cell>
          <cell r="J1365" t="str">
            <v>Erica Miranda</v>
          </cell>
          <cell r="K1365" t="str">
            <v>Erica Miranda</v>
          </cell>
          <cell r="L1365" t="str">
            <v>Jaime Ignacio Orrego Fernández</v>
          </cell>
          <cell r="M1365" t="str">
            <v>jorrego@callegari.cl</v>
          </cell>
          <cell r="N1365">
            <v>45000000</v>
          </cell>
        </row>
        <row r="1366">
          <cell r="A1366" t="str">
            <v>RFBG50</v>
          </cell>
          <cell r="B1366">
            <v>45376.706944444442</v>
          </cell>
          <cell r="C1366" t="str">
            <v>NISSAN</v>
          </cell>
          <cell r="D1366" t="str">
            <v>VERSA</v>
          </cell>
          <cell r="E1366">
            <v>2021</v>
          </cell>
          <cell r="F1366">
            <v>41000</v>
          </cell>
          <cell r="G1366" t="str">
            <v>1.6 SENSE AT</v>
          </cell>
          <cell r="H1366" t="str">
            <v>ROJO METALICO</v>
          </cell>
          <cell r="I1366" t="str">
            <v>Peugeot La Serena</v>
          </cell>
          <cell r="J1366" t="str">
            <v>Erica Miranda</v>
          </cell>
          <cell r="K1366" t="str">
            <v>Erica Miranda</v>
          </cell>
          <cell r="L1366" t="str">
            <v>Adriana Casallas</v>
          </cell>
          <cell r="M1366" t="str">
            <v>acasallas@callegari.cl</v>
          </cell>
          <cell r="N1366">
            <v>7500000</v>
          </cell>
        </row>
        <row r="1367">
          <cell r="A1367" t="str">
            <v>RSTC14</v>
          </cell>
          <cell r="B1367">
            <v>45376.574305555558</v>
          </cell>
          <cell r="C1367" t="str">
            <v>NISSAN</v>
          </cell>
          <cell r="D1367" t="str">
            <v>KICKS</v>
          </cell>
          <cell r="E1367">
            <v>2022</v>
          </cell>
          <cell r="F1367">
            <v>57309</v>
          </cell>
          <cell r="G1367" t="str">
            <v>1.6 ADVANCE MT</v>
          </cell>
          <cell r="H1367" t="str">
            <v>AZUL BLUE PM BLACK</v>
          </cell>
          <cell r="I1367" t="str">
            <v>Megacentro Ovalle</v>
          </cell>
          <cell r="J1367" t="str">
            <v>Erica Miranda</v>
          </cell>
          <cell r="K1367" t="str">
            <v>Erica Miranda</v>
          </cell>
          <cell r="L1367" t="str">
            <v>Carlos Morales</v>
          </cell>
          <cell r="M1367" t="str">
            <v>camorales@callegari.cl</v>
          </cell>
          <cell r="N1367">
            <v>10500000</v>
          </cell>
        </row>
        <row r="1368">
          <cell r="A1368" t="str">
            <v>RGTR76</v>
          </cell>
          <cell r="B1368">
            <v>45374.503472222219</v>
          </cell>
          <cell r="C1368" t="str">
            <v>CHEVROLET</v>
          </cell>
          <cell r="D1368" t="str">
            <v>COLORADO</v>
          </cell>
          <cell r="E1368">
            <v>2022</v>
          </cell>
          <cell r="F1368">
            <v>34000</v>
          </cell>
          <cell r="G1368" t="str">
            <v>2.8 LT MT 4X4 DIESEL</v>
          </cell>
          <cell r="H1368" t="str">
            <v>BLANCO</v>
          </cell>
          <cell r="I1368" t="str">
            <v>Megacentro La Serena</v>
          </cell>
          <cell r="J1368" t="str">
            <v>Erica Miranda</v>
          </cell>
          <cell r="K1368" t="str">
            <v>Erica Miranda</v>
          </cell>
          <cell r="L1368" t="str">
            <v>Eliana Aguilera</v>
          </cell>
          <cell r="M1368" t="str">
            <v>belen.aguilera@callegari.cl</v>
          </cell>
          <cell r="N1368">
            <v>18000000</v>
          </cell>
        </row>
        <row r="1369">
          <cell r="A1369" t="str">
            <v>RBXV98</v>
          </cell>
          <cell r="B1369">
            <v>45374.50277777778</v>
          </cell>
          <cell r="C1369" t="str">
            <v>CHERY</v>
          </cell>
          <cell r="D1369" t="str">
            <v>TIGGO 8</v>
          </cell>
          <cell r="E1369">
            <v>2021</v>
          </cell>
          <cell r="F1369">
            <v>71000</v>
          </cell>
          <cell r="G1369" t="str">
            <v>1.5 GLX AT</v>
          </cell>
          <cell r="H1369" t="str">
            <v>GRIS PLATA</v>
          </cell>
          <cell r="I1369" t="str">
            <v>Mitsubishi</v>
          </cell>
          <cell r="J1369" t="str">
            <v>Erica Miranda</v>
          </cell>
          <cell r="K1369" t="str">
            <v>Erica Miranda</v>
          </cell>
          <cell r="L1369" t="str">
            <v>Fernando Andres Urdaneta Gonzalez</v>
          </cell>
          <cell r="M1369" t="str">
            <v>furdaneta@callegari.cl</v>
          </cell>
          <cell r="N1369">
            <v>9900000</v>
          </cell>
        </row>
        <row r="1370">
          <cell r="A1370" t="str">
            <v>SLRC28</v>
          </cell>
          <cell r="B1370">
            <v>45373.388194444444</v>
          </cell>
          <cell r="C1370" t="str">
            <v>FORD</v>
          </cell>
          <cell r="D1370" t="str">
            <v>EXPLORER</v>
          </cell>
          <cell r="E1370">
            <v>2023</v>
          </cell>
          <cell r="F1370">
            <v>30000</v>
          </cell>
          <cell r="G1370" t="str">
            <v>2.3 LIMITED ECOBOOST AT 4X4</v>
          </cell>
          <cell r="H1370" t="str">
            <v>GRIS CARBONIZADO</v>
          </cell>
          <cell r="I1370" t="str">
            <v>Megacentro La Serena</v>
          </cell>
          <cell r="J1370" t="str">
            <v>Erica Miranda</v>
          </cell>
          <cell r="K1370" t="str">
            <v>Erica Miranda</v>
          </cell>
          <cell r="L1370" t="str">
            <v>Viviana Rojas</v>
          </cell>
          <cell r="M1370" t="str">
            <v>v.rojas@callegari.cl</v>
          </cell>
          <cell r="N1370">
            <v>36500000</v>
          </cell>
        </row>
        <row r="1371">
          <cell r="A1371" t="str">
            <v>SHKZ85</v>
          </cell>
          <cell r="B1371">
            <v>45373.387499999997</v>
          </cell>
          <cell r="C1371" t="str">
            <v>JMC</v>
          </cell>
          <cell r="D1371" t="str">
            <v>VIGUS</v>
          </cell>
          <cell r="E1371">
            <v>2023</v>
          </cell>
          <cell r="F1371">
            <v>27500</v>
          </cell>
          <cell r="G1371" t="str">
            <v>2.5 WORK MT DIESEL</v>
          </cell>
          <cell r="H1371" t="str">
            <v xml:space="preserve">PLATEADO </v>
          </cell>
          <cell r="I1371" t="str">
            <v>Megacentro Ovalle</v>
          </cell>
          <cell r="J1371" t="str">
            <v>Erica Miranda</v>
          </cell>
          <cell r="K1371" t="str">
            <v>Erica Miranda</v>
          </cell>
          <cell r="L1371" t="str">
            <v>David Ramirez</v>
          </cell>
          <cell r="M1371" t="str">
            <v>dramirez@callegari.cl</v>
          </cell>
          <cell r="N1371">
            <v>11500000</v>
          </cell>
        </row>
        <row r="1372">
          <cell r="A1372" t="str">
            <v>KZVW62</v>
          </cell>
          <cell r="B1372">
            <v>45372.750694444447</v>
          </cell>
          <cell r="C1372" t="str">
            <v>CHERY</v>
          </cell>
          <cell r="D1372" t="str">
            <v>TIGGO 2</v>
          </cell>
          <cell r="E1372">
            <v>2019</v>
          </cell>
          <cell r="F1372">
            <v>29000</v>
          </cell>
          <cell r="G1372" t="str">
            <v>1.5 GLS MT</v>
          </cell>
          <cell r="H1372" t="str">
            <v>GRIS GRAFITO</v>
          </cell>
          <cell r="I1372" t="str">
            <v>Local Fco De Aguirre</v>
          </cell>
          <cell r="J1372" t="str">
            <v>Erica Miranda</v>
          </cell>
          <cell r="K1372" t="str">
            <v>Erica Miranda</v>
          </cell>
          <cell r="L1372" t="str">
            <v>Willy Guerrero</v>
          </cell>
          <cell r="M1372" t="str">
            <v>wguerrero@callegari.cl</v>
          </cell>
          <cell r="N1372">
            <v>5350000</v>
          </cell>
        </row>
        <row r="1373">
          <cell r="A1373" t="str">
            <v>RVPY48</v>
          </cell>
          <cell r="B1373">
            <v>45372.652777777781</v>
          </cell>
          <cell r="C1373" t="str">
            <v>KIA MOTORS</v>
          </cell>
          <cell r="D1373" t="str">
            <v>SPORTAGE</v>
          </cell>
          <cell r="E1373">
            <v>2022</v>
          </cell>
          <cell r="F1373">
            <v>17000</v>
          </cell>
          <cell r="G1373" t="str">
            <v>SPORTAGE EX 2.0L 8AT DSL</v>
          </cell>
          <cell r="H1373" t="str">
            <v>GRIS ACERO</v>
          </cell>
          <cell r="I1373" t="str">
            <v>Megacentro La Serena</v>
          </cell>
          <cell r="J1373" t="str">
            <v>Erica Miranda</v>
          </cell>
          <cell r="K1373" t="str">
            <v>Erica Miranda</v>
          </cell>
          <cell r="L1373" t="str">
            <v>Hugo Araya Araya</v>
          </cell>
          <cell r="M1373" t="str">
            <v>haraya@callegari.cl</v>
          </cell>
          <cell r="N1373">
            <v>20000000</v>
          </cell>
        </row>
        <row r="1374">
          <cell r="A1374" t="str">
            <v>RYDR31</v>
          </cell>
          <cell r="B1374">
            <v>45371.775694444441</v>
          </cell>
          <cell r="C1374" t="str">
            <v>MITSUBISHI</v>
          </cell>
          <cell r="D1374" t="str">
            <v>ASX</v>
          </cell>
          <cell r="E1374">
            <v>2022</v>
          </cell>
          <cell r="F1374">
            <v>24010</v>
          </cell>
          <cell r="G1374" t="str">
            <v>2.0 AT 4X2</v>
          </cell>
          <cell r="H1374" t="str">
            <v>BLANCO</v>
          </cell>
          <cell r="I1374" t="str">
            <v>Megacentro Ovalle</v>
          </cell>
          <cell r="J1374" t="str">
            <v>Erica Miranda</v>
          </cell>
          <cell r="K1374" t="str">
            <v>Erica Miranda</v>
          </cell>
          <cell r="L1374" t="str">
            <v>Carlos Morales</v>
          </cell>
          <cell r="M1374" t="str">
            <v>camorales@callegari.cl</v>
          </cell>
          <cell r="N1374">
            <v>13500000</v>
          </cell>
        </row>
        <row r="1375">
          <cell r="A1375" t="str">
            <v>LSVG20</v>
          </cell>
          <cell r="B1375">
            <v>45371.775000000001</v>
          </cell>
          <cell r="C1375" t="str">
            <v>TOYOTA</v>
          </cell>
          <cell r="D1375" t="str">
            <v>FORTUNER</v>
          </cell>
          <cell r="E1375">
            <v>2020</v>
          </cell>
          <cell r="F1375">
            <v>70183</v>
          </cell>
          <cell r="G1375" t="str">
            <v>2.8 SR5 TDI AT 4X4</v>
          </cell>
          <cell r="H1375" t="str">
            <v>BLANCO PERLADO</v>
          </cell>
          <cell r="I1375" t="str">
            <v>Local Fco De Aguirre</v>
          </cell>
          <cell r="J1375" t="str">
            <v>Erica Miranda</v>
          </cell>
          <cell r="K1375" t="str">
            <v>Erica Miranda</v>
          </cell>
          <cell r="L1375" t="str">
            <v>Jaime Ignacio Orrego Fernández</v>
          </cell>
          <cell r="M1375" t="str">
            <v>jorrego@callegari.cl</v>
          </cell>
          <cell r="N1375">
            <v>22000000</v>
          </cell>
        </row>
        <row r="1376">
          <cell r="A1376" t="str">
            <v>SDKF44</v>
          </cell>
          <cell r="B1376">
            <v>45371.73541666667</v>
          </cell>
          <cell r="C1376" t="str">
            <v>NISSAN</v>
          </cell>
          <cell r="D1376" t="str">
            <v>KICKS</v>
          </cell>
          <cell r="E1376">
            <v>2023</v>
          </cell>
          <cell r="F1376">
            <v>66140</v>
          </cell>
          <cell r="G1376" t="str">
            <v>1.6 ADVANCE MT</v>
          </cell>
          <cell r="H1376" t="str">
            <v>GRIS METALICO</v>
          </cell>
          <cell r="I1376" t="str">
            <v>Usados Los Carreras</v>
          </cell>
          <cell r="J1376" t="str">
            <v>Camila Chepilla</v>
          </cell>
          <cell r="K1376" t="str">
            <v>Camila Chepilla</v>
          </cell>
          <cell r="L1376" t="str">
            <v>Jose Mauricio Ibañez</v>
          </cell>
          <cell r="M1376" t="str">
            <v>jibanez@callegari.cl</v>
          </cell>
          <cell r="N1376">
            <v>10000000</v>
          </cell>
        </row>
        <row r="1377">
          <cell r="A1377" t="str">
            <v>SJVP33</v>
          </cell>
          <cell r="B1377">
            <v>45371.724999999999</v>
          </cell>
          <cell r="C1377" t="str">
            <v>KARRY</v>
          </cell>
          <cell r="D1377" t="str">
            <v>Q22</v>
          </cell>
          <cell r="E1377">
            <v>2023</v>
          </cell>
          <cell r="F1377">
            <v>3000</v>
          </cell>
          <cell r="G1377" t="str">
            <v>1.3 CABINA SIMPLE MT</v>
          </cell>
          <cell r="H1377" t="str">
            <v xml:space="preserve">BLANCO </v>
          </cell>
          <cell r="I1377" t="str">
            <v>Local Fco De Aguirre</v>
          </cell>
          <cell r="J1377" t="str">
            <v>Erica Miranda</v>
          </cell>
          <cell r="K1377" t="str">
            <v>Erica Miranda</v>
          </cell>
          <cell r="L1377" t="str">
            <v>Willy Guerrero</v>
          </cell>
          <cell r="M1377" t="str">
            <v>wguerrero@callegari.cl</v>
          </cell>
          <cell r="N1377">
            <v>5500000</v>
          </cell>
        </row>
        <row r="1378">
          <cell r="A1378" t="str">
            <v>PPBY82</v>
          </cell>
          <cell r="B1378">
            <v>45370.505555555559</v>
          </cell>
          <cell r="C1378" t="str">
            <v>SSANGYONG</v>
          </cell>
          <cell r="D1378" t="str">
            <v>MUSSO GRAND</v>
          </cell>
          <cell r="E1378">
            <v>2021</v>
          </cell>
          <cell r="F1378">
            <v>70000</v>
          </cell>
          <cell r="G1378" t="str">
            <v>2.2 GLX AT DIESEL</v>
          </cell>
          <cell r="H1378" t="str">
            <v xml:space="preserve">PLATEADO </v>
          </cell>
          <cell r="I1378" t="str">
            <v>Megacentro Ovalle</v>
          </cell>
          <cell r="J1378" t="str">
            <v>Erica Miranda</v>
          </cell>
          <cell r="K1378" t="str">
            <v>Erica Miranda</v>
          </cell>
          <cell r="L1378" t="str">
            <v>David Ramirez</v>
          </cell>
          <cell r="M1378" t="str">
            <v>dramirez@callegari.cl</v>
          </cell>
          <cell r="N1378">
            <v>12000000</v>
          </cell>
        </row>
        <row r="1379">
          <cell r="A1379" t="str">
            <v>KDTY79</v>
          </cell>
          <cell r="B1379">
            <v>45370.434027777781</v>
          </cell>
          <cell r="C1379" t="str">
            <v>PEUGEOT</v>
          </cell>
          <cell r="D1379">
            <v>3008</v>
          </cell>
          <cell r="E1379">
            <v>2018</v>
          </cell>
          <cell r="F1379">
            <v>99000</v>
          </cell>
          <cell r="G1379" t="str">
            <v>1.6 ACTIVE BLUEHDI 120HP E6 MT DIESEL</v>
          </cell>
          <cell r="H1379" t="str">
            <v>BLANCO NACARADO</v>
          </cell>
          <cell r="I1379" t="str">
            <v>Peugeot La Serena</v>
          </cell>
          <cell r="J1379" t="str">
            <v>Erica Miranda</v>
          </cell>
          <cell r="K1379" t="str">
            <v>Erica Miranda</v>
          </cell>
          <cell r="L1379" t="str">
            <v>Camila Gonzalez</v>
          </cell>
          <cell r="M1379" t="str">
            <v>camila.gonzalez@callegari.cl</v>
          </cell>
          <cell r="N1379">
            <v>8500000</v>
          </cell>
        </row>
        <row r="1380">
          <cell r="A1380" t="str">
            <v>KGLZ56</v>
          </cell>
          <cell r="B1380">
            <v>45366.511805555558</v>
          </cell>
          <cell r="C1380" t="str">
            <v>NISSAN</v>
          </cell>
          <cell r="D1380" t="str">
            <v>KICKS</v>
          </cell>
          <cell r="E1380">
            <v>2018</v>
          </cell>
          <cell r="F1380">
            <v>60926</v>
          </cell>
          <cell r="G1380" t="str">
            <v>1.6 SENCE MT</v>
          </cell>
          <cell r="H1380" t="str">
            <v>AZUL OSCURO PERLA</v>
          </cell>
          <cell r="I1380" t="str">
            <v>Nissan La Serena</v>
          </cell>
          <cell r="J1380" t="str">
            <v>Erica Miranda</v>
          </cell>
          <cell r="K1380" t="str">
            <v>Erica Miranda</v>
          </cell>
          <cell r="L1380" t="str">
            <v>Gemita Muñoz</v>
          </cell>
          <cell r="M1380" t="str">
            <v>gmunoz@callegari.cl</v>
          </cell>
          <cell r="N1380">
            <v>7500000</v>
          </cell>
        </row>
        <row r="1381">
          <cell r="A1381" t="str">
            <v>PRZZ48</v>
          </cell>
          <cell r="B1381">
            <v>45366.478472222225</v>
          </cell>
          <cell r="C1381" t="str">
            <v>NISSAN</v>
          </cell>
          <cell r="D1381" t="str">
            <v>KICKS</v>
          </cell>
          <cell r="E1381">
            <v>2021</v>
          </cell>
          <cell r="F1381">
            <v>48132</v>
          </cell>
          <cell r="G1381" t="str">
            <v>1.6 ADVANCE MT</v>
          </cell>
          <cell r="H1381" t="str">
            <v>PLATEADO PLATA</v>
          </cell>
          <cell r="I1381" t="str">
            <v>Nissan La Serena</v>
          </cell>
          <cell r="J1381" t="str">
            <v>Erica Miranda</v>
          </cell>
          <cell r="K1381" t="str">
            <v>Erica Miranda</v>
          </cell>
          <cell r="L1381" t="str">
            <v>Francisco Fabian Fabriga Fica</v>
          </cell>
          <cell r="M1381" t="str">
            <v>ffabriga@callegari.cl</v>
          </cell>
          <cell r="N1381">
            <v>9400000</v>
          </cell>
        </row>
        <row r="1382">
          <cell r="A1382" t="str">
            <v>KSFR39</v>
          </cell>
          <cell r="B1382">
            <v>45365.798611111109</v>
          </cell>
          <cell r="C1382" t="str">
            <v>HYUNDAI</v>
          </cell>
          <cell r="D1382" t="str">
            <v>TUCSON</v>
          </cell>
          <cell r="E1382">
            <v>2018</v>
          </cell>
          <cell r="F1382">
            <v>64423</v>
          </cell>
          <cell r="G1382" t="str">
            <v>2.0 TL 6MT GL ACTIVE MT 4X2</v>
          </cell>
          <cell r="H1382" t="str">
            <v>GRIS GRAFITO</v>
          </cell>
          <cell r="I1382" t="str">
            <v>Peugeot Copiapo</v>
          </cell>
          <cell r="J1382" t="str">
            <v>Camila Chepilla</v>
          </cell>
          <cell r="K1382" t="str">
            <v>Camila Chepilla</v>
          </cell>
          <cell r="L1382" t="str">
            <v>Ricky Bohorquez</v>
          </cell>
          <cell r="M1382" t="str">
            <v>rbohorquez@callegari.cl</v>
          </cell>
          <cell r="N1382">
            <v>8800000</v>
          </cell>
        </row>
        <row r="1383">
          <cell r="A1383" t="str">
            <v>RFVF19</v>
          </cell>
          <cell r="B1383">
            <v>45365.39166666667</v>
          </cell>
          <cell r="C1383" t="str">
            <v>NISSAN</v>
          </cell>
          <cell r="D1383" t="str">
            <v>X-TRAIL</v>
          </cell>
          <cell r="E1383">
            <v>2022</v>
          </cell>
          <cell r="F1383">
            <v>23000</v>
          </cell>
          <cell r="G1383" t="str">
            <v>2.5 SENSE 2ROW AT</v>
          </cell>
          <cell r="H1383" t="str">
            <v>GRIS METALICO</v>
          </cell>
          <cell r="I1383" t="str">
            <v>Nissan Copiapo</v>
          </cell>
          <cell r="J1383" t="str">
            <v>Camila Chepilla</v>
          </cell>
          <cell r="K1383" t="str">
            <v>Camila Chepilla</v>
          </cell>
          <cell r="L1383" t="str">
            <v>Jonathan Barraza</v>
          </cell>
          <cell r="M1383" t="str">
            <v>jbarraza@callegari.cl</v>
          </cell>
          <cell r="N1383">
            <v>12700000</v>
          </cell>
        </row>
        <row r="1384">
          <cell r="A1384" t="str">
            <v>PPZJ68</v>
          </cell>
          <cell r="B1384">
            <v>45364.556250000001</v>
          </cell>
          <cell r="C1384" t="str">
            <v>NISSAN</v>
          </cell>
          <cell r="D1384" t="str">
            <v>VERSA</v>
          </cell>
          <cell r="E1384">
            <v>2021</v>
          </cell>
          <cell r="F1384">
            <v>18900</v>
          </cell>
          <cell r="G1384" t="str">
            <v>1.6 SENSE MT</v>
          </cell>
          <cell r="H1384" t="str">
            <v>GRIS METALICO</v>
          </cell>
          <cell r="I1384" t="str">
            <v>Nissan Copiapo</v>
          </cell>
          <cell r="J1384" t="str">
            <v>Camila Chepilla</v>
          </cell>
          <cell r="K1384" t="str">
            <v>Camila Chepilla</v>
          </cell>
          <cell r="L1384" t="str">
            <v>Daniel Villa</v>
          </cell>
          <cell r="M1384" t="str">
            <v>dvilla@callegari.cl</v>
          </cell>
          <cell r="N1384">
            <v>7500000</v>
          </cell>
        </row>
        <row r="1385">
          <cell r="A1385" t="str">
            <v>SPLP67</v>
          </cell>
          <cell r="B1385">
            <v>45364.407638888886</v>
          </cell>
          <cell r="C1385" t="str">
            <v>FORD</v>
          </cell>
          <cell r="D1385" t="str">
            <v>EXPLORER</v>
          </cell>
          <cell r="E1385">
            <v>2023</v>
          </cell>
          <cell r="F1385">
            <v>17400</v>
          </cell>
          <cell r="G1385" t="str">
            <v>2.3 XLT AT</v>
          </cell>
          <cell r="H1385" t="str">
            <v>PLATEADO PLATA METAL</v>
          </cell>
          <cell r="I1385" t="str">
            <v>Megacentro La Serena</v>
          </cell>
          <cell r="J1385" t="str">
            <v>Erica Miranda</v>
          </cell>
          <cell r="K1385" t="str">
            <v>Erica Miranda</v>
          </cell>
          <cell r="L1385" t="str">
            <v>Fabian Muñoz</v>
          </cell>
          <cell r="M1385" t="str">
            <v>fmunoz@callegari.cl</v>
          </cell>
          <cell r="N1385">
            <v>31750000</v>
          </cell>
        </row>
        <row r="1386">
          <cell r="A1386" t="str">
            <v>KDLY51</v>
          </cell>
          <cell r="B1386">
            <v>45364.405555555553</v>
          </cell>
          <cell r="C1386" t="str">
            <v>GREAT WALL</v>
          </cell>
          <cell r="D1386" t="str">
            <v>HAVAL H6</v>
          </cell>
          <cell r="E1386">
            <v>2018</v>
          </cell>
          <cell r="F1386">
            <v>54000</v>
          </cell>
          <cell r="H1386" t="str">
            <v>GRIS</v>
          </cell>
          <cell r="I1386" t="str">
            <v>Megacentro La Serena</v>
          </cell>
          <cell r="J1386" t="str">
            <v>Erica Miranda</v>
          </cell>
          <cell r="K1386" t="str">
            <v>Erica Miranda</v>
          </cell>
          <cell r="L1386" t="str">
            <v>Fabian Muñoz</v>
          </cell>
          <cell r="M1386" t="str">
            <v>fmunoz@callegari.cl</v>
          </cell>
          <cell r="N1386">
            <v>6500000</v>
          </cell>
        </row>
        <row r="1387">
          <cell r="A1387" t="str">
            <v>SJVR62</v>
          </cell>
          <cell r="B1387">
            <v>45362.54791666667</v>
          </cell>
          <cell r="C1387" t="str">
            <v>KIA MOTORS</v>
          </cell>
          <cell r="D1387" t="str">
            <v>SELTOS</v>
          </cell>
          <cell r="E1387">
            <v>2023</v>
          </cell>
          <cell r="F1387">
            <v>16740</v>
          </cell>
          <cell r="G1387" t="str">
            <v>1.6 EX FULL MT</v>
          </cell>
          <cell r="H1387" t="str">
            <v>ROJO RUBI</v>
          </cell>
          <cell r="I1387" t="str">
            <v>Kia La Serena</v>
          </cell>
          <cell r="J1387" t="str">
            <v>Erica Miranda</v>
          </cell>
          <cell r="K1387" t="str">
            <v>Erica Miranda</v>
          </cell>
          <cell r="L1387" t="str">
            <v>Carolina Bustos</v>
          </cell>
          <cell r="M1387" t="str">
            <v>cbustos@callegari.cl</v>
          </cell>
          <cell r="N1387">
            <v>13000000</v>
          </cell>
        </row>
        <row r="1388">
          <cell r="A1388" t="str">
            <v>PKTZ60</v>
          </cell>
          <cell r="B1388">
            <v>45362.497916666667</v>
          </cell>
          <cell r="C1388" t="str">
            <v>CHERY</v>
          </cell>
          <cell r="D1388" t="str">
            <v>TIGGO 8</v>
          </cell>
          <cell r="E1388">
            <v>2021</v>
          </cell>
          <cell r="F1388">
            <v>50000</v>
          </cell>
          <cell r="G1388" t="str">
            <v>1.5 GLX AT</v>
          </cell>
          <cell r="H1388" t="str">
            <v>ROJO METALIZADO</v>
          </cell>
          <cell r="I1388" t="str">
            <v>Vallenar</v>
          </cell>
          <cell r="J1388" t="str">
            <v>Camila Chepilla</v>
          </cell>
          <cell r="K1388" t="str">
            <v>Camila Chepilla</v>
          </cell>
          <cell r="L1388" t="str">
            <v>Jorge Peña</v>
          </cell>
          <cell r="M1388" t="str">
            <v>jpenav@callegari.cl</v>
          </cell>
          <cell r="N1388">
            <v>11000000</v>
          </cell>
        </row>
        <row r="1389">
          <cell r="A1389" t="str">
            <v>LHCL62</v>
          </cell>
          <cell r="B1389">
            <v>45362.413194444445</v>
          </cell>
          <cell r="C1389" t="str">
            <v>KIA MOTORS</v>
          </cell>
          <cell r="D1389" t="str">
            <v>GRAND CARNIVAL</v>
          </cell>
          <cell r="E1389">
            <v>2019</v>
          </cell>
          <cell r="F1389">
            <v>90551</v>
          </cell>
          <cell r="G1389" t="str">
            <v>GRAND CARNIVAL EX 2.2 DSL 8AT</v>
          </cell>
          <cell r="H1389" t="str">
            <v>PLATEADO SUAVE</v>
          </cell>
          <cell r="I1389" t="str">
            <v>Kia La Serena</v>
          </cell>
          <cell r="J1389" t="str">
            <v>Erica Miranda</v>
          </cell>
          <cell r="K1389" t="str">
            <v>Erica Miranda</v>
          </cell>
          <cell r="L1389" t="str">
            <v>Carolina Bustos</v>
          </cell>
          <cell r="M1389" t="str">
            <v>cbustos@callegari.cl</v>
          </cell>
          <cell r="N1389">
            <v>15000000</v>
          </cell>
        </row>
        <row r="1390">
          <cell r="A1390" t="str">
            <v>LBVS78</v>
          </cell>
          <cell r="B1390">
            <v>45359.5</v>
          </cell>
          <cell r="C1390" t="str">
            <v>VOLKSWAGEN</v>
          </cell>
          <cell r="D1390" t="str">
            <v>AMAROK</v>
          </cell>
          <cell r="E1390">
            <v>2019</v>
          </cell>
          <cell r="F1390">
            <v>52897</v>
          </cell>
          <cell r="G1390" t="str">
            <v>2.0 COMFORTLINE 4MOTION MT 4X4 DIESEL</v>
          </cell>
          <cell r="H1390" t="str">
            <v>GRIS INDIO METALIZAD</v>
          </cell>
          <cell r="I1390" t="str">
            <v>Peugeot Copiapo</v>
          </cell>
          <cell r="J1390" t="str">
            <v>Camila Chepilla</v>
          </cell>
          <cell r="K1390" t="str">
            <v>Camila Chepilla</v>
          </cell>
          <cell r="L1390" t="str">
            <v>María Angélica Escalante</v>
          </cell>
          <cell r="M1390" t="str">
            <v>aescalante@callegari.cl</v>
          </cell>
          <cell r="N1390">
            <v>11500000</v>
          </cell>
        </row>
        <row r="1391">
          <cell r="A1391" t="str">
            <v>HVWX63</v>
          </cell>
          <cell r="B1391">
            <v>45355.697916666664</v>
          </cell>
          <cell r="C1391" t="str">
            <v>NISSAN</v>
          </cell>
          <cell r="D1391" t="str">
            <v>VERSA</v>
          </cell>
          <cell r="E1391">
            <v>2016</v>
          </cell>
          <cell r="F1391">
            <v>80000</v>
          </cell>
          <cell r="G1391" t="str">
            <v>1.6 SENSE MT</v>
          </cell>
          <cell r="H1391" t="str">
            <v xml:space="preserve">BLANCO </v>
          </cell>
          <cell r="I1391" t="str">
            <v>Nissan La Serena</v>
          </cell>
          <cell r="J1391" t="str">
            <v>Erica Miranda</v>
          </cell>
          <cell r="K1391" t="str">
            <v>Erica Miranda</v>
          </cell>
          <cell r="L1391" t="str">
            <v>Magdalena Olivares</v>
          </cell>
          <cell r="M1391" t="str">
            <v>molivares@callegari.cl</v>
          </cell>
          <cell r="N1391">
            <v>4000000</v>
          </cell>
        </row>
        <row r="1392">
          <cell r="A1392" t="str">
            <v>SDGD28</v>
          </cell>
          <cell r="B1392">
            <v>45355.478472222225</v>
          </cell>
          <cell r="C1392" t="str">
            <v>DONGFENG</v>
          </cell>
          <cell r="D1392" t="str">
            <v>SUV 500</v>
          </cell>
          <cell r="E1392">
            <v>2022</v>
          </cell>
          <cell r="F1392">
            <v>12800</v>
          </cell>
          <cell r="G1392" t="str">
            <v>1.5 LUXURY MT</v>
          </cell>
          <cell r="H1392" t="str">
            <v>Gris oscuro</v>
          </cell>
          <cell r="I1392" t="str">
            <v>Megacentro La Serena</v>
          </cell>
          <cell r="J1392" t="str">
            <v>Erica Miranda</v>
          </cell>
          <cell r="K1392" t="str">
            <v>Erica Miranda</v>
          </cell>
          <cell r="L1392" t="str">
            <v>Jorge De La Jara</v>
          </cell>
          <cell r="M1392" t="str">
            <v>jdelajara@callegari.cl</v>
          </cell>
          <cell r="N1392">
            <v>8000000</v>
          </cell>
        </row>
        <row r="1393">
          <cell r="A1393" t="str">
            <v>PRVP95</v>
          </cell>
          <cell r="B1393">
            <v>45351.822222222225</v>
          </cell>
          <cell r="C1393" t="str">
            <v>PEUGEOT</v>
          </cell>
          <cell r="D1393">
            <v>3008</v>
          </cell>
          <cell r="E1393">
            <v>2021</v>
          </cell>
          <cell r="F1393">
            <v>48000</v>
          </cell>
          <cell r="H1393" t="str">
            <v>BLANCO NACARADO</v>
          </cell>
          <cell r="I1393" t="str">
            <v>Local Fco De Aguirre</v>
          </cell>
          <cell r="J1393" t="str">
            <v>Erica Miranda</v>
          </cell>
          <cell r="K1393" t="str">
            <v>Erica Miranda</v>
          </cell>
          <cell r="L1393" t="str">
            <v xml:space="preserve">Carolina Andrea  Zepeda Vigorena </v>
          </cell>
          <cell r="M1393" t="str">
            <v>czepeda@callegari.cl</v>
          </cell>
          <cell r="N1393">
            <v>15200000</v>
          </cell>
        </row>
        <row r="1394">
          <cell r="A1394" t="str">
            <v>RLSG73</v>
          </cell>
          <cell r="B1394">
            <v>45351.783333333333</v>
          </cell>
          <cell r="C1394" t="str">
            <v>PEUGEOT</v>
          </cell>
          <cell r="D1394">
            <v>5008</v>
          </cell>
          <cell r="E1394">
            <v>2022</v>
          </cell>
          <cell r="F1394">
            <v>71000</v>
          </cell>
          <cell r="G1394" t="str">
            <v>1.5 ALLURE BLUEHDI 130 AT DIESEL</v>
          </cell>
          <cell r="H1394" t="str">
            <v>GRIS PLATINUM</v>
          </cell>
          <cell r="I1394" t="str">
            <v>Peugeot La Serena</v>
          </cell>
          <cell r="J1394" t="str">
            <v>Erica Miranda</v>
          </cell>
          <cell r="K1394" t="str">
            <v>Erica Miranda</v>
          </cell>
          <cell r="L1394" t="str">
            <v>Adriana Casallas</v>
          </cell>
          <cell r="M1394" t="str">
            <v>acasallas@callegari.cl</v>
          </cell>
          <cell r="N1394">
            <v>18000000</v>
          </cell>
        </row>
        <row r="1395">
          <cell r="A1395" t="str">
            <v>LHCW17</v>
          </cell>
          <cell r="B1395">
            <v>45351.659722222219</v>
          </cell>
          <cell r="C1395" t="str">
            <v>PEUGEOT</v>
          </cell>
          <cell r="D1395">
            <v>3008</v>
          </cell>
          <cell r="E1395">
            <v>2019</v>
          </cell>
          <cell r="F1395">
            <v>103000</v>
          </cell>
          <cell r="G1395" t="str">
            <v>1.5 ALLURE AT DIESEL</v>
          </cell>
          <cell r="H1395" t="str">
            <v>GRIS HURRICANE</v>
          </cell>
          <cell r="I1395" t="str">
            <v>Peugeot La Serena</v>
          </cell>
          <cell r="J1395" t="str">
            <v>Erica Miranda</v>
          </cell>
          <cell r="K1395" t="str">
            <v>Erica Miranda</v>
          </cell>
          <cell r="L1395" t="str">
            <v>Camila Gonzalez</v>
          </cell>
          <cell r="M1395" t="str">
            <v>camila.gonzalez@callegari.cl</v>
          </cell>
          <cell r="N1395">
            <v>11300000</v>
          </cell>
        </row>
        <row r="1396">
          <cell r="A1396" t="str">
            <v>TBZL63</v>
          </cell>
          <cell r="B1396">
            <v>45351.53402777778</v>
          </cell>
          <cell r="C1396" t="str">
            <v>MAXUS</v>
          </cell>
          <cell r="D1396" t="str">
            <v>T90</v>
          </cell>
          <cell r="E1396">
            <v>2024</v>
          </cell>
          <cell r="F1396">
            <v>2200</v>
          </cell>
          <cell r="G1396" t="str">
            <v>2.0 AT 4X4 DIESEL</v>
          </cell>
          <cell r="H1396" t="str">
            <v xml:space="preserve">BLANCO </v>
          </cell>
          <cell r="I1396" t="str">
            <v>Peugeot La Serena</v>
          </cell>
          <cell r="J1396" t="str">
            <v>Erica Miranda</v>
          </cell>
          <cell r="K1396" t="str">
            <v>Erica Miranda</v>
          </cell>
          <cell r="L1396" t="str">
            <v>Camila Gonzalez</v>
          </cell>
          <cell r="M1396" t="str">
            <v>camila.gonzalez@callegari.cl</v>
          </cell>
          <cell r="N1396">
            <v>24000000</v>
          </cell>
        </row>
        <row r="1397">
          <cell r="A1397" t="str">
            <v>RDLL62</v>
          </cell>
          <cell r="B1397">
            <v>45351.38958333333</v>
          </cell>
          <cell r="C1397" t="str">
            <v>CHERY</v>
          </cell>
          <cell r="D1397" t="str">
            <v>TIGGO 2</v>
          </cell>
          <cell r="E1397">
            <v>2021</v>
          </cell>
          <cell r="F1397">
            <v>35000</v>
          </cell>
          <cell r="G1397" t="str">
            <v>1.5 PRO GLS AT</v>
          </cell>
          <cell r="H1397" t="str">
            <v>BLANCO METALIZADO</v>
          </cell>
          <cell r="I1397" t="str">
            <v>Megacentro La Serena</v>
          </cell>
          <cell r="J1397" t="str">
            <v>Erica Miranda</v>
          </cell>
          <cell r="K1397" t="str">
            <v>Erica Miranda</v>
          </cell>
          <cell r="L1397" t="str">
            <v>Eliana Aguilera</v>
          </cell>
          <cell r="M1397" t="str">
            <v>belen.aguilera@callegari.cl</v>
          </cell>
          <cell r="N1397">
            <v>6800000</v>
          </cell>
        </row>
        <row r="1398">
          <cell r="A1398" t="str">
            <v>LRWG63</v>
          </cell>
          <cell r="B1398">
            <v>45351.388888888891</v>
          </cell>
          <cell r="C1398" t="str">
            <v>OPEL</v>
          </cell>
          <cell r="D1398" t="str">
            <v>MOKKA</v>
          </cell>
          <cell r="E1398">
            <v>2020</v>
          </cell>
          <cell r="F1398">
            <v>30000</v>
          </cell>
          <cell r="G1398" t="str">
            <v>1.4 INONVATION AT</v>
          </cell>
          <cell r="H1398" t="str">
            <v>BLANCO SUMMIT WHITE</v>
          </cell>
          <cell r="I1398" t="str">
            <v>Megacentro La Serena</v>
          </cell>
          <cell r="J1398" t="str">
            <v>Erica Miranda</v>
          </cell>
          <cell r="K1398" t="str">
            <v>Erica Miranda</v>
          </cell>
          <cell r="L1398" t="str">
            <v>Eliana Aguilera</v>
          </cell>
          <cell r="M1398" t="str">
            <v>belen.aguilera@callegari.cl</v>
          </cell>
          <cell r="N1398">
            <v>10000000</v>
          </cell>
        </row>
        <row r="1399">
          <cell r="A1399" t="str">
            <v>LFXL56</v>
          </cell>
          <cell r="B1399">
            <v>45350.788194444445</v>
          </cell>
          <cell r="C1399" t="str">
            <v>CHERY</v>
          </cell>
          <cell r="D1399" t="str">
            <v>TIGGO 2</v>
          </cell>
          <cell r="E1399">
            <v>2019</v>
          </cell>
          <cell r="F1399">
            <v>70000</v>
          </cell>
          <cell r="G1399" t="str">
            <v>1.5 GL MT</v>
          </cell>
          <cell r="H1399" t="str">
            <v>NARANJO METALIZADO</v>
          </cell>
          <cell r="I1399" t="str">
            <v>Sk Copiapo</v>
          </cell>
          <cell r="J1399" t="str">
            <v>Camila Chepilla</v>
          </cell>
          <cell r="K1399" t="str">
            <v>Camila Chepilla</v>
          </cell>
          <cell r="L1399" t="str">
            <v>Fabio Jaramillo</v>
          </cell>
          <cell r="M1399" t="str">
            <v>fjaramillo@callegari.cl</v>
          </cell>
          <cell r="N1399">
            <v>4800000</v>
          </cell>
        </row>
        <row r="1400">
          <cell r="A1400" t="str">
            <v>PPJG76</v>
          </cell>
          <cell r="B1400">
            <v>45350.499305555553</v>
          </cell>
          <cell r="C1400" t="str">
            <v>NISSAN</v>
          </cell>
          <cell r="D1400" t="str">
            <v>KICKS</v>
          </cell>
          <cell r="E1400">
            <v>2021</v>
          </cell>
          <cell r="F1400">
            <v>34479</v>
          </cell>
          <cell r="G1400" t="str">
            <v>1.6 ADVANCE MT</v>
          </cell>
          <cell r="H1400" t="str">
            <v>GRIS METALICO</v>
          </cell>
          <cell r="I1400" t="str">
            <v>Nissan La Serena</v>
          </cell>
          <cell r="J1400" t="str">
            <v>Erica Miranda</v>
          </cell>
          <cell r="K1400" t="str">
            <v>Erica Miranda</v>
          </cell>
          <cell r="L1400" t="str">
            <v>Magdalena Olivares</v>
          </cell>
          <cell r="M1400" t="str">
            <v>molivares@callegari.cl</v>
          </cell>
          <cell r="N1400">
            <v>9800000</v>
          </cell>
        </row>
        <row r="1401">
          <cell r="A1401" t="str">
            <v>PSJJ26</v>
          </cell>
          <cell r="B1401">
            <v>45350.42291666667</v>
          </cell>
          <cell r="C1401" t="str">
            <v>PEUGEOT</v>
          </cell>
          <cell r="D1401">
            <v>5008</v>
          </cell>
          <cell r="E1401">
            <v>2021</v>
          </cell>
          <cell r="F1401">
            <v>61200</v>
          </cell>
          <cell r="G1401" t="str">
            <v>1.6 ALLURE THP 165 AT</v>
          </cell>
          <cell r="H1401" t="str">
            <v>GRIS ARTENSE</v>
          </cell>
          <cell r="I1401" t="str">
            <v>Peugeot Copiapo</v>
          </cell>
          <cell r="J1401" t="str">
            <v>Camila Chepilla</v>
          </cell>
          <cell r="K1401" t="str">
            <v>Camila Chepilla</v>
          </cell>
          <cell r="L1401" t="str">
            <v>María Angélica Escalante</v>
          </cell>
          <cell r="M1401" t="str">
            <v>aescalante@callegari.cl</v>
          </cell>
          <cell r="N1401">
            <v>17000000</v>
          </cell>
        </row>
        <row r="1402">
          <cell r="A1402" t="str">
            <v>RDLX98</v>
          </cell>
          <cell r="B1402">
            <v>45350.404166666667</v>
          </cell>
          <cell r="C1402" t="str">
            <v>MITSUBISHI</v>
          </cell>
          <cell r="D1402" t="str">
            <v>OUTLANDER</v>
          </cell>
          <cell r="E1402">
            <v>2021</v>
          </cell>
          <cell r="F1402">
            <v>117000</v>
          </cell>
          <cell r="G1402" t="str">
            <v>2.0 MT 4X2</v>
          </cell>
          <cell r="H1402" t="str">
            <v xml:space="preserve">BLANCO </v>
          </cell>
          <cell r="I1402" t="str">
            <v>Megacentro Ovalle</v>
          </cell>
          <cell r="J1402" t="str">
            <v>Erica Miranda</v>
          </cell>
          <cell r="K1402" t="str">
            <v>Erica Miranda</v>
          </cell>
          <cell r="L1402" t="str">
            <v>David Ramirez</v>
          </cell>
          <cell r="M1402" t="str">
            <v>dramirez@callegari.cl</v>
          </cell>
          <cell r="N1402">
            <v>6000000</v>
          </cell>
        </row>
        <row r="1403">
          <cell r="A1403" t="str">
            <v>LLBW31</v>
          </cell>
          <cell r="B1403">
            <v>45350.395138888889</v>
          </cell>
          <cell r="C1403" t="str">
            <v>NISSAN</v>
          </cell>
          <cell r="D1403" t="str">
            <v>NP300</v>
          </cell>
          <cell r="E1403">
            <v>2019</v>
          </cell>
          <cell r="F1403">
            <v>23000</v>
          </cell>
          <cell r="G1403" t="str">
            <v>2.3 DC LE MT 4X4 DIESEL</v>
          </cell>
          <cell r="H1403" t="str">
            <v xml:space="preserve">BLANCO </v>
          </cell>
          <cell r="I1403" t="str">
            <v>Megacentro La Serena</v>
          </cell>
          <cell r="J1403" t="str">
            <v>Erica Miranda</v>
          </cell>
          <cell r="K1403" t="str">
            <v>Erica Miranda</v>
          </cell>
          <cell r="L1403" t="str">
            <v>Alvaro Castro</v>
          </cell>
          <cell r="M1403" t="str">
            <v>acastro@callegari.cl</v>
          </cell>
          <cell r="N1403">
            <v>14000000</v>
          </cell>
        </row>
        <row r="1404">
          <cell r="A1404" t="str">
            <v>KGPX11</v>
          </cell>
          <cell r="B1404">
            <v>45349.814583333333</v>
          </cell>
          <cell r="C1404" t="str">
            <v>MAZDA</v>
          </cell>
          <cell r="D1404" t="str">
            <v>CX-3</v>
          </cell>
          <cell r="E1404">
            <v>2018</v>
          </cell>
          <cell r="F1404">
            <v>106671</v>
          </cell>
          <cell r="G1404" t="str">
            <v>2.0L GT I-STOP GPS (CUERO NEGRO) AT 4X4</v>
          </cell>
          <cell r="H1404" t="str">
            <v>AZUL</v>
          </cell>
          <cell r="I1404" t="str">
            <v>Omoda La Serena</v>
          </cell>
          <cell r="J1404" t="str">
            <v>Erica Miranda</v>
          </cell>
          <cell r="K1404" t="str">
            <v>Erica Miranda</v>
          </cell>
          <cell r="L1404" t="str">
            <v>Michaell Rojas</v>
          </cell>
          <cell r="M1404" t="str">
            <v>mrojas@callegari.cl</v>
          </cell>
          <cell r="N1404">
            <v>9300000</v>
          </cell>
        </row>
        <row r="1405">
          <cell r="A1405" t="str">
            <v>PTLW34</v>
          </cell>
          <cell r="B1405">
            <v>45349.761111111111</v>
          </cell>
          <cell r="C1405" t="str">
            <v>CHERY</v>
          </cell>
          <cell r="D1405" t="str">
            <v>TIGGO 2</v>
          </cell>
          <cell r="E1405">
            <v>2021</v>
          </cell>
          <cell r="F1405">
            <v>35000</v>
          </cell>
          <cell r="G1405" t="str">
            <v>1.5 GLS MT</v>
          </cell>
          <cell r="H1405" t="str">
            <v>NARANJO METALIZADO</v>
          </cell>
          <cell r="I1405" t="str">
            <v>Sk Copiapo</v>
          </cell>
          <cell r="J1405" t="str">
            <v>Camila Chepilla</v>
          </cell>
          <cell r="K1405" t="str">
            <v>Camila Chepilla</v>
          </cell>
          <cell r="L1405" t="str">
            <v>Katherine Arredondo</v>
          </cell>
          <cell r="M1405" t="str">
            <v>karredondo@callegari.cl</v>
          </cell>
          <cell r="N1405">
            <v>6000000</v>
          </cell>
        </row>
        <row r="1406">
          <cell r="A1406" t="str">
            <v>HVWW27</v>
          </cell>
          <cell r="B1406">
            <v>45349.727777777778</v>
          </cell>
          <cell r="C1406" t="str">
            <v>KIA MOTORS</v>
          </cell>
          <cell r="D1406" t="str">
            <v>RIO 5</v>
          </cell>
          <cell r="E1406">
            <v>2016</v>
          </cell>
          <cell r="F1406">
            <v>134000</v>
          </cell>
          <cell r="G1406" t="str">
            <v>1.4 EX SPORT MT</v>
          </cell>
          <cell r="H1406" t="str">
            <v>PLATEADO BRILLANTE</v>
          </cell>
          <cell r="I1406" t="str">
            <v xml:space="preserve">Premium Usados </v>
          </cell>
          <cell r="J1406" t="str">
            <v>Erica Miranda</v>
          </cell>
          <cell r="K1406" t="str">
            <v>Erica Miranda</v>
          </cell>
          <cell r="L1406" t="str">
            <v>Daniel Aguilera</v>
          </cell>
          <cell r="M1406" t="str">
            <v>daguilera@callegari.cl</v>
          </cell>
          <cell r="N1406">
            <v>4600000</v>
          </cell>
        </row>
        <row r="1407">
          <cell r="A1407" t="str">
            <v>KWXD95</v>
          </cell>
          <cell r="B1407">
            <v>45349.67083333333</v>
          </cell>
          <cell r="C1407" t="str">
            <v>NISSAN</v>
          </cell>
          <cell r="D1407" t="str">
            <v>VERSA</v>
          </cell>
          <cell r="E1407">
            <v>2019</v>
          </cell>
          <cell r="F1407">
            <v>58242</v>
          </cell>
          <cell r="G1407" t="str">
            <v>1.6 DRIVE MT</v>
          </cell>
          <cell r="H1407" t="str">
            <v>PLATEADO PLATA</v>
          </cell>
          <cell r="I1407" t="str">
            <v>Nissan La Serena</v>
          </cell>
          <cell r="J1407" t="str">
            <v>Erica Miranda</v>
          </cell>
          <cell r="K1407" t="str">
            <v>Erica Miranda</v>
          </cell>
          <cell r="L1407" t="str">
            <v>Magdalena Olivares</v>
          </cell>
          <cell r="M1407" t="str">
            <v>molivares@callegari.cl</v>
          </cell>
          <cell r="N1407">
            <v>5000000</v>
          </cell>
        </row>
        <row r="1408">
          <cell r="A1408" t="str">
            <v>SZTF28</v>
          </cell>
          <cell r="B1408">
            <v>45349.670138888891</v>
          </cell>
          <cell r="C1408" t="str">
            <v>KIA MOTORS</v>
          </cell>
          <cell r="D1408" t="str">
            <v>CARENS</v>
          </cell>
          <cell r="E1408">
            <v>2023</v>
          </cell>
          <cell r="F1408">
            <v>6000</v>
          </cell>
          <cell r="G1408" t="str">
            <v>1.5 LX 7P MT</v>
          </cell>
          <cell r="H1408" t="str">
            <v>ROJO RUBI</v>
          </cell>
          <cell r="I1408" t="str">
            <v>Megacentro La Serena</v>
          </cell>
          <cell r="J1408" t="str">
            <v>Erica Miranda</v>
          </cell>
          <cell r="K1408" t="str">
            <v>Erica Miranda</v>
          </cell>
          <cell r="L1408" t="str">
            <v>Hugo Araya Araya</v>
          </cell>
          <cell r="M1408" t="str">
            <v>haraya@callegari.cl</v>
          </cell>
          <cell r="N1408">
            <v>13500000</v>
          </cell>
        </row>
        <row r="1409">
          <cell r="A1409" t="str">
            <v>KVDD47</v>
          </cell>
          <cell r="B1409">
            <v>45349.520138888889</v>
          </cell>
          <cell r="C1409" t="str">
            <v>JEEP</v>
          </cell>
          <cell r="D1409" t="str">
            <v>COMPASS</v>
          </cell>
          <cell r="E1409">
            <v>2019</v>
          </cell>
          <cell r="F1409">
            <v>61300</v>
          </cell>
          <cell r="H1409" t="str">
            <v>NEGRO METALICO</v>
          </cell>
          <cell r="I1409" t="str">
            <v>Nissan Copiapo</v>
          </cell>
          <cell r="J1409" t="str">
            <v>Camila Chepilla</v>
          </cell>
          <cell r="K1409" t="str">
            <v>Camila Chepilla</v>
          </cell>
          <cell r="L1409" t="str">
            <v>Daniel Villa</v>
          </cell>
          <cell r="M1409" t="str">
            <v>dvilla@callegari.cl</v>
          </cell>
          <cell r="N1409">
            <v>9800000</v>
          </cell>
        </row>
        <row r="1410">
          <cell r="A1410" t="str">
            <v>KZLZ25</v>
          </cell>
          <cell r="B1410">
            <v>45349.477777777778</v>
          </cell>
          <cell r="C1410" t="str">
            <v>FORD</v>
          </cell>
          <cell r="D1410" t="str">
            <v>ECOSPORT</v>
          </cell>
          <cell r="E1410">
            <v>2019</v>
          </cell>
          <cell r="F1410">
            <v>45500</v>
          </cell>
          <cell r="G1410" t="str">
            <v>1.5 FREESTYLE MT</v>
          </cell>
          <cell r="H1410" t="str">
            <v xml:space="preserve">BLANCO </v>
          </cell>
          <cell r="I1410" t="str">
            <v>Second Floor Kia</v>
          </cell>
          <cell r="J1410" t="str">
            <v>Erica Miranda</v>
          </cell>
          <cell r="K1410" t="str">
            <v>Erica Miranda</v>
          </cell>
          <cell r="L1410" t="str">
            <v>Leonardo Palma Nuñez</v>
          </cell>
          <cell r="M1410" t="str">
            <v>lpalma@callegari.cl</v>
          </cell>
          <cell r="N1410">
            <v>7000000</v>
          </cell>
        </row>
        <row r="1411">
          <cell r="A1411" t="str">
            <v>THCX84</v>
          </cell>
          <cell r="B1411">
            <v>45349.426388888889</v>
          </cell>
          <cell r="C1411" t="str">
            <v>NISSAN</v>
          </cell>
          <cell r="D1411" t="str">
            <v>QASHQAI</v>
          </cell>
          <cell r="E1411">
            <v>2024</v>
          </cell>
          <cell r="F1411">
            <v>110</v>
          </cell>
          <cell r="G1411" t="str">
            <v>2.0 ADVANCE MT</v>
          </cell>
          <cell r="H1411" t="str">
            <v>BLANCO</v>
          </cell>
          <cell r="I1411" t="str">
            <v>Nissan La Serena</v>
          </cell>
          <cell r="J1411" t="str">
            <v>Erica Miranda</v>
          </cell>
          <cell r="K1411" t="str">
            <v>Erica Miranda</v>
          </cell>
          <cell r="L1411" t="str">
            <v>Cristina Resk</v>
          </cell>
          <cell r="M1411" t="str">
            <v>mcresk@callegari.cl</v>
          </cell>
          <cell r="N1411">
            <v>19000000</v>
          </cell>
        </row>
        <row r="1412">
          <cell r="A1412" t="str">
            <v>PKXD46</v>
          </cell>
          <cell r="B1412">
            <v>45349.422222222223</v>
          </cell>
          <cell r="C1412" t="str">
            <v>KIA MOTORS</v>
          </cell>
          <cell r="D1412" t="str">
            <v>RIO 5</v>
          </cell>
          <cell r="E1412">
            <v>2021</v>
          </cell>
          <cell r="F1412">
            <v>53000</v>
          </cell>
          <cell r="H1412" t="str">
            <v>GRIS URBANO</v>
          </cell>
          <cell r="I1412" t="str">
            <v>Megacentro Copiapo</v>
          </cell>
          <cell r="J1412" t="str">
            <v>Camila Chepilla</v>
          </cell>
          <cell r="K1412" t="str">
            <v>Camila Chepilla</v>
          </cell>
          <cell r="L1412" t="str">
            <v>Atalia Quinteros</v>
          </cell>
          <cell r="M1412" t="str">
            <v>ataliaq@callegari.cl</v>
          </cell>
          <cell r="N1412">
            <v>7500000</v>
          </cell>
        </row>
        <row r="1413">
          <cell r="A1413" t="str">
            <v>RGHD46</v>
          </cell>
          <cell r="B1413">
            <v>45348.774305555555</v>
          </cell>
          <cell r="C1413" t="str">
            <v>CHERY</v>
          </cell>
          <cell r="D1413" t="str">
            <v>TIGGO 3</v>
          </cell>
          <cell r="E1413">
            <v>2022</v>
          </cell>
          <cell r="F1413">
            <v>35948</v>
          </cell>
          <cell r="G1413" t="str">
            <v>1.5 GLS MT</v>
          </cell>
          <cell r="H1413" t="str">
            <v>ROJO METALIZADO</v>
          </cell>
          <cell r="I1413" t="str">
            <v>Sk Copiapo</v>
          </cell>
          <cell r="J1413" t="str">
            <v>Camila Chepilla</v>
          </cell>
          <cell r="K1413" t="str">
            <v>Camila Chepilla</v>
          </cell>
          <cell r="L1413" t="str">
            <v>Katherine Arredondo</v>
          </cell>
          <cell r="M1413" t="str">
            <v>karredondo@callegari.cl</v>
          </cell>
          <cell r="N1413">
            <v>6000000</v>
          </cell>
        </row>
        <row r="1414">
          <cell r="A1414" t="str">
            <v>SHDG80</v>
          </cell>
          <cell r="B1414">
            <v>45348.708333333336</v>
          </cell>
          <cell r="C1414" t="str">
            <v>FORD</v>
          </cell>
          <cell r="D1414" t="str">
            <v>EXPLORER</v>
          </cell>
          <cell r="E1414">
            <v>2023</v>
          </cell>
          <cell r="F1414">
            <v>9800</v>
          </cell>
          <cell r="G1414" t="str">
            <v>2.3 LIMITED ECOBOOST AT 4X4</v>
          </cell>
          <cell r="H1414" t="str">
            <v>BLANCO METALICO</v>
          </cell>
          <cell r="I1414" t="str">
            <v>Megacentro Copiapo</v>
          </cell>
          <cell r="J1414" t="str">
            <v>Camila Chepilla</v>
          </cell>
          <cell r="K1414" t="str">
            <v>Camila Chepilla</v>
          </cell>
          <cell r="L1414" t="str">
            <v>Martin Thielemann</v>
          </cell>
          <cell r="M1414" t="str">
            <v>mthielemann@callegari.cl</v>
          </cell>
          <cell r="N1414">
            <v>39500000</v>
          </cell>
        </row>
        <row r="1415">
          <cell r="A1415" t="str">
            <v>SXHV72</v>
          </cell>
          <cell r="B1415">
            <v>45348.521527777775</v>
          </cell>
          <cell r="C1415" t="str">
            <v>CHERY</v>
          </cell>
          <cell r="D1415" t="str">
            <v>TIGGO 2</v>
          </cell>
          <cell r="E1415">
            <v>2024</v>
          </cell>
          <cell r="F1415">
            <v>14000</v>
          </cell>
          <cell r="G1415" t="str">
            <v>1.5 PRO GLS MT</v>
          </cell>
          <cell r="H1415" t="str">
            <v>BLANCO METALIZADO</v>
          </cell>
          <cell r="I1415" t="str">
            <v>Sk Copiapo</v>
          </cell>
          <cell r="J1415" t="str">
            <v>Camila Chepilla</v>
          </cell>
          <cell r="K1415" t="str">
            <v>Camila Chepilla</v>
          </cell>
          <cell r="L1415" t="str">
            <v>Elizabeth Guerrero</v>
          </cell>
          <cell r="M1415" t="str">
            <v>eguerrero@callegari.cl</v>
          </cell>
          <cell r="N1415">
            <v>8990000</v>
          </cell>
        </row>
        <row r="1416">
          <cell r="A1416" t="str">
            <v>SGDR94</v>
          </cell>
          <cell r="B1416">
            <v>45348.502083333333</v>
          </cell>
          <cell r="C1416" t="str">
            <v>FORD</v>
          </cell>
          <cell r="D1416" t="str">
            <v>RANGER</v>
          </cell>
          <cell r="E1416">
            <v>2023</v>
          </cell>
          <cell r="F1416">
            <v>24500</v>
          </cell>
          <cell r="G1416" t="str">
            <v>3.2 XLT MT 4X4 DIESEL</v>
          </cell>
          <cell r="H1416" t="str">
            <v>GRIS MERCURIO</v>
          </cell>
          <cell r="I1416" t="str">
            <v>Megacentro Ovalle</v>
          </cell>
          <cell r="J1416" t="str">
            <v>Erica Miranda</v>
          </cell>
          <cell r="K1416" t="str">
            <v>Erica Miranda</v>
          </cell>
          <cell r="L1416" t="str">
            <v>Andy Sebastian  Rojas</v>
          </cell>
          <cell r="M1416" t="str">
            <v>arojas@callegari.cl</v>
          </cell>
          <cell r="N1416">
            <v>22500000</v>
          </cell>
        </row>
        <row r="1417">
          <cell r="A1417" t="str">
            <v>RLSH85</v>
          </cell>
          <cell r="B1417">
            <v>45345.78402777778</v>
          </cell>
          <cell r="C1417" t="str">
            <v>NISSAN</v>
          </cell>
          <cell r="D1417" t="str">
            <v>NAVARA</v>
          </cell>
          <cell r="E1417">
            <v>2022</v>
          </cell>
          <cell r="F1417">
            <v>125700</v>
          </cell>
          <cell r="G1417" t="str">
            <v>2.3 DC LE MT 4X4 DIESEL</v>
          </cell>
          <cell r="H1417" t="str">
            <v xml:space="preserve">BLANCO </v>
          </cell>
          <cell r="I1417" t="str">
            <v>Nissan La Serena</v>
          </cell>
          <cell r="J1417" t="str">
            <v>Erica Miranda</v>
          </cell>
          <cell r="K1417" t="str">
            <v>Erica Miranda</v>
          </cell>
          <cell r="L1417" t="str">
            <v>Magdalena Olivares</v>
          </cell>
          <cell r="M1417" t="str">
            <v>molivares@callegari.cl</v>
          </cell>
          <cell r="N1417">
            <v>16000000</v>
          </cell>
        </row>
        <row r="1418">
          <cell r="A1418" t="str">
            <v>SSTS41</v>
          </cell>
          <cell r="B1418">
            <v>45344.479166666664</v>
          </cell>
          <cell r="C1418" t="str">
            <v>SUZUKI</v>
          </cell>
          <cell r="D1418" t="str">
            <v>SWIFT</v>
          </cell>
          <cell r="E1418">
            <v>2023</v>
          </cell>
          <cell r="F1418">
            <v>12000</v>
          </cell>
          <cell r="H1418" t="str">
            <v>PLATEADO</v>
          </cell>
          <cell r="I1418" t="str">
            <v>Usados Los Carreras</v>
          </cell>
          <cell r="J1418" t="str">
            <v>Camila Chepilla</v>
          </cell>
          <cell r="K1418" t="str">
            <v>Camila Chepilla</v>
          </cell>
          <cell r="L1418" t="str">
            <v>Sebastian Cabrera</v>
          </cell>
          <cell r="M1418" t="str">
            <v>scabrera@callegari.cl</v>
          </cell>
          <cell r="N1418">
            <v>8500000</v>
          </cell>
        </row>
        <row r="1419">
          <cell r="A1419" t="str">
            <v>PPTZ78</v>
          </cell>
          <cell r="B1419">
            <v>45344.451388888891</v>
          </cell>
          <cell r="C1419" t="str">
            <v>SSANGYONG</v>
          </cell>
          <cell r="D1419" t="str">
            <v>MUSSO GRAND</v>
          </cell>
          <cell r="E1419">
            <v>2021</v>
          </cell>
          <cell r="F1419">
            <v>88177</v>
          </cell>
          <cell r="G1419" t="str">
            <v>2.2 GLX MT DIESEL</v>
          </cell>
          <cell r="H1419" t="str">
            <v xml:space="preserve">BLANCO </v>
          </cell>
          <cell r="I1419" t="str">
            <v>Megacentro Ovalle</v>
          </cell>
          <cell r="J1419" t="str">
            <v>Erica Miranda</v>
          </cell>
          <cell r="K1419" t="str">
            <v>Erica Miranda</v>
          </cell>
          <cell r="L1419" t="str">
            <v>David Ramirez</v>
          </cell>
          <cell r="M1419" t="str">
            <v>dramirez@callegari.cl</v>
          </cell>
          <cell r="N1419">
            <v>11800000</v>
          </cell>
        </row>
        <row r="1420">
          <cell r="A1420" t="str">
            <v>SPZD69</v>
          </cell>
          <cell r="B1420">
            <v>45343.692361111112</v>
          </cell>
          <cell r="C1420" t="str">
            <v>AUDI</v>
          </cell>
          <cell r="D1420" t="str">
            <v>Q2</v>
          </cell>
          <cell r="E1420">
            <v>2023</v>
          </cell>
          <cell r="F1420">
            <v>22000</v>
          </cell>
          <cell r="G1420" t="str">
            <v>1.4 PI 35 TFSI SPORT AT</v>
          </cell>
          <cell r="H1420" t="str">
            <v>AZUL</v>
          </cell>
          <cell r="I1420" t="str">
            <v xml:space="preserve">Premium Usados </v>
          </cell>
          <cell r="J1420" t="str">
            <v>Erica Miranda</v>
          </cell>
          <cell r="K1420" t="str">
            <v>Erica Miranda</v>
          </cell>
          <cell r="L1420" t="str">
            <v>Daniel Aguilera</v>
          </cell>
          <cell r="M1420" t="str">
            <v>daguilera@callegari.cl</v>
          </cell>
          <cell r="N1420">
            <v>22500000</v>
          </cell>
        </row>
        <row r="1421">
          <cell r="A1421" t="str">
            <v>PPZJ93</v>
          </cell>
          <cell r="B1421">
            <v>45343.515972222223</v>
          </cell>
          <cell r="C1421" t="str">
            <v>PEUGEOT</v>
          </cell>
          <cell r="D1421">
            <v>3008</v>
          </cell>
          <cell r="E1421">
            <v>2021</v>
          </cell>
          <cell r="F1421">
            <v>42580</v>
          </cell>
          <cell r="G1421" t="str">
            <v>1.5 GT BLUEHDI 130 AT DIESEL</v>
          </cell>
          <cell r="H1421" t="str">
            <v>GRIS ARTENSE</v>
          </cell>
          <cell r="I1421" t="str">
            <v>Peugeot Copiapo</v>
          </cell>
          <cell r="J1421" t="str">
            <v>Camila Chepilla</v>
          </cell>
          <cell r="K1421" t="str">
            <v>Camila Chepilla</v>
          </cell>
          <cell r="L1421" t="str">
            <v>Ricky Bohorquez</v>
          </cell>
          <cell r="M1421" t="str">
            <v>rbohorquez@callegari.cl</v>
          </cell>
          <cell r="N1421">
            <v>17000000</v>
          </cell>
        </row>
        <row r="1422">
          <cell r="A1422" t="str">
            <v>SPZB94</v>
          </cell>
          <cell r="B1422">
            <v>45343.429861111108</v>
          </cell>
          <cell r="C1422" t="str">
            <v>GEELY</v>
          </cell>
          <cell r="D1422" t="str">
            <v>AZKARRA</v>
          </cell>
          <cell r="E1422">
            <v>2023</v>
          </cell>
          <cell r="F1422">
            <v>15200</v>
          </cell>
          <cell r="G1422" t="str">
            <v>1.5 TURBO COMFORT AT</v>
          </cell>
          <cell r="H1422" t="str">
            <v xml:space="preserve">GRIS </v>
          </cell>
          <cell r="I1422" t="str">
            <v>Megacentro La Serena</v>
          </cell>
          <cell r="J1422" t="str">
            <v>Erica Miranda</v>
          </cell>
          <cell r="K1422" t="str">
            <v>Erica Miranda</v>
          </cell>
          <cell r="L1422" t="str">
            <v>Viviana Rojas</v>
          </cell>
          <cell r="M1422" t="str">
            <v>v.rojas@callegari.cl</v>
          </cell>
          <cell r="N1422">
            <v>11500000</v>
          </cell>
        </row>
        <row r="1423">
          <cell r="A1423" t="str">
            <v>PHKL78</v>
          </cell>
          <cell r="B1423">
            <v>45343.429166666669</v>
          </cell>
          <cell r="C1423" t="str">
            <v>FORD</v>
          </cell>
          <cell r="D1423" t="str">
            <v>TERRITORY</v>
          </cell>
          <cell r="E1423">
            <v>2021</v>
          </cell>
          <cell r="F1423">
            <v>40934</v>
          </cell>
          <cell r="G1423" t="str">
            <v>1.5 TITANIUM PLUS AT</v>
          </cell>
          <cell r="H1423" t="str">
            <v>BLANCO METALICO</v>
          </cell>
          <cell r="I1423" t="str">
            <v>Megacentro La Serena</v>
          </cell>
          <cell r="J1423" t="str">
            <v>Erica Miranda</v>
          </cell>
          <cell r="K1423" t="str">
            <v>Erica Miranda</v>
          </cell>
          <cell r="L1423" t="str">
            <v>Eliana Aguilera</v>
          </cell>
          <cell r="M1423" t="str">
            <v>belen.aguilera@callegari.cl</v>
          </cell>
          <cell r="N1423">
            <v>12500000</v>
          </cell>
        </row>
        <row r="1424">
          <cell r="A1424" t="str">
            <v>SFCB76</v>
          </cell>
          <cell r="B1424">
            <v>45342.743750000001</v>
          </cell>
          <cell r="C1424" t="str">
            <v>RAM</v>
          </cell>
          <cell r="D1424">
            <v>700</v>
          </cell>
          <cell r="E1424">
            <v>2023</v>
          </cell>
          <cell r="F1424">
            <v>31855</v>
          </cell>
          <cell r="G1424" t="str">
            <v>1.4 SLT CD MT</v>
          </cell>
          <cell r="H1424" t="str">
            <v>BLANCO BANCHISA</v>
          </cell>
          <cell r="I1424" t="str">
            <v>Megacentro Ovalle</v>
          </cell>
          <cell r="J1424" t="str">
            <v>Erica Miranda</v>
          </cell>
          <cell r="K1424" t="str">
            <v>Erica Miranda</v>
          </cell>
          <cell r="L1424" t="str">
            <v>David Ramirez</v>
          </cell>
          <cell r="M1424" t="str">
            <v>dramirez@callegari.cl</v>
          </cell>
          <cell r="N1424">
            <v>10000000</v>
          </cell>
        </row>
        <row r="1425">
          <cell r="A1425" t="str">
            <v>KGLR81</v>
          </cell>
          <cell r="B1425">
            <v>45342.527777777781</v>
          </cell>
          <cell r="C1425" t="str">
            <v>SUZUKI</v>
          </cell>
          <cell r="D1425" t="str">
            <v>DZIRE</v>
          </cell>
          <cell r="E1425">
            <v>2018</v>
          </cell>
          <cell r="F1425">
            <v>80000</v>
          </cell>
          <cell r="G1425" t="str">
            <v>1.2 G GLX MT</v>
          </cell>
          <cell r="H1425" t="str">
            <v xml:space="preserve">BEIGE </v>
          </cell>
          <cell r="I1425" t="str">
            <v>Nissan Copiapo</v>
          </cell>
          <cell r="J1425" t="str">
            <v>Camila Chepilla</v>
          </cell>
          <cell r="K1425" t="str">
            <v>Camila Chepilla</v>
          </cell>
          <cell r="L1425" t="str">
            <v>Jonathan Barraza</v>
          </cell>
          <cell r="M1425" t="str">
            <v>jbarraza@callegari.cl</v>
          </cell>
          <cell r="N1425">
            <v>5200000</v>
          </cell>
        </row>
        <row r="1426">
          <cell r="A1426" t="str">
            <v>PZJL69</v>
          </cell>
          <cell r="B1426">
            <v>45341.800694444442</v>
          </cell>
          <cell r="C1426" t="str">
            <v>CHERY</v>
          </cell>
          <cell r="D1426" t="str">
            <v>TIGGO 7</v>
          </cell>
          <cell r="E1426">
            <v>2021</v>
          </cell>
          <cell r="F1426">
            <v>52459</v>
          </cell>
          <cell r="G1426" t="str">
            <v>1.5 PRO GLS AT</v>
          </cell>
          <cell r="H1426" t="str">
            <v>BLANCO METALIZADO</v>
          </cell>
          <cell r="I1426" t="str">
            <v>Local Fco De Aguirre</v>
          </cell>
          <cell r="J1426" t="str">
            <v>Erica Miranda</v>
          </cell>
          <cell r="K1426" t="str">
            <v>Erica Miranda</v>
          </cell>
          <cell r="L1426" t="str">
            <v>Ximena Villagra</v>
          </cell>
          <cell r="M1426" t="str">
            <v>xvillagra@callegari.cl</v>
          </cell>
          <cell r="N1426">
            <v>10000000</v>
          </cell>
        </row>
        <row r="1427">
          <cell r="A1427" t="str">
            <v>SYRB32</v>
          </cell>
          <cell r="B1427">
            <v>45341.784722222219</v>
          </cell>
          <cell r="C1427" t="str">
            <v>KIA MOTORS</v>
          </cell>
          <cell r="D1427" t="str">
            <v>NIRO</v>
          </cell>
          <cell r="E1427">
            <v>2024</v>
          </cell>
          <cell r="F1427">
            <v>2500</v>
          </cell>
          <cell r="G1427" t="str">
            <v>NIRO 1.6L LX GDI 6DCT</v>
          </cell>
          <cell r="H1427" t="str">
            <v>BLANCO</v>
          </cell>
          <cell r="I1427" t="str">
            <v>Kia La Serena</v>
          </cell>
          <cell r="J1427" t="str">
            <v>Erica Miranda</v>
          </cell>
          <cell r="K1427" t="str">
            <v>Erica Miranda</v>
          </cell>
          <cell r="L1427" t="str">
            <v>José Cerda</v>
          </cell>
          <cell r="M1427" t="str">
            <v>jose.cerda@callegari.cl</v>
          </cell>
          <cell r="N1427">
            <v>20000000</v>
          </cell>
        </row>
        <row r="1428">
          <cell r="A1428" t="str">
            <v>RZVX62</v>
          </cell>
          <cell r="B1428">
            <v>45338.564583333333</v>
          </cell>
          <cell r="C1428" t="str">
            <v>CHANGAN</v>
          </cell>
          <cell r="D1428" t="str">
            <v>UNI-T</v>
          </cell>
          <cell r="E1428">
            <v>2022</v>
          </cell>
          <cell r="F1428">
            <v>22000</v>
          </cell>
          <cell r="H1428" t="str">
            <v xml:space="preserve">GRIS </v>
          </cell>
          <cell r="I1428" t="str">
            <v>Usados Los Carreras</v>
          </cell>
          <cell r="J1428" t="str">
            <v>Camila Chepilla</v>
          </cell>
          <cell r="K1428" t="str">
            <v>Camila Chepilla</v>
          </cell>
          <cell r="L1428" t="str">
            <v>Lucila Arredondo</v>
          </cell>
          <cell r="M1428" t="str">
            <v>larredondo@callegari.cl</v>
          </cell>
          <cell r="N1428">
            <v>14000000</v>
          </cell>
        </row>
        <row r="1429">
          <cell r="A1429" t="str">
            <v>PPLZ76</v>
          </cell>
          <cell r="B1429">
            <v>45338.481249999997</v>
          </cell>
          <cell r="C1429" t="str">
            <v>NISSAN</v>
          </cell>
          <cell r="D1429" t="str">
            <v>KICKS</v>
          </cell>
          <cell r="E1429">
            <v>2021</v>
          </cell>
          <cell r="F1429">
            <v>12000</v>
          </cell>
          <cell r="G1429" t="str">
            <v>1.6 ADVANCE AT</v>
          </cell>
          <cell r="H1429" t="str">
            <v>BLANCO PERLA</v>
          </cell>
          <cell r="I1429" t="str">
            <v>Megacentro La Serena</v>
          </cell>
          <cell r="J1429" t="str">
            <v>Erica Miranda</v>
          </cell>
          <cell r="K1429" t="str">
            <v>Erica Miranda</v>
          </cell>
          <cell r="L1429" t="str">
            <v>Hugo Araya Araya</v>
          </cell>
          <cell r="M1429" t="str">
            <v>haraya@callegari.cl</v>
          </cell>
          <cell r="N1429">
            <v>10500000</v>
          </cell>
        </row>
        <row r="1430">
          <cell r="A1430" t="str">
            <v>PPZJ56</v>
          </cell>
          <cell r="B1430">
            <v>45338.461111111108</v>
          </cell>
          <cell r="C1430" t="str">
            <v>KIA MOTORS</v>
          </cell>
          <cell r="D1430" t="str">
            <v>SELTOS</v>
          </cell>
          <cell r="E1430">
            <v>2021</v>
          </cell>
          <cell r="F1430">
            <v>62500</v>
          </cell>
          <cell r="G1430" t="str">
            <v>SELTOS EX 1.6L 6MT</v>
          </cell>
          <cell r="H1430" t="str">
            <v>BLANCO INVIERNO</v>
          </cell>
          <cell r="I1430" t="str">
            <v>Megacentro Copiapo</v>
          </cell>
          <cell r="J1430" t="str">
            <v>Camila Chepilla</v>
          </cell>
          <cell r="K1430" t="str">
            <v>Camila Chepilla</v>
          </cell>
          <cell r="L1430" t="str">
            <v>Atalia Quinteros</v>
          </cell>
          <cell r="M1430" t="str">
            <v>ataliaq@callegari.cl</v>
          </cell>
          <cell r="N1430">
            <v>10800000</v>
          </cell>
        </row>
        <row r="1431">
          <cell r="A1431" t="str">
            <v>HHRY28</v>
          </cell>
          <cell r="B1431">
            <v>45337.760416666664</v>
          </cell>
          <cell r="C1431" t="str">
            <v>PEUGEOT</v>
          </cell>
          <cell r="D1431">
            <v>4008</v>
          </cell>
          <cell r="E1431">
            <v>2015</v>
          </cell>
          <cell r="F1431">
            <v>120000</v>
          </cell>
          <cell r="G1431" t="str">
            <v>2.0 FELINE 150HP AT 4X4</v>
          </cell>
          <cell r="H1431" t="str">
            <v>GRIS TITANIUM</v>
          </cell>
          <cell r="I1431" t="str">
            <v xml:space="preserve">Premium Usados </v>
          </cell>
          <cell r="J1431" t="str">
            <v>Erica Miranda</v>
          </cell>
          <cell r="K1431" t="str">
            <v>Erica Miranda</v>
          </cell>
          <cell r="L1431" t="str">
            <v>Daniel Aguilera</v>
          </cell>
          <cell r="M1431" t="str">
            <v>daguilera@callegari.cl</v>
          </cell>
          <cell r="N1431">
            <v>6500000</v>
          </cell>
        </row>
        <row r="1432">
          <cell r="A1432" t="str">
            <v>RXDH47</v>
          </cell>
          <cell r="B1432">
            <v>45337.759722222225</v>
          </cell>
          <cell r="C1432" t="str">
            <v>CHANGAN</v>
          </cell>
          <cell r="D1432" t="str">
            <v>CS15</v>
          </cell>
          <cell r="E1432">
            <v>2022</v>
          </cell>
          <cell r="F1432">
            <v>20500</v>
          </cell>
          <cell r="G1432" t="str">
            <v>1.5 ELITE MT</v>
          </cell>
          <cell r="H1432" t="str">
            <v>PLATEADO PLATA</v>
          </cell>
          <cell r="I1432" t="str">
            <v>Megacentro Ovalle</v>
          </cell>
          <cell r="J1432" t="str">
            <v>Erica Miranda</v>
          </cell>
          <cell r="K1432" t="str">
            <v>Erica Miranda</v>
          </cell>
          <cell r="L1432" t="str">
            <v>Jorge Nuñez</v>
          </cell>
          <cell r="M1432" t="str">
            <v>jnunez@callegari.cl</v>
          </cell>
          <cell r="N1432">
            <v>7000000</v>
          </cell>
        </row>
        <row r="1433">
          <cell r="A1433" t="str">
            <v>PLCG83</v>
          </cell>
          <cell r="B1433">
            <v>45337.759027777778</v>
          </cell>
          <cell r="C1433" t="str">
            <v>FORD</v>
          </cell>
          <cell r="D1433" t="str">
            <v>EXPLORER</v>
          </cell>
          <cell r="E1433">
            <v>2021</v>
          </cell>
          <cell r="F1433">
            <v>63500</v>
          </cell>
          <cell r="G1433" t="str">
            <v>2.3 LIMITED ECOBOOST AT 4X4</v>
          </cell>
          <cell r="H1433" t="str">
            <v>PLATEADO METALICO</v>
          </cell>
          <cell r="I1433" t="str">
            <v>Megacentro La Serena</v>
          </cell>
          <cell r="J1433" t="str">
            <v>Erica Miranda</v>
          </cell>
          <cell r="K1433" t="str">
            <v>Erica Miranda</v>
          </cell>
          <cell r="L1433" t="str">
            <v>Juan Saavedra</v>
          </cell>
          <cell r="M1433" t="str">
            <v>jsaavedra@callegari.cl</v>
          </cell>
          <cell r="N1433">
            <v>25000000</v>
          </cell>
        </row>
        <row r="1434">
          <cell r="A1434" t="str">
            <v>RZCH74</v>
          </cell>
          <cell r="B1434">
            <v>45337.719444444447</v>
          </cell>
          <cell r="C1434" t="str">
            <v>CHANGAN</v>
          </cell>
          <cell r="D1434" t="str">
            <v>CX70</v>
          </cell>
          <cell r="E1434">
            <v>2022</v>
          </cell>
          <cell r="F1434">
            <v>8800</v>
          </cell>
          <cell r="G1434" t="str">
            <v>1.5 ELITE TURBO AT</v>
          </cell>
          <cell r="H1434" t="str">
            <v xml:space="preserve">ROJO </v>
          </cell>
          <cell r="I1434" t="str">
            <v>Sk Copiapo</v>
          </cell>
          <cell r="J1434" t="str">
            <v>Camila Chepilla</v>
          </cell>
          <cell r="K1434" t="str">
            <v>Camila Chepilla</v>
          </cell>
          <cell r="L1434" t="str">
            <v>Fabio Jaramillo</v>
          </cell>
          <cell r="M1434" t="str">
            <v>fjaramillo@callegari.cl</v>
          </cell>
          <cell r="N1434">
            <v>9500000</v>
          </cell>
        </row>
        <row r="1435">
          <cell r="A1435" t="str">
            <v>THCY24</v>
          </cell>
          <cell r="B1435">
            <v>45337.50277777778</v>
          </cell>
          <cell r="C1435" t="str">
            <v>KIA MOTORS</v>
          </cell>
          <cell r="D1435" t="str">
            <v>SONET</v>
          </cell>
          <cell r="E1435">
            <v>2024</v>
          </cell>
          <cell r="F1435">
            <v>48</v>
          </cell>
          <cell r="H1435" t="str">
            <v>GRIS GRAVEDAD</v>
          </cell>
          <cell r="I1435" t="str">
            <v>Kia La Serena</v>
          </cell>
          <cell r="J1435" t="str">
            <v>Erica Miranda</v>
          </cell>
          <cell r="K1435" t="str">
            <v>Erica Miranda</v>
          </cell>
          <cell r="L1435" t="str">
            <v>José Cerda</v>
          </cell>
          <cell r="M1435" t="str">
            <v>jose.cerda@callegari.cl</v>
          </cell>
          <cell r="N1435">
            <v>14000000</v>
          </cell>
        </row>
        <row r="1436">
          <cell r="A1436" t="str">
            <v>KRPX49</v>
          </cell>
          <cell r="B1436">
            <v>45336.487500000003</v>
          </cell>
          <cell r="C1436" t="str">
            <v>TOYOTA</v>
          </cell>
          <cell r="D1436" t="str">
            <v>RUSH</v>
          </cell>
          <cell r="E1436">
            <v>2018</v>
          </cell>
          <cell r="F1436">
            <v>44500</v>
          </cell>
          <cell r="G1436" t="str">
            <v>1.5 LEI MT 4X4</v>
          </cell>
          <cell r="H1436" t="str">
            <v>PLATEADO SILVER META</v>
          </cell>
          <cell r="I1436" t="str">
            <v>Nissan Copiapo</v>
          </cell>
          <cell r="J1436" t="str">
            <v>Camila Chepilla</v>
          </cell>
          <cell r="K1436" t="str">
            <v>Camila Chepilla</v>
          </cell>
          <cell r="L1436" t="str">
            <v>Daniel Villa</v>
          </cell>
          <cell r="M1436" t="str">
            <v>dvilla@callegari.cl</v>
          </cell>
          <cell r="N1436">
            <v>8000000</v>
          </cell>
        </row>
        <row r="1437">
          <cell r="A1437" t="str">
            <v>PPVC43</v>
          </cell>
          <cell r="B1437">
            <v>45335.396527777775</v>
          </cell>
          <cell r="C1437" t="str">
            <v>KIA MOTORS</v>
          </cell>
          <cell r="D1437" t="str">
            <v>MORNING</v>
          </cell>
          <cell r="E1437">
            <v>2021</v>
          </cell>
          <cell r="F1437">
            <v>17876</v>
          </cell>
          <cell r="G1437" t="str">
            <v>MORNING EX 1.2L 5MT ABS AC</v>
          </cell>
          <cell r="H1437" t="str">
            <v>GRIS ASTRAL</v>
          </cell>
          <cell r="I1437" t="str">
            <v>Local Fco De Aguirre</v>
          </cell>
          <cell r="J1437" t="str">
            <v>Erica Miranda</v>
          </cell>
          <cell r="K1437" t="str">
            <v>Erica Miranda</v>
          </cell>
          <cell r="L1437" t="str">
            <v>Ximena Villagra</v>
          </cell>
          <cell r="M1437" t="str">
            <v>xvillagra@callegari.cl</v>
          </cell>
          <cell r="N1437">
            <v>6500000</v>
          </cell>
        </row>
        <row r="1438">
          <cell r="A1438" t="str">
            <v>HGTX31</v>
          </cell>
          <cell r="B1438">
            <v>45334.776388888888</v>
          </cell>
          <cell r="C1438" t="str">
            <v>PEUGEOT</v>
          </cell>
          <cell r="D1438">
            <v>308</v>
          </cell>
          <cell r="E1438">
            <v>2015</v>
          </cell>
          <cell r="F1438">
            <v>98000</v>
          </cell>
          <cell r="G1438" t="str">
            <v>1.2 ALLURE PACK PURETECH EAT6 AT</v>
          </cell>
          <cell r="H1438" t="str">
            <v>BLANCO NACAR</v>
          </cell>
          <cell r="I1438" t="str">
            <v xml:space="preserve">Premium Usados </v>
          </cell>
          <cell r="J1438" t="str">
            <v>Erica Miranda</v>
          </cell>
          <cell r="K1438" t="str">
            <v>Erica Miranda</v>
          </cell>
          <cell r="L1438" t="str">
            <v>Jordi Foitzick</v>
          </cell>
          <cell r="M1438" t="str">
            <v>jocarrasco@callegari.cl</v>
          </cell>
          <cell r="N1438">
            <v>4600000</v>
          </cell>
        </row>
        <row r="1439">
          <cell r="A1439" t="str">
            <v>LHSD67</v>
          </cell>
          <cell r="B1439">
            <v>45334.772222222222</v>
          </cell>
          <cell r="C1439" t="str">
            <v>KIA MOTORS</v>
          </cell>
          <cell r="D1439" t="str">
            <v>MORNING</v>
          </cell>
          <cell r="E1439">
            <v>2019</v>
          </cell>
          <cell r="F1439">
            <v>62000</v>
          </cell>
          <cell r="G1439" t="str">
            <v>MORNING EX 1.2L 5MT ABS AC</v>
          </cell>
          <cell r="H1439" t="str">
            <v>ROJO VIVO</v>
          </cell>
          <cell r="I1439" t="str">
            <v>Megacentro La Serena</v>
          </cell>
          <cell r="J1439" t="str">
            <v>Erica Miranda</v>
          </cell>
          <cell r="K1439" t="str">
            <v>Erica Miranda</v>
          </cell>
          <cell r="L1439" t="str">
            <v>Hugo Araya Araya</v>
          </cell>
          <cell r="M1439" t="str">
            <v>haraya@callegari.cl</v>
          </cell>
          <cell r="N1439">
            <v>5350000</v>
          </cell>
        </row>
        <row r="1440">
          <cell r="A1440" t="str">
            <v>KSRY52</v>
          </cell>
          <cell r="B1440">
            <v>45334.716666666667</v>
          </cell>
          <cell r="C1440" t="str">
            <v>KIA MOTORS</v>
          </cell>
          <cell r="D1440" t="str">
            <v>RIO 5</v>
          </cell>
          <cell r="E1440">
            <v>2018</v>
          </cell>
          <cell r="F1440">
            <v>67224</v>
          </cell>
          <cell r="G1440" t="str">
            <v>RIO 5 EX 1.4L 6MT FULL</v>
          </cell>
          <cell r="H1440" t="str">
            <v>AZUL FUERTE</v>
          </cell>
          <cell r="I1440" t="str">
            <v>Local Fco De Aguirre</v>
          </cell>
          <cell r="J1440" t="str">
            <v>Erica Miranda</v>
          </cell>
          <cell r="K1440" t="str">
            <v>Erica Miranda</v>
          </cell>
          <cell r="L1440" t="str">
            <v>Ximena Villagra</v>
          </cell>
          <cell r="M1440" t="str">
            <v>xvillagra@callegari.cl</v>
          </cell>
          <cell r="N1440">
            <v>6300000</v>
          </cell>
        </row>
        <row r="1441">
          <cell r="A1441" t="str">
            <v>PPJP58</v>
          </cell>
          <cell r="B1441">
            <v>45334.490277777775</v>
          </cell>
          <cell r="C1441" t="str">
            <v>VOLKSWAGEN</v>
          </cell>
          <cell r="D1441" t="str">
            <v>T-CROSS</v>
          </cell>
          <cell r="E1441">
            <v>2021</v>
          </cell>
          <cell r="F1441">
            <v>51000</v>
          </cell>
          <cell r="G1441" t="str">
            <v>1.6 TRENDLINE MT</v>
          </cell>
          <cell r="H1441" t="str">
            <v>BLANCO PURO</v>
          </cell>
          <cell r="I1441" t="str">
            <v>Megacentro La Serena</v>
          </cell>
          <cell r="J1441" t="str">
            <v>Erica Miranda</v>
          </cell>
          <cell r="K1441" t="str">
            <v>Erica Miranda</v>
          </cell>
          <cell r="L1441" t="str">
            <v>Hugo Araya Araya</v>
          </cell>
          <cell r="M1441" t="str">
            <v>haraya@callegari.cl</v>
          </cell>
          <cell r="N1441">
            <v>9000000</v>
          </cell>
        </row>
        <row r="1442">
          <cell r="A1442" t="str">
            <v>RCHH29</v>
          </cell>
          <cell r="B1442">
            <v>45334.486805555556</v>
          </cell>
          <cell r="C1442" t="str">
            <v>TOYOTA</v>
          </cell>
          <cell r="D1442" t="str">
            <v>4RUNNER</v>
          </cell>
          <cell r="E1442">
            <v>2022</v>
          </cell>
          <cell r="F1442">
            <v>25185</v>
          </cell>
          <cell r="G1442" t="str">
            <v>4.0 SR5 AT</v>
          </cell>
          <cell r="H1442" t="str">
            <v xml:space="preserve">BLANCO </v>
          </cell>
          <cell r="I1442" t="str">
            <v>Local Fco De Aguirre</v>
          </cell>
          <cell r="J1442" t="str">
            <v>Erica Miranda</v>
          </cell>
          <cell r="K1442" t="str">
            <v>Erica Miranda</v>
          </cell>
          <cell r="L1442" t="str">
            <v>Ximena Villagra</v>
          </cell>
          <cell r="M1442" t="str">
            <v>xvillagra@callegari.cl</v>
          </cell>
          <cell r="N1442">
            <v>22500000</v>
          </cell>
        </row>
        <row r="1443">
          <cell r="A1443" t="str">
            <v>JLHR52</v>
          </cell>
          <cell r="B1443">
            <v>45330.548611111109</v>
          </cell>
          <cell r="C1443" t="str">
            <v>KIA MOTORS</v>
          </cell>
          <cell r="D1443" t="str">
            <v>MORNING</v>
          </cell>
          <cell r="E1443">
            <v>2017</v>
          </cell>
          <cell r="F1443">
            <v>66000</v>
          </cell>
          <cell r="G1443" t="str">
            <v>MORNING EX 1.2L 5MT ABS AC</v>
          </cell>
          <cell r="H1443" t="str">
            <v>AZUL CIELO</v>
          </cell>
          <cell r="I1443" t="str">
            <v>Second Floor Kia</v>
          </cell>
          <cell r="J1443" t="str">
            <v>Erica Miranda</v>
          </cell>
          <cell r="K1443" t="str">
            <v>Erica Miranda</v>
          </cell>
          <cell r="L1443" t="str">
            <v>Leonardo Palma Nuñez</v>
          </cell>
          <cell r="M1443" t="str">
            <v>lpalma@callegari.cl</v>
          </cell>
          <cell r="N1443">
            <v>4500000</v>
          </cell>
        </row>
        <row r="1444">
          <cell r="A1444" t="str">
            <v>HZCG48</v>
          </cell>
          <cell r="B1444">
            <v>45329.573611111111</v>
          </cell>
          <cell r="C1444" t="str">
            <v>MAZDA</v>
          </cell>
          <cell r="D1444" t="str">
            <v>MAZDA2</v>
          </cell>
          <cell r="E1444">
            <v>2016</v>
          </cell>
          <cell r="F1444">
            <v>80000</v>
          </cell>
          <cell r="G1444" t="str">
            <v>1.5 SPORT GT MT</v>
          </cell>
          <cell r="H1444" t="str">
            <v xml:space="preserve">ROJO </v>
          </cell>
          <cell r="I1444" t="str">
            <v>Usados Los Carreras</v>
          </cell>
          <cell r="J1444" t="str">
            <v>Camila Chepilla</v>
          </cell>
          <cell r="K1444" t="str">
            <v>Camila Chepilla</v>
          </cell>
          <cell r="L1444" t="str">
            <v>Jose Mauricio Ibañez</v>
          </cell>
          <cell r="M1444" t="str">
            <v>jibanez@callegari.cl</v>
          </cell>
          <cell r="N1444">
            <v>6000000</v>
          </cell>
        </row>
        <row r="1445">
          <cell r="A1445" t="str">
            <v>PKBJ19</v>
          </cell>
          <cell r="B1445">
            <v>45329.429166666669</v>
          </cell>
          <cell r="C1445" t="str">
            <v>JAC</v>
          </cell>
          <cell r="D1445" t="str">
            <v>GRAND S3</v>
          </cell>
          <cell r="E1445">
            <v>2021</v>
          </cell>
          <cell r="F1445">
            <v>35000</v>
          </cell>
          <cell r="H1445" t="str">
            <v xml:space="preserve">BLANCO </v>
          </cell>
          <cell r="I1445" t="str">
            <v>Vallenar</v>
          </cell>
          <cell r="J1445" t="str">
            <v>Camila Chepilla</v>
          </cell>
          <cell r="K1445" t="str">
            <v>Camila Chepilla</v>
          </cell>
          <cell r="L1445" t="str">
            <v>Claudia Vasquez</v>
          </cell>
          <cell r="M1445" t="str">
            <v>cvasquez@callegari.cl</v>
          </cell>
          <cell r="N1445">
            <v>6000000</v>
          </cell>
        </row>
        <row r="1446">
          <cell r="A1446" t="str">
            <v>LVXL73</v>
          </cell>
          <cell r="B1446">
            <v>45328.54583333333</v>
          </cell>
          <cell r="C1446" t="str">
            <v>NISSAN</v>
          </cell>
          <cell r="D1446" t="str">
            <v>KICKS</v>
          </cell>
          <cell r="E1446">
            <v>2020</v>
          </cell>
          <cell r="F1446">
            <v>38600</v>
          </cell>
          <cell r="G1446" t="str">
            <v>1.6 SENSE MT</v>
          </cell>
          <cell r="H1446" t="str">
            <v>NARANJO METALICO</v>
          </cell>
          <cell r="I1446" t="str">
            <v>Local Fco De Aguirre</v>
          </cell>
          <cell r="J1446" t="str">
            <v>Erica Miranda</v>
          </cell>
          <cell r="K1446" t="str">
            <v>Erica Miranda</v>
          </cell>
          <cell r="L1446" t="str">
            <v>Willy Guerrero</v>
          </cell>
          <cell r="M1446" t="str">
            <v>wguerrero@callegari.cl</v>
          </cell>
          <cell r="N1446">
            <v>8300000</v>
          </cell>
        </row>
        <row r="1447">
          <cell r="A1447" t="str">
            <v>RDLW63</v>
          </cell>
          <cell r="B1447">
            <v>45328.510416666664</v>
          </cell>
          <cell r="C1447" t="str">
            <v>CHERY</v>
          </cell>
          <cell r="D1447" t="str">
            <v>TIGGO 2</v>
          </cell>
          <cell r="E1447">
            <v>2021</v>
          </cell>
          <cell r="F1447">
            <v>34500</v>
          </cell>
          <cell r="G1447" t="str">
            <v>1.5 GLS MT</v>
          </cell>
          <cell r="H1447" t="str">
            <v>AZUL METALIZADO</v>
          </cell>
          <cell r="I1447" t="str">
            <v>Vallenar</v>
          </cell>
          <cell r="J1447" t="str">
            <v>Camila Chepilla</v>
          </cell>
          <cell r="K1447" t="str">
            <v>Camila Chepilla</v>
          </cell>
          <cell r="L1447" t="str">
            <v>Claudia Vasquez</v>
          </cell>
          <cell r="M1447" t="str">
            <v>cvasquez@callegari.cl</v>
          </cell>
          <cell r="N1447">
            <v>5300000</v>
          </cell>
        </row>
        <row r="1448">
          <cell r="A1448" t="str">
            <v>SHLW95</v>
          </cell>
          <cell r="B1448">
            <v>45323.772916666669</v>
          </cell>
          <cell r="C1448" t="str">
            <v>FORD</v>
          </cell>
          <cell r="D1448" t="str">
            <v>TERRITORY</v>
          </cell>
          <cell r="E1448">
            <v>2023</v>
          </cell>
          <cell r="F1448">
            <v>24700</v>
          </cell>
          <cell r="G1448" t="str">
            <v>1.5 TREND AT</v>
          </cell>
          <cell r="H1448" t="str">
            <v>CAFE MARRON BURDEO</v>
          </cell>
          <cell r="I1448" t="str">
            <v>Megacentro Copiapo</v>
          </cell>
          <cell r="J1448" t="str">
            <v>Camila Chepilla</v>
          </cell>
          <cell r="K1448" t="str">
            <v>Camila Chepilla</v>
          </cell>
          <cell r="L1448" t="str">
            <v>Martin Thielemann</v>
          </cell>
          <cell r="M1448" t="str">
            <v>mthielemann@callegari.cl</v>
          </cell>
          <cell r="N1448">
            <v>14500000</v>
          </cell>
        </row>
        <row r="1449">
          <cell r="A1449" t="str">
            <v>TDBP59</v>
          </cell>
          <cell r="B1449">
            <v>45323.716666666667</v>
          </cell>
          <cell r="C1449" t="str">
            <v>HAVAL</v>
          </cell>
          <cell r="D1449" t="str">
            <v>JOLION</v>
          </cell>
          <cell r="E1449">
            <v>2024</v>
          </cell>
          <cell r="F1449">
            <v>5132</v>
          </cell>
          <cell r="G1449" t="str">
            <v>1.5 DELUXE AT HIBRIDO</v>
          </cell>
          <cell r="H1449" t="str">
            <v>GRIS METALICO</v>
          </cell>
          <cell r="I1449" t="str">
            <v>Nissan La Serena</v>
          </cell>
          <cell r="J1449" t="str">
            <v>Erica Miranda</v>
          </cell>
          <cell r="K1449" t="str">
            <v>Erica Miranda</v>
          </cell>
          <cell r="L1449" t="str">
            <v>Gemita Muñoz</v>
          </cell>
          <cell r="M1449" t="str">
            <v>gmunoz@callegari.cl</v>
          </cell>
          <cell r="N1449">
            <v>16500000</v>
          </cell>
        </row>
        <row r="1450">
          <cell r="A1450" t="str">
            <v>RVPX45</v>
          </cell>
          <cell r="B1450">
            <v>45323.462500000001</v>
          </cell>
          <cell r="C1450" t="str">
            <v>NISSAN</v>
          </cell>
          <cell r="D1450" t="str">
            <v>KICKS</v>
          </cell>
          <cell r="E1450">
            <v>2022</v>
          </cell>
          <cell r="F1450">
            <v>24000</v>
          </cell>
          <cell r="G1450" t="str">
            <v>1.6 ADVANCE MT</v>
          </cell>
          <cell r="H1450" t="str">
            <v>BLANCO PERLA</v>
          </cell>
          <cell r="I1450" t="str">
            <v>Megacentro Ovalle</v>
          </cell>
          <cell r="J1450" t="str">
            <v>Erica Miranda</v>
          </cell>
          <cell r="K1450" t="str">
            <v>Erica Miranda</v>
          </cell>
          <cell r="L1450" t="str">
            <v>Jasen Jose</v>
          </cell>
          <cell r="M1450" t="str">
            <v>jjasen@callegari.cl</v>
          </cell>
          <cell r="N1450">
            <v>10500000</v>
          </cell>
        </row>
        <row r="1451">
          <cell r="A1451" t="str">
            <v>TBJF23</v>
          </cell>
          <cell r="B1451">
            <v>45322.804861111108</v>
          </cell>
          <cell r="C1451" t="str">
            <v>HYUNDAI</v>
          </cell>
          <cell r="D1451" t="str">
            <v>GRAND I-10</v>
          </cell>
          <cell r="E1451">
            <v>2024</v>
          </cell>
          <cell r="F1451">
            <v>550</v>
          </cell>
          <cell r="G1451" t="str">
            <v>1.2 HB PLUS FL MT</v>
          </cell>
          <cell r="H1451" t="str">
            <v xml:space="preserve">VERDE </v>
          </cell>
          <cell r="I1451" t="str">
            <v>Megacentro Ovalle</v>
          </cell>
          <cell r="J1451" t="str">
            <v>Erica Miranda</v>
          </cell>
          <cell r="K1451" t="str">
            <v>Erica Miranda</v>
          </cell>
          <cell r="L1451" t="str">
            <v>Jorge Nuñez</v>
          </cell>
          <cell r="M1451" t="str">
            <v>jnunez@callegari.cl</v>
          </cell>
          <cell r="N1451">
            <v>8000000</v>
          </cell>
        </row>
        <row r="1452">
          <cell r="A1452" t="str">
            <v>SFFG87</v>
          </cell>
          <cell r="B1452">
            <v>45322.708333333336</v>
          </cell>
          <cell r="C1452" t="str">
            <v>GEELY</v>
          </cell>
          <cell r="D1452" t="str">
            <v>COOLRAY</v>
          </cell>
          <cell r="E1452">
            <v>2022</v>
          </cell>
          <cell r="F1452">
            <v>26972</v>
          </cell>
          <cell r="G1452" t="str">
            <v>1.5 SPORT 7DCT AT</v>
          </cell>
          <cell r="H1452" t="str">
            <v>PLATEADO PLATA</v>
          </cell>
          <cell r="I1452" t="str">
            <v>Omoda La Serena</v>
          </cell>
          <cell r="J1452" t="str">
            <v>Erica Miranda</v>
          </cell>
          <cell r="K1452" t="str">
            <v>Erica Miranda</v>
          </cell>
          <cell r="L1452" t="str">
            <v>Michaell Rojas</v>
          </cell>
          <cell r="M1452" t="str">
            <v>mrojas@callegari.cl</v>
          </cell>
          <cell r="N1452">
            <v>11000000</v>
          </cell>
        </row>
        <row r="1453">
          <cell r="A1453" t="str">
            <v>LFXL70</v>
          </cell>
          <cell r="B1453">
            <v>45322.65902777778</v>
          </cell>
          <cell r="C1453" t="str">
            <v>FORD</v>
          </cell>
          <cell r="D1453" t="str">
            <v>RANGER</v>
          </cell>
          <cell r="E1453">
            <v>2019</v>
          </cell>
          <cell r="F1453">
            <v>92200</v>
          </cell>
          <cell r="G1453" t="str">
            <v>3.2 LIMITED MT 4X4 DIESEL</v>
          </cell>
          <cell r="H1453" t="str">
            <v xml:space="preserve">BLANCO </v>
          </cell>
          <cell r="I1453" t="str">
            <v>Megacentro Copiapo</v>
          </cell>
          <cell r="J1453" t="str">
            <v>Camila Chepilla</v>
          </cell>
          <cell r="K1453" t="str">
            <v>Camila Chepilla</v>
          </cell>
          <cell r="L1453" t="str">
            <v>Martin Thielemann</v>
          </cell>
          <cell r="M1453" t="str">
            <v>mthielemann@callegari.cl</v>
          </cell>
          <cell r="N1453">
            <v>12200000</v>
          </cell>
        </row>
        <row r="1454">
          <cell r="A1454" t="str">
            <v>LLBS67</v>
          </cell>
          <cell r="B1454">
            <v>45322.527777777781</v>
          </cell>
          <cell r="C1454" t="str">
            <v>PEUGEOT</v>
          </cell>
          <cell r="D1454">
            <v>3008</v>
          </cell>
          <cell r="E1454">
            <v>2019</v>
          </cell>
          <cell r="F1454">
            <v>43000</v>
          </cell>
          <cell r="G1454" t="str">
            <v>1.5 GT LINE AT DIESEL</v>
          </cell>
          <cell r="H1454" t="str">
            <v>BLANCO NACARADO</v>
          </cell>
          <cell r="I1454" t="str">
            <v xml:space="preserve">Premium Usados </v>
          </cell>
          <cell r="J1454" t="str">
            <v>Erica Miranda</v>
          </cell>
          <cell r="K1454" t="str">
            <v>Erica Miranda</v>
          </cell>
          <cell r="L1454" t="str">
            <v>Daniel Aguilera</v>
          </cell>
          <cell r="M1454" t="str">
            <v>daguilera@callegari.cl</v>
          </cell>
          <cell r="N1454">
            <v>14500000</v>
          </cell>
        </row>
        <row r="1455">
          <cell r="A1455" t="str">
            <v>PYDF39</v>
          </cell>
          <cell r="B1455">
            <v>45322.494444444441</v>
          </cell>
          <cell r="C1455" t="str">
            <v>FORD</v>
          </cell>
          <cell r="D1455" t="str">
            <v>F-150</v>
          </cell>
          <cell r="E1455">
            <v>2021</v>
          </cell>
          <cell r="F1455">
            <v>96000</v>
          </cell>
          <cell r="G1455" t="str">
            <v>3.3 CC XLT AT</v>
          </cell>
          <cell r="H1455" t="str">
            <v>ROJO METALICO</v>
          </cell>
          <cell r="I1455" t="str">
            <v>Megacentro La Serena</v>
          </cell>
          <cell r="J1455" t="str">
            <v>Erica Miranda</v>
          </cell>
          <cell r="K1455" t="str">
            <v>Erica Miranda</v>
          </cell>
          <cell r="L1455" t="str">
            <v>Juan Saavedra</v>
          </cell>
          <cell r="M1455" t="str">
            <v>jsaavedra@callegari.cl</v>
          </cell>
          <cell r="N1455">
            <v>22000000</v>
          </cell>
        </row>
        <row r="1456">
          <cell r="A1456" t="str">
            <v>JXYW12</v>
          </cell>
          <cell r="B1456">
            <v>45322.414583333331</v>
          </cell>
          <cell r="C1456" t="str">
            <v>SUBARU</v>
          </cell>
          <cell r="D1456" t="str">
            <v>FORESTER</v>
          </cell>
          <cell r="E1456">
            <v>2018</v>
          </cell>
          <cell r="F1456">
            <v>91000</v>
          </cell>
          <cell r="H1456" t="str">
            <v>GRIS OSCURO METALICO</v>
          </cell>
          <cell r="I1456" t="str">
            <v>Megacentro La Serena</v>
          </cell>
          <cell r="J1456" t="str">
            <v>Erica Miranda</v>
          </cell>
          <cell r="K1456" t="str">
            <v>Erica Miranda</v>
          </cell>
          <cell r="L1456" t="str">
            <v>Manuel Villalon</v>
          </cell>
          <cell r="M1456" t="str">
            <v>mvillalon@callegari.cl</v>
          </cell>
          <cell r="N1456">
            <v>9700000</v>
          </cell>
        </row>
        <row r="1457">
          <cell r="A1457" t="str">
            <v>PYCV64</v>
          </cell>
          <cell r="B1457">
            <v>45321.805555555555</v>
          </cell>
          <cell r="C1457" t="str">
            <v>MAZDA</v>
          </cell>
          <cell r="D1457" t="str">
            <v>CX-3</v>
          </cell>
          <cell r="E1457">
            <v>2021</v>
          </cell>
          <cell r="F1457">
            <v>22000</v>
          </cell>
          <cell r="G1457" t="str">
            <v>2.0 R IPM MT</v>
          </cell>
          <cell r="H1457" t="str">
            <v>BLANCO PERLA</v>
          </cell>
          <cell r="I1457" t="str">
            <v>Peugeot La Serena</v>
          </cell>
          <cell r="J1457" t="str">
            <v>Erica Miranda</v>
          </cell>
          <cell r="K1457" t="str">
            <v>Erica Miranda</v>
          </cell>
          <cell r="L1457" t="str">
            <v>Adriana Casallas</v>
          </cell>
          <cell r="M1457" t="str">
            <v>acasallas@callegari.cl</v>
          </cell>
          <cell r="N1457">
            <v>9500000</v>
          </cell>
        </row>
        <row r="1458">
          <cell r="A1458" t="str">
            <v>PTDH23</v>
          </cell>
          <cell r="B1458">
            <v>45321.682638888888</v>
          </cell>
          <cell r="C1458" t="str">
            <v>CHERY</v>
          </cell>
          <cell r="D1458" t="str">
            <v>TIGGO 2</v>
          </cell>
          <cell r="E1458">
            <v>2021</v>
          </cell>
          <cell r="F1458">
            <v>34025</v>
          </cell>
          <cell r="G1458" t="str">
            <v>1.5 GLX MT</v>
          </cell>
          <cell r="H1458" t="str">
            <v>GRIS PLATA</v>
          </cell>
          <cell r="I1458" t="str">
            <v>Megacentro Ovalle</v>
          </cell>
          <cell r="J1458" t="str">
            <v>Erica Miranda</v>
          </cell>
          <cell r="K1458" t="str">
            <v>Erica Miranda</v>
          </cell>
          <cell r="L1458" t="str">
            <v>Daniel Carvajal</v>
          </cell>
          <cell r="M1458" t="str">
            <v>dcarvajal@callegari.cl</v>
          </cell>
          <cell r="N1458">
            <v>6000000</v>
          </cell>
        </row>
        <row r="1459">
          <cell r="A1459" t="str">
            <v>SJVR21</v>
          </cell>
          <cell r="B1459">
            <v>45320.794444444444</v>
          </cell>
          <cell r="C1459" t="str">
            <v>CHEVROLET</v>
          </cell>
          <cell r="D1459" t="str">
            <v>ONIX</v>
          </cell>
          <cell r="E1459">
            <v>2023</v>
          </cell>
          <cell r="F1459">
            <v>12899</v>
          </cell>
          <cell r="G1459" t="str">
            <v>1.0 HB RS P2 MT</v>
          </cell>
          <cell r="H1459" t="str">
            <v>ROJO METALICO</v>
          </cell>
          <cell r="I1459" t="str">
            <v>Local Fco De Aguirre</v>
          </cell>
          <cell r="J1459" t="str">
            <v>Erica Miranda</v>
          </cell>
          <cell r="K1459" t="str">
            <v>Erica Miranda</v>
          </cell>
          <cell r="L1459" t="str">
            <v>Ximena Villagra</v>
          </cell>
          <cell r="M1459" t="str">
            <v>xvillagra@callegari.cl</v>
          </cell>
          <cell r="N1459">
            <v>10000000</v>
          </cell>
        </row>
        <row r="1460">
          <cell r="A1460" t="str">
            <v>LVWS97</v>
          </cell>
          <cell r="B1460">
            <v>45320.717361111114</v>
          </cell>
          <cell r="C1460" t="str">
            <v>NISSAN</v>
          </cell>
          <cell r="D1460" t="str">
            <v>X-TRAIL</v>
          </cell>
          <cell r="E1460">
            <v>2020</v>
          </cell>
          <cell r="F1460">
            <v>14800</v>
          </cell>
          <cell r="G1460" t="str">
            <v>2.5 SENSE 2ROW AT</v>
          </cell>
          <cell r="H1460" t="str">
            <v xml:space="preserve">PLATEADO </v>
          </cell>
          <cell r="I1460" t="str">
            <v>Nissan Copiapo</v>
          </cell>
          <cell r="J1460" t="str">
            <v>Camila Chepilla</v>
          </cell>
          <cell r="K1460" t="str">
            <v>Camila Chepilla</v>
          </cell>
          <cell r="L1460" t="str">
            <v>Claudia Ponce</v>
          </cell>
          <cell r="M1460" t="str">
            <v>cponce@callegari.cl</v>
          </cell>
          <cell r="N1460">
            <v>11000000</v>
          </cell>
        </row>
        <row r="1461">
          <cell r="A1461" t="str">
            <v>LTZP19</v>
          </cell>
          <cell r="B1461">
            <v>45320.469444444447</v>
          </cell>
          <cell r="C1461" t="str">
            <v>FORD</v>
          </cell>
          <cell r="D1461" t="str">
            <v>ESCAPE</v>
          </cell>
          <cell r="E1461">
            <v>2020</v>
          </cell>
          <cell r="F1461">
            <v>38000</v>
          </cell>
          <cell r="G1461" t="str">
            <v>2.5 S AT</v>
          </cell>
          <cell r="H1461" t="str">
            <v>BLANCO INVIERNO</v>
          </cell>
          <cell r="I1461" t="str">
            <v>Megacentro La Serena</v>
          </cell>
          <cell r="J1461" t="str">
            <v>Erica Miranda</v>
          </cell>
          <cell r="K1461" t="str">
            <v>Erica Miranda</v>
          </cell>
          <cell r="L1461" t="str">
            <v>Eliana Aguilera</v>
          </cell>
          <cell r="M1461" t="str">
            <v>belen.aguilera@callegari.cl</v>
          </cell>
          <cell r="N1461">
            <v>11000000</v>
          </cell>
        </row>
        <row r="1462">
          <cell r="A1462" t="str">
            <v>RLJS73</v>
          </cell>
          <cell r="B1462">
            <v>45320.466666666667</v>
          </cell>
          <cell r="C1462" t="str">
            <v>SSANGYONG</v>
          </cell>
          <cell r="D1462" t="str">
            <v>KORANDO</v>
          </cell>
          <cell r="E1462">
            <v>2022</v>
          </cell>
          <cell r="F1462">
            <v>26000</v>
          </cell>
          <cell r="G1462" t="str">
            <v>1.5 LIMITED 6AB AT</v>
          </cell>
          <cell r="H1462" t="str">
            <v>GRIS PLATINO</v>
          </cell>
          <cell r="I1462" t="str">
            <v>Local Fco De Aguirre</v>
          </cell>
          <cell r="J1462" t="str">
            <v>Erica Miranda</v>
          </cell>
          <cell r="K1462" t="str">
            <v>Erica Miranda</v>
          </cell>
          <cell r="L1462" t="str">
            <v>Maria Mendoza</v>
          </cell>
          <cell r="M1462" t="str">
            <v>maria.mendoza@callegari.cl</v>
          </cell>
          <cell r="N1462">
            <v>14500000</v>
          </cell>
        </row>
        <row r="1463">
          <cell r="A1463" t="str">
            <v>PFRT23</v>
          </cell>
          <cell r="B1463">
            <v>45317.777777777781</v>
          </cell>
          <cell r="C1463" t="str">
            <v>RAM</v>
          </cell>
          <cell r="D1463">
            <v>700</v>
          </cell>
          <cell r="E1463">
            <v>2021</v>
          </cell>
          <cell r="F1463">
            <v>55000</v>
          </cell>
          <cell r="G1463" t="str">
            <v>1.4 SLT CD MT</v>
          </cell>
          <cell r="H1463" t="str">
            <v>BLANCO BANCHISA</v>
          </cell>
          <cell r="I1463" t="str">
            <v xml:space="preserve">Premium Usados </v>
          </cell>
          <cell r="J1463" t="str">
            <v>Erica Miranda</v>
          </cell>
          <cell r="K1463" t="str">
            <v>Erica Miranda</v>
          </cell>
          <cell r="L1463" t="str">
            <v>Jordi Foitzick</v>
          </cell>
          <cell r="M1463" t="str">
            <v>jocarrasco@callegari.cl</v>
          </cell>
          <cell r="N1463">
            <v>8200000</v>
          </cell>
        </row>
        <row r="1464">
          <cell r="A1464" t="str">
            <v>SHLB97</v>
          </cell>
          <cell r="B1464">
            <v>45317.696527777778</v>
          </cell>
          <cell r="C1464" t="str">
            <v>HYUNDAI</v>
          </cell>
          <cell r="D1464" t="str">
            <v>ACCENT</v>
          </cell>
          <cell r="E1464">
            <v>2023</v>
          </cell>
          <cell r="F1464">
            <v>17000</v>
          </cell>
          <cell r="G1464" t="str">
            <v>1.4 HCI PLUS MT</v>
          </cell>
          <cell r="H1464" t="str">
            <v>ROJO PASION</v>
          </cell>
          <cell r="I1464" t="str">
            <v>Megacentro Ovalle</v>
          </cell>
          <cell r="J1464" t="str">
            <v>Erica Miranda</v>
          </cell>
          <cell r="K1464" t="str">
            <v>Erica Miranda</v>
          </cell>
          <cell r="L1464" t="str">
            <v>Jorge Nuñez</v>
          </cell>
          <cell r="M1464" t="str">
            <v>jnunez@callegari.cl</v>
          </cell>
          <cell r="N1464">
            <v>9700000</v>
          </cell>
        </row>
        <row r="1465">
          <cell r="A1465" t="str">
            <v>SHLW62</v>
          </cell>
          <cell r="B1465">
            <v>45317.520138888889</v>
          </cell>
          <cell r="C1465" t="str">
            <v>CHERY</v>
          </cell>
          <cell r="D1465" t="str">
            <v>TIGGO 3</v>
          </cell>
          <cell r="E1465">
            <v>2023</v>
          </cell>
          <cell r="F1465">
            <v>22000</v>
          </cell>
          <cell r="G1465" t="str">
            <v>1.5 GLS AT</v>
          </cell>
          <cell r="H1465" t="str">
            <v>ROJO METALIZADO</v>
          </cell>
          <cell r="I1465" t="str">
            <v>Local Fco De Aguirre</v>
          </cell>
          <cell r="J1465" t="str">
            <v>Erica Miranda</v>
          </cell>
          <cell r="K1465" t="str">
            <v>Erica Miranda</v>
          </cell>
          <cell r="L1465" t="str">
            <v>Ximena Villagra</v>
          </cell>
          <cell r="M1465" t="str">
            <v>xvillagra@callegari.cl</v>
          </cell>
          <cell r="N1465">
            <v>10000000</v>
          </cell>
        </row>
        <row r="1466">
          <cell r="A1466" t="str">
            <v>RFVF38</v>
          </cell>
          <cell r="B1466">
            <v>45315.527083333334</v>
          </cell>
          <cell r="C1466" t="str">
            <v>CHERY</v>
          </cell>
          <cell r="D1466" t="str">
            <v>TIGGO 8</v>
          </cell>
          <cell r="E1466">
            <v>2022</v>
          </cell>
          <cell r="F1466">
            <v>35274</v>
          </cell>
          <cell r="G1466" t="str">
            <v>1.5 GL MT</v>
          </cell>
          <cell r="H1466" t="str">
            <v>AZUL METALIZADO</v>
          </cell>
          <cell r="I1466" t="str">
            <v>Sk Copiapo</v>
          </cell>
          <cell r="J1466" t="str">
            <v>Camila Chepilla</v>
          </cell>
          <cell r="K1466" t="str">
            <v>Camila Chepilla</v>
          </cell>
          <cell r="L1466" t="str">
            <v>Katherine Arredondo</v>
          </cell>
          <cell r="M1466" t="str">
            <v>karredondo@callegari.cl</v>
          </cell>
          <cell r="N1466">
            <v>9500000</v>
          </cell>
        </row>
        <row r="1467">
          <cell r="A1467" t="str">
            <v>RZVW18</v>
          </cell>
          <cell r="B1467">
            <v>45315.457638888889</v>
          </cell>
          <cell r="C1467" t="str">
            <v>HYUNDAI</v>
          </cell>
          <cell r="D1467" t="str">
            <v>ELANTRA</v>
          </cell>
          <cell r="E1467">
            <v>2022</v>
          </cell>
          <cell r="F1467">
            <v>17500</v>
          </cell>
          <cell r="G1467" t="str">
            <v>2.0 CN7 PREMIUM AT</v>
          </cell>
          <cell r="H1467" t="str">
            <v>BLANCO POLAR</v>
          </cell>
          <cell r="I1467" t="str">
            <v>Megacentro Ovalle</v>
          </cell>
          <cell r="J1467" t="str">
            <v>Erica Miranda</v>
          </cell>
          <cell r="K1467" t="str">
            <v>Erica Miranda</v>
          </cell>
          <cell r="L1467" t="str">
            <v>Jorge Nuñez</v>
          </cell>
          <cell r="M1467" t="str">
            <v>jnunez@callegari.cl</v>
          </cell>
          <cell r="N1467">
            <v>14500000</v>
          </cell>
        </row>
        <row r="1468">
          <cell r="A1468" t="str">
            <v>RWYC65</v>
          </cell>
          <cell r="B1468">
            <v>45315.455555555556</v>
          </cell>
          <cell r="C1468" t="str">
            <v>CHEVROLET</v>
          </cell>
          <cell r="D1468" t="str">
            <v>CAPTIVA</v>
          </cell>
          <cell r="E1468">
            <v>2022</v>
          </cell>
          <cell r="F1468">
            <v>20000</v>
          </cell>
          <cell r="G1468" t="str">
            <v>1.5 LTZ AT</v>
          </cell>
          <cell r="H1468" t="str">
            <v>ROJO BURDEO METALICO</v>
          </cell>
          <cell r="I1468" t="str">
            <v>Megacentro La Serena</v>
          </cell>
          <cell r="J1468" t="str">
            <v>Erica Miranda</v>
          </cell>
          <cell r="K1468" t="str">
            <v>Erica Miranda</v>
          </cell>
          <cell r="L1468" t="str">
            <v>Juan Saavedra</v>
          </cell>
          <cell r="M1468" t="str">
            <v>jsaavedra@callegari.cl</v>
          </cell>
          <cell r="N1468">
            <v>11800000</v>
          </cell>
        </row>
        <row r="1469">
          <cell r="A1469" t="str">
            <v>RDKR36</v>
          </cell>
          <cell r="B1469">
            <v>45314.784722222219</v>
          </cell>
          <cell r="C1469" t="str">
            <v>KIA MOTORS</v>
          </cell>
          <cell r="D1469" t="str">
            <v>SONET</v>
          </cell>
          <cell r="E1469">
            <v>2021</v>
          </cell>
          <cell r="F1469">
            <v>50101</v>
          </cell>
          <cell r="G1469" t="str">
            <v>1.5 EX MT</v>
          </cell>
          <cell r="H1469" t="str">
            <v>GRIS GRAVEDAD BLANCO</v>
          </cell>
          <cell r="I1469" t="str">
            <v>Vallenar</v>
          </cell>
          <cell r="J1469" t="str">
            <v>Camila Chepilla</v>
          </cell>
          <cell r="K1469" t="str">
            <v>Camila Chepilla</v>
          </cell>
          <cell r="L1469" t="str">
            <v>Jorge Peña</v>
          </cell>
          <cell r="M1469" t="str">
            <v>jpenav@callegari.cl</v>
          </cell>
          <cell r="N1469">
            <v>9000000</v>
          </cell>
        </row>
        <row r="1470">
          <cell r="A1470" t="str">
            <v>LJPD29</v>
          </cell>
          <cell r="B1470">
            <v>45314.77847222222</v>
          </cell>
          <cell r="C1470" t="str">
            <v>PEUGEOT</v>
          </cell>
          <cell r="D1470">
            <v>3008</v>
          </cell>
          <cell r="E1470">
            <v>2019</v>
          </cell>
          <cell r="F1470">
            <v>56000</v>
          </cell>
          <cell r="G1470" t="str">
            <v>2.0 GT LINE AT DIESEL</v>
          </cell>
          <cell r="H1470" t="str">
            <v>BLANCO NACARADO</v>
          </cell>
          <cell r="I1470" t="str">
            <v>Megacentro Ovalle</v>
          </cell>
          <cell r="J1470" t="str">
            <v>Erica Miranda</v>
          </cell>
          <cell r="K1470" t="str">
            <v>Erica Miranda</v>
          </cell>
          <cell r="L1470" t="str">
            <v>Daniel Carvajal</v>
          </cell>
          <cell r="M1470" t="str">
            <v>dcarvajal@callegari.cl</v>
          </cell>
          <cell r="N1470">
            <v>14500000</v>
          </cell>
        </row>
        <row r="1471">
          <cell r="A1471" t="str">
            <v>PJLP51</v>
          </cell>
          <cell r="B1471">
            <v>45314.720138888886</v>
          </cell>
          <cell r="C1471" t="str">
            <v>NISSAN</v>
          </cell>
          <cell r="D1471" t="str">
            <v>VERSA</v>
          </cell>
          <cell r="E1471">
            <v>2021</v>
          </cell>
          <cell r="F1471">
            <v>38828</v>
          </cell>
          <cell r="G1471" t="str">
            <v>1.6 SENSE (RADIO TOUCH) MT</v>
          </cell>
          <cell r="H1471" t="str">
            <v>AZUL OSCURO PERLA</v>
          </cell>
          <cell r="I1471" t="str">
            <v>Nissan La Serena</v>
          </cell>
          <cell r="J1471" t="str">
            <v>Erica Miranda</v>
          </cell>
          <cell r="K1471" t="str">
            <v>Erica Miranda</v>
          </cell>
          <cell r="L1471" t="str">
            <v>Magdalena Olivares</v>
          </cell>
          <cell r="M1471" t="str">
            <v>molivares@callegari.cl</v>
          </cell>
          <cell r="N1471">
            <v>7650000</v>
          </cell>
        </row>
        <row r="1472">
          <cell r="A1472" t="str">
            <v>PPRS52</v>
          </cell>
          <cell r="B1472">
            <v>45314.510416666664</v>
          </cell>
          <cell r="C1472" t="str">
            <v>KIA MOTORS</v>
          </cell>
          <cell r="D1472" t="str">
            <v>MORNING</v>
          </cell>
          <cell r="E1472">
            <v>2021</v>
          </cell>
          <cell r="F1472">
            <v>53800</v>
          </cell>
          <cell r="G1472" t="str">
            <v>MORNING EX 1.2L 5MT FULL</v>
          </cell>
          <cell r="H1472" t="str">
            <v>BLANCO INVIERNO</v>
          </cell>
          <cell r="I1472" t="str">
            <v>Kia La Serena</v>
          </cell>
          <cell r="J1472" t="str">
            <v>Erica Miranda</v>
          </cell>
          <cell r="K1472" t="str">
            <v>Erica Miranda</v>
          </cell>
          <cell r="L1472" t="str">
            <v>Carolina Bustos</v>
          </cell>
          <cell r="M1472" t="str">
            <v>cbustos@callegari.cl</v>
          </cell>
          <cell r="N1472">
            <v>7000000</v>
          </cell>
        </row>
        <row r="1473">
          <cell r="A1473" t="str">
            <v>LZPB36</v>
          </cell>
          <cell r="B1473">
            <v>45314.495833333334</v>
          </cell>
          <cell r="C1473" t="str">
            <v>SUBARU</v>
          </cell>
          <cell r="D1473" t="str">
            <v>XV</v>
          </cell>
          <cell r="E1473">
            <v>2020</v>
          </cell>
          <cell r="F1473">
            <v>37000</v>
          </cell>
          <cell r="G1473" t="str">
            <v>2.0 AWD AT 4X4</v>
          </cell>
          <cell r="H1473" t="str">
            <v>AZUL OSCURO PERLADO</v>
          </cell>
          <cell r="I1473" t="str">
            <v>Sk Copiapo</v>
          </cell>
          <cell r="J1473" t="str">
            <v>Camila Chepilla</v>
          </cell>
          <cell r="K1473" t="str">
            <v>Camila Chepilla</v>
          </cell>
          <cell r="L1473" t="str">
            <v>Lorena Castillo</v>
          </cell>
          <cell r="M1473" t="str">
            <v>lcastillo@callegari.cl</v>
          </cell>
          <cell r="N1473">
            <v>14300000</v>
          </cell>
        </row>
        <row r="1474">
          <cell r="A1474" t="str">
            <v>PLHH61</v>
          </cell>
          <cell r="B1474">
            <v>45314.410416666666</v>
          </cell>
          <cell r="C1474" t="str">
            <v>KIA MOTORS</v>
          </cell>
          <cell r="D1474" t="str">
            <v>SOLUTO</v>
          </cell>
          <cell r="E1474">
            <v>2021</v>
          </cell>
          <cell r="F1474">
            <v>45000</v>
          </cell>
          <cell r="G1474" t="str">
            <v>1.4 LX AC MT</v>
          </cell>
          <cell r="H1474" t="str">
            <v>PLATEADO TITANIO</v>
          </cell>
          <cell r="I1474" t="str">
            <v>Kia La Serena</v>
          </cell>
          <cell r="J1474" t="str">
            <v>Erica Miranda</v>
          </cell>
          <cell r="K1474" t="str">
            <v>Erica Miranda</v>
          </cell>
          <cell r="L1474" t="str">
            <v>Loreto Garces</v>
          </cell>
          <cell r="M1474" t="str">
            <v>lgarces@callegari.cl</v>
          </cell>
          <cell r="N1474">
            <v>5500000</v>
          </cell>
        </row>
        <row r="1475">
          <cell r="A1475" t="str">
            <v>SGWD52</v>
          </cell>
          <cell r="B1475">
            <v>45313.710416666669</v>
          </cell>
          <cell r="C1475" t="str">
            <v>LEXUS</v>
          </cell>
          <cell r="D1475" t="str">
            <v>RX350</v>
          </cell>
          <cell r="E1475">
            <v>2023</v>
          </cell>
          <cell r="F1475">
            <v>10000</v>
          </cell>
          <cell r="G1475" t="str">
            <v>3.5 PLUS AT 4X4</v>
          </cell>
          <cell r="H1475" t="str">
            <v>GRIS OSCURO</v>
          </cell>
          <cell r="I1475" t="str">
            <v>Sk Copiapo</v>
          </cell>
          <cell r="J1475" t="str">
            <v>Camila Chepilla</v>
          </cell>
          <cell r="K1475" t="str">
            <v>Camila Chepilla</v>
          </cell>
          <cell r="L1475" t="str">
            <v>Lorena Castillo</v>
          </cell>
          <cell r="M1475" t="str">
            <v>lcastillo@callegari.cl</v>
          </cell>
          <cell r="N1475">
            <v>36000000</v>
          </cell>
        </row>
        <row r="1476">
          <cell r="A1476" t="str">
            <v>PPJH12</v>
          </cell>
          <cell r="B1476">
            <v>45313.708333333336</v>
          </cell>
          <cell r="C1476" t="str">
            <v>NISSAN</v>
          </cell>
          <cell r="D1476" t="str">
            <v>QASHQAI</v>
          </cell>
          <cell r="E1476">
            <v>2021</v>
          </cell>
          <cell r="F1476">
            <v>48358</v>
          </cell>
          <cell r="G1476" t="str">
            <v>2.0 SENSE MT</v>
          </cell>
          <cell r="H1476" t="str">
            <v>GRIS METALICO</v>
          </cell>
          <cell r="I1476" t="str">
            <v>Megacentro Ovalle</v>
          </cell>
          <cell r="J1476" t="str">
            <v>Erica Miranda</v>
          </cell>
          <cell r="K1476" t="str">
            <v>Erica Miranda</v>
          </cell>
          <cell r="L1476" t="str">
            <v>Carlos Morales</v>
          </cell>
          <cell r="M1476" t="str">
            <v>camorales@callegari.cl</v>
          </cell>
          <cell r="N1476">
            <v>9000000</v>
          </cell>
        </row>
        <row r="1477">
          <cell r="A1477" t="str">
            <v>KVWG72</v>
          </cell>
          <cell r="B1477">
            <v>45313.606944444444</v>
          </cell>
          <cell r="C1477" t="str">
            <v>HYUNDAI</v>
          </cell>
          <cell r="D1477" t="str">
            <v>TUCSON</v>
          </cell>
          <cell r="E1477">
            <v>2019</v>
          </cell>
          <cell r="F1477">
            <v>47000</v>
          </cell>
          <cell r="G1477" t="str">
            <v>2.0 TL PLUS FL MT</v>
          </cell>
          <cell r="H1477" t="str">
            <v xml:space="preserve">BLANCO </v>
          </cell>
          <cell r="I1477" t="str">
            <v>Peugeot La Serena</v>
          </cell>
          <cell r="J1477" t="str">
            <v>Erica Miranda</v>
          </cell>
          <cell r="K1477" t="str">
            <v>Erica Miranda</v>
          </cell>
          <cell r="L1477" t="str">
            <v>Michael Guzman</v>
          </cell>
          <cell r="M1477" t="str">
            <v>mguzman@callegari.cl</v>
          </cell>
          <cell r="N1477">
            <v>10500000</v>
          </cell>
        </row>
        <row r="1478">
          <cell r="A1478" t="str">
            <v>JHRW53</v>
          </cell>
          <cell r="B1478">
            <v>45313.554861111108</v>
          </cell>
          <cell r="C1478" t="str">
            <v>KIA MOTORS</v>
          </cell>
          <cell r="D1478" t="str">
            <v>SPORTAGE</v>
          </cell>
          <cell r="E1478">
            <v>2017</v>
          </cell>
          <cell r="F1478">
            <v>73000</v>
          </cell>
          <cell r="G1478" t="str">
            <v>2.0 LX MT</v>
          </cell>
          <cell r="H1478" t="str">
            <v>BLANCO INVIERNO</v>
          </cell>
          <cell r="I1478" t="str">
            <v>Megacentro Ovalle</v>
          </cell>
          <cell r="J1478" t="str">
            <v>Erica Miranda</v>
          </cell>
          <cell r="K1478" t="str">
            <v>Erica Miranda</v>
          </cell>
          <cell r="L1478" t="str">
            <v>Daniel Carvajal</v>
          </cell>
          <cell r="M1478" t="str">
            <v>dcarvajal@callegari.cl</v>
          </cell>
          <cell r="N1478">
            <v>8300000</v>
          </cell>
        </row>
        <row r="1479">
          <cell r="A1479" t="str">
            <v>RJCW15</v>
          </cell>
          <cell r="B1479">
            <v>45313.543749999997</v>
          </cell>
          <cell r="C1479" t="str">
            <v>FORD</v>
          </cell>
          <cell r="D1479" t="str">
            <v>TERRITORY</v>
          </cell>
          <cell r="E1479">
            <v>2022</v>
          </cell>
          <cell r="F1479">
            <v>16500</v>
          </cell>
          <cell r="G1479" t="str">
            <v>1.5 TREND AT</v>
          </cell>
          <cell r="H1479" t="str">
            <v>NEGRO PANTERA</v>
          </cell>
          <cell r="I1479" t="str">
            <v>Megacentro La Serena</v>
          </cell>
          <cell r="J1479" t="str">
            <v>Erica Miranda</v>
          </cell>
          <cell r="K1479" t="str">
            <v>Erica Miranda</v>
          </cell>
          <cell r="L1479" t="str">
            <v>Juan Saavedra</v>
          </cell>
          <cell r="M1479" t="str">
            <v>jsaavedra@callegari.cl</v>
          </cell>
          <cell r="N1479">
            <v>12000000</v>
          </cell>
        </row>
        <row r="1480">
          <cell r="A1480" t="str">
            <v>PKBG15</v>
          </cell>
          <cell r="B1480">
            <v>45313.477083333331</v>
          </cell>
          <cell r="C1480" t="str">
            <v>CHERY</v>
          </cell>
          <cell r="D1480" t="str">
            <v>TIGGO 2</v>
          </cell>
          <cell r="E1480">
            <v>2021</v>
          </cell>
          <cell r="F1480">
            <v>40000</v>
          </cell>
          <cell r="G1480" t="str">
            <v>1.5 GLX MT</v>
          </cell>
          <cell r="H1480" t="str">
            <v>GRIS GRAFITO</v>
          </cell>
          <cell r="I1480" t="str">
            <v>Megacentro Ovalle</v>
          </cell>
          <cell r="J1480" t="str">
            <v>Erica Miranda</v>
          </cell>
          <cell r="K1480" t="str">
            <v>Erica Miranda</v>
          </cell>
          <cell r="L1480" t="str">
            <v>Felipe Nuñez</v>
          </cell>
          <cell r="M1480" t="str">
            <v>fnunez@callegari.cl</v>
          </cell>
          <cell r="N1480">
            <v>5500000</v>
          </cell>
        </row>
        <row r="1481">
          <cell r="A1481" t="str">
            <v>JZPV53</v>
          </cell>
          <cell r="B1481">
            <v>45310.744444444441</v>
          </cell>
          <cell r="C1481" t="str">
            <v>PEUGEOT</v>
          </cell>
          <cell r="D1481">
            <v>3008</v>
          </cell>
          <cell r="E1481">
            <v>2018</v>
          </cell>
          <cell r="F1481">
            <v>65000</v>
          </cell>
          <cell r="G1481" t="str">
            <v>1.6 GT LINE THP 165HP E6 AT</v>
          </cell>
          <cell r="H1481" t="str">
            <v>GRIS HURRICANE</v>
          </cell>
          <cell r="I1481" t="str">
            <v xml:space="preserve">Premium Usados </v>
          </cell>
          <cell r="J1481" t="str">
            <v>Erica Miranda</v>
          </cell>
          <cell r="K1481" t="str">
            <v>Erica Miranda</v>
          </cell>
          <cell r="L1481" t="str">
            <v>Daniel Aguilera</v>
          </cell>
          <cell r="M1481" t="str">
            <v>daguilera@callegari.cl</v>
          </cell>
          <cell r="N1481">
            <v>13000000</v>
          </cell>
        </row>
        <row r="1482">
          <cell r="A1482" t="str">
            <v>SLYZ40</v>
          </cell>
          <cell r="B1482">
            <v>45310.677083333336</v>
          </cell>
          <cell r="C1482" t="str">
            <v>NISSAN</v>
          </cell>
          <cell r="D1482" t="str">
            <v>PATHFINDER</v>
          </cell>
          <cell r="E1482">
            <v>2023</v>
          </cell>
          <cell r="F1482">
            <v>24000</v>
          </cell>
          <cell r="G1482" t="str">
            <v>3.5 ADVANCE AT</v>
          </cell>
          <cell r="H1482" t="str">
            <v>BLANCO PERLA</v>
          </cell>
          <cell r="I1482" t="str">
            <v>Megacentro La Serena</v>
          </cell>
          <cell r="J1482" t="str">
            <v>Erica Miranda</v>
          </cell>
          <cell r="K1482" t="str">
            <v>Erica Miranda</v>
          </cell>
          <cell r="L1482" t="str">
            <v>Viviana Rojas</v>
          </cell>
          <cell r="M1482" t="str">
            <v>v.rojas@callegari.cl</v>
          </cell>
          <cell r="N1482">
            <v>27000000</v>
          </cell>
        </row>
        <row r="1483">
          <cell r="A1483" t="str">
            <v>RWYC45</v>
          </cell>
          <cell r="B1483">
            <v>45309.784722222219</v>
          </cell>
          <cell r="C1483" t="str">
            <v>PEUGEOT</v>
          </cell>
          <cell r="D1483">
            <v>3008</v>
          </cell>
          <cell r="E1483">
            <v>2022</v>
          </cell>
          <cell r="F1483">
            <v>15000</v>
          </cell>
          <cell r="G1483" t="str">
            <v>1.5 ACTIVE BLUEHDI 130 MT DIESEL</v>
          </cell>
          <cell r="H1483" t="str">
            <v>GRIS ARTENSE</v>
          </cell>
          <cell r="I1483" t="str">
            <v>Megacentro Ovalle</v>
          </cell>
          <cell r="J1483" t="str">
            <v>Erica Miranda</v>
          </cell>
          <cell r="K1483" t="str">
            <v>Erica Miranda</v>
          </cell>
          <cell r="L1483" t="str">
            <v>Daniel Carvajal</v>
          </cell>
          <cell r="M1483" t="str">
            <v>dcarvajal@callegari.cl</v>
          </cell>
          <cell r="N1483">
            <v>17000000</v>
          </cell>
        </row>
        <row r="1484">
          <cell r="A1484" t="str">
            <v>PRVL63</v>
          </cell>
          <cell r="B1484">
            <v>45307.425694444442</v>
          </cell>
          <cell r="C1484" t="str">
            <v>SSANGYONG</v>
          </cell>
          <cell r="D1484" t="str">
            <v>MUSSO</v>
          </cell>
          <cell r="E1484">
            <v>2021</v>
          </cell>
          <cell r="F1484">
            <v>125000</v>
          </cell>
          <cell r="G1484" t="str">
            <v>2.2 GLX MT 4X4 DIESEL</v>
          </cell>
          <cell r="H1484" t="str">
            <v>ROJO GUINDA</v>
          </cell>
          <cell r="I1484" t="str">
            <v>Megacentro Ovalle</v>
          </cell>
          <cell r="J1484" t="str">
            <v>Erica Miranda</v>
          </cell>
          <cell r="K1484" t="str">
            <v>Erica Miranda</v>
          </cell>
          <cell r="L1484" t="str">
            <v>Jorge Nuñez</v>
          </cell>
          <cell r="M1484" t="str">
            <v>jnunez@callegari.cl</v>
          </cell>
          <cell r="N1484">
            <v>12500000</v>
          </cell>
        </row>
        <row r="1485">
          <cell r="A1485" t="str">
            <v>SCWW90</v>
          </cell>
          <cell r="B1485">
            <v>45306.754861111112</v>
          </cell>
          <cell r="C1485" t="str">
            <v>PEUGEOT</v>
          </cell>
          <cell r="D1485">
            <v>5008</v>
          </cell>
          <cell r="E1485">
            <v>2022</v>
          </cell>
          <cell r="F1485">
            <v>20200</v>
          </cell>
          <cell r="G1485" t="str">
            <v>1.6 ALLURE THP 165 AT</v>
          </cell>
          <cell r="H1485" t="str">
            <v>GRIS ARTENSE</v>
          </cell>
          <cell r="I1485" t="str">
            <v>Kia La Serena</v>
          </cell>
          <cell r="J1485" t="str">
            <v>Erica Miranda</v>
          </cell>
          <cell r="K1485" t="str">
            <v>Erica Miranda</v>
          </cell>
          <cell r="L1485" t="str">
            <v>Carolina Bustos</v>
          </cell>
          <cell r="M1485" t="str">
            <v>cbustos@callegari.cl</v>
          </cell>
          <cell r="N1485">
            <v>18500000</v>
          </cell>
        </row>
        <row r="1486">
          <cell r="A1486" t="str">
            <v>PKJP79</v>
          </cell>
          <cell r="B1486">
            <v>45304.488194444442</v>
          </cell>
          <cell r="C1486" t="str">
            <v>NISSAN</v>
          </cell>
          <cell r="D1486" t="str">
            <v>SENTRA</v>
          </cell>
          <cell r="E1486">
            <v>2021</v>
          </cell>
          <cell r="F1486">
            <v>71000</v>
          </cell>
          <cell r="H1486" t="str">
            <v xml:space="preserve">PLATEADO </v>
          </cell>
          <cell r="I1486" t="str">
            <v>Nissan Copiapo</v>
          </cell>
          <cell r="J1486" t="str">
            <v>Erica Miranda</v>
          </cell>
          <cell r="K1486" t="str">
            <v>Erica Miranda</v>
          </cell>
          <cell r="L1486" t="str">
            <v>Jonathan Barraza</v>
          </cell>
          <cell r="M1486" t="str">
            <v>jbarraza@callegari.cl</v>
          </cell>
          <cell r="N1486">
            <v>8200000</v>
          </cell>
        </row>
        <row r="1487">
          <cell r="A1487" t="str">
            <v>LLBZ24</v>
          </cell>
          <cell r="B1487">
            <v>45303.761111111111</v>
          </cell>
          <cell r="C1487" t="str">
            <v>PEUGEOT</v>
          </cell>
          <cell r="D1487">
            <v>3008</v>
          </cell>
          <cell r="E1487">
            <v>2019</v>
          </cell>
          <cell r="F1487">
            <v>51000</v>
          </cell>
          <cell r="G1487" t="str">
            <v>1.5 ALLURE AT DIESEL</v>
          </cell>
          <cell r="H1487" t="str">
            <v>ROJO ULTIMATE</v>
          </cell>
          <cell r="I1487" t="str">
            <v>Peugeot La Serena</v>
          </cell>
          <cell r="J1487" t="str">
            <v>Erica Miranda</v>
          </cell>
          <cell r="K1487" t="str">
            <v>Erica Miranda</v>
          </cell>
          <cell r="L1487" t="str">
            <v>Michael Guzman</v>
          </cell>
          <cell r="M1487" t="str">
            <v>mguzman@callegari.cl</v>
          </cell>
          <cell r="N1487">
            <v>12500000</v>
          </cell>
        </row>
        <row r="1488">
          <cell r="A1488" t="str">
            <v>SSSC32</v>
          </cell>
          <cell r="B1488">
            <v>45303.484027777777</v>
          </cell>
          <cell r="C1488" t="str">
            <v>NISSAN</v>
          </cell>
          <cell r="D1488" t="str">
            <v>SENTRA</v>
          </cell>
          <cell r="E1488">
            <v>2023</v>
          </cell>
          <cell r="F1488">
            <v>3000</v>
          </cell>
          <cell r="G1488" t="str">
            <v>2.0 SENSE MT</v>
          </cell>
          <cell r="H1488" t="str">
            <v>BLANCO</v>
          </cell>
          <cell r="I1488" t="str">
            <v>Nissan Copiapo</v>
          </cell>
          <cell r="J1488" t="str">
            <v>Erica Miranda</v>
          </cell>
          <cell r="K1488" t="str">
            <v>Erica Miranda</v>
          </cell>
          <cell r="L1488" t="str">
            <v>Claudia Ponce</v>
          </cell>
          <cell r="M1488" t="str">
            <v>cponce@callegari.cl</v>
          </cell>
          <cell r="N1488">
            <v>12500000</v>
          </cell>
        </row>
        <row r="1489">
          <cell r="A1489" t="str">
            <v>SFLX33</v>
          </cell>
          <cell r="B1489">
            <v>45301.465277777781</v>
          </cell>
          <cell r="C1489" t="str">
            <v>NISSAN</v>
          </cell>
          <cell r="D1489" t="str">
            <v>VERSA</v>
          </cell>
          <cell r="E1489">
            <v>2023</v>
          </cell>
          <cell r="F1489">
            <v>14000000</v>
          </cell>
          <cell r="G1489" t="str">
            <v>1.6 SENSE MT</v>
          </cell>
          <cell r="H1489" t="str">
            <v>BLANCO PERLA</v>
          </cell>
          <cell r="I1489" t="str">
            <v>Nissan Copiapo</v>
          </cell>
          <cell r="J1489" t="str">
            <v>Erica Miranda</v>
          </cell>
          <cell r="K1489" t="str">
            <v>Erica Miranda</v>
          </cell>
          <cell r="L1489" t="str">
            <v>Daniel Villa</v>
          </cell>
          <cell r="M1489" t="str">
            <v>dvilla@callegari.cl</v>
          </cell>
          <cell r="N1489">
            <v>10300000</v>
          </cell>
        </row>
        <row r="1490">
          <cell r="A1490" t="str">
            <v>KWYH56</v>
          </cell>
          <cell r="B1490">
            <v>45299.680555555555</v>
          </cell>
          <cell r="C1490" t="str">
            <v>CHERY</v>
          </cell>
          <cell r="D1490" t="str">
            <v>TIGGO 2</v>
          </cell>
          <cell r="E1490">
            <v>2019</v>
          </cell>
          <cell r="F1490">
            <v>56000</v>
          </cell>
          <cell r="G1490" t="str">
            <v>1.5 GL MT</v>
          </cell>
          <cell r="H1490" t="str">
            <v>NARANJO METALIZADO</v>
          </cell>
          <cell r="I1490" t="str">
            <v>Megacentro Ovalle</v>
          </cell>
          <cell r="J1490" t="str">
            <v>Erica Miranda</v>
          </cell>
          <cell r="K1490" t="str">
            <v>Erica Miranda</v>
          </cell>
          <cell r="L1490" t="str">
            <v>David Ramirez</v>
          </cell>
          <cell r="M1490" t="str">
            <v>dramirez@callegari.cl</v>
          </cell>
          <cell r="N1490">
            <v>4800000</v>
          </cell>
        </row>
        <row r="1491">
          <cell r="A1491" t="str">
            <v>PSHX66</v>
          </cell>
          <cell r="B1491">
            <v>45299.405555555553</v>
          </cell>
          <cell r="C1491" t="str">
            <v>FORD</v>
          </cell>
          <cell r="D1491" t="str">
            <v>TERRITORY</v>
          </cell>
          <cell r="E1491">
            <v>2021</v>
          </cell>
          <cell r="F1491">
            <v>35000</v>
          </cell>
          <cell r="G1491" t="str">
            <v>1.5 TREND AT</v>
          </cell>
          <cell r="H1491" t="str">
            <v>azul</v>
          </cell>
          <cell r="I1491" t="str">
            <v xml:space="preserve">Premium Usados </v>
          </cell>
          <cell r="J1491" t="str">
            <v>Erica Miranda</v>
          </cell>
          <cell r="K1491" t="str">
            <v>Erica Miranda</v>
          </cell>
          <cell r="L1491" t="str">
            <v>Jordi Foitzick</v>
          </cell>
          <cell r="M1491" t="str">
            <v>jocarrasco@callegari.cl</v>
          </cell>
          <cell r="N1491">
            <v>14990000</v>
          </cell>
        </row>
        <row r="1492">
          <cell r="A1492" t="str">
            <v>SSTS11</v>
          </cell>
          <cell r="B1492">
            <v>45294.668749999997</v>
          </cell>
          <cell r="C1492" t="str">
            <v>PEUGEOT</v>
          </cell>
          <cell r="D1492">
            <v>2008</v>
          </cell>
          <cell r="E1492">
            <v>2024</v>
          </cell>
          <cell r="F1492">
            <v>5956</v>
          </cell>
          <cell r="G1492" t="str">
            <v>1.2 ALLURE PACK PURETECH 130 AT</v>
          </cell>
          <cell r="H1492" t="str">
            <v>BLANCO</v>
          </cell>
          <cell r="I1492" t="str">
            <v>Peugeot Copiapo</v>
          </cell>
          <cell r="J1492" t="str">
            <v>Camila Chepilla</v>
          </cell>
          <cell r="K1492" t="str">
            <v>Camila Chepilla</v>
          </cell>
          <cell r="L1492" t="str">
            <v>María Angélica Escalante</v>
          </cell>
          <cell r="M1492" t="str">
            <v>aescalante@callegari.cl</v>
          </cell>
          <cell r="N1492">
            <v>18000000</v>
          </cell>
        </row>
        <row r="1493">
          <cell r="A1493" t="str">
            <v>RJPS51</v>
          </cell>
          <cell r="B1493">
            <v>45290.439583333333</v>
          </cell>
          <cell r="C1493" t="str">
            <v>CHEVROLET</v>
          </cell>
          <cell r="D1493" t="str">
            <v>COLORADO</v>
          </cell>
          <cell r="E1493">
            <v>2022</v>
          </cell>
          <cell r="F1493">
            <v>31000</v>
          </cell>
          <cell r="G1493" t="str">
            <v>2.8 LTZ AT 4X4 DIESEL</v>
          </cell>
          <cell r="H1493" t="str">
            <v>GRIS SOMBRA METALICO</v>
          </cell>
          <cell r="I1493" t="str">
            <v>Megacentro La Serena</v>
          </cell>
          <cell r="J1493" t="str">
            <v>Erica Miranda</v>
          </cell>
          <cell r="K1493" t="str">
            <v>Erica Miranda</v>
          </cell>
          <cell r="L1493" t="str">
            <v>Juan Saavedra</v>
          </cell>
          <cell r="M1493" t="str">
            <v>jsaavedra@callegari.cl</v>
          </cell>
          <cell r="N1493">
            <v>22000000</v>
          </cell>
        </row>
        <row r="1494">
          <cell r="A1494" t="str">
            <v>RGTR45</v>
          </cell>
          <cell r="B1494">
            <v>45290.569444444445</v>
          </cell>
          <cell r="C1494" t="str">
            <v>FORD</v>
          </cell>
          <cell r="D1494" t="str">
            <v>EXPEDITION</v>
          </cell>
          <cell r="E1494">
            <v>2022</v>
          </cell>
          <cell r="F1494">
            <v>42000</v>
          </cell>
          <cell r="G1494" t="str">
            <v>3.5 LIMITED AT 4X4</v>
          </cell>
          <cell r="H1494" t="str">
            <v>PLATEADO METALICO</v>
          </cell>
          <cell r="I1494" t="str">
            <v>Megacentro La Serena</v>
          </cell>
          <cell r="J1494" t="str">
            <v>Antonella Daire</v>
          </cell>
          <cell r="K1494" t="str">
            <v>Antonella Daire</v>
          </cell>
          <cell r="L1494" t="str">
            <v>Fabian Muñoz</v>
          </cell>
          <cell r="M1494" t="str">
            <v>fmunoz@callegari.cl</v>
          </cell>
          <cell r="N1494">
            <v>38000000</v>
          </cell>
        </row>
        <row r="1495">
          <cell r="A1495" t="str">
            <v>SCGT39</v>
          </cell>
          <cell r="B1495">
            <v>45290.518750000003</v>
          </cell>
          <cell r="C1495" t="str">
            <v>JEEP</v>
          </cell>
          <cell r="D1495" t="str">
            <v>RENEGADE</v>
          </cell>
          <cell r="E1495">
            <v>2022</v>
          </cell>
          <cell r="F1495">
            <v>10000</v>
          </cell>
          <cell r="G1495" t="str">
            <v>1.8 SPORT LX AT</v>
          </cell>
          <cell r="H1495" t="str">
            <v xml:space="preserve">BLANCO </v>
          </cell>
          <cell r="I1495" t="str">
            <v>Megacentro La Serena</v>
          </cell>
          <cell r="J1495" t="str">
            <v>Erica Miranda</v>
          </cell>
          <cell r="K1495" t="str">
            <v>Erica Miranda</v>
          </cell>
          <cell r="L1495" t="str">
            <v>Juan Saavedra</v>
          </cell>
          <cell r="M1495" t="str">
            <v>jsaavedra@callegari.cl</v>
          </cell>
          <cell r="N1495">
            <v>12000000</v>
          </cell>
        </row>
        <row r="1496">
          <cell r="A1496" t="str">
            <v>SBLF97</v>
          </cell>
          <cell r="B1496">
            <v>45290.489583333336</v>
          </cell>
          <cell r="C1496" t="str">
            <v>TOYOTA</v>
          </cell>
          <cell r="D1496" t="str">
            <v>4RUNNER</v>
          </cell>
          <cell r="E1496">
            <v>2023</v>
          </cell>
          <cell r="F1496">
            <v>28000</v>
          </cell>
          <cell r="G1496" t="str">
            <v>4.0 SR5 CONNECTED AT</v>
          </cell>
          <cell r="H1496" t="str">
            <v xml:space="preserve">BLANCO </v>
          </cell>
          <cell r="I1496" t="str">
            <v>Usados Los Carreras</v>
          </cell>
          <cell r="J1496" t="str">
            <v>Camila Chepilla</v>
          </cell>
          <cell r="K1496" t="str">
            <v>Camila Chepilla</v>
          </cell>
          <cell r="L1496" t="str">
            <v>Omar Rojas</v>
          </cell>
          <cell r="M1496" t="str">
            <v>orojas@callegari.cl</v>
          </cell>
          <cell r="N1496">
            <v>25000000</v>
          </cell>
        </row>
        <row r="1497">
          <cell r="A1497" t="str">
            <v>RKPL17</v>
          </cell>
          <cell r="B1497">
            <v>45290.455555555556</v>
          </cell>
          <cell r="C1497" t="str">
            <v>CHERY</v>
          </cell>
          <cell r="D1497" t="str">
            <v>TIGGO 3</v>
          </cell>
          <cell r="E1497">
            <v>2022</v>
          </cell>
          <cell r="F1497">
            <v>30000</v>
          </cell>
          <cell r="G1497" t="str">
            <v>1.5 GLS MT</v>
          </cell>
          <cell r="H1497" t="str">
            <v>BLANCO METALIZADO</v>
          </cell>
          <cell r="I1497" t="str">
            <v>Megacentro La Serena</v>
          </cell>
          <cell r="J1497" t="str">
            <v>Erica Miranda</v>
          </cell>
          <cell r="K1497" t="str">
            <v>Erica Miranda</v>
          </cell>
          <cell r="L1497" t="str">
            <v>Hugo Araya Araya</v>
          </cell>
          <cell r="M1497" t="str">
            <v>haraya@callegari.cl</v>
          </cell>
          <cell r="N1497">
            <v>7500000</v>
          </cell>
        </row>
        <row r="1498">
          <cell r="A1498" t="str">
            <v>KYTH94</v>
          </cell>
          <cell r="B1498">
            <v>45290.440972222219</v>
          </cell>
          <cell r="C1498" t="str">
            <v>HYUNDAI</v>
          </cell>
          <cell r="D1498" t="str">
            <v>GRAND I-10</v>
          </cell>
          <cell r="E1498">
            <v>2019</v>
          </cell>
          <cell r="F1498">
            <v>110000</v>
          </cell>
          <cell r="G1498" t="str">
            <v>1.2 SDN MT GLS 2AB AC ABS PE</v>
          </cell>
          <cell r="H1498" t="str">
            <v xml:space="preserve">PLATEADO </v>
          </cell>
          <cell r="I1498" t="str">
            <v>Megacentro Ovalle</v>
          </cell>
          <cell r="J1498" t="str">
            <v>Erica Miranda</v>
          </cell>
          <cell r="K1498" t="str">
            <v>Erica Miranda</v>
          </cell>
          <cell r="L1498" t="str">
            <v>David Ramirez</v>
          </cell>
          <cell r="M1498" t="str">
            <v>dramirez@callegari.cl</v>
          </cell>
          <cell r="N1498">
            <v>4700000</v>
          </cell>
        </row>
        <row r="1499">
          <cell r="A1499" t="str">
            <v>RHBW21</v>
          </cell>
          <cell r="B1499">
            <v>45289.763888888891</v>
          </cell>
          <cell r="C1499" t="str">
            <v>NISSAN</v>
          </cell>
          <cell r="D1499" t="str">
            <v>VERSA</v>
          </cell>
          <cell r="E1499">
            <v>2022</v>
          </cell>
          <cell r="F1499">
            <v>40692</v>
          </cell>
          <cell r="G1499" t="str">
            <v>1.6 SENSE AT</v>
          </cell>
          <cell r="H1499" t="str">
            <v>GRIS METALICO</v>
          </cell>
          <cell r="I1499" t="str">
            <v>Nissan La Serena</v>
          </cell>
          <cell r="J1499" t="str">
            <v>Erica Miranda</v>
          </cell>
          <cell r="K1499" t="str">
            <v>Erica Miranda</v>
          </cell>
          <cell r="L1499" t="str">
            <v>Magdalena Olivares</v>
          </cell>
          <cell r="M1499" t="str">
            <v>molivares@callegari.cl</v>
          </cell>
          <cell r="N1499">
            <v>8000000</v>
          </cell>
        </row>
        <row r="1500">
          <cell r="A1500" t="str">
            <v>RYDL37</v>
          </cell>
          <cell r="B1500">
            <v>45289.759027777778</v>
          </cell>
          <cell r="C1500" t="str">
            <v>RAM</v>
          </cell>
          <cell r="D1500">
            <v>700</v>
          </cell>
          <cell r="E1500">
            <v>2022</v>
          </cell>
          <cell r="F1500">
            <v>23000</v>
          </cell>
          <cell r="G1500" t="str">
            <v>1.4 SLT CS MT</v>
          </cell>
          <cell r="H1500" t="str">
            <v>BLANCO BANCHISA</v>
          </cell>
          <cell r="I1500" t="str">
            <v>Megacentro La Serena</v>
          </cell>
          <cell r="J1500" t="str">
            <v>Erica Miranda</v>
          </cell>
          <cell r="K1500" t="str">
            <v>Erica Miranda</v>
          </cell>
          <cell r="L1500" t="str">
            <v>Fabian Muñoz</v>
          </cell>
          <cell r="M1500" t="str">
            <v>fmunoz@callegari.cl</v>
          </cell>
          <cell r="N1500">
            <v>7800000</v>
          </cell>
        </row>
        <row r="1501">
          <cell r="A1501" t="str">
            <v>PDJZ69</v>
          </cell>
          <cell r="B1501">
            <v>45289.754861111112</v>
          </cell>
          <cell r="C1501" t="str">
            <v>SUBARU</v>
          </cell>
          <cell r="D1501" t="str">
            <v>FORESTER</v>
          </cell>
          <cell r="E1501">
            <v>2021</v>
          </cell>
          <cell r="F1501">
            <v>29546</v>
          </cell>
          <cell r="G1501" t="str">
            <v>2.0 AWD X AT 4X4</v>
          </cell>
          <cell r="H1501" t="str">
            <v>PLATEADO HIELO CLARO</v>
          </cell>
          <cell r="I1501" t="str">
            <v>Megacentro Ovalle</v>
          </cell>
          <cell r="J1501" t="str">
            <v>Erica Miranda</v>
          </cell>
          <cell r="K1501" t="str">
            <v>Erica Miranda</v>
          </cell>
          <cell r="L1501" t="str">
            <v>Carlos Morales</v>
          </cell>
          <cell r="M1501" t="str">
            <v>camorales@callegari.cl</v>
          </cell>
          <cell r="N1501">
            <v>14300000</v>
          </cell>
        </row>
        <row r="1502">
          <cell r="A1502" t="str">
            <v>JDKB54</v>
          </cell>
          <cell r="B1502">
            <v>45289.694444444445</v>
          </cell>
          <cell r="C1502" t="str">
            <v>FORD</v>
          </cell>
          <cell r="D1502" t="str">
            <v>EDGE</v>
          </cell>
          <cell r="E1502">
            <v>2017</v>
          </cell>
          <cell r="F1502">
            <v>97000</v>
          </cell>
          <cell r="G1502" t="str">
            <v>2.0 SE ECOBOOST 4X2 AT</v>
          </cell>
          <cell r="H1502" t="str">
            <v>BLANCO METAL</v>
          </cell>
          <cell r="I1502" t="str">
            <v>Nissan Copiapo</v>
          </cell>
          <cell r="J1502" t="str">
            <v>Camila Chepilla</v>
          </cell>
          <cell r="K1502" t="str">
            <v>Camila Chepilla</v>
          </cell>
          <cell r="L1502" t="str">
            <v>Daniel Villa</v>
          </cell>
          <cell r="M1502" t="str">
            <v>dvilla@callegari.cl</v>
          </cell>
          <cell r="N1502">
            <v>10500000</v>
          </cell>
        </row>
        <row r="1503">
          <cell r="A1503" t="str">
            <v>PCFJ42</v>
          </cell>
          <cell r="B1503">
            <v>45289.663194444445</v>
          </cell>
          <cell r="C1503" t="str">
            <v>PEUGEOT</v>
          </cell>
          <cell r="D1503">
            <v>3008</v>
          </cell>
          <cell r="E1503">
            <v>2020</v>
          </cell>
          <cell r="F1503">
            <v>62000</v>
          </cell>
          <cell r="G1503" t="str">
            <v>1.5 ALLURE BLUEHDI 130 AT DIESEL</v>
          </cell>
          <cell r="H1503" t="str">
            <v>ROJO ULTIMATE</v>
          </cell>
          <cell r="I1503" t="str">
            <v>Local Usados</v>
          </cell>
          <cell r="J1503" t="str">
            <v>Erica Miranda</v>
          </cell>
          <cell r="K1503" t="str">
            <v>Erica Miranda</v>
          </cell>
          <cell r="L1503" t="str">
            <v>Federico Albert</v>
          </cell>
          <cell r="M1503" t="str">
            <v>falbert@callegari.cl</v>
          </cell>
          <cell r="N1503">
            <v>14000000</v>
          </cell>
        </row>
        <row r="1504">
          <cell r="A1504" t="str">
            <v>SDGC22</v>
          </cell>
          <cell r="B1504">
            <v>45288.765972222223</v>
          </cell>
          <cell r="C1504" t="str">
            <v>EXEED</v>
          </cell>
          <cell r="D1504" t="str">
            <v>VX</v>
          </cell>
          <cell r="E1504">
            <v>2022</v>
          </cell>
          <cell r="F1504">
            <v>16000</v>
          </cell>
          <cell r="G1504" t="str">
            <v>No sé la versión</v>
          </cell>
          <cell r="H1504" t="str">
            <v>GRIS HAVANA</v>
          </cell>
          <cell r="I1504" t="str">
            <v>Peugeot La Serena</v>
          </cell>
          <cell r="J1504" t="str">
            <v>Erica Miranda</v>
          </cell>
          <cell r="K1504" t="str">
            <v>Erica Miranda</v>
          </cell>
          <cell r="L1504" t="str">
            <v>Jose Luis Espinoza</v>
          </cell>
          <cell r="M1504" t="str">
            <v>jlespinoza@callegari.cl</v>
          </cell>
          <cell r="N1504">
            <v>24000000</v>
          </cell>
        </row>
        <row r="1505">
          <cell r="A1505" t="str">
            <v>TBZK71</v>
          </cell>
          <cell r="B1505">
            <v>45288.713194444441</v>
          </cell>
          <cell r="C1505" t="str">
            <v>NISSAN</v>
          </cell>
          <cell r="D1505" t="str">
            <v>VERSA</v>
          </cell>
          <cell r="E1505">
            <v>2024</v>
          </cell>
          <cell r="F1505">
            <v>570</v>
          </cell>
          <cell r="G1505" t="str">
            <v>1.6 SENSE MT</v>
          </cell>
          <cell r="H1505" t="str">
            <v>AZUL</v>
          </cell>
          <cell r="I1505" t="str">
            <v>Nissan La Serena</v>
          </cell>
          <cell r="J1505" t="str">
            <v>Erica Miranda</v>
          </cell>
          <cell r="K1505" t="str">
            <v>Erica Miranda</v>
          </cell>
          <cell r="L1505" t="str">
            <v>Magdalena Olivares</v>
          </cell>
          <cell r="M1505" t="str">
            <v>molivares@callegari.cl</v>
          </cell>
          <cell r="N1505">
            <v>11000000</v>
          </cell>
        </row>
        <row r="1506">
          <cell r="A1506" t="str">
            <v>KSXR91</v>
          </cell>
          <cell r="B1506">
            <v>45288.658333333333</v>
          </cell>
          <cell r="C1506" t="str">
            <v>SUZUKI</v>
          </cell>
          <cell r="D1506" t="str">
            <v>VITARA</v>
          </cell>
          <cell r="E1506">
            <v>2018</v>
          </cell>
          <cell r="F1506">
            <v>88000</v>
          </cell>
          <cell r="G1506" t="str">
            <v>1.6 G GLS 5P MT 4X2</v>
          </cell>
          <cell r="H1506" t="str">
            <v>GRIS METALICO</v>
          </cell>
          <cell r="I1506" t="str">
            <v>Local Usados</v>
          </cell>
          <cell r="J1506" t="str">
            <v>Erica Miranda</v>
          </cell>
          <cell r="K1506" t="str">
            <v>Erica Miranda</v>
          </cell>
          <cell r="L1506" t="str">
            <v>Federico Albert</v>
          </cell>
          <cell r="M1506" t="str">
            <v>falbert@callegari.cl</v>
          </cell>
          <cell r="N1506">
            <v>7500000</v>
          </cell>
        </row>
        <row r="1507">
          <cell r="A1507" t="str">
            <v>KJYF27</v>
          </cell>
          <cell r="B1507">
            <v>45287.792361111111</v>
          </cell>
          <cell r="C1507" t="str">
            <v>SUBARU</v>
          </cell>
          <cell r="D1507" t="str">
            <v>OUTBACK</v>
          </cell>
          <cell r="E1507">
            <v>2018</v>
          </cell>
          <cell r="F1507">
            <v>70000</v>
          </cell>
          <cell r="G1507" t="str">
            <v>2.5 LIMITED AT 4X4</v>
          </cell>
          <cell r="H1507" t="str">
            <v>GRIS CLARO METALICO</v>
          </cell>
          <cell r="I1507" t="str">
            <v>Megacentro La Serena</v>
          </cell>
          <cell r="J1507" t="str">
            <v>Erica Miranda</v>
          </cell>
          <cell r="K1507" t="str">
            <v>Erica Miranda</v>
          </cell>
          <cell r="L1507" t="str">
            <v>Alvaro Castro</v>
          </cell>
          <cell r="M1507" t="str">
            <v>acastro@callegari.cl</v>
          </cell>
          <cell r="N1507">
            <v>13100000</v>
          </cell>
        </row>
        <row r="1508">
          <cell r="A1508" t="str">
            <v>LRWC76</v>
          </cell>
          <cell r="B1508">
            <v>45190.707638888889</v>
          </cell>
          <cell r="C1508" t="str">
            <v>FORD</v>
          </cell>
          <cell r="D1508" t="str">
            <v>F-150</v>
          </cell>
          <cell r="E1508">
            <v>2020</v>
          </cell>
          <cell r="F1508">
            <v>110000</v>
          </cell>
          <cell r="G1508" t="str">
            <v>3.5 CC RAPTOR AT 4X4</v>
          </cell>
          <cell r="H1508" t="str">
            <v>AZUL VELOCID</v>
          </cell>
          <cell r="I1508" t="str">
            <v>Megacentro La Serena</v>
          </cell>
          <cell r="J1508" t="str">
            <v>Erica Miranda</v>
          </cell>
          <cell r="K1508" t="str">
            <v>Erica Miranda</v>
          </cell>
          <cell r="L1508" t="str">
            <v>Juan Saavedra</v>
          </cell>
          <cell r="M1508" t="str">
            <v>jsaavedra@callegari.cl</v>
          </cell>
          <cell r="N1508">
            <v>38000000</v>
          </cell>
        </row>
        <row r="1509">
          <cell r="A1509" t="str">
            <v>RXRB84</v>
          </cell>
          <cell r="B1509">
            <v>45287.439583333333</v>
          </cell>
          <cell r="C1509" t="str">
            <v>MERCEDES BENZ</v>
          </cell>
          <cell r="D1509" t="str">
            <v>GLC 220</v>
          </cell>
          <cell r="E1509">
            <v>2022</v>
          </cell>
          <cell r="F1509">
            <v>24500</v>
          </cell>
          <cell r="G1509" t="str">
            <v>2.0 D FL AT 4X4 DIESEL</v>
          </cell>
          <cell r="H1509" t="str">
            <v xml:space="preserve">GRIS </v>
          </cell>
          <cell r="I1509" t="str">
            <v>Local Fco De Aguirre</v>
          </cell>
          <cell r="J1509" t="str">
            <v>Erica Miranda</v>
          </cell>
          <cell r="K1509" t="str">
            <v>Erica Miranda</v>
          </cell>
          <cell r="L1509" t="str">
            <v>Pablo Toth</v>
          </cell>
          <cell r="M1509" t="str">
            <v>ptoth@callegari.cl</v>
          </cell>
          <cell r="N1509">
            <v>30000000</v>
          </cell>
        </row>
        <row r="1510">
          <cell r="A1510" t="str">
            <v>PRHH54</v>
          </cell>
          <cell r="B1510">
            <v>45280.725694444445</v>
          </cell>
          <cell r="C1510" t="str">
            <v>NISSAN</v>
          </cell>
          <cell r="D1510" t="str">
            <v>NAVARA</v>
          </cell>
          <cell r="E1510">
            <v>2021</v>
          </cell>
          <cell r="F1510">
            <v>30558</v>
          </cell>
          <cell r="G1510" t="str">
            <v>2.3 DC XE MT 4X2 DIESEL</v>
          </cell>
          <cell r="H1510" t="str">
            <v>GRIS METALICO</v>
          </cell>
          <cell r="I1510" t="str">
            <v>Nissan La Serena</v>
          </cell>
          <cell r="J1510" t="str">
            <v>Erica Miranda</v>
          </cell>
          <cell r="K1510" t="str">
            <v>Erica Miranda</v>
          </cell>
          <cell r="L1510" t="str">
            <v>Magdalena Olivares</v>
          </cell>
          <cell r="M1510" t="str">
            <v>molivares@callegari.cl</v>
          </cell>
          <cell r="N1510">
            <v>13500000</v>
          </cell>
        </row>
        <row r="1511">
          <cell r="A1511" t="str">
            <v>JGBW47</v>
          </cell>
          <cell r="B1511">
            <v>45286.790972222225</v>
          </cell>
          <cell r="C1511" t="str">
            <v>NISSAN</v>
          </cell>
          <cell r="D1511" t="str">
            <v>JUKE</v>
          </cell>
          <cell r="E1511">
            <v>2017</v>
          </cell>
          <cell r="F1511">
            <v>71190</v>
          </cell>
          <cell r="G1511" t="str">
            <v>1.6 SENSE CVT AC TELA AT 4X2</v>
          </cell>
          <cell r="H1511" t="str">
            <v xml:space="preserve">BLANCO </v>
          </cell>
          <cell r="I1511" t="str">
            <v>Nissan La Serena</v>
          </cell>
          <cell r="J1511" t="str">
            <v>Erica Miranda</v>
          </cell>
          <cell r="K1511" t="str">
            <v>Erica Miranda</v>
          </cell>
          <cell r="L1511" t="str">
            <v>Magdalena Olivares</v>
          </cell>
          <cell r="M1511" t="str">
            <v>molivares@callegari.cl</v>
          </cell>
          <cell r="N1511">
            <v>7800000</v>
          </cell>
        </row>
        <row r="1512">
          <cell r="A1512" t="str">
            <v>RJCW27</v>
          </cell>
          <cell r="B1512">
            <v>45286.729166666664</v>
          </cell>
          <cell r="C1512" t="str">
            <v>KIA MOTORS</v>
          </cell>
          <cell r="D1512" t="str">
            <v>MORNING</v>
          </cell>
          <cell r="E1512">
            <v>2022</v>
          </cell>
          <cell r="F1512">
            <v>20452</v>
          </cell>
          <cell r="G1512" t="str">
            <v>MORNING EX 1.2L 4AT FULL</v>
          </cell>
          <cell r="H1512" t="str">
            <v>GRIS ASTRAL</v>
          </cell>
          <cell r="I1512" t="str">
            <v>Megacentro La Serena</v>
          </cell>
          <cell r="J1512" t="str">
            <v>Erica Miranda</v>
          </cell>
          <cell r="K1512" t="str">
            <v>Erica Miranda</v>
          </cell>
          <cell r="L1512" t="str">
            <v>Viviana Rojas</v>
          </cell>
          <cell r="M1512" t="str">
            <v>v.rojas@callegari.cl</v>
          </cell>
          <cell r="N1512">
            <v>7000000</v>
          </cell>
        </row>
        <row r="1513">
          <cell r="A1513" t="str">
            <v>TCHY13</v>
          </cell>
          <cell r="B1513">
            <v>45286.710416666669</v>
          </cell>
          <cell r="C1513" t="str">
            <v>DONGFENG</v>
          </cell>
          <cell r="D1513" t="str">
            <v>D1</v>
          </cell>
          <cell r="E1513">
            <v>2024</v>
          </cell>
          <cell r="F1513">
            <v>5000</v>
          </cell>
          <cell r="G1513" t="str">
            <v>2.2 LUXURY MT 4X4 DIESEL</v>
          </cell>
          <cell r="H1513" t="str">
            <v>rojo</v>
          </cell>
          <cell r="I1513" t="str">
            <v>Megacentro La Serena</v>
          </cell>
          <cell r="J1513" t="str">
            <v>Erica Miranda</v>
          </cell>
          <cell r="K1513" t="str">
            <v>Erica Miranda</v>
          </cell>
          <cell r="L1513" t="str">
            <v>Viviana Rojas</v>
          </cell>
          <cell r="M1513" t="str">
            <v>v.rojas@callegari.cl</v>
          </cell>
          <cell r="N1513">
            <v>14500000</v>
          </cell>
        </row>
        <row r="1514">
          <cell r="A1514" t="str">
            <v>JSWF63</v>
          </cell>
          <cell r="B1514">
            <v>45286.565972222219</v>
          </cell>
          <cell r="C1514" t="str">
            <v>KIA MOTORS</v>
          </cell>
          <cell r="D1514" t="str">
            <v>RIO 5</v>
          </cell>
          <cell r="E1514">
            <v>2017</v>
          </cell>
          <cell r="F1514">
            <v>105000</v>
          </cell>
          <cell r="G1514" t="str">
            <v>1.4 EX 6MT AC</v>
          </cell>
          <cell r="H1514" t="str">
            <v>PLATEADO SUAVE</v>
          </cell>
          <cell r="I1514" t="str">
            <v>Usados Los Carreras</v>
          </cell>
          <cell r="J1514" t="str">
            <v>Camila Chepilla</v>
          </cell>
          <cell r="K1514" t="str">
            <v>Camila Chepilla</v>
          </cell>
          <cell r="L1514" t="str">
            <v>Sebastian Cabrera</v>
          </cell>
          <cell r="M1514" t="str">
            <v>scabrera@callegari.cl</v>
          </cell>
          <cell r="N1514">
            <v>5650000</v>
          </cell>
        </row>
        <row r="1515">
          <cell r="A1515" t="str">
            <v>SVRP59</v>
          </cell>
          <cell r="B1515">
            <v>45286.547222222223</v>
          </cell>
          <cell r="C1515" t="str">
            <v>CHERY</v>
          </cell>
          <cell r="D1515" t="str">
            <v>TIGGO 7</v>
          </cell>
          <cell r="E1515">
            <v>2023</v>
          </cell>
          <cell r="F1515">
            <v>7600</v>
          </cell>
          <cell r="G1515" t="str">
            <v>1.5 PRO GLX AT</v>
          </cell>
          <cell r="H1515" t="str">
            <v xml:space="preserve">GRIS PLATA </v>
          </cell>
          <cell r="I1515" t="str">
            <v>Local Fco De Aguirre</v>
          </cell>
          <cell r="J1515" t="str">
            <v>Erica Miranda</v>
          </cell>
          <cell r="K1515" t="str">
            <v>Erica Miranda</v>
          </cell>
          <cell r="L1515" t="str">
            <v xml:space="preserve">Carolina Andrea  Zepeda Vigorena </v>
          </cell>
          <cell r="M1515" t="str">
            <v>czepeda@callegari.cl</v>
          </cell>
          <cell r="N1515">
            <v>12500000</v>
          </cell>
        </row>
        <row r="1516">
          <cell r="A1516" t="str">
            <v>PSVT43</v>
          </cell>
          <cell r="B1516">
            <v>45253.551388888889</v>
          </cell>
          <cell r="C1516" t="str">
            <v>FORD</v>
          </cell>
          <cell r="D1516" t="str">
            <v>RANGER</v>
          </cell>
          <cell r="E1516">
            <v>2021</v>
          </cell>
          <cell r="F1516">
            <v>69300</v>
          </cell>
          <cell r="G1516" t="str">
            <v>2.0 RAPTOR AT 4X4 DIESEL</v>
          </cell>
          <cell r="H1516" t="str">
            <v xml:space="preserve">NEGRO </v>
          </cell>
          <cell r="I1516" t="str">
            <v>Megacentro La Serena</v>
          </cell>
          <cell r="J1516" t="str">
            <v>Erica Miranda</v>
          </cell>
          <cell r="K1516" t="str">
            <v>Erica Miranda</v>
          </cell>
          <cell r="L1516" t="str">
            <v>Viviana Rojas</v>
          </cell>
          <cell r="M1516" t="str">
            <v>v.rojas@callegari.cl</v>
          </cell>
          <cell r="N1516">
            <v>32000000</v>
          </cell>
        </row>
        <row r="1517">
          <cell r="A1517" t="str">
            <v>RRXH70</v>
          </cell>
          <cell r="B1517">
            <v>45283.763194444444</v>
          </cell>
          <cell r="C1517" t="str">
            <v>DONGFENG</v>
          </cell>
          <cell r="D1517" t="str">
            <v>SUV 500</v>
          </cell>
          <cell r="E1517">
            <v>2022</v>
          </cell>
          <cell r="F1517">
            <v>24000</v>
          </cell>
          <cell r="G1517" t="str">
            <v>1.5 COMFORT MT</v>
          </cell>
          <cell r="H1517" t="str">
            <v>ROJO GRANADA</v>
          </cell>
          <cell r="I1517" t="str">
            <v>Megacentro Ovalle</v>
          </cell>
          <cell r="J1517" t="str">
            <v>Erica Miranda</v>
          </cell>
          <cell r="K1517" t="str">
            <v>Erica Miranda</v>
          </cell>
          <cell r="L1517" t="str">
            <v>Felipe Nuñez</v>
          </cell>
          <cell r="M1517" t="str">
            <v>fnunez@callegari.cl</v>
          </cell>
          <cell r="N1517">
            <v>7200000</v>
          </cell>
        </row>
        <row r="1518">
          <cell r="A1518" t="str">
            <v>LHSJ31</v>
          </cell>
          <cell r="B1518">
            <v>45282.744444444441</v>
          </cell>
          <cell r="C1518" t="str">
            <v>RENAULT</v>
          </cell>
          <cell r="D1518" t="str">
            <v>DUSTER</v>
          </cell>
          <cell r="E1518">
            <v>2019</v>
          </cell>
          <cell r="F1518">
            <v>65937</v>
          </cell>
          <cell r="G1518" t="str">
            <v>1.6 ZEN MT</v>
          </cell>
          <cell r="H1518" t="str">
            <v>GRIS ESTRELLA</v>
          </cell>
          <cell r="I1518" t="str">
            <v>Local Fco De Aguirre</v>
          </cell>
          <cell r="J1518" t="str">
            <v>Erica Miranda</v>
          </cell>
          <cell r="K1518" t="str">
            <v>Erica Miranda</v>
          </cell>
          <cell r="L1518" t="str">
            <v>Ximena Villagra</v>
          </cell>
          <cell r="M1518" t="str">
            <v>xvillagra@callegari.cl</v>
          </cell>
          <cell r="N1518">
            <v>5840000</v>
          </cell>
        </row>
        <row r="1519">
          <cell r="A1519" t="str">
            <v>SXHW54</v>
          </cell>
          <cell r="B1519">
            <v>45281.73333333333</v>
          </cell>
          <cell r="C1519" t="str">
            <v>MITSUBISHI</v>
          </cell>
          <cell r="D1519" t="str">
            <v>OUTLANDER</v>
          </cell>
          <cell r="E1519">
            <v>2023</v>
          </cell>
          <cell r="F1519">
            <v>456</v>
          </cell>
          <cell r="H1519" t="str">
            <v xml:space="preserve">ROJO DIAMANTE </v>
          </cell>
          <cell r="I1519" t="str">
            <v>Sk Copiapo</v>
          </cell>
          <cell r="J1519" t="str">
            <v>Camila Chepilla</v>
          </cell>
          <cell r="K1519" t="str">
            <v>Camila Chepilla</v>
          </cell>
          <cell r="L1519" t="str">
            <v>Elizabeth Guerrero</v>
          </cell>
          <cell r="M1519" t="str">
            <v>eguerrero@callegari.cl</v>
          </cell>
          <cell r="N1519">
            <v>26990000</v>
          </cell>
        </row>
        <row r="1520">
          <cell r="A1520" t="str">
            <v>KVWJ16</v>
          </cell>
          <cell r="B1520">
            <v>45280.400694444441</v>
          </cell>
          <cell r="C1520" t="str">
            <v>SUZUKI</v>
          </cell>
          <cell r="D1520" t="str">
            <v>CELERIO</v>
          </cell>
          <cell r="E1520">
            <v>2019</v>
          </cell>
          <cell r="F1520">
            <v>52000</v>
          </cell>
          <cell r="G1520" t="str">
            <v>1.0 G GLX BT 5P MT</v>
          </cell>
          <cell r="H1520" t="str">
            <v>GRIS METALICO</v>
          </cell>
          <cell r="I1520" t="str">
            <v>Nissan La Serena</v>
          </cell>
          <cell r="J1520" t="str">
            <v>Erica Miranda</v>
          </cell>
          <cell r="K1520" t="str">
            <v>Erica Miranda</v>
          </cell>
          <cell r="L1520" t="str">
            <v xml:space="preserve">Claudio Andres Plaza Ibacache </v>
          </cell>
          <cell r="M1520" t="str">
            <v>cplaza@callegari.cl</v>
          </cell>
          <cell r="N1520">
            <v>4400000</v>
          </cell>
        </row>
        <row r="1521">
          <cell r="A1521" t="str">
            <v>JDKT68</v>
          </cell>
          <cell r="B1521">
            <v>45275.647916666669</v>
          </cell>
          <cell r="C1521" t="str">
            <v>FORD</v>
          </cell>
          <cell r="D1521" t="str">
            <v>ESCAPE</v>
          </cell>
          <cell r="E1521">
            <v>2017</v>
          </cell>
          <cell r="F1521">
            <v>88000</v>
          </cell>
          <cell r="G1521" t="str">
            <v>2.5 S AT 4X2</v>
          </cell>
          <cell r="H1521" t="str">
            <v>NEGRO ABSOLUTO</v>
          </cell>
          <cell r="I1521" t="str">
            <v xml:space="preserve">Premium Usados </v>
          </cell>
          <cell r="J1521" t="str">
            <v>Erica Miranda</v>
          </cell>
          <cell r="K1521" t="str">
            <v>Erica Miranda</v>
          </cell>
          <cell r="L1521" t="str">
            <v>Jordi Foitzick</v>
          </cell>
          <cell r="M1521" t="str">
            <v>jocarrasco@callegari.cl</v>
          </cell>
          <cell r="N1521">
            <v>8000000</v>
          </cell>
        </row>
        <row r="1522">
          <cell r="A1522" t="str">
            <v>KKHC77</v>
          </cell>
          <cell r="B1522">
            <v>45273.797222222223</v>
          </cell>
          <cell r="C1522" t="str">
            <v>TOYOTA</v>
          </cell>
          <cell r="D1522" t="str">
            <v>RAV4</v>
          </cell>
          <cell r="E1522">
            <v>2018</v>
          </cell>
          <cell r="F1522">
            <v>76000</v>
          </cell>
          <cell r="G1522" t="str">
            <v>2.0 LE CVT A20LE2C AT 4X2</v>
          </cell>
          <cell r="H1522" t="str">
            <v>PLATEADO SILVER META</v>
          </cell>
          <cell r="I1522" t="str">
            <v xml:space="preserve">Premium Usados </v>
          </cell>
          <cell r="J1522" t="str">
            <v>Erica Miranda</v>
          </cell>
          <cell r="K1522" t="str">
            <v>Erica Miranda</v>
          </cell>
          <cell r="L1522" t="str">
            <v>Jordi Foitzick</v>
          </cell>
          <cell r="M1522" t="str">
            <v>jocarrasco@callegari.cl</v>
          </cell>
          <cell r="N1522">
            <v>9500000</v>
          </cell>
        </row>
        <row r="1523">
          <cell r="A1523" t="str">
            <v>LDBB86</v>
          </cell>
          <cell r="B1523">
            <v>45271.710416666669</v>
          </cell>
          <cell r="C1523" t="str">
            <v>FORD</v>
          </cell>
          <cell r="D1523" t="str">
            <v>EXPLORER</v>
          </cell>
          <cell r="E1523">
            <v>2019</v>
          </cell>
          <cell r="F1523">
            <v>70000</v>
          </cell>
          <cell r="G1523" t="str">
            <v>2.3 LIMITED AT 4X4</v>
          </cell>
          <cell r="H1523" t="str">
            <v>GRIS METALICO</v>
          </cell>
          <cell r="I1523" t="str">
            <v>Peugeot La Serena</v>
          </cell>
          <cell r="J1523" t="str">
            <v>Erica Miranda</v>
          </cell>
          <cell r="K1523" t="str">
            <v>Erica Miranda</v>
          </cell>
          <cell r="L1523" t="str">
            <v>Camila Gonzalez</v>
          </cell>
          <cell r="M1523" t="str">
            <v>camila.gonzalez@callegari.cl</v>
          </cell>
          <cell r="N1523">
            <v>18000000</v>
          </cell>
        </row>
        <row r="1524">
          <cell r="A1524" t="str">
            <v>KRPW91</v>
          </cell>
          <cell r="B1524">
            <v>45266.779166666667</v>
          </cell>
          <cell r="C1524" t="str">
            <v>FORD</v>
          </cell>
          <cell r="D1524" t="str">
            <v>EXPEDITION</v>
          </cell>
          <cell r="E1524">
            <v>2018</v>
          </cell>
          <cell r="F1524">
            <v>50000</v>
          </cell>
          <cell r="G1524" t="str">
            <v>3.5 LIMITED AT 4X4</v>
          </cell>
          <cell r="H1524" t="str">
            <v>GRIS METALICO</v>
          </cell>
          <cell r="I1524" t="str">
            <v>Megacentro Copiapo</v>
          </cell>
          <cell r="J1524" t="str">
            <v>Erica Miranda</v>
          </cell>
          <cell r="K1524" t="str">
            <v>Erica Miranda</v>
          </cell>
          <cell r="L1524" t="str">
            <v>Martin Thielemann</v>
          </cell>
          <cell r="M1524" t="str">
            <v>mthielemann@callegari.cl</v>
          </cell>
          <cell r="N1524">
            <v>19500000</v>
          </cell>
        </row>
        <row r="1525">
          <cell r="A1525" t="str">
            <v>RDHG10</v>
          </cell>
          <cell r="B1525">
            <v>45266.775000000001</v>
          </cell>
          <cell r="C1525" t="str">
            <v>CHERY</v>
          </cell>
          <cell r="D1525" t="str">
            <v>TIGGO 7</v>
          </cell>
          <cell r="E1525">
            <v>2021</v>
          </cell>
          <cell r="F1525">
            <v>31643</v>
          </cell>
          <cell r="G1525" t="str">
            <v>1.5 PRO GLX AT</v>
          </cell>
          <cell r="H1525" t="str">
            <v>BLANCO METALIZADO</v>
          </cell>
          <cell r="I1525" t="str">
            <v>Local Fco De Aguirre</v>
          </cell>
          <cell r="J1525" t="str">
            <v>Erica Miranda</v>
          </cell>
          <cell r="K1525" t="str">
            <v>Erica Miranda</v>
          </cell>
          <cell r="L1525" t="str">
            <v>Ximena Villagra</v>
          </cell>
          <cell r="M1525" t="str">
            <v>xvillagra@callegari.cl</v>
          </cell>
          <cell r="N1525">
            <v>10700000</v>
          </cell>
        </row>
        <row r="1526">
          <cell r="A1526" t="str">
            <v>LSXY18</v>
          </cell>
          <cell r="B1526">
            <v>45266.747916666667</v>
          </cell>
          <cell r="C1526" t="str">
            <v>FORD</v>
          </cell>
          <cell r="D1526" t="str">
            <v>RANGER</v>
          </cell>
          <cell r="E1526">
            <v>2020</v>
          </cell>
          <cell r="F1526">
            <v>63000</v>
          </cell>
          <cell r="G1526" t="str">
            <v>3.2 XLT MT 4X2 DIESEL</v>
          </cell>
          <cell r="H1526" t="str">
            <v>GRIS PLATA</v>
          </cell>
          <cell r="I1526" t="str">
            <v>Megacentro La Serena</v>
          </cell>
          <cell r="J1526" t="str">
            <v>Erica Miranda</v>
          </cell>
          <cell r="K1526" t="str">
            <v>Erica Miranda</v>
          </cell>
          <cell r="L1526" t="str">
            <v>Fabian Muñoz</v>
          </cell>
          <cell r="M1526" t="str">
            <v>fmunoz@callegari.cl</v>
          </cell>
          <cell r="N1526">
            <v>14000000</v>
          </cell>
        </row>
        <row r="1527">
          <cell r="A1527" t="str">
            <v>LYSS33</v>
          </cell>
          <cell r="B1527">
            <v>45264.681250000001</v>
          </cell>
          <cell r="C1527" t="str">
            <v>CHANGAN</v>
          </cell>
          <cell r="D1527" t="str">
            <v>CS15</v>
          </cell>
          <cell r="E1527">
            <v>2020</v>
          </cell>
          <cell r="F1527">
            <v>34000</v>
          </cell>
          <cell r="G1527" t="str">
            <v>1.5 COMFORT MT</v>
          </cell>
          <cell r="H1527" t="str">
            <v xml:space="preserve">ROJO </v>
          </cell>
          <cell r="I1527" t="str">
            <v>Local Fco De Aguirre</v>
          </cell>
          <cell r="J1527" t="str">
            <v>Erica Miranda</v>
          </cell>
          <cell r="K1527" t="str">
            <v>Erica Miranda</v>
          </cell>
          <cell r="L1527" t="str">
            <v>Willy Guerrero</v>
          </cell>
          <cell r="M1527" t="str">
            <v>wguerrero@callegari.cl</v>
          </cell>
          <cell r="N1527">
            <v>6000000</v>
          </cell>
        </row>
        <row r="1528">
          <cell r="A1528" t="str">
            <v>PPPB79</v>
          </cell>
          <cell r="B1528">
            <v>45264.647222222222</v>
          </cell>
          <cell r="C1528" t="str">
            <v>RAM</v>
          </cell>
          <cell r="D1528">
            <v>1000</v>
          </cell>
          <cell r="E1528">
            <v>2021</v>
          </cell>
          <cell r="F1528">
            <v>82000</v>
          </cell>
          <cell r="G1528" t="str">
            <v>1.8 BIG HORN AT</v>
          </cell>
          <cell r="H1528" t="str">
            <v>ROJO TRIBAL</v>
          </cell>
          <cell r="I1528" t="str">
            <v>Megacentro Copiapo</v>
          </cell>
          <cell r="J1528" t="str">
            <v>Erica Miranda</v>
          </cell>
          <cell r="K1528" t="str">
            <v>Erica Miranda</v>
          </cell>
          <cell r="L1528" t="str">
            <v>Atalia Quinteros</v>
          </cell>
          <cell r="M1528" t="str">
            <v>ataliaq@callegari.cl</v>
          </cell>
          <cell r="N1528">
            <v>11800000</v>
          </cell>
        </row>
        <row r="1529">
          <cell r="A1529" t="str">
            <v>JZXG83</v>
          </cell>
          <cell r="B1529">
            <v>45260.501388888886</v>
          </cell>
          <cell r="C1529" t="str">
            <v>PEUGEOT</v>
          </cell>
          <cell r="D1529">
            <v>308</v>
          </cell>
          <cell r="E1529">
            <v>2018</v>
          </cell>
          <cell r="F1529">
            <v>98000</v>
          </cell>
          <cell r="H1529" t="str">
            <v>BLANCO NACARADO</v>
          </cell>
          <cell r="I1529" t="str">
            <v>Peugeot La Serena</v>
          </cell>
          <cell r="J1529" t="str">
            <v>Erica Miranda</v>
          </cell>
          <cell r="K1529" t="str">
            <v>Erica Miranda</v>
          </cell>
          <cell r="L1529" t="str">
            <v>Adriana Casallas</v>
          </cell>
          <cell r="M1529" t="str">
            <v>acasallas@callegari.cl</v>
          </cell>
          <cell r="N1529">
            <v>9000000</v>
          </cell>
        </row>
        <row r="1530">
          <cell r="A1530" t="str">
            <v>KDWJ24</v>
          </cell>
          <cell r="B1530">
            <v>45260.613888888889</v>
          </cell>
          <cell r="C1530" t="str">
            <v>MAZDA</v>
          </cell>
          <cell r="D1530" t="str">
            <v>CX-5</v>
          </cell>
          <cell r="E1530">
            <v>2018</v>
          </cell>
          <cell r="F1530">
            <v>50000</v>
          </cell>
          <cell r="H1530" t="str">
            <v>GRIS GRAFITO</v>
          </cell>
          <cell r="I1530" t="str">
            <v>Megacentro La Serena</v>
          </cell>
          <cell r="J1530" t="str">
            <v>Erica Miranda</v>
          </cell>
          <cell r="K1530" t="str">
            <v>Erica Miranda</v>
          </cell>
          <cell r="L1530" t="str">
            <v>Juan Saavedra</v>
          </cell>
          <cell r="M1530" t="str">
            <v>jsaavedra@callegari.cl</v>
          </cell>
          <cell r="N1530">
            <v>13000000</v>
          </cell>
        </row>
        <row r="1531">
          <cell r="A1531" t="str">
            <v>KTCZ97</v>
          </cell>
          <cell r="B1531">
            <v>45260.786111111112</v>
          </cell>
          <cell r="C1531" t="str">
            <v>FORD</v>
          </cell>
          <cell r="D1531" t="str">
            <v>ECOSPORT</v>
          </cell>
          <cell r="E1531">
            <v>2019</v>
          </cell>
          <cell r="F1531">
            <v>33200</v>
          </cell>
          <cell r="H1531" t="str">
            <v>ROJO SOLIDO</v>
          </cell>
          <cell r="I1531" t="str">
            <v>Kia La Serena</v>
          </cell>
          <cell r="J1531" t="str">
            <v>Erica Miranda</v>
          </cell>
          <cell r="K1531" t="str">
            <v>Erica Miranda</v>
          </cell>
          <cell r="L1531" t="str">
            <v>Carolina Bustos</v>
          </cell>
          <cell r="M1531" t="str">
            <v>cbustos@callegari.cl</v>
          </cell>
          <cell r="N1531">
            <v>8500000</v>
          </cell>
        </row>
        <row r="1532">
          <cell r="A1532" t="str">
            <v>SPTC10</v>
          </cell>
          <cell r="B1532">
            <v>45260.53125</v>
          </cell>
          <cell r="C1532" t="str">
            <v>DONGFENG</v>
          </cell>
          <cell r="D1532" t="str">
            <v>SUV 560</v>
          </cell>
          <cell r="E1532">
            <v>2023</v>
          </cell>
          <cell r="F1532">
            <v>4800</v>
          </cell>
          <cell r="H1532" t="str">
            <v xml:space="preserve">ROJO </v>
          </cell>
          <cell r="I1532" t="str">
            <v>Megacentro La Serena</v>
          </cell>
          <cell r="J1532" t="str">
            <v>Erica Miranda</v>
          </cell>
          <cell r="K1532" t="str">
            <v>Erica Miranda</v>
          </cell>
          <cell r="L1532" t="str">
            <v>Alvaro Castro</v>
          </cell>
          <cell r="M1532" t="str">
            <v>acastro@callegari.cl</v>
          </cell>
          <cell r="N1532">
            <v>7500000</v>
          </cell>
        </row>
        <row r="1533">
          <cell r="A1533" t="str">
            <v>KLSD59</v>
          </cell>
          <cell r="B1533">
            <v>45260.502083333333</v>
          </cell>
          <cell r="C1533" t="str">
            <v>JEEP</v>
          </cell>
          <cell r="D1533" t="str">
            <v>COMPASS</v>
          </cell>
          <cell r="E1533">
            <v>2018</v>
          </cell>
          <cell r="F1533">
            <v>43400</v>
          </cell>
          <cell r="G1533" t="str">
            <v>2.4 SPORT LX MT</v>
          </cell>
          <cell r="H1533" t="str">
            <v>VERDE OSCURO</v>
          </cell>
          <cell r="I1533" t="str">
            <v>Megacentro La Serena</v>
          </cell>
          <cell r="J1533" t="str">
            <v>Erica Miranda</v>
          </cell>
          <cell r="K1533" t="str">
            <v>Erica Miranda</v>
          </cell>
          <cell r="L1533" t="str">
            <v>Fabian Muñoz</v>
          </cell>
          <cell r="M1533" t="str">
            <v>fmunoz@callegari.cl</v>
          </cell>
          <cell r="N1533">
            <v>10000000</v>
          </cell>
        </row>
        <row r="1534">
          <cell r="A1534" t="str">
            <v>FKKK46</v>
          </cell>
          <cell r="B1534">
            <v>45260.444444444445</v>
          </cell>
          <cell r="C1534" t="str">
            <v>KIA MOTORS</v>
          </cell>
          <cell r="D1534" t="str">
            <v>MORNING</v>
          </cell>
          <cell r="E1534">
            <v>2013</v>
          </cell>
          <cell r="F1534">
            <v>102174</v>
          </cell>
          <cell r="G1534" t="str">
            <v>1.0 LX MT</v>
          </cell>
          <cell r="H1534" t="str">
            <v>PLATEADO TITANIO</v>
          </cell>
          <cell r="I1534" t="str">
            <v>Local Fco De Aguirre</v>
          </cell>
          <cell r="J1534" t="str">
            <v>Erica Miranda</v>
          </cell>
          <cell r="K1534" t="str">
            <v>Erica Miranda</v>
          </cell>
          <cell r="L1534" t="str">
            <v xml:space="preserve">Carolina Andrea  Zepeda Vigorena </v>
          </cell>
          <cell r="M1534" t="str">
            <v>czepeda@callegari.cl</v>
          </cell>
          <cell r="N1534">
            <v>1</v>
          </cell>
        </row>
        <row r="1535">
          <cell r="A1535" t="str">
            <v>SWTP25</v>
          </cell>
          <cell r="B1535">
            <v>45259.799305555556</v>
          </cell>
          <cell r="C1535" t="str">
            <v>KIA MOTORS</v>
          </cell>
          <cell r="D1535" t="str">
            <v>SONET</v>
          </cell>
          <cell r="E1535">
            <v>2023</v>
          </cell>
          <cell r="F1535">
            <v>2279</v>
          </cell>
          <cell r="G1535" t="str">
            <v>SONET EX 1.5L 6MT ACC FULL PLUS</v>
          </cell>
          <cell r="H1535" t="str">
            <v>NEGRO AURORA</v>
          </cell>
          <cell r="I1535" t="str">
            <v>Megacentro Ovalle</v>
          </cell>
          <cell r="J1535" t="str">
            <v>Erica Miranda</v>
          </cell>
          <cell r="K1535" t="str">
            <v>Erica Miranda</v>
          </cell>
          <cell r="L1535" t="str">
            <v>Jose Torres</v>
          </cell>
          <cell r="M1535" t="str">
            <v>jtorres@callegari.cl</v>
          </cell>
          <cell r="N1535">
            <v>13000000</v>
          </cell>
        </row>
        <row r="1536">
          <cell r="A1536" t="str">
            <v>TBCR96</v>
          </cell>
          <cell r="B1536">
            <v>45258.79791666667</v>
          </cell>
          <cell r="C1536" t="str">
            <v>DONGFENG</v>
          </cell>
          <cell r="D1536">
            <v>500</v>
          </cell>
          <cell r="E1536">
            <v>2023</v>
          </cell>
          <cell r="F1536">
            <v>1500</v>
          </cell>
          <cell r="H1536" t="str">
            <v>BLANCO</v>
          </cell>
          <cell r="I1536" t="str">
            <v>Megacentro La Serena</v>
          </cell>
          <cell r="J1536" t="str">
            <v>Erica Miranda</v>
          </cell>
          <cell r="K1536" t="str">
            <v>Erica Miranda</v>
          </cell>
          <cell r="L1536" t="str">
            <v>Alvaro Castro</v>
          </cell>
          <cell r="M1536" t="str">
            <v>acastro@callegari.cl</v>
          </cell>
          <cell r="N1536">
            <v>9500000</v>
          </cell>
        </row>
        <row r="1537">
          <cell r="A1537" t="str">
            <v>PRHJ14</v>
          </cell>
          <cell r="B1537">
            <v>45258.5625</v>
          </cell>
          <cell r="C1537" t="str">
            <v>SSANGYONG</v>
          </cell>
          <cell r="D1537" t="str">
            <v>REXTON</v>
          </cell>
          <cell r="E1537">
            <v>2021</v>
          </cell>
          <cell r="F1537">
            <v>66000</v>
          </cell>
          <cell r="G1537" t="str">
            <v>2.2 LIMITED AT 4X4 DIESEL</v>
          </cell>
          <cell r="H1537" t="str">
            <v xml:space="preserve">AZUL </v>
          </cell>
          <cell r="I1537" t="str">
            <v>Second Floor Kia</v>
          </cell>
          <cell r="J1537" t="str">
            <v>Erica Miranda</v>
          </cell>
          <cell r="K1537" t="str">
            <v>Erica Miranda</v>
          </cell>
          <cell r="L1537" t="str">
            <v>Leonardo Palma Nuñez</v>
          </cell>
          <cell r="M1537" t="str">
            <v>lpalma@callegari.cl</v>
          </cell>
          <cell r="N1537">
            <v>19500000</v>
          </cell>
        </row>
        <row r="1538">
          <cell r="A1538" t="str">
            <v>PSHZ75</v>
          </cell>
          <cell r="B1538">
            <v>45258.461805555555</v>
          </cell>
          <cell r="C1538" t="str">
            <v>NISSAN</v>
          </cell>
          <cell r="D1538" t="str">
            <v>VERSA</v>
          </cell>
          <cell r="E1538">
            <v>2021</v>
          </cell>
          <cell r="F1538">
            <v>61164</v>
          </cell>
          <cell r="G1538" t="str">
            <v>1.6 SENSE MT</v>
          </cell>
          <cell r="H1538" t="str">
            <v>ROJO METALICO</v>
          </cell>
          <cell r="I1538" t="str">
            <v>Vallenar</v>
          </cell>
          <cell r="J1538" t="str">
            <v>Camila Chepilla</v>
          </cell>
          <cell r="K1538" t="str">
            <v>Camila Chepilla</v>
          </cell>
          <cell r="L1538" t="str">
            <v>Janette Calderon</v>
          </cell>
          <cell r="M1538" t="str">
            <v>jcalderon@callegari.cl</v>
          </cell>
          <cell r="N1538">
            <v>7000000</v>
          </cell>
        </row>
        <row r="1539">
          <cell r="A1539" t="str">
            <v>RBFP60</v>
          </cell>
          <cell r="B1539">
            <v>45258.398611111108</v>
          </cell>
          <cell r="C1539" t="str">
            <v>BMW</v>
          </cell>
          <cell r="D1539" t="str">
            <v>X1</v>
          </cell>
          <cell r="E1539">
            <v>2021</v>
          </cell>
          <cell r="F1539">
            <v>24000</v>
          </cell>
          <cell r="H1539" t="str">
            <v xml:space="preserve">BLANCO </v>
          </cell>
          <cell r="I1539" t="str">
            <v>Megacentro Copiapo</v>
          </cell>
          <cell r="J1539" t="str">
            <v>Camila Chepilla</v>
          </cell>
          <cell r="K1539" t="str">
            <v>Camila Chepilla</v>
          </cell>
          <cell r="L1539" t="str">
            <v>Martin Thielemann</v>
          </cell>
          <cell r="M1539" t="str">
            <v>mthielemann@callegari.cl</v>
          </cell>
          <cell r="N1539">
            <v>19300000</v>
          </cell>
        </row>
        <row r="1540">
          <cell r="A1540" t="str">
            <v>KTCS59</v>
          </cell>
          <cell r="B1540">
            <v>45257.753472222219</v>
          </cell>
          <cell r="C1540" t="str">
            <v>TOYOTA</v>
          </cell>
          <cell r="D1540" t="str">
            <v>HILUX</v>
          </cell>
          <cell r="E1540">
            <v>2019</v>
          </cell>
          <cell r="F1540">
            <v>62000</v>
          </cell>
          <cell r="G1540" t="str">
            <v>2.4 SR MT DIESEL</v>
          </cell>
          <cell r="H1540" t="str">
            <v>ROJO METALICO</v>
          </cell>
          <cell r="I1540" t="str">
            <v>Megacentro La Serena</v>
          </cell>
          <cell r="J1540" t="str">
            <v>Erica Miranda</v>
          </cell>
          <cell r="K1540" t="str">
            <v>Erica Miranda</v>
          </cell>
          <cell r="L1540" t="str">
            <v>Juan Saavedra</v>
          </cell>
          <cell r="M1540" t="str">
            <v>jsaavedra@callegari.cl</v>
          </cell>
          <cell r="N1540">
            <v>13000000</v>
          </cell>
        </row>
        <row r="1541">
          <cell r="A1541" t="str">
            <v>PFRR73</v>
          </cell>
          <cell r="B1541">
            <v>45257.661111111112</v>
          </cell>
          <cell r="C1541" t="str">
            <v>PEUGEOT</v>
          </cell>
          <cell r="D1541">
            <v>5008</v>
          </cell>
          <cell r="E1541">
            <v>2020</v>
          </cell>
          <cell r="F1541">
            <v>59160</v>
          </cell>
          <cell r="G1541" t="str">
            <v>1.5 GT-LINE BLUEHDI 130 AT DIESEL</v>
          </cell>
          <cell r="H1541" t="str">
            <v>BLANCO NACARADO</v>
          </cell>
          <cell r="I1541" t="str">
            <v>Kia La Serena</v>
          </cell>
          <cell r="J1541" t="str">
            <v>Erica Miranda</v>
          </cell>
          <cell r="K1541" t="str">
            <v>Erica Miranda</v>
          </cell>
          <cell r="L1541" t="str">
            <v>Loreto Garces</v>
          </cell>
          <cell r="M1541" t="str">
            <v>lgarces@callegari.cl</v>
          </cell>
          <cell r="N1541">
            <v>17000000</v>
          </cell>
        </row>
        <row r="1542">
          <cell r="A1542" t="str">
            <v>SLRL93</v>
          </cell>
          <cell r="B1542">
            <v>45257.660416666666</v>
          </cell>
          <cell r="C1542" t="str">
            <v>FORD</v>
          </cell>
          <cell r="D1542" t="str">
            <v>EXPLORER</v>
          </cell>
          <cell r="E1542">
            <v>2023</v>
          </cell>
          <cell r="F1542">
            <v>15000</v>
          </cell>
          <cell r="G1542" t="str">
            <v>2.3 XLT AT</v>
          </cell>
          <cell r="H1542" t="str">
            <v>GRIS CARBONIZADO</v>
          </cell>
          <cell r="I1542" t="str">
            <v>Megacentro La Serena</v>
          </cell>
          <cell r="J1542" t="str">
            <v>Erica Miranda</v>
          </cell>
          <cell r="K1542" t="str">
            <v>Erica Miranda</v>
          </cell>
          <cell r="L1542" t="str">
            <v>Eliana Aguilera</v>
          </cell>
          <cell r="M1542" t="str">
            <v>belen.aguilera@callegari.cl</v>
          </cell>
          <cell r="N1542">
            <v>29000000</v>
          </cell>
        </row>
        <row r="1543">
          <cell r="A1543" t="str">
            <v>LYPH29</v>
          </cell>
          <cell r="B1543">
            <v>45257.511111111111</v>
          </cell>
          <cell r="C1543" t="str">
            <v>HAVAL</v>
          </cell>
          <cell r="D1543" t="str">
            <v>H6</v>
          </cell>
          <cell r="E1543">
            <v>2021</v>
          </cell>
          <cell r="F1543">
            <v>51647</v>
          </cell>
          <cell r="G1543" t="str">
            <v>2.0 DELUXE AT</v>
          </cell>
          <cell r="H1543" t="str">
            <v>NEGRO PERLADO</v>
          </cell>
          <cell r="I1543" t="str">
            <v>Local Fco De Aguirre</v>
          </cell>
          <cell r="J1543" t="str">
            <v>Erica Miranda</v>
          </cell>
          <cell r="K1543" t="str">
            <v>Erica Miranda</v>
          </cell>
          <cell r="L1543" t="str">
            <v>Ximena Villagra</v>
          </cell>
          <cell r="M1543" t="str">
            <v>xvillagra@callegari.cl</v>
          </cell>
          <cell r="N1543">
            <v>11500000</v>
          </cell>
        </row>
        <row r="1544">
          <cell r="A1544" t="str">
            <v>PKTY70</v>
          </cell>
          <cell r="B1544">
            <v>45257.479166666664</v>
          </cell>
          <cell r="C1544" t="str">
            <v>CITROEN</v>
          </cell>
          <cell r="D1544" t="str">
            <v>C-3</v>
          </cell>
          <cell r="E1544">
            <v>2021</v>
          </cell>
          <cell r="F1544">
            <v>18800</v>
          </cell>
          <cell r="G1544" t="str">
            <v>1.5 BLUEHDI 100 S&amp;S SHINE MT DIESEL</v>
          </cell>
          <cell r="H1544" t="str">
            <v>BLANCO TECHO NEGRO</v>
          </cell>
          <cell r="I1544" t="str">
            <v>Kia La Serena</v>
          </cell>
          <cell r="J1544" t="str">
            <v>Erica Miranda</v>
          </cell>
          <cell r="K1544" t="str">
            <v>Erica Miranda</v>
          </cell>
          <cell r="L1544" t="str">
            <v>José Cerda</v>
          </cell>
          <cell r="M1544" t="str">
            <v>jose.cerda@callegari.cl</v>
          </cell>
          <cell r="N1544">
            <v>10000000</v>
          </cell>
        </row>
        <row r="1545">
          <cell r="A1545" t="str">
            <v>JGBS98</v>
          </cell>
          <cell r="B1545">
            <v>45254.793749999997</v>
          </cell>
          <cell r="C1545" t="str">
            <v>SUZUKI</v>
          </cell>
          <cell r="D1545" t="str">
            <v>ALTO</v>
          </cell>
          <cell r="E1545">
            <v>2017</v>
          </cell>
          <cell r="F1545">
            <v>81000</v>
          </cell>
          <cell r="G1545" t="str">
            <v>0.8 GL 2AB MT</v>
          </cell>
          <cell r="H1545" t="str">
            <v>VERDE OLIVA</v>
          </cell>
          <cell r="I1545" t="str">
            <v>Kia La Serena</v>
          </cell>
          <cell r="J1545" t="str">
            <v>Erica Miranda</v>
          </cell>
          <cell r="K1545" t="str">
            <v>Erica Miranda</v>
          </cell>
          <cell r="L1545" t="str">
            <v>Loreto Garces</v>
          </cell>
          <cell r="M1545" t="str">
            <v>lgarces@callegari.cl</v>
          </cell>
          <cell r="N1545">
            <v>3700000</v>
          </cell>
        </row>
        <row r="1546">
          <cell r="A1546" t="str">
            <v>RZCK51</v>
          </cell>
          <cell r="B1546">
            <v>45253.789583333331</v>
          </cell>
          <cell r="C1546" t="str">
            <v>FORD</v>
          </cell>
          <cell r="D1546" t="str">
            <v>MAVERICK</v>
          </cell>
          <cell r="E1546">
            <v>2022</v>
          </cell>
          <cell r="F1546">
            <v>22200</v>
          </cell>
          <cell r="G1546" t="str">
            <v>2.0 MAVERICK LARIAT AT 4X4</v>
          </cell>
          <cell r="H1546" t="str">
            <v>GRIS JET</v>
          </cell>
          <cell r="I1546" t="str">
            <v>Megacentro Copiapo</v>
          </cell>
          <cell r="J1546" t="str">
            <v>Camila Chepilla</v>
          </cell>
          <cell r="K1546" t="str">
            <v>Camila Chepilla</v>
          </cell>
          <cell r="L1546" t="str">
            <v>Martin Thielemann</v>
          </cell>
          <cell r="M1546" t="str">
            <v>mthielemann@callegari.cl</v>
          </cell>
          <cell r="N1546">
            <v>21000000</v>
          </cell>
        </row>
        <row r="1547">
          <cell r="A1547" t="str">
            <v>SPJD69</v>
          </cell>
          <cell r="B1547">
            <v>45253.789583333331</v>
          </cell>
          <cell r="C1547" t="str">
            <v>PEUGEOT</v>
          </cell>
          <cell r="D1547" t="str">
            <v>LANDTREK</v>
          </cell>
          <cell r="E1547">
            <v>2023</v>
          </cell>
          <cell r="F1547">
            <v>6000</v>
          </cell>
          <cell r="G1547" t="str">
            <v>1.9 ACTIVE HDI 150 MT 4X2 DIESEL</v>
          </cell>
          <cell r="H1547" t="str">
            <v xml:space="preserve">BLANCO </v>
          </cell>
          <cell r="I1547" t="str">
            <v>Megacentro Copiapo</v>
          </cell>
          <cell r="J1547" t="str">
            <v>Camila Chepilla</v>
          </cell>
          <cell r="K1547" t="str">
            <v>Camila Chepilla</v>
          </cell>
          <cell r="L1547" t="str">
            <v>Martin Thielemann</v>
          </cell>
          <cell r="M1547" t="str">
            <v>mthielemann@callegari.cl</v>
          </cell>
          <cell r="N1547">
            <v>18350000</v>
          </cell>
        </row>
        <row r="1548">
          <cell r="A1548" t="str">
            <v>SJJH21</v>
          </cell>
          <cell r="B1548">
            <v>45253.768750000003</v>
          </cell>
          <cell r="C1548" t="str">
            <v>CHERY</v>
          </cell>
          <cell r="D1548" t="str">
            <v>TIGGO 2</v>
          </cell>
          <cell r="E1548">
            <v>2023</v>
          </cell>
          <cell r="F1548">
            <v>29800</v>
          </cell>
          <cell r="G1548" t="str">
            <v>1.5 GLS AT</v>
          </cell>
          <cell r="H1548" t="str">
            <v>ROJO METALIZADO</v>
          </cell>
          <cell r="I1548" t="str">
            <v>Megacentro La Serena</v>
          </cell>
          <cell r="J1548" t="str">
            <v>Erica Miranda</v>
          </cell>
          <cell r="K1548" t="str">
            <v>Erica Miranda</v>
          </cell>
          <cell r="L1548" t="str">
            <v>Fabian Muñoz</v>
          </cell>
          <cell r="M1548" t="str">
            <v>fmunoz@callegari.cl</v>
          </cell>
          <cell r="N1548">
            <v>7100000</v>
          </cell>
        </row>
        <row r="1549">
          <cell r="A1549" t="str">
            <v>RVKL41</v>
          </cell>
          <cell r="B1549">
            <v>45253.674305555556</v>
          </cell>
          <cell r="C1549" t="str">
            <v>FORD</v>
          </cell>
          <cell r="D1549" t="str">
            <v>RANGER</v>
          </cell>
          <cell r="E1549">
            <v>2023</v>
          </cell>
          <cell r="F1549">
            <v>47000</v>
          </cell>
          <cell r="H1549" t="str">
            <v xml:space="preserve">BLANCO </v>
          </cell>
          <cell r="I1549" t="str">
            <v>Megacentro La Serena</v>
          </cell>
          <cell r="J1549" t="str">
            <v>Erica Miranda</v>
          </cell>
          <cell r="K1549" t="str">
            <v>Erica Miranda</v>
          </cell>
          <cell r="L1549" t="str">
            <v>Fabian Muñoz</v>
          </cell>
          <cell r="M1549" t="str">
            <v>fmunoz@callegari.cl</v>
          </cell>
          <cell r="N1549">
            <v>22500000</v>
          </cell>
        </row>
        <row r="1550">
          <cell r="A1550" t="str">
            <v>PTRP43</v>
          </cell>
          <cell r="B1550">
            <v>45252.683333333334</v>
          </cell>
          <cell r="C1550" t="str">
            <v>HONDA</v>
          </cell>
          <cell r="D1550" t="str">
            <v>HR-V</v>
          </cell>
          <cell r="E1550">
            <v>2021</v>
          </cell>
          <cell r="F1550">
            <v>39000</v>
          </cell>
          <cell r="G1550" t="str">
            <v>1.8 LXS AT</v>
          </cell>
          <cell r="H1550" t="str">
            <v xml:space="preserve">NEGRO </v>
          </cell>
          <cell r="I1550" t="str">
            <v>Local Fco De Aguirre</v>
          </cell>
          <cell r="J1550" t="str">
            <v>Erica Miranda</v>
          </cell>
          <cell r="K1550" t="str">
            <v>Erica Miranda</v>
          </cell>
          <cell r="L1550" t="str">
            <v>Willy Guerrero</v>
          </cell>
          <cell r="M1550" t="str">
            <v>wguerrero@callegari.cl</v>
          </cell>
          <cell r="N1550">
            <v>12500000</v>
          </cell>
        </row>
        <row r="1551">
          <cell r="A1551" t="str">
            <v>JFFW95</v>
          </cell>
          <cell r="B1551">
            <v>45252.683333333334</v>
          </cell>
          <cell r="C1551" t="str">
            <v>FORD</v>
          </cell>
          <cell r="D1551" t="str">
            <v>EXPLORER</v>
          </cell>
          <cell r="E1551">
            <v>2017</v>
          </cell>
          <cell r="F1551">
            <v>85000</v>
          </cell>
          <cell r="G1551" t="str">
            <v>2.3 LIMITED AT 4X4</v>
          </cell>
          <cell r="H1551" t="str">
            <v>CAFE OSCURO</v>
          </cell>
          <cell r="I1551" t="str">
            <v xml:space="preserve">Premium Usados </v>
          </cell>
          <cell r="J1551" t="str">
            <v>Erica Miranda</v>
          </cell>
          <cell r="K1551" t="str">
            <v>Erica Miranda</v>
          </cell>
          <cell r="L1551" t="str">
            <v>Jordi Foitzick</v>
          </cell>
          <cell r="M1551" t="str">
            <v>jocarrasco@callegari.cl</v>
          </cell>
          <cell r="N1551">
            <v>16000000</v>
          </cell>
        </row>
        <row r="1552">
          <cell r="A1552" t="str">
            <v>RBHH31</v>
          </cell>
          <cell r="B1552">
            <v>45251.568749999999</v>
          </cell>
          <cell r="C1552" t="str">
            <v>KIA MOTORS</v>
          </cell>
          <cell r="D1552" t="str">
            <v>SELTOS</v>
          </cell>
          <cell r="E1552">
            <v>2021</v>
          </cell>
          <cell r="F1552">
            <v>60000</v>
          </cell>
          <cell r="G1552" t="str">
            <v>SELTOS EX 1.6L 6MT FULL</v>
          </cell>
          <cell r="H1552" t="str">
            <v>NARANJO CITRICO</v>
          </cell>
          <cell r="I1552" t="str">
            <v>Megacentro Ovalle</v>
          </cell>
          <cell r="J1552" t="str">
            <v>Erica Miranda</v>
          </cell>
          <cell r="K1552" t="str">
            <v>Erica Miranda</v>
          </cell>
          <cell r="L1552" t="str">
            <v>David Ramirez</v>
          </cell>
          <cell r="M1552" t="str">
            <v>dramirez@callegari.cl</v>
          </cell>
          <cell r="N1552">
            <v>11000000</v>
          </cell>
        </row>
        <row r="1553">
          <cell r="A1553" t="str">
            <v>RRCY60</v>
          </cell>
          <cell r="B1553">
            <v>45251.559027777781</v>
          </cell>
          <cell r="C1553" t="str">
            <v>TOYOTA</v>
          </cell>
          <cell r="D1553" t="str">
            <v>YARIS</v>
          </cell>
          <cell r="E1553">
            <v>2022</v>
          </cell>
          <cell r="F1553">
            <v>13600</v>
          </cell>
          <cell r="G1553" t="str">
            <v>1.5 SPORT MT</v>
          </cell>
          <cell r="H1553" t="str">
            <v xml:space="preserve">BLANCO </v>
          </cell>
          <cell r="I1553" t="str">
            <v>Megacentro La Serena</v>
          </cell>
          <cell r="J1553" t="str">
            <v>Erica Miranda</v>
          </cell>
          <cell r="K1553" t="str">
            <v>Erica Miranda</v>
          </cell>
          <cell r="L1553" t="str">
            <v>Fabian Muñoz</v>
          </cell>
          <cell r="M1553" t="str">
            <v>fmunoz@callegari.cl</v>
          </cell>
          <cell r="N1553">
            <v>10200000</v>
          </cell>
        </row>
        <row r="1554">
          <cell r="A1554" t="str">
            <v>RJBX50</v>
          </cell>
          <cell r="B1554">
            <v>45251.456944444442</v>
          </cell>
          <cell r="C1554" t="str">
            <v>FORD</v>
          </cell>
          <cell r="D1554" t="str">
            <v>TERRITORY</v>
          </cell>
          <cell r="E1554">
            <v>2022</v>
          </cell>
          <cell r="F1554">
            <v>21300</v>
          </cell>
          <cell r="G1554" t="str">
            <v>1.5 TITANIUM AT</v>
          </cell>
          <cell r="H1554" t="str">
            <v>AZUL LUNAR</v>
          </cell>
          <cell r="I1554" t="str">
            <v>Megacentro Copiapo</v>
          </cell>
          <cell r="J1554" t="str">
            <v>Camila Chepilla</v>
          </cell>
          <cell r="K1554" t="str">
            <v>Camila Chepilla</v>
          </cell>
          <cell r="L1554" t="str">
            <v>Martin Thielemann</v>
          </cell>
          <cell r="M1554" t="str">
            <v>mthielemann@callegari.cl</v>
          </cell>
          <cell r="N1554">
            <v>13000000</v>
          </cell>
        </row>
        <row r="1555">
          <cell r="A1555" t="str">
            <v>SCGT24</v>
          </cell>
          <cell r="B1555">
            <v>45250.451388888891</v>
          </cell>
          <cell r="C1555" t="str">
            <v>CHEVROLET</v>
          </cell>
          <cell r="D1555" t="str">
            <v>CAPTIVA</v>
          </cell>
          <cell r="E1555">
            <v>2022</v>
          </cell>
          <cell r="F1555">
            <v>16500</v>
          </cell>
          <cell r="G1555" t="str">
            <v>1.5 PREMIER MT</v>
          </cell>
          <cell r="H1555" t="str">
            <v>ROJO BURDEO METALICO</v>
          </cell>
          <cell r="I1555" t="str">
            <v>Local Fco De Aguirre</v>
          </cell>
          <cell r="J1555" t="str">
            <v>Erica Miranda</v>
          </cell>
          <cell r="K1555" t="str">
            <v>Erica Miranda</v>
          </cell>
          <cell r="L1555" t="str">
            <v>Pablo Toth</v>
          </cell>
          <cell r="M1555" t="str">
            <v>ptoth@callegari.cl</v>
          </cell>
          <cell r="N1555">
            <v>12000000</v>
          </cell>
        </row>
        <row r="1556">
          <cell r="A1556" t="str">
            <v>RJPJ39</v>
          </cell>
          <cell r="B1556">
            <v>45247.724305555559</v>
          </cell>
          <cell r="C1556" t="str">
            <v>FORD</v>
          </cell>
          <cell r="D1556" t="str">
            <v>EDGE</v>
          </cell>
          <cell r="E1556">
            <v>2022</v>
          </cell>
          <cell r="F1556">
            <v>53000</v>
          </cell>
          <cell r="G1556" t="str">
            <v>2.0 SEL ECOBOOST AT</v>
          </cell>
          <cell r="H1556" t="str">
            <v>PLATEADO METALICO</v>
          </cell>
          <cell r="I1556" t="str">
            <v>Peugeot La Serena</v>
          </cell>
          <cell r="J1556" t="str">
            <v>Erica Miranda</v>
          </cell>
          <cell r="K1556" t="str">
            <v>Erica Miranda</v>
          </cell>
          <cell r="L1556" t="str">
            <v>Camila Gonzalez</v>
          </cell>
          <cell r="M1556" t="str">
            <v>camila.gonzalez@callegari.cl</v>
          </cell>
          <cell r="N1556">
            <v>19000000</v>
          </cell>
        </row>
        <row r="1557">
          <cell r="A1557" t="str">
            <v>KCBV84</v>
          </cell>
          <cell r="B1557">
            <v>45247.675694444442</v>
          </cell>
          <cell r="C1557" t="str">
            <v>MG</v>
          </cell>
          <cell r="D1557" t="str">
            <v>ZS</v>
          </cell>
          <cell r="E1557">
            <v>2020</v>
          </cell>
          <cell r="F1557">
            <v>32200</v>
          </cell>
          <cell r="G1557" t="str">
            <v>1.5 COM MT</v>
          </cell>
          <cell r="H1557" t="str">
            <v xml:space="preserve">AZUL </v>
          </cell>
          <cell r="I1557" t="str">
            <v>Vallenar</v>
          </cell>
          <cell r="J1557" t="str">
            <v>Camila Chepilla</v>
          </cell>
          <cell r="K1557" t="str">
            <v>Camila Chepilla</v>
          </cell>
          <cell r="L1557" t="str">
            <v>Claudia Vasquez</v>
          </cell>
          <cell r="M1557" t="str">
            <v>cvasquez@callegari.cl</v>
          </cell>
          <cell r="N1557">
            <v>6800000</v>
          </cell>
        </row>
        <row r="1558">
          <cell r="A1558" t="str">
            <v>GHBF56</v>
          </cell>
          <cell r="B1558">
            <v>45247.643055555556</v>
          </cell>
          <cell r="C1558" t="str">
            <v>FORD</v>
          </cell>
          <cell r="D1558" t="str">
            <v>F-150</v>
          </cell>
          <cell r="E1558">
            <v>2014</v>
          </cell>
          <cell r="F1558">
            <v>106000</v>
          </cell>
          <cell r="H1558" t="str">
            <v>BLANCO OXFOR</v>
          </cell>
          <cell r="I1558" t="str">
            <v>Megacentro La Serena</v>
          </cell>
          <cell r="J1558" t="str">
            <v>Erica Miranda</v>
          </cell>
          <cell r="K1558" t="str">
            <v>Erica Miranda</v>
          </cell>
          <cell r="L1558" t="str">
            <v>Fabian Muñoz</v>
          </cell>
          <cell r="M1558" t="str">
            <v>fmunoz@callegari.cl</v>
          </cell>
          <cell r="N1558">
            <v>14000000</v>
          </cell>
        </row>
        <row r="1559">
          <cell r="A1559" t="str">
            <v>RBLD45</v>
          </cell>
          <cell r="B1559">
            <v>45247.541666666664</v>
          </cell>
          <cell r="C1559" t="str">
            <v>VOLKSWAGEN</v>
          </cell>
          <cell r="D1559" t="str">
            <v>T-CROSS</v>
          </cell>
          <cell r="E1559">
            <v>2022</v>
          </cell>
          <cell r="F1559">
            <v>12000</v>
          </cell>
          <cell r="H1559" t="str">
            <v>PLATEADO REFLEJO</v>
          </cell>
          <cell r="I1559" t="str">
            <v>Megacentro La Serena</v>
          </cell>
          <cell r="J1559" t="str">
            <v>Erica Miranda</v>
          </cell>
          <cell r="K1559" t="str">
            <v>Erica Miranda</v>
          </cell>
          <cell r="L1559" t="str">
            <v>Alvaro Castro</v>
          </cell>
          <cell r="M1559" t="str">
            <v>acastro@callegari.cl</v>
          </cell>
          <cell r="N1559">
            <v>11000000</v>
          </cell>
        </row>
        <row r="1560">
          <cell r="A1560" t="str">
            <v>RFFS39</v>
          </cell>
          <cell r="B1560">
            <v>45246.390277777777</v>
          </cell>
          <cell r="C1560" t="str">
            <v>KIA MOTORS</v>
          </cell>
          <cell r="D1560" t="str">
            <v>SELTOS</v>
          </cell>
          <cell r="E1560">
            <v>2021</v>
          </cell>
          <cell r="F1560">
            <v>21700</v>
          </cell>
          <cell r="G1560" t="str">
            <v>1.6 EX AT</v>
          </cell>
          <cell r="H1560" t="str">
            <v>AZUL GRIEGO</v>
          </cell>
          <cell r="I1560" t="str">
            <v>Kia La Serena</v>
          </cell>
          <cell r="J1560" t="str">
            <v>Erica Miranda</v>
          </cell>
          <cell r="K1560" t="str">
            <v>Erica Miranda</v>
          </cell>
          <cell r="L1560" t="str">
            <v>José Cerda</v>
          </cell>
          <cell r="M1560" t="str">
            <v>jose.cerda@callegari.cl</v>
          </cell>
          <cell r="N1560">
            <v>11800000</v>
          </cell>
        </row>
        <row r="1561">
          <cell r="A1561" t="str">
            <v>PKJP61</v>
          </cell>
          <cell r="B1561">
            <v>45245.401388888888</v>
          </cell>
          <cell r="C1561" t="str">
            <v>KIA MOTORS</v>
          </cell>
          <cell r="D1561" t="str">
            <v>RIO 5</v>
          </cell>
          <cell r="E1561">
            <v>2021</v>
          </cell>
          <cell r="F1561">
            <v>36100</v>
          </cell>
          <cell r="H1561" t="str">
            <v>GRIS URBANO</v>
          </cell>
          <cell r="I1561" t="str">
            <v>Kia La Serena</v>
          </cell>
          <cell r="J1561" t="str">
            <v>Erica Miranda</v>
          </cell>
          <cell r="K1561" t="str">
            <v>Erica Miranda</v>
          </cell>
          <cell r="L1561" t="str">
            <v>José Cerda</v>
          </cell>
          <cell r="M1561" t="str">
            <v>jose.cerda@callegari.cl</v>
          </cell>
          <cell r="N1561">
            <v>8400000</v>
          </cell>
        </row>
        <row r="1562">
          <cell r="A1562" t="str">
            <v>LHCL79</v>
          </cell>
          <cell r="B1562">
            <v>45244.550694444442</v>
          </cell>
          <cell r="C1562" t="str">
            <v>FORD</v>
          </cell>
          <cell r="D1562" t="str">
            <v>ECOSPORT</v>
          </cell>
          <cell r="E1562">
            <v>2019</v>
          </cell>
          <cell r="F1562">
            <v>42000</v>
          </cell>
          <cell r="G1562" t="str">
            <v>1.5 FREESTYLE MT</v>
          </cell>
          <cell r="H1562" t="str">
            <v>NEGRO PERLADO</v>
          </cell>
          <cell r="I1562" t="str">
            <v>Kia La Serena</v>
          </cell>
          <cell r="J1562" t="str">
            <v>Erica Miranda</v>
          </cell>
          <cell r="K1562" t="str">
            <v>Erica Miranda</v>
          </cell>
          <cell r="L1562" t="str">
            <v>José Cerda</v>
          </cell>
          <cell r="M1562" t="str">
            <v>jose.cerda@callegari.cl</v>
          </cell>
          <cell r="N1562">
            <v>8000000</v>
          </cell>
        </row>
        <row r="1563">
          <cell r="A1563" t="str">
            <v>PPVC21</v>
          </cell>
          <cell r="B1563">
            <v>45244.642361111109</v>
          </cell>
          <cell r="C1563" t="str">
            <v>CHERY</v>
          </cell>
          <cell r="D1563" t="str">
            <v>TIGGO 2</v>
          </cell>
          <cell r="E1563">
            <v>2021</v>
          </cell>
          <cell r="F1563">
            <v>15000</v>
          </cell>
          <cell r="G1563" t="str">
            <v>1.5 GLX MT</v>
          </cell>
          <cell r="H1563" t="str">
            <v>BLANCO CHERY</v>
          </cell>
          <cell r="I1563" t="str">
            <v>Peugeot La Serena</v>
          </cell>
          <cell r="J1563" t="str">
            <v>Erica Miranda</v>
          </cell>
          <cell r="K1563" t="str">
            <v>Erica Miranda</v>
          </cell>
          <cell r="L1563" t="str">
            <v>Michael Guzman</v>
          </cell>
          <cell r="M1563" t="str">
            <v>mguzman@callegari.cl</v>
          </cell>
          <cell r="N1563">
            <v>6300000</v>
          </cell>
        </row>
        <row r="1564">
          <cell r="A1564" t="str">
            <v>SCRK37</v>
          </cell>
          <cell r="B1564">
            <v>45244.549305555556</v>
          </cell>
          <cell r="C1564" t="str">
            <v>CHEVROLET</v>
          </cell>
          <cell r="D1564" t="str">
            <v>SILVERADO</v>
          </cell>
          <cell r="E1564">
            <v>2022</v>
          </cell>
          <cell r="F1564">
            <v>47300</v>
          </cell>
          <cell r="H1564" t="str">
            <v>BLANCO PERLA</v>
          </cell>
          <cell r="I1564" t="str">
            <v>Megacentro La Serena</v>
          </cell>
          <cell r="J1564" t="str">
            <v>Erica Miranda</v>
          </cell>
          <cell r="K1564" t="str">
            <v>Erica Miranda</v>
          </cell>
          <cell r="L1564" t="str">
            <v>Eliana Aguilera</v>
          </cell>
          <cell r="M1564" t="str">
            <v>belen.aguilera@callegari.cl</v>
          </cell>
          <cell r="N1564">
            <v>43000000</v>
          </cell>
        </row>
        <row r="1565">
          <cell r="A1565" t="str">
            <v>JLSJ23</v>
          </cell>
          <cell r="B1565">
            <v>45243.779861111114</v>
          </cell>
          <cell r="C1565" t="str">
            <v>MAZDA</v>
          </cell>
          <cell r="D1565" t="str">
            <v>CX-3</v>
          </cell>
          <cell r="E1565">
            <v>2017</v>
          </cell>
          <cell r="F1565">
            <v>59412</v>
          </cell>
          <cell r="G1565" t="str">
            <v>2.0L AT 4X4</v>
          </cell>
          <cell r="H1565" t="str">
            <v>AZUL OSCURO METALIZA</v>
          </cell>
          <cell r="I1565" t="str">
            <v>Megacentro Ovalle</v>
          </cell>
          <cell r="J1565" t="str">
            <v>Erica Miranda</v>
          </cell>
          <cell r="K1565" t="str">
            <v>Erica Miranda</v>
          </cell>
          <cell r="L1565" t="str">
            <v>Daniel Carvajal</v>
          </cell>
          <cell r="M1565" t="str">
            <v>dcarvajal@callegari.cl</v>
          </cell>
          <cell r="N1565">
            <v>10200000</v>
          </cell>
        </row>
        <row r="1566">
          <cell r="A1566" t="str">
            <v>JSWF31</v>
          </cell>
          <cell r="B1566">
            <v>45243.683333333334</v>
          </cell>
          <cell r="C1566" t="str">
            <v>SUZUKI</v>
          </cell>
          <cell r="D1566" t="str">
            <v>GRAND NOMADE</v>
          </cell>
          <cell r="E1566">
            <v>2017</v>
          </cell>
          <cell r="F1566">
            <v>70000</v>
          </cell>
          <cell r="G1566" t="str">
            <v>2.4 N GLX SPORT MT 4X4</v>
          </cell>
          <cell r="H1566" t="str">
            <v>PLATEADO PLATA PREMI</v>
          </cell>
          <cell r="I1566" t="str">
            <v>Megacentro Copiapo</v>
          </cell>
          <cell r="J1566" t="str">
            <v>Camila Chepilla</v>
          </cell>
          <cell r="K1566" t="str">
            <v>Camila Chepilla</v>
          </cell>
          <cell r="L1566" t="str">
            <v>Atalia Quinteros</v>
          </cell>
          <cell r="M1566" t="str">
            <v>ataliaq@callegari.cl</v>
          </cell>
          <cell r="N1566">
            <v>7700000</v>
          </cell>
        </row>
        <row r="1567">
          <cell r="A1567" t="str">
            <v>PCDX27</v>
          </cell>
          <cell r="B1567">
            <v>45243.510416666664</v>
          </cell>
          <cell r="C1567" t="str">
            <v>MG</v>
          </cell>
          <cell r="D1567" t="str">
            <v>ZS</v>
          </cell>
          <cell r="E1567">
            <v>2020</v>
          </cell>
          <cell r="F1567">
            <v>30000</v>
          </cell>
          <cell r="G1567" t="str">
            <v>1.5 COM AT</v>
          </cell>
          <cell r="H1567" t="str">
            <v xml:space="preserve">BLANCO </v>
          </cell>
          <cell r="I1567" t="str">
            <v>Megacentro La Serena</v>
          </cell>
          <cell r="J1567" t="str">
            <v>Erica Miranda</v>
          </cell>
          <cell r="K1567" t="str">
            <v>Erica Miranda</v>
          </cell>
          <cell r="L1567" t="str">
            <v>Hugo Araya Araya</v>
          </cell>
          <cell r="M1567" t="str">
            <v>haraya@callegari.cl</v>
          </cell>
          <cell r="N1567">
            <v>7500000</v>
          </cell>
        </row>
        <row r="1568">
          <cell r="A1568" t="str">
            <v>KDTL86</v>
          </cell>
          <cell r="B1568">
            <v>45240.713194444441</v>
          </cell>
          <cell r="C1568" t="str">
            <v>FORD</v>
          </cell>
          <cell r="D1568" t="str">
            <v>FIESTA</v>
          </cell>
          <cell r="E1568">
            <v>2018</v>
          </cell>
          <cell r="F1568">
            <v>64500</v>
          </cell>
          <cell r="G1568" t="str">
            <v>1.6 S MT</v>
          </cell>
          <cell r="H1568" t="str">
            <v>NEGRO PROFUNDO</v>
          </cell>
          <cell r="I1568" t="str">
            <v>Vallenar</v>
          </cell>
          <cell r="J1568" t="str">
            <v>Camila Chepilla</v>
          </cell>
          <cell r="K1568" t="str">
            <v>Camila Chepilla</v>
          </cell>
          <cell r="L1568" t="str">
            <v>Claudia Vasquez</v>
          </cell>
          <cell r="M1568" t="str">
            <v>cvasquez@callegari.cl</v>
          </cell>
          <cell r="N1568">
            <v>5150000</v>
          </cell>
        </row>
        <row r="1569">
          <cell r="A1569" t="str">
            <v>HTWG37</v>
          </cell>
          <cell r="B1569">
            <v>45240.46875</v>
          </cell>
          <cell r="C1569" t="str">
            <v>PEUGEOT</v>
          </cell>
          <cell r="D1569">
            <v>208</v>
          </cell>
          <cell r="E1569">
            <v>2016</v>
          </cell>
          <cell r="F1569">
            <v>96810</v>
          </cell>
          <cell r="G1569" t="str">
            <v>1.4 ALLURE PACK HDI 68HP MT DIESEL</v>
          </cell>
          <cell r="H1569" t="str">
            <v>GRIS ALUMINIUM</v>
          </cell>
          <cell r="I1569" t="str">
            <v>Local Usados</v>
          </cell>
          <cell r="J1569" t="str">
            <v>Erica Miranda</v>
          </cell>
          <cell r="K1569" t="str">
            <v>Erica Miranda</v>
          </cell>
          <cell r="L1569" t="str">
            <v>Federico Albert</v>
          </cell>
          <cell r="M1569" t="str">
            <v>falbert@callegari.cl</v>
          </cell>
          <cell r="N1569">
            <v>6000000</v>
          </cell>
        </row>
        <row r="1570">
          <cell r="A1570" t="str">
            <v>RGLK59</v>
          </cell>
          <cell r="B1570">
            <v>45239.665972222225</v>
          </cell>
          <cell r="C1570" t="str">
            <v>DONGFENG</v>
          </cell>
          <cell r="D1570">
            <v>580</v>
          </cell>
          <cell r="E1570">
            <v>2022</v>
          </cell>
          <cell r="F1570">
            <v>21600</v>
          </cell>
          <cell r="G1570" t="str">
            <v>1.8 COMFORT MT</v>
          </cell>
          <cell r="H1570" t="str">
            <v xml:space="preserve">BLANCO </v>
          </cell>
          <cell r="I1570" t="str">
            <v>Megacentro La Serena</v>
          </cell>
          <cell r="J1570" t="str">
            <v>Erica Miranda</v>
          </cell>
          <cell r="K1570" t="str">
            <v>Erica Miranda</v>
          </cell>
          <cell r="L1570" t="str">
            <v>Eliana Aguilera</v>
          </cell>
          <cell r="M1570" t="str">
            <v>belen.aguilera@callegari.cl</v>
          </cell>
          <cell r="N1570">
            <v>8300000</v>
          </cell>
        </row>
        <row r="1571">
          <cell r="A1571" t="str">
            <v>HTDL67</v>
          </cell>
          <cell r="B1571">
            <v>45239.660416666666</v>
          </cell>
          <cell r="C1571" t="str">
            <v>SUZUKI</v>
          </cell>
          <cell r="D1571" t="str">
            <v>VITARA</v>
          </cell>
          <cell r="E1571">
            <v>2016</v>
          </cell>
          <cell r="F1571">
            <v>60000</v>
          </cell>
          <cell r="G1571" t="str">
            <v>1.6 GL MT 4X4</v>
          </cell>
          <cell r="H1571" t="str">
            <v>PLATEADO METALICO</v>
          </cell>
          <cell r="I1571" t="str">
            <v>capacitación</v>
          </cell>
          <cell r="J1571" t="str">
            <v>Evaluador Capacitación</v>
          </cell>
          <cell r="K1571" t="str">
            <v>Evaluador Capacitación</v>
          </cell>
          <cell r="L1571" t="str">
            <v>Vendedor Capacitación</v>
          </cell>
          <cell r="M1571" t="str">
            <v>seller@callegari.cl</v>
          </cell>
          <cell r="N1571">
            <v>6000000</v>
          </cell>
        </row>
        <row r="1572">
          <cell r="A1572" t="str">
            <v>KJZK18</v>
          </cell>
          <cell r="B1572">
            <v>45238.495833333334</v>
          </cell>
          <cell r="C1572" t="str">
            <v>JAC</v>
          </cell>
          <cell r="D1572" t="str">
            <v>S2</v>
          </cell>
          <cell r="E1572">
            <v>2018</v>
          </cell>
          <cell r="F1572">
            <v>70000</v>
          </cell>
          <cell r="G1572" t="str">
            <v>1.5 SMART MT</v>
          </cell>
          <cell r="H1572" t="str">
            <v xml:space="preserve">BLANCO </v>
          </cell>
          <cell r="I1572" t="str">
            <v>Sk Copiapo</v>
          </cell>
          <cell r="J1572" t="str">
            <v>Camila Chepilla</v>
          </cell>
          <cell r="K1572" t="str">
            <v>Camila Chepilla</v>
          </cell>
          <cell r="L1572" t="str">
            <v>Fabio Jaramillo</v>
          </cell>
          <cell r="M1572" t="str">
            <v>fjaramillo@callegari.cl</v>
          </cell>
          <cell r="N1572">
            <v>4600000</v>
          </cell>
        </row>
        <row r="1573">
          <cell r="A1573" t="str">
            <v>PTLW28</v>
          </cell>
          <cell r="B1573">
            <v>45238.495138888888</v>
          </cell>
          <cell r="C1573" t="str">
            <v>PEUGEOT</v>
          </cell>
          <cell r="D1573">
            <v>208</v>
          </cell>
          <cell r="E1573">
            <v>2021</v>
          </cell>
          <cell r="F1573">
            <v>21049</v>
          </cell>
          <cell r="G1573" t="str">
            <v>1.2 ACTIVE PACK PURETECH 75 MT</v>
          </cell>
          <cell r="H1573" t="str">
            <v>BLANCO NACARADO</v>
          </cell>
          <cell r="I1573" t="str">
            <v>Peugeot Copiapo</v>
          </cell>
          <cell r="J1573" t="str">
            <v>Camila Chepilla</v>
          </cell>
          <cell r="K1573" t="str">
            <v>Camila Chepilla</v>
          </cell>
          <cell r="L1573" t="str">
            <v>Ricky Bohorquez</v>
          </cell>
          <cell r="M1573" t="str">
            <v>rbohorquez@callegari.cl</v>
          </cell>
          <cell r="N1573">
            <v>8700000</v>
          </cell>
        </row>
        <row r="1574">
          <cell r="A1574" t="str">
            <v>PGGS58</v>
          </cell>
          <cell r="B1574">
            <v>45238.453472222223</v>
          </cell>
          <cell r="C1574" t="str">
            <v>SUZUKI</v>
          </cell>
          <cell r="D1574" t="str">
            <v>ALTO</v>
          </cell>
          <cell r="E1574">
            <v>2020</v>
          </cell>
          <cell r="F1574">
            <v>32000</v>
          </cell>
          <cell r="G1574" t="str">
            <v>0.8 GLX MT</v>
          </cell>
          <cell r="H1574" t="str">
            <v>PLATEADO PLATA</v>
          </cell>
          <cell r="I1574" t="str">
            <v>Kia La Serena</v>
          </cell>
          <cell r="J1574" t="str">
            <v>Erica Miranda</v>
          </cell>
          <cell r="K1574" t="str">
            <v>Erica Miranda</v>
          </cell>
          <cell r="L1574" t="str">
            <v>José Cerda</v>
          </cell>
          <cell r="M1574" t="str">
            <v>jose.cerda@callegari.cl</v>
          </cell>
          <cell r="N1574">
            <v>4000000</v>
          </cell>
        </row>
        <row r="1575">
          <cell r="A1575" t="str">
            <v>JPZG35</v>
          </cell>
          <cell r="B1575">
            <v>45238.431250000001</v>
          </cell>
          <cell r="C1575" t="str">
            <v>TOYOTA</v>
          </cell>
          <cell r="D1575" t="str">
            <v>RAV4</v>
          </cell>
          <cell r="E1575">
            <v>2017</v>
          </cell>
          <cell r="F1575">
            <v>68283</v>
          </cell>
          <cell r="G1575" t="str">
            <v>2.5 SUPER LUJO 4X4 AT 734PH2</v>
          </cell>
          <cell r="H1575" t="str">
            <v>PLATEADO SILVER META</v>
          </cell>
          <cell r="I1575" t="str">
            <v>Peugeot Copiapo</v>
          </cell>
          <cell r="J1575" t="str">
            <v>Camila Chepilla</v>
          </cell>
          <cell r="K1575" t="str">
            <v>Camila Chepilla</v>
          </cell>
          <cell r="L1575" t="str">
            <v>Ricky Bohorquez</v>
          </cell>
          <cell r="M1575" t="str">
            <v>rbohorquez@callegari.cl</v>
          </cell>
          <cell r="N1575">
            <v>10200000</v>
          </cell>
        </row>
        <row r="1576">
          <cell r="A1576" t="str">
            <v>SJVR94</v>
          </cell>
          <cell r="B1576">
            <v>45236.76666666667</v>
          </cell>
          <cell r="C1576" t="str">
            <v>DONGFENG</v>
          </cell>
          <cell r="D1576" t="str">
            <v>SUV 560</v>
          </cell>
          <cell r="E1576">
            <v>2023</v>
          </cell>
          <cell r="F1576">
            <v>6500</v>
          </cell>
          <cell r="G1576" t="str">
            <v>1.8 COMFORT MT</v>
          </cell>
          <cell r="H1576" t="str">
            <v>GRIS CLARO</v>
          </cell>
          <cell r="I1576" t="str">
            <v>Megacentro La Serena</v>
          </cell>
          <cell r="J1576" t="str">
            <v>Erica Miranda</v>
          </cell>
          <cell r="K1576" t="str">
            <v>Erica Miranda</v>
          </cell>
          <cell r="L1576" t="str">
            <v>Manuel Villalon</v>
          </cell>
          <cell r="M1576" t="str">
            <v>mvillalon@callegari.cl</v>
          </cell>
          <cell r="N1576">
            <v>9000000</v>
          </cell>
        </row>
        <row r="1577">
          <cell r="A1577" t="str">
            <v>HFHY93</v>
          </cell>
          <cell r="B1577">
            <v>45233.501388888886</v>
          </cell>
          <cell r="C1577" t="str">
            <v>HONDA</v>
          </cell>
          <cell r="D1577" t="str">
            <v>PILOT</v>
          </cell>
          <cell r="E1577">
            <v>2015</v>
          </cell>
          <cell r="F1577">
            <v>22000</v>
          </cell>
          <cell r="G1577" t="str">
            <v>3.5 TOURING AT 4X4</v>
          </cell>
          <cell r="H1577" t="str">
            <v>GRIS GRAFITO</v>
          </cell>
          <cell r="I1577" t="str">
            <v>Megacentro La Serena</v>
          </cell>
          <cell r="J1577" t="str">
            <v>Erica Miranda</v>
          </cell>
          <cell r="K1577" t="str">
            <v>Erica Miranda</v>
          </cell>
          <cell r="L1577" t="str">
            <v>Eliana Aguilera</v>
          </cell>
          <cell r="M1577" t="str">
            <v>belen.aguilera@callegari.cl</v>
          </cell>
          <cell r="N1577">
            <v>12000000</v>
          </cell>
        </row>
        <row r="1578">
          <cell r="A1578" t="str">
            <v>KJYP17</v>
          </cell>
          <cell r="B1578">
            <v>45232.690972222219</v>
          </cell>
          <cell r="C1578" t="str">
            <v>KIA MOTORS</v>
          </cell>
          <cell r="D1578" t="str">
            <v>MORNING</v>
          </cell>
          <cell r="E1578">
            <v>2018</v>
          </cell>
          <cell r="F1578">
            <v>72000</v>
          </cell>
          <cell r="G1578" t="str">
            <v>MORNING LX 1.0L 5MT ABS</v>
          </cell>
          <cell r="H1578" t="str">
            <v>PLATEADO TITANIO</v>
          </cell>
          <cell r="I1578" t="str">
            <v xml:space="preserve">Premium Usados </v>
          </cell>
          <cell r="J1578" t="str">
            <v>Erica Miranda</v>
          </cell>
          <cell r="K1578" t="str">
            <v>Erica Miranda</v>
          </cell>
          <cell r="L1578" t="str">
            <v>Jordi Foitzick</v>
          </cell>
          <cell r="M1578" t="str">
            <v>jocarrasco@callegari.cl</v>
          </cell>
          <cell r="N1578">
            <v>4300000</v>
          </cell>
        </row>
        <row r="1579">
          <cell r="A1579" t="str">
            <v>KGLL79</v>
          </cell>
          <cell r="B1579">
            <v>45230.719444444447</v>
          </cell>
          <cell r="C1579" t="str">
            <v>FIAT</v>
          </cell>
          <cell r="D1579" t="str">
            <v>UNO</v>
          </cell>
          <cell r="E1579">
            <v>2018</v>
          </cell>
          <cell r="F1579">
            <v>117058</v>
          </cell>
          <cell r="G1579" t="str">
            <v>1.4 WAY EVO AA FL MT</v>
          </cell>
          <cell r="H1579" t="str">
            <v>VERDE AMAZON</v>
          </cell>
          <cell r="I1579" t="str">
            <v>Usados Los Carreras</v>
          </cell>
          <cell r="J1579" t="str">
            <v>Camila Chepilla</v>
          </cell>
          <cell r="K1579" t="str">
            <v>Camila Chepilla</v>
          </cell>
          <cell r="L1579" t="str">
            <v>Sebastian Cabrera</v>
          </cell>
          <cell r="M1579" t="str">
            <v>scabrera@callegari.cl</v>
          </cell>
          <cell r="N1579">
            <v>4000000</v>
          </cell>
        </row>
        <row r="1580">
          <cell r="A1580" t="str">
            <v>PTSC90</v>
          </cell>
          <cell r="B1580">
            <v>45230.697916666664</v>
          </cell>
          <cell r="C1580" t="str">
            <v>SUBARU</v>
          </cell>
          <cell r="D1580" t="str">
            <v>XV</v>
          </cell>
          <cell r="E1580">
            <v>2021</v>
          </cell>
          <cell r="F1580">
            <v>16099</v>
          </cell>
          <cell r="G1580" t="str">
            <v>2.0 AWD LIMITED EYESIGHT AT 4X4</v>
          </cell>
          <cell r="H1580" t="str">
            <v>BLANCO CRISTAL PERLA</v>
          </cell>
          <cell r="I1580" t="str">
            <v>Megacentro La Serena</v>
          </cell>
          <cell r="J1580" t="str">
            <v>Erica Miranda</v>
          </cell>
          <cell r="K1580" t="str">
            <v>Erica Miranda</v>
          </cell>
          <cell r="L1580" t="str">
            <v>Manuel Villalon</v>
          </cell>
          <cell r="M1580" t="str">
            <v>mvillalon@callegari.cl</v>
          </cell>
          <cell r="N1580">
            <v>18000000</v>
          </cell>
        </row>
        <row r="1581">
          <cell r="A1581" t="str">
            <v>KWXK50</v>
          </cell>
          <cell r="B1581">
            <v>45230.662499999999</v>
          </cell>
          <cell r="C1581" t="str">
            <v>MAZDA</v>
          </cell>
          <cell r="D1581" t="str">
            <v>MAZDA3</v>
          </cell>
          <cell r="E1581">
            <v>2019</v>
          </cell>
          <cell r="F1581">
            <v>39097</v>
          </cell>
          <cell r="G1581" t="str">
            <v>1.6L S MT</v>
          </cell>
          <cell r="H1581" t="str">
            <v>ROJO CRISTAL</v>
          </cell>
          <cell r="I1581" t="str">
            <v>Peugeot Copiapo</v>
          </cell>
          <cell r="J1581" t="str">
            <v>Camila Chepilla</v>
          </cell>
          <cell r="K1581" t="str">
            <v>Camila Chepilla</v>
          </cell>
          <cell r="L1581" t="str">
            <v>María Angélica Escalante</v>
          </cell>
          <cell r="M1581" t="str">
            <v>aescalante@callegari.cl</v>
          </cell>
          <cell r="N1581">
            <v>8000000</v>
          </cell>
        </row>
        <row r="1582">
          <cell r="A1582" t="str">
            <v>RZPB93</v>
          </cell>
          <cell r="B1582">
            <v>45230.524305555555</v>
          </cell>
          <cell r="C1582" t="str">
            <v>HYUNDAI</v>
          </cell>
          <cell r="D1582" t="str">
            <v>SANTA FE</v>
          </cell>
          <cell r="E1582">
            <v>2022</v>
          </cell>
          <cell r="F1582">
            <v>34647</v>
          </cell>
          <cell r="G1582" t="str">
            <v>2.5 VALUE FL AT</v>
          </cell>
          <cell r="H1582" t="str">
            <v>PLATEADO PLATA</v>
          </cell>
          <cell r="I1582" t="str">
            <v>Megacentro Ovalle</v>
          </cell>
          <cell r="J1582" t="str">
            <v>Erica Miranda</v>
          </cell>
          <cell r="K1582" t="str">
            <v>Erica Miranda</v>
          </cell>
          <cell r="L1582" t="str">
            <v>Carlos Morales</v>
          </cell>
          <cell r="M1582" t="str">
            <v>camorales@callegari.cl</v>
          </cell>
          <cell r="N1582">
            <v>19000000</v>
          </cell>
        </row>
        <row r="1583">
          <cell r="A1583" t="str">
            <v>PLHJ45</v>
          </cell>
          <cell r="B1583">
            <v>45223.547222222223</v>
          </cell>
          <cell r="C1583" t="str">
            <v>KIA MOTORS</v>
          </cell>
          <cell r="D1583" t="str">
            <v>RIO 4</v>
          </cell>
          <cell r="E1583">
            <v>2021</v>
          </cell>
          <cell r="F1583">
            <v>105000</v>
          </cell>
          <cell r="G1583" t="str">
            <v>RIO 4 LX 1.4L 6MT AC</v>
          </cell>
          <cell r="H1583" t="str">
            <v>PLATEADO SUAVE</v>
          </cell>
          <cell r="I1583" t="str">
            <v>Kia La Serena</v>
          </cell>
          <cell r="J1583" t="str">
            <v>Erica Miranda</v>
          </cell>
          <cell r="K1583" t="str">
            <v>Erica Miranda</v>
          </cell>
          <cell r="L1583" t="str">
            <v>Loreto Garces</v>
          </cell>
          <cell r="M1583" t="str">
            <v>lgarces@callegari.cl</v>
          </cell>
          <cell r="N1583">
            <v>7000000</v>
          </cell>
        </row>
        <row r="1584">
          <cell r="A1584" t="str">
            <v>HHYF70</v>
          </cell>
          <cell r="B1584">
            <v>45229.718055555553</v>
          </cell>
          <cell r="C1584" t="str">
            <v>PEUGEOT</v>
          </cell>
          <cell r="D1584">
            <v>3008</v>
          </cell>
          <cell r="E1584">
            <v>2015</v>
          </cell>
          <cell r="F1584">
            <v>99808</v>
          </cell>
          <cell r="H1584" t="str">
            <v>GRIS ALUMINIUM</v>
          </cell>
          <cell r="I1584" t="str">
            <v>Peugeot La Serena</v>
          </cell>
          <cell r="J1584" t="str">
            <v>Erica Miranda</v>
          </cell>
          <cell r="K1584" t="str">
            <v>Erica Miranda</v>
          </cell>
          <cell r="L1584" t="str">
            <v>Jose Luis Espinoza</v>
          </cell>
          <cell r="M1584" t="str">
            <v>jlespinoza@callegari.cl</v>
          </cell>
          <cell r="N1584">
            <v>6500000</v>
          </cell>
        </row>
        <row r="1585">
          <cell r="A1585" t="str">
            <v>KGLJ55</v>
          </cell>
          <cell r="B1585">
            <v>45229.686111111114</v>
          </cell>
          <cell r="C1585" t="str">
            <v>KIA MOTORS</v>
          </cell>
          <cell r="D1585" t="str">
            <v>SORENTO</v>
          </cell>
          <cell r="E1585">
            <v>2018</v>
          </cell>
          <cell r="F1585">
            <v>50000</v>
          </cell>
          <cell r="G1585" t="str">
            <v>SORENTO EX 2.2L DSL 8AT AWD</v>
          </cell>
          <cell r="H1585" t="str">
            <v>BLANCO INVIERNO</v>
          </cell>
          <cell r="I1585" t="str">
            <v>Nissan Copiapo</v>
          </cell>
          <cell r="J1585" t="str">
            <v>Camila Chepilla</v>
          </cell>
          <cell r="K1585" t="str">
            <v>Camila Chepilla</v>
          </cell>
          <cell r="L1585" t="str">
            <v>Jonathan Barraza</v>
          </cell>
          <cell r="M1585" t="str">
            <v>jbarraza@callegari.cl</v>
          </cell>
          <cell r="N1585">
            <v>12300000</v>
          </cell>
        </row>
        <row r="1586">
          <cell r="A1586" t="str">
            <v>PZJC95</v>
          </cell>
          <cell r="B1586">
            <v>45225.765972222223</v>
          </cell>
          <cell r="C1586" t="str">
            <v>SUZUKI</v>
          </cell>
          <cell r="D1586" t="str">
            <v>BALENO</v>
          </cell>
          <cell r="E1586">
            <v>2021</v>
          </cell>
          <cell r="F1586">
            <v>31000</v>
          </cell>
          <cell r="G1586" t="str">
            <v>1.4 GLS AT</v>
          </cell>
          <cell r="H1586" t="str">
            <v>AZUL METALICO</v>
          </cell>
          <cell r="I1586" t="str">
            <v>Megacentro Ovalle</v>
          </cell>
          <cell r="J1586" t="str">
            <v>Erica Miranda</v>
          </cell>
          <cell r="K1586" t="str">
            <v>Erica Miranda</v>
          </cell>
          <cell r="L1586" t="str">
            <v>Andy Sebastian  Rojas</v>
          </cell>
          <cell r="M1586" t="str">
            <v>arojas@callegari.cl</v>
          </cell>
          <cell r="N1586">
            <v>8250000</v>
          </cell>
        </row>
        <row r="1587">
          <cell r="A1587" t="str">
            <v>JXGD53</v>
          </cell>
          <cell r="B1587">
            <v>45225.765277777777</v>
          </cell>
          <cell r="C1587" t="str">
            <v>NISSAN</v>
          </cell>
          <cell r="D1587" t="str">
            <v>X-TRAIL</v>
          </cell>
          <cell r="E1587">
            <v>2018</v>
          </cell>
          <cell r="F1587">
            <v>55034</v>
          </cell>
          <cell r="G1587" t="str">
            <v>2.5 SENSE CVT AT</v>
          </cell>
          <cell r="H1587" t="str">
            <v>GRIS METALICO</v>
          </cell>
          <cell r="I1587" t="str">
            <v>Nissan La Serena</v>
          </cell>
          <cell r="J1587" t="str">
            <v>Erica Miranda</v>
          </cell>
          <cell r="K1587" t="str">
            <v>Erica Miranda</v>
          </cell>
          <cell r="L1587" t="str">
            <v>Gemita Muñoz</v>
          </cell>
          <cell r="M1587" t="str">
            <v>gmunoz@callegari.cl</v>
          </cell>
          <cell r="N1587">
            <v>9000000</v>
          </cell>
        </row>
        <row r="1588">
          <cell r="A1588" t="str">
            <v>SJVS67</v>
          </cell>
          <cell r="B1588">
            <v>45225.657638888886</v>
          </cell>
          <cell r="C1588" t="str">
            <v>FORD</v>
          </cell>
          <cell r="D1588" t="str">
            <v>EXPLORER</v>
          </cell>
          <cell r="E1588">
            <v>2023</v>
          </cell>
          <cell r="F1588">
            <v>38000</v>
          </cell>
          <cell r="G1588" t="str">
            <v>2.3 XLT AT</v>
          </cell>
          <cell r="H1588" t="str">
            <v>BLANCO METALICO</v>
          </cell>
          <cell r="I1588" t="str">
            <v>Megacentro La Serena</v>
          </cell>
          <cell r="J1588" t="str">
            <v>Erica Miranda</v>
          </cell>
          <cell r="K1588" t="str">
            <v>Erica Miranda</v>
          </cell>
          <cell r="L1588" t="str">
            <v>Juan Saavedra</v>
          </cell>
          <cell r="M1588" t="str">
            <v>jsaavedra@callegari.cl</v>
          </cell>
          <cell r="N1588">
            <v>28000000</v>
          </cell>
        </row>
        <row r="1589">
          <cell r="A1589" t="str">
            <v>GKCY72</v>
          </cell>
          <cell r="B1589">
            <v>45225.54583333333</v>
          </cell>
          <cell r="C1589" t="str">
            <v>HYUNDAI</v>
          </cell>
          <cell r="D1589" t="str">
            <v>GRAND I-10</v>
          </cell>
          <cell r="E1589">
            <v>2017</v>
          </cell>
          <cell r="F1589">
            <v>410</v>
          </cell>
          <cell r="G1589" t="str">
            <v>1.2 BA 5DR GLS 2AB ABS MT 4X4</v>
          </cell>
          <cell r="H1589" t="str">
            <v xml:space="preserve">BLANCO </v>
          </cell>
          <cell r="I1589" t="str">
            <v>Megacentro Copiapo</v>
          </cell>
          <cell r="J1589" t="str">
            <v>Camila Chepilla</v>
          </cell>
          <cell r="K1589" t="str">
            <v>Camila Chepilla</v>
          </cell>
          <cell r="L1589" t="str">
            <v>Jackeline Echeverry</v>
          </cell>
          <cell r="M1589" t="str">
            <v>jecheverry@callegari.cl</v>
          </cell>
          <cell r="N1589">
            <v>4350000</v>
          </cell>
        </row>
        <row r="1590">
          <cell r="A1590" t="str">
            <v>RXRW51</v>
          </cell>
          <cell r="B1590">
            <v>45224.677083333336</v>
          </cell>
          <cell r="C1590" t="str">
            <v>KIA MOTORS</v>
          </cell>
          <cell r="D1590" t="str">
            <v>SELTOS</v>
          </cell>
          <cell r="E1590">
            <v>2022</v>
          </cell>
          <cell r="F1590">
            <v>22800</v>
          </cell>
          <cell r="G1590" t="str">
            <v>SELTOS EX 1.6L 6MT</v>
          </cell>
          <cell r="H1590" t="str">
            <v>GRIS GRAVEDAD</v>
          </cell>
          <cell r="I1590" t="str">
            <v>Kia La Serena</v>
          </cell>
          <cell r="J1590" t="str">
            <v>Erica Miranda</v>
          </cell>
          <cell r="K1590" t="str">
            <v>Erica Miranda</v>
          </cell>
          <cell r="L1590" t="str">
            <v>José Cerda</v>
          </cell>
          <cell r="M1590" t="str">
            <v>jose.cerda@callegari.cl</v>
          </cell>
          <cell r="N1590">
            <v>12300000</v>
          </cell>
        </row>
        <row r="1591">
          <cell r="A1591" t="str">
            <v>RVYV12</v>
          </cell>
          <cell r="B1591">
            <v>45224.529861111114</v>
          </cell>
          <cell r="C1591" t="str">
            <v>FORD</v>
          </cell>
          <cell r="D1591" t="str">
            <v>RANGER</v>
          </cell>
          <cell r="E1591">
            <v>2023</v>
          </cell>
          <cell r="F1591">
            <v>8000</v>
          </cell>
          <cell r="G1591" t="str">
            <v>3.2 DSL XLT AT 4X4 DIESEL</v>
          </cell>
          <cell r="H1591" t="str">
            <v>GRIS MERCURIO</v>
          </cell>
          <cell r="I1591" t="str">
            <v>Megacentro La Serena</v>
          </cell>
          <cell r="J1591" t="str">
            <v>Erica Miranda</v>
          </cell>
          <cell r="K1591" t="str">
            <v>Erica Miranda</v>
          </cell>
          <cell r="L1591" t="str">
            <v>Juan Saavedra</v>
          </cell>
          <cell r="M1591" t="str">
            <v>jsaavedra@callegari.cl</v>
          </cell>
          <cell r="N1591">
            <v>32886100</v>
          </cell>
        </row>
        <row r="1592">
          <cell r="A1592" t="str">
            <v>JGFD64</v>
          </cell>
          <cell r="B1592">
            <v>45224.463194444441</v>
          </cell>
          <cell r="C1592" t="str">
            <v>FORD</v>
          </cell>
          <cell r="D1592" t="str">
            <v>EXPEDITION</v>
          </cell>
          <cell r="E1592">
            <v>2017</v>
          </cell>
          <cell r="F1592">
            <v>104735</v>
          </cell>
          <cell r="H1592" t="str">
            <v>NEGRO PROFUNDO</v>
          </cell>
          <cell r="I1592" t="str">
            <v>Vallenar</v>
          </cell>
          <cell r="J1592" t="str">
            <v>Camila Chepilla</v>
          </cell>
          <cell r="K1592" t="str">
            <v>Camila Chepilla</v>
          </cell>
          <cell r="L1592" t="str">
            <v>Jorge Peña</v>
          </cell>
          <cell r="M1592" t="str">
            <v>jpenav@callegari.cl</v>
          </cell>
          <cell r="N1592">
            <v>18000000</v>
          </cell>
        </row>
        <row r="1593">
          <cell r="A1593" t="str">
            <v>JGBL85</v>
          </cell>
          <cell r="B1593">
            <v>45223.527083333334</v>
          </cell>
          <cell r="C1593" t="str">
            <v>SUZUKI</v>
          </cell>
          <cell r="D1593" t="str">
            <v>ALTO</v>
          </cell>
          <cell r="E1593">
            <v>2017</v>
          </cell>
          <cell r="F1593">
            <v>86500</v>
          </cell>
          <cell r="G1593" t="str">
            <v>0.8 DLX 2AB AC MT</v>
          </cell>
          <cell r="H1593" t="str">
            <v>ROJO PERLADO</v>
          </cell>
          <cell r="I1593" t="str">
            <v>Sk Copiapo</v>
          </cell>
          <cell r="J1593" t="str">
            <v>Camila Chepilla</v>
          </cell>
          <cell r="K1593" t="str">
            <v>Camila Chepilla</v>
          </cell>
          <cell r="L1593" t="str">
            <v>Fabio Jaramillo</v>
          </cell>
          <cell r="M1593" t="str">
            <v>fjaramillo@callegari.cl</v>
          </cell>
          <cell r="N1593">
            <v>3500000</v>
          </cell>
        </row>
        <row r="1594">
          <cell r="A1594" t="str">
            <v>PRRJ11</v>
          </cell>
          <cell r="B1594">
            <v>45222.688194444447</v>
          </cell>
          <cell r="C1594" t="str">
            <v>VOLKSWAGEN</v>
          </cell>
          <cell r="D1594" t="str">
            <v>GOL</v>
          </cell>
          <cell r="E1594">
            <v>2021</v>
          </cell>
          <cell r="F1594">
            <v>37000</v>
          </cell>
          <cell r="G1594" t="str">
            <v>1.6 TRENDLINE MT</v>
          </cell>
          <cell r="H1594" t="str">
            <v>GRIS PLATINO</v>
          </cell>
          <cell r="I1594" t="str">
            <v>Megacentro Copiapo</v>
          </cell>
          <cell r="J1594" t="str">
            <v>Camila Chepilla</v>
          </cell>
          <cell r="K1594" t="str">
            <v>Camila Chepilla</v>
          </cell>
          <cell r="L1594" t="str">
            <v>Atalia Quinteros</v>
          </cell>
          <cell r="M1594" t="str">
            <v>ataliaq@callegari.cl</v>
          </cell>
          <cell r="N1594">
            <v>6000000</v>
          </cell>
        </row>
        <row r="1595">
          <cell r="A1595" t="str">
            <v>PPRR99</v>
          </cell>
          <cell r="B1595">
            <v>45222.452777777777</v>
          </cell>
          <cell r="C1595" t="str">
            <v>KIA MOTORS</v>
          </cell>
          <cell r="D1595" t="str">
            <v>SELTOS</v>
          </cell>
          <cell r="E1595">
            <v>2021</v>
          </cell>
          <cell r="F1595">
            <v>45000</v>
          </cell>
          <cell r="G1595" t="str">
            <v>SELTOS EX 1.6L 6MT</v>
          </cell>
          <cell r="H1595" t="str">
            <v>ROJO RUBI</v>
          </cell>
          <cell r="I1595" t="str">
            <v>Megacentro La Serena</v>
          </cell>
          <cell r="J1595" t="str">
            <v>Erica Miranda</v>
          </cell>
          <cell r="K1595" t="str">
            <v>Erica Miranda</v>
          </cell>
          <cell r="L1595" t="str">
            <v>Eliana Aguilera</v>
          </cell>
          <cell r="M1595" t="str">
            <v>belen.aguilera@callegari.cl</v>
          </cell>
          <cell r="N1595">
            <v>11200000</v>
          </cell>
        </row>
        <row r="1596">
          <cell r="A1596" t="str">
            <v>KCBY89</v>
          </cell>
          <cell r="B1596">
            <v>45220.572222222225</v>
          </cell>
          <cell r="C1596" t="str">
            <v>KIA MOTORS</v>
          </cell>
          <cell r="D1596" t="str">
            <v>SPORTAGE</v>
          </cell>
          <cell r="E1596">
            <v>2018</v>
          </cell>
          <cell r="F1596">
            <v>46000</v>
          </cell>
          <cell r="G1596" t="str">
            <v>SPORTAGE LX 2.0L DSL 6AT 2WD 6AB</v>
          </cell>
          <cell r="H1596" t="str">
            <v>GRIS GRAVEDAD</v>
          </cell>
          <cell r="I1596" t="str">
            <v>Kia La Serena</v>
          </cell>
          <cell r="J1596" t="str">
            <v>Erica Miranda</v>
          </cell>
          <cell r="K1596" t="str">
            <v>Erica Miranda</v>
          </cell>
          <cell r="L1596" t="str">
            <v>Loreto Garces</v>
          </cell>
          <cell r="M1596" t="str">
            <v>lgarces@callegari.cl</v>
          </cell>
          <cell r="N1596">
            <v>10500000</v>
          </cell>
        </row>
        <row r="1597">
          <cell r="A1597" t="str">
            <v>LSYF15</v>
          </cell>
          <cell r="B1597">
            <v>45219.765277777777</v>
          </cell>
          <cell r="C1597" t="str">
            <v>KIA MOTORS</v>
          </cell>
          <cell r="D1597" t="str">
            <v>CERATO</v>
          </cell>
          <cell r="E1597">
            <v>2020</v>
          </cell>
          <cell r="F1597">
            <v>75100</v>
          </cell>
          <cell r="G1597" t="str">
            <v>CERATO EX 1.6L 6MT FULL</v>
          </cell>
          <cell r="H1597" t="str">
            <v>PLATEADO SUAVE</v>
          </cell>
          <cell r="I1597" t="str">
            <v>Megacentro Ovalle</v>
          </cell>
          <cell r="J1597" t="str">
            <v>Erica Miranda</v>
          </cell>
          <cell r="K1597" t="str">
            <v>Erica Miranda</v>
          </cell>
          <cell r="L1597" t="str">
            <v>Jorge Nuñez</v>
          </cell>
          <cell r="M1597" t="str">
            <v>jnunez@callegari.cl</v>
          </cell>
          <cell r="N1597">
            <v>9000000</v>
          </cell>
        </row>
        <row r="1598">
          <cell r="A1598" t="str">
            <v>PPGH30</v>
          </cell>
          <cell r="B1598">
            <v>45219.76458333333</v>
          </cell>
          <cell r="C1598" t="str">
            <v>RAM</v>
          </cell>
          <cell r="D1598">
            <v>700</v>
          </cell>
          <cell r="E1598">
            <v>2021</v>
          </cell>
          <cell r="F1598">
            <v>24000</v>
          </cell>
          <cell r="G1598" t="str">
            <v>1.4 BIGHORN CD MT</v>
          </cell>
          <cell r="H1598" t="str">
            <v>BLANCO ALASKA</v>
          </cell>
          <cell r="I1598" t="str">
            <v>Megacentro La Serena</v>
          </cell>
          <cell r="J1598" t="str">
            <v>Erica Miranda</v>
          </cell>
          <cell r="K1598" t="str">
            <v>Erica Miranda</v>
          </cell>
          <cell r="L1598" t="str">
            <v>Juan Saavedra</v>
          </cell>
          <cell r="M1598" t="str">
            <v>jsaavedra@callegari.cl</v>
          </cell>
          <cell r="N1598">
            <v>9500000</v>
          </cell>
        </row>
        <row r="1599">
          <cell r="A1599" t="str">
            <v>SLRK59</v>
          </cell>
          <cell r="B1599">
            <v>45219.662499999999</v>
          </cell>
          <cell r="C1599" t="str">
            <v>PEUGEOT</v>
          </cell>
          <cell r="D1599">
            <v>208</v>
          </cell>
          <cell r="E1599">
            <v>2023</v>
          </cell>
          <cell r="F1599">
            <v>8846</v>
          </cell>
          <cell r="G1599" t="str">
            <v>1.2 PURETECH STYLE 75 MT</v>
          </cell>
          <cell r="H1599" t="str">
            <v>BLANCO NACARADO</v>
          </cell>
          <cell r="I1599" t="str">
            <v>Peugeot La Serena</v>
          </cell>
          <cell r="J1599" t="str">
            <v>Erica Miranda</v>
          </cell>
          <cell r="K1599" t="str">
            <v>Erica Miranda</v>
          </cell>
          <cell r="L1599" t="str">
            <v>Jose Luis Espinoza</v>
          </cell>
          <cell r="M1599" t="str">
            <v>jlespinoza@callegari.cl</v>
          </cell>
          <cell r="N1599">
            <v>10200000</v>
          </cell>
        </row>
        <row r="1600">
          <cell r="A1600" t="str">
            <v>LSYF35</v>
          </cell>
          <cell r="B1600">
            <v>45217.743055555555</v>
          </cell>
          <cell r="C1600" t="str">
            <v>FORD</v>
          </cell>
          <cell r="D1600" t="str">
            <v>ESCAPE</v>
          </cell>
          <cell r="E1600">
            <v>2020</v>
          </cell>
          <cell r="F1600">
            <v>60000</v>
          </cell>
          <cell r="H1600" t="str">
            <v>BLANCO INVIE</v>
          </cell>
          <cell r="I1600" t="str">
            <v xml:space="preserve">Premium Usados </v>
          </cell>
          <cell r="J1600" t="str">
            <v>Erica Miranda</v>
          </cell>
          <cell r="K1600" t="str">
            <v>Erica Miranda</v>
          </cell>
          <cell r="L1600" t="str">
            <v>Jordi Foitzick</v>
          </cell>
          <cell r="M1600" t="str">
            <v>jocarrasco@callegari.cl</v>
          </cell>
          <cell r="N1600">
            <v>14500000</v>
          </cell>
        </row>
        <row r="1601">
          <cell r="A1601" t="str">
            <v>LRVT30</v>
          </cell>
          <cell r="B1601">
            <v>45217.647222222222</v>
          </cell>
          <cell r="C1601" t="str">
            <v>RENAULT</v>
          </cell>
          <cell r="D1601" t="str">
            <v>SYMBOL</v>
          </cell>
          <cell r="E1601">
            <v>2019</v>
          </cell>
          <cell r="F1601">
            <v>41600</v>
          </cell>
          <cell r="G1601" t="str">
            <v>1.6 INTENS MT</v>
          </cell>
          <cell r="H1601" t="str">
            <v>CAFE VISION</v>
          </cell>
          <cell r="I1601" t="str">
            <v>Usados Los Carreras</v>
          </cell>
          <cell r="J1601" t="str">
            <v>Camila Chepilla</v>
          </cell>
          <cell r="K1601" t="str">
            <v>Camila Chepilla</v>
          </cell>
          <cell r="L1601" t="str">
            <v>Sebastian Cabrera</v>
          </cell>
          <cell r="M1601" t="str">
            <v>scabrera@callegari.cl</v>
          </cell>
          <cell r="N1601">
            <v>4900000</v>
          </cell>
        </row>
        <row r="1602">
          <cell r="A1602" t="str">
            <v>LVXG38</v>
          </cell>
          <cell r="B1602">
            <v>45216.743055555555</v>
          </cell>
          <cell r="C1602" t="str">
            <v>PEUGEOT</v>
          </cell>
          <cell r="D1602">
            <v>3008</v>
          </cell>
          <cell r="E1602">
            <v>2020</v>
          </cell>
          <cell r="F1602">
            <v>61800</v>
          </cell>
          <cell r="G1602" t="str">
            <v>1.5 ACTIVE BLUEHDI 130 MT DIESEL</v>
          </cell>
          <cell r="H1602" t="str">
            <v>GRIS ARTENSE</v>
          </cell>
          <cell r="I1602" t="str">
            <v>Local Fco De Aguirre</v>
          </cell>
          <cell r="J1602" t="str">
            <v>Erica Miranda</v>
          </cell>
          <cell r="K1602" t="str">
            <v>Erica Miranda</v>
          </cell>
          <cell r="L1602" t="str">
            <v>Pablo Toth</v>
          </cell>
          <cell r="M1602" t="str">
            <v>ptoth@callegari.cl</v>
          </cell>
          <cell r="N1602">
            <v>14000000</v>
          </cell>
        </row>
        <row r="1603">
          <cell r="A1603" t="str">
            <v>RBJH53</v>
          </cell>
          <cell r="B1603">
            <v>45216.788888888892</v>
          </cell>
          <cell r="C1603" t="str">
            <v>NISSAN</v>
          </cell>
          <cell r="D1603" t="str">
            <v>QASHQAI</v>
          </cell>
          <cell r="E1603">
            <v>2021</v>
          </cell>
          <cell r="F1603">
            <v>28700</v>
          </cell>
          <cell r="G1603" t="str">
            <v>2.0 SENSE MT</v>
          </cell>
          <cell r="H1603" t="str">
            <v>AZUL CLARO METALICO</v>
          </cell>
          <cell r="I1603" t="str">
            <v>Nissan La Serena</v>
          </cell>
          <cell r="J1603" t="str">
            <v>Erica Miranda</v>
          </cell>
          <cell r="K1603" t="str">
            <v>Erica Miranda</v>
          </cell>
          <cell r="L1603" t="str">
            <v>Magdalena Olivares</v>
          </cell>
          <cell r="M1603" t="str">
            <v>molivares@callegari.cl</v>
          </cell>
          <cell r="N1603">
            <v>10500000</v>
          </cell>
        </row>
        <row r="1604">
          <cell r="A1604" t="str">
            <v>PBJC25</v>
          </cell>
          <cell r="B1604">
            <v>45216.731944444444</v>
          </cell>
          <cell r="C1604" t="str">
            <v>FORD</v>
          </cell>
          <cell r="D1604" t="str">
            <v>EDGE</v>
          </cell>
          <cell r="E1604">
            <v>2021</v>
          </cell>
          <cell r="F1604">
            <v>47100</v>
          </cell>
          <cell r="G1604" t="str">
            <v>2.7 ST AT 4X4</v>
          </cell>
          <cell r="H1604" t="str">
            <v>GRIS METALICO</v>
          </cell>
          <cell r="I1604" t="str">
            <v>Megacentro Ovalle</v>
          </cell>
          <cell r="J1604" t="str">
            <v>Erica Miranda</v>
          </cell>
          <cell r="K1604" t="str">
            <v>Erica Miranda</v>
          </cell>
          <cell r="L1604" t="str">
            <v>Andy Sebastian  Rojas</v>
          </cell>
          <cell r="M1604" t="str">
            <v>arojas@callegari.cl</v>
          </cell>
          <cell r="N1604">
            <v>22000000</v>
          </cell>
        </row>
        <row r="1605">
          <cell r="A1605" t="str">
            <v>RTVV32</v>
          </cell>
          <cell r="B1605">
            <v>45215.782638888886</v>
          </cell>
          <cell r="C1605" t="str">
            <v>MITSUBISHI</v>
          </cell>
          <cell r="D1605" t="str">
            <v>L200</v>
          </cell>
          <cell r="E1605">
            <v>2022</v>
          </cell>
          <cell r="F1605">
            <v>21000</v>
          </cell>
          <cell r="G1605" t="str">
            <v>2.4 TD DAKAR CRS HP AT 4X4 DIESEL</v>
          </cell>
          <cell r="H1605" t="str">
            <v>GRIS GRAFITO</v>
          </cell>
          <cell r="I1605" t="str">
            <v>Megacentro La Serena</v>
          </cell>
          <cell r="J1605" t="str">
            <v>Erica Miranda</v>
          </cell>
          <cell r="K1605" t="str">
            <v>Erica Miranda</v>
          </cell>
          <cell r="L1605" t="str">
            <v>Juan Saavedra</v>
          </cell>
          <cell r="M1605" t="str">
            <v>jsaavedra@callegari.cl</v>
          </cell>
          <cell r="N1605">
            <v>24000000</v>
          </cell>
        </row>
        <row r="1606">
          <cell r="A1606" t="str">
            <v>RHFG21</v>
          </cell>
          <cell r="B1606">
            <v>45215.772916666669</v>
          </cell>
          <cell r="C1606" t="str">
            <v>CHANGAN</v>
          </cell>
          <cell r="D1606" t="str">
            <v>ALSVIN</v>
          </cell>
          <cell r="E1606">
            <v>2022</v>
          </cell>
          <cell r="F1606">
            <v>23665</v>
          </cell>
          <cell r="G1606" t="str">
            <v>1.4 COMFORT MT</v>
          </cell>
          <cell r="H1606" t="str">
            <v xml:space="preserve">ROJO </v>
          </cell>
          <cell r="I1606" t="str">
            <v>Megacentro La Serena</v>
          </cell>
          <cell r="J1606" t="str">
            <v>Erica Miranda</v>
          </cell>
          <cell r="K1606" t="str">
            <v>Erica Miranda</v>
          </cell>
          <cell r="L1606" t="str">
            <v>Manuel Villalon</v>
          </cell>
          <cell r="M1606" t="str">
            <v>mvillalon@callegari.cl</v>
          </cell>
          <cell r="N1606">
            <v>6200000</v>
          </cell>
        </row>
        <row r="1607">
          <cell r="A1607" t="str">
            <v>JDKC19</v>
          </cell>
          <cell r="B1607">
            <v>45215.73541666667</v>
          </cell>
          <cell r="C1607" t="str">
            <v>GREAT WALL</v>
          </cell>
          <cell r="D1607" t="str">
            <v>HAVAL</v>
          </cell>
          <cell r="E1607">
            <v>2017</v>
          </cell>
          <cell r="F1607">
            <v>62100</v>
          </cell>
          <cell r="G1607" t="str">
            <v>2.0 H3 4X2 LE MT</v>
          </cell>
          <cell r="H1607" t="str">
            <v>BLANCO TITANIO</v>
          </cell>
          <cell r="I1607" t="str">
            <v>Megacentro Copiapo</v>
          </cell>
          <cell r="J1607" t="str">
            <v>Camila Chepilla</v>
          </cell>
          <cell r="K1607" t="str">
            <v>Camila Chepilla</v>
          </cell>
          <cell r="L1607" t="str">
            <v>Ricardo Cerda</v>
          </cell>
          <cell r="M1607" t="str">
            <v>rcerda@callegari.cl</v>
          </cell>
          <cell r="N1607">
            <v>4900000</v>
          </cell>
        </row>
        <row r="1608">
          <cell r="A1608" t="str">
            <v>SJJJ34</v>
          </cell>
          <cell r="B1608">
            <v>45215.427083333336</v>
          </cell>
          <cell r="C1608" t="str">
            <v>DONGFENG</v>
          </cell>
          <cell r="D1608" t="str">
            <v>SUV 560</v>
          </cell>
          <cell r="E1608">
            <v>2023</v>
          </cell>
          <cell r="F1608">
            <v>10200</v>
          </cell>
          <cell r="G1608" t="str">
            <v>1.8 COMFORT MT</v>
          </cell>
          <cell r="H1608" t="str">
            <v>AZUL ELECTRICO</v>
          </cell>
          <cell r="I1608" t="str">
            <v>Megacentro Ovalle</v>
          </cell>
          <cell r="J1608" t="str">
            <v>Erica Miranda</v>
          </cell>
          <cell r="K1608" t="str">
            <v>Erica Miranda</v>
          </cell>
          <cell r="L1608" t="str">
            <v>David Ramirez</v>
          </cell>
          <cell r="M1608" t="str">
            <v>dramirez@callegari.cl</v>
          </cell>
          <cell r="N1608">
            <v>9000000</v>
          </cell>
        </row>
        <row r="1609">
          <cell r="A1609" t="str">
            <v>JGCC12</v>
          </cell>
          <cell r="B1609">
            <v>45212.779861111114</v>
          </cell>
          <cell r="C1609" t="str">
            <v>CITROEN</v>
          </cell>
          <cell r="D1609" t="str">
            <v>C-ELYSEE</v>
          </cell>
          <cell r="E1609">
            <v>2017</v>
          </cell>
          <cell r="F1609">
            <v>97820</v>
          </cell>
          <cell r="G1609" t="str">
            <v>1.6 HDI 92 BVM FEEL MT DIESEL</v>
          </cell>
          <cell r="H1609" t="str">
            <v>BEIGE NOCCIOLA</v>
          </cell>
          <cell r="I1609" t="str">
            <v>Megacentro Ovalle</v>
          </cell>
          <cell r="J1609" t="str">
            <v>Erica Miranda</v>
          </cell>
          <cell r="K1609" t="str">
            <v>Erica Miranda</v>
          </cell>
          <cell r="L1609" t="str">
            <v>Jorge Nuñez</v>
          </cell>
          <cell r="M1609" t="str">
            <v>jnunez@callegari.cl</v>
          </cell>
          <cell r="N1609">
            <v>5000000</v>
          </cell>
        </row>
        <row r="1610">
          <cell r="A1610" t="str">
            <v>JHRT62</v>
          </cell>
          <cell r="B1610">
            <v>45212.379166666666</v>
          </cell>
          <cell r="C1610" t="str">
            <v>CHEVROLET</v>
          </cell>
          <cell r="D1610" t="str">
            <v>SILVERADO</v>
          </cell>
          <cell r="E1610">
            <v>2017</v>
          </cell>
          <cell r="F1610">
            <v>67000</v>
          </cell>
          <cell r="G1610" t="str">
            <v>5.3 LTZ CC AT 4X4</v>
          </cell>
          <cell r="I1610" t="str">
            <v>Sk Copiapo</v>
          </cell>
          <cell r="J1610" t="str">
            <v>Camila Chepilla</v>
          </cell>
          <cell r="K1610" t="str">
            <v>Camila Chepilla</v>
          </cell>
          <cell r="L1610" t="str">
            <v>Fabio Jaramillo</v>
          </cell>
          <cell r="M1610" t="str">
            <v>fjaramillo@callegari.cl</v>
          </cell>
          <cell r="N1610">
            <v>18100000</v>
          </cell>
        </row>
        <row r="1611">
          <cell r="A1611" t="str">
            <v>PLCF29</v>
          </cell>
          <cell r="B1611">
            <v>45211.8</v>
          </cell>
          <cell r="C1611" t="str">
            <v>KIA MOTORS</v>
          </cell>
          <cell r="D1611" t="str">
            <v>SOLUTO</v>
          </cell>
          <cell r="E1611">
            <v>2021</v>
          </cell>
          <cell r="F1611">
            <v>31400</v>
          </cell>
          <cell r="G1611" t="str">
            <v>1.4 LX MT</v>
          </cell>
          <cell r="H1611" t="str">
            <v>PLATEADO TITANIO</v>
          </cell>
          <cell r="I1611" t="str">
            <v>Kia La Serena</v>
          </cell>
          <cell r="J1611" t="str">
            <v>Erica Miranda</v>
          </cell>
          <cell r="K1611" t="str">
            <v>Erica Miranda</v>
          </cell>
          <cell r="L1611" t="str">
            <v>Carolina Bustos</v>
          </cell>
          <cell r="M1611" t="str">
            <v>cbustos@callegari.cl</v>
          </cell>
          <cell r="N1611">
            <v>6000000</v>
          </cell>
        </row>
        <row r="1612">
          <cell r="A1612" t="str">
            <v>PHFS63</v>
          </cell>
          <cell r="B1612">
            <v>45211.786111111112</v>
          </cell>
          <cell r="C1612" t="str">
            <v>NISSAN</v>
          </cell>
          <cell r="D1612" t="str">
            <v>KICKS</v>
          </cell>
          <cell r="E1612">
            <v>2021</v>
          </cell>
          <cell r="F1612">
            <v>39000</v>
          </cell>
          <cell r="G1612" t="str">
            <v>1.6 ADVANCE MT</v>
          </cell>
          <cell r="H1612" t="str">
            <v>GRIS METALICO</v>
          </cell>
          <cell r="I1612" t="str">
            <v>Nissan Copiapo</v>
          </cell>
          <cell r="J1612" t="str">
            <v>Erica Miranda</v>
          </cell>
          <cell r="K1612" t="str">
            <v>Erica Miranda</v>
          </cell>
          <cell r="L1612" t="str">
            <v>Jonathan Barraza</v>
          </cell>
          <cell r="M1612" t="str">
            <v>jbarraza@callegari.cl</v>
          </cell>
          <cell r="N1612">
            <v>9000000</v>
          </cell>
        </row>
        <row r="1613">
          <cell r="A1613" t="str">
            <v>PCRG66</v>
          </cell>
          <cell r="B1613">
            <v>45211.417361111111</v>
          </cell>
          <cell r="C1613" t="str">
            <v>HYUNDAI</v>
          </cell>
          <cell r="D1613" t="str">
            <v>VERNA</v>
          </cell>
          <cell r="E1613">
            <v>2021</v>
          </cell>
          <cell r="F1613">
            <v>26000</v>
          </cell>
          <cell r="G1613" t="str">
            <v>1.4 SEL MT</v>
          </cell>
          <cell r="H1613" t="str">
            <v>PLATEADO PLATA</v>
          </cell>
          <cell r="I1613" t="str">
            <v>Kia La Serena</v>
          </cell>
          <cell r="J1613" t="str">
            <v>Erica Miranda</v>
          </cell>
          <cell r="K1613" t="str">
            <v>Erica Miranda</v>
          </cell>
          <cell r="L1613" t="str">
            <v>Carolina Bustos</v>
          </cell>
          <cell r="M1613" t="str">
            <v>cbustos@callegari.cl</v>
          </cell>
          <cell r="N1613">
            <v>6650000</v>
          </cell>
        </row>
        <row r="1614">
          <cell r="A1614" t="str">
            <v>PHFT45</v>
          </cell>
          <cell r="B1614">
            <v>45210.777777777781</v>
          </cell>
          <cell r="C1614" t="str">
            <v>KIA MOTORS</v>
          </cell>
          <cell r="D1614" t="str">
            <v>RIO 5</v>
          </cell>
          <cell r="E1614">
            <v>2021</v>
          </cell>
          <cell r="F1614">
            <v>60000</v>
          </cell>
          <cell r="G1614" t="str">
            <v>RIO 5 LX 1.4L 6MT AC</v>
          </cell>
          <cell r="H1614" t="str">
            <v>GRIS URBANO</v>
          </cell>
          <cell r="I1614" t="str">
            <v>Kia La Serena</v>
          </cell>
          <cell r="J1614" t="str">
            <v>Erica Miranda</v>
          </cell>
          <cell r="K1614" t="str">
            <v>Erica Miranda</v>
          </cell>
          <cell r="L1614" t="str">
            <v>José Cerda</v>
          </cell>
          <cell r="M1614" t="str">
            <v>jose.cerda@callegari.cl</v>
          </cell>
          <cell r="N1614">
            <v>8000000</v>
          </cell>
        </row>
        <row r="1615">
          <cell r="A1615" t="str">
            <v>LHCP76</v>
          </cell>
          <cell r="B1615">
            <v>45210.729166666664</v>
          </cell>
          <cell r="C1615" t="str">
            <v>PEUGEOT</v>
          </cell>
          <cell r="D1615">
            <v>3008</v>
          </cell>
          <cell r="E1615">
            <v>2019</v>
          </cell>
          <cell r="F1615">
            <v>48000</v>
          </cell>
          <cell r="G1615" t="str">
            <v>1.5 ACTIVE MT DIESEL</v>
          </cell>
          <cell r="H1615" t="str">
            <v>ROJO ULTIMATE</v>
          </cell>
          <cell r="I1615" t="str">
            <v>Kia La Serena</v>
          </cell>
          <cell r="J1615" t="str">
            <v>Erica Miranda</v>
          </cell>
          <cell r="K1615" t="str">
            <v>Erica Miranda</v>
          </cell>
          <cell r="L1615" t="str">
            <v>José Cerda</v>
          </cell>
          <cell r="M1615" t="str">
            <v>jose.cerda@callegari.cl</v>
          </cell>
          <cell r="N1615">
            <v>13200000</v>
          </cell>
        </row>
        <row r="1616">
          <cell r="A1616" t="str">
            <v>SGDR89</v>
          </cell>
          <cell r="B1616">
            <v>45210.715277777781</v>
          </cell>
          <cell r="C1616" t="str">
            <v>PEUGEOT</v>
          </cell>
          <cell r="D1616" t="str">
            <v>TRAVELLER</v>
          </cell>
          <cell r="E1616">
            <v>2023</v>
          </cell>
          <cell r="F1616">
            <v>79000</v>
          </cell>
          <cell r="G1616" t="str">
            <v>2.0 ACTIVE L3 8P BLUEHDI 145 MT DIESEL</v>
          </cell>
          <cell r="H1616" t="str">
            <v>BLANCO BANQUISE</v>
          </cell>
          <cell r="I1616" t="str">
            <v>Peugeot La Serena</v>
          </cell>
          <cell r="J1616" t="str">
            <v>Erica Miranda</v>
          </cell>
          <cell r="K1616" t="str">
            <v>Erica Miranda</v>
          </cell>
          <cell r="L1616" t="str">
            <v>Camila Gonzalez</v>
          </cell>
          <cell r="M1616" t="str">
            <v>camila.gonzalez@callegari.cl</v>
          </cell>
          <cell r="N1616">
            <v>17850000</v>
          </cell>
        </row>
        <row r="1617">
          <cell r="A1617" t="str">
            <v>RYRK33</v>
          </cell>
          <cell r="B1617">
            <v>45209.753472222219</v>
          </cell>
          <cell r="C1617" t="str">
            <v>PEUGEOT</v>
          </cell>
          <cell r="D1617">
            <v>5008</v>
          </cell>
          <cell r="E1617">
            <v>2022</v>
          </cell>
          <cell r="F1617">
            <v>29200</v>
          </cell>
          <cell r="G1617" t="str">
            <v>1.5 ALLURE BLUEHDI 130 AT DIESEL</v>
          </cell>
          <cell r="H1617" t="str">
            <v>GRIS GRAFITO</v>
          </cell>
          <cell r="I1617" t="str">
            <v>Megacentro La Serena</v>
          </cell>
          <cell r="J1617" t="str">
            <v>Erica Miranda</v>
          </cell>
          <cell r="K1617" t="str">
            <v>Erica Miranda</v>
          </cell>
          <cell r="L1617" t="str">
            <v>Juan Saavedra</v>
          </cell>
          <cell r="M1617" t="str">
            <v>jsaavedra@callegari.cl</v>
          </cell>
          <cell r="N1617">
            <v>21000000</v>
          </cell>
        </row>
        <row r="1618">
          <cell r="A1618" t="str">
            <v>PFCZ71</v>
          </cell>
          <cell r="B1618">
            <v>45209.54791666667</v>
          </cell>
          <cell r="C1618" t="str">
            <v>HYUNDAI</v>
          </cell>
          <cell r="D1618" t="str">
            <v>GRAND I-10</v>
          </cell>
          <cell r="E1618">
            <v>2021</v>
          </cell>
          <cell r="F1618">
            <v>37200</v>
          </cell>
          <cell r="G1618" t="str">
            <v>1.2 HB PLUS MT</v>
          </cell>
          <cell r="H1618" t="str">
            <v xml:space="preserve">BLANCO </v>
          </cell>
          <cell r="I1618" t="str">
            <v>Megacentro Ovalle</v>
          </cell>
          <cell r="J1618" t="str">
            <v>Erica Miranda</v>
          </cell>
          <cell r="K1618" t="str">
            <v>Erica Miranda</v>
          </cell>
          <cell r="L1618" t="str">
            <v>Felipe Nuñez</v>
          </cell>
          <cell r="M1618" t="str">
            <v>fnunez@callegari.cl</v>
          </cell>
          <cell r="N1618">
            <v>6800000</v>
          </cell>
        </row>
        <row r="1619">
          <cell r="A1619" t="str">
            <v>KZRK80</v>
          </cell>
          <cell r="B1619">
            <v>45209.42083333333</v>
          </cell>
          <cell r="C1619" t="str">
            <v>AUDI</v>
          </cell>
          <cell r="D1619" t="str">
            <v>A3</v>
          </cell>
          <cell r="E1619">
            <v>2019</v>
          </cell>
          <cell r="F1619">
            <v>60000</v>
          </cell>
          <cell r="G1619" t="str">
            <v>1.4 SPORTBACK TFSI STRONIC AT</v>
          </cell>
          <cell r="H1619" t="str">
            <v>GRIS NANO</v>
          </cell>
          <cell r="I1619" t="str">
            <v>Usados Los Carreras</v>
          </cell>
          <cell r="J1619" t="str">
            <v>Camila Chepilla</v>
          </cell>
          <cell r="K1619" t="str">
            <v>Camila Chepilla</v>
          </cell>
          <cell r="L1619" t="str">
            <v>Omar Rojas</v>
          </cell>
          <cell r="M1619" t="str">
            <v>orojas@callegari.cl</v>
          </cell>
          <cell r="N1619">
            <v>15000000</v>
          </cell>
        </row>
        <row r="1620">
          <cell r="A1620" t="str">
            <v>PFSJ75</v>
          </cell>
          <cell r="B1620">
            <v>45205.480555555558</v>
          </cell>
          <cell r="C1620" t="str">
            <v>RENAULT</v>
          </cell>
          <cell r="D1620" t="str">
            <v>DUSTER</v>
          </cell>
          <cell r="E1620">
            <v>2021</v>
          </cell>
          <cell r="F1620">
            <v>22150</v>
          </cell>
          <cell r="G1620" t="str">
            <v>1.6 ZEN MT</v>
          </cell>
          <cell r="H1620" t="str">
            <v>NEGRO NACARADO</v>
          </cell>
          <cell r="I1620" t="str">
            <v>Local Fco De Aguirre</v>
          </cell>
          <cell r="J1620" t="str">
            <v>Erica Miranda</v>
          </cell>
          <cell r="K1620" t="str">
            <v>Erica Miranda</v>
          </cell>
          <cell r="L1620" t="str">
            <v>Maria Mendoza</v>
          </cell>
          <cell r="M1620" t="str">
            <v>maria.mendoza@callegari.cl</v>
          </cell>
          <cell r="N1620">
            <v>9000000</v>
          </cell>
        </row>
        <row r="1621">
          <cell r="A1621" t="str">
            <v>PKTY68</v>
          </cell>
          <cell r="B1621">
            <v>45205.493750000001</v>
          </cell>
          <cell r="C1621" t="str">
            <v>FORD</v>
          </cell>
          <cell r="D1621" t="str">
            <v>EDGE</v>
          </cell>
          <cell r="E1621">
            <v>2021</v>
          </cell>
          <cell r="F1621">
            <v>38000</v>
          </cell>
          <cell r="G1621" t="str">
            <v>2.0 SEL ECOBOOST AT</v>
          </cell>
          <cell r="H1621" t="str">
            <v>BLANCO OXFORD</v>
          </cell>
          <cell r="I1621" t="str">
            <v>Usados Los Carreras</v>
          </cell>
          <cell r="J1621" t="str">
            <v>Camila Chepilla</v>
          </cell>
          <cell r="K1621" t="str">
            <v>Camila Chepilla</v>
          </cell>
          <cell r="L1621" t="str">
            <v>Omar Rojas</v>
          </cell>
          <cell r="M1621" t="str">
            <v>orojas@callegari.cl</v>
          </cell>
          <cell r="N1621">
            <v>17500000</v>
          </cell>
        </row>
        <row r="1622">
          <cell r="A1622" t="str">
            <v>PTDZ97</v>
          </cell>
          <cell r="B1622">
            <v>45202.655555555553</v>
          </cell>
          <cell r="C1622" t="str">
            <v>CHERY</v>
          </cell>
          <cell r="D1622" t="str">
            <v>TIGGO 7</v>
          </cell>
          <cell r="E1622">
            <v>2021</v>
          </cell>
          <cell r="F1622">
            <v>22000</v>
          </cell>
          <cell r="G1622" t="str">
            <v>1.5 PRO GLX AT</v>
          </cell>
          <cell r="H1622" t="str">
            <v>ROJO METALIZADO</v>
          </cell>
          <cell r="I1622" t="str">
            <v>Local Fco De Aguirre</v>
          </cell>
          <cell r="J1622" t="str">
            <v>Erica Miranda</v>
          </cell>
          <cell r="K1622" t="str">
            <v>Erica Miranda</v>
          </cell>
          <cell r="L1622" t="str">
            <v>Maria Mendoza</v>
          </cell>
          <cell r="M1622" t="str">
            <v>maria.mendoza@callegari.cl</v>
          </cell>
          <cell r="N1622">
            <v>11500000</v>
          </cell>
        </row>
        <row r="1623">
          <cell r="A1623" t="str">
            <v>RHXY94</v>
          </cell>
          <cell r="B1623">
            <v>45201.80972222222</v>
          </cell>
          <cell r="C1623" t="str">
            <v>JMC</v>
          </cell>
          <cell r="D1623" t="str">
            <v>VIGUS</v>
          </cell>
          <cell r="E1623">
            <v>2022</v>
          </cell>
          <cell r="F1623">
            <v>33500</v>
          </cell>
          <cell r="G1623" t="str">
            <v>2.5 WORK MT 4X4 DIESEL</v>
          </cell>
          <cell r="H1623" t="str">
            <v>BLANCO</v>
          </cell>
          <cell r="I1623" t="str">
            <v>Kia La Serena</v>
          </cell>
          <cell r="J1623" t="str">
            <v>Erica Miranda</v>
          </cell>
          <cell r="K1623" t="str">
            <v>Erica Miranda</v>
          </cell>
          <cell r="L1623" t="str">
            <v>José Cerda</v>
          </cell>
          <cell r="M1623" t="str">
            <v>jose.cerda@callegari.cl</v>
          </cell>
          <cell r="N1623">
            <v>9840000</v>
          </cell>
        </row>
        <row r="1624">
          <cell r="A1624" t="str">
            <v>DTBC89</v>
          </cell>
          <cell r="B1624">
            <v>45199.580555555556</v>
          </cell>
          <cell r="C1624" t="str">
            <v>NISSAN</v>
          </cell>
          <cell r="D1624" t="str">
            <v>SENTRA</v>
          </cell>
          <cell r="E1624">
            <v>2012</v>
          </cell>
          <cell r="F1624">
            <v>86190</v>
          </cell>
          <cell r="G1624" t="str">
            <v>2.0 S ABS LL MT</v>
          </cell>
          <cell r="H1624" t="str">
            <v>GRIS OSCURO</v>
          </cell>
          <cell r="I1624" t="str">
            <v>Nissan La Serena</v>
          </cell>
          <cell r="J1624" t="str">
            <v>Erica Miranda</v>
          </cell>
          <cell r="K1624" t="str">
            <v>Erica Miranda</v>
          </cell>
          <cell r="L1624" t="str">
            <v>Matias Heredia</v>
          </cell>
          <cell r="M1624" t="str">
            <v>mheredia@callegari.cl</v>
          </cell>
          <cell r="N1624">
            <v>5000000</v>
          </cell>
        </row>
        <row r="1625">
          <cell r="A1625" t="str">
            <v>LYGR19</v>
          </cell>
          <cell r="B1625">
            <v>45199.540972222225</v>
          </cell>
          <cell r="C1625" t="str">
            <v>CHEVROLET</v>
          </cell>
          <cell r="D1625" t="str">
            <v>SILVERADO</v>
          </cell>
          <cell r="E1625">
            <v>2020</v>
          </cell>
          <cell r="F1625">
            <v>38400</v>
          </cell>
          <cell r="G1625" t="str">
            <v>5.3 CC LT TRAILBOSS Z71 AT 4X4</v>
          </cell>
          <cell r="H1625" t="str">
            <v xml:space="preserve">NEGRO </v>
          </cell>
          <cell r="I1625" t="str">
            <v>Megacentro La Serena</v>
          </cell>
          <cell r="J1625" t="str">
            <v>Erica Miranda</v>
          </cell>
          <cell r="K1625" t="str">
            <v>Erica Miranda</v>
          </cell>
          <cell r="L1625" t="str">
            <v>Juan Saavedra</v>
          </cell>
          <cell r="M1625" t="str">
            <v>jsaavedra@callegari.cl</v>
          </cell>
          <cell r="N1625">
            <v>27000000</v>
          </cell>
        </row>
        <row r="1626">
          <cell r="A1626" t="str">
            <v>RVRD49</v>
          </cell>
          <cell r="B1626">
            <v>45199.48333333333</v>
          </cell>
          <cell r="C1626" t="str">
            <v>NISSAN</v>
          </cell>
          <cell r="D1626" t="str">
            <v>X-TRAIL</v>
          </cell>
          <cell r="E1626">
            <v>2022</v>
          </cell>
          <cell r="F1626">
            <v>7800</v>
          </cell>
          <cell r="G1626" t="str">
            <v>2.5 SENSE AT</v>
          </cell>
          <cell r="H1626" t="str">
            <v>AZUL PERLA</v>
          </cell>
          <cell r="I1626" t="str">
            <v>Nissan Copiapo</v>
          </cell>
          <cell r="J1626" t="str">
            <v>Camila Chepilla</v>
          </cell>
          <cell r="K1626" t="str">
            <v>Camila Chepilla</v>
          </cell>
          <cell r="L1626" t="str">
            <v>Jonathan Barraza</v>
          </cell>
          <cell r="M1626" t="str">
            <v>jbarraza@callegari.cl</v>
          </cell>
          <cell r="N1626">
            <v>15900000</v>
          </cell>
        </row>
        <row r="1627">
          <cell r="A1627" t="str">
            <v>PRHK53</v>
          </cell>
          <cell r="B1627">
            <v>45199.479166666664</v>
          </cell>
          <cell r="C1627" t="str">
            <v>NISSAN</v>
          </cell>
          <cell r="D1627" t="str">
            <v>KICKS</v>
          </cell>
          <cell r="E1627">
            <v>2021</v>
          </cell>
          <cell r="F1627">
            <v>22500</v>
          </cell>
          <cell r="G1627" t="str">
            <v>1.6 ADVANCE MT</v>
          </cell>
          <cell r="H1627" t="str">
            <v>PLATEADO PLATA</v>
          </cell>
          <cell r="I1627" t="str">
            <v>Megacentro La Serena</v>
          </cell>
          <cell r="J1627" t="str">
            <v>Erica Miranda</v>
          </cell>
          <cell r="K1627" t="str">
            <v>Erica Miranda</v>
          </cell>
          <cell r="L1627" t="str">
            <v>Fabian Muñoz</v>
          </cell>
          <cell r="M1627" t="str">
            <v>fmunoz@callegari.cl</v>
          </cell>
          <cell r="N1627">
            <v>10000000</v>
          </cell>
        </row>
        <row r="1628">
          <cell r="A1628" t="str">
            <v>PKBH56</v>
          </cell>
          <cell r="B1628">
            <v>45199.479166666664</v>
          </cell>
          <cell r="C1628" t="str">
            <v>RAM</v>
          </cell>
          <cell r="D1628">
            <v>1000</v>
          </cell>
          <cell r="E1628">
            <v>2021</v>
          </cell>
          <cell r="F1628">
            <v>43987</v>
          </cell>
          <cell r="G1628" t="str">
            <v>1.8 BIG HORN AT</v>
          </cell>
          <cell r="H1628" t="str">
            <v>PLATEADO BILLET</v>
          </cell>
          <cell r="I1628" t="str">
            <v>Local Fco De Aguirre</v>
          </cell>
          <cell r="J1628" t="str">
            <v>Erica Miranda</v>
          </cell>
          <cell r="K1628" t="str">
            <v>Erica Miranda</v>
          </cell>
          <cell r="L1628" t="str">
            <v>Pablo Toth</v>
          </cell>
          <cell r="M1628" t="str">
            <v>ptoth@callegari.cl</v>
          </cell>
          <cell r="N1628">
            <v>13000000</v>
          </cell>
        </row>
        <row r="1629">
          <cell r="A1629" t="str">
            <v>JPSK79</v>
          </cell>
          <cell r="B1629">
            <v>45199.464583333334</v>
          </cell>
          <cell r="C1629" t="str">
            <v>JEEP</v>
          </cell>
          <cell r="D1629" t="str">
            <v>RENEGADE</v>
          </cell>
          <cell r="E1629">
            <v>2017</v>
          </cell>
          <cell r="F1629">
            <v>86000</v>
          </cell>
          <cell r="G1629" t="str">
            <v>1.8 SPORT MT</v>
          </cell>
          <cell r="H1629" t="str">
            <v>GRIS PLATA</v>
          </cell>
          <cell r="I1629" t="str">
            <v>Local Fco De Aguirre</v>
          </cell>
          <cell r="J1629" t="str">
            <v>Erica Miranda</v>
          </cell>
          <cell r="K1629" t="str">
            <v>Erica Miranda</v>
          </cell>
          <cell r="L1629" t="str">
            <v>Maria Paz  Aranciba</v>
          </cell>
          <cell r="M1629" t="str">
            <v>marancibia@callegari.cl</v>
          </cell>
          <cell r="N1629">
            <v>7700000</v>
          </cell>
        </row>
        <row r="1630">
          <cell r="A1630" t="str">
            <v>JZJP48</v>
          </cell>
          <cell r="B1630">
            <v>45199.463194444441</v>
          </cell>
          <cell r="C1630" t="str">
            <v>KIA MOTORS</v>
          </cell>
          <cell r="D1630" t="str">
            <v>SPORTAGE</v>
          </cell>
          <cell r="E1630">
            <v>2018</v>
          </cell>
          <cell r="F1630">
            <v>30000</v>
          </cell>
          <cell r="H1630" t="str">
            <v>BLANCO INVIERNO</v>
          </cell>
          <cell r="I1630" t="str">
            <v>Megacentro Copiapo</v>
          </cell>
          <cell r="J1630" t="str">
            <v>Camila Chepilla</v>
          </cell>
          <cell r="K1630" t="str">
            <v>Camila Chepilla</v>
          </cell>
          <cell r="L1630" t="str">
            <v>Atalia Quinteros</v>
          </cell>
          <cell r="M1630" t="str">
            <v>ataliaq@callegari.cl</v>
          </cell>
          <cell r="N1630">
            <v>10000000</v>
          </cell>
        </row>
        <row r="1631">
          <cell r="A1631" t="str">
            <v>JBJL79</v>
          </cell>
          <cell r="B1631">
            <v>45199.458333333336</v>
          </cell>
          <cell r="C1631" t="str">
            <v>FORD</v>
          </cell>
          <cell r="D1631" t="str">
            <v>ECOSPORT</v>
          </cell>
          <cell r="E1631">
            <v>2016</v>
          </cell>
          <cell r="F1631">
            <v>16000</v>
          </cell>
          <cell r="G1631" t="str">
            <v>1.6 SE MT 4X2</v>
          </cell>
          <cell r="H1631" t="str">
            <v>GRIS METAL</v>
          </cell>
          <cell r="I1631" t="str">
            <v>Megacentro Ovalle</v>
          </cell>
          <cell r="J1631" t="str">
            <v>Erica Miranda</v>
          </cell>
          <cell r="K1631" t="str">
            <v>Erica Miranda</v>
          </cell>
          <cell r="L1631" t="str">
            <v>Armando Canihuante</v>
          </cell>
          <cell r="M1631" t="str">
            <v>acanihuante@callegari.cl</v>
          </cell>
          <cell r="N1631">
            <v>5500000</v>
          </cell>
        </row>
        <row r="1632">
          <cell r="A1632" t="str">
            <v>PRWG26</v>
          </cell>
          <cell r="B1632">
            <v>45198.710416666669</v>
          </cell>
          <cell r="C1632" t="str">
            <v>SUBARU</v>
          </cell>
          <cell r="D1632" t="str">
            <v>FORESTER</v>
          </cell>
          <cell r="E1632">
            <v>2021</v>
          </cell>
          <cell r="F1632">
            <v>22000</v>
          </cell>
          <cell r="G1632" t="str">
            <v>2.5 AWD LIMITED ES AT 4X4</v>
          </cell>
          <cell r="H1632" t="str">
            <v>BLANCO CRISTAL PERLA</v>
          </cell>
          <cell r="I1632" t="str">
            <v>Nissan La Serena</v>
          </cell>
          <cell r="J1632" t="str">
            <v>Erica Miranda</v>
          </cell>
          <cell r="K1632" t="str">
            <v>Erica Miranda</v>
          </cell>
          <cell r="L1632" t="str">
            <v>Matias Heredia</v>
          </cell>
          <cell r="M1632" t="str">
            <v>mheredia@callegari.cl</v>
          </cell>
          <cell r="N1632">
            <v>19000000</v>
          </cell>
        </row>
        <row r="1633">
          <cell r="A1633" t="str">
            <v>PFRY29</v>
          </cell>
          <cell r="B1633">
            <v>45198.709722222222</v>
          </cell>
          <cell r="C1633" t="str">
            <v>MG</v>
          </cell>
          <cell r="D1633" t="str">
            <v>ZS</v>
          </cell>
          <cell r="E1633">
            <v>2020</v>
          </cell>
          <cell r="F1633">
            <v>29114</v>
          </cell>
          <cell r="G1633" t="str">
            <v>1.5 COM AT</v>
          </cell>
          <cell r="H1633" t="str">
            <v xml:space="preserve">BLANCO </v>
          </cell>
          <cell r="I1633" t="str">
            <v>Sk Copiapo</v>
          </cell>
          <cell r="J1633" t="str">
            <v>Camila Chepilla</v>
          </cell>
          <cell r="K1633" t="str">
            <v>Camila Chepilla</v>
          </cell>
          <cell r="L1633" t="str">
            <v>Katherine Arredondo</v>
          </cell>
          <cell r="M1633" t="str">
            <v>karredondo@callegari.cl</v>
          </cell>
          <cell r="N1633">
            <v>8000000</v>
          </cell>
        </row>
        <row r="1634">
          <cell r="A1634" t="str">
            <v>SFTZ87</v>
          </cell>
          <cell r="B1634">
            <v>45198.684027777781</v>
          </cell>
          <cell r="C1634" t="str">
            <v>PEUGEOT</v>
          </cell>
          <cell r="D1634">
            <v>208</v>
          </cell>
          <cell r="E1634">
            <v>2023</v>
          </cell>
          <cell r="F1634">
            <v>9176</v>
          </cell>
          <cell r="G1634" t="str">
            <v>1.2 ACTIVE PACK PURETECH 75 MT</v>
          </cell>
          <cell r="H1634" t="str">
            <v>GRIS ARTENSE</v>
          </cell>
          <cell r="I1634" t="str">
            <v>Peugeot Copiapo</v>
          </cell>
          <cell r="J1634" t="str">
            <v>Camila Chepilla</v>
          </cell>
          <cell r="K1634" t="str">
            <v>Camila Chepilla</v>
          </cell>
          <cell r="L1634" t="str">
            <v>Ricky Bohorquez</v>
          </cell>
          <cell r="M1634" t="str">
            <v>rbohorquez@callegari.cl</v>
          </cell>
          <cell r="N1634">
            <v>9000000</v>
          </cell>
        </row>
        <row r="1635">
          <cell r="A1635" t="str">
            <v>HTCF62</v>
          </cell>
          <cell r="B1635">
            <v>45198.65347222222</v>
          </cell>
          <cell r="C1635" t="str">
            <v>KIA MOTORS</v>
          </cell>
          <cell r="D1635" t="str">
            <v>FRONTIER</v>
          </cell>
          <cell r="E1635">
            <v>2016</v>
          </cell>
          <cell r="F1635">
            <v>75350</v>
          </cell>
          <cell r="G1635" t="str">
            <v>2.5 DC MT DIESEL</v>
          </cell>
          <cell r="H1635" t="str">
            <v>BLANCO INVIERNO</v>
          </cell>
          <cell r="I1635" t="str">
            <v>Megacentro La Serena</v>
          </cell>
          <cell r="J1635" t="str">
            <v>Erica Miranda</v>
          </cell>
          <cell r="K1635" t="str">
            <v>Erica Miranda</v>
          </cell>
          <cell r="L1635" t="str">
            <v>Fabian Muñoz</v>
          </cell>
          <cell r="M1635" t="str">
            <v>fmunoz@callegari.cl</v>
          </cell>
          <cell r="N1635">
            <v>10500000</v>
          </cell>
        </row>
        <row r="1636">
          <cell r="A1636" t="str">
            <v>KZWB38</v>
          </cell>
          <cell r="B1636">
            <v>45198.65</v>
          </cell>
          <cell r="C1636" t="str">
            <v>FORD</v>
          </cell>
          <cell r="D1636" t="str">
            <v>F-150</v>
          </cell>
          <cell r="E1636">
            <v>2019</v>
          </cell>
          <cell r="F1636">
            <v>88700</v>
          </cell>
          <cell r="G1636" t="str">
            <v>3.3 CC XLT AT</v>
          </cell>
          <cell r="H1636" t="str">
            <v>GRIS PLATA</v>
          </cell>
          <cell r="I1636" t="str">
            <v>Megacentro La Serena</v>
          </cell>
          <cell r="J1636" t="str">
            <v>Erica Miranda</v>
          </cell>
          <cell r="K1636" t="str">
            <v>Erica Miranda</v>
          </cell>
          <cell r="L1636" t="str">
            <v>Fabian Muñoz</v>
          </cell>
          <cell r="M1636" t="str">
            <v>fmunoz@callegari.cl</v>
          </cell>
          <cell r="N1636">
            <v>15000000</v>
          </cell>
        </row>
        <row r="1637">
          <cell r="A1637" t="str">
            <v>PYDD66</v>
          </cell>
          <cell r="B1637">
            <v>45198.561805555553</v>
          </cell>
          <cell r="C1637" t="str">
            <v>NISSAN</v>
          </cell>
          <cell r="D1637" t="str">
            <v>SENTRA</v>
          </cell>
          <cell r="E1637">
            <v>2021</v>
          </cell>
          <cell r="F1637">
            <v>19000</v>
          </cell>
          <cell r="G1637" t="str">
            <v>2.0 ADVANCE AT</v>
          </cell>
          <cell r="H1637" t="str">
            <v>GRIS METALICO ROOF B</v>
          </cell>
          <cell r="I1637" t="str">
            <v>Nissan Copiapo</v>
          </cell>
          <cell r="J1637" t="str">
            <v>Camila Chepilla</v>
          </cell>
          <cell r="K1637" t="str">
            <v>Camila Chepilla</v>
          </cell>
          <cell r="L1637" t="str">
            <v>Claudia Ponce</v>
          </cell>
          <cell r="M1637" t="str">
            <v>cponce@callegari.cl</v>
          </cell>
          <cell r="N1637">
            <v>12200000</v>
          </cell>
        </row>
        <row r="1638">
          <cell r="A1638" t="str">
            <v>HGPC40</v>
          </cell>
          <cell r="B1638">
            <v>45110.793749999997</v>
          </cell>
          <cell r="C1638" t="str">
            <v>FORD</v>
          </cell>
          <cell r="D1638" t="str">
            <v>EXPLORER</v>
          </cell>
          <cell r="E1638">
            <v>2015</v>
          </cell>
          <cell r="F1638">
            <v>83000</v>
          </cell>
          <cell r="G1638" t="str">
            <v>3.5 XLT 3R AT 4X2</v>
          </cell>
          <cell r="H1638" t="str">
            <v>NEGRO TUXEDO</v>
          </cell>
          <cell r="I1638" t="str">
            <v xml:space="preserve">Premium Usados </v>
          </cell>
          <cell r="J1638" t="str">
            <v>Erica Miranda</v>
          </cell>
          <cell r="K1638" t="str">
            <v>Erica Miranda</v>
          </cell>
          <cell r="L1638" t="str">
            <v>Jordi Foitzick</v>
          </cell>
          <cell r="M1638" t="str">
            <v>jocarrasco@callegari.cl</v>
          </cell>
          <cell r="N1638">
            <v>11500000</v>
          </cell>
        </row>
        <row r="1639">
          <cell r="A1639" t="str">
            <v>KCBV81</v>
          </cell>
          <cell r="B1639">
            <v>45197.731944444444</v>
          </cell>
          <cell r="C1639" t="str">
            <v>KIA MOTORS</v>
          </cell>
          <cell r="D1639" t="str">
            <v>SELTOS</v>
          </cell>
          <cell r="E1639">
            <v>2020</v>
          </cell>
          <cell r="F1639">
            <v>61180</v>
          </cell>
          <cell r="G1639" t="str">
            <v>SELTOS EX 1.6L 6MT FULL</v>
          </cell>
          <cell r="H1639" t="str">
            <v>GRIS ACERO NARANJO</v>
          </cell>
          <cell r="I1639" t="str">
            <v>Vallenar</v>
          </cell>
          <cell r="J1639" t="str">
            <v>Camila Chepilla</v>
          </cell>
          <cell r="K1639" t="str">
            <v>Camila Chepilla</v>
          </cell>
          <cell r="L1639" t="str">
            <v>Jorge Peña</v>
          </cell>
          <cell r="M1639" t="str">
            <v>jpenav@callegari.cl</v>
          </cell>
          <cell r="N1639">
            <v>11000000</v>
          </cell>
        </row>
        <row r="1640">
          <cell r="A1640" t="str">
            <v>RZHF12</v>
          </cell>
          <cell r="B1640">
            <v>45197.731944444444</v>
          </cell>
          <cell r="C1640" t="str">
            <v>SSANGYONG</v>
          </cell>
          <cell r="D1640" t="str">
            <v>KORANDO</v>
          </cell>
          <cell r="E1640">
            <v>2022</v>
          </cell>
          <cell r="F1640">
            <v>11524</v>
          </cell>
          <cell r="H1640" t="str">
            <v>AZUL METALICO</v>
          </cell>
          <cell r="I1640" t="str">
            <v>Usados Los Carreras</v>
          </cell>
          <cell r="J1640" t="str">
            <v>Camila Chepilla</v>
          </cell>
          <cell r="K1640" t="str">
            <v>Camila Chepilla</v>
          </cell>
          <cell r="L1640" t="str">
            <v>Lucila Arredondo</v>
          </cell>
          <cell r="M1640" t="str">
            <v>larredondo@callegari.cl</v>
          </cell>
          <cell r="N1640">
            <v>15500000</v>
          </cell>
        </row>
        <row r="1641">
          <cell r="A1641" t="str">
            <v>LLBS23</v>
          </cell>
          <cell r="B1641">
            <v>45197.490972222222</v>
          </cell>
          <cell r="C1641" t="str">
            <v>PEUGEOT</v>
          </cell>
          <cell r="D1641">
            <v>2008</v>
          </cell>
          <cell r="E1641">
            <v>2019</v>
          </cell>
          <cell r="F1641">
            <v>60145</v>
          </cell>
          <cell r="G1641" t="str">
            <v>1.5 SIGNATURE MT DIESEL</v>
          </cell>
          <cell r="H1641" t="str">
            <v>BLANCO NACARADO</v>
          </cell>
          <cell r="I1641" t="str">
            <v>Peugeot La Serena</v>
          </cell>
          <cell r="J1641" t="str">
            <v>Erica Miranda</v>
          </cell>
          <cell r="K1641" t="str">
            <v>Erica Miranda</v>
          </cell>
          <cell r="L1641" t="str">
            <v>Adriana Casallas</v>
          </cell>
          <cell r="M1641" t="str">
            <v>acasallas@callegari.cl</v>
          </cell>
          <cell r="N1641">
            <v>8400000</v>
          </cell>
        </row>
        <row r="1642">
          <cell r="A1642" t="str">
            <v>PDBS65</v>
          </cell>
          <cell r="B1642">
            <v>45197.490277777775</v>
          </cell>
          <cell r="C1642" t="str">
            <v>BMW</v>
          </cell>
          <cell r="D1642" t="str">
            <v>X1</v>
          </cell>
          <cell r="E1642">
            <v>2020</v>
          </cell>
          <cell r="F1642">
            <v>31000</v>
          </cell>
          <cell r="G1642" t="str">
            <v>2.0 SDRIVE 18D LUXURY AT DIESEL</v>
          </cell>
          <cell r="H1642" t="str">
            <v>GRIS</v>
          </cell>
          <cell r="I1642" t="str">
            <v>Megacentro La Serena</v>
          </cell>
          <cell r="J1642" t="str">
            <v>Erica Miranda</v>
          </cell>
          <cell r="K1642" t="str">
            <v>Erica Miranda</v>
          </cell>
          <cell r="L1642" t="str">
            <v>Viviana Rojas</v>
          </cell>
          <cell r="M1642" t="str">
            <v>v.rojas@callegari.cl</v>
          </cell>
          <cell r="N1642">
            <v>19700000</v>
          </cell>
        </row>
        <row r="1643">
          <cell r="A1643" t="str">
            <v>LYPD12</v>
          </cell>
          <cell r="B1643">
            <v>45197.396527777775</v>
          </cell>
          <cell r="C1643" t="str">
            <v>FORD</v>
          </cell>
          <cell r="D1643" t="str">
            <v>EDGE</v>
          </cell>
          <cell r="E1643">
            <v>2019</v>
          </cell>
          <cell r="F1643">
            <v>40324</v>
          </cell>
          <cell r="G1643" t="str">
            <v>3.5 SEL AT 4X4</v>
          </cell>
          <cell r="H1643" t="str">
            <v>GRIS METALICO</v>
          </cell>
          <cell r="I1643" t="str">
            <v>Megacentro La Serena</v>
          </cell>
          <cell r="J1643" t="str">
            <v>Erica Miranda</v>
          </cell>
          <cell r="K1643" t="str">
            <v>Erica Miranda</v>
          </cell>
          <cell r="L1643" t="str">
            <v>Viviana Rojas</v>
          </cell>
          <cell r="M1643" t="str">
            <v>v.rojas@callegari.cl</v>
          </cell>
          <cell r="N1643">
            <v>15000000</v>
          </cell>
        </row>
        <row r="1644">
          <cell r="A1644" t="str">
            <v>LZJB47</v>
          </cell>
          <cell r="B1644">
            <v>45196.525694444441</v>
          </cell>
          <cell r="C1644" t="str">
            <v>BMW</v>
          </cell>
          <cell r="D1644">
            <v>418</v>
          </cell>
          <cell r="E1644">
            <v>2020</v>
          </cell>
          <cell r="F1644">
            <v>26847</v>
          </cell>
          <cell r="G1644" t="str">
            <v>1.5 GRAN COUPE LIMITED EDITION AT</v>
          </cell>
          <cell r="H1644" t="str">
            <v>PLATEADO PLATA GLACI</v>
          </cell>
          <cell r="I1644" t="str">
            <v>Megacentro Ovalle</v>
          </cell>
          <cell r="J1644" t="str">
            <v>Erica Miranda</v>
          </cell>
          <cell r="K1644" t="str">
            <v>Erica Miranda</v>
          </cell>
          <cell r="L1644" t="str">
            <v>Armando Canihuante</v>
          </cell>
          <cell r="M1644" t="str">
            <v>acanihuante@callegari.cl</v>
          </cell>
          <cell r="N1644">
            <v>18000000</v>
          </cell>
        </row>
        <row r="1645">
          <cell r="A1645" t="str">
            <v>SJVT43</v>
          </cell>
          <cell r="B1645">
            <v>45196.439583333333</v>
          </cell>
          <cell r="C1645" t="str">
            <v>DONGFENG</v>
          </cell>
          <cell r="D1645" t="str">
            <v>SUV 560</v>
          </cell>
          <cell r="E1645">
            <v>2023</v>
          </cell>
          <cell r="F1645">
            <v>35000</v>
          </cell>
          <cell r="G1645" t="str">
            <v>1.8 COMFORT MT</v>
          </cell>
          <cell r="H1645" t="str">
            <v>AZUL ELECTRICO</v>
          </cell>
          <cell r="I1645" t="str">
            <v>Local Usados</v>
          </cell>
          <cell r="J1645" t="str">
            <v>Erica Miranda</v>
          </cell>
          <cell r="K1645" t="str">
            <v>Erica Miranda</v>
          </cell>
          <cell r="L1645" t="str">
            <v>Vanessa  Casanga</v>
          </cell>
          <cell r="M1645" t="str">
            <v>vcasanga@callegari.cl</v>
          </cell>
          <cell r="N1645">
            <v>8900000</v>
          </cell>
        </row>
        <row r="1646">
          <cell r="A1646" t="str">
            <v>KFJP91</v>
          </cell>
          <cell r="B1646">
            <v>45196.438194444447</v>
          </cell>
          <cell r="C1646" t="str">
            <v>JEEP</v>
          </cell>
          <cell r="D1646" t="str">
            <v>COMPASS</v>
          </cell>
          <cell r="E1646">
            <v>2018</v>
          </cell>
          <cell r="F1646">
            <v>52000</v>
          </cell>
          <cell r="G1646" t="str">
            <v>2.4 SPORT LX MT</v>
          </cell>
          <cell r="H1646" t="str">
            <v xml:space="preserve">NEGRO </v>
          </cell>
          <cell r="I1646" t="str">
            <v>Second Floor Kia</v>
          </cell>
          <cell r="J1646" t="str">
            <v>Erica Miranda</v>
          </cell>
          <cell r="K1646" t="str">
            <v>Erica Miranda</v>
          </cell>
          <cell r="L1646" t="str">
            <v>Leonardo Palma Nuñez</v>
          </cell>
          <cell r="M1646" t="str">
            <v>lpalma@callegari.cl</v>
          </cell>
          <cell r="N1646">
            <v>10000000</v>
          </cell>
        </row>
        <row r="1647">
          <cell r="A1647" t="str">
            <v>JXDK13</v>
          </cell>
          <cell r="B1647">
            <v>45195.489583333336</v>
          </cell>
          <cell r="C1647" t="str">
            <v>KIA MOTORS</v>
          </cell>
          <cell r="D1647" t="str">
            <v>CERATO</v>
          </cell>
          <cell r="E1647">
            <v>2018</v>
          </cell>
          <cell r="F1647">
            <v>64000</v>
          </cell>
          <cell r="G1647" t="str">
            <v>CERATO EX 1.6L 6MT</v>
          </cell>
          <cell r="H1647" t="str">
            <v>BLANCO INVIERNO</v>
          </cell>
          <cell r="I1647" t="str">
            <v>Sk Copiapo</v>
          </cell>
          <cell r="J1647" t="str">
            <v>Camila Chepilla</v>
          </cell>
          <cell r="K1647" t="str">
            <v>Camila Chepilla</v>
          </cell>
          <cell r="L1647" t="str">
            <v>Katherine Arredondo</v>
          </cell>
          <cell r="M1647" t="str">
            <v>karredondo@callegari.cl</v>
          </cell>
          <cell r="N1647">
            <v>7000000</v>
          </cell>
        </row>
        <row r="1648">
          <cell r="A1648" t="str">
            <v>LYLW59</v>
          </cell>
          <cell r="B1648">
            <v>45195.486805555556</v>
          </cell>
          <cell r="C1648" t="str">
            <v>PEUGEOT</v>
          </cell>
          <cell r="D1648" t="str">
            <v>RIFTER</v>
          </cell>
          <cell r="E1648">
            <v>2020</v>
          </cell>
          <cell r="F1648">
            <v>28316</v>
          </cell>
          <cell r="G1648" t="str">
            <v>1.6 ALLURE BLUEHDI 100 MT DIESEL</v>
          </cell>
          <cell r="H1648" t="str">
            <v>GRIS ARTENSE</v>
          </cell>
          <cell r="I1648" t="str">
            <v>Megacentro Ovalle</v>
          </cell>
          <cell r="J1648" t="str">
            <v>Erica Miranda</v>
          </cell>
          <cell r="K1648" t="str">
            <v>Erica Miranda</v>
          </cell>
          <cell r="L1648" t="str">
            <v>Daniel Carvajal</v>
          </cell>
          <cell r="M1648" t="str">
            <v>dcarvajal@callegari.cl</v>
          </cell>
          <cell r="N1648">
            <v>11500000</v>
          </cell>
        </row>
        <row r="1649">
          <cell r="A1649" t="str">
            <v>PFRR33</v>
          </cell>
          <cell r="B1649">
            <v>45194.756249999999</v>
          </cell>
          <cell r="C1649" t="str">
            <v>NISSAN</v>
          </cell>
          <cell r="D1649" t="str">
            <v>KICKS</v>
          </cell>
          <cell r="E1649">
            <v>2020</v>
          </cell>
          <cell r="F1649">
            <v>23000</v>
          </cell>
          <cell r="G1649" t="str">
            <v>1.6 SENSE MT</v>
          </cell>
          <cell r="H1649" t="str">
            <v>BLANCO PERLA</v>
          </cell>
          <cell r="I1649" t="str">
            <v>Nissan La Serena</v>
          </cell>
          <cell r="J1649" t="str">
            <v>Erica Miranda</v>
          </cell>
          <cell r="K1649" t="str">
            <v>Erica Miranda</v>
          </cell>
          <cell r="L1649" t="str">
            <v>Matias Heredia</v>
          </cell>
          <cell r="M1649" t="str">
            <v>mheredia@callegari.cl</v>
          </cell>
          <cell r="N1649">
            <v>8800000</v>
          </cell>
        </row>
        <row r="1650">
          <cell r="A1650" t="str">
            <v>GLHV84</v>
          </cell>
          <cell r="B1650">
            <v>45191.497916666667</v>
          </cell>
          <cell r="C1650" t="str">
            <v>FORD</v>
          </cell>
          <cell r="D1650" t="str">
            <v>RANGER</v>
          </cell>
          <cell r="E1650">
            <v>2014</v>
          </cell>
          <cell r="F1650">
            <v>81000</v>
          </cell>
          <cell r="H1650" t="str">
            <v xml:space="preserve">BLANCO </v>
          </cell>
          <cell r="I1650" t="str">
            <v xml:space="preserve">Premium Usados </v>
          </cell>
          <cell r="J1650" t="str">
            <v>Erica Miranda</v>
          </cell>
          <cell r="K1650" t="str">
            <v>Erica Miranda</v>
          </cell>
          <cell r="L1650" t="str">
            <v>Jordi Foitzick</v>
          </cell>
          <cell r="M1650" t="str">
            <v>jocarrasco@callegari.cl</v>
          </cell>
          <cell r="N1650">
            <v>8500000</v>
          </cell>
        </row>
        <row r="1651">
          <cell r="A1651" t="str">
            <v>LLBF88</v>
          </cell>
          <cell r="B1651">
            <v>45190.738194444442</v>
          </cell>
          <cell r="C1651" t="str">
            <v>MITSUBISHI</v>
          </cell>
          <cell r="D1651" t="str">
            <v>MONTERO SPORT</v>
          </cell>
          <cell r="E1651">
            <v>2020</v>
          </cell>
          <cell r="F1651">
            <v>74000</v>
          </cell>
          <cell r="H1651" t="str">
            <v>BLANCO PERLA</v>
          </cell>
          <cell r="I1651" t="str">
            <v xml:space="preserve">Premium Usados </v>
          </cell>
          <cell r="J1651" t="str">
            <v>Erica Miranda</v>
          </cell>
          <cell r="K1651" t="str">
            <v>Erica Miranda</v>
          </cell>
          <cell r="L1651" t="str">
            <v>Daniel Aguilera</v>
          </cell>
          <cell r="M1651" t="str">
            <v>daguilera@callegari.cl</v>
          </cell>
          <cell r="N1651">
            <v>18000000</v>
          </cell>
        </row>
        <row r="1652">
          <cell r="A1652" t="str">
            <v>PBFD27</v>
          </cell>
          <cell r="B1652">
            <v>45190.477083333331</v>
          </cell>
          <cell r="C1652" t="str">
            <v>FORD</v>
          </cell>
          <cell r="D1652" t="str">
            <v>TRANSIT</v>
          </cell>
          <cell r="E1652">
            <v>2021</v>
          </cell>
          <cell r="F1652">
            <v>27000</v>
          </cell>
          <cell r="G1652" t="str">
            <v>2.2 TRANSIT CHASIS MT DIESEL</v>
          </cell>
          <cell r="H1652" t="str">
            <v>BLANCO INVIERNO</v>
          </cell>
          <cell r="I1652" t="str">
            <v>Megacentro La Serena</v>
          </cell>
          <cell r="J1652" t="str">
            <v>Erica Miranda</v>
          </cell>
          <cell r="K1652" t="str">
            <v>Erica Miranda</v>
          </cell>
          <cell r="L1652" t="str">
            <v>Fabian Muñoz</v>
          </cell>
          <cell r="M1652" t="str">
            <v>fmunoz@callegari.cl</v>
          </cell>
          <cell r="N1652">
            <v>16500000</v>
          </cell>
        </row>
        <row r="1653">
          <cell r="A1653" t="str">
            <v>SKCG47</v>
          </cell>
          <cell r="B1653">
            <v>45190.382638888892</v>
          </cell>
          <cell r="C1653" t="str">
            <v>CHERY</v>
          </cell>
          <cell r="D1653" t="str">
            <v>TIGGO 7</v>
          </cell>
          <cell r="E1653">
            <v>2023</v>
          </cell>
          <cell r="F1653">
            <v>3418</v>
          </cell>
          <cell r="G1653" t="str">
            <v>1.5 PRO GLX AT</v>
          </cell>
          <cell r="H1653" t="str">
            <v>ROJO NEGRO</v>
          </cell>
          <cell r="I1653" t="str">
            <v>Sk Copiapo</v>
          </cell>
          <cell r="J1653" t="str">
            <v>Camila Chepilla</v>
          </cell>
          <cell r="K1653" t="str">
            <v>Camila Chepilla</v>
          </cell>
          <cell r="L1653" t="str">
            <v>Daniela Velazquez</v>
          </cell>
          <cell r="M1653" t="str">
            <v>dvelazquez@callegari.cl</v>
          </cell>
          <cell r="N1653">
            <v>14500000</v>
          </cell>
        </row>
        <row r="1654">
          <cell r="A1654" t="str">
            <v>LHRB41</v>
          </cell>
          <cell r="B1654">
            <v>45190.381944444445</v>
          </cell>
          <cell r="C1654" t="str">
            <v>SSANGYONG</v>
          </cell>
          <cell r="D1654" t="str">
            <v>REXTON</v>
          </cell>
          <cell r="E1654">
            <v>2020</v>
          </cell>
          <cell r="F1654">
            <v>46141</v>
          </cell>
          <cell r="G1654" t="str">
            <v>2.2 YRX301 MT DIESEL</v>
          </cell>
          <cell r="H1654" t="str">
            <v xml:space="preserve">AZUL </v>
          </cell>
          <cell r="I1654" t="str">
            <v>Sk Copiapo</v>
          </cell>
          <cell r="J1654" t="str">
            <v>Camila Chepilla</v>
          </cell>
          <cell r="K1654" t="str">
            <v>Camila Chepilla</v>
          </cell>
          <cell r="L1654" t="str">
            <v>Daniela Velazquez</v>
          </cell>
          <cell r="M1654" t="str">
            <v>dvelazquez@callegari.cl</v>
          </cell>
          <cell r="N1654">
            <v>16000000</v>
          </cell>
        </row>
        <row r="1655">
          <cell r="A1655" t="str">
            <v>LHRB42</v>
          </cell>
          <cell r="B1655">
            <v>45182.459722222222</v>
          </cell>
          <cell r="C1655" t="str">
            <v>FORD</v>
          </cell>
          <cell r="D1655" t="str">
            <v>EXPLORER</v>
          </cell>
          <cell r="E1655">
            <v>2020</v>
          </cell>
          <cell r="F1655">
            <v>62000</v>
          </cell>
          <cell r="G1655" t="str">
            <v>2.3 ECOBOOST AT</v>
          </cell>
          <cell r="H1655" t="str">
            <v>BLANCO OXFOR</v>
          </cell>
          <cell r="I1655" t="str">
            <v>Megacentro Copiapo</v>
          </cell>
          <cell r="J1655" t="str">
            <v>Camila Chepilla</v>
          </cell>
          <cell r="K1655" t="str">
            <v>Camila Chepilla</v>
          </cell>
          <cell r="L1655" t="str">
            <v>Martin Thielemann</v>
          </cell>
          <cell r="M1655" t="str">
            <v>mthielemann@callegari.cl</v>
          </cell>
          <cell r="N1655">
            <v>17500000</v>
          </cell>
        </row>
        <row r="1656">
          <cell r="A1656" t="str">
            <v>PTSF21</v>
          </cell>
          <cell r="B1656">
            <v>45182.408333333333</v>
          </cell>
          <cell r="C1656" t="str">
            <v>KIA MOTORS</v>
          </cell>
          <cell r="D1656" t="str">
            <v>SONET</v>
          </cell>
          <cell r="E1656">
            <v>2021</v>
          </cell>
          <cell r="F1656">
            <v>24000</v>
          </cell>
          <cell r="G1656" t="str">
            <v>SONET EX 1.5L 6MT FULL</v>
          </cell>
          <cell r="H1656" t="str">
            <v>GRIS ACERO</v>
          </cell>
          <cell r="I1656" t="str">
            <v xml:space="preserve">Premium Usados </v>
          </cell>
          <cell r="J1656" t="str">
            <v>Erica Miranda</v>
          </cell>
          <cell r="K1656" t="str">
            <v>Erica Miranda</v>
          </cell>
          <cell r="L1656" t="str">
            <v>Jordi Foitzick</v>
          </cell>
          <cell r="M1656" t="str">
            <v>jocarrasco@callegari.cl</v>
          </cell>
          <cell r="N1656">
            <v>10300000</v>
          </cell>
        </row>
        <row r="1657">
          <cell r="A1657" t="str">
            <v>PHKL92</v>
          </cell>
          <cell r="B1657">
            <v>45182.407638888886</v>
          </cell>
          <cell r="C1657" t="str">
            <v>KIA MOTORS</v>
          </cell>
          <cell r="D1657" t="str">
            <v>SELTOS</v>
          </cell>
          <cell r="E1657">
            <v>2021</v>
          </cell>
          <cell r="F1657">
            <v>57000</v>
          </cell>
          <cell r="G1657" t="str">
            <v>1.6 EX FULL AT</v>
          </cell>
          <cell r="H1657" t="str">
            <v>BLANCO PERLA NARANJO</v>
          </cell>
          <cell r="I1657" t="str">
            <v xml:space="preserve">Premium Usados </v>
          </cell>
          <cell r="J1657" t="str">
            <v>Erica Miranda</v>
          </cell>
          <cell r="K1657" t="str">
            <v>Erica Miranda</v>
          </cell>
          <cell r="L1657" t="str">
            <v>Jordi Foitzick</v>
          </cell>
          <cell r="M1657" t="str">
            <v>jocarrasco@callegari.cl</v>
          </cell>
          <cell r="N1657">
            <v>12000000</v>
          </cell>
        </row>
        <row r="1658">
          <cell r="A1658" t="str">
            <v>LBGW79</v>
          </cell>
          <cell r="B1658">
            <v>45180.727777777778</v>
          </cell>
          <cell r="C1658" t="str">
            <v>FORD</v>
          </cell>
          <cell r="D1658" t="str">
            <v>F-150</v>
          </cell>
          <cell r="E1658">
            <v>2019</v>
          </cell>
          <cell r="F1658">
            <v>60500</v>
          </cell>
          <cell r="G1658" t="str">
            <v>5.0 LARIAT CC SPORT AT 4X4</v>
          </cell>
          <cell r="H1658" t="str">
            <v>NEGRO PROFUNDO</v>
          </cell>
          <cell r="I1658" t="str">
            <v>Megacentro La Serena</v>
          </cell>
          <cell r="J1658" t="str">
            <v>Erica Miranda</v>
          </cell>
          <cell r="K1658" t="str">
            <v>Erica Miranda</v>
          </cell>
          <cell r="L1658" t="str">
            <v>Viviana Rojas</v>
          </cell>
          <cell r="M1658" t="str">
            <v>v.rojas@callegari.cl</v>
          </cell>
          <cell r="N1658">
            <v>22200000</v>
          </cell>
        </row>
        <row r="1659">
          <cell r="A1659" t="str">
            <v>PHFT39</v>
          </cell>
          <cell r="B1659">
            <v>45180.543749999997</v>
          </cell>
          <cell r="C1659" t="str">
            <v>NISSAN</v>
          </cell>
          <cell r="D1659" t="str">
            <v>KICKS</v>
          </cell>
          <cell r="E1659">
            <v>2021</v>
          </cell>
          <cell r="F1659">
            <v>35000</v>
          </cell>
          <cell r="G1659" t="str">
            <v>1.6 SENSE MT</v>
          </cell>
          <cell r="H1659" t="str">
            <v>BLANCO PERLA</v>
          </cell>
          <cell r="I1659" t="str">
            <v>Nissan Copiapo</v>
          </cell>
          <cell r="J1659" t="str">
            <v>Camila Chepilla</v>
          </cell>
          <cell r="K1659" t="str">
            <v>Camila Chepilla</v>
          </cell>
          <cell r="L1659" t="str">
            <v>Jonathan Barraza</v>
          </cell>
          <cell r="M1659" t="str">
            <v>jbarraza@callegari.cl</v>
          </cell>
          <cell r="N1659">
            <v>9000000</v>
          </cell>
        </row>
        <row r="1660">
          <cell r="A1660" t="str">
            <v>SBWP28</v>
          </cell>
          <cell r="B1660">
            <v>45180.425000000003</v>
          </cell>
          <cell r="C1660" t="str">
            <v>FORD</v>
          </cell>
          <cell r="D1660" t="str">
            <v>EDGE</v>
          </cell>
          <cell r="E1660">
            <v>2022</v>
          </cell>
          <cell r="F1660">
            <v>8000</v>
          </cell>
          <cell r="G1660" t="str">
            <v>2.0 SEL AT 4X4</v>
          </cell>
          <cell r="H1660" t="str">
            <v>BLANCO METALICO</v>
          </cell>
          <cell r="I1660" t="str">
            <v>Megacentro La Serena</v>
          </cell>
          <cell r="J1660" t="str">
            <v>Erica Miranda</v>
          </cell>
          <cell r="K1660" t="str">
            <v>Erica Miranda</v>
          </cell>
          <cell r="L1660" t="str">
            <v>Eliana Aguilera</v>
          </cell>
          <cell r="M1660" t="str">
            <v>belen.aguilera@callegari.cl</v>
          </cell>
          <cell r="N1660">
            <v>22500000</v>
          </cell>
        </row>
        <row r="1661">
          <cell r="A1661" t="str">
            <v>PTSD95</v>
          </cell>
          <cell r="B1661">
            <v>45177.767361111109</v>
          </cell>
          <cell r="C1661" t="str">
            <v>PEUGEOT</v>
          </cell>
          <cell r="D1661">
            <v>2008</v>
          </cell>
          <cell r="E1661">
            <v>2021</v>
          </cell>
          <cell r="F1661">
            <v>29000</v>
          </cell>
          <cell r="G1661" t="str">
            <v>1.2 ALLURE PACK PURETECH 130 MT</v>
          </cell>
          <cell r="H1661" t="str">
            <v>ROJO ELIXIR</v>
          </cell>
          <cell r="I1661" t="str">
            <v>Peugeot La Serena</v>
          </cell>
          <cell r="J1661" t="str">
            <v>Erica Miranda</v>
          </cell>
          <cell r="K1661" t="str">
            <v>Erica Miranda</v>
          </cell>
          <cell r="L1661" t="str">
            <v>Camila Gonzalez</v>
          </cell>
          <cell r="M1661" t="str">
            <v>camila.gonzalez@callegari.cl</v>
          </cell>
          <cell r="N1661">
            <v>12000000</v>
          </cell>
        </row>
        <row r="1662">
          <cell r="A1662" t="str">
            <v>PZJP24</v>
          </cell>
          <cell r="B1662">
            <v>45175.815972222219</v>
          </cell>
          <cell r="C1662" t="str">
            <v>CHERY</v>
          </cell>
          <cell r="D1662" t="str">
            <v>TIGGO 7</v>
          </cell>
          <cell r="E1662">
            <v>2021</v>
          </cell>
          <cell r="F1662">
            <v>39246</v>
          </cell>
          <cell r="G1662" t="str">
            <v>1.5 PRO GLX AT</v>
          </cell>
          <cell r="H1662" t="str">
            <v>AZUL METALIZADO</v>
          </cell>
          <cell r="I1662" t="str">
            <v>Local Fco De Aguirre</v>
          </cell>
          <cell r="J1662" t="str">
            <v>Erica Miranda</v>
          </cell>
          <cell r="K1662" t="str">
            <v>Erica Miranda</v>
          </cell>
          <cell r="L1662" t="str">
            <v>Ximena Villagra</v>
          </cell>
          <cell r="M1662" t="str">
            <v>xvillagra@callegari.cl</v>
          </cell>
          <cell r="N1662">
            <v>11000000</v>
          </cell>
        </row>
        <row r="1663">
          <cell r="A1663" t="str">
            <v>KZVW63</v>
          </cell>
          <cell r="B1663">
            <v>45175.681250000001</v>
          </cell>
          <cell r="C1663" t="str">
            <v>FORD</v>
          </cell>
          <cell r="D1663" t="str">
            <v>RANGER</v>
          </cell>
          <cell r="E1663">
            <v>2019</v>
          </cell>
          <cell r="F1663">
            <v>67300</v>
          </cell>
          <cell r="G1663" t="str">
            <v>3.2 XLT MT 4X2 DIESEL</v>
          </cell>
          <cell r="H1663" t="str">
            <v>ROJO DESIERTO</v>
          </cell>
          <cell r="I1663" t="str">
            <v>Megacentro La Serena</v>
          </cell>
          <cell r="J1663" t="str">
            <v>Erica Miranda</v>
          </cell>
          <cell r="K1663" t="str">
            <v>Erica Miranda</v>
          </cell>
          <cell r="L1663" t="str">
            <v>Fabian Muñoz</v>
          </cell>
          <cell r="M1663" t="str">
            <v>fmunoz@callegari.cl</v>
          </cell>
          <cell r="N1663">
            <v>13500000</v>
          </cell>
        </row>
        <row r="1664">
          <cell r="A1664" t="str">
            <v>LRCX10</v>
          </cell>
          <cell r="B1664">
            <v>45174.68472222222</v>
          </cell>
          <cell r="C1664" t="str">
            <v>CHEVROLET</v>
          </cell>
          <cell r="D1664" t="str">
            <v>CAPTIVA</v>
          </cell>
          <cell r="E1664">
            <v>2019</v>
          </cell>
          <cell r="F1664">
            <v>32400</v>
          </cell>
          <cell r="G1664" t="str">
            <v>1.5 PREMIERT 2WD MT</v>
          </cell>
          <cell r="H1664" t="str">
            <v>GRIS METALICO</v>
          </cell>
          <cell r="I1664" t="str">
            <v>Kia La Serena</v>
          </cell>
          <cell r="J1664" t="str">
            <v>Erica Miranda</v>
          </cell>
          <cell r="K1664" t="str">
            <v>Erica Miranda</v>
          </cell>
          <cell r="L1664" t="str">
            <v>Carolina Bustos</v>
          </cell>
          <cell r="M1664" t="str">
            <v>cbustos@callegari.cl</v>
          </cell>
          <cell r="N1664">
            <v>9700000</v>
          </cell>
        </row>
        <row r="1665">
          <cell r="A1665" t="str">
            <v>RLSH21</v>
          </cell>
          <cell r="B1665">
            <v>45174.526388888888</v>
          </cell>
          <cell r="C1665" t="str">
            <v>NISSAN</v>
          </cell>
          <cell r="D1665" t="str">
            <v>KICKS</v>
          </cell>
          <cell r="E1665">
            <v>2022</v>
          </cell>
          <cell r="F1665">
            <v>22000</v>
          </cell>
          <cell r="G1665" t="str">
            <v>1.6 ADVANCE MT</v>
          </cell>
          <cell r="H1665" t="str">
            <v>GRIS METALICO</v>
          </cell>
          <cell r="I1665" t="str">
            <v>Nissan La Serena</v>
          </cell>
          <cell r="J1665" t="str">
            <v>Erica Miranda</v>
          </cell>
          <cell r="K1665" t="str">
            <v>Erica Miranda</v>
          </cell>
          <cell r="L1665" t="str">
            <v>Matias Heredia</v>
          </cell>
          <cell r="M1665" t="str">
            <v>mheredia@callegari.cl</v>
          </cell>
          <cell r="N1665">
            <v>10300000</v>
          </cell>
        </row>
        <row r="1666">
          <cell r="A1666" t="str">
            <v>SBJF87</v>
          </cell>
          <cell r="B1666">
            <v>45173.759722222225</v>
          </cell>
          <cell r="C1666" t="str">
            <v>KIA MOTORS</v>
          </cell>
          <cell r="D1666" t="str">
            <v>SPORTAGE</v>
          </cell>
          <cell r="E1666">
            <v>2022</v>
          </cell>
          <cell r="F1666">
            <v>21264</v>
          </cell>
          <cell r="G1666" t="str">
            <v>SPORTAGE EX 2.0L GSL 6AT CI</v>
          </cell>
          <cell r="H1666" t="str">
            <v>ROJO MADRUGADA</v>
          </cell>
          <cell r="I1666" t="str">
            <v>Kia La Serena</v>
          </cell>
          <cell r="J1666" t="str">
            <v>Erica Miranda</v>
          </cell>
          <cell r="K1666" t="str">
            <v>Erica Miranda</v>
          </cell>
          <cell r="L1666" t="str">
            <v>José Cerda</v>
          </cell>
          <cell r="M1666" t="str">
            <v>jose.cerda@callegari.cl</v>
          </cell>
          <cell r="N1666">
            <v>18500000</v>
          </cell>
        </row>
        <row r="1667">
          <cell r="A1667" t="str">
            <v>PRPZ55</v>
          </cell>
          <cell r="B1667">
            <v>45173.660416666666</v>
          </cell>
          <cell r="C1667" t="str">
            <v>NISSAN</v>
          </cell>
          <cell r="D1667" t="str">
            <v>VERSA</v>
          </cell>
          <cell r="E1667">
            <v>2021</v>
          </cell>
          <cell r="F1667">
            <v>31200</v>
          </cell>
          <cell r="G1667" t="str">
            <v>1.6 SENSE MT</v>
          </cell>
          <cell r="H1667" t="str">
            <v>GRIS METALICO</v>
          </cell>
          <cell r="I1667" t="str">
            <v>Nissan La Serena</v>
          </cell>
          <cell r="J1667" t="str">
            <v>Erica Miranda</v>
          </cell>
          <cell r="K1667" t="str">
            <v>Erica Miranda</v>
          </cell>
          <cell r="L1667" t="str">
            <v>Magdalena Olivares</v>
          </cell>
          <cell r="M1667" t="str">
            <v>molivares@callegari.cl</v>
          </cell>
          <cell r="N1667">
            <v>7200000</v>
          </cell>
        </row>
        <row r="1668">
          <cell r="A1668" t="str">
            <v>PFPK51</v>
          </cell>
          <cell r="B1668">
            <v>45169.777777777781</v>
          </cell>
          <cell r="C1668" t="str">
            <v>PEUGEOT</v>
          </cell>
          <cell r="D1668">
            <v>2008</v>
          </cell>
          <cell r="E1668">
            <v>2021</v>
          </cell>
          <cell r="F1668">
            <v>69572</v>
          </cell>
          <cell r="G1668" t="str">
            <v>1.5 ALLURE PACK BLUEHDI 130 AT DIESEL</v>
          </cell>
          <cell r="H1668" t="str">
            <v>BLANCO NACARADO</v>
          </cell>
          <cell r="I1668" t="str">
            <v>Peugeot La Serena</v>
          </cell>
          <cell r="J1668" t="str">
            <v>Antonella Daire</v>
          </cell>
          <cell r="K1668" t="str">
            <v>Antonella Daire</v>
          </cell>
          <cell r="L1668" t="str">
            <v>Carlos  Torres</v>
          </cell>
          <cell r="M1668" t="str">
            <v>ctorres@callegari.cl</v>
          </cell>
          <cell r="N1668">
            <v>13500000</v>
          </cell>
        </row>
        <row r="1669">
          <cell r="A1669" t="str">
            <v>RCHF84</v>
          </cell>
          <cell r="B1669">
            <v>45169.756249999999</v>
          </cell>
          <cell r="C1669" t="str">
            <v>BMW</v>
          </cell>
          <cell r="D1669">
            <v>118</v>
          </cell>
          <cell r="E1669">
            <v>2022</v>
          </cell>
          <cell r="F1669">
            <v>22000</v>
          </cell>
          <cell r="H1669" t="str">
            <v>PLATEADO PLATA GLACI</v>
          </cell>
          <cell r="I1669" t="str">
            <v>Peugeot La Serena</v>
          </cell>
          <cell r="J1669" t="str">
            <v>Erica Miranda</v>
          </cell>
          <cell r="K1669" t="str">
            <v>Erica Miranda</v>
          </cell>
          <cell r="L1669" t="str">
            <v>Carlos  Torres</v>
          </cell>
          <cell r="M1669" t="str">
            <v>ctorres@callegari.cl</v>
          </cell>
          <cell r="N1669">
            <v>21500000</v>
          </cell>
        </row>
        <row r="1670">
          <cell r="A1670" t="str">
            <v>LHCL63</v>
          </cell>
          <cell r="B1670">
            <v>45169.755555555559</v>
          </cell>
          <cell r="C1670" t="str">
            <v>FORD</v>
          </cell>
          <cell r="D1670" t="str">
            <v>ECOSPORT</v>
          </cell>
          <cell r="E1670">
            <v>2019</v>
          </cell>
          <cell r="F1670">
            <v>99200</v>
          </cell>
          <cell r="G1670" t="str">
            <v>1.5 SE MT</v>
          </cell>
          <cell r="H1670" t="str">
            <v>GRIS METAL</v>
          </cell>
          <cell r="I1670" t="str">
            <v>Local Usados</v>
          </cell>
          <cell r="J1670" t="str">
            <v>Erica Miranda</v>
          </cell>
          <cell r="K1670" t="str">
            <v>Erica Miranda</v>
          </cell>
          <cell r="L1670" t="str">
            <v>Vanessa  Casanga</v>
          </cell>
          <cell r="M1670" t="str">
            <v>vcasanga@callegari.cl</v>
          </cell>
          <cell r="N1670">
            <v>5900000</v>
          </cell>
        </row>
        <row r="1671">
          <cell r="A1671" t="str">
            <v>SFHZ48</v>
          </cell>
          <cell r="B1671">
            <v>45169.640277777777</v>
          </cell>
          <cell r="C1671" t="str">
            <v>FORD</v>
          </cell>
          <cell r="D1671" t="str">
            <v>EDGE</v>
          </cell>
          <cell r="E1671">
            <v>2023</v>
          </cell>
          <cell r="F1671">
            <v>27101</v>
          </cell>
          <cell r="G1671" t="str">
            <v>2.7 ST AT 4X4</v>
          </cell>
          <cell r="H1671" t="str">
            <v>NEGRO UNIVERSO</v>
          </cell>
          <cell r="I1671" t="str">
            <v>Vallenar</v>
          </cell>
          <cell r="J1671" t="str">
            <v>Camila Chepilla</v>
          </cell>
          <cell r="K1671" t="str">
            <v>Camila Chepilla</v>
          </cell>
          <cell r="L1671" t="str">
            <v>Claudia Vasquez</v>
          </cell>
          <cell r="M1671" t="str">
            <v>cvasquez@callegari.cl</v>
          </cell>
          <cell r="N1671">
            <v>29000000</v>
          </cell>
        </row>
        <row r="1672">
          <cell r="A1672" t="str">
            <v>PZVG79</v>
          </cell>
          <cell r="B1672">
            <v>45169.588194444441</v>
          </cell>
          <cell r="C1672" t="str">
            <v>PEUGEOT</v>
          </cell>
          <cell r="D1672">
            <v>308</v>
          </cell>
          <cell r="E1672">
            <v>2021</v>
          </cell>
          <cell r="F1672">
            <v>43875</v>
          </cell>
          <cell r="H1672" t="str">
            <v>GRIS ARTENSE</v>
          </cell>
          <cell r="I1672" t="str">
            <v>Sk Copiapo</v>
          </cell>
          <cell r="J1672" t="str">
            <v>Camila Chepilla</v>
          </cell>
          <cell r="K1672" t="str">
            <v>Camila Chepilla</v>
          </cell>
          <cell r="L1672" t="str">
            <v>Katherine Arredondo</v>
          </cell>
          <cell r="M1672" t="str">
            <v>karredondo@callegari.cl</v>
          </cell>
          <cell r="N1672">
            <v>10200000</v>
          </cell>
        </row>
        <row r="1673">
          <cell r="A1673" t="str">
            <v>PCFL51</v>
          </cell>
          <cell r="B1673">
            <v>45169.551388888889</v>
          </cell>
          <cell r="C1673" t="str">
            <v>MITSUBISHI</v>
          </cell>
          <cell r="D1673" t="str">
            <v>OUTLANDER</v>
          </cell>
          <cell r="E1673">
            <v>2020</v>
          </cell>
          <cell r="F1673">
            <v>40500</v>
          </cell>
          <cell r="G1673" t="str">
            <v>2.0 MT 4X2</v>
          </cell>
          <cell r="H1673" t="str">
            <v xml:space="preserve">PLATEADO </v>
          </cell>
          <cell r="I1673" t="str">
            <v>Megacentro Ovalle</v>
          </cell>
          <cell r="J1673" t="str">
            <v>Erica Miranda</v>
          </cell>
          <cell r="K1673" t="str">
            <v>Erica Miranda</v>
          </cell>
          <cell r="L1673" t="str">
            <v>David Ramirez</v>
          </cell>
          <cell r="M1673" t="str">
            <v>dramirez@callegari.cl</v>
          </cell>
          <cell r="N1673">
            <v>9250000</v>
          </cell>
        </row>
        <row r="1674">
          <cell r="A1674" t="str">
            <v>KBBT75</v>
          </cell>
          <cell r="B1674">
            <v>45169.51666666667</v>
          </cell>
          <cell r="C1674" t="str">
            <v>KIA MOTORS</v>
          </cell>
          <cell r="D1674" t="str">
            <v>SPORTAGE</v>
          </cell>
          <cell r="E1674">
            <v>2018</v>
          </cell>
          <cell r="F1674">
            <v>99970</v>
          </cell>
          <cell r="G1674" t="str">
            <v>2.0 LX DSL 2WD AT 6AB</v>
          </cell>
          <cell r="H1674" t="str">
            <v>PLATEADO PLATA MIENR</v>
          </cell>
          <cell r="I1674" t="str">
            <v>Salamanca</v>
          </cell>
          <cell r="J1674" t="str">
            <v>Erica Miranda</v>
          </cell>
          <cell r="K1674" t="str">
            <v>Erica Miranda</v>
          </cell>
          <cell r="L1674" t="str">
            <v>Cristian Rondanelli</v>
          </cell>
          <cell r="M1674" t="str">
            <v>crondanelli@callegari.cl</v>
          </cell>
          <cell r="N1674">
            <v>10000000</v>
          </cell>
        </row>
        <row r="1675">
          <cell r="A1675" t="str">
            <v>LHRW37</v>
          </cell>
          <cell r="B1675">
            <v>45168.771527777775</v>
          </cell>
          <cell r="C1675" t="str">
            <v>PEUGEOT</v>
          </cell>
          <cell r="D1675">
            <v>208</v>
          </cell>
          <cell r="E1675">
            <v>2019</v>
          </cell>
          <cell r="F1675">
            <v>53469</v>
          </cell>
          <cell r="G1675" t="str">
            <v>1.2 ACTIVE PURETECH 82HP E6 MT</v>
          </cell>
          <cell r="H1675" t="str">
            <v>GRIS ARTENSE</v>
          </cell>
          <cell r="I1675" t="str">
            <v>Peugeot La Serena</v>
          </cell>
          <cell r="J1675" t="str">
            <v>Erica Miranda</v>
          </cell>
          <cell r="K1675" t="str">
            <v>Erica Miranda</v>
          </cell>
          <cell r="L1675" t="str">
            <v>Adriana Casallas</v>
          </cell>
          <cell r="M1675" t="str">
            <v>acasallas@callegari.cl</v>
          </cell>
          <cell r="N1675">
            <v>6500000</v>
          </cell>
        </row>
        <row r="1676">
          <cell r="A1676" t="str">
            <v>PHJK18</v>
          </cell>
          <cell r="B1676">
            <v>45168.771527777775</v>
          </cell>
          <cell r="C1676" t="str">
            <v>KIA MOTORS</v>
          </cell>
          <cell r="D1676" t="str">
            <v>RIO 5</v>
          </cell>
          <cell r="E1676">
            <v>2020</v>
          </cell>
          <cell r="F1676">
            <v>51238</v>
          </cell>
          <cell r="G1676" t="str">
            <v>RIO 5 EX 1.4L 6MT FULL</v>
          </cell>
          <cell r="H1676" t="str">
            <v>GRIS URBANO</v>
          </cell>
          <cell r="I1676" t="str">
            <v>Mitsubishi</v>
          </cell>
          <cell r="J1676" t="str">
            <v>Erica Miranda</v>
          </cell>
          <cell r="K1676" t="str">
            <v>Erica Miranda</v>
          </cell>
          <cell r="L1676" t="str">
            <v>Diana Godoy</v>
          </cell>
          <cell r="M1676" t="str">
            <v>dgodoy@callegari.cl</v>
          </cell>
          <cell r="N1676">
            <v>7100000</v>
          </cell>
        </row>
        <row r="1677">
          <cell r="A1677" t="str">
            <v>PSHX66</v>
          </cell>
          <cell r="B1677">
            <v>45168.730555555558</v>
          </cell>
          <cell r="C1677" t="str">
            <v>FORD</v>
          </cell>
          <cell r="D1677" t="str">
            <v>TERRITORY</v>
          </cell>
          <cell r="E1677">
            <v>2021</v>
          </cell>
          <cell r="F1677">
            <v>24000</v>
          </cell>
          <cell r="G1677" t="str">
            <v>1.5 TREND AT</v>
          </cell>
          <cell r="H1677" t="str">
            <v>AZUL LUNAR</v>
          </cell>
          <cell r="I1677" t="str">
            <v>Megacentro La Serena</v>
          </cell>
          <cell r="J1677" t="str">
            <v>Erica Miranda</v>
          </cell>
          <cell r="K1677" t="str">
            <v>Erica Miranda</v>
          </cell>
          <cell r="L1677" t="str">
            <v>Eliana Aguilera</v>
          </cell>
          <cell r="M1677" t="str">
            <v>belen.aguilera@callegari.cl</v>
          </cell>
          <cell r="N1677">
            <v>13000000</v>
          </cell>
        </row>
        <row r="1678">
          <cell r="A1678" t="str">
            <v>KFTZ30</v>
          </cell>
          <cell r="B1678">
            <v>45168.686111111114</v>
          </cell>
          <cell r="C1678" t="str">
            <v>PEUGEOT</v>
          </cell>
          <cell r="D1678">
            <v>3008</v>
          </cell>
          <cell r="E1678">
            <v>2018</v>
          </cell>
          <cell r="F1678">
            <v>48000</v>
          </cell>
          <cell r="G1678" t="str">
            <v>1.6 ACTIVE BLUEHDI 120HP E6 MT DIESEL</v>
          </cell>
          <cell r="H1678" t="str">
            <v>GRIS HURRICANE</v>
          </cell>
          <cell r="I1678" t="str">
            <v>Nissan Copiapo</v>
          </cell>
          <cell r="J1678" t="str">
            <v>Camila Chepilla</v>
          </cell>
          <cell r="K1678" t="str">
            <v>Camila Chepilla</v>
          </cell>
          <cell r="L1678" t="str">
            <v>Jonathan Barraza</v>
          </cell>
          <cell r="M1678" t="str">
            <v>jbarraza@callegari.cl</v>
          </cell>
          <cell r="N1678">
            <v>12500000</v>
          </cell>
        </row>
        <row r="1679">
          <cell r="A1679" t="str">
            <v>LGTL52</v>
          </cell>
          <cell r="B1679">
            <v>45168.665277777778</v>
          </cell>
          <cell r="C1679" t="str">
            <v>FORD</v>
          </cell>
          <cell r="D1679" t="str">
            <v>ECOSPORT</v>
          </cell>
          <cell r="E1679">
            <v>2019</v>
          </cell>
          <cell r="F1679">
            <v>61500</v>
          </cell>
          <cell r="G1679" t="str">
            <v>1.5 SE MT DIESEL</v>
          </cell>
          <cell r="H1679" t="str">
            <v xml:space="preserve">BLANCO </v>
          </cell>
          <cell r="I1679" t="str">
            <v>Nissan Copiapo</v>
          </cell>
          <cell r="J1679" t="str">
            <v>Camila Chepilla</v>
          </cell>
          <cell r="K1679" t="str">
            <v>Camila Chepilla</v>
          </cell>
          <cell r="L1679" t="str">
            <v>Daniel Villa</v>
          </cell>
          <cell r="M1679" t="str">
            <v>dvilla@callegari.cl</v>
          </cell>
          <cell r="N1679">
            <v>7200000</v>
          </cell>
        </row>
        <row r="1680">
          <cell r="A1680" t="str">
            <v>PFRZ57</v>
          </cell>
          <cell r="B1680">
            <v>45168.513194444444</v>
          </cell>
          <cell r="C1680" t="str">
            <v>PEUGEOT</v>
          </cell>
          <cell r="D1680">
            <v>3008</v>
          </cell>
          <cell r="E1680">
            <v>2020</v>
          </cell>
          <cell r="F1680">
            <v>41560</v>
          </cell>
          <cell r="G1680" t="str">
            <v>1.2 ACTIVE PURETECH 130 MT</v>
          </cell>
          <cell r="H1680" t="str">
            <v>GRIS ARTENSE</v>
          </cell>
          <cell r="I1680" t="str">
            <v>Megacentro Ovalle</v>
          </cell>
          <cell r="J1680" t="str">
            <v>Erica Miranda</v>
          </cell>
          <cell r="K1680" t="str">
            <v>Erica Miranda</v>
          </cell>
          <cell r="L1680" t="str">
            <v>Andy Sebastian  Rojas</v>
          </cell>
          <cell r="M1680" t="str">
            <v>arojas@callegari.cl</v>
          </cell>
          <cell r="N1680">
            <v>13500000</v>
          </cell>
        </row>
        <row r="1681">
          <cell r="A1681" t="str">
            <v>RGTS62</v>
          </cell>
          <cell r="B1681">
            <v>45168.399305555555</v>
          </cell>
          <cell r="C1681" t="str">
            <v>FORD</v>
          </cell>
          <cell r="D1681" t="str">
            <v>RANGER</v>
          </cell>
          <cell r="E1681">
            <v>2022</v>
          </cell>
          <cell r="F1681">
            <v>16500</v>
          </cell>
          <cell r="G1681" t="str">
            <v>3.2 XLT MT 4X2 DIESEL</v>
          </cell>
          <cell r="H1681" t="str">
            <v>ROJO BARI</v>
          </cell>
          <cell r="I1681" t="str">
            <v>Megacentro La Serena</v>
          </cell>
          <cell r="J1681" t="str">
            <v>Erica Miranda</v>
          </cell>
          <cell r="K1681" t="str">
            <v>Erica Miranda</v>
          </cell>
          <cell r="L1681" t="str">
            <v>Fabian Muñoz</v>
          </cell>
          <cell r="M1681" t="str">
            <v>fmunoz@callegari.cl</v>
          </cell>
          <cell r="N1681">
            <v>20000000</v>
          </cell>
        </row>
        <row r="1682">
          <cell r="A1682" t="str">
            <v>KWTJ84</v>
          </cell>
          <cell r="B1682">
            <v>45167.676388888889</v>
          </cell>
          <cell r="C1682" t="str">
            <v>PEUGEOT</v>
          </cell>
          <cell r="D1682">
            <v>3008</v>
          </cell>
          <cell r="E1682">
            <v>2019</v>
          </cell>
          <cell r="F1682">
            <v>34987</v>
          </cell>
          <cell r="G1682" t="str">
            <v>1.6 GT-LINE THP E6 AT</v>
          </cell>
          <cell r="H1682" t="str">
            <v>AZUL MAGNETIC</v>
          </cell>
          <cell r="I1682" t="str">
            <v>Peugeot Copiapo</v>
          </cell>
          <cell r="J1682" t="str">
            <v>Camila Chepilla</v>
          </cell>
          <cell r="K1682" t="str">
            <v>Camila Chepilla</v>
          </cell>
          <cell r="L1682" t="str">
            <v>Ricky Bohorquez</v>
          </cell>
          <cell r="M1682" t="str">
            <v>rbohorquez@callegari.cl</v>
          </cell>
          <cell r="N1682">
            <v>16300000</v>
          </cell>
        </row>
        <row r="1683">
          <cell r="A1683" t="str">
            <v>JZSP13</v>
          </cell>
          <cell r="B1683">
            <v>45167.536111111112</v>
          </cell>
          <cell r="C1683" t="str">
            <v>TOYOTA</v>
          </cell>
          <cell r="D1683" t="str">
            <v>RAV4</v>
          </cell>
          <cell r="E1683">
            <v>2018</v>
          </cell>
          <cell r="F1683">
            <v>84000</v>
          </cell>
          <cell r="G1683" t="str">
            <v>2.5 SUPER LUJO 4X2 AT 732PH2</v>
          </cell>
          <cell r="H1683" t="str">
            <v>BLANCO PERLADO</v>
          </cell>
          <cell r="I1683" t="str">
            <v>Peugeot La Serena</v>
          </cell>
          <cell r="J1683" t="str">
            <v>Erica Miranda</v>
          </cell>
          <cell r="K1683" t="str">
            <v>Erica Miranda</v>
          </cell>
          <cell r="L1683" t="str">
            <v>Adriana Casallas</v>
          </cell>
          <cell r="M1683" t="str">
            <v>acasallas@callegari.cl</v>
          </cell>
          <cell r="N1683">
            <v>10200000</v>
          </cell>
        </row>
        <row r="1684">
          <cell r="A1684" t="str">
            <v>RBJH44</v>
          </cell>
          <cell r="B1684">
            <v>45167.46597222222</v>
          </cell>
          <cell r="C1684" t="str">
            <v>KIA MOTORS</v>
          </cell>
          <cell r="D1684" t="str">
            <v>SELTOS</v>
          </cell>
          <cell r="E1684">
            <v>2021</v>
          </cell>
          <cell r="F1684">
            <v>16600</v>
          </cell>
          <cell r="G1684" t="str">
            <v>SELTOS EX 1.6L 6MT</v>
          </cell>
          <cell r="H1684" t="str">
            <v>GRIS ACERO NEGRO</v>
          </cell>
          <cell r="I1684" t="str">
            <v>Kia La Serena</v>
          </cell>
          <cell r="J1684" t="str">
            <v>Erica Miranda</v>
          </cell>
          <cell r="K1684" t="str">
            <v>Erica Miranda</v>
          </cell>
          <cell r="L1684" t="str">
            <v>Loreto Garces</v>
          </cell>
          <cell r="M1684" t="str">
            <v>lgarces@callegari.cl</v>
          </cell>
          <cell r="N1684">
            <v>12150000</v>
          </cell>
        </row>
        <row r="1685">
          <cell r="A1685" t="str">
            <v>KWXG60</v>
          </cell>
          <cell r="B1685">
            <v>45166.802083333336</v>
          </cell>
          <cell r="C1685" t="str">
            <v>KIA MOTORS</v>
          </cell>
          <cell r="D1685" t="str">
            <v>RIO 5</v>
          </cell>
          <cell r="E1685">
            <v>2020</v>
          </cell>
          <cell r="F1685">
            <v>61000</v>
          </cell>
          <cell r="G1685" t="str">
            <v>RIO 5 EX 1.4L 6MT</v>
          </cell>
          <cell r="H1685" t="str">
            <v>BLANCO INVIERNO</v>
          </cell>
          <cell r="I1685" t="str">
            <v>Local Usados</v>
          </cell>
          <cell r="J1685" t="str">
            <v>Erica Miranda</v>
          </cell>
          <cell r="K1685" t="str">
            <v>Erica Miranda</v>
          </cell>
          <cell r="L1685" t="str">
            <v>Vanessa  Casanga</v>
          </cell>
          <cell r="M1685" t="str">
            <v>vcasanga@callegari.cl</v>
          </cell>
          <cell r="N1685">
            <v>7000000</v>
          </cell>
        </row>
        <row r="1686">
          <cell r="A1686" t="str">
            <v>LYPF99</v>
          </cell>
          <cell r="B1686">
            <v>45167.386111111111</v>
          </cell>
          <cell r="C1686" t="str">
            <v>FORD</v>
          </cell>
          <cell r="D1686" t="str">
            <v>ECOSPORT</v>
          </cell>
          <cell r="E1686">
            <v>2020</v>
          </cell>
          <cell r="F1686">
            <v>65656</v>
          </cell>
          <cell r="G1686" t="str">
            <v>1.5 SE MT DIESEL</v>
          </cell>
          <cell r="H1686" t="str">
            <v xml:space="preserve">BLANCO </v>
          </cell>
          <cell r="I1686" t="str">
            <v>Local Usados</v>
          </cell>
          <cell r="J1686" t="str">
            <v>Erica Miranda</v>
          </cell>
          <cell r="K1686" t="str">
            <v>Erica Miranda</v>
          </cell>
          <cell r="L1686" t="str">
            <v>Vanessa  Casanga</v>
          </cell>
          <cell r="M1686" t="str">
            <v>vcasanga@callegari.cl</v>
          </cell>
          <cell r="N1686">
            <v>8300000</v>
          </cell>
        </row>
        <row r="1687">
          <cell r="A1687" t="str">
            <v>PJDF12</v>
          </cell>
          <cell r="B1687">
            <v>45166.696527777778</v>
          </cell>
          <cell r="C1687" t="str">
            <v>OPEL</v>
          </cell>
          <cell r="D1687" t="str">
            <v>GRANDLAND</v>
          </cell>
          <cell r="E1687">
            <v>2021</v>
          </cell>
          <cell r="F1687">
            <v>42000</v>
          </cell>
          <cell r="H1687" t="str">
            <v>ROJO DARK RUBY RED</v>
          </cell>
          <cell r="I1687" t="str">
            <v>Nissan La Serena</v>
          </cell>
          <cell r="J1687" t="str">
            <v>Erica Miranda</v>
          </cell>
          <cell r="K1687" t="str">
            <v>Erica Miranda</v>
          </cell>
          <cell r="L1687" t="str">
            <v>Matias Heredia</v>
          </cell>
          <cell r="M1687" t="str">
            <v>mheredia@callegari.cl</v>
          </cell>
          <cell r="N1687">
            <v>12000000</v>
          </cell>
        </row>
        <row r="1688">
          <cell r="A1688" t="str">
            <v>PYDD65</v>
          </cell>
          <cell r="B1688">
            <v>45166.665972222225</v>
          </cell>
          <cell r="C1688" t="str">
            <v>NISSAN</v>
          </cell>
          <cell r="D1688" t="str">
            <v>MURANO</v>
          </cell>
          <cell r="E1688">
            <v>2021</v>
          </cell>
          <cell r="F1688">
            <v>69000</v>
          </cell>
          <cell r="G1688" t="str">
            <v>3.5 EXCLUSIVE AT 4X4</v>
          </cell>
          <cell r="H1688" t="str">
            <v>BLANCO PERLA</v>
          </cell>
          <cell r="I1688" t="str">
            <v>Nissan Copiapo</v>
          </cell>
          <cell r="J1688" t="str">
            <v>Camila Chepilla</v>
          </cell>
          <cell r="K1688" t="str">
            <v>Camila Chepilla</v>
          </cell>
          <cell r="L1688" t="str">
            <v>Jonathan Barraza</v>
          </cell>
          <cell r="M1688" t="str">
            <v>jbarraza@callegari.cl</v>
          </cell>
          <cell r="N1688">
            <v>37300000</v>
          </cell>
        </row>
        <row r="1689">
          <cell r="A1689" t="str">
            <v>SLRJ98</v>
          </cell>
          <cell r="B1689">
            <v>45166.526388888888</v>
          </cell>
          <cell r="C1689" t="str">
            <v>PEUGEOT</v>
          </cell>
          <cell r="D1689">
            <v>208</v>
          </cell>
          <cell r="E1689">
            <v>2023</v>
          </cell>
          <cell r="F1689">
            <v>12250</v>
          </cell>
          <cell r="G1689" t="str">
            <v>1.5 ACTIVE PACK BLUEHDI 100 MT DIESEL</v>
          </cell>
          <cell r="H1689" t="str">
            <v>BLANCO NACARADO</v>
          </cell>
          <cell r="I1689" t="str">
            <v>Peugeot La Serena</v>
          </cell>
          <cell r="J1689" t="str">
            <v>Erica Miranda</v>
          </cell>
          <cell r="K1689" t="str">
            <v>Erica Miranda</v>
          </cell>
          <cell r="L1689" t="str">
            <v>Michael Guzman</v>
          </cell>
          <cell r="M1689" t="str">
            <v>mguzman@callegari.cl</v>
          </cell>
          <cell r="N1689">
            <v>12300000</v>
          </cell>
        </row>
        <row r="1690">
          <cell r="A1690" t="str">
            <v>JXGF43</v>
          </cell>
          <cell r="B1690">
            <v>45164.431944444441</v>
          </cell>
          <cell r="C1690" t="str">
            <v>RENAULT</v>
          </cell>
          <cell r="D1690" t="str">
            <v>DUSTER</v>
          </cell>
          <cell r="E1690">
            <v>2018</v>
          </cell>
          <cell r="F1690">
            <v>30000</v>
          </cell>
          <cell r="G1690" t="str">
            <v>1.6 ZEN MT</v>
          </cell>
          <cell r="H1690" t="str">
            <v>ROJO FUEGO</v>
          </cell>
          <cell r="I1690" t="str">
            <v>Megacentro La Serena</v>
          </cell>
          <cell r="J1690" t="str">
            <v>Erica Miranda</v>
          </cell>
          <cell r="K1690" t="str">
            <v>Erica Miranda</v>
          </cell>
          <cell r="L1690" t="str">
            <v>Hugo Araya Araya</v>
          </cell>
          <cell r="M1690" t="str">
            <v>haraya@callegari.cl</v>
          </cell>
          <cell r="N1690">
            <v>5700000</v>
          </cell>
        </row>
        <row r="1691">
          <cell r="A1691" t="str">
            <v>LVXC61</v>
          </cell>
          <cell r="B1691">
            <v>45163.715277777781</v>
          </cell>
          <cell r="C1691" t="str">
            <v>SUZUKI</v>
          </cell>
          <cell r="D1691" t="str">
            <v>BALENO</v>
          </cell>
          <cell r="E1691">
            <v>2020</v>
          </cell>
          <cell r="F1691">
            <v>59176</v>
          </cell>
          <cell r="G1691" t="str">
            <v>1.4 GLX MT</v>
          </cell>
          <cell r="H1691" t="str">
            <v>BLANCO PERLA</v>
          </cell>
          <cell r="I1691" t="str">
            <v>Second Floor Kia</v>
          </cell>
          <cell r="J1691" t="str">
            <v>Erica Miranda</v>
          </cell>
          <cell r="K1691" t="str">
            <v>Erica Miranda</v>
          </cell>
          <cell r="L1691" t="str">
            <v>Leonardo Palma Nuñez</v>
          </cell>
          <cell r="M1691" t="str">
            <v>lpalma@callegari.cl</v>
          </cell>
          <cell r="N1691">
            <v>7200000</v>
          </cell>
        </row>
        <row r="1692">
          <cell r="A1692" t="str">
            <v>PCFL20</v>
          </cell>
          <cell r="B1692">
            <v>45163.671527777777</v>
          </cell>
          <cell r="C1692" t="str">
            <v>KIA MOTORS</v>
          </cell>
          <cell r="D1692" t="str">
            <v>SPORTAGE</v>
          </cell>
          <cell r="E1692">
            <v>2020</v>
          </cell>
          <cell r="F1692">
            <v>21400</v>
          </cell>
          <cell r="G1692" t="str">
            <v>SPORTAGE LX 2.0L DSL 6MT 2WD SPECIAL PACK</v>
          </cell>
          <cell r="H1692" t="str">
            <v>NEGRO METALICO</v>
          </cell>
          <cell r="I1692" t="str">
            <v>Megacentro La Serena</v>
          </cell>
          <cell r="J1692" t="str">
            <v>Erica Miranda</v>
          </cell>
          <cell r="K1692" t="str">
            <v>Erica Miranda</v>
          </cell>
          <cell r="L1692" t="str">
            <v>Eliana Aguilera</v>
          </cell>
          <cell r="M1692" t="str">
            <v>belen.aguilera@callegari.cl</v>
          </cell>
          <cell r="N1692">
            <v>14500000</v>
          </cell>
        </row>
        <row r="1693">
          <cell r="A1693" t="str">
            <v>SJVT46</v>
          </cell>
          <cell r="B1693">
            <v>45163.648611111108</v>
          </cell>
          <cell r="C1693" t="str">
            <v>NISSAN</v>
          </cell>
          <cell r="D1693" t="str">
            <v>X-TRAIL</v>
          </cell>
          <cell r="E1693">
            <v>2023</v>
          </cell>
          <cell r="F1693">
            <v>8666</v>
          </cell>
          <cell r="G1693" t="str">
            <v>2.5 ADVANCE AT</v>
          </cell>
          <cell r="H1693" t="str">
            <v>GRIS METALICO</v>
          </cell>
          <cell r="I1693" t="str">
            <v>Nissan La Serena</v>
          </cell>
          <cell r="J1693" t="str">
            <v>Erica Miranda</v>
          </cell>
          <cell r="K1693" t="str">
            <v>Erica Miranda</v>
          </cell>
          <cell r="L1693" t="str">
            <v>Cristina Resk</v>
          </cell>
          <cell r="M1693" t="str">
            <v>mcresk@callegari.cl</v>
          </cell>
          <cell r="N1693">
            <v>23000000</v>
          </cell>
        </row>
        <row r="1694">
          <cell r="A1694" t="str">
            <v>KZWD62</v>
          </cell>
          <cell r="B1694">
            <v>45163.427083333336</v>
          </cell>
          <cell r="C1694" t="str">
            <v>KIA MOTORS</v>
          </cell>
          <cell r="D1694" t="str">
            <v>RIO 4</v>
          </cell>
          <cell r="E1694">
            <v>2019</v>
          </cell>
          <cell r="F1694">
            <v>118924</v>
          </cell>
          <cell r="G1694" t="str">
            <v>RIO 4 LX 1.4L 6MT AC</v>
          </cell>
          <cell r="H1694" t="str">
            <v>BLANCO INVIERNO</v>
          </cell>
          <cell r="I1694" t="str">
            <v>Kia La Serena</v>
          </cell>
          <cell r="J1694" t="str">
            <v>Erica Miranda</v>
          </cell>
          <cell r="K1694" t="str">
            <v>Erica Miranda</v>
          </cell>
          <cell r="L1694" t="str">
            <v>Carolina Bustos</v>
          </cell>
          <cell r="M1694" t="str">
            <v>cbustos@callegari.cl</v>
          </cell>
          <cell r="N1694">
            <v>6200000</v>
          </cell>
        </row>
        <row r="1695">
          <cell r="A1695" t="str">
            <v>SWTP75</v>
          </cell>
          <cell r="B1695">
            <v>45163.541666666664</v>
          </cell>
          <cell r="C1695" t="str">
            <v>PEUGEOT</v>
          </cell>
          <cell r="D1695">
            <v>208</v>
          </cell>
          <cell r="E1695">
            <v>2023</v>
          </cell>
          <cell r="F1695">
            <v>4000</v>
          </cell>
          <cell r="G1695" t="str">
            <v>1.2 PURETECH STYLE 75 MT</v>
          </cell>
          <cell r="H1695" t="str">
            <v>BLANCO NACARADO</v>
          </cell>
          <cell r="I1695" t="str">
            <v>Megacentro Ovalle</v>
          </cell>
          <cell r="J1695" t="str">
            <v>Erica Miranda</v>
          </cell>
          <cell r="K1695" t="str">
            <v>Erica Miranda</v>
          </cell>
          <cell r="L1695" t="str">
            <v>Daniel Carvajal</v>
          </cell>
          <cell r="M1695" t="str">
            <v>dcarvajal@callegari.cl</v>
          </cell>
          <cell r="N1695">
            <v>9500000</v>
          </cell>
        </row>
        <row r="1696">
          <cell r="A1696" t="str">
            <v>RZGK29</v>
          </cell>
          <cell r="B1696">
            <v>45163.394444444442</v>
          </cell>
          <cell r="C1696" t="str">
            <v>MAXUS</v>
          </cell>
          <cell r="D1696" t="str">
            <v>T60</v>
          </cell>
          <cell r="E1696">
            <v>2022</v>
          </cell>
          <cell r="F1696">
            <v>54000</v>
          </cell>
          <cell r="G1696" t="str">
            <v>2.8 DX MT 4X2 DIESEL</v>
          </cell>
          <cell r="H1696" t="str">
            <v xml:space="preserve">GRIS </v>
          </cell>
          <cell r="I1696" t="str">
            <v>Peugeot La Serena</v>
          </cell>
          <cell r="J1696" t="str">
            <v>Erica Miranda</v>
          </cell>
          <cell r="K1696" t="str">
            <v>Erica Miranda</v>
          </cell>
          <cell r="L1696" t="str">
            <v>Camila Gonzalez</v>
          </cell>
          <cell r="M1696" t="str">
            <v>camila.gonzalez@callegari.cl</v>
          </cell>
          <cell r="N1696">
            <v>11500000</v>
          </cell>
        </row>
        <row r="1697">
          <cell r="A1697" t="str">
            <v>KGPD75</v>
          </cell>
          <cell r="B1697">
            <v>45162.777777777781</v>
          </cell>
          <cell r="C1697" t="str">
            <v>NISSAN</v>
          </cell>
          <cell r="D1697" t="str">
            <v>VERSA</v>
          </cell>
          <cell r="E1697">
            <v>2018</v>
          </cell>
          <cell r="F1697">
            <v>78914</v>
          </cell>
          <cell r="G1697" t="str">
            <v>1.6 SENSE MT</v>
          </cell>
          <cell r="H1697" t="str">
            <v>GRIS TITANIO</v>
          </cell>
          <cell r="I1697" t="str">
            <v>Local Usados</v>
          </cell>
          <cell r="J1697" t="str">
            <v>Erica Miranda</v>
          </cell>
          <cell r="K1697" t="str">
            <v>Erica Miranda</v>
          </cell>
          <cell r="L1697" t="str">
            <v>Vanessa  Casanga</v>
          </cell>
          <cell r="M1697" t="str">
            <v>vcasanga@callegari.cl</v>
          </cell>
          <cell r="N1697">
            <v>5800000</v>
          </cell>
        </row>
        <row r="1698">
          <cell r="A1698" t="str">
            <v>KZKD83</v>
          </cell>
          <cell r="B1698">
            <v>45162.692361111112</v>
          </cell>
          <cell r="C1698" t="str">
            <v>SSANGYONG</v>
          </cell>
          <cell r="D1698" t="str">
            <v>KORANDO</v>
          </cell>
          <cell r="E1698">
            <v>2019</v>
          </cell>
          <cell r="F1698">
            <v>93500</v>
          </cell>
          <cell r="H1698" t="str">
            <v>GRIS PLATA</v>
          </cell>
          <cell r="I1698" t="str">
            <v>Megacentro La Serena</v>
          </cell>
          <cell r="J1698" t="str">
            <v>Erica Miranda</v>
          </cell>
          <cell r="K1698" t="str">
            <v>Erica Miranda</v>
          </cell>
          <cell r="L1698" t="str">
            <v>Fabian Muñoz</v>
          </cell>
          <cell r="M1698" t="str">
            <v>fmunoz@callegari.cl</v>
          </cell>
          <cell r="N1698">
            <v>8200000</v>
          </cell>
        </row>
        <row r="1699">
          <cell r="A1699" t="str">
            <v>RFFT13</v>
          </cell>
          <cell r="B1699">
            <v>45162.415277777778</v>
          </cell>
          <cell r="C1699" t="str">
            <v>MITSUBISHI</v>
          </cell>
          <cell r="D1699" t="str">
            <v>ASX</v>
          </cell>
          <cell r="E1699">
            <v>2022</v>
          </cell>
          <cell r="F1699">
            <v>30000</v>
          </cell>
          <cell r="G1699" t="str">
            <v>1.6 GLS MT 4X2</v>
          </cell>
          <cell r="H1699" t="str">
            <v xml:space="preserve">BLANCO </v>
          </cell>
          <cell r="I1699" t="str">
            <v xml:space="preserve">Premium Usados </v>
          </cell>
          <cell r="J1699" t="str">
            <v>Erica Miranda</v>
          </cell>
          <cell r="K1699" t="str">
            <v>Erica Miranda</v>
          </cell>
          <cell r="L1699" t="str">
            <v>Jordi Foitzick</v>
          </cell>
          <cell r="M1699" t="str">
            <v>jocarrasco@callegari.cl</v>
          </cell>
          <cell r="N1699">
            <v>12000000</v>
          </cell>
        </row>
        <row r="1700">
          <cell r="A1700" t="str">
            <v>LRSG52</v>
          </cell>
          <cell r="B1700">
            <v>45161.729861111111</v>
          </cell>
          <cell r="C1700" t="str">
            <v>CHEVROLET</v>
          </cell>
          <cell r="D1700" t="str">
            <v>CAPTIVA</v>
          </cell>
          <cell r="E1700">
            <v>2020</v>
          </cell>
          <cell r="F1700">
            <v>55000</v>
          </cell>
          <cell r="G1700" t="str">
            <v>1.5 LT MT</v>
          </cell>
          <cell r="H1700" t="str">
            <v>ROJO BURDEO METALICO</v>
          </cell>
          <cell r="I1700" t="str">
            <v>Nissan Copiapo</v>
          </cell>
          <cell r="J1700" t="str">
            <v>Camila Chepilla</v>
          </cell>
          <cell r="K1700" t="str">
            <v>Camila Chepilla</v>
          </cell>
          <cell r="L1700" t="str">
            <v>Jonathan Barraza</v>
          </cell>
          <cell r="M1700" t="str">
            <v>jbarraza@callegari.cl</v>
          </cell>
          <cell r="N1700">
            <v>11000000</v>
          </cell>
        </row>
        <row r="1701">
          <cell r="A1701" t="str">
            <v>PKGP58</v>
          </cell>
          <cell r="B1701">
            <v>45161.683333333334</v>
          </cell>
          <cell r="C1701" t="str">
            <v>RENAULT</v>
          </cell>
          <cell r="D1701" t="str">
            <v>CAPTUR</v>
          </cell>
          <cell r="E1701">
            <v>2021</v>
          </cell>
          <cell r="F1701">
            <v>75700</v>
          </cell>
          <cell r="G1701" t="str">
            <v>1.5 INTENS MT DIESEL</v>
          </cell>
          <cell r="H1701" t="str">
            <v>GRIS PLATINO</v>
          </cell>
          <cell r="I1701" t="str">
            <v>Nissan Copiapo</v>
          </cell>
          <cell r="J1701" t="str">
            <v>Camila Chepilla</v>
          </cell>
          <cell r="K1701" t="str">
            <v>Camila Chepilla</v>
          </cell>
          <cell r="L1701" t="str">
            <v>Daniel Villa</v>
          </cell>
          <cell r="M1701" t="str">
            <v>dvilla@callegari.cl</v>
          </cell>
          <cell r="N1701">
            <v>9800000</v>
          </cell>
        </row>
        <row r="1702">
          <cell r="A1702" t="str">
            <v>LRWH61</v>
          </cell>
          <cell r="B1702">
            <v>45161.482638888891</v>
          </cell>
          <cell r="C1702" t="str">
            <v>SSANGYONG</v>
          </cell>
          <cell r="D1702" t="str">
            <v>MUSSO</v>
          </cell>
          <cell r="E1702">
            <v>2020</v>
          </cell>
          <cell r="F1702">
            <v>98800</v>
          </cell>
          <cell r="G1702" t="str">
            <v>2.2 GRAND FULL MT 4X4 DIESEL</v>
          </cell>
          <cell r="H1702" t="str">
            <v xml:space="preserve">PLATEADO </v>
          </cell>
          <cell r="I1702" t="str">
            <v>Megacentro Ovalle</v>
          </cell>
          <cell r="J1702" t="str">
            <v>Erica Miranda</v>
          </cell>
          <cell r="K1702" t="str">
            <v>Erica Miranda</v>
          </cell>
          <cell r="L1702" t="str">
            <v>Andy Sebastian  Rojas</v>
          </cell>
          <cell r="M1702" t="str">
            <v>arojas@callegari.cl</v>
          </cell>
          <cell r="N1702">
            <v>12500000</v>
          </cell>
        </row>
        <row r="1703">
          <cell r="A1703" t="str">
            <v>PSTV45</v>
          </cell>
          <cell r="B1703">
            <v>45161.421527777777</v>
          </cell>
          <cell r="C1703" t="str">
            <v>KIA MOTORS</v>
          </cell>
          <cell r="D1703" t="str">
            <v>SPORTAGE</v>
          </cell>
          <cell r="E1703">
            <v>2021</v>
          </cell>
          <cell r="F1703">
            <v>62000</v>
          </cell>
          <cell r="H1703" t="str">
            <v>GRIS ACERO</v>
          </cell>
          <cell r="I1703" t="str">
            <v xml:space="preserve">Premium Usados </v>
          </cell>
          <cell r="J1703" t="str">
            <v>Erica Miranda</v>
          </cell>
          <cell r="K1703" t="str">
            <v>Erica Miranda</v>
          </cell>
          <cell r="L1703" t="str">
            <v>Jordi Foitzick</v>
          </cell>
          <cell r="M1703" t="str">
            <v>jocarrasco@callegari.cl</v>
          </cell>
          <cell r="N1703">
            <v>14500000</v>
          </cell>
        </row>
        <row r="1704">
          <cell r="A1704" t="str">
            <v>KWVR43</v>
          </cell>
          <cell r="B1704">
            <v>45160.756249999999</v>
          </cell>
          <cell r="C1704" t="str">
            <v>MITSUBISHI</v>
          </cell>
          <cell r="D1704" t="str">
            <v>OUTLANDER</v>
          </cell>
          <cell r="E1704">
            <v>2019</v>
          </cell>
          <cell r="F1704">
            <v>37270</v>
          </cell>
          <cell r="H1704" t="str">
            <v xml:space="preserve">BLANCO </v>
          </cell>
          <cell r="I1704" t="str">
            <v>Local Fco De Aguirre</v>
          </cell>
          <cell r="J1704" t="str">
            <v>Erica Miranda</v>
          </cell>
          <cell r="K1704" t="str">
            <v>Erica Miranda</v>
          </cell>
          <cell r="L1704" t="str">
            <v>Willy Guerrero</v>
          </cell>
          <cell r="M1704" t="str">
            <v>wguerrero@callegari.cl</v>
          </cell>
          <cell r="N1704">
            <v>10000000</v>
          </cell>
        </row>
        <row r="1705">
          <cell r="A1705" t="str">
            <v>LDBC86</v>
          </cell>
          <cell r="B1705">
            <v>45160.667361111111</v>
          </cell>
          <cell r="C1705" t="str">
            <v>CHERY</v>
          </cell>
          <cell r="D1705" t="str">
            <v>ARRIZO 3</v>
          </cell>
          <cell r="E1705">
            <v>2019</v>
          </cell>
          <cell r="F1705">
            <v>2630</v>
          </cell>
          <cell r="G1705" t="str">
            <v>1.5 GLS MT</v>
          </cell>
          <cell r="H1705" t="str">
            <v>BLANCO CHERY</v>
          </cell>
          <cell r="I1705" t="str">
            <v>Local Fco De Aguirre</v>
          </cell>
          <cell r="J1705" t="str">
            <v>Erica Miranda</v>
          </cell>
          <cell r="K1705" t="str">
            <v>Erica Miranda</v>
          </cell>
          <cell r="L1705" t="str">
            <v>Willy Guerrero</v>
          </cell>
          <cell r="M1705" t="str">
            <v>wguerrero@callegari.cl</v>
          </cell>
          <cell r="N1705">
            <v>5000000</v>
          </cell>
        </row>
        <row r="1706">
          <cell r="A1706" t="str">
            <v>LRWC10</v>
          </cell>
          <cell r="B1706">
            <v>45160.515277777777</v>
          </cell>
          <cell r="C1706" t="str">
            <v>MITSUBISHI</v>
          </cell>
          <cell r="D1706" t="str">
            <v>ASX</v>
          </cell>
          <cell r="E1706">
            <v>2019</v>
          </cell>
          <cell r="F1706">
            <v>31500</v>
          </cell>
          <cell r="G1706" t="str">
            <v>1.6 GL MT</v>
          </cell>
          <cell r="H1706" t="str">
            <v xml:space="preserve">BLANCO </v>
          </cell>
          <cell r="I1706" t="str">
            <v>Local Fco De Aguirre</v>
          </cell>
          <cell r="J1706" t="str">
            <v>Erica Miranda</v>
          </cell>
          <cell r="K1706" t="str">
            <v>Erica Miranda</v>
          </cell>
          <cell r="L1706" t="str">
            <v>Rodrigo Salazar</v>
          </cell>
          <cell r="M1706" t="str">
            <v>rsalazar@callegari.cl</v>
          </cell>
          <cell r="N1706">
            <v>9100000</v>
          </cell>
        </row>
        <row r="1707">
          <cell r="A1707" t="str">
            <v>LJYH32</v>
          </cell>
          <cell r="B1707">
            <v>45159.770833333336</v>
          </cell>
          <cell r="C1707" t="str">
            <v>HYUNDAI</v>
          </cell>
          <cell r="D1707" t="str">
            <v>ACCENT</v>
          </cell>
          <cell r="E1707">
            <v>2020</v>
          </cell>
          <cell r="F1707">
            <v>17100</v>
          </cell>
          <cell r="G1707" t="str">
            <v>1.4 SDN RB GL 2AB AC MT</v>
          </cell>
          <cell r="H1707" t="str">
            <v>GRIS GRAFITO</v>
          </cell>
          <cell r="I1707" t="str">
            <v>Nissan Copiapo</v>
          </cell>
          <cell r="J1707" t="str">
            <v>Camila Chepilla</v>
          </cell>
          <cell r="K1707" t="str">
            <v>Camila Chepilla</v>
          </cell>
          <cell r="L1707" t="str">
            <v>Daniel Villa</v>
          </cell>
          <cell r="M1707" t="str">
            <v>dvilla@callegari.cl</v>
          </cell>
          <cell r="N1707">
            <v>7000000</v>
          </cell>
        </row>
        <row r="1708">
          <cell r="A1708" t="str">
            <v>LCBV67</v>
          </cell>
          <cell r="B1708">
            <v>45159.727777777778</v>
          </cell>
          <cell r="C1708" t="str">
            <v>KIA MOTORS</v>
          </cell>
          <cell r="D1708" t="str">
            <v>SPORTAGE</v>
          </cell>
          <cell r="E1708">
            <v>2019</v>
          </cell>
          <cell r="F1708">
            <v>36393</v>
          </cell>
          <cell r="G1708" t="str">
            <v>2.0 LX DSL 2WD AT 6AB</v>
          </cell>
          <cell r="H1708" t="str">
            <v>AZUL MERCURIO</v>
          </cell>
          <cell r="I1708" t="str">
            <v>Megacentro Ovalle</v>
          </cell>
          <cell r="J1708" t="str">
            <v>Erica Miranda</v>
          </cell>
          <cell r="K1708" t="str">
            <v>Erica Miranda</v>
          </cell>
          <cell r="L1708" t="str">
            <v>Jose Torres</v>
          </cell>
          <cell r="M1708" t="str">
            <v>jtorres@callegari.cl</v>
          </cell>
          <cell r="N1708">
            <v>14000000</v>
          </cell>
        </row>
        <row r="1709">
          <cell r="A1709" t="str">
            <v>SFLX85</v>
          </cell>
          <cell r="B1709">
            <v>45159.560416666667</v>
          </cell>
          <cell r="C1709" t="str">
            <v>NISSAN</v>
          </cell>
          <cell r="D1709" t="str">
            <v>SENTRA</v>
          </cell>
          <cell r="E1709">
            <v>2023</v>
          </cell>
          <cell r="F1709">
            <v>7000</v>
          </cell>
          <cell r="G1709" t="str">
            <v>2.0 ADVANCE AT</v>
          </cell>
          <cell r="H1709" t="str">
            <v>BLANCO PERLADO BI TO</v>
          </cell>
          <cell r="I1709" t="str">
            <v>Nissan Copiapo</v>
          </cell>
          <cell r="J1709" t="str">
            <v>Camila Chepilla</v>
          </cell>
          <cell r="K1709" t="str">
            <v>Camila Chepilla</v>
          </cell>
          <cell r="L1709" t="str">
            <v>Claudia Ponce</v>
          </cell>
          <cell r="M1709" t="str">
            <v>cponce@callegari.cl</v>
          </cell>
          <cell r="N1709">
            <v>15000000</v>
          </cell>
        </row>
        <row r="1710">
          <cell r="A1710" t="str">
            <v>SDGD31</v>
          </cell>
          <cell r="B1710">
            <v>45159.530555555553</v>
          </cell>
          <cell r="C1710" t="str">
            <v>NISSAN</v>
          </cell>
          <cell r="D1710" t="str">
            <v>KICKS</v>
          </cell>
          <cell r="E1710">
            <v>2022</v>
          </cell>
          <cell r="F1710">
            <v>6632</v>
          </cell>
          <cell r="G1710" t="str">
            <v>1.6 ADVANCE MT</v>
          </cell>
          <cell r="H1710" t="str">
            <v>BLANCO PERLA</v>
          </cell>
          <cell r="I1710" t="str">
            <v>Nissan La Serena</v>
          </cell>
          <cell r="J1710" t="str">
            <v>Erica Miranda</v>
          </cell>
          <cell r="K1710" t="str">
            <v>Erica Miranda</v>
          </cell>
          <cell r="L1710" t="str">
            <v>Gemita Muñoz</v>
          </cell>
          <cell r="M1710" t="str">
            <v>gmunoz@callegari.cl</v>
          </cell>
          <cell r="N1710">
            <v>11000000</v>
          </cell>
        </row>
        <row r="1711">
          <cell r="A1711" t="str">
            <v>PGGS39</v>
          </cell>
          <cell r="B1711">
            <v>45159.416666666664</v>
          </cell>
          <cell r="C1711" t="str">
            <v>RENAULT</v>
          </cell>
          <cell r="D1711" t="str">
            <v>DUSTER</v>
          </cell>
          <cell r="E1711">
            <v>2021</v>
          </cell>
          <cell r="F1711">
            <v>30726</v>
          </cell>
          <cell r="G1711" t="str">
            <v>1.6 LIFE MT</v>
          </cell>
          <cell r="H1711" t="str">
            <v>BLANCO GLACIER</v>
          </cell>
          <cell r="I1711" t="str">
            <v>Local Fco De Aguirre</v>
          </cell>
          <cell r="J1711" t="str">
            <v>Erica Miranda</v>
          </cell>
          <cell r="K1711" t="str">
            <v>Erica Miranda</v>
          </cell>
          <cell r="L1711" t="str">
            <v>Ximena Villagra</v>
          </cell>
          <cell r="M1711" t="str">
            <v>xvillagra@callegari.cl</v>
          </cell>
          <cell r="N1711">
            <v>8200000</v>
          </cell>
        </row>
        <row r="1712">
          <cell r="A1712" t="str">
            <v>HXYD45</v>
          </cell>
          <cell r="B1712">
            <v>45155.643055555556</v>
          </cell>
          <cell r="C1712" t="str">
            <v>SSANGYONG</v>
          </cell>
          <cell r="D1712" t="str">
            <v>TIVOLI</v>
          </cell>
          <cell r="E1712">
            <v>2016</v>
          </cell>
          <cell r="F1712">
            <v>77000</v>
          </cell>
          <cell r="G1712" t="str">
            <v>1.6 FULL MT</v>
          </cell>
          <cell r="H1712" t="str">
            <v xml:space="preserve">CAFE </v>
          </cell>
          <cell r="I1712" t="str">
            <v>Peugeot La Serena</v>
          </cell>
          <cell r="J1712" t="str">
            <v>Erica Miranda</v>
          </cell>
          <cell r="K1712" t="str">
            <v>Erica Miranda</v>
          </cell>
          <cell r="L1712" t="str">
            <v>Adriana Casallas</v>
          </cell>
          <cell r="M1712" t="str">
            <v>acasallas@callegari.cl</v>
          </cell>
          <cell r="N1712">
            <v>6000000</v>
          </cell>
        </row>
        <row r="1713">
          <cell r="A1713" t="str">
            <v>RTFZ60</v>
          </cell>
          <cell r="B1713">
            <v>45155.538888888892</v>
          </cell>
          <cell r="C1713" t="str">
            <v>HYUNDAI</v>
          </cell>
          <cell r="D1713" t="str">
            <v>VERNA</v>
          </cell>
          <cell r="E1713">
            <v>2022</v>
          </cell>
          <cell r="F1713">
            <v>13800</v>
          </cell>
          <cell r="G1713" t="str">
            <v>1.4 CB VALUE MT</v>
          </cell>
          <cell r="H1713" t="str">
            <v>PLATEADO PLATA</v>
          </cell>
          <cell r="I1713" t="str">
            <v>Megacentro La Serena</v>
          </cell>
          <cell r="J1713" t="str">
            <v>Erica Miranda</v>
          </cell>
          <cell r="K1713" t="str">
            <v>Erica Miranda</v>
          </cell>
          <cell r="L1713" t="str">
            <v>Juan Saavedra</v>
          </cell>
          <cell r="M1713" t="str">
            <v>jsaavedra@callegari.cl</v>
          </cell>
          <cell r="N1713">
            <v>6750000</v>
          </cell>
        </row>
        <row r="1714">
          <cell r="A1714" t="str">
            <v>PJLP25</v>
          </cell>
          <cell r="B1714">
            <v>45154.761111111111</v>
          </cell>
          <cell r="C1714" t="str">
            <v>NISSAN</v>
          </cell>
          <cell r="D1714" t="str">
            <v>KICKS</v>
          </cell>
          <cell r="E1714">
            <v>2021</v>
          </cell>
          <cell r="F1714">
            <v>28279</v>
          </cell>
          <cell r="G1714" t="str">
            <v>1.6 SENSE MT</v>
          </cell>
          <cell r="H1714" t="str">
            <v>ROJO METALICO</v>
          </cell>
          <cell r="I1714" t="str">
            <v>Nissan La Serena</v>
          </cell>
          <cell r="J1714" t="str">
            <v>Erica Miranda</v>
          </cell>
          <cell r="K1714" t="str">
            <v>Erica Miranda</v>
          </cell>
          <cell r="L1714" t="str">
            <v>Matias Heredia</v>
          </cell>
          <cell r="M1714" t="str">
            <v>mheredia@callegari.cl</v>
          </cell>
          <cell r="N1714">
            <v>9500000</v>
          </cell>
        </row>
        <row r="1715">
          <cell r="A1715" t="str">
            <v>RSJW31</v>
          </cell>
          <cell r="B1715">
            <v>45154.50277777778</v>
          </cell>
          <cell r="C1715" t="str">
            <v>SUZUKI</v>
          </cell>
          <cell r="D1715" t="str">
            <v>SWIFT</v>
          </cell>
          <cell r="E1715">
            <v>2022</v>
          </cell>
          <cell r="F1715">
            <v>15000</v>
          </cell>
          <cell r="G1715" t="str">
            <v>1.0 BOOSTERJET DIT GLX MT</v>
          </cell>
          <cell r="H1715" t="str">
            <v>PLATEADO PLATA</v>
          </cell>
          <cell r="I1715" t="str">
            <v>Salamanca</v>
          </cell>
          <cell r="J1715" t="str">
            <v>Erica Miranda</v>
          </cell>
          <cell r="K1715" t="str">
            <v>Erica Miranda</v>
          </cell>
          <cell r="L1715" t="str">
            <v>Cristian Rondanelli</v>
          </cell>
          <cell r="M1715" t="str">
            <v>crondanelli@callegari.cl</v>
          </cell>
          <cell r="N1715">
            <v>9500000</v>
          </cell>
        </row>
        <row r="1716">
          <cell r="A1716" t="str">
            <v>LVXB90</v>
          </cell>
          <cell r="B1716">
            <v>45154.49722222222</v>
          </cell>
          <cell r="C1716" t="str">
            <v>PEUGEOT</v>
          </cell>
          <cell r="D1716">
            <v>3008</v>
          </cell>
          <cell r="E1716">
            <v>2020</v>
          </cell>
          <cell r="F1716">
            <v>41000</v>
          </cell>
          <cell r="G1716" t="str">
            <v>1.6 ALLURE THP 165 AT</v>
          </cell>
          <cell r="H1716" t="str">
            <v>BLANCO NACARADO</v>
          </cell>
          <cell r="I1716" t="str">
            <v xml:space="preserve">Premium Usados </v>
          </cell>
          <cell r="J1716" t="str">
            <v>Erica Miranda</v>
          </cell>
          <cell r="K1716" t="str">
            <v>Erica Miranda</v>
          </cell>
          <cell r="L1716" t="str">
            <v>Erica Miranda</v>
          </cell>
          <cell r="M1716" t="str">
            <v>emiranda@callegari.cl</v>
          </cell>
          <cell r="N1716">
            <v>15000000</v>
          </cell>
        </row>
        <row r="1717">
          <cell r="A1717" t="str">
            <v>JZJT30</v>
          </cell>
          <cell r="B1717">
            <v>45152.782638888886</v>
          </cell>
          <cell r="C1717" t="str">
            <v>NISSAN</v>
          </cell>
          <cell r="D1717" t="str">
            <v>QASHQAI</v>
          </cell>
          <cell r="E1717">
            <v>2018</v>
          </cell>
          <cell r="F1717">
            <v>78500</v>
          </cell>
          <cell r="G1717" t="str">
            <v>2.0 SENSE MT</v>
          </cell>
          <cell r="H1717" t="str">
            <v>PLATEADO SATIN</v>
          </cell>
          <cell r="I1717" t="str">
            <v xml:space="preserve">Premium Usados </v>
          </cell>
          <cell r="J1717" t="str">
            <v>Erica Miranda</v>
          </cell>
          <cell r="K1717" t="str">
            <v>Erica Miranda</v>
          </cell>
          <cell r="L1717" t="str">
            <v>Jordi Foitzick</v>
          </cell>
          <cell r="M1717" t="str">
            <v>jocarrasco@callegari.cl</v>
          </cell>
          <cell r="N1717">
            <v>7000000</v>
          </cell>
        </row>
        <row r="1718">
          <cell r="A1718" t="str">
            <v>JWCG93</v>
          </cell>
          <cell r="B1718">
            <v>45152.734722222223</v>
          </cell>
          <cell r="C1718" t="str">
            <v>SUBARU</v>
          </cell>
          <cell r="D1718" t="str">
            <v>OUTBACK</v>
          </cell>
          <cell r="E1718">
            <v>2018</v>
          </cell>
          <cell r="F1718">
            <v>68144</v>
          </cell>
          <cell r="G1718" t="str">
            <v>2.5 LIMITED AT 4X4</v>
          </cell>
          <cell r="H1718" t="str">
            <v>CAFE BRONCE METALICO</v>
          </cell>
          <cell r="I1718" t="str">
            <v>Megacentro La Serena</v>
          </cell>
          <cell r="J1718" t="str">
            <v>Erica Miranda</v>
          </cell>
          <cell r="K1718" t="str">
            <v>Erica Miranda</v>
          </cell>
          <cell r="L1718" t="str">
            <v>Manuel Villalon</v>
          </cell>
          <cell r="M1718" t="str">
            <v>mvillalon@callegari.cl</v>
          </cell>
          <cell r="N1718">
            <v>14000000</v>
          </cell>
        </row>
        <row r="1719">
          <cell r="A1719" t="str">
            <v>KCBV49</v>
          </cell>
          <cell r="B1719">
            <v>45152.59375</v>
          </cell>
          <cell r="C1719" t="str">
            <v>KIA MOTORS</v>
          </cell>
          <cell r="D1719" t="str">
            <v>RIO 4</v>
          </cell>
          <cell r="E1719">
            <v>2020</v>
          </cell>
          <cell r="F1719">
            <v>21000</v>
          </cell>
          <cell r="G1719" t="str">
            <v>RIO 4 LX 1.4L 6MT AC ABS</v>
          </cell>
          <cell r="H1719" t="str">
            <v>GRIS URBANO</v>
          </cell>
          <cell r="I1719" t="str">
            <v>Vallenar</v>
          </cell>
          <cell r="J1719" t="str">
            <v>Erica Miranda</v>
          </cell>
          <cell r="K1719" t="str">
            <v>Erica Miranda</v>
          </cell>
          <cell r="L1719" t="str">
            <v>Claudia Vasquez</v>
          </cell>
          <cell r="M1719" t="str">
            <v>cvasquez@callegari.cl</v>
          </cell>
          <cell r="N1719">
            <v>7500000</v>
          </cell>
        </row>
        <row r="1720">
          <cell r="A1720" t="str">
            <v>KVWG25</v>
          </cell>
          <cell r="B1720">
            <v>45149.760416666664</v>
          </cell>
          <cell r="C1720" t="str">
            <v>FORD</v>
          </cell>
          <cell r="D1720" t="str">
            <v>RANGER</v>
          </cell>
          <cell r="E1720">
            <v>2018</v>
          </cell>
          <cell r="F1720">
            <v>105920</v>
          </cell>
          <cell r="G1720" t="str">
            <v>3.2 XLT MT 4X4 DIESEL</v>
          </cell>
          <cell r="H1720" t="str">
            <v>PLATEADO PLATA TECTO</v>
          </cell>
          <cell r="I1720" t="str">
            <v>Megacentro Ovalle</v>
          </cell>
          <cell r="J1720" t="str">
            <v>Erica Miranda</v>
          </cell>
          <cell r="K1720" t="str">
            <v>Erica Miranda</v>
          </cell>
          <cell r="L1720" t="str">
            <v>Carlos Morales</v>
          </cell>
          <cell r="M1720" t="str">
            <v>camorales@callegari.cl</v>
          </cell>
          <cell r="N1720">
            <v>13500000</v>
          </cell>
        </row>
        <row r="1721">
          <cell r="A1721" t="str">
            <v>RDLD25</v>
          </cell>
          <cell r="B1721">
            <v>45147.811805555553</v>
          </cell>
          <cell r="C1721" t="str">
            <v>SSANGYONG</v>
          </cell>
          <cell r="D1721" t="str">
            <v>MUSSO GRAND</v>
          </cell>
          <cell r="E1721">
            <v>2021</v>
          </cell>
          <cell r="F1721">
            <v>27254</v>
          </cell>
          <cell r="G1721" t="str">
            <v>2.2 LX MT DIESEL</v>
          </cell>
          <cell r="H1721" t="str">
            <v>GRIS OSCURO</v>
          </cell>
          <cell r="I1721" t="str">
            <v>Local Fco De Aguirre</v>
          </cell>
          <cell r="J1721" t="str">
            <v>Erica Miranda</v>
          </cell>
          <cell r="K1721" t="str">
            <v>Erica Miranda</v>
          </cell>
          <cell r="L1721" t="str">
            <v>Willy Guerrero</v>
          </cell>
          <cell r="M1721" t="str">
            <v>wguerrero@callegari.cl</v>
          </cell>
          <cell r="N1721">
            <v>14500000</v>
          </cell>
        </row>
        <row r="1722">
          <cell r="A1722" t="str">
            <v>PTDJ43</v>
          </cell>
          <cell r="B1722">
            <v>45142.749305555553</v>
          </cell>
          <cell r="C1722" t="str">
            <v>FORD</v>
          </cell>
          <cell r="D1722" t="str">
            <v>TERRITORY</v>
          </cell>
          <cell r="E1722">
            <v>2021</v>
          </cell>
          <cell r="F1722">
            <v>40000</v>
          </cell>
          <cell r="G1722" t="str">
            <v>1.5 TREND AT</v>
          </cell>
          <cell r="H1722" t="str">
            <v>BLANCO PERLADO</v>
          </cell>
          <cell r="I1722" t="str">
            <v>Megacentro La Serena</v>
          </cell>
          <cell r="J1722" t="str">
            <v>Erica Miranda</v>
          </cell>
          <cell r="K1722" t="str">
            <v>Erica Miranda</v>
          </cell>
          <cell r="L1722" t="str">
            <v>Eliana Aguilera</v>
          </cell>
          <cell r="M1722" t="str">
            <v>belen.aguilera@callegari.cl</v>
          </cell>
          <cell r="N1722">
            <v>11500000</v>
          </cell>
        </row>
        <row r="1723">
          <cell r="A1723" t="str">
            <v>PJLL85</v>
          </cell>
          <cell r="B1723">
            <v>45147.56527777778</v>
          </cell>
          <cell r="C1723" t="str">
            <v>CHEVROLET</v>
          </cell>
          <cell r="D1723" t="str">
            <v>TRACKER</v>
          </cell>
          <cell r="E1723">
            <v>2021</v>
          </cell>
          <cell r="F1723">
            <v>62000</v>
          </cell>
          <cell r="G1723" t="str">
            <v>1.2 LTZ MT</v>
          </cell>
          <cell r="H1723" t="str">
            <v>GRIS METALICO</v>
          </cell>
          <cell r="I1723" t="str">
            <v>Megacentro La Serena</v>
          </cell>
          <cell r="J1723" t="str">
            <v>Erica Miranda</v>
          </cell>
          <cell r="K1723" t="str">
            <v>Erica Miranda</v>
          </cell>
          <cell r="L1723" t="str">
            <v>Hugo Araya Araya</v>
          </cell>
          <cell r="M1723" t="str">
            <v>haraya@callegari.cl</v>
          </cell>
          <cell r="N1723">
            <v>9900000</v>
          </cell>
        </row>
        <row r="1724">
          <cell r="A1724" t="str">
            <v>SHZR70</v>
          </cell>
          <cell r="B1724">
            <v>45146.538888888892</v>
          </cell>
          <cell r="C1724" t="str">
            <v>NISSAN</v>
          </cell>
          <cell r="D1724" t="str">
            <v>X-TRAIL</v>
          </cell>
          <cell r="E1724">
            <v>2023</v>
          </cell>
          <cell r="F1724">
            <v>6000</v>
          </cell>
          <cell r="G1724" t="str">
            <v>2.5 SENSE 2ROW AT</v>
          </cell>
          <cell r="H1724" t="str">
            <v>blanco</v>
          </cell>
          <cell r="I1724" t="str">
            <v>Nissan La Serena</v>
          </cell>
          <cell r="J1724" t="str">
            <v>Erica Miranda</v>
          </cell>
          <cell r="K1724" t="str">
            <v>Erica Miranda</v>
          </cell>
          <cell r="L1724" t="str">
            <v>Matias Heredia</v>
          </cell>
          <cell r="M1724" t="str">
            <v>mheredia@callegari.cl</v>
          </cell>
          <cell r="N1724">
            <v>16350000</v>
          </cell>
        </row>
        <row r="1725">
          <cell r="A1725" t="str">
            <v>KTZH21</v>
          </cell>
          <cell r="B1725">
            <v>45146.685416666667</v>
          </cell>
          <cell r="C1725" t="str">
            <v>MITSUBISHI</v>
          </cell>
          <cell r="D1725" t="str">
            <v>MONTERO SPORT</v>
          </cell>
          <cell r="E1725">
            <v>2018</v>
          </cell>
          <cell r="F1725">
            <v>40200</v>
          </cell>
          <cell r="G1725" t="str">
            <v>3.0 AT 4X2</v>
          </cell>
          <cell r="H1725" t="str">
            <v xml:space="preserve">PLATEADO </v>
          </cell>
          <cell r="I1725" t="str">
            <v>Nissan Copiapo</v>
          </cell>
          <cell r="J1725" t="str">
            <v>Camila Chepilla</v>
          </cell>
          <cell r="K1725" t="str">
            <v>Camila Chepilla</v>
          </cell>
          <cell r="L1725" t="str">
            <v>Daniel Villa</v>
          </cell>
          <cell r="M1725" t="str">
            <v>dvilla@callegari.cl</v>
          </cell>
          <cell r="N1725">
            <v>16000000</v>
          </cell>
        </row>
        <row r="1726">
          <cell r="A1726" t="str">
            <v>KYBY37</v>
          </cell>
          <cell r="B1726">
            <v>45146.45416666667</v>
          </cell>
          <cell r="C1726" t="str">
            <v>HYUNDAI</v>
          </cell>
          <cell r="D1726" t="str">
            <v>GRAND I-10</v>
          </cell>
          <cell r="E1726">
            <v>2019</v>
          </cell>
          <cell r="F1726">
            <v>19706</v>
          </cell>
          <cell r="G1726" t="str">
            <v>1.2 SDN GL 2AB AC MT</v>
          </cell>
          <cell r="H1726" t="str">
            <v xml:space="preserve">BLANCO </v>
          </cell>
          <cell r="I1726" t="str">
            <v>Megacentro Ovalle</v>
          </cell>
          <cell r="J1726" t="str">
            <v>Erica Miranda</v>
          </cell>
          <cell r="K1726" t="str">
            <v>Erica Miranda</v>
          </cell>
          <cell r="L1726" t="str">
            <v>Jose Torres</v>
          </cell>
          <cell r="M1726" t="str">
            <v>jtorres@callegari.cl</v>
          </cell>
          <cell r="N1726">
            <v>6000000</v>
          </cell>
        </row>
        <row r="1727">
          <cell r="A1727" t="str">
            <v>LLBZ16</v>
          </cell>
          <cell r="B1727">
            <v>45145.761805555558</v>
          </cell>
          <cell r="C1727" t="str">
            <v>MITSUBISHI</v>
          </cell>
          <cell r="D1727" t="str">
            <v>ASX</v>
          </cell>
          <cell r="E1727">
            <v>2019</v>
          </cell>
          <cell r="F1727">
            <v>16890</v>
          </cell>
          <cell r="G1727" t="str">
            <v>1.6 GL MT</v>
          </cell>
          <cell r="H1727" t="str">
            <v xml:space="preserve">PLATEADO </v>
          </cell>
          <cell r="I1727" t="str">
            <v>Nissan La Serena</v>
          </cell>
          <cell r="J1727" t="str">
            <v>Erica Miranda</v>
          </cell>
          <cell r="K1727" t="str">
            <v>Erica Miranda</v>
          </cell>
          <cell r="L1727" t="str">
            <v>Magdalena Olivares</v>
          </cell>
          <cell r="M1727" t="str">
            <v>molivares@callegari.cl</v>
          </cell>
          <cell r="N1727">
            <v>8200000</v>
          </cell>
        </row>
        <row r="1728">
          <cell r="A1728" t="str">
            <v>LRVZ90</v>
          </cell>
          <cell r="B1728">
            <v>45145.434027777781</v>
          </cell>
          <cell r="C1728" t="str">
            <v>HYUNDAI</v>
          </cell>
          <cell r="D1728" t="str">
            <v>VERNA</v>
          </cell>
          <cell r="E1728">
            <v>2021</v>
          </cell>
          <cell r="F1728">
            <v>17800</v>
          </cell>
          <cell r="G1728" t="str">
            <v>1.4 VALUE MT</v>
          </cell>
          <cell r="H1728" t="str">
            <v xml:space="preserve">BLANCO </v>
          </cell>
          <cell r="I1728" t="str">
            <v>Sk Copiapo</v>
          </cell>
          <cell r="J1728" t="str">
            <v>Camila Chepilla</v>
          </cell>
          <cell r="K1728" t="str">
            <v>Camila Chepilla</v>
          </cell>
          <cell r="L1728" t="str">
            <v>Katherine Arredondo</v>
          </cell>
          <cell r="M1728" t="str">
            <v>karredondo@callegari.cl</v>
          </cell>
          <cell r="N1728">
            <v>6800000</v>
          </cell>
        </row>
        <row r="1729">
          <cell r="A1729" t="str">
            <v>JZGC39</v>
          </cell>
          <cell r="B1729">
            <v>45141.552777777775</v>
          </cell>
          <cell r="C1729" t="str">
            <v>CHERY</v>
          </cell>
          <cell r="D1729" t="str">
            <v>ARRIZO 3</v>
          </cell>
          <cell r="E1729">
            <v>2018</v>
          </cell>
          <cell r="F1729">
            <v>19719</v>
          </cell>
          <cell r="G1729" t="str">
            <v>1.5 GLS MT</v>
          </cell>
          <cell r="H1729" t="str">
            <v>BLANCO CHERY</v>
          </cell>
          <cell r="I1729" t="str">
            <v>Local Fco De Aguirre</v>
          </cell>
          <cell r="J1729" t="str">
            <v>Erica Miranda</v>
          </cell>
          <cell r="K1729" t="str">
            <v>Erica Miranda</v>
          </cell>
          <cell r="L1729" t="str">
            <v>Ximena Villagra</v>
          </cell>
          <cell r="M1729" t="str">
            <v>xvillagra@callegari.cl</v>
          </cell>
          <cell r="N1729">
            <v>4300000</v>
          </cell>
        </row>
        <row r="1730">
          <cell r="A1730" t="str">
            <v>PPJJ71</v>
          </cell>
          <cell r="B1730">
            <v>45140.395833333336</v>
          </cell>
          <cell r="C1730" t="str">
            <v>TOYOTA</v>
          </cell>
          <cell r="D1730" t="str">
            <v>HILUX</v>
          </cell>
          <cell r="E1730">
            <v>2021</v>
          </cell>
          <cell r="F1730">
            <v>43751</v>
          </cell>
          <cell r="G1730" t="str">
            <v>2.4 SR MT 4X4 DIESEL</v>
          </cell>
          <cell r="H1730" t="str">
            <v>ROJO METALICO</v>
          </cell>
          <cell r="I1730" t="str">
            <v>Megacentro Ovalle</v>
          </cell>
          <cell r="J1730" t="str">
            <v>Erica Miranda</v>
          </cell>
          <cell r="K1730" t="str">
            <v>Erica Miranda</v>
          </cell>
          <cell r="L1730" t="str">
            <v>Carlos Morales</v>
          </cell>
          <cell r="M1730" t="str">
            <v>camorales@callegari.cl</v>
          </cell>
          <cell r="N1730">
            <v>17000000</v>
          </cell>
        </row>
        <row r="1731">
          <cell r="A1731" t="str">
            <v>JHRZ41</v>
          </cell>
          <cell r="B1731">
            <v>45138.811111111114</v>
          </cell>
          <cell r="C1731" t="str">
            <v>JEEP</v>
          </cell>
          <cell r="D1731" t="str">
            <v>RENEGADE</v>
          </cell>
          <cell r="E1731">
            <v>2017</v>
          </cell>
          <cell r="F1731">
            <v>34800</v>
          </cell>
          <cell r="G1731" t="str">
            <v>1.8 SPORT LX MT</v>
          </cell>
          <cell r="H1731" t="str">
            <v xml:space="preserve">PLATEADO </v>
          </cell>
          <cell r="I1731" t="str">
            <v>Megacentro La Serena</v>
          </cell>
          <cell r="J1731" t="str">
            <v>Erica Miranda</v>
          </cell>
          <cell r="K1731" t="str">
            <v>Erica Miranda</v>
          </cell>
          <cell r="L1731" t="str">
            <v>Juan Saavedra</v>
          </cell>
          <cell r="M1731" t="str">
            <v>jsaavedra@callegari.cl</v>
          </cell>
          <cell r="N1731">
            <v>8500000</v>
          </cell>
        </row>
        <row r="1732">
          <cell r="A1732" t="str">
            <v>LLBY69</v>
          </cell>
          <cell r="B1732">
            <v>45138.806944444441</v>
          </cell>
          <cell r="C1732" t="str">
            <v>NISSAN</v>
          </cell>
          <cell r="D1732" t="str">
            <v>KICKS</v>
          </cell>
          <cell r="E1732">
            <v>2019</v>
          </cell>
          <cell r="F1732">
            <v>41000</v>
          </cell>
          <cell r="G1732" t="str">
            <v>1.6 ADVANCE MT</v>
          </cell>
          <cell r="H1732" t="str">
            <v>NARANJO NARANJA META</v>
          </cell>
          <cell r="I1732" t="str">
            <v>Megacentro La Serena</v>
          </cell>
          <cell r="J1732" t="str">
            <v>Erica Miranda</v>
          </cell>
          <cell r="K1732" t="str">
            <v>Erica Miranda</v>
          </cell>
          <cell r="L1732" t="str">
            <v>Eliana Aguilera</v>
          </cell>
          <cell r="M1732" t="str">
            <v>belen.aguilera@callegari.cl</v>
          </cell>
          <cell r="N1732">
            <v>8600000</v>
          </cell>
        </row>
        <row r="1733">
          <cell r="A1733" t="str">
            <v>KTCZ86</v>
          </cell>
          <cell r="B1733">
            <v>45135.784722222219</v>
          </cell>
          <cell r="C1733" t="str">
            <v>FORD</v>
          </cell>
          <cell r="D1733" t="str">
            <v>RANGER</v>
          </cell>
          <cell r="E1733">
            <v>2019</v>
          </cell>
          <cell r="F1733">
            <v>78000</v>
          </cell>
          <cell r="G1733" t="str">
            <v>3.2 XLT MT 4X2 DIESEL</v>
          </cell>
          <cell r="H1733" t="str">
            <v>PLATEADO TECTONICO</v>
          </cell>
          <cell r="I1733" t="str">
            <v xml:space="preserve">Premium Usados </v>
          </cell>
          <cell r="J1733" t="str">
            <v>Erica Miranda</v>
          </cell>
          <cell r="K1733" t="str">
            <v>Erica Miranda</v>
          </cell>
          <cell r="L1733" t="str">
            <v>Jordi Foitzick</v>
          </cell>
          <cell r="M1733" t="str">
            <v>jocarrasco@callegari.cl</v>
          </cell>
          <cell r="N1733">
            <v>14200000</v>
          </cell>
        </row>
        <row r="1734">
          <cell r="A1734" t="str">
            <v>SBWR79</v>
          </cell>
          <cell r="B1734">
            <v>45135.773611111108</v>
          </cell>
          <cell r="C1734" t="str">
            <v>VOLKSWAGEN</v>
          </cell>
          <cell r="D1734" t="str">
            <v>GOL</v>
          </cell>
          <cell r="E1734">
            <v>2022</v>
          </cell>
          <cell r="F1734">
            <v>3790</v>
          </cell>
          <cell r="G1734" t="str">
            <v>1.6 COMFORTLINE MT</v>
          </cell>
          <cell r="H1734" t="str">
            <v>BLANCO CANDY</v>
          </cell>
          <cell r="I1734" t="str">
            <v>Megacentro La Serena</v>
          </cell>
          <cell r="J1734" t="str">
            <v>Erica Miranda</v>
          </cell>
          <cell r="K1734" t="str">
            <v>Erica Miranda</v>
          </cell>
          <cell r="L1734" t="str">
            <v>Viviana Rojas</v>
          </cell>
          <cell r="M1734" t="str">
            <v>v.rojas@callegari.cl</v>
          </cell>
          <cell r="N1734">
            <v>7500000</v>
          </cell>
        </row>
        <row r="1735">
          <cell r="A1735" t="str">
            <v>PKDY68</v>
          </cell>
          <cell r="B1735">
            <v>45135.772916666669</v>
          </cell>
          <cell r="C1735" t="str">
            <v>KIA MOTORS</v>
          </cell>
          <cell r="D1735" t="str">
            <v>SORENTO</v>
          </cell>
          <cell r="E1735">
            <v>2021</v>
          </cell>
          <cell r="F1735">
            <v>36200</v>
          </cell>
          <cell r="H1735" t="str">
            <v>PLATEADO PLATA SUAVE</v>
          </cell>
          <cell r="I1735" t="str">
            <v>Megacentro La Serena</v>
          </cell>
          <cell r="J1735" t="str">
            <v>Erica Miranda</v>
          </cell>
          <cell r="K1735" t="str">
            <v>Erica Miranda</v>
          </cell>
          <cell r="L1735" t="str">
            <v>Viviana Rojas</v>
          </cell>
          <cell r="M1735" t="str">
            <v>v.rojas@callegari.cl</v>
          </cell>
          <cell r="N1735">
            <v>17500000</v>
          </cell>
        </row>
        <row r="1736">
          <cell r="A1736" t="str">
            <v>PKBT64</v>
          </cell>
          <cell r="B1736">
            <v>45135.648611111108</v>
          </cell>
          <cell r="C1736" t="str">
            <v>KIA MOTORS</v>
          </cell>
          <cell r="D1736" t="str">
            <v>SELTOS</v>
          </cell>
          <cell r="E1736">
            <v>2021</v>
          </cell>
          <cell r="F1736">
            <v>65500</v>
          </cell>
          <cell r="G1736" t="str">
            <v>SELTOS EX 1.6L 6MT</v>
          </cell>
          <cell r="H1736" t="str">
            <v>GRIS ACERO</v>
          </cell>
          <cell r="I1736" t="str">
            <v>Vallenar</v>
          </cell>
          <cell r="J1736" t="str">
            <v>Camila Chepilla</v>
          </cell>
          <cell r="K1736" t="str">
            <v>Camila Chepilla</v>
          </cell>
          <cell r="L1736" t="str">
            <v>Claudia Vasquez</v>
          </cell>
          <cell r="M1736" t="str">
            <v>cvasquez@callegari.cl</v>
          </cell>
          <cell r="N1736">
            <v>11500000</v>
          </cell>
        </row>
        <row r="1737">
          <cell r="A1737" t="str">
            <v>RKPR88</v>
          </cell>
          <cell r="B1737">
            <v>45135.511111111111</v>
          </cell>
          <cell r="C1737" t="str">
            <v>JEEP</v>
          </cell>
          <cell r="D1737" t="str">
            <v>GRAND CHEROKEE</v>
          </cell>
          <cell r="E1737">
            <v>2022</v>
          </cell>
          <cell r="F1737">
            <v>16500</v>
          </cell>
          <cell r="G1737" t="str">
            <v>3.6 LIMITED LX AT 4X4</v>
          </cell>
          <cell r="H1737" t="str">
            <v xml:space="preserve">BLANCO </v>
          </cell>
          <cell r="I1737" t="str">
            <v>Megacentro La Serena</v>
          </cell>
          <cell r="J1737" t="str">
            <v>Erica Miranda</v>
          </cell>
          <cell r="K1737" t="str">
            <v>Erica Miranda</v>
          </cell>
          <cell r="L1737" t="str">
            <v>Juan Saavedra</v>
          </cell>
          <cell r="M1737" t="str">
            <v>jsaavedra@callegari.cl</v>
          </cell>
          <cell r="N1737">
            <v>22300000</v>
          </cell>
        </row>
        <row r="1738">
          <cell r="A1738" t="str">
            <v>LSYF34</v>
          </cell>
          <cell r="B1738">
            <v>45134.740277777775</v>
          </cell>
          <cell r="C1738" t="str">
            <v>FORD</v>
          </cell>
          <cell r="D1738" t="str">
            <v>RANGER</v>
          </cell>
          <cell r="E1738">
            <v>2020</v>
          </cell>
          <cell r="F1738">
            <v>50000</v>
          </cell>
          <cell r="H1738" t="str">
            <v>AZUL AURORA</v>
          </cell>
          <cell r="I1738" t="str">
            <v>Megacentro La Serena</v>
          </cell>
          <cell r="J1738" t="str">
            <v>Erica Miranda</v>
          </cell>
          <cell r="K1738" t="str">
            <v>Erica Miranda</v>
          </cell>
          <cell r="L1738" t="str">
            <v>Fabian Muñoz</v>
          </cell>
          <cell r="M1738" t="str">
            <v>fmunoz@callegari.cl</v>
          </cell>
          <cell r="N1738">
            <v>19500000</v>
          </cell>
        </row>
        <row r="1739">
          <cell r="A1739" t="str">
            <v>LTHD21</v>
          </cell>
          <cell r="B1739">
            <v>45134.724305555559</v>
          </cell>
          <cell r="C1739" t="str">
            <v>PEUGEOT</v>
          </cell>
          <cell r="D1739">
            <v>3008</v>
          </cell>
          <cell r="E1739">
            <v>2020</v>
          </cell>
          <cell r="F1739">
            <v>73000</v>
          </cell>
          <cell r="G1739" t="str">
            <v>1.5 ACTIVE BLUEHDI 130 AT DIESEL</v>
          </cell>
          <cell r="H1739" t="str">
            <v>GRIS ARTENSE</v>
          </cell>
          <cell r="I1739" t="str">
            <v xml:space="preserve">Premium Usados </v>
          </cell>
          <cell r="J1739" t="str">
            <v>Erica Miranda</v>
          </cell>
          <cell r="K1739" t="str">
            <v>Erica Miranda</v>
          </cell>
          <cell r="L1739" t="str">
            <v>Jordi Foitzick</v>
          </cell>
          <cell r="M1739" t="str">
            <v>jocarrasco@callegari.cl</v>
          </cell>
          <cell r="N1739">
            <v>15000000</v>
          </cell>
        </row>
        <row r="1740">
          <cell r="A1740" t="str">
            <v>LRVV92</v>
          </cell>
          <cell r="B1740">
            <v>45134.70208333333</v>
          </cell>
          <cell r="C1740" t="str">
            <v>CHANGAN</v>
          </cell>
          <cell r="D1740" t="str">
            <v>CS15</v>
          </cell>
          <cell r="E1740">
            <v>2021</v>
          </cell>
          <cell r="F1740">
            <v>60500</v>
          </cell>
          <cell r="G1740" t="str">
            <v>1.5 COMFORT MT</v>
          </cell>
          <cell r="H1740" t="str">
            <v xml:space="preserve">ROJO </v>
          </cell>
          <cell r="I1740" t="str">
            <v>Sk Copiapo</v>
          </cell>
          <cell r="J1740" t="str">
            <v>Camila Chepilla</v>
          </cell>
          <cell r="K1740" t="str">
            <v>Camila Chepilla</v>
          </cell>
          <cell r="L1740" t="str">
            <v>Katherine Arredondo</v>
          </cell>
          <cell r="M1740" t="str">
            <v>karredondo@callegari.cl</v>
          </cell>
          <cell r="N1740">
            <v>6500000</v>
          </cell>
        </row>
        <row r="1741">
          <cell r="A1741" t="str">
            <v>RFKT99</v>
          </cell>
          <cell r="B1741">
            <v>45134.484722222223</v>
          </cell>
          <cell r="C1741" t="str">
            <v>NISSAN</v>
          </cell>
          <cell r="D1741" t="str">
            <v>MURANO</v>
          </cell>
          <cell r="E1741">
            <v>2022</v>
          </cell>
          <cell r="F1741">
            <v>26000</v>
          </cell>
          <cell r="G1741" t="str">
            <v>3.5 EXCLUSIVE AT 4X4</v>
          </cell>
          <cell r="H1741" t="str">
            <v xml:space="preserve">PLATEADO </v>
          </cell>
          <cell r="I1741" t="str">
            <v>Nissan La Serena</v>
          </cell>
          <cell r="J1741" t="str">
            <v>Erica Miranda</v>
          </cell>
          <cell r="K1741" t="str">
            <v>Erica Miranda</v>
          </cell>
          <cell r="L1741" t="str">
            <v>Gemita Muñoz</v>
          </cell>
          <cell r="M1741" t="str">
            <v>gmunoz@callegari.cl</v>
          </cell>
          <cell r="N1741">
            <v>22000000</v>
          </cell>
        </row>
        <row r="1742">
          <cell r="A1742" t="str">
            <v>KGLX42</v>
          </cell>
          <cell r="B1742">
            <v>45133.795138888891</v>
          </cell>
          <cell r="C1742" t="str">
            <v>KIA MOTORS</v>
          </cell>
          <cell r="D1742" t="str">
            <v>MORNING</v>
          </cell>
          <cell r="E1742">
            <v>2018</v>
          </cell>
          <cell r="F1742">
            <v>50000</v>
          </cell>
          <cell r="G1742" t="str">
            <v>MORNING EX 1.2L 5MT ABS AC</v>
          </cell>
          <cell r="H1742" t="str">
            <v>PLATEADO TITANIO</v>
          </cell>
          <cell r="I1742" t="str">
            <v>Nissan La Serena</v>
          </cell>
          <cell r="J1742" t="str">
            <v>Erica Miranda</v>
          </cell>
          <cell r="K1742" t="str">
            <v>Erica Miranda</v>
          </cell>
          <cell r="L1742" t="str">
            <v>Matias Heredia</v>
          </cell>
          <cell r="M1742" t="str">
            <v>mheredia@callegari.cl</v>
          </cell>
          <cell r="N1742">
            <v>5800000</v>
          </cell>
        </row>
        <row r="1743">
          <cell r="A1743" t="str">
            <v>RTLL28</v>
          </cell>
          <cell r="B1743">
            <v>45133.47152777778</v>
          </cell>
          <cell r="C1743" t="str">
            <v>MAHINDRA</v>
          </cell>
          <cell r="D1743" t="str">
            <v>KUV100</v>
          </cell>
          <cell r="E1743">
            <v>2022</v>
          </cell>
          <cell r="F1743">
            <v>16473</v>
          </cell>
          <cell r="G1743" t="str">
            <v>1.2 ELITE MT</v>
          </cell>
          <cell r="H1743" t="str">
            <v>PLATEADO PLATA</v>
          </cell>
          <cell r="I1743" t="str">
            <v>Sk Copiapo</v>
          </cell>
          <cell r="J1743" t="str">
            <v>Camila Chepilla</v>
          </cell>
          <cell r="K1743" t="str">
            <v>Camila Chepilla</v>
          </cell>
          <cell r="L1743" t="str">
            <v>Daniela Velazquez</v>
          </cell>
          <cell r="M1743" t="str">
            <v>dvelazquez@callegari.cl</v>
          </cell>
          <cell r="N1743">
            <v>6150000</v>
          </cell>
        </row>
        <row r="1744">
          <cell r="A1744" t="str">
            <v>RZCJ99</v>
          </cell>
          <cell r="B1744">
            <v>45133.47152777778</v>
          </cell>
          <cell r="C1744" t="str">
            <v>NISSAN</v>
          </cell>
          <cell r="D1744" t="str">
            <v>NAVARA</v>
          </cell>
          <cell r="E1744">
            <v>2022</v>
          </cell>
          <cell r="F1744">
            <v>19980</v>
          </cell>
          <cell r="G1744" t="str">
            <v>2.3 DC XE AT 4X4 DIESEL</v>
          </cell>
          <cell r="H1744" t="str">
            <v>ROJO COBRE</v>
          </cell>
          <cell r="I1744" t="str">
            <v>Nissan Copiapo</v>
          </cell>
          <cell r="J1744" t="str">
            <v>Camila Chepilla</v>
          </cell>
          <cell r="K1744" t="str">
            <v>Camila Chepilla</v>
          </cell>
          <cell r="L1744" t="str">
            <v>Jonathan Barraza</v>
          </cell>
          <cell r="M1744" t="str">
            <v>jbarraza@callegari.cl</v>
          </cell>
          <cell r="N1744">
            <v>24250000</v>
          </cell>
        </row>
        <row r="1745">
          <cell r="A1745" t="str">
            <v>LVXB33</v>
          </cell>
          <cell r="B1745">
            <v>45131.767361111109</v>
          </cell>
          <cell r="C1745" t="str">
            <v>KIA MOTORS</v>
          </cell>
          <cell r="D1745" t="str">
            <v>RIO 5</v>
          </cell>
          <cell r="E1745">
            <v>2020</v>
          </cell>
          <cell r="F1745">
            <v>24000</v>
          </cell>
          <cell r="G1745" t="str">
            <v>RIO 5 EX 1.4L 6MT</v>
          </cell>
          <cell r="H1745" t="str">
            <v>GRIS URBANO</v>
          </cell>
          <cell r="I1745" t="str">
            <v>Megacentro La Serena</v>
          </cell>
          <cell r="J1745" t="str">
            <v>Erica Miranda</v>
          </cell>
          <cell r="K1745" t="str">
            <v>Erica Miranda</v>
          </cell>
          <cell r="L1745" t="str">
            <v>Fabian Muñoz</v>
          </cell>
          <cell r="M1745" t="str">
            <v>fmunoz@callegari.cl</v>
          </cell>
          <cell r="N1745">
            <v>8500000</v>
          </cell>
        </row>
        <row r="1746">
          <cell r="A1746" t="str">
            <v>PKJP78</v>
          </cell>
          <cell r="B1746">
            <v>45131.6875</v>
          </cell>
          <cell r="C1746" t="str">
            <v>FORD</v>
          </cell>
          <cell r="D1746" t="str">
            <v>ECOSPORT</v>
          </cell>
          <cell r="E1746">
            <v>2021</v>
          </cell>
          <cell r="F1746">
            <v>43000</v>
          </cell>
          <cell r="H1746" t="str">
            <v>GRIS METAL</v>
          </cell>
          <cell r="I1746" t="str">
            <v>Megacentro La Serena</v>
          </cell>
          <cell r="J1746" t="str">
            <v>Erica Miranda</v>
          </cell>
          <cell r="K1746" t="str">
            <v>Erica Miranda</v>
          </cell>
          <cell r="L1746" t="str">
            <v>Viviana Rojas</v>
          </cell>
          <cell r="M1746" t="str">
            <v>v.rojas@callegari.cl</v>
          </cell>
          <cell r="N1746">
            <v>8800000</v>
          </cell>
        </row>
        <row r="1747">
          <cell r="A1747" t="str">
            <v>LHRY42</v>
          </cell>
          <cell r="B1747">
            <v>45128.786805555559</v>
          </cell>
          <cell r="C1747" t="str">
            <v>JEEP</v>
          </cell>
          <cell r="D1747" t="str">
            <v>COMPASS</v>
          </cell>
          <cell r="E1747">
            <v>2019</v>
          </cell>
          <cell r="F1747">
            <v>46000</v>
          </cell>
          <cell r="H1747" t="str">
            <v xml:space="preserve">BLANCO </v>
          </cell>
          <cell r="I1747" t="str">
            <v>Kia La Serena</v>
          </cell>
          <cell r="J1747" t="str">
            <v>Erica Miranda</v>
          </cell>
          <cell r="K1747" t="str">
            <v>Erica Miranda</v>
          </cell>
          <cell r="L1747" t="str">
            <v>José Cerda</v>
          </cell>
          <cell r="M1747" t="str">
            <v>jose.cerda@callegari.cl</v>
          </cell>
          <cell r="N1747">
            <v>10300000</v>
          </cell>
        </row>
        <row r="1748">
          <cell r="A1748" t="str">
            <v>LHRY30</v>
          </cell>
          <cell r="B1748">
            <v>45128.705555555556</v>
          </cell>
          <cell r="C1748" t="str">
            <v>PEUGEOT</v>
          </cell>
          <cell r="D1748">
            <v>3008</v>
          </cell>
          <cell r="E1748">
            <v>2019</v>
          </cell>
          <cell r="F1748">
            <v>35643</v>
          </cell>
          <cell r="G1748" t="str">
            <v>1.6 ACTPACK THP E6 AT</v>
          </cell>
          <cell r="H1748" t="str">
            <v>GRIS ARTENSE</v>
          </cell>
          <cell r="I1748" t="str">
            <v>Vallenar</v>
          </cell>
          <cell r="J1748" t="str">
            <v>Camila Chepilla</v>
          </cell>
          <cell r="K1748" t="str">
            <v>Camila Chepilla</v>
          </cell>
          <cell r="L1748" t="str">
            <v>Janette Calderon</v>
          </cell>
          <cell r="M1748" t="str">
            <v>jcalderon@callegari.cl</v>
          </cell>
          <cell r="N1748">
            <v>14200000</v>
          </cell>
        </row>
        <row r="1749">
          <cell r="A1749" t="str">
            <v>LVZR50</v>
          </cell>
          <cell r="B1749">
            <v>45128.431944444441</v>
          </cell>
          <cell r="C1749" t="str">
            <v>PEUGEOT</v>
          </cell>
          <cell r="D1749">
            <v>5008</v>
          </cell>
          <cell r="E1749">
            <v>2020</v>
          </cell>
          <cell r="F1749">
            <v>37800</v>
          </cell>
          <cell r="G1749" t="str">
            <v>1.5 ACTIVE BLUEHDI 130 AT DIESEL</v>
          </cell>
          <cell r="H1749" t="str">
            <v>BLANCO NACAR</v>
          </cell>
          <cell r="I1749" t="str">
            <v>Megacentro La Serena</v>
          </cell>
          <cell r="J1749" t="str">
            <v>Erica Miranda</v>
          </cell>
          <cell r="K1749" t="str">
            <v>Erica Miranda</v>
          </cell>
          <cell r="L1749" t="str">
            <v>Juan Saavedra</v>
          </cell>
          <cell r="M1749" t="str">
            <v>jsaavedra@callegari.cl</v>
          </cell>
          <cell r="N1749">
            <v>16200000</v>
          </cell>
        </row>
        <row r="1750">
          <cell r="A1750" t="str">
            <v>PSJH25</v>
          </cell>
          <cell r="B1750">
            <v>45127.680555555555</v>
          </cell>
          <cell r="C1750" t="str">
            <v>DONGFENG</v>
          </cell>
          <cell r="D1750">
            <v>580</v>
          </cell>
          <cell r="E1750">
            <v>2021</v>
          </cell>
          <cell r="F1750">
            <v>14500</v>
          </cell>
          <cell r="G1750" t="str">
            <v>1.5T LUXURY MT</v>
          </cell>
          <cell r="H1750" t="str">
            <v xml:space="preserve">ROJO </v>
          </cell>
          <cell r="I1750" t="str">
            <v>Sk Copiapo</v>
          </cell>
          <cell r="J1750" t="str">
            <v>Camila Chepilla</v>
          </cell>
          <cell r="K1750" t="str">
            <v>Camila Chepilla</v>
          </cell>
          <cell r="L1750" t="str">
            <v>Katherine Arredondo</v>
          </cell>
          <cell r="M1750" t="str">
            <v>karredondo@callegari.cl</v>
          </cell>
          <cell r="N1750">
            <v>8000000</v>
          </cell>
        </row>
        <row r="1751">
          <cell r="A1751" t="str">
            <v>RBJJ77</v>
          </cell>
          <cell r="B1751">
            <v>45127.390972222223</v>
          </cell>
          <cell r="C1751" t="str">
            <v>CHERY</v>
          </cell>
          <cell r="D1751" t="str">
            <v>TIGGO 3</v>
          </cell>
          <cell r="E1751">
            <v>2021</v>
          </cell>
          <cell r="F1751">
            <v>61902</v>
          </cell>
          <cell r="G1751" t="str">
            <v>1.5 GLS AT</v>
          </cell>
          <cell r="H1751" t="str">
            <v>AZUL METALIZADO</v>
          </cell>
          <cell r="I1751" t="str">
            <v>Local Fco De Aguirre</v>
          </cell>
          <cell r="J1751" t="str">
            <v>Erica Miranda</v>
          </cell>
          <cell r="K1751" t="str">
            <v>Erica Miranda</v>
          </cell>
          <cell r="L1751" t="str">
            <v>Ximena Villagra</v>
          </cell>
          <cell r="M1751" t="str">
            <v>xvillagra@callegari.cl</v>
          </cell>
          <cell r="N1751">
            <v>9000000</v>
          </cell>
        </row>
        <row r="1752">
          <cell r="A1752" t="str">
            <v>PLJW45</v>
          </cell>
          <cell r="B1752">
            <v>45126.698611111111</v>
          </cell>
          <cell r="C1752" t="str">
            <v>NISSAN</v>
          </cell>
          <cell r="D1752" t="str">
            <v>VERSA</v>
          </cell>
          <cell r="E1752">
            <v>2021</v>
          </cell>
          <cell r="F1752">
            <v>24000</v>
          </cell>
          <cell r="G1752" t="str">
            <v>1.6 SENSE MT</v>
          </cell>
          <cell r="H1752" t="str">
            <v>BLANCO PERLA</v>
          </cell>
          <cell r="I1752" t="str">
            <v>Nissan La Serena</v>
          </cell>
          <cell r="J1752" t="str">
            <v>Antonella Daire</v>
          </cell>
          <cell r="K1752" t="str">
            <v>Antonella Daire</v>
          </cell>
          <cell r="L1752" t="str">
            <v>Gemita Muñoz</v>
          </cell>
          <cell r="M1752" t="str">
            <v>gmunoz@callegari.cl</v>
          </cell>
          <cell r="N1752">
            <v>7200000</v>
          </cell>
        </row>
        <row r="1753">
          <cell r="A1753" t="str">
            <v>JHSD41</v>
          </cell>
          <cell r="B1753">
            <v>45126.460416666669</v>
          </cell>
          <cell r="C1753" t="str">
            <v>KIA MOTORS</v>
          </cell>
          <cell r="D1753" t="str">
            <v>MORNING</v>
          </cell>
          <cell r="E1753">
            <v>2017</v>
          </cell>
          <cell r="F1753">
            <v>83000</v>
          </cell>
          <cell r="G1753" t="str">
            <v>MORNING EX 1.0L 5MT TD</v>
          </cell>
          <cell r="H1753" t="str">
            <v>PLATEADO RESPLANDECI</v>
          </cell>
          <cell r="I1753" t="str">
            <v>Local Usados</v>
          </cell>
          <cell r="J1753" t="str">
            <v>Erica Miranda</v>
          </cell>
          <cell r="K1753" t="str">
            <v>Erica Miranda</v>
          </cell>
          <cell r="L1753" t="str">
            <v>Rodrigo Toro</v>
          </cell>
          <cell r="M1753" t="str">
            <v>rtoro@callegari.cl</v>
          </cell>
          <cell r="N1753">
            <v>4500000</v>
          </cell>
        </row>
        <row r="1754">
          <cell r="A1754" t="str">
            <v>RZSK13</v>
          </cell>
          <cell r="B1754">
            <v>45126.458333333336</v>
          </cell>
          <cell r="C1754" t="str">
            <v>NISSAN</v>
          </cell>
          <cell r="D1754" t="str">
            <v>KICKS</v>
          </cell>
          <cell r="E1754">
            <v>2022</v>
          </cell>
          <cell r="F1754">
            <v>4000</v>
          </cell>
          <cell r="G1754" t="str">
            <v>1.6 ADVANCE AT</v>
          </cell>
          <cell r="H1754" t="str">
            <v>GRIS METALICO</v>
          </cell>
          <cell r="I1754" t="str">
            <v>Megacentro La Serena</v>
          </cell>
          <cell r="J1754" t="str">
            <v>Erica Miranda</v>
          </cell>
          <cell r="K1754" t="str">
            <v>Erica Miranda</v>
          </cell>
          <cell r="L1754" t="str">
            <v>Juan Saavedra</v>
          </cell>
          <cell r="M1754" t="str">
            <v>jsaavedra@callegari.cl</v>
          </cell>
          <cell r="N1754">
            <v>12200000</v>
          </cell>
        </row>
        <row r="1755">
          <cell r="A1755" t="str">
            <v>PRHH70</v>
          </cell>
          <cell r="B1755">
            <v>45125.55</v>
          </cell>
          <cell r="C1755" t="str">
            <v>MITSUBISHI</v>
          </cell>
          <cell r="D1755" t="str">
            <v>ECLIPSE CROSS</v>
          </cell>
          <cell r="E1755">
            <v>2021</v>
          </cell>
          <cell r="F1755">
            <v>42178</v>
          </cell>
          <cell r="G1755" t="str">
            <v>1.5 RX MT</v>
          </cell>
          <cell r="H1755" t="str">
            <v>GRIS GRAFITO</v>
          </cell>
          <cell r="I1755" t="str">
            <v>Mitsubishi</v>
          </cell>
          <cell r="J1755" t="str">
            <v>Erica Miranda</v>
          </cell>
          <cell r="K1755" t="str">
            <v>Erica Miranda</v>
          </cell>
          <cell r="L1755" t="str">
            <v>Diana Godoy</v>
          </cell>
          <cell r="M1755" t="str">
            <v>dgodoy@callegari.cl</v>
          </cell>
          <cell r="N1755">
            <v>10500000</v>
          </cell>
        </row>
        <row r="1756">
          <cell r="A1756" t="str">
            <v>RVPZ64</v>
          </cell>
          <cell r="B1756">
            <v>45124.71875</v>
          </cell>
          <cell r="C1756" t="str">
            <v>CHEVROLET</v>
          </cell>
          <cell r="D1756" t="str">
            <v>ONIX</v>
          </cell>
          <cell r="E1756">
            <v>2022</v>
          </cell>
          <cell r="F1756">
            <v>5200</v>
          </cell>
          <cell r="G1756" t="str">
            <v>1.0 SEDAN PREMIER AT</v>
          </cell>
          <cell r="H1756" t="str">
            <v xml:space="preserve">BLANCO </v>
          </cell>
          <cell r="I1756" t="str">
            <v>Nissan La Serena</v>
          </cell>
          <cell r="J1756" t="str">
            <v>Erica Miranda</v>
          </cell>
          <cell r="K1756" t="str">
            <v>Erica Miranda</v>
          </cell>
          <cell r="L1756" t="str">
            <v>Matias Heredia</v>
          </cell>
          <cell r="M1756" t="str">
            <v>mheredia@callegari.cl</v>
          </cell>
          <cell r="N1756">
            <v>10300000</v>
          </cell>
        </row>
        <row r="1757">
          <cell r="A1757" t="str">
            <v>KHPC70</v>
          </cell>
          <cell r="B1757">
            <v>45121.782638888886</v>
          </cell>
          <cell r="C1757" t="str">
            <v>CHERY</v>
          </cell>
          <cell r="D1757" t="str">
            <v>ARRIZO 3</v>
          </cell>
          <cell r="E1757">
            <v>2018</v>
          </cell>
          <cell r="F1757">
            <v>30000</v>
          </cell>
          <cell r="G1757" t="str">
            <v>1.5 GLS MT</v>
          </cell>
          <cell r="H1757" t="str">
            <v>ROJO METALIZADO</v>
          </cell>
          <cell r="I1757" t="str">
            <v>Local Fco De Aguirre</v>
          </cell>
          <cell r="J1757" t="str">
            <v>Erica Miranda</v>
          </cell>
          <cell r="K1757" t="str">
            <v>Erica Miranda</v>
          </cell>
          <cell r="L1757" t="str">
            <v>Willy Guerrero</v>
          </cell>
          <cell r="M1757" t="str">
            <v>wguerrero@callegari.cl</v>
          </cell>
          <cell r="N1757">
            <v>4000000</v>
          </cell>
        </row>
        <row r="1758">
          <cell r="A1758" t="str">
            <v>PPJG77</v>
          </cell>
          <cell r="B1758">
            <v>45121.711111111108</v>
          </cell>
          <cell r="C1758" t="str">
            <v>NISSAN</v>
          </cell>
          <cell r="D1758" t="str">
            <v>VERSA</v>
          </cell>
          <cell r="E1758">
            <v>2021</v>
          </cell>
          <cell r="F1758">
            <v>35000</v>
          </cell>
          <cell r="G1758" t="str">
            <v>1.6 SENSE (RADIO TOUCH) MT</v>
          </cell>
          <cell r="H1758" t="str">
            <v>GRIS METALICO</v>
          </cell>
          <cell r="I1758" t="str">
            <v>Nissan Copiapo</v>
          </cell>
          <cell r="J1758" t="str">
            <v>Camila Chepilla</v>
          </cell>
          <cell r="K1758" t="str">
            <v>Camila Chepilla</v>
          </cell>
          <cell r="L1758" t="str">
            <v>Jonathan Barraza</v>
          </cell>
          <cell r="M1758" t="str">
            <v>jbarraza@callegari.cl</v>
          </cell>
          <cell r="N1758">
            <v>8000000</v>
          </cell>
        </row>
        <row r="1759">
          <cell r="A1759" t="str">
            <v>JLXP52</v>
          </cell>
          <cell r="B1759">
            <v>45121.724305555559</v>
          </cell>
          <cell r="C1759" t="str">
            <v>DODGE</v>
          </cell>
          <cell r="D1759" t="str">
            <v>RAM</v>
          </cell>
          <cell r="E1759">
            <v>2017</v>
          </cell>
          <cell r="F1759">
            <v>54700</v>
          </cell>
          <cell r="G1759" t="str">
            <v>5.7 CREW LARAMIE 4X4 HEMI AT</v>
          </cell>
          <cell r="H1759" t="str">
            <v>AZUL PROFUNDO</v>
          </cell>
          <cell r="I1759" t="str">
            <v>Megacentro Copiapo</v>
          </cell>
          <cell r="J1759" t="str">
            <v>Camila Chepilla</v>
          </cell>
          <cell r="K1759" t="str">
            <v>Camila Chepilla</v>
          </cell>
          <cell r="L1759" t="str">
            <v>Martin Thielemann</v>
          </cell>
          <cell r="M1759" t="str">
            <v>mthielemann@callegari.cl</v>
          </cell>
          <cell r="N1759">
            <v>24700000</v>
          </cell>
        </row>
        <row r="1760">
          <cell r="A1760" t="str">
            <v>KPLB63</v>
          </cell>
          <cell r="B1760">
            <v>45107.776388888888</v>
          </cell>
          <cell r="C1760" t="str">
            <v>FORD</v>
          </cell>
          <cell r="D1760" t="str">
            <v>F-150</v>
          </cell>
          <cell r="E1760">
            <v>2018</v>
          </cell>
          <cell r="F1760">
            <v>110000</v>
          </cell>
          <cell r="G1760" t="str">
            <v>5.0 CC XLT AT 4X4</v>
          </cell>
          <cell r="H1760" t="str">
            <v>AZUL RESPLANDECIENTE</v>
          </cell>
          <cell r="I1760" t="str">
            <v>Megacentro La Serena</v>
          </cell>
          <cell r="J1760" t="str">
            <v>Erica Miranda</v>
          </cell>
          <cell r="K1760" t="str">
            <v>Erica Miranda</v>
          </cell>
          <cell r="L1760" t="str">
            <v>Eliana Aguilera</v>
          </cell>
          <cell r="M1760" t="str">
            <v>belen.aguilera@callegari.cl</v>
          </cell>
          <cell r="N1760">
            <v>19000000</v>
          </cell>
        </row>
        <row r="1761">
          <cell r="A1761" t="str">
            <v>LHRY31</v>
          </cell>
          <cell r="B1761">
            <v>45120.70208333333</v>
          </cell>
          <cell r="C1761" t="str">
            <v>JEEP</v>
          </cell>
          <cell r="D1761" t="str">
            <v>GRAND CHEROKEE</v>
          </cell>
          <cell r="E1761">
            <v>2019</v>
          </cell>
          <cell r="F1761">
            <v>42291</v>
          </cell>
          <cell r="G1761" t="str">
            <v>3.6 LAREDO AT</v>
          </cell>
          <cell r="H1761" t="str">
            <v>GRIS GRAFITO METALIC</v>
          </cell>
          <cell r="I1761" t="str">
            <v>Local Fco De Aguirre</v>
          </cell>
          <cell r="J1761" t="str">
            <v>Erica Miranda</v>
          </cell>
          <cell r="K1761" t="str">
            <v>Erica Miranda</v>
          </cell>
          <cell r="L1761" t="str">
            <v>Pablo Toth</v>
          </cell>
          <cell r="M1761" t="str">
            <v>ptoth@callegari.cl</v>
          </cell>
          <cell r="N1761">
            <v>18000000</v>
          </cell>
        </row>
        <row r="1762">
          <cell r="A1762" t="str">
            <v>KPKP70</v>
          </cell>
          <cell r="B1762">
            <v>45119.768055555556</v>
          </cell>
          <cell r="C1762" t="str">
            <v>MAZDA</v>
          </cell>
          <cell r="D1762" t="str">
            <v>CX-5</v>
          </cell>
          <cell r="E1762">
            <v>2018</v>
          </cell>
          <cell r="F1762">
            <v>43000</v>
          </cell>
          <cell r="G1762" t="str">
            <v>2.0 R L AT 4X4</v>
          </cell>
          <cell r="H1762" t="str">
            <v>GRIS METALICO</v>
          </cell>
          <cell r="I1762" t="str">
            <v>Peugeot La Serena</v>
          </cell>
          <cell r="J1762" t="str">
            <v>Erica Miranda</v>
          </cell>
          <cell r="K1762" t="str">
            <v>Erica Miranda</v>
          </cell>
          <cell r="L1762" t="str">
            <v>Carlos  Torres</v>
          </cell>
          <cell r="M1762" t="str">
            <v>ctorres@callegari.cl</v>
          </cell>
          <cell r="N1762">
            <v>14000000</v>
          </cell>
        </row>
        <row r="1763">
          <cell r="A1763" t="str">
            <v>HLBT63</v>
          </cell>
          <cell r="B1763">
            <v>45119.755555555559</v>
          </cell>
          <cell r="C1763" t="str">
            <v>DODGE</v>
          </cell>
          <cell r="D1763" t="str">
            <v>JOURNEY</v>
          </cell>
          <cell r="E1763">
            <v>2016</v>
          </cell>
          <cell r="F1763">
            <v>103464</v>
          </cell>
          <cell r="G1763" t="str">
            <v>2.4 JOURNEY R/T AT</v>
          </cell>
          <cell r="H1763" t="str">
            <v xml:space="preserve">BLANCO </v>
          </cell>
          <cell r="I1763" t="str">
            <v>Usados Los Carreras</v>
          </cell>
          <cell r="J1763" t="str">
            <v>Camila Chepilla</v>
          </cell>
          <cell r="K1763" t="str">
            <v>Camila Chepilla</v>
          </cell>
          <cell r="L1763" t="str">
            <v>Lucila Arredondo</v>
          </cell>
          <cell r="M1763" t="str">
            <v>larredondo@callegari.cl</v>
          </cell>
          <cell r="N1763">
            <v>10000000</v>
          </cell>
        </row>
        <row r="1764">
          <cell r="A1764" t="str">
            <v>KPKJ71</v>
          </cell>
          <cell r="B1764">
            <v>45119.72152777778</v>
          </cell>
          <cell r="C1764" t="str">
            <v>CHEVROLET</v>
          </cell>
          <cell r="D1764" t="str">
            <v>PRISMA</v>
          </cell>
          <cell r="E1764">
            <v>2018</v>
          </cell>
          <cell r="F1764">
            <v>97000</v>
          </cell>
          <cell r="H1764" t="str">
            <v xml:space="preserve">BLANCO </v>
          </cell>
          <cell r="I1764" t="str">
            <v>Sk Copiapo</v>
          </cell>
          <cell r="J1764" t="str">
            <v>Camila Chepilla</v>
          </cell>
          <cell r="K1764" t="str">
            <v>Camila Chepilla</v>
          </cell>
          <cell r="L1764" t="str">
            <v>Daniela Velazquez</v>
          </cell>
          <cell r="M1764" t="str">
            <v>dvelazquez@callegari.cl</v>
          </cell>
          <cell r="N1764">
            <v>4400000</v>
          </cell>
        </row>
        <row r="1765">
          <cell r="A1765" t="str">
            <v>KZWD93</v>
          </cell>
          <cell r="B1765">
            <v>45119.720138888886</v>
          </cell>
          <cell r="C1765" t="str">
            <v>KIA MOTORS</v>
          </cell>
          <cell r="D1765" t="str">
            <v>CERATO</v>
          </cell>
          <cell r="E1765">
            <v>2019</v>
          </cell>
          <cell r="F1765">
            <v>43200</v>
          </cell>
          <cell r="G1765" t="str">
            <v>CERATO EX 1.6L 6MT</v>
          </cell>
          <cell r="H1765" t="str">
            <v>BLANCO INVIERNO</v>
          </cell>
          <cell r="I1765" t="str">
            <v xml:space="preserve">Premium Usados </v>
          </cell>
          <cell r="J1765" t="str">
            <v>Erica Miranda</v>
          </cell>
          <cell r="K1765" t="str">
            <v>Erica Miranda</v>
          </cell>
          <cell r="L1765" t="str">
            <v>Jordi Foitzick</v>
          </cell>
          <cell r="M1765" t="str">
            <v>jocarrasco@callegari.cl</v>
          </cell>
          <cell r="N1765">
            <v>9000000</v>
          </cell>
        </row>
        <row r="1766">
          <cell r="A1766" t="str">
            <v>LRSX66</v>
          </cell>
          <cell r="B1766">
            <v>45119.430555555555</v>
          </cell>
          <cell r="C1766" t="str">
            <v>RAM</v>
          </cell>
          <cell r="D1766">
            <v>1000</v>
          </cell>
          <cell r="E1766">
            <v>2020</v>
          </cell>
          <cell r="F1766">
            <v>47000</v>
          </cell>
          <cell r="G1766" t="str">
            <v>1.8 BIG HORN LX AT</v>
          </cell>
          <cell r="H1766" t="str">
            <v>ROJO ALPINO</v>
          </cell>
          <cell r="I1766" t="str">
            <v>Megacentro La Serena</v>
          </cell>
          <cell r="J1766" t="str">
            <v>Erica Miranda</v>
          </cell>
          <cell r="K1766" t="str">
            <v>Erica Miranda</v>
          </cell>
          <cell r="L1766" t="str">
            <v>Juan Saavedra</v>
          </cell>
          <cell r="M1766" t="str">
            <v>jsaavedra@callegari.cl</v>
          </cell>
          <cell r="N1766">
            <v>13200000</v>
          </cell>
        </row>
        <row r="1767">
          <cell r="A1767" t="str">
            <v>LBVR67</v>
          </cell>
          <cell r="B1767">
            <v>45117.500694444447</v>
          </cell>
          <cell r="C1767" t="str">
            <v>TOYOTA</v>
          </cell>
          <cell r="D1767" t="str">
            <v>FORTUNER</v>
          </cell>
          <cell r="E1767">
            <v>2019</v>
          </cell>
          <cell r="F1767">
            <v>56000</v>
          </cell>
          <cell r="G1767" t="str">
            <v>2.7 SRX LHA0 AT</v>
          </cell>
          <cell r="H1767" t="str">
            <v>GRIS OSCURO METALICO</v>
          </cell>
          <cell r="I1767" t="str">
            <v>Nissan Copiapo</v>
          </cell>
          <cell r="J1767" t="str">
            <v>Camila Chepilla</v>
          </cell>
          <cell r="K1767" t="str">
            <v>Camila Chepilla</v>
          </cell>
          <cell r="L1767" t="str">
            <v>Daniel Villa</v>
          </cell>
          <cell r="M1767" t="str">
            <v>dvilla@callegari.cl</v>
          </cell>
          <cell r="N1767">
            <v>19700000</v>
          </cell>
        </row>
        <row r="1768">
          <cell r="A1768" t="str">
            <v>PFRL39</v>
          </cell>
          <cell r="B1768">
            <v>45112.414583333331</v>
          </cell>
          <cell r="C1768" t="str">
            <v>KIA MOTORS</v>
          </cell>
          <cell r="D1768" t="str">
            <v>MORNING</v>
          </cell>
          <cell r="E1768">
            <v>2020</v>
          </cell>
          <cell r="F1768">
            <v>36450</v>
          </cell>
          <cell r="G1768" t="str">
            <v>MORNING EX 1.2L 5MT ABS AC</v>
          </cell>
          <cell r="H1768" t="str">
            <v>BLANCO INVIERNO</v>
          </cell>
          <cell r="I1768" t="str">
            <v>Local Usados</v>
          </cell>
          <cell r="J1768" t="str">
            <v>Erica Miranda</v>
          </cell>
          <cell r="K1768" t="str">
            <v>Erica Miranda</v>
          </cell>
          <cell r="L1768" t="str">
            <v>Vanessa  Casanga</v>
          </cell>
          <cell r="M1768" t="str">
            <v>vcasanga@callegari.cl</v>
          </cell>
          <cell r="N1768">
            <v>6300000</v>
          </cell>
        </row>
        <row r="1769">
          <cell r="A1769" t="str">
            <v>KTCR31</v>
          </cell>
          <cell r="B1769">
            <v>45112.722916666666</v>
          </cell>
          <cell r="C1769" t="str">
            <v>JEEP</v>
          </cell>
          <cell r="D1769" t="str">
            <v>RENEGADE</v>
          </cell>
          <cell r="E1769">
            <v>2018</v>
          </cell>
          <cell r="F1769">
            <v>81252</v>
          </cell>
          <cell r="G1769" t="str">
            <v>1.8 SPORT LX MT</v>
          </cell>
          <cell r="H1769" t="str">
            <v xml:space="preserve">PLATEADO </v>
          </cell>
          <cell r="I1769" t="str">
            <v>Local Fco De Aguirre</v>
          </cell>
          <cell r="J1769" t="str">
            <v>Erica Miranda</v>
          </cell>
          <cell r="K1769" t="str">
            <v>Erica Miranda</v>
          </cell>
          <cell r="L1769" t="str">
            <v>Maria Mendoza</v>
          </cell>
          <cell r="M1769" t="str">
            <v>maria.mendoza@callegari.cl</v>
          </cell>
          <cell r="N1769">
            <v>8000000</v>
          </cell>
        </row>
        <row r="1770">
          <cell r="A1770" t="str">
            <v>JXZZ29</v>
          </cell>
          <cell r="B1770">
            <v>45112.723611111112</v>
          </cell>
          <cell r="C1770" t="str">
            <v>CHERY</v>
          </cell>
          <cell r="D1770" t="str">
            <v>TIGGO 2</v>
          </cell>
          <cell r="E1770">
            <v>2018</v>
          </cell>
          <cell r="F1770">
            <v>36000</v>
          </cell>
          <cell r="G1770" t="str">
            <v>1.5 GLX MT</v>
          </cell>
          <cell r="H1770" t="str">
            <v>NARANJO METALIZADO</v>
          </cell>
          <cell r="I1770" t="str">
            <v>Local Fco De Aguirre</v>
          </cell>
          <cell r="J1770" t="str">
            <v>Erica Miranda</v>
          </cell>
          <cell r="K1770" t="str">
            <v>Erica Miranda</v>
          </cell>
          <cell r="L1770" t="str">
            <v>Maria Mendoza</v>
          </cell>
          <cell r="M1770" t="str">
            <v>maria.mendoza@callegari.cl</v>
          </cell>
          <cell r="N1770">
            <v>5500000</v>
          </cell>
        </row>
        <row r="1771">
          <cell r="A1771" t="str">
            <v>PFSB77</v>
          </cell>
          <cell r="B1771">
            <v>45112.560416666667</v>
          </cell>
          <cell r="C1771" t="str">
            <v>KIA MOTORS</v>
          </cell>
          <cell r="D1771" t="str">
            <v>RIO 5</v>
          </cell>
          <cell r="E1771">
            <v>2020</v>
          </cell>
          <cell r="F1771">
            <v>31000</v>
          </cell>
          <cell r="G1771" t="str">
            <v>RIO 5 EX 1.4L 6AT FULL</v>
          </cell>
          <cell r="H1771" t="str">
            <v>BLANCO INVIERNO</v>
          </cell>
          <cell r="I1771" t="str">
            <v>Kia La Serena</v>
          </cell>
          <cell r="J1771" t="str">
            <v>Erica Miranda</v>
          </cell>
          <cell r="K1771" t="str">
            <v>Erica Miranda</v>
          </cell>
          <cell r="L1771" t="str">
            <v>Carolina Bustos</v>
          </cell>
          <cell r="M1771" t="str">
            <v>cbustos@callegari.cl</v>
          </cell>
          <cell r="N1771">
            <v>9700000</v>
          </cell>
        </row>
        <row r="1772">
          <cell r="A1772" t="str">
            <v>GTLR64</v>
          </cell>
          <cell r="B1772">
            <v>45110.798611111109</v>
          </cell>
          <cell r="C1772" t="str">
            <v>CHERY</v>
          </cell>
          <cell r="D1772" t="str">
            <v>GRAND TIGGO</v>
          </cell>
          <cell r="E1772">
            <v>2015</v>
          </cell>
          <cell r="F1772">
            <v>86000</v>
          </cell>
          <cell r="G1772" t="str">
            <v>2.0 GL MT</v>
          </cell>
          <cell r="H1772" t="str">
            <v>BLANCO METALIZADO</v>
          </cell>
          <cell r="I1772" t="str">
            <v>Megacentro La Serena</v>
          </cell>
          <cell r="J1772" t="str">
            <v>Erica Miranda</v>
          </cell>
          <cell r="K1772" t="str">
            <v>Erica Miranda</v>
          </cell>
          <cell r="L1772" t="str">
            <v>Fabian Muñoz</v>
          </cell>
          <cell r="M1772" t="str">
            <v>fmunoz@callegari.cl</v>
          </cell>
          <cell r="N1772">
            <v>5500000</v>
          </cell>
        </row>
        <row r="1773">
          <cell r="A1773" t="str">
            <v>RFFS79</v>
          </cell>
          <cell r="B1773">
            <v>45110.71597222222</v>
          </cell>
          <cell r="C1773" t="str">
            <v>FORD</v>
          </cell>
          <cell r="D1773" t="str">
            <v>RANGER</v>
          </cell>
          <cell r="E1773">
            <v>2022</v>
          </cell>
          <cell r="F1773">
            <v>25000</v>
          </cell>
          <cell r="G1773" t="str">
            <v>3.2 LIMITED AT 4X4 DIESEL</v>
          </cell>
          <cell r="H1773" t="str">
            <v>GRIS PLATA</v>
          </cell>
          <cell r="I1773" t="str">
            <v>Peugeot La Serena</v>
          </cell>
          <cell r="J1773" t="str">
            <v>Erica Miranda</v>
          </cell>
          <cell r="K1773" t="str">
            <v>Erica Miranda</v>
          </cell>
          <cell r="L1773" t="str">
            <v>Adriana Casallas</v>
          </cell>
          <cell r="M1773" t="str">
            <v>acasallas@callegari.cl</v>
          </cell>
          <cell r="N1773">
            <v>24000000</v>
          </cell>
        </row>
        <row r="1774">
          <cell r="A1774" t="str">
            <v>PFSB71</v>
          </cell>
          <cell r="B1774">
            <v>45107.807638888888</v>
          </cell>
          <cell r="C1774" t="str">
            <v>CHERY</v>
          </cell>
          <cell r="D1774" t="str">
            <v>TIGGO 2</v>
          </cell>
          <cell r="E1774">
            <v>2021</v>
          </cell>
          <cell r="F1774">
            <v>15000</v>
          </cell>
          <cell r="G1774" t="str">
            <v>1.5 GLX MT</v>
          </cell>
          <cell r="H1774" t="str">
            <v>ROJO METALIZADO</v>
          </cell>
          <cell r="I1774" t="str">
            <v>Peugeot La Serena</v>
          </cell>
          <cell r="J1774" t="str">
            <v>Erica Miranda</v>
          </cell>
          <cell r="K1774" t="str">
            <v>Erica Miranda</v>
          </cell>
          <cell r="L1774" t="str">
            <v>Camila Gonzalez</v>
          </cell>
          <cell r="M1774" t="str">
            <v>camila.gonzalez@callegari.cl</v>
          </cell>
          <cell r="N1774">
            <v>6000000</v>
          </cell>
        </row>
        <row r="1775">
          <cell r="A1775" t="str">
            <v>LGRD26</v>
          </cell>
          <cell r="B1775">
            <v>45107.645138888889</v>
          </cell>
          <cell r="C1775" t="str">
            <v>KIA MOTORS</v>
          </cell>
          <cell r="D1775" t="str">
            <v>CERATO</v>
          </cell>
          <cell r="E1775">
            <v>2019</v>
          </cell>
          <cell r="F1775">
            <v>95479</v>
          </cell>
          <cell r="G1775" t="str">
            <v>CERATO EX 1.6L 6MT FULL</v>
          </cell>
          <cell r="H1775" t="str">
            <v>GRIS URBANO</v>
          </cell>
          <cell r="I1775" t="str">
            <v>Megacentro Ovalle</v>
          </cell>
          <cell r="J1775" t="str">
            <v>Erica Miranda</v>
          </cell>
          <cell r="K1775" t="str">
            <v>Erica Miranda</v>
          </cell>
          <cell r="L1775" t="str">
            <v>David Ramirez</v>
          </cell>
          <cell r="M1775" t="str">
            <v>dramirez@callegari.cl</v>
          </cell>
          <cell r="N1775">
            <v>8000000</v>
          </cell>
        </row>
        <row r="1776">
          <cell r="A1776" t="str">
            <v>PXXT58</v>
          </cell>
          <cell r="B1776">
            <v>45107.643750000003</v>
          </cell>
          <cell r="C1776" t="str">
            <v>NISSAN</v>
          </cell>
          <cell r="D1776" t="str">
            <v>KICKS</v>
          </cell>
          <cell r="E1776">
            <v>2021</v>
          </cell>
          <cell r="F1776">
            <v>43672</v>
          </cell>
          <cell r="G1776" t="str">
            <v>1.6 SENSE MT</v>
          </cell>
          <cell r="H1776" t="str">
            <v>GRIS METALICO</v>
          </cell>
          <cell r="I1776" t="str">
            <v>Nissan La Serena</v>
          </cell>
          <cell r="J1776" t="str">
            <v>Erica Miranda</v>
          </cell>
          <cell r="K1776" t="str">
            <v>Erica Miranda</v>
          </cell>
          <cell r="L1776" t="str">
            <v>Magdalena Olivares</v>
          </cell>
          <cell r="M1776" t="str">
            <v>molivares@callegari.cl</v>
          </cell>
          <cell r="N1776">
            <v>9130000</v>
          </cell>
        </row>
        <row r="1777">
          <cell r="A1777" t="str">
            <v>LWFY68</v>
          </cell>
          <cell r="B1777">
            <v>45107.519444444442</v>
          </cell>
          <cell r="C1777" t="str">
            <v>HYUNDAI</v>
          </cell>
          <cell r="D1777" t="str">
            <v>CRETA</v>
          </cell>
          <cell r="E1777">
            <v>2020</v>
          </cell>
          <cell r="F1777">
            <v>43000</v>
          </cell>
          <cell r="G1777" t="str">
            <v>1.6 PLUS FL MT</v>
          </cell>
          <cell r="H1777" t="str">
            <v>PLATEADO PLATA</v>
          </cell>
          <cell r="I1777" t="str">
            <v>Megacentro La Serena</v>
          </cell>
          <cell r="J1777" t="str">
            <v>Erica Miranda</v>
          </cell>
          <cell r="K1777" t="str">
            <v>Erica Miranda</v>
          </cell>
          <cell r="L1777" t="str">
            <v>Hugo Araya Araya</v>
          </cell>
          <cell r="M1777" t="str">
            <v>haraya@callegari.cl</v>
          </cell>
          <cell r="N1777">
            <v>10200000</v>
          </cell>
        </row>
        <row r="1778">
          <cell r="A1778" t="str">
            <v>JBJZ91</v>
          </cell>
          <cell r="B1778">
            <v>45106.786111111112</v>
          </cell>
          <cell r="C1778" t="str">
            <v>KIA MOTORS</v>
          </cell>
          <cell r="D1778" t="str">
            <v>SPORTAGE</v>
          </cell>
          <cell r="E1778">
            <v>2017</v>
          </cell>
          <cell r="F1778">
            <v>72000</v>
          </cell>
          <cell r="G1778" t="str">
            <v>SPORTAGE LX 2.0L GSL 6MT 2WD</v>
          </cell>
          <cell r="H1778" t="str">
            <v>BLANCO INVIERNO</v>
          </cell>
          <cell r="I1778" t="str">
            <v>Kia La Serena</v>
          </cell>
          <cell r="J1778" t="str">
            <v>Erica Miranda</v>
          </cell>
          <cell r="K1778" t="str">
            <v>Erica Miranda</v>
          </cell>
          <cell r="L1778" t="str">
            <v>José Cerda</v>
          </cell>
          <cell r="M1778" t="str">
            <v>jose.cerda@callegari.cl</v>
          </cell>
          <cell r="N1778">
            <v>10500000</v>
          </cell>
        </row>
        <row r="1779">
          <cell r="A1779" t="str">
            <v>LBSF88</v>
          </cell>
          <cell r="B1779">
            <v>45106.783333333333</v>
          </cell>
          <cell r="C1779" t="str">
            <v>PEUGEOT</v>
          </cell>
          <cell r="D1779">
            <v>3008</v>
          </cell>
          <cell r="E1779">
            <v>2019</v>
          </cell>
          <cell r="F1779">
            <v>68863</v>
          </cell>
          <cell r="G1779" t="str">
            <v>1.6 ALL BLUHDI 120EAT6 E6 AT DIESEL</v>
          </cell>
          <cell r="H1779" t="str">
            <v>GRIS HURRICANE</v>
          </cell>
          <cell r="I1779" t="str">
            <v>Peugeot La Serena</v>
          </cell>
          <cell r="J1779" t="str">
            <v>Erica Miranda</v>
          </cell>
          <cell r="K1779" t="str">
            <v>Erica Miranda</v>
          </cell>
          <cell r="L1779" t="str">
            <v>Jose Luis Espinoza</v>
          </cell>
          <cell r="M1779" t="str">
            <v>jlespinoza@callegari.cl</v>
          </cell>
          <cell r="N1779">
            <v>13500000</v>
          </cell>
        </row>
        <row r="1780">
          <cell r="A1780" t="str">
            <v>PCFH35</v>
          </cell>
          <cell r="B1780">
            <v>45106.78125</v>
          </cell>
          <cell r="C1780" t="str">
            <v>KIA MOTORS</v>
          </cell>
          <cell r="D1780" t="str">
            <v>SOLUTO</v>
          </cell>
          <cell r="E1780">
            <v>2020</v>
          </cell>
          <cell r="F1780">
            <v>24900</v>
          </cell>
          <cell r="G1780" t="str">
            <v>1.4 LX AC MT</v>
          </cell>
          <cell r="H1780" t="str">
            <v>ROJO PERSA</v>
          </cell>
          <cell r="I1780" t="str">
            <v>Kia La Serena</v>
          </cell>
          <cell r="J1780" t="str">
            <v>Erica Miranda</v>
          </cell>
          <cell r="K1780" t="str">
            <v>Erica Miranda</v>
          </cell>
          <cell r="L1780" t="str">
            <v>Carolina Bustos</v>
          </cell>
          <cell r="M1780" t="str">
            <v>cbustos@callegari.cl</v>
          </cell>
          <cell r="N1780">
            <v>6500000</v>
          </cell>
        </row>
        <row r="1781">
          <cell r="A1781" t="str">
            <v>PFRR41</v>
          </cell>
          <cell r="B1781">
            <v>45106.506944444445</v>
          </cell>
          <cell r="C1781" t="str">
            <v>PEUGEOT</v>
          </cell>
          <cell r="D1781">
            <v>3008</v>
          </cell>
          <cell r="E1781">
            <v>2020</v>
          </cell>
          <cell r="F1781">
            <v>58764</v>
          </cell>
          <cell r="G1781" t="str">
            <v>1.5 ACTIVE BLUEHDI 130 MT DIESEL</v>
          </cell>
          <cell r="H1781" t="str">
            <v>BLANCO NACARADO</v>
          </cell>
          <cell r="I1781" t="str">
            <v>Kia La Serena</v>
          </cell>
          <cell r="J1781" t="str">
            <v>Erica Miranda</v>
          </cell>
          <cell r="K1781" t="str">
            <v>Erica Miranda</v>
          </cell>
          <cell r="L1781" t="str">
            <v>José Cerda</v>
          </cell>
          <cell r="M1781" t="str">
            <v>jose.cerda@callegari.cl</v>
          </cell>
          <cell r="N1781">
            <v>15300000</v>
          </cell>
        </row>
        <row r="1782">
          <cell r="A1782" t="str">
            <v>PJYL94</v>
          </cell>
          <cell r="B1782">
            <v>45106.386111111111</v>
          </cell>
          <cell r="C1782" t="str">
            <v>CHANGAN</v>
          </cell>
          <cell r="D1782" t="str">
            <v>CS15</v>
          </cell>
          <cell r="E1782">
            <v>2021</v>
          </cell>
          <cell r="F1782">
            <v>10806</v>
          </cell>
          <cell r="G1782" t="str">
            <v>1.5 ELITE AT</v>
          </cell>
          <cell r="H1782" t="str">
            <v xml:space="preserve">ROJO </v>
          </cell>
          <cell r="I1782" t="str">
            <v>Sk Copiapo</v>
          </cell>
          <cell r="J1782" t="str">
            <v>Camila Chepilla</v>
          </cell>
          <cell r="K1782" t="str">
            <v>Camila Chepilla</v>
          </cell>
          <cell r="L1782" t="str">
            <v>Katherine Arredondo</v>
          </cell>
          <cell r="M1782" t="str">
            <v>karredondo@callegari.cl</v>
          </cell>
          <cell r="N1782">
            <v>8000000</v>
          </cell>
        </row>
        <row r="1783">
          <cell r="A1783" t="str">
            <v>KDTX37</v>
          </cell>
          <cell r="B1783">
            <v>45105.698611111111</v>
          </cell>
          <cell r="C1783" t="str">
            <v>SSANGYONG</v>
          </cell>
          <cell r="D1783" t="str">
            <v>REXTON</v>
          </cell>
          <cell r="E1783">
            <v>2018</v>
          </cell>
          <cell r="F1783">
            <v>97000</v>
          </cell>
          <cell r="G1783" t="str">
            <v>2.2 YRX201 AT DIESEL</v>
          </cell>
          <cell r="H1783" t="str">
            <v xml:space="preserve">PLATEADO </v>
          </cell>
          <cell r="I1783" t="str">
            <v>Megacentro La Serena</v>
          </cell>
          <cell r="J1783" t="str">
            <v>Erica Miranda</v>
          </cell>
          <cell r="K1783" t="str">
            <v>Erica Miranda</v>
          </cell>
          <cell r="L1783" t="str">
            <v>Viviana Rojas</v>
          </cell>
          <cell r="M1783" t="str">
            <v>v.rojas@callegari.cl</v>
          </cell>
          <cell r="N1783">
            <v>11500000</v>
          </cell>
        </row>
        <row r="1784">
          <cell r="A1784" t="str">
            <v>SBJH33</v>
          </cell>
          <cell r="B1784">
            <v>45104.750694444447</v>
          </cell>
          <cell r="C1784" t="str">
            <v>HYUNDAI</v>
          </cell>
          <cell r="D1784" t="str">
            <v>TUCSON</v>
          </cell>
          <cell r="E1784">
            <v>2022</v>
          </cell>
          <cell r="F1784">
            <v>27300</v>
          </cell>
          <cell r="G1784" t="str">
            <v>1.6T NX4 PLUS AT</v>
          </cell>
          <cell r="H1784" t="str">
            <v>AZUL OSCURO</v>
          </cell>
          <cell r="I1784" t="str">
            <v>Megacentro Ovalle</v>
          </cell>
          <cell r="J1784" t="str">
            <v>Erica Miranda</v>
          </cell>
          <cell r="K1784" t="str">
            <v>Erica Miranda</v>
          </cell>
          <cell r="L1784" t="str">
            <v>Andy Sebastian  Rojas</v>
          </cell>
          <cell r="M1784" t="str">
            <v>arojas@callegari.cl</v>
          </cell>
          <cell r="N1784">
            <v>16500000</v>
          </cell>
        </row>
        <row r="1785">
          <cell r="A1785" t="str">
            <v>LHRZ82</v>
          </cell>
          <cell r="B1785">
            <v>45104.552083333336</v>
          </cell>
          <cell r="C1785" t="str">
            <v>KIA MOTORS</v>
          </cell>
          <cell r="D1785" t="str">
            <v>RIO 4</v>
          </cell>
          <cell r="E1785">
            <v>2019</v>
          </cell>
          <cell r="F1785">
            <v>13400</v>
          </cell>
          <cell r="G1785" t="str">
            <v>RIO 4 EX 1.4L 6MT FULL</v>
          </cell>
          <cell r="H1785" t="str">
            <v>PLATEADO SUAVE</v>
          </cell>
          <cell r="I1785" t="str">
            <v>Megacentro Ovalle</v>
          </cell>
          <cell r="J1785" t="str">
            <v>Erica Miranda</v>
          </cell>
          <cell r="K1785" t="str">
            <v>Erica Miranda</v>
          </cell>
          <cell r="L1785" t="str">
            <v>Jose Torres</v>
          </cell>
          <cell r="M1785" t="str">
            <v>jtorres@callegari.cl</v>
          </cell>
          <cell r="N1785">
            <v>7500000</v>
          </cell>
        </row>
        <row r="1786">
          <cell r="A1786" t="str">
            <v>LDBB65</v>
          </cell>
          <cell r="B1786">
            <v>45104.543749999997</v>
          </cell>
          <cell r="C1786" t="str">
            <v>JEEP</v>
          </cell>
          <cell r="D1786" t="str">
            <v>COMPASS</v>
          </cell>
          <cell r="E1786">
            <v>2019</v>
          </cell>
          <cell r="F1786">
            <v>39000</v>
          </cell>
          <cell r="G1786" t="str">
            <v>2.4 COMPASS LONGITUD AT 4X4</v>
          </cell>
          <cell r="H1786" t="str">
            <v>BLANCO</v>
          </cell>
          <cell r="I1786" t="str">
            <v>Salamanca</v>
          </cell>
          <cell r="J1786" t="str">
            <v>Erica Miranda</v>
          </cell>
          <cell r="K1786" t="str">
            <v>Erica Miranda</v>
          </cell>
          <cell r="L1786" t="str">
            <v>Cristian Rondanelli</v>
          </cell>
          <cell r="M1786" t="str">
            <v>crondanelli@callegari.cl</v>
          </cell>
          <cell r="N1786">
            <v>14000000</v>
          </cell>
        </row>
        <row r="1787">
          <cell r="A1787" t="str">
            <v>SCZR32</v>
          </cell>
          <cell r="B1787">
            <v>45100.479166666664</v>
          </cell>
          <cell r="C1787" t="str">
            <v>PEUGEOT</v>
          </cell>
          <cell r="D1787">
            <v>308</v>
          </cell>
          <cell r="E1787">
            <v>2022</v>
          </cell>
          <cell r="F1787">
            <v>9800</v>
          </cell>
          <cell r="G1787" t="str">
            <v>1.5 ALLURE PACK BLUEHDI 130 AT DIESEL</v>
          </cell>
          <cell r="H1787" t="str">
            <v>AZUL VERTIGO</v>
          </cell>
          <cell r="I1787" t="str">
            <v>Megacentro La Serena</v>
          </cell>
          <cell r="J1787" t="str">
            <v>Erica Miranda</v>
          </cell>
          <cell r="K1787" t="str">
            <v>Erica Miranda</v>
          </cell>
          <cell r="L1787" t="str">
            <v>Viviana Rojas</v>
          </cell>
          <cell r="M1787" t="str">
            <v>v.rojas@callegari.cl</v>
          </cell>
          <cell r="N1787">
            <v>17500000</v>
          </cell>
        </row>
        <row r="1788">
          <cell r="A1788" t="str">
            <v>KPKV44</v>
          </cell>
          <cell r="B1788">
            <v>45099.695138888892</v>
          </cell>
          <cell r="C1788" t="str">
            <v>TOYOTA</v>
          </cell>
          <cell r="D1788" t="str">
            <v>RAV4</v>
          </cell>
          <cell r="E1788">
            <v>2018</v>
          </cell>
          <cell r="F1788">
            <v>55000</v>
          </cell>
          <cell r="G1788" t="str">
            <v>2.0 ADVANTAGE LUJO 4X2 MT</v>
          </cell>
          <cell r="H1788" t="str">
            <v>PLATEADO SILVER META</v>
          </cell>
          <cell r="I1788" t="str">
            <v>Megacentro La Serena</v>
          </cell>
          <cell r="J1788" t="str">
            <v>Erica Miranda</v>
          </cell>
          <cell r="K1788" t="str">
            <v>Erica Miranda</v>
          </cell>
          <cell r="L1788" t="str">
            <v>Manuel Villalon</v>
          </cell>
          <cell r="M1788" t="str">
            <v>mvillalon@callegari.cl</v>
          </cell>
          <cell r="N1788">
            <v>11200000</v>
          </cell>
        </row>
        <row r="1789">
          <cell r="A1789" t="str">
            <v>LYLZ61</v>
          </cell>
          <cell r="B1789">
            <v>45099.551388888889</v>
          </cell>
          <cell r="C1789" t="str">
            <v>NISSAN</v>
          </cell>
          <cell r="D1789" t="str">
            <v>VERSA</v>
          </cell>
          <cell r="E1789">
            <v>2020</v>
          </cell>
          <cell r="F1789">
            <v>22075</v>
          </cell>
          <cell r="G1789" t="str">
            <v>1.6 SENSE MT</v>
          </cell>
          <cell r="H1789" t="str">
            <v>ROJO METALICO</v>
          </cell>
          <cell r="I1789" t="str">
            <v>Nissan La Serena</v>
          </cell>
          <cell r="J1789" t="str">
            <v>Erica Miranda</v>
          </cell>
          <cell r="K1789" t="str">
            <v>Erica Miranda</v>
          </cell>
          <cell r="L1789" t="str">
            <v>Magdalena Olivares</v>
          </cell>
          <cell r="M1789" t="str">
            <v>molivares@callegari.cl</v>
          </cell>
          <cell r="N1789">
            <v>7700000</v>
          </cell>
        </row>
        <row r="1790">
          <cell r="A1790" t="str">
            <v>RBBB13</v>
          </cell>
          <cell r="B1790">
            <v>45099.530555555553</v>
          </cell>
          <cell r="C1790" t="str">
            <v>FORD</v>
          </cell>
          <cell r="D1790" t="str">
            <v>TRANSIT</v>
          </cell>
          <cell r="E1790">
            <v>2021</v>
          </cell>
          <cell r="F1790">
            <v>18000</v>
          </cell>
          <cell r="G1790" t="str">
            <v>2.2 TRANSIT CUSTOM MT DIESEL</v>
          </cell>
          <cell r="H1790" t="str">
            <v>BLANCO INVIERNO</v>
          </cell>
          <cell r="I1790" t="str">
            <v>Kia La Serena</v>
          </cell>
          <cell r="J1790" t="str">
            <v>Erica Miranda</v>
          </cell>
          <cell r="K1790" t="str">
            <v>Erica Miranda</v>
          </cell>
          <cell r="L1790" t="str">
            <v>José Cerda</v>
          </cell>
          <cell r="M1790" t="str">
            <v>jose.cerda@callegari.cl</v>
          </cell>
          <cell r="N1790">
            <v>20000000</v>
          </cell>
        </row>
        <row r="1791">
          <cell r="A1791" t="str">
            <v>FCBT93</v>
          </cell>
          <cell r="B1791">
            <v>45097.710416666669</v>
          </cell>
          <cell r="C1791" t="str">
            <v>DODGE</v>
          </cell>
          <cell r="D1791" t="str">
            <v>DURANGO</v>
          </cell>
          <cell r="E1791">
            <v>2012</v>
          </cell>
          <cell r="F1791">
            <v>141000</v>
          </cell>
          <cell r="G1791" t="str">
            <v>3.6 CREW LUX AWDL AT 4X4</v>
          </cell>
          <cell r="H1791" t="str">
            <v xml:space="preserve">ROJO </v>
          </cell>
          <cell r="I1791" t="str">
            <v>Megacentro La Serena</v>
          </cell>
          <cell r="J1791" t="str">
            <v>Erica Miranda</v>
          </cell>
          <cell r="K1791" t="str">
            <v>Erica Miranda</v>
          </cell>
          <cell r="L1791" t="str">
            <v>Eliana Aguilera</v>
          </cell>
          <cell r="M1791" t="str">
            <v>belen.aguilera@callegari.cl</v>
          </cell>
          <cell r="N1791">
            <v>7000000</v>
          </cell>
        </row>
        <row r="1792">
          <cell r="A1792" t="str">
            <v>PKDZ48</v>
          </cell>
          <cell r="B1792">
            <v>45097.561111111114</v>
          </cell>
          <cell r="C1792" t="str">
            <v>NISSAN</v>
          </cell>
          <cell r="D1792" t="str">
            <v>VERSA</v>
          </cell>
          <cell r="E1792">
            <v>2021</v>
          </cell>
          <cell r="F1792">
            <v>21000</v>
          </cell>
          <cell r="G1792" t="str">
            <v>1.6 EXCLUSIVE AT</v>
          </cell>
          <cell r="H1792" t="str">
            <v xml:space="preserve">PLATEADO </v>
          </cell>
          <cell r="I1792" t="str">
            <v>Megacentro Ovalle</v>
          </cell>
          <cell r="J1792" t="str">
            <v>Erica Miranda</v>
          </cell>
          <cell r="K1792" t="str">
            <v>Erica Miranda</v>
          </cell>
          <cell r="L1792" t="str">
            <v>David Ramirez</v>
          </cell>
          <cell r="M1792" t="str">
            <v>dramirez@callegari.cl</v>
          </cell>
          <cell r="N1792">
            <v>10520000</v>
          </cell>
        </row>
        <row r="1793">
          <cell r="A1793" t="str">
            <v>JPLT99</v>
          </cell>
          <cell r="B1793">
            <v>45096.741666666669</v>
          </cell>
          <cell r="C1793" t="str">
            <v>MAZDA</v>
          </cell>
          <cell r="D1793" t="str">
            <v>MAZDA6</v>
          </cell>
          <cell r="E1793">
            <v>2017</v>
          </cell>
          <cell r="F1793">
            <v>99500</v>
          </cell>
          <cell r="G1793" t="str">
            <v>2.5L SPORT WAGON GT GPS CUERO NEGRO AT</v>
          </cell>
          <cell r="H1793" t="str">
            <v xml:space="preserve">BLANCO </v>
          </cell>
          <cell r="I1793" t="str">
            <v>Megacentro Copiapo</v>
          </cell>
          <cell r="J1793" t="str">
            <v>Camila Chepilla</v>
          </cell>
          <cell r="K1793" t="str">
            <v>Camila Chepilla</v>
          </cell>
          <cell r="L1793" t="str">
            <v>Ricardo Cerda</v>
          </cell>
          <cell r="M1793" t="str">
            <v>rcerda@callegari.cl</v>
          </cell>
          <cell r="N1793">
            <v>8300000</v>
          </cell>
        </row>
        <row r="1794">
          <cell r="A1794" t="str">
            <v>LVWW65</v>
          </cell>
          <cell r="B1794">
            <v>45096.682638888888</v>
          </cell>
          <cell r="C1794" t="str">
            <v>NISSAN</v>
          </cell>
          <cell r="D1794" t="str">
            <v>X-TRAIL</v>
          </cell>
          <cell r="E1794">
            <v>2020</v>
          </cell>
          <cell r="F1794">
            <v>44000</v>
          </cell>
          <cell r="G1794" t="str">
            <v>2.5 SENSE AT</v>
          </cell>
          <cell r="H1794" t="str">
            <v>BLANCO PERLA</v>
          </cell>
          <cell r="I1794" t="str">
            <v>Nissan Copiapo</v>
          </cell>
          <cell r="J1794" t="str">
            <v>Camila Chepilla</v>
          </cell>
          <cell r="K1794" t="str">
            <v>Camila Chepilla</v>
          </cell>
          <cell r="L1794" t="str">
            <v>Jonathan Barraza</v>
          </cell>
          <cell r="M1794" t="str">
            <v>jbarraza@callegari.cl</v>
          </cell>
          <cell r="N1794">
            <v>11450000</v>
          </cell>
        </row>
        <row r="1795">
          <cell r="A1795" t="str">
            <v>KPKV68</v>
          </cell>
          <cell r="B1795">
            <v>45093.703472222223</v>
          </cell>
          <cell r="C1795" t="str">
            <v>CHEVROLET</v>
          </cell>
          <cell r="D1795" t="str">
            <v>TRACKER</v>
          </cell>
          <cell r="E1795">
            <v>2018</v>
          </cell>
          <cell r="F1795">
            <v>62700</v>
          </cell>
          <cell r="G1795" t="str">
            <v>1.8 LT MT</v>
          </cell>
          <cell r="H1795" t="str">
            <v>AZUL CLARO MET</v>
          </cell>
          <cell r="I1795" t="str">
            <v>Megacentro La Serena</v>
          </cell>
          <cell r="J1795" t="str">
            <v>Erica Miranda</v>
          </cell>
          <cell r="K1795" t="str">
            <v>Erica Miranda</v>
          </cell>
          <cell r="L1795" t="str">
            <v>Viviana Rojas</v>
          </cell>
          <cell r="M1795" t="str">
            <v>v.rojas@callegari.cl</v>
          </cell>
          <cell r="N1795">
            <v>8400000</v>
          </cell>
        </row>
        <row r="1796">
          <cell r="A1796" t="str">
            <v>HRWR26</v>
          </cell>
          <cell r="B1796">
            <v>45093.532638888886</v>
          </cell>
          <cell r="C1796" t="str">
            <v>HYUNDAI</v>
          </cell>
          <cell r="D1796" t="str">
            <v>ACCENT</v>
          </cell>
          <cell r="E1796">
            <v>2016</v>
          </cell>
          <cell r="F1796">
            <v>96000</v>
          </cell>
          <cell r="G1796" t="str">
            <v>1.6 RB SDN GLS AC 2AB ABS AT</v>
          </cell>
          <cell r="H1796" t="str">
            <v>ROJO BURDEO</v>
          </cell>
          <cell r="I1796" t="str">
            <v xml:space="preserve">Premium Usados </v>
          </cell>
          <cell r="J1796" t="str">
            <v>Erica Miranda</v>
          </cell>
          <cell r="K1796" t="str">
            <v>Erica Miranda</v>
          </cell>
          <cell r="L1796" t="str">
            <v>Jordi Foitzick</v>
          </cell>
          <cell r="M1796" t="str">
            <v>jocarrasco@callegari.cl</v>
          </cell>
          <cell r="N1796">
            <v>5500000</v>
          </cell>
        </row>
        <row r="1797">
          <cell r="A1797" t="str">
            <v>JHSC12</v>
          </cell>
          <cell r="B1797">
            <v>45092.793055555558</v>
          </cell>
          <cell r="C1797" t="str">
            <v>FORD</v>
          </cell>
          <cell r="D1797" t="str">
            <v>EXPLORER</v>
          </cell>
          <cell r="E1797">
            <v>2017</v>
          </cell>
          <cell r="F1797">
            <v>33600</v>
          </cell>
          <cell r="H1797" t="str">
            <v>ROJO METALICO</v>
          </cell>
          <cell r="I1797" t="str">
            <v xml:space="preserve">Premium Usados </v>
          </cell>
          <cell r="J1797" t="str">
            <v>Erica Miranda</v>
          </cell>
          <cell r="K1797" t="str">
            <v>Erica Miranda</v>
          </cell>
          <cell r="L1797" t="str">
            <v>Jordi Foitzick</v>
          </cell>
          <cell r="M1797" t="str">
            <v>jocarrasco@callegari.cl</v>
          </cell>
          <cell r="N1797">
            <v>16000000</v>
          </cell>
        </row>
        <row r="1798">
          <cell r="A1798" t="str">
            <v>KTCR63</v>
          </cell>
          <cell r="B1798">
            <v>45092.749305555553</v>
          </cell>
          <cell r="C1798" t="str">
            <v>MAZDA</v>
          </cell>
          <cell r="D1798" t="str">
            <v>MAZDA3</v>
          </cell>
          <cell r="E1798">
            <v>2018</v>
          </cell>
          <cell r="F1798">
            <v>11033</v>
          </cell>
          <cell r="G1798" t="str">
            <v>2.0L SPORT V MT</v>
          </cell>
          <cell r="H1798" t="str">
            <v>BLANCO PERLA</v>
          </cell>
          <cell r="I1798" t="str">
            <v>Nissan La Serena</v>
          </cell>
          <cell r="J1798" t="str">
            <v>Erica Miranda</v>
          </cell>
          <cell r="K1798" t="str">
            <v>Erica Miranda</v>
          </cell>
          <cell r="L1798" t="str">
            <v>Magdalena Olivares</v>
          </cell>
          <cell r="M1798" t="str">
            <v>molivares@callegari.cl</v>
          </cell>
          <cell r="N1798">
            <v>10000000</v>
          </cell>
        </row>
        <row r="1799">
          <cell r="A1799" t="str">
            <v>RJCV30</v>
          </cell>
          <cell r="B1799">
            <v>45092.749305555553</v>
          </cell>
          <cell r="C1799" t="str">
            <v>CHERY</v>
          </cell>
          <cell r="D1799" t="str">
            <v>TIGGO 2</v>
          </cell>
          <cell r="E1799">
            <v>2022</v>
          </cell>
          <cell r="F1799">
            <v>23500</v>
          </cell>
          <cell r="G1799" t="str">
            <v>1.5 GLS MT</v>
          </cell>
          <cell r="H1799" t="str">
            <v>GRIS GRAFITO</v>
          </cell>
          <cell r="I1799" t="str">
            <v>Megacentro La Serena</v>
          </cell>
          <cell r="J1799" t="str">
            <v>Erica Miranda</v>
          </cell>
          <cell r="K1799" t="str">
            <v>Erica Miranda</v>
          </cell>
          <cell r="L1799" t="str">
            <v>Hugo Araya Araya</v>
          </cell>
          <cell r="M1799" t="str">
            <v>haraya@callegari.cl</v>
          </cell>
          <cell r="N1799">
            <v>6400000</v>
          </cell>
        </row>
        <row r="1800">
          <cell r="A1800" t="str">
            <v>PFRR49</v>
          </cell>
          <cell r="B1800">
            <v>45092.747916666667</v>
          </cell>
          <cell r="C1800" t="str">
            <v>NISSAN</v>
          </cell>
          <cell r="D1800" t="str">
            <v>KICKS</v>
          </cell>
          <cell r="E1800">
            <v>2020</v>
          </cell>
          <cell r="F1800">
            <v>46418</v>
          </cell>
          <cell r="G1800" t="str">
            <v>1.6 ADVANCE MT</v>
          </cell>
          <cell r="H1800" t="str">
            <v>GRIS METALICO</v>
          </cell>
          <cell r="I1800" t="str">
            <v>Nissan La Serena</v>
          </cell>
          <cell r="J1800" t="str">
            <v>Erica Miranda</v>
          </cell>
          <cell r="K1800" t="str">
            <v>Erica Miranda</v>
          </cell>
          <cell r="L1800" t="str">
            <v>Matias Heredia</v>
          </cell>
          <cell r="M1800" t="str">
            <v>mheredia@callegari.cl</v>
          </cell>
          <cell r="N1800">
            <v>9500000</v>
          </cell>
        </row>
        <row r="1801">
          <cell r="A1801" t="str">
            <v>RKRY72</v>
          </cell>
          <cell r="B1801">
            <v>45092.527777777781</v>
          </cell>
          <cell r="C1801" t="str">
            <v>NISSAN</v>
          </cell>
          <cell r="D1801" t="str">
            <v>NAVARA</v>
          </cell>
          <cell r="E1801">
            <v>2022</v>
          </cell>
          <cell r="F1801">
            <v>23000</v>
          </cell>
          <cell r="G1801" t="str">
            <v>2.3 DC LE AT 4X4 DIESEL</v>
          </cell>
          <cell r="H1801" t="str">
            <v xml:space="preserve">ROJO </v>
          </cell>
          <cell r="I1801" t="str">
            <v>Megacentro Copiapo</v>
          </cell>
          <cell r="J1801" t="str">
            <v>Camila Chepilla</v>
          </cell>
          <cell r="K1801" t="str">
            <v>Camila Chepilla</v>
          </cell>
          <cell r="L1801" t="str">
            <v>Martin Thielemann</v>
          </cell>
          <cell r="M1801" t="str">
            <v>mthielemann@callegari.cl</v>
          </cell>
          <cell r="N1801">
            <v>21900000</v>
          </cell>
        </row>
        <row r="1802">
          <cell r="A1802" t="str">
            <v>RZCJ46</v>
          </cell>
          <cell r="B1802">
            <v>45092.527777777781</v>
          </cell>
          <cell r="C1802" t="str">
            <v>RAM</v>
          </cell>
          <cell r="D1802" t="str">
            <v>VAN 700</v>
          </cell>
          <cell r="E1802">
            <v>2022</v>
          </cell>
          <cell r="F1802">
            <v>6400</v>
          </cell>
          <cell r="H1802" t="str">
            <v>BLANCO BANCHISA</v>
          </cell>
          <cell r="I1802" t="str">
            <v>Sk Copiapo</v>
          </cell>
          <cell r="J1802" t="str">
            <v>Camila Chepilla</v>
          </cell>
          <cell r="K1802" t="str">
            <v>Camila Chepilla</v>
          </cell>
          <cell r="L1802" t="str">
            <v>Lorena Castillo</v>
          </cell>
          <cell r="M1802" t="str">
            <v>lcastillo@callegari.cl</v>
          </cell>
          <cell r="N1802">
            <v>9000000</v>
          </cell>
        </row>
        <row r="1803">
          <cell r="A1803" t="str">
            <v>RVRF21</v>
          </cell>
          <cell r="B1803">
            <v>45091.783333333333</v>
          </cell>
          <cell r="C1803" t="str">
            <v>JMC</v>
          </cell>
          <cell r="D1803" t="str">
            <v>VIGUS</v>
          </cell>
          <cell r="E1803">
            <v>2022</v>
          </cell>
          <cell r="F1803">
            <v>15901</v>
          </cell>
          <cell r="G1803" t="str">
            <v>2.4 PLUS MT DIESEL</v>
          </cell>
          <cell r="H1803" t="str">
            <v xml:space="preserve">NEGRO </v>
          </cell>
          <cell r="I1803" t="str">
            <v>Local Usados</v>
          </cell>
          <cell r="J1803" t="str">
            <v>Erica Miranda</v>
          </cell>
          <cell r="K1803" t="str">
            <v>Erica Miranda</v>
          </cell>
          <cell r="L1803" t="str">
            <v>Vanessa  Casanga</v>
          </cell>
          <cell r="M1803" t="str">
            <v>vcasanga@callegari.cl</v>
          </cell>
          <cell r="N1803">
            <v>11000000</v>
          </cell>
        </row>
        <row r="1804">
          <cell r="A1804" t="str">
            <v>PSTV77</v>
          </cell>
          <cell r="B1804">
            <v>45090.786111111112</v>
          </cell>
          <cell r="C1804" t="str">
            <v>NISSAN</v>
          </cell>
          <cell r="D1804" t="str">
            <v>NAVARA</v>
          </cell>
          <cell r="E1804">
            <v>2021</v>
          </cell>
          <cell r="F1804">
            <v>61000</v>
          </cell>
          <cell r="H1804" t="str">
            <v>PLATEADO PLATA</v>
          </cell>
          <cell r="I1804" t="str">
            <v>Nissan La Serena</v>
          </cell>
          <cell r="J1804" t="str">
            <v>Erica Miranda</v>
          </cell>
          <cell r="K1804" t="str">
            <v>Erica Miranda</v>
          </cell>
          <cell r="L1804" t="str">
            <v>Matias Heredia</v>
          </cell>
          <cell r="M1804" t="str">
            <v>mheredia@callegari.cl</v>
          </cell>
          <cell r="N1804">
            <v>17000000</v>
          </cell>
        </row>
        <row r="1805">
          <cell r="A1805" t="str">
            <v>LCWF52</v>
          </cell>
          <cell r="B1805">
            <v>45090.760416666664</v>
          </cell>
          <cell r="C1805" t="str">
            <v>KIA MOTORS</v>
          </cell>
          <cell r="D1805" t="str">
            <v>RIO 5</v>
          </cell>
          <cell r="E1805">
            <v>2019</v>
          </cell>
          <cell r="F1805">
            <v>45200</v>
          </cell>
          <cell r="G1805" t="str">
            <v>RIO 5 EX 1.4L 6MT FULL</v>
          </cell>
          <cell r="H1805" t="str">
            <v>PLATEADO SUAVE</v>
          </cell>
          <cell r="I1805" t="str">
            <v>Megacentro Copiapo</v>
          </cell>
          <cell r="J1805" t="str">
            <v>Camila Chepilla</v>
          </cell>
          <cell r="K1805" t="str">
            <v>Camila Chepilla</v>
          </cell>
          <cell r="L1805" t="str">
            <v>Martin Thielemann</v>
          </cell>
          <cell r="M1805" t="str">
            <v>mthielemann@callegari.cl</v>
          </cell>
          <cell r="N1805">
            <v>7500000</v>
          </cell>
        </row>
        <row r="1806">
          <cell r="A1806" t="str">
            <v>RDTJ31</v>
          </cell>
          <cell r="B1806">
            <v>45090.511805555558</v>
          </cell>
          <cell r="C1806" t="str">
            <v>CHANGAN</v>
          </cell>
          <cell r="D1806" t="str">
            <v>CS35</v>
          </cell>
          <cell r="E1806">
            <v>2021</v>
          </cell>
          <cell r="F1806">
            <v>10000</v>
          </cell>
          <cell r="G1806" t="str">
            <v>1.4 PLUS ELITE TURBO AT</v>
          </cell>
          <cell r="H1806" t="str">
            <v xml:space="preserve">ROJO </v>
          </cell>
          <cell r="I1806" t="str">
            <v>Second Floor Kia</v>
          </cell>
          <cell r="J1806" t="str">
            <v>Erica Miranda</v>
          </cell>
          <cell r="K1806" t="str">
            <v>Erica Miranda</v>
          </cell>
          <cell r="L1806" t="str">
            <v>Leonardo Palma Nuñez</v>
          </cell>
          <cell r="M1806" t="str">
            <v>lpalma@callegari.cl</v>
          </cell>
          <cell r="N1806">
            <v>10000000</v>
          </cell>
        </row>
        <row r="1807">
          <cell r="A1807" t="str">
            <v>RTCD59</v>
          </cell>
          <cell r="B1807">
            <v>45089.414583333331</v>
          </cell>
          <cell r="C1807" t="str">
            <v>SUBARU</v>
          </cell>
          <cell r="D1807" t="str">
            <v>FORESTER</v>
          </cell>
          <cell r="E1807">
            <v>2022</v>
          </cell>
          <cell r="F1807">
            <v>26000</v>
          </cell>
          <cell r="H1807" t="str">
            <v>BLANCO CRISTAL PERLA</v>
          </cell>
          <cell r="I1807" t="str">
            <v xml:space="preserve">Premium Usados </v>
          </cell>
          <cell r="J1807" t="str">
            <v>Erica Miranda</v>
          </cell>
          <cell r="K1807" t="str">
            <v>Erica Miranda</v>
          </cell>
          <cell r="L1807" t="str">
            <v>Jordi Foitzick</v>
          </cell>
          <cell r="M1807" t="str">
            <v>jocarrasco@callegari.cl</v>
          </cell>
          <cell r="N1807">
            <v>20000000</v>
          </cell>
        </row>
        <row r="1808">
          <cell r="A1808" t="str">
            <v>LRVW74</v>
          </cell>
          <cell r="B1808">
            <v>45086.761111111111</v>
          </cell>
          <cell r="C1808" t="str">
            <v>MAZDA</v>
          </cell>
          <cell r="D1808" t="str">
            <v>CX-30</v>
          </cell>
          <cell r="E1808">
            <v>2020</v>
          </cell>
          <cell r="F1808">
            <v>110000</v>
          </cell>
          <cell r="G1808" t="str">
            <v>2.0 GTX 7G AT 4X4</v>
          </cell>
          <cell r="H1808" t="str">
            <v>GRIS METALICO</v>
          </cell>
          <cell r="I1808" t="str">
            <v>Megacentro Copiapo</v>
          </cell>
          <cell r="J1808" t="str">
            <v>Camila Chepilla</v>
          </cell>
          <cell r="K1808" t="str">
            <v>Camila Chepilla</v>
          </cell>
          <cell r="L1808" t="str">
            <v>Martin Thielemann</v>
          </cell>
          <cell r="M1808" t="str">
            <v>mthielemann@callegari.cl</v>
          </cell>
          <cell r="N1808">
            <v>11800000</v>
          </cell>
        </row>
        <row r="1809">
          <cell r="A1809" t="str">
            <v>LWFV88</v>
          </cell>
          <cell r="B1809">
            <v>45086.750694444447</v>
          </cell>
          <cell r="C1809" t="str">
            <v>CHEVROLET</v>
          </cell>
          <cell r="D1809" t="str">
            <v>COLORADO</v>
          </cell>
          <cell r="E1809">
            <v>2020</v>
          </cell>
          <cell r="F1809">
            <v>35000</v>
          </cell>
          <cell r="G1809" t="str">
            <v>2.8 HIGH COUNTRY AT 4X4 DIESEL</v>
          </cell>
          <cell r="H1809" t="str">
            <v>GRIS GRAFITO OSCURO</v>
          </cell>
          <cell r="I1809" t="str">
            <v xml:space="preserve">Premium Usados </v>
          </cell>
          <cell r="J1809" t="str">
            <v>Erica Miranda</v>
          </cell>
          <cell r="K1809" t="str">
            <v>Erica Miranda</v>
          </cell>
          <cell r="L1809" t="str">
            <v>Jordi Foitzick</v>
          </cell>
          <cell r="M1809" t="str">
            <v>jocarrasco@callegari.cl</v>
          </cell>
          <cell r="N1809">
            <v>22000000</v>
          </cell>
        </row>
        <row r="1810">
          <cell r="A1810" t="str">
            <v>LDVR55</v>
          </cell>
          <cell r="B1810">
            <v>45086.68472222222</v>
          </cell>
          <cell r="C1810" t="str">
            <v>SUZUKI</v>
          </cell>
          <cell r="D1810" t="str">
            <v>BALENO</v>
          </cell>
          <cell r="E1810">
            <v>2019</v>
          </cell>
          <cell r="F1810">
            <v>52000</v>
          </cell>
          <cell r="G1810" t="str">
            <v>1.4 G GLX 5P MT</v>
          </cell>
          <cell r="H1810" t="str">
            <v>GRIS METALICO</v>
          </cell>
          <cell r="I1810" t="str">
            <v>Megacentro Ovalle</v>
          </cell>
          <cell r="J1810" t="str">
            <v>Erica Miranda</v>
          </cell>
          <cell r="K1810" t="str">
            <v>Erica Miranda</v>
          </cell>
          <cell r="L1810" t="str">
            <v>Armando Canihuante</v>
          </cell>
          <cell r="M1810" t="str">
            <v>acanihuante@callegari.cl</v>
          </cell>
          <cell r="N1810">
            <v>7000000</v>
          </cell>
        </row>
        <row r="1811">
          <cell r="A1811" t="str">
            <v>LGKY21</v>
          </cell>
          <cell r="B1811">
            <v>45085.661111111112</v>
          </cell>
          <cell r="C1811" t="str">
            <v>KIA MOTORS</v>
          </cell>
          <cell r="D1811" t="str">
            <v>SORENTO</v>
          </cell>
          <cell r="E1811">
            <v>2019</v>
          </cell>
          <cell r="F1811">
            <v>56000</v>
          </cell>
          <cell r="G1811" t="str">
            <v>SORENTO GTL 2.2L DSL 8AT AWD</v>
          </cell>
          <cell r="H1811" t="str">
            <v>plateado plata suave</v>
          </cell>
          <cell r="I1811" t="str">
            <v>Local Usados</v>
          </cell>
          <cell r="J1811" t="str">
            <v>Erica Miranda</v>
          </cell>
          <cell r="K1811" t="str">
            <v>Erica Miranda</v>
          </cell>
          <cell r="L1811" t="str">
            <v>Vanessa  Casanga</v>
          </cell>
          <cell r="M1811" t="str">
            <v>vcasanga@callegari.cl</v>
          </cell>
          <cell r="N1811">
            <v>17000000</v>
          </cell>
        </row>
        <row r="1812">
          <cell r="A1812" t="str">
            <v>PSJJ39</v>
          </cell>
          <cell r="B1812">
            <v>45084.768750000003</v>
          </cell>
          <cell r="C1812" t="str">
            <v>FORD</v>
          </cell>
          <cell r="D1812" t="str">
            <v>EXPLORER</v>
          </cell>
          <cell r="E1812">
            <v>2021</v>
          </cell>
          <cell r="F1812">
            <v>10300</v>
          </cell>
          <cell r="G1812" t="str">
            <v>2.3 LIMITED ECOBOOST AT 4X4</v>
          </cell>
          <cell r="H1812" t="str">
            <v>BLANCO OXFORD</v>
          </cell>
          <cell r="I1812" t="str">
            <v>Megacentro Copiapo</v>
          </cell>
          <cell r="J1812" t="str">
            <v>Camila Chepilla</v>
          </cell>
          <cell r="K1812" t="str">
            <v>Camila Chepilla</v>
          </cell>
          <cell r="L1812" t="str">
            <v>Martin Thielemann</v>
          </cell>
          <cell r="M1812" t="str">
            <v>mthielemann@callegari.cl</v>
          </cell>
          <cell r="N1812">
            <v>30000000</v>
          </cell>
        </row>
        <row r="1813">
          <cell r="A1813" t="str">
            <v>RKRY59</v>
          </cell>
          <cell r="B1813">
            <v>45084.375694444447</v>
          </cell>
          <cell r="C1813" t="str">
            <v>NISSAN</v>
          </cell>
          <cell r="D1813" t="str">
            <v>NAVARA</v>
          </cell>
          <cell r="E1813">
            <v>2022</v>
          </cell>
          <cell r="F1813">
            <v>25000</v>
          </cell>
          <cell r="G1813" t="str">
            <v>2.3 DC LE AT 4X4 DIESEL</v>
          </cell>
          <cell r="H1813" t="str">
            <v>ROJO COBRE</v>
          </cell>
          <cell r="I1813" t="str">
            <v>Megacentro Copiapo</v>
          </cell>
          <cell r="J1813" t="str">
            <v>Camila Chepilla</v>
          </cell>
          <cell r="K1813" t="str">
            <v>Camila Chepilla</v>
          </cell>
          <cell r="L1813" t="str">
            <v>Martin Thielemann</v>
          </cell>
          <cell r="M1813" t="str">
            <v>mthielemann@callegari.cl</v>
          </cell>
          <cell r="N1813">
            <v>21700000</v>
          </cell>
        </row>
        <row r="1814">
          <cell r="A1814" t="str">
            <v>PDHY65</v>
          </cell>
          <cell r="B1814">
            <v>45083.527777777781</v>
          </cell>
          <cell r="C1814" t="str">
            <v>MAZDA</v>
          </cell>
          <cell r="D1814" t="str">
            <v>CX-30</v>
          </cell>
          <cell r="E1814">
            <v>2021</v>
          </cell>
          <cell r="F1814">
            <v>17000</v>
          </cell>
          <cell r="G1814" t="str">
            <v>2.0 V 7G AT</v>
          </cell>
          <cell r="H1814" t="str">
            <v>GRIS POLY METAL</v>
          </cell>
          <cell r="I1814" t="str">
            <v>Megacentro La Serena</v>
          </cell>
          <cell r="J1814" t="str">
            <v>Erica Miranda</v>
          </cell>
          <cell r="K1814" t="str">
            <v>Erica Miranda</v>
          </cell>
          <cell r="L1814" t="str">
            <v>Manuel Villalon</v>
          </cell>
          <cell r="M1814" t="str">
            <v>mvillalon@callegari.cl</v>
          </cell>
          <cell r="N1814">
            <v>14500000</v>
          </cell>
        </row>
        <row r="1815">
          <cell r="A1815" t="str">
            <v>RZFD31</v>
          </cell>
          <cell r="B1815">
            <v>45083.445138888892</v>
          </cell>
          <cell r="C1815" t="str">
            <v>MITSUBISHI</v>
          </cell>
          <cell r="D1815" t="str">
            <v>L200</v>
          </cell>
          <cell r="E1815">
            <v>2022</v>
          </cell>
          <cell r="F1815">
            <v>11300</v>
          </cell>
          <cell r="G1815" t="str">
            <v>2.4 TD DAKAR CRS HP MT 4X4 DIESEL</v>
          </cell>
          <cell r="H1815" t="str">
            <v>GRIS GRAFITO</v>
          </cell>
          <cell r="I1815" t="str">
            <v>Megacentro La Serena</v>
          </cell>
          <cell r="J1815" t="str">
            <v>Erica Miranda</v>
          </cell>
          <cell r="K1815" t="str">
            <v>Erica Miranda</v>
          </cell>
          <cell r="L1815" t="str">
            <v>Fabian Muñoz</v>
          </cell>
          <cell r="M1815" t="str">
            <v>fmunoz@callegari.cl</v>
          </cell>
          <cell r="N1815">
            <v>21000000</v>
          </cell>
        </row>
        <row r="1816">
          <cell r="A1816" t="str">
            <v>KTBV75</v>
          </cell>
          <cell r="B1816">
            <v>45082.725694444445</v>
          </cell>
          <cell r="C1816" t="str">
            <v>GREAT WALL</v>
          </cell>
          <cell r="D1816" t="str">
            <v>HAVAL H6</v>
          </cell>
          <cell r="E1816">
            <v>2018</v>
          </cell>
          <cell r="F1816">
            <v>76000</v>
          </cell>
          <cell r="G1816" t="str">
            <v>1.5 EN MT 4X2</v>
          </cell>
          <cell r="H1816" t="str">
            <v>NEGRO PERLADO</v>
          </cell>
          <cell r="I1816" t="str">
            <v>Usados Los Carreras</v>
          </cell>
          <cell r="J1816" t="str">
            <v>Camila Chepilla</v>
          </cell>
          <cell r="K1816" t="str">
            <v>Camila Chepilla</v>
          </cell>
          <cell r="L1816" t="str">
            <v>Lucila Arredondo</v>
          </cell>
          <cell r="M1816" t="str">
            <v>larredondo@callegari.cl</v>
          </cell>
          <cell r="N1816">
            <v>7700000</v>
          </cell>
        </row>
        <row r="1817">
          <cell r="A1817" t="str">
            <v>PHKF31</v>
          </cell>
          <cell r="B1817">
            <v>45079.679166666669</v>
          </cell>
          <cell r="C1817" t="str">
            <v>CHEVROLET</v>
          </cell>
          <cell r="D1817" t="str">
            <v>TRAILBLAZER</v>
          </cell>
          <cell r="E1817">
            <v>2021</v>
          </cell>
          <cell r="F1817">
            <v>30000</v>
          </cell>
          <cell r="G1817" t="str">
            <v>2.8 PREMIER AT 4X4 DIESEL</v>
          </cell>
          <cell r="H1817" t="str">
            <v xml:space="preserve">BLANCO </v>
          </cell>
          <cell r="I1817" t="str">
            <v>Camiones</v>
          </cell>
          <cell r="J1817" t="str">
            <v>Erica Miranda</v>
          </cell>
          <cell r="K1817" t="str">
            <v>Erica Miranda</v>
          </cell>
          <cell r="L1817" t="str">
            <v>Guillermo Gonzalez</v>
          </cell>
          <cell r="M1817" t="str">
            <v>guillermo.gonzalez@callegari.cl</v>
          </cell>
          <cell r="N1817">
            <v>21500000</v>
          </cell>
        </row>
        <row r="1818">
          <cell r="A1818" t="str">
            <v>SKCG10</v>
          </cell>
          <cell r="B1818">
            <v>45078.765277777777</v>
          </cell>
          <cell r="C1818" t="str">
            <v>CHERY</v>
          </cell>
          <cell r="D1818" t="str">
            <v>TIGGO 2</v>
          </cell>
          <cell r="E1818">
            <v>2023</v>
          </cell>
          <cell r="F1818">
            <v>2620</v>
          </cell>
          <cell r="G1818" t="str">
            <v>1.5 GLS AT</v>
          </cell>
          <cell r="H1818" t="str">
            <v>GRIS GRAFITO</v>
          </cell>
          <cell r="I1818" t="str">
            <v>Sk Copiapo</v>
          </cell>
          <cell r="J1818" t="str">
            <v>Camila Chepilla</v>
          </cell>
          <cell r="K1818" t="str">
            <v>Camila Chepilla</v>
          </cell>
          <cell r="L1818" t="str">
            <v>Elizabeth Guerrero</v>
          </cell>
          <cell r="M1818" t="str">
            <v>eguerrero@callegari.cl</v>
          </cell>
          <cell r="N1818">
            <v>8990000</v>
          </cell>
        </row>
        <row r="1819">
          <cell r="A1819" t="str">
            <v>PSHX29</v>
          </cell>
          <cell r="B1819">
            <v>45077.765277777777</v>
          </cell>
          <cell r="C1819" t="str">
            <v>CHERY</v>
          </cell>
          <cell r="D1819" t="str">
            <v>TIGGO 3</v>
          </cell>
          <cell r="E1819">
            <v>2021</v>
          </cell>
          <cell r="F1819">
            <v>23000</v>
          </cell>
          <cell r="G1819" t="str">
            <v>1.5 GLS MT</v>
          </cell>
          <cell r="H1819" t="str">
            <v>GRIS GRAFITO</v>
          </cell>
          <cell r="I1819" t="str">
            <v>Local Fco De Aguirre</v>
          </cell>
          <cell r="J1819" t="str">
            <v>Erica Miranda</v>
          </cell>
          <cell r="K1819" t="str">
            <v>Erica Miranda</v>
          </cell>
          <cell r="L1819" t="str">
            <v>Maria Paz  Aranciba</v>
          </cell>
          <cell r="M1819" t="str">
            <v>marancibia@callegari.cl</v>
          </cell>
          <cell r="N1819">
            <v>7500000</v>
          </cell>
        </row>
        <row r="1820">
          <cell r="A1820" t="str">
            <v>PFRY34</v>
          </cell>
          <cell r="B1820">
            <v>45077.763888888891</v>
          </cell>
          <cell r="C1820" t="str">
            <v>RAM</v>
          </cell>
          <cell r="D1820" t="str">
            <v>VAN 700</v>
          </cell>
          <cell r="E1820">
            <v>2020</v>
          </cell>
          <cell r="F1820">
            <v>35185</v>
          </cell>
          <cell r="G1820" t="str">
            <v>1.4 RAPID ST (AIRE ACONDICIONADO) MT</v>
          </cell>
          <cell r="H1820" t="str">
            <v>BLANCO BANCHISA</v>
          </cell>
          <cell r="I1820" t="str">
            <v>Local Fco De Aguirre</v>
          </cell>
          <cell r="J1820" t="str">
            <v>Erica Miranda</v>
          </cell>
          <cell r="K1820" t="str">
            <v>Erica Miranda</v>
          </cell>
          <cell r="L1820" t="str">
            <v>Maria Paz  Aranciba</v>
          </cell>
          <cell r="M1820" t="str">
            <v>marancibia@callegari.cl</v>
          </cell>
          <cell r="N1820">
            <v>6000000</v>
          </cell>
        </row>
        <row r="1821">
          <cell r="A1821" t="str">
            <v>JPZG71</v>
          </cell>
          <cell r="B1821">
            <v>45077.743750000001</v>
          </cell>
          <cell r="C1821" t="str">
            <v>JAC</v>
          </cell>
          <cell r="D1821" t="str">
            <v>S3</v>
          </cell>
          <cell r="E1821">
            <v>2017</v>
          </cell>
          <cell r="F1821">
            <v>44000</v>
          </cell>
          <cell r="G1821" t="str">
            <v>1.6 ADVANCE MT</v>
          </cell>
          <cell r="H1821" t="str">
            <v xml:space="preserve">ROJO </v>
          </cell>
          <cell r="I1821" t="str">
            <v>Megacentro Copiapo</v>
          </cell>
          <cell r="J1821" t="str">
            <v>Camila Chepilla</v>
          </cell>
          <cell r="K1821" t="str">
            <v>Camila Chepilla</v>
          </cell>
          <cell r="L1821" t="str">
            <v>Atalia Quinteros</v>
          </cell>
          <cell r="M1821" t="str">
            <v>ataliaq@callegari.cl</v>
          </cell>
          <cell r="N1821">
            <v>5100000</v>
          </cell>
        </row>
        <row r="1822">
          <cell r="A1822" t="str">
            <v>PKBS12</v>
          </cell>
          <cell r="B1822">
            <v>45077.661111111112</v>
          </cell>
          <cell r="C1822" t="str">
            <v>VOLKSWAGEN</v>
          </cell>
          <cell r="D1822" t="str">
            <v>VOYAGE</v>
          </cell>
          <cell r="E1822">
            <v>2021</v>
          </cell>
          <cell r="F1822">
            <v>38900</v>
          </cell>
          <cell r="G1822" t="str">
            <v>1.6 HIGHLINE MT</v>
          </cell>
          <cell r="H1822" t="str">
            <v>GRIS PLATINO</v>
          </cell>
          <cell r="I1822" t="str">
            <v>Megacentro La Serena</v>
          </cell>
          <cell r="J1822" t="str">
            <v>Erica Miranda</v>
          </cell>
          <cell r="K1822" t="str">
            <v>Erica Miranda</v>
          </cell>
          <cell r="L1822" t="str">
            <v>Hugo Araya Araya</v>
          </cell>
          <cell r="M1822" t="str">
            <v>haraya@callegari.cl</v>
          </cell>
          <cell r="N1822">
            <v>7000000</v>
          </cell>
        </row>
        <row r="1823">
          <cell r="A1823" t="str">
            <v>LBVV58</v>
          </cell>
          <cell r="B1823">
            <v>45077.568749999999</v>
          </cell>
          <cell r="C1823" t="str">
            <v>KIA MOTORS</v>
          </cell>
          <cell r="D1823" t="str">
            <v>SPORTAGE</v>
          </cell>
          <cell r="E1823">
            <v>2019</v>
          </cell>
          <cell r="F1823">
            <v>44000</v>
          </cell>
          <cell r="G1823" t="str">
            <v>SPORTAGE LX 2.0 GSL 6AT 6AB 2WD SPECIAL PACK</v>
          </cell>
          <cell r="H1823" t="str">
            <v>AZUL MERCURIO</v>
          </cell>
          <cell r="I1823" t="str">
            <v>Nissan Copiapo</v>
          </cell>
          <cell r="J1823" t="str">
            <v>Camila Chepilla</v>
          </cell>
          <cell r="K1823" t="str">
            <v>Camila Chepilla</v>
          </cell>
          <cell r="L1823" t="str">
            <v>Claudia Ponce</v>
          </cell>
          <cell r="M1823" t="str">
            <v>cponce@callegari.cl</v>
          </cell>
          <cell r="N1823">
            <v>15000000</v>
          </cell>
        </row>
        <row r="1824">
          <cell r="A1824" t="str">
            <v>RHBV76</v>
          </cell>
          <cell r="B1824">
            <v>45077.498611111114</v>
          </cell>
          <cell r="C1824" t="str">
            <v>KIA MOTORS</v>
          </cell>
          <cell r="D1824" t="str">
            <v>MORNING</v>
          </cell>
          <cell r="E1824">
            <v>2022</v>
          </cell>
          <cell r="F1824">
            <v>27000</v>
          </cell>
          <cell r="G1824" t="str">
            <v>MORNING EX 1.2L 5MT ABS AC</v>
          </cell>
          <cell r="H1824" t="str">
            <v>GRIS ASTRAL</v>
          </cell>
          <cell r="I1824" t="str">
            <v>Kia La Serena</v>
          </cell>
          <cell r="J1824" t="str">
            <v>Erica Miranda</v>
          </cell>
          <cell r="K1824" t="str">
            <v>Erica Miranda</v>
          </cell>
          <cell r="L1824" t="str">
            <v>José Cerda</v>
          </cell>
          <cell r="M1824" t="str">
            <v>jose.cerda@callegari.cl</v>
          </cell>
          <cell r="N1824">
            <v>6500000</v>
          </cell>
        </row>
        <row r="1825">
          <cell r="A1825" t="str">
            <v>LYLV18</v>
          </cell>
          <cell r="B1825">
            <v>45076.450694444444</v>
          </cell>
          <cell r="C1825" t="str">
            <v>NISSAN</v>
          </cell>
          <cell r="D1825" t="str">
            <v>KICKS</v>
          </cell>
          <cell r="E1825">
            <v>2020</v>
          </cell>
          <cell r="F1825">
            <v>36000</v>
          </cell>
          <cell r="G1825" t="str">
            <v>1.6 ADVANCE MT</v>
          </cell>
          <cell r="H1825" t="str">
            <v>BLANCO PERLA</v>
          </cell>
          <cell r="I1825" t="str">
            <v>Second Floor Kia</v>
          </cell>
          <cell r="J1825" t="str">
            <v>Erica Miranda</v>
          </cell>
          <cell r="K1825" t="str">
            <v>Erica Miranda</v>
          </cell>
          <cell r="L1825" t="str">
            <v>Leonardo Palma Nuñez</v>
          </cell>
          <cell r="M1825" t="str">
            <v>lpalma@callegari.cl</v>
          </cell>
          <cell r="N1825">
            <v>8700000</v>
          </cell>
        </row>
        <row r="1826">
          <cell r="A1826" t="str">
            <v>RZJJ58</v>
          </cell>
          <cell r="B1826">
            <v>45075.50277777778</v>
          </cell>
          <cell r="C1826" t="str">
            <v>PEUGEOT</v>
          </cell>
          <cell r="D1826">
            <v>3008</v>
          </cell>
          <cell r="E1826">
            <v>2022</v>
          </cell>
          <cell r="F1826">
            <v>9650</v>
          </cell>
          <cell r="G1826" t="str">
            <v>1.2 ACTIVE PACK PURETECH 130 MT</v>
          </cell>
          <cell r="H1826" t="str">
            <v>GRIS PLATINIUM</v>
          </cell>
          <cell r="I1826" t="str">
            <v>Peugeot La Serena</v>
          </cell>
          <cell r="J1826" t="str">
            <v>Erica Miranda</v>
          </cell>
          <cell r="K1826" t="str">
            <v>Erica Miranda</v>
          </cell>
          <cell r="L1826" t="str">
            <v>Jose Luis Espinoza</v>
          </cell>
          <cell r="M1826" t="str">
            <v>jlespinoza@callegari.cl</v>
          </cell>
          <cell r="N1826">
            <v>16800000</v>
          </cell>
        </row>
        <row r="1827">
          <cell r="A1827" t="str">
            <v>PTRP75</v>
          </cell>
          <cell r="B1827">
            <v>45072.754861111112</v>
          </cell>
          <cell r="C1827" t="str">
            <v>CHERY</v>
          </cell>
          <cell r="D1827" t="str">
            <v>TIGGO 7</v>
          </cell>
          <cell r="E1827">
            <v>2021</v>
          </cell>
          <cell r="F1827">
            <v>37000</v>
          </cell>
          <cell r="G1827" t="str">
            <v>1.5 PRO GLX AT</v>
          </cell>
          <cell r="H1827" t="str">
            <v>AZUL METALIZADO</v>
          </cell>
          <cell r="I1827" t="str">
            <v>Local Fco De Aguirre</v>
          </cell>
          <cell r="J1827" t="str">
            <v>Erica Miranda</v>
          </cell>
          <cell r="K1827" t="str">
            <v>Erica Miranda</v>
          </cell>
          <cell r="L1827" t="str">
            <v>Maria Paz  Aranciba</v>
          </cell>
          <cell r="M1827" t="str">
            <v>marancibia@callegari.cl</v>
          </cell>
          <cell r="N1827">
            <v>11500000</v>
          </cell>
        </row>
        <row r="1828">
          <cell r="A1828" t="str">
            <v>KLTV88</v>
          </cell>
          <cell r="B1828">
            <v>45072.716666666667</v>
          </cell>
          <cell r="C1828" t="str">
            <v>FORD</v>
          </cell>
          <cell r="D1828" t="str">
            <v>EXPLORER</v>
          </cell>
          <cell r="E1828">
            <v>2018</v>
          </cell>
          <cell r="F1828">
            <v>50000</v>
          </cell>
          <cell r="G1828" t="str">
            <v>2.3 LIMITED AT 4X4</v>
          </cell>
          <cell r="H1828" t="str">
            <v>BLANCO METAL</v>
          </cell>
          <cell r="I1828" t="str">
            <v>Megacentro La Serena</v>
          </cell>
          <cell r="J1828" t="str">
            <v>Erica Miranda</v>
          </cell>
          <cell r="K1828" t="str">
            <v>Erica Miranda</v>
          </cell>
          <cell r="L1828" t="str">
            <v>Eliana Aguilera</v>
          </cell>
          <cell r="M1828" t="str">
            <v>belen.aguilera@callegari.cl</v>
          </cell>
          <cell r="N1828">
            <v>20000000</v>
          </cell>
        </row>
        <row r="1829">
          <cell r="A1829" t="str">
            <v>LDBJ11</v>
          </cell>
          <cell r="B1829">
            <v>45072.71597222222</v>
          </cell>
          <cell r="C1829" t="str">
            <v>HYUNDAI</v>
          </cell>
          <cell r="D1829" t="str">
            <v>VELOSTER</v>
          </cell>
          <cell r="E1829">
            <v>2019</v>
          </cell>
          <cell r="F1829">
            <v>71324</v>
          </cell>
          <cell r="G1829" t="str">
            <v>2.0 JS N PREMIUM MT</v>
          </cell>
          <cell r="H1829" t="str">
            <v xml:space="preserve">ROJO </v>
          </cell>
          <cell r="I1829" t="str">
            <v>Nissan La Serena</v>
          </cell>
          <cell r="J1829" t="str">
            <v>Erica Miranda</v>
          </cell>
          <cell r="K1829" t="str">
            <v>Erica Miranda</v>
          </cell>
          <cell r="L1829" t="str">
            <v>Matias Heredia</v>
          </cell>
          <cell r="M1829" t="str">
            <v>mheredia@callegari.cl</v>
          </cell>
          <cell r="N1829">
            <v>10500000</v>
          </cell>
        </row>
        <row r="1830">
          <cell r="A1830" t="str">
            <v>KWTR16</v>
          </cell>
          <cell r="B1830">
            <v>45071.809027777781</v>
          </cell>
          <cell r="C1830" t="str">
            <v>MG</v>
          </cell>
          <cell r="D1830" t="str">
            <v>ZS</v>
          </cell>
          <cell r="E1830">
            <v>2019</v>
          </cell>
          <cell r="F1830">
            <v>60000</v>
          </cell>
          <cell r="G1830" t="str">
            <v>1.5 STD AT</v>
          </cell>
          <cell r="H1830" t="str">
            <v xml:space="preserve">AZUL </v>
          </cell>
          <cell r="I1830" t="str">
            <v>Megacentro Copiapo</v>
          </cell>
          <cell r="J1830" t="str">
            <v>Camila Chepilla</v>
          </cell>
          <cell r="K1830" t="str">
            <v>Camila Chepilla</v>
          </cell>
          <cell r="L1830" t="str">
            <v>Atalia Quinteros</v>
          </cell>
          <cell r="M1830" t="str">
            <v>ataliaq@callegari.cl</v>
          </cell>
          <cell r="N1830">
            <v>7300000</v>
          </cell>
        </row>
        <row r="1831">
          <cell r="A1831" t="str">
            <v>LSGT57</v>
          </cell>
          <cell r="B1831">
            <v>45071.699305555558</v>
          </cell>
          <cell r="C1831" t="str">
            <v>HYUNDAI</v>
          </cell>
          <cell r="D1831" t="str">
            <v>GRAND I-10</v>
          </cell>
          <cell r="E1831">
            <v>2019</v>
          </cell>
          <cell r="F1831">
            <v>26500</v>
          </cell>
          <cell r="H1831" t="str">
            <v xml:space="preserve">BLANCO </v>
          </cell>
          <cell r="I1831" t="str">
            <v>Nissan La Serena</v>
          </cell>
          <cell r="J1831" t="str">
            <v>Erica Miranda</v>
          </cell>
          <cell r="K1831" t="str">
            <v>Erica Miranda</v>
          </cell>
          <cell r="L1831" t="str">
            <v>Matias Heredia</v>
          </cell>
          <cell r="M1831" t="str">
            <v>mheredia@callegari.cl</v>
          </cell>
          <cell r="N1831">
            <v>6100000</v>
          </cell>
        </row>
        <row r="1832">
          <cell r="A1832" t="str">
            <v>LHRZ15</v>
          </cell>
          <cell r="B1832">
            <v>45070.777777777781</v>
          </cell>
          <cell r="C1832" t="str">
            <v>SSANGYONG</v>
          </cell>
          <cell r="D1832" t="str">
            <v>TIVOLI</v>
          </cell>
          <cell r="E1832">
            <v>2019</v>
          </cell>
          <cell r="F1832">
            <v>52000</v>
          </cell>
          <cell r="H1832" t="str">
            <v xml:space="preserve">PLATEADO </v>
          </cell>
          <cell r="I1832" t="str">
            <v>Megacentro La Serena</v>
          </cell>
          <cell r="J1832" t="str">
            <v>Erica Miranda</v>
          </cell>
          <cell r="K1832" t="str">
            <v>Erica Miranda</v>
          </cell>
          <cell r="L1832" t="str">
            <v>Eliana Aguilera</v>
          </cell>
          <cell r="M1832" t="str">
            <v>belen.aguilera@callegari.cl</v>
          </cell>
          <cell r="N1832">
            <v>9000000</v>
          </cell>
        </row>
        <row r="1833">
          <cell r="A1833" t="str">
            <v>RSTC90</v>
          </cell>
          <cell r="B1833">
            <v>45070.671527777777</v>
          </cell>
          <cell r="C1833" t="str">
            <v>PEUGEOT</v>
          </cell>
          <cell r="D1833" t="str">
            <v>LANDTREK</v>
          </cell>
          <cell r="E1833">
            <v>2022</v>
          </cell>
          <cell r="F1833">
            <v>32000</v>
          </cell>
          <cell r="G1833" t="str">
            <v>1.9 ACTION4 HDI 150 MT 4X4 DIESEL</v>
          </cell>
          <cell r="H1833" t="str">
            <v>VERDE OLEA</v>
          </cell>
          <cell r="I1833" t="str">
            <v>Peugeot La Serena</v>
          </cell>
          <cell r="J1833" t="str">
            <v>Erica Miranda</v>
          </cell>
          <cell r="K1833" t="str">
            <v>Erica Miranda</v>
          </cell>
          <cell r="L1833" t="str">
            <v>Carlos  Torres</v>
          </cell>
          <cell r="M1833" t="str">
            <v>ctorres@callegari.cl</v>
          </cell>
          <cell r="N1833">
            <v>17000000</v>
          </cell>
        </row>
        <row r="1834">
          <cell r="A1834" t="str">
            <v>HRWT26</v>
          </cell>
          <cell r="B1834">
            <v>45070.475694444445</v>
          </cell>
          <cell r="C1834" t="str">
            <v>RENAULT</v>
          </cell>
          <cell r="D1834" t="str">
            <v>DUSTER</v>
          </cell>
          <cell r="E1834">
            <v>2016</v>
          </cell>
          <cell r="F1834">
            <v>92000</v>
          </cell>
          <cell r="H1834" t="str">
            <v>GRIS ESTRELLA</v>
          </cell>
          <cell r="I1834" t="str">
            <v>Nissan Copiapo</v>
          </cell>
          <cell r="J1834" t="str">
            <v>Camila Chepilla</v>
          </cell>
          <cell r="K1834" t="str">
            <v>Camila Chepilla</v>
          </cell>
          <cell r="L1834" t="str">
            <v>Jonathan Barraza</v>
          </cell>
          <cell r="M1834" t="str">
            <v>jbarraza@callegari.cl</v>
          </cell>
          <cell r="N1834">
            <v>5500000</v>
          </cell>
        </row>
        <row r="1835">
          <cell r="A1835" t="str">
            <v>PKBT29</v>
          </cell>
          <cell r="B1835">
            <v>45065.686111111114</v>
          </cell>
          <cell r="C1835" t="str">
            <v>BMW</v>
          </cell>
          <cell r="D1835">
            <v>320</v>
          </cell>
          <cell r="E1835">
            <v>2021</v>
          </cell>
          <cell r="F1835">
            <v>52000</v>
          </cell>
          <cell r="G1835" t="str">
            <v>2.0 URBAN AT</v>
          </cell>
          <cell r="H1835" t="str">
            <v>PLATEADO PLATA GLACI</v>
          </cell>
          <cell r="I1835" t="str">
            <v>Megacentro La Serena</v>
          </cell>
          <cell r="J1835" t="str">
            <v>Erica Miranda</v>
          </cell>
          <cell r="K1835" t="str">
            <v>Erica Miranda</v>
          </cell>
          <cell r="L1835" t="str">
            <v>Eliana Aguilera</v>
          </cell>
          <cell r="M1835" t="str">
            <v>belen.aguilera@callegari.cl</v>
          </cell>
          <cell r="N1835">
            <v>21000000</v>
          </cell>
        </row>
        <row r="1836">
          <cell r="A1836" t="str">
            <v>PFRP57</v>
          </cell>
          <cell r="B1836">
            <v>45065.518750000003</v>
          </cell>
          <cell r="C1836" t="str">
            <v>FIAT</v>
          </cell>
          <cell r="D1836" t="str">
            <v>QUBO</v>
          </cell>
          <cell r="E1836">
            <v>2020</v>
          </cell>
          <cell r="F1836">
            <v>29000</v>
          </cell>
          <cell r="G1836" t="str">
            <v>1.4 DYNAMIC MT</v>
          </cell>
          <cell r="H1836" t="str">
            <v>AZUL SOLIDO</v>
          </cell>
          <cell r="I1836" t="str">
            <v>Megacentro Ovalle</v>
          </cell>
          <cell r="J1836" t="str">
            <v>Erica Miranda</v>
          </cell>
          <cell r="K1836" t="str">
            <v>Erica Miranda</v>
          </cell>
          <cell r="L1836" t="str">
            <v>Jorge Nuñez</v>
          </cell>
          <cell r="M1836" t="str">
            <v>jnunez@callegari.cl</v>
          </cell>
          <cell r="N1836">
            <v>8000000</v>
          </cell>
        </row>
        <row r="1837">
          <cell r="A1837" t="str">
            <v>RVPZ16</v>
          </cell>
          <cell r="B1837">
            <v>45064.796527777777</v>
          </cell>
          <cell r="C1837" t="str">
            <v>MAZDA</v>
          </cell>
          <cell r="D1837" t="str">
            <v>MAZDA3</v>
          </cell>
          <cell r="E1837">
            <v>2022</v>
          </cell>
          <cell r="F1837">
            <v>20500</v>
          </cell>
          <cell r="G1837" t="str">
            <v>2.0 SEDÁN V 7G MT</v>
          </cell>
          <cell r="H1837" t="str">
            <v>ROJO CRISTAL</v>
          </cell>
          <cell r="I1837" t="str">
            <v>Local Fco De Aguirre</v>
          </cell>
          <cell r="J1837" t="str">
            <v>Erica Miranda</v>
          </cell>
          <cell r="K1837" t="str">
            <v>Erica Miranda</v>
          </cell>
          <cell r="L1837" t="str">
            <v>Maria Paz  Aranciba</v>
          </cell>
          <cell r="M1837" t="str">
            <v>marancibia@callegari.cl</v>
          </cell>
          <cell r="N1837">
            <v>13270000</v>
          </cell>
        </row>
        <row r="1838">
          <cell r="A1838" t="str">
            <v>PYFY49</v>
          </cell>
          <cell r="B1838">
            <v>45064.760416666664</v>
          </cell>
          <cell r="C1838" t="str">
            <v>CHEVROLET</v>
          </cell>
          <cell r="D1838" t="str">
            <v>SAIL</v>
          </cell>
          <cell r="E1838">
            <v>2021</v>
          </cell>
          <cell r="F1838">
            <v>12814</v>
          </cell>
          <cell r="G1838" t="str">
            <v>1.5 MT</v>
          </cell>
          <cell r="H1838" t="str">
            <v xml:space="preserve">BLANCO </v>
          </cell>
          <cell r="I1838" t="str">
            <v>Sk Copiapo</v>
          </cell>
          <cell r="J1838" t="str">
            <v>Camila Chepilla</v>
          </cell>
          <cell r="K1838" t="str">
            <v>Camila Chepilla</v>
          </cell>
          <cell r="L1838" t="str">
            <v>Daniela Velazquez</v>
          </cell>
          <cell r="M1838" t="str">
            <v>dvelazquez@callegari.cl</v>
          </cell>
          <cell r="N1838">
            <v>7100000</v>
          </cell>
        </row>
        <row r="1839">
          <cell r="A1839" t="str">
            <v>LXHV17</v>
          </cell>
          <cell r="B1839">
            <v>45064.665972222225</v>
          </cell>
          <cell r="C1839" t="str">
            <v>PEUGEOT</v>
          </cell>
          <cell r="D1839">
            <v>3008</v>
          </cell>
          <cell r="E1839">
            <v>2020</v>
          </cell>
          <cell r="F1839">
            <v>91000</v>
          </cell>
          <cell r="G1839" t="str">
            <v>1.5 GT-LINE BLUEHDI 130 AT DIESEL</v>
          </cell>
          <cell r="H1839" t="str">
            <v>GRIS PLATINUM</v>
          </cell>
          <cell r="I1839" t="str">
            <v>Peugeot La Serena</v>
          </cell>
          <cell r="J1839" t="str">
            <v>Erica Miranda</v>
          </cell>
          <cell r="K1839" t="str">
            <v>Erica Miranda</v>
          </cell>
          <cell r="L1839" t="str">
            <v>Adriana Casallas</v>
          </cell>
          <cell r="M1839" t="str">
            <v>acasallas@callegari.cl</v>
          </cell>
          <cell r="N1839">
            <v>16000000</v>
          </cell>
        </row>
        <row r="1840">
          <cell r="A1840" t="str">
            <v>PFRX86</v>
          </cell>
          <cell r="B1840">
            <v>45064.551388888889</v>
          </cell>
          <cell r="C1840" t="str">
            <v>NISSAN</v>
          </cell>
          <cell r="D1840" t="str">
            <v>KICKS</v>
          </cell>
          <cell r="E1840">
            <v>2020</v>
          </cell>
          <cell r="F1840">
            <v>32200</v>
          </cell>
          <cell r="G1840" t="str">
            <v>1.6 ADVANCE MT</v>
          </cell>
          <cell r="H1840" t="str">
            <v xml:space="preserve">PLATEADO </v>
          </cell>
          <cell r="I1840" t="str">
            <v>Nissan Copiapo</v>
          </cell>
          <cell r="J1840" t="str">
            <v>Camila Chepilla</v>
          </cell>
          <cell r="K1840" t="str">
            <v>Camila Chepilla</v>
          </cell>
          <cell r="L1840" t="str">
            <v>Daniel Villa</v>
          </cell>
          <cell r="M1840" t="str">
            <v>dvilla@callegari.cl</v>
          </cell>
          <cell r="N1840">
            <v>9700000</v>
          </cell>
        </row>
        <row r="1841">
          <cell r="A1841" t="str">
            <v>JZGC33</v>
          </cell>
          <cell r="B1841">
            <v>45062.722916666666</v>
          </cell>
          <cell r="C1841" t="str">
            <v>PEUGEOT</v>
          </cell>
          <cell r="D1841">
            <v>5008</v>
          </cell>
          <cell r="E1841">
            <v>2018</v>
          </cell>
          <cell r="F1841">
            <v>70000</v>
          </cell>
          <cell r="G1841" t="str">
            <v>2.0 ALLURE BLUEHDI 150HO E6 MT DIESEL</v>
          </cell>
          <cell r="H1841" t="str">
            <v>AZUL BOURRASQUE</v>
          </cell>
          <cell r="I1841" t="str">
            <v>Peugeot La Serena</v>
          </cell>
          <cell r="J1841" t="str">
            <v>Mauricio  Silva</v>
          </cell>
          <cell r="K1841" t="str">
            <v>Mauricio  Silva</v>
          </cell>
          <cell r="L1841" t="str">
            <v>Camila Gonzalez</v>
          </cell>
          <cell r="M1841" t="str">
            <v>camila.gonzalez@callegari.cl</v>
          </cell>
          <cell r="N1841">
            <v>13236000</v>
          </cell>
        </row>
        <row r="1842">
          <cell r="A1842" t="str">
            <v>LFXV54</v>
          </cell>
          <cell r="B1842">
            <v>45062.690972222219</v>
          </cell>
          <cell r="C1842" t="str">
            <v>CITROEN</v>
          </cell>
          <cell r="D1842" t="str">
            <v>C-5</v>
          </cell>
          <cell r="E1842">
            <v>2019</v>
          </cell>
          <cell r="F1842">
            <v>94975</v>
          </cell>
          <cell r="G1842" t="str">
            <v>1.5 AIRCROSS BLUEHDI 130 S&amp;S EAT8 FEEL AT DIESEL</v>
          </cell>
          <cell r="H1842" t="str">
            <v xml:space="preserve">BLANCO </v>
          </cell>
          <cell r="I1842" t="str">
            <v>Usados Los Carreras</v>
          </cell>
          <cell r="J1842" t="str">
            <v>Camila Chepilla</v>
          </cell>
          <cell r="K1842" t="str">
            <v>Camila Chepilla</v>
          </cell>
          <cell r="L1842" t="str">
            <v>Sebastian Cabrera</v>
          </cell>
          <cell r="M1842" t="str">
            <v>scabrera@callegari.cl</v>
          </cell>
          <cell r="N1842">
            <v>14900000</v>
          </cell>
        </row>
        <row r="1843">
          <cell r="A1843" t="str">
            <v>JXZZ37</v>
          </cell>
          <cell r="B1843">
            <v>45061.811805555553</v>
          </cell>
          <cell r="C1843" t="str">
            <v>FORD</v>
          </cell>
          <cell r="D1843" t="str">
            <v>RANGER</v>
          </cell>
          <cell r="E1843">
            <v>2018</v>
          </cell>
          <cell r="F1843">
            <v>97500</v>
          </cell>
          <cell r="G1843" t="str">
            <v>3.2 XLT MT 4X2 DIESEL</v>
          </cell>
          <cell r="H1843" t="str">
            <v xml:space="preserve">BLANCO </v>
          </cell>
          <cell r="I1843" t="str">
            <v xml:space="preserve">Premium Usados </v>
          </cell>
          <cell r="J1843" t="str">
            <v>Mauricio  Silva</v>
          </cell>
          <cell r="K1843" t="str">
            <v>Mauricio  Silva</v>
          </cell>
          <cell r="L1843" t="str">
            <v>Jordi Foitzick</v>
          </cell>
          <cell r="M1843" t="str">
            <v>jocarrasco@callegari.cl</v>
          </cell>
          <cell r="N1843">
            <v>13000000</v>
          </cell>
        </row>
        <row r="1844">
          <cell r="A1844" t="str">
            <v>PCFH57</v>
          </cell>
          <cell r="B1844">
            <v>45061.734722222223</v>
          </cell>
          <cell r="C1844" t="str">
            <v>DONGFENG</v>
          </cell>
          <cell r="D1844">
            <v>560</v>
          </cell>
          <cell r="E1844">
            <v>2020</v>
          </cell>
          <cell r="F1844">
            <v>48781</v>
          </cell>
          <cell r="G1844" t="str">
            <v>1.8 COMFORT MT</v>
          </cell>
          <cell r="H1844" t="str">
            <v>ROJO PERLADO</v>
          </cell>
          <cell r="I1844" t="str">
            <v>Megacentro La Serena</v>
          </cell>
          <cell r="J1844" t="str">
            <v>Mauricio  Silva</v>
          </cell>
          <cell r="K1844" t="str">
            <v>Mauricio  Silva</v>
          </cell>
          <cell r="L1844" t="str">
            <v>Manuel Villalon</v>
          </cell>
          <cell r="M1844" t="str">
            <v>mvillalon@callegari.cl</v>
          </cell>
          <cell r="N1844">
            <v>6700000</v>
          </cell>
        </row>
        <row r="1845">
          <cell r="A1845" t="str">
            <v>KTCZ34</v>
          </cell>
          <cell r="B1845">
            <v>45061.561111111114</v>
          </cell>
          <cell r="C1845" t="str">
            <v>FORD</v>
          </cell>
          <cell r="D1845" t="str">
            <v>EDGE</v>
          </cell>
          <cell r="E1845">
            <v>2019</v>
          </cell>
          <cell r="F1845">
            <v>70000</v>
          </cell>
          <cell r="G1845" t="str">
            <v>2.0 SEL ECOBOOST FWD AT</v>
          </cell>
          <cell r="H1845" t="str">
            <v>negro</v>
          </cell>
          <cell r="I1845" t="str">
            <v xml:space="preserve">Premium Usados </v>
          </cell>
          <cell r="J1845" t="str">
            <v>Mauricio  Silva</v>
          </cell>
          <cell r="K1845" t="str">
            <v>Mauricio  Silva</v>
          </cell>
          <cell r="L1845" t="str">
            <v>Jordi Foitzick</v>
          </cell>
          <cell r="M1845" t="str">
            <v>jocarrasco@callegari.cl</v>
          </cell>
          <cell r="N1845">
            <v>16000000</v>
          </cell>
        </row>
        <row r="1846">
          <cell r="A1846" t="str">
            <v>LYPK74</v>
          </cell>
          <cell r="B1846">
            <v>45051.750694444447</v>
          </cell>
          <cell r="C1846" t="str">
            <v>MAZDA</v>
          </cell>
          <cell r="D1846" t="str">
            <v>CX-9</v>
          </cell>
          <cell r="E1846">
            <v>2020</v>
          </cell>
          <cell r="F1846">
            <v>38000</v>
          </cell>
          <cell r="H1846" t="str">
            <v>PLATEADO PLATA METAL</v>
          </cell>
          <cell r="I1846" t="str">
            <v>Nissan La Serena</v>
          </cell>
          <cell r="J1846" t="str">
            <v>Mauricio  Silva</v>
          </cell>
          <cell r="K1846" t="str">
            <v>Mauricio  Silva</v>
          </cell>
          <cell r="L1846" t="str">
            <v>Gemita Muñoz</v>
          </cell>
          <cell r="M1846" t="str">
            <v>gmunoz@callegari.cl</v>
          </cell>
          <cell r="N1846">
            <v>20500000</v>
          </cell>
        </row>
        <row r="1847">
          <cell r="A1847" t="str">
            <v>LYPC99</v>
          </cell>
          <cell r="B1847">
            <v>45049.793055555558</v>
          </cell>
          <cell r="C1847" t="str">
            <v>PEUGEOT</v>
          </cell>
          <cell r="D1847">
            <v>5008</v>
          </cell>
          <cell r="E1847">
            <v>2020</v>
          </cell>
          <cell r="F1847">
            <v>95000</v>
          </cell>
          <cell r="G1847" t="str">
            <v>2.0 GT BLUEHDI 180 AT DIESEL</v>
          </cell>
          <cell r="H1847" t="str">
            <v>BLANCO NACARADO</v>
          </cell>
          <cell r="I1847" t="str">
            <v>Peugeot La Serena</v>
          </cell>
          <cell r="J1847" t="str">
            <v>Mauricio  Silva</v>
          </cell>
          <cell r="K1847" t="str">
            <v>Mauricio  Silva</v>
          </cell>
          <cell r="L1847" t="str">
            <v>Camila Gonzalez</v>
          </cell>
          <cell r="M1847" t="str">
            <v>camila.gonzalez@callegari.cl</v>
          </cell>
          <cell r="N1847">
            <v>17000000</v>
          </cell>
        </row>
        <row r="1848">
          <cell r="A1848" t="str">
            <v>JWCG87</v>
          </cell>
          <cell r="B1848">
            <v>45044.788194444445</v>
          </cell>
          <cell r="C1848" t="str">
            <v>NISSAN</v>
          </cell>
          <cell r="D1848" t="str">
            <v>KICKS</v>
          </cell>
          <cell r="E1848">
            <v>2018</v>
          </cell>
          <cell r="F1848">
            <v>79763</v>
          </cell>
          <cell r="G1848" t="str">
            <v>1.6 SENCE MT</v>
          </cell>
          <cell r="H1848" t="str">
            <v xml:space="preserve">PLATEADO </v>
          </cell>
          <cell r="I1848" t="str">
            <v>Kia La Serena</v>
          </cell>
          <cell r="J1848" t="str">
            <v>Mauricio  Silva</v>
          </cell>
          <cell r="K1848" t="str">
            <v>Mauricio  Silva</v>
          </cell>
          <cell r="L1848" t="str">
            <v>Carolina Bustos</v>
          </cell>
          <cell r="M1848" t="str">
            <v>cbustos@callegari.cl</v>
          </cell>
          <cell r="N1848">
            <v>7500000</v>
          </cell>
        </row>
        <row r="1849">
          <cell r="A1849" t="str">
            <v>SBJF70</v>
          </cell>
          <cell r="B1849">
            <v>45044.784722222219</v>
          </cell>
          <cell r="C1849" t="str">
            <v>JEEP</v>
          </cell>
          <cell r="D1849" t="str">
            <v>COMPASS</v>
          </cell>
          <cell r="E1849">
            <v>2022</v>
          </cell>
          <cell r="F1849">
            <v>17900</v>
          </cell>
          <cell r="G1849" t="str">
            <v>1.4 LONGITUD AT</v>
          </cell>
          <cell r="H1849" t="str">
            <v xml:space="preserve">BLANCO </v>
          </cell>
          <cell r="I1849" t="str">
            <v>Peugeot Copiapo</v>
          </cell>
          <cell r="J1849" t="str">
            <v>Camila Chepilla</v>
          </cell>
          <cell r="K1849" t="str">
            <v>Camila Chepilla</v>
          </cell>
          <cell r="L1849" t="str">
            <v>Francisco Diaz</v>
          </cell>
          <cell r="M1849" t="str">
            <v>fdiaz@callegari.cl</v>
          </cell>
          <cell r="N1849">
            <v>20500000</v>
          </cell>
        </row>
        <row r="1850">
          <cell r="A1850" t="str">
            <v>PPPB15</v>
          </cell>
          <cell r="B1850">
            <v>45044.703472222223</v>
          </cell>
          <cell r="C1850" t="str">
            <v>SSANGYONG</v>
          </cell>
          <cell r="D1850" t="str">
            <v>MUSSO GRAND</v>
          </cell>
          <cell r="E1850">
            <v>2021</v>
          </cell>
          <cell r="F1850">
            <v>54500</v>
          </cell>
          <cell r="G1850" t="str">
            <v>2.2 GLX MT DIESEL</v>
          </cell>
          <cell r="H1850" t="str">
            <v>ROJO GUINDA</v>
          </cell>
          <cell r="I1850" t="str">
            <v>Local Fco De Aguirre</v>
          </cell>
          <cell r="J1850" t="str">
            <v>Mauricio  Silva</v>
          </cell>
          <cell r="K1850" t="str">
            <v>Mauricio  Silva</v>
          </cell>
          <cell r="L1850" t="str">
            <v>Rodrigo Salazar</v>
          </cell>
          <cell r="M1850" t="str">
            <v>rsalazar@callegari.cl</v>
          </cell>
          <cell r="N1850">
            <v>14000000</v>
          </cell>
        </row>
        <row r="1851">
          <cell r="A1851" t="str">
            <v>SFTF26</v>
          </cell>
          <cell r="B1851">
            <v>45044.547222222223</v>
          </cell>
          <cell r="C1851" t="str">
            <v>RAM</v>
          </cell>
          <cell r="D1851">
            <v>1500</v>
          </cell>
          <cell r="E1851">
            <v>2023</v>
          </cell>
          <cell r="F1851">
            <v>1700</v>
          </cell>
          <cell r="G1851" t="str">
            <v>3.6 BIG HORN AT 4X4</v>
          </cell>
          <cell r="H1851" t="str">
            <v xml:space="preserve">BLANCO </v>
          </cell>
          <cell r="I1851" t="str">
            <v>Megacentro Copiapo</v>
          </cell>
          <cell r="J1851" t="str">
            <v>Camila Chepilla</v>
          </cell>
          <cell r="K1851" t="str">
            <v>Camila Chepilla</v>
          </cell>
          <cell r="L1851" t="str">
            <v>Ricardo Cerda</v>
          </cell>
          <cell r="M1851" t="str">
            <v>rcerda@callegari.cl</v>
          </cell>
          <cell r="N1851">
            <v>38500000</v>
          </cell>
        </row>
        <row r="1852">
          <cell r="A1852" t="str">
            <v>JBJK33</v>
          </cell>
          <cell r="B1852">
            <v>45044.503472222219</v>
          </cell>
          <cell r="C1852" t="str">
            <v>FORD</v>
          </cell>
          <cell r="D1852" t="str">
            <v>ECOSPORT</v>
          </cell>
          <cell r="E1852">
            <v>2016</v>
          </cell>
          <cell r="F1852">
            <v>75500</v>
          </cell>
          <cell r="G1852" t="str">
            <v>1.6 TITANIUM MT 4X2</v>
          </cell>
          <cell r="H1852" t="str">
            <v>GRIS METAL</v>
          </cell>
          <cell r="I1852" t="str">
            <v>Kia La Serena</v>
          </cell>
          <cell r="J1852" t="str">
            <v>Mauricio  Silva</v>
          </cell>
          <cell r="K1852" t="str">
            <v>Mauricio  Silva</v>
          </cell>
          <cell r="L1852" t="str">
            <v>Carolina Bustos</v>
          </cell>
          <cell r="M1852" t="str">
            <v>cbustos@callegari.cl</v>
          </cell>
          <cell r="N1852">
            <v>6200000</v>
          </cell>
        </row>
        <row r="1853">
          <cell r="A1853" t="str">
            <v>LYLZ79</v>
          </cell>
          <cell r="B1853">
            <v>45043.729166666664</v>
          </cell>
          <cell r="C1853" t="str">
            <v>SUBARU</v>
          </cell>
          <cell r="D1853" t="str">
            <v>FORESTER</v>
          </cell>
          <cell r="E1853">
            <v>2020</v>
          </cell>
          <cell r="F1853">
            <v>48000</v>
          </cell>
          <cell r="G1853" t="str">
            <v>2.0 AWD X AT 4X4</v>
          </cell>
          <cell r="H1853" t="str">
            <v>PLATEADO HIELO CLARO</v>
          </cell>
          <cell r="I1853" t="str">
            <v>Megacentro La Serena</v>
          </cell>
          <cell r="J1853" t="str">
            <v>Mauricio  Silva</v>
          </cell>
          <cell r="K1853" t="str">
            <v>Mauricio  Silva</v>
          </cell>
          <cell r="L1853" t="str">
            <v>Alvaro Castro</v>
          </cell>
          <cell r="M1853" t="str">
            <v>acastro@callegari.cl</v>
          </cell>
          <cell r="N1853">
            <v>14000000</v>
          </cell>
        </row>
        <row r="1854">
          <cell r="A1854" t="str">
            <v>KCBZ60</v>
          </cell>
          <cell r="B1854">
            <v>45043.728472222225</v>
          </cell>
          <cell r="C1854" t="str">
            <v>FORD</v>
          </cell>
          <cell r="D1854" t="str">
            <v>ECOSPORT</v>
          </cell>
          <cell r="E1854">
            <v>2018</v>
          </cell>
          <cell r="F1854">
            <v>37000</v>
          </cell>
          <cell r="G1854" t="str">
            <v>1.5 SE MT</v>
          </cell>
          <cell r="H1854" t="str">
            <v xml:space="preserve">BLANCO </v>
          </cell>
          <cell r="I1854" t="str">
            <v>Usados Los Carreras</v>
          </cell>
          <cell r="J1854" t="str">
            <v>Camila Chepilla</v>
          </cell>
          <cell r="K1854" t="str">
            <v>Camila Chepilla</v>
          </cell>
          <cell r="L1854" t="str">
            <v>Omar Rojas</v>
          </cell>
          <cell r="M1854" t="str">
            <v>orojas@callegari.cl</v>
          </cell>
          <cell r="N1854">
            <v>9000000</v>
          </cell>
        </row>
        <row r="1855">
          <cell r="A1855" t="str">
            <v>LVXG10</v>
          </cell>
          <cell r="B1855">
            <v>45043.695138888892</v>
          </cell>
          <cell r="C1855" t="str">
            <v>FORD</v>
          </cell>
          <cell r="D1855" t="str">
            <v>F-150</v>
          </cell>
          <cell r="E1855">
            <v>2020</v>
          </cell>
          <cell r="F1855">
            <v>55000</v>
          </cell>
          <cell r="H1855" t="str">
            <v>GRIS METALICO</v>
          </cell>
          <cell r="I1855" t="str">
            <v>Megacentro La Serena</v>
          </cell>
          <cell r="J1855" t="str">
            <v>Mauricio  Silva</v>
          </cell>
          <cell r="K1855" t="str">
            <v>Mauricio  Silva</v>
          </cell>
          <cell r="L1855" t="str">
            <v>Fabian Muñoz</v>
          </cell>
          <cell r="M1855" t="str">
            <v>fmunoz@callegari.cl</v>
          </cell>
          <cell r="N1855">
            <v>25100000</v>
          </cell>
        </row>
        <row r="1856">
          <cell r="A1856" t="str">
            <v>KTCL23</v>
          </cell>
          <cell r="B1856">
            <v>45043.686111111114</v>
          </cell>
          <cell r="C1856" t="str">
            <v>CHANGAN</v>
          </cell>
          <cell r="D1856" t="str">
            <v>CX70</v>
          </cell>
          <cell r="E1856">
            <v>2018</v>
          </cell>
          <cell r="F1856">
            <v>85000</v>
          </cell>
          <cell r="G1856" t="str">
            <v>1.6 MT</v>
          </cell>
          <cell r="H1856" t="str">
            <v xml:space="preserve">BLANCO </v>
          </cell>
          <cell r="I1856" t="str">
            <v xml:space="preserve">Premium Usados </v>
          </cell>
          <cell r="J1856" t="str">
            <v>Mauricio  Silva</v>
          </cell>
          <cell r="K1856" t="str">
            <v>Mauricio  Silva</v>
          </cell>
          <cell r="L1856" t="str">
            <v>Daniel Aguilera</v>
          </cell>
          <cell r="M1856" t="str">
            <v>daguilera@callegari.cl</v>
          </cell>
          <cell r="N1856">
            <v>6200000</v>
          </cell>
        </row>
        <row r="1857">
          <cell r="A1857" t="str">
            <v>LPXL46</v>
          </cell>
          <cell r="B1857">
            <v>45043.564583333333</v>
          </cell>
          <cell r="C1857" t="str">
            <v>PEUGEOT</v>
          </cell>
          <cell r="D1857">
            <v>3008</v>
          </cell>
          <cell r="E1857">
            <v>2019</v>
          </cell>
          <cell r="F1857">
            <v>44120</v>
          </cell>
          <cell r="G1857" t="str">
            <v>1.5 ALLURE AT DIESEL</v>
          </cell>
          <cell r="H1857" t="str">
            <v>ROJO ULTIMATE</v>
          </cell>
          <cell r="I1857" t="str">
            <v>Peugeot La Serena</v>
          </cell>
          <cell r="J1857" t="str">
            <v>Mauricio  Silva</v>
          </cell>
          <cell r="K1857" t="str">
            <v>Mauricio  Silva</v>
          </cell>
          <cell r="L1857" t="str">
            <v>Carlos  Torres</v>
          </cell>
          <cell r="M1857" t="str">
            <v>ctorres@callegari.cl</v>
          </cell>
          <cell r="N1857">
            <v>14500000</v>
          </cell>
        </row>
        <row r="1858">
          <cell r="A1858" t="str">
            <v>SPZF82</v>
          </cell>
          <cell r="B1858">
            <v>45043.563194444447</v>
          </cell>
          <cell r="C1858" t="str">
            <v>NISSAN</v>
          </cell>
          <cell r="D1858" t="str">
            <v>QASHQAI</v>
          </cell>
          <cell r="E1858">
            <v>2023</v>
          </cell>
          <cell r="F1858">
            <v>230</v>
          </cell>
          <cell r="H1858" t="str">
            <v>blanco</v>
          </cell>
          <cell r="I1858" t="str">
            <v>Megacentro La Serena</v>
          </cell>
          <cell r="J1858" t="str">
            <v>Mauricio  Silva</v>
          </cell>
          <cell r="K1858" t="str">
            <v>Mauricio  Silva</v>
          </cell>
          <cell r="L1858" t="str">
            <v>Viviana Rojas</v>
          </cell>
          <cell r="M1858" t="str">
            <v>v.rojas@callegari.cl</v>
          </cell>
          <cell r="N1858">
            <v>17500000</v>
          </cell>
        </row>
        <row r="1859">
          <cell r="A1859" t="str">
            <v>PKVB87</v>
          </cell>
          <cell r="B1859">
            <v>45043.556250000001</v>
          </cell>
          <cell r="C1859" t="str">
            <v>PEUGEOT</v>
          </cell>
          <cell r="D1859">
            <v>5008</v>
          </cell>
          <cell r="E1859">
            <v>2021</v>
          </cell>
          <cell r="F1859">
            <v>55000</v>
          </cell>
          <cell r="G1859" t="str">
            <v>1.6 ALLURE THP 165 AT</v>
          </cell>
          <cell r="H1859" t="str">
            <v>GRIS ARTENSE</v>
          </cell>
          <cell r="I1859" t="str">
            <v xml:space="preserve">Premium Usados </v>
          </cell>
          <cell r="J1859" t="str">
            <v>Mauricio  Silva</v>
          </cell>
          <cell r="K1859" t="str">
            <v>Mauricio  Silva</v>
          </cell>
          <cell r="L1859" t="str">
            <v>Jordi Foitzick</v>
          </cell>
          <cell r="M1859" t="str">
            <v>jocarrasco@callegari.cl</v>
          </cell>
          <cell r="N1859">
            <v>18000000</v>
          </cell>
        </row>
        <row r="1860">
          <cell r="A1860" t="str">
            <v>PFRL86</v>
          </cell>
          <cell r="B1860">
            <v>44981.541666666664</v>
          </cell>
          <cell r="C1860" t="str">
            <v>FORD</v>
          </cell>
          <cell r="D1860" t="str">
            <v>F-150</v>
          </cell>
          <cell r="E1860">
            <v>2020</v>
          </cell>
          <cell r="F1860">
            <v>22000</v>
          </cell>
          <cell r="G1860" t="str">
            <v>5.0 CC LARIAT SPORT AT 4X4</v>
          </cell>
          <cell r="H1860" t="str">
            <v>BLANCO OXFORD</v>
          </cell>
          <cell r="I1860" t="str">
            <v>Local Fco De Aguirre</v>
          </cell>
          <cell r="J1860" t="str">
            <v>Mauricio  Silva</v>
          </cell>
          <cell r="K1860" t="str">
            <v>Mauricio  Silva</v>
          </cell>
          <cell r="L1860" t="str">
            <v>Paola Hidalgo</v>
          </cell>
          <cell r="M1860" t="str">
            <v>paola.hidalgo@callegari.cl</v>
          </cell>
          <cell r="N1860">
            <v>25000000</v>
          </cell>
        </row>
        <row r="1861">
          <cell r="A1861" t="str">
            <v>KRWJ79</v>
          </cell>
          <cell r="B1861">
            <v>45042.576388888891</v>
          </cell>
          <cell r="C1861" t="str">
            <v>SSANGYONG</v>
          </cell>
          <cell r="D1861" t="str">
            <v>REXTON</v>
          </cell>
          <cell r="E1861">
            <v>2018</v>
          </cell>
          <cell r="F1861">
            <v>83000</v>
          </cell>
          <cell r="G1861" t="str">
            <v>2.2 YRX301 MT DIESEL</v>
          </cell>
          <cell r="H1861" t="str">
            <v xml:space="preserve">NEGRO </v>
          </cell>
          <cell r="I1861" t="str">
            <v>Local Fco De Aguirre</v>
          </cell>
          <cell r="J1861" t="str">
            <v>Mauricio  Silva</v>
          </cell>
          <cell r="K1861" t="str">
            <v>Mauricio  Silva</v>
          </cell>
          <cell r="L1861" t="str">
            <v>Maria Mendoza</v>
          </cell>
          <cell r="M1861" t="str">
            <v>maria.mendoza@callegari.cl</v>
          </cell>
          <cell r="N1861">
            <v>13000000</v>
          </cell>
        </row>
        <row r="1862">
          <cell r="A1862" t="str">
            <v>JDKX55</v>
          </cell>
          <cell r="B1862">
            <v>45041.768750000003</v>
          </cell>
          <cell r="C1862" t="str">
            <v>JEEP</v>
          </cell>
          <cell r="D1862" t="str">
            <v>RENEGADE</v>
          </cell>
          <cell r="E1862">
            <v>2017</v>
          </cell>
          <cell r="F1862">
            <v>67000</v>
          </cell>
          <cell r="G1862" t="str">
            <v>1.8 SPORT MT</v>
          </cell>
          <cell r="H1862" t="str">
            <v>BLANCO</v>
          </cell>
          <cell r="I1862" t="str">
            <v>Local Fco De Aguirre</v>
          </cell>
          <cell r="J1862" t="str">
            <v>Mauricio  Silva</v>
          </cell>
          <cell r="K1862" t="str">
            <v>Mauricio  Silva</v>
          </cell>
          <cell r="L1862" t="str">
            <v>Maria Mendoza</v>
          </cell>
          <cell r="M1862" t="str">
            <v>maria.mendoza@callegari.cl</v>
          </cell>
          <cell r="N1862">
            <v>9000000</v>
          </cell>
        </row>
        <row r="1863">
          <cell r="A1863" t="str">
            <v>KPLB46</v>
          </cell>
          <cell r="B1863">
            <v>45041.720833333333</v>
          </cell>
          <cell r="C1863" t="str">
            <v>FORD</v>
          </cell>
          <cell r="D1863" t="str">
            <v>ECOSPORT</v>
          </cell>
          <cell r="E1863">
            <v>2018</v>
          </cell>
          <cell r="F1863">
            <v>63000</v>
          </cell>
          <cell r="H1863" t="str">
            <v>GRIS METAL</v>
          </cell>
          <cell r="I1863" t="str">
            <v>Megacentro La Serena</v>
          </cell>
          <cell r="J1863" t="str">
            <v>Mauricio  Silva</v>
          </cell>
          <cell r="K1863" t="str">
            <v>Mauricio  Silva</v>
          </cell>
          <cell r="L1863" t="str">
            <v>Viviana Rojas</v>
          </cell>
          <cell r="M1863" t="str">
            <v>v.rojas@callegari.cl</v>
          </cell>
          <cell r="N1863">
            <v>7000000</v>
          </cell>
        </row>
        <row r="1864">
          <cell r="A1864" t="str">
            <v>PSHX59</v>
          </cell>
          <cell r="B1864">
            <v>45041.709027777775</v>
          </cell>
          <cell r="C1864" t="str">
            <v>FORD</v>
          </cell>
          <cell r="D1864" t="str">
            <v>TERRITORY</v>
          </cell>
          <cell r="E1864">
            <v>2021</v>
          </cell>
          <cell r="F1864">
            <v>27215</v>
          </cell>
          <cell r="G1864" t="str">
            <v>1.5 TREND AT</v>
          </cell>
          <cell r="H1864" t="str">
            <v>BLANCO PERLA OCRE</v>
          </cell>
          <cell r="I1864" t="str">
            <v>Kia La Serena</v>
          </cell>
          <cell r="J1864" t="str">
            <v>Camila Chepilla</v>
          </cell>
          <cell r="K1864" t="str">
            <v>Camila Chepilla</v>
          </cell>
          <cell r="L1864" t="str">
            <v>Loreto Garces</v>
          </cell>
          <cell r="M1864" t="str">
            <v>lgarces@callegari.cl</v>
          </cell>
          <cell r="N1864">
            <v>12900000</v>
          </cell>
        </row>
        <row r="1865">
          <cell r="A1865" t="str">
            <v>RHBW93</v>
          </cell>
          <cell r="B1865">
            <v>45041.537499999999</v>
          </cell>
          <cell r="C1865" t="str">
            <v>CHERY</v>
          </cell>
          <cell r="D1865" t="str">
            <v>TIGGO 2</v>
          </cell>
          <cell r="E1865">
            <v>2022</v>
          </cell>
          <cell r="F1865">
            <v>20000</v>
          </cell>
          <cell r="G1865" t="str">
            <v>1.0 PRO GLX AT</v>
          </cell>
          <cell r="H1865" t="str">
            <v>GRIS PLATA</v>
          </cell>
          <cell r="I1865" t="str">
            <v>Local Fco De Aguirre</v>
          </cell>
          <cell r="J1865" t="str">
            <v>Mauricio  Silva</v>
          </cell>
          <cell r="K1865" t="str">
            <v>Mauricio  Silva</v>
          </cell>
          <cell r="L1865" t="str">
            <v>Willy Guerrero</v>
          </cell>
          <cell r="M1865" t="str">
            <v>wguerrero@callegari.cl</v>
          </cell>
          <cell r="N1865">
            <v>8000000</v>
          </cell>
        </row>
        <row r="1866">
          <cell r="A1866" t="str">
            <v>PKBJ31</v>
          </cell>
          <cell r="B1866">
            <v>45040.672222222223</v>
          </cell>
          <cell r="C1866" t="str">
            <v>SSANGYONG</v>
          </cell>
          <cell r="D1866" t="str">
            <v>KORANDO</v>
          </cell>
          <cell r="E1866">
            <v>2021</v>
          </cell>
          <cell r="F1866">
            <v>42291</v>
          </cell>
          <cell r="G1866" t="str">
            <v>1.6 GLX DIESEL 6AB MT</v>
          </cell>
          <cell r="H1866" t="str">
            <v xml:space="preserve">BLANCO </v>
          </cell>
          <cell r="I1866" t="str">
            <v>Megacentro Ovalle</v>
          </cell>
          <cell r="J1866" t="str">
            <v>Mauricio  Silva</v>
          </cell>
          <cell r="K1866" t="str">
            <v>Mauricio  Silva</v>
          </cell>
          <cell r="L1866" t="str">
            <v>David Ramirez</v>
          </cell>
          <cell r="M1866" t="str">
            <v>dramirez@callegari.cl</v>
          </cell>
          <cell r="N1866">
            <v>12000000</v>
          </cell>
        </row>
        <row r="1867">
          <cell r="A1867" t="str">
            <v>RHZV98</v>
          </cell>
          <cell r="B1867">
            <v>45040.439583333333</v>
          </cell>
          <cell r="C1867" t="str">
            <v>MAZDA</v>
          </cell>
          <cell r="D1867" t="str">
            <v>BT-50</v>
          </cell>
          <cell r="E1867">
            <v>2022</v>
          </cell>
          <cell r="F1867">
            <v>25000</v>
          </cell>
          <cell r="G1867" t="str">
            <v>3.2 DC SDX HIGH AT 4X4 DIESEL</v>
          </cell>
          <cell r="H1867" t="str">
            <v xml:space="preserve">BLANCO </v>
          </cell>
          <cell r="I1867" t="str">
            <v>Peugeot La Serena</v>
          </cell>
          <cell r="J1867" t="str">
            <v>Mauricio  Silva</v>
          </cell>
          <cell r="K1867" t="str">
            <v>Mauricio  Silva</v>
          </cell>
          <cell r="L1867" t="str">
            <v>Camila Gonzalez</v>
          </cell>
          <cell r="M1867" t="str">
            <v>camila.gonzalez@callegari.cl</v>
          </cell>
          <cell r="N1867">
            <v>22000000</v>
          </cell>
        </row>
        <row r="1868">
          <cell r="A1868" t="str">
            <v>GSDW61</v>
          </cell>
          <cell r="B1868">
            <v>45037.490972222222</v>
          </cell>
          <cell r="C1868" t="str">
            <v>PEUGEOT</v>
          </cell>
          <cell r="D1868">
            <v>208</v>
          </cell>
          <cell r="E1868">
            <v>2014</v>
          </cell>
          <cell r="F1868">
            <v>93000</v>
          </cell>
          <cell r="G1868" t="str">
            <v>1.6 SPORT VTI 120HP 3P MT</v>
          </cell>
          <cell r="H1868" t="str">
            <v>AZUL VIRTUAL</v>
          </cell>
          <cell r="I1868" t="str">
            <v>Usados Los Carreras</v>
          </cell>
          <cell r="J1868" t="str">
            <v>Camila Chepilla</v>
          </cell>
          <cell r="K1868" t="str">
            <v>Camila Chepilla</v>
          </cell>
          <cell r="L1868" t="str">
            <v>Lucila Arredondo</v>
          </cell>
          <cell r="M1868" t="str">
            <v>larredondo@callegari.cl</v>
          </cell>
          <cell r="N1868">
            <v>5000000</v>
          </cell>
        </row>
        <row r="1869">
          <cell r="A1869" t="str">
            <v>PCDW76</v>
          </cell>
          <cell r="B1869">
            <v>45036.773611111108</v>
          </cell>
          <cell r="C1869" t="str">
            <v>KIA MOTORS</v>
          </cell>
          <cell r="D1869" t="str">
            <v>SOLUTO</v>
          </cell>
          <cell r="E1869">
            <v>2020</v>
          </cell>
          <cell r="F1869">
            <v>20000</v>
          </cell>
          <cell r="G1869" t="str">
            <v>1.4 LX MT</v>
          </cell>
          <cell r="H1869" t="str">
            <v>ROJO PERSA</v>
          </cell>
          <cell r="I1869" t="str">
            <v>Kia La Serena</v>
          </cell>
          <cell r="J1869" t="str">
            <v>Erica Miranda</v>
          </cell>
          <cell r="K1869" t="str">
            <v>Erica Miranda</v>
          </cell>
          <cell r="L1869" t="str">
            <v>José Cerda</v>
          </cell>
          <cell r="M1869" t="str">
            <v>jose.cerda@callegari.cl</v>
          </cell>
          <cell r="N1869">
            <v>5300000</v>
          </cell>
        </row>
        <row r="1870">
          <cell r="A1870" t="str">
            <v>PYDD67</v>
          </cell>
          <cell r="B1870">
            <v>45036.694444444445</v>
          </cell>
          <cell r="C1870" t="str">
            <v>CHERY</v>
          </cell>
          <cell r="D1870" t="str">
            <v>TIGGO 2</v>
          </cell>
          <cell r="E1870">
            <v>2021</v>
          </cell>
          <cell r="F1870">
            <v>13419</v>
          </cell>
          <cell r="G1870" t="str">
            <v>1.5 GLS MT</v>
          </cell>
          <cell r="H1870" t="str">
            <v>NARANJO METALIZADO</v>
          </cell>
          <cell r="I1870" t="str">
            <v>Sk Copiapo</v>
          </cell>
          <cell r="J1870" t="str">
            <v>Camila Chepilla</v>
          </cell>
          <cell r="K1870" t="str">
            <v>Camila Chepilla</v>
          </cell>
          <cell r="L1870" t="str">
            <v>Daniela Velazquez</v>
          </cell>
          <cell r="M1870" t="str">
            <v>dvelazquez@callegari.cl</v>
          </cell>
          <cell r="N1870">
            <v>7000000</v>
          </cell>
        </row>
        <row r="1871">
          <cell r="A1871" t="str">
            <v>LCZZ36</v>
          </cell>
          <cell r="B1871">
            <v>45036.444444444445</v>
          </cell>
          <cell r="C1871" t="str">
            <v>KIA MOTORS</v>
          </cell>
          <cell r="D1871" t="str">
            <v>MORNING</v>
          </cell>
          <cell r="E1871">
            <v>2019</v>
          </cell>
          <cell r="F1871">
            <v>59000</v>
          </cell>
          <cell r="G1871" t="str">
            <v>MORNING EX 1.2L 5MT FULL</v>
          </cell>
          <cell r="H1871" t="str">
            <v>PLATEADO PLATA RESPL</v>
          </cell>
          <cell r="I1871" t="str">
            <v>Megacentro La Serena</v>
          </cell>
          <cell r="J1871" t="str">
            <v>Mauricio  Silva</v>
          </cell>
          <cell r="K1871" t="str">
            <v>Mauricio  Silva</v>
          </cell>
          <cell r="L1871" t="str">
            <v>Hugo Araya Araya</v>
          </cell>
          <cell r="M1871" t="str">
            <v>haraya@callegari.cl</v>
          </cell>
          <cell r="N1871">
            <v>6200000</v>
          </cell>
        </row>
        <row r="1872">
          <cell r="A1872" t="str">
            <v>PTDH93</v>
          </cell>
          <cell r="B1872">
            <v>45035.777083333334</v>
          </cell>
          <cell r="C1872" t="str">
            <v>KIA MOTORS</v>
          </cell>
          <cell r="D1872" t="str">
            <v>SOLUTO</v>
          </cell>
          <cell r="E1872">
            <v>2021</v>
          </cell>
          <cell r="F1872">
            <v>21900</v>
          </cell>
          <cell r="G1872" t="str">
            <v>1.4 LX AC MT</v>
          </cell>
          <cell r="H1872" t="str">
            <v>BLANCO INVIERNO</v>
          </cell>
          <cell r="I1872" t="str">
            <v>Local Fco De Aguirre</v>
          </cell>
          <cell r="J1872" t="str">
            <v>Mauricio  Silva</v>
          </cell>
          <cell r="K1872" t="str">
            <v>Mauricio  Silva</v>
          </cell>
          <cell r="L1872" t="str">
            <v>Paula Mondaca</v>
          </cell>
          <cell r="M1872" t="str">
            <v>pmondaca@callegari.cl</v>
          </cell>
          <cell r="N1872">
            <v>6500000</v>
          </cell>
        </row>
        <row r="1873">
          <cell r="A1873" t="str">
            <v>HXRG45</v>
          </cell>
          <cell r="B1873">
            <v>45035.752083333333</v>
          </cell>
          <cell r="C1873" t="str">
            <v>SUBARU</v>
          </cell>
          <cell r="D1873" t="str">
            <v>FORESTER</v>
          </cell>
          <cell r="E1873">
            <v>2016</v>
          </cell>
          <cell r="F1873">
            <v>90000</v>
          </cell>
          <cell r="G1873" t="str">
            <v>2.0 CVT X AT 4X4</v>
          </cell>
          <cell r="H1873" t="str">
            <v>BLANCO CRISTAL PERLA</v>
          </cell>
          <cell r="I1873" t="str">
            <v>Local Usados</v>
          </cell>
          <cell r="J1873" t="str">
            <v>Mauricio  Silva</v>
          </cell>
          <cell r="K1873" t="str">
            <v>Mauricio  Silva</v>
          </cell>
          <cell r="L1873" t="str">
            <v>Vanessa  Casanga</v>
          </cell>
          <cell r="M1873" t="str">
            <v>vcasanga@callegari.cl</v>
          </cell>
          <cell r="N1873">
            <v>9500000</v>
          </cell>
        </row>
        <row r="1874">
          <cell r="A1874" t="str">
            <v>PKVB49</v>
          </cell>
          <cell r="B1874">
            <v>45033.772222222222</v>
          </cell>
          <cell r="C1874" t="str">
            <v>NISSAN</v>
          </cell>
          <cell r="D1874" t="str">
            <v>SENTRA</v>
          </cell>
          <cell r="E1874">
            <v>2021</v>
          </cell>
          <cell r="F1874">
            <v>26000</v>
          </cell>
          <cell r="H1874" t="str">
            <v>plateado</v>
          </cell>
          <cell r="I1874" t="str">
            <v>Local Usados</v>
          </cell>
          <cell r="J1874" t="str">
            <v>Mauricio  Silva</v>
          </cell>
          <cell r="K1874" t="str">
            <v>Mauricio  Silva</v>
          </cell>
          <cell r="L1874" t="str">
            <v>Vanessa  Casanga</v>
          </cell>
          <cell r="M1874" t="str">
            <v>vcasanga@callegari.cl</v>
          </cell>
          <cell r="N1874">
            <v>11500000</v>
          </cell>
        </row>
        <row r="1875">
          <cell r="A1875" t="str">
            <v>PHGD93</v>
          </cell>
          <cell r="B1875">
            <v>45033.445833333331</v>
          </cell>
          <cell r="C1875" t="str">
            <v>MG</v>
          </cell>
          <cell r="D1875" t="str">
            <v>MG3</v>
          </cell>
          <cell r="E1875">
            <v>2021</v>
          </cell>
          <cell r="F1875">
            <v>40700</v>
          </cell>
          <cell r="G1875" t="str">
            <v>1.5 STD MT</v>
          </cell>
          <cell r="H1875" t="str">
            <v xml:space="preserve">BLANCO </v>
          </cell>
          <cell r="I1875" t="str">
            <v>Megacentro Ovalle</v>
          </cell>
          <cell r="J1875" t="str">
            <v>Mauricio  Silva</v>
          </cell>
          <cell r="K1875" t="str">
            <v>Mauricio  Silva</v>
          </cell>
          <cell r="L1875" t="str">
            <v>David Ramirez</v>
          </cell>
          <cell r="M1875" t="str">
            <v>dramirez@callegari.cl</v>
          </cell>
          <cell r="N1875">
            <v>5700000</v>
          </cell>
        </row>
        <row r="1876">
          <cell r="A1876" t="str">
            <v>SJJH82</v>
          </cell>
          <cell r="B1876">
            <v>45029.719444444447</v>
          </cell>
          <cell r="C1876" t="str">
            <v>PEUGEOT</v>
          </cell>
          <cell r="D1876" t="str">
            <v>LANDTREK</v>
          </cell>
          <cell r="E1876">
            <v>2023</v>
          </cell>
          <cell r="F1876">
            <v>112</v>
          </cell>
          <cell r="G1876" t="str">
            <v>1.9 ACTION4 HDI 150 MT 4X4 DIESEL</v>
          </cell>
          <cell r="H1876" t="str">
            <v>VERDE OLEA</v>
          </cell>
          <cell r="I1876" t="str">
            <v>Peugeot La Serena</v>
          </cell>
          <cell r="J1876" t="str">
            <v>Mauricio  Silva</v>
          </cell>
          <cell r="K1876" t="str">
            <v>Mauricio  Silva</v>
          </cell>
          <cell r="L1876" t="str">
            <v>Camila Gonzalez</v>
          </cell>
          <cell r="M1876" t="str">
            <v>camila.gonzalez@callegari.cl</v>
          </cell>
          <cell r="N1876">
            <v>29024100</v>
          </cell>
        </row>
        <row r="1877">
          <cell r="A1877" t="str">
            <v>LVWV51</v>
          </cell>
          <cell r="B1877">
            <v>45029.49722222222</v>
          </cell>
          <cell r="C1877" t="str">
            <v>HYUNDAI</v>
          </cell>
          <cell r="D1877" t="str">
            <v>TUCSON</v>
          </cell>
          <cell r="E1877">
            <v>2020</v>
          </cell>
          <cell r="F1877">
            <v>28600</v>
          </cell>
          <cell r="G1877" t="str">
            <v>2.0 TL PLUS FL MT</v>
          </cell>
          <cell r="H1877" t="str">
            <v>GRIS GRAFITO</v>
          </cell>
          <cell r="I1877" t="str">
            <v>Nissan Copiapo</v>
          </cell>
          <cell r="J1877" t="str">
            <v>Camila Chepilla</v>
          </cell>
          <cell r="K1877" t="str">
            <v>Camila Chepilla</v>
          </cell>
          <cell r="L1877" t="str">
            <v>Daniel Villa</v>
          </cell>
          <cell r="M1877" t="str">
            <v>dvilla@callegari.cl</v>
          </cell>
          <cell r="N1877">
            <v>12000000</v>
          </cell>
        </row>
        <row r="1878">
          <cell r="A1878" t="str">
            <v>LZLX90</v>
          </cell>
          <cell r="B1878">
            <v>45027.451388888891</v>
          </cell>
          <cell r="C1878" t="str">
            <v>JAC</v>
          </cell>
          <cell r="D1878" t="str">
            <v>JS2</v>
          </cell>
          <cell r="E1878">
            <v>2021</v>
          </cell>
          <cell r="F1878">
            <v>9665</v>
          </cell>
          <cell r="G1878" t="str">
            <v>1.5 COMFORT MT</v>
          </cell>
          <cell r="H1878" t="str">
            <v xml:space="preserve">ROJO </v>
          </cell>
          <cell r="I1878" t="str">
            <v>Sk Copiapo</v>
          </cell>
          <cell r="J1878" t="str">
            <v>Camila Chepilla</v>
          </cell>
          <cell r="K1878" t="str">
            <v>Camila Chepilla</v>
          </cell>
          <cell r="L1878" t="str">
            <v>Katherine Arredondo</v>
          </cell>
          <cell r="M1878" t="str">
            <v>karredondo@callegari.cl</v>
          </cell>
          <cell r="N1878">
            <v>7200000</v>
          </cell>
        </row>
        <row r="1879">
          <cell r="A1879" t="str">
            <v>RKPL45</v>
          </cell>
          <cell r="B1879">
            <v>45026.722916666666</v>
          </cell>
          <cell r="C1879" t="str">
            <v>KIA MOTORS</v>
          </cell>
          <cell r="D1879" t="str">
            <v>MORNING</v>
          </cell>
          <cell r="E1879">
            <v>2022</v>
          </cell>
          <cell r="F1879">
            <v>40000</v>
          </cell>
          <cell r="G1879" t="str">
            <v>MORNING EX 1.2L 5MT ABS AC</v>
          </cell>
          <cell r="H1879" t="str">
            <v>GRIS ASTRAL</v>
          </cell>
          <cell r="I1879" t="str">
            <v>Peugeot La Serena</v>
          </cell>
          <cell r="J1879" t="str">
            <v>Mauricio  Silva</v>
          </cell>
          <cell r="K1879" t="str">
            <v>Mauricio  Silva</v>
          </cell>
          <cell r="L1879" t="str">
            <v>Camila Gonzalez</v>
          </cell>
          <cell r="M1879" t="str">
            <v>camila.gonzalez@callegari.cl</v>
          </cell>
          <cell r="N1879">
            <v>6800000</v>
          </cell>
        </row>
        <row r="1880">
          <cell r="A1880" t="str">
            <v>PCDZ36</v>
          </cell>
          <cell r="B1880">
            <v>45022.42083333333</v>
          </cell>
          <cell r="C1880" t="str">
            <v>CHERY</v>
          </cell>
          <cell r="D1880" t="str">
            <v>TIGGO 3</v>
          </cell>
          <cell r="E1880">
            <v>2020</v>
          </cell>
          <cell r="F1880">
            <v>70000</v>
          </cell>
          <cell r="G1880" t="str">
            <v>1.5 GL MT</v>
          </cell>
          <cell r="H1880" t="str">
            <v>GRIS PLATA</v>
          </cell>
          <cell r="I1880" t="str">
            <v>Megacentro Ovalle</v>
          </cell>
          <cell r="J1880" t="str">
            <v>Mauricio  Silva</v>
          </cell>
          <cell r="K1880" t="str">
            <v>Mauricio  Silva</v>
          </cell>
          <cell r="L1880" t="str">
            <v>David Ramirez</v>
          </cell>
          <cell r="M1880" t="str">
            <v>dramirez@callegari.cl</v>
          </cell>
          <cell r="N1880">
            <v>6000000</v>
          </cell>
        </row>
        <row r="1881">
          <cell r="A1881" t="str">
            <v>KWTL22</v>
          </cell>
          <cell r="B1881">
            <v>45016.790972222225</v>
          </cell>
          <cell r="C1881" t="str">
            <v>PEUGEOT</v>
          </cell>
          <cell r="D1881">
            <v>3008</v>
          </cell>
          <cell r="E1881">
            <v>2019</v>
          </cell>
          <cell r="F1881">
            <v>54000</v>
          </cell>
          <cell r="G1881" t="str">
            <v>1.5 ACTIVE MT DIESEL</v>
          </cell>
          <cell r="H1881" t="str">
            <v>ROJO ULTIMATE</v>
          </cell>
          <cell r="I1881" t="str">
            <v>Local Fco De Aguirre</v>
          </cell>
          <cell r="J1881" t="str">
            <v>Camila Chepilla</v>
          </cell>
          <cell r="K1881" t="str">
            <v>Camila Chepilla</v>
          </cell>
          <cell r="L1881" t="str">
            <v>Maria Mendoza</v>
          </cell>
          <cell r="M1881" t="str">
            <v>maria.mendoza@callegari.cl</v>
          </cell>
          <cell r="N1881">
            <v>14000000</v>
          </cell>
        </row>
        <row r="1882">
          <cell r="A1882" t="str">
            <v>JXFZ74</v>
          </cell>
          <cell r="B1882">
            <v>45016.78402777778</v>
          </cell>
          <cell r="C1882" t="str">
            <v>CHEVROLET</v>
          </cell>
          <cell r="D1882" t="str">
            <v>PRISMA</v>
          </cell>
          <cell r="E1882">
            <v>2018</v>
          </cell>
          <cell r="F1882">
            <v>57000</v>
          </cell>
          <cell r="G1882" t="str">
            <v>1.4 LT MT</v>
          </cell>
          <cell r="H1882" t="str">
            <v>BLANCO</v>
          </cell>
          <cell r="I1882" t="str">
            <v>Megacentro Ovalle</v>
          </cell>
          <cell r="J1882" t="str">
            <v>Mauricio  Silva</v>
          </cell>
          <cell r="K1882" t="str">
            <v>Mauricio  Silva</v>
          </cell>
          <cell r="L1882" t="str">
            <v>David Ramirez</v>
          </cell>
          <cell r="M1882" t="str">
            <v>dramirez@callegari.cl</v>
          </cell>
          <cell r="N1882">
            <v>5750000</v>
          </cell>
        </row>
        <row r="1883">
          <cell r="A1883" t="str">
            <v>PJDD53</v>
          </cell>
          <cell r="B1883">
            <v>45016.783333333333</v>
          </cell>
          <cell r="C1883" t="str">
            <v>BMW</v>
          </cell>
          <cell r="D1883">
            <v>420</v>
          </cell>
          <cell r="E1883">
            <v>2021</v>
          </cell>
          <cell r="F1883">
            <v>6000</v>
          </cell>
          <cell r="G1883" t="str">
            <v>2.0 COUPE DYNAMIC AT</v>
          </cell>
          <cell r="H1883" t="str">
            <v xml:space="preserve">BLANCO </v>
          </cell>
          <cell r="I1883" t="str">
            <v>Megacentro La Serena</v>
          </cell>
          <cell r="J1883" t="str">
            <v>Mauricio  Silva</v>
          </cell>
          <cell r="K1883" t="str">
            <v>Mauricio  Silva</v>
          </cell>
          <cell r="L1883" t="str">
            <v>Juan Saavedra</v>
          </cell>
          <cell r="M1883" t="str">
            <v>jsaavedra@callegari.cl</v>
          </cell>
          <cell r="N1883">
            <v>25000000</v>
          </cell>
        </row>
        <row r="1884">
          <cell r="A1884" t="str">
            <v>PRBC55</v>
          </cell>
          <cell r="B1884">
            <v>45016.642361111109</v>
          </cell>
          <cell r="C1884" t="str">
            <v>MITSUBISHI</v>
          </cell>
          <cell r="D1884" t="str">
            <v>OUTLANDER</v>
          </cell>
          <cell r="E1884">
            <v>2020</v>
          </cell>
          <cell r="F1884">
            <v>18000</v>
          </cell>
          <cell r="G1884" t="str">
            <v>2.4 GLS AT 4X4</v>
          </cell>
          <cell r="H1884" t="str">
            <v xml:space="preserve">PLATEADO </v>
          </cell>
          <cell r="I1884" t="str">
            <v>Megacentro La Serena</v>
          </cell>
          <cell r="J1884" t="str">
            <v>Mauricio  Silva</v>
          </cell>
          <cell r="K1884" t="str">
            <v>Mauricio  Silva</v>
          </cell>
          <cell r="L1884" t="str">
            <v>Alvaro Castro</v>
          </cell>
          <cell r="M1884" t="str">
            <v>acastro@callegari.cl</v>
          </cell>
          <cell r="N1884">
            <v>14000000</v>
          </cell>
        </row>
        <row r="1885">
          <cell r="A1885" t="str">
            <v>PLTL77</v>
          </cell>
          <cell r="B1885">
            <v>45016.529861111114</v>
          </cell>
          <cell r="C1885" t="str">
            <v>JAC</v>
          </cell>
          <cell r="D1885" t="str">
            <v>JS3</v>
          </cell>
          <cell r="E1885">
            <v>2021</v>
          </cell>
          <cell r="F1885">
            <v>32000</v>
          </cell>
          <cell r="G1885" t="str">
            <v>1.6 COMFORT MT</v>
          </cell>
          <cell r="H1885" t="str">
            <v xml:space="preserve">ROJO </v>
          </cell>
          <cell r="I1885" t="str">
            <v>Kia La Serena</v>
          </cell>
          <cell r="J1885" t="str">
            <v>Mauricio  Silva</v>
          </cell>
          <cell r="K1885" t="str">
            <v>Mauricio  Silva</v>
          </cell>
          <cell r="L1885" t="str">
            <v>Loreto Garces</v>
          </cell>
          <cell r="M1885" t="str">
            <v>lgarces@callegari.cl</v>
          </cell>
          <cell r="N1885">
            <v>7700000</v>
          </cell>
        </row>
        <row r="1886">
          <cell r="A1886" t="str">
            <v>JZGK42</v>
          </cell>
          <cell r="B1886">
            <v>45016.390277777777</v>
          </cell>
          <cell r="C1886" t="str">
            <v>FORD</v>
          </cell>
          <cell r="D1886" t="str">
            <v>F-150</v>
          </cell>
          <cell r="E1886">
            <v>2018</v>
          </cell>
          <cell r="F1886">
            <v>101500</v>
          </cell>
          <cell r="G1886" t="str">
            <v>3.5 CC PLATINUM AT 4X4</v>
          </cell>
          <cell r="H1886" t="str">
            <v>AZUL JEANS</v>
          </cell>
          <cell r="I1886" t="str">
            <v>Nissan Copiapo</v>
          </cell>
          <cell r="J1886" t="str">
            <v>Camila Chepilla</v>
          </cell>
          <cell r="K1886" t="str">
            <v>Camila Chepilla</v>
          </cell>
          <cell r="L1886" t="str">
            <v>Daniel Villa</v>
          </cell>
          <cell r="M1886" t="str">
            <v>dvilla@callegari.cl</v>
          </cell>
          <cell r="N1886">
            <v>27500000</v>
          </cell>
        </row>
        <row r="1887">
          <cell r="A1887" t="str">
            <v>HVXJ68</v>
          </cell>
          <cell r="B1887">
            <v>45015.774305555555</v>
          </cell>
          <cell r="C1887" t="str">
            <v>MAZDA</v>
          </cell>
          <cell r="D1887" t="str">
            <v>MAZDA3</v>
          </cell>
          <cell r="E1887">
            <v>2016</v>
          </cell>
          <cell r="F1887">
            <v>54000</v>
          </cell>
          <cell r="G1887" t="str">
            <v>1.6 SEDAN S MT</v>
          </cell>
          <cell r="H1887" t="str">
            <v xml:space="preserve">BLANCO </v>
          </cell>
          <cell r="I1887" t="str">
            <v>Peugeot Copiapo</v>
          </cell>
          <cell r="J1887" t="str">
            <v>Camila Chepilla</v>
          </cell>
          <cell r="K1887" t="str">
            <v>Camila Chepilla</v>
          </cell>
          <cell r="L1887" t="str">
            <v>Francisco Diaz</v>
          </cell>
          <cell r="M1887" t="str">
            <v>fdiaz@callegari.cl</v>
          </cell>
          <cell r="N1887">
            <v>7000000</v>
          </cell>
        </row>
        <row r="1888">
          <cell r="A1888" t="str">
            <v>RVYJ59</v>
          </cell>
          <cell r="B1888">
            <v>45015.679861111108</v>
          </cell>
          <cell r="C1888" t="str">
            <v>JAC</v>
          </cell>
          <cell r="D1888" t="str">
            <v>T8</v>
          </cell>
          <cell r="E1888">
            <v>2022</v>
          </cell>
          <cell r="F1888">
            <v>14000</v>
          </cell>
          <cell r="G1888" t="str">
            <v>2.0 ADVANCE MT 4X4 DIESEL</v>
          </cell>
          <cell r="H1888" t="str">
            <v>blanca</v>
          </cell>
          <cell r="I1888" t="str">
            <v>Nissan Copiapo</v>
          </cell>
          <cell r="J1888" t="str">
            <v>Camila Chepilla</v>
          </cell>
          <cell r="K1888" t="str">
            <v>Camila Chepilla</v>
          </cell>
          <cell r="L1888" t="str">
            <v>Carol Morales</v>
          </cell>
          <cell r="M1888" t="str">
            <v>cmorales@callegari.cl</v>
          </cell>
          <cell r="N1888">
            <v>12800000</v>
          </cell>
        </row>
        <row r="1889">
          <cell r="A1889" t="str">
            <v>RDVT37</v>
          </cell>
          <cell r="B1889">
            <v>45015.679861111108</v>
          </cell>
          <cell r="C1889" t="str">
            <v>CHANGAN</v>
          </cell>
          <cell r="D1889" t="str">
            <v>HUNTER</v>
          </cell>
          <cell r="E1889">
            <v>2022</v>
          </cell>
          <cell r="F1889">
            <v>33000</v>
          </cell>
          <cell r="G1889" t="str">
            <v>2.0 LUXURY MT DIESEL</v>
          </cell>
          <cell r="H1889" t="str">
            <v>PLATEADO PLATA</v>
          </cell>
          <cell r="I1889" t="str">
            <v>Nissan Copiapo</v>
          </cell>
          <cell r="J1889" t="str">
            <v>Camila Chepilla</v>
          </cell>
          <cell r="K1889" t="str">
            <v>Camila Chepilla</v>
          </cell>
          <cell r="L1889" t="str">
            <v>Carol Morales</v>
          </cell>
          <cell r="M1889" t="str">
            <v>cmorales@callegari.cl</v>
          </cell>
          <cell r="N1889">
            <v>11000000</v>
          </cell>
        </row>
        <row r="1890">
          <cell r="A1890" t="str">
            <v>LDVW81</v>
          </cell>
          <cell r="B1890">
            <v>45014.765972222223</v>
          </cell>
          <cell r="C1890" t="str">
            <v>MG</v>
          </cell>
          <cell r="D1890" t="str">
            <v>ZS</v>
          </cell>
          <cell r="E1890">
            <v>2019</v>
          </cell>
          <cell r="F1890">
            <v>44000</v>
          </cell>
          <cell r="G1890" t="str">
            <v>1.5 STD MT</v>
          </cell>
          <cell r="H1890" t="str">
            <v>GRIS PLATA</v>
          </cell>
          <cell r="I1890" t="str">
            <v>Local Usados</v>
          </cell>
          <cell r="J1890" t="str">
            <v>Mauricio  Silva</v>
          </cell>
          <cell r="K1890" t="str">
            <v>Mauricio  Silva</v>
          </cell>
          <cell r="L1890" t="str">
            <v>Vanessa  Casanga</v>
          </cell>
          <cell r="M1890" t="str">
            <v>vcasanga@callegari.cl</v>
          </cell>
          <cell r="N1890">
            <v>7000000</v>
          </cell>
        </row>
        <row r="1891">
          <cell r="A1891" t="str">
            <v>PLSP29</v>
          </cell>
          <cell r="B1891">
            <v>45014.686111111114</v>
          </cell>
          <cell r="C1891" t="str">
            <v>HYUNDAI</v>
          </cell>
          <cell r="D1891" t="str">
            <v>ACCENT</v>
          </cell>
          <cell r="E1891">
            <v>2021</v>
          </cell>
          <cell r="F1891">
            <v>25000</v>
          </cell>
          <cell r="G1891" t="str">
            <v>1.4 SDN HCI PLUS MT</v>
          </cell>
          <cell r="H1891" t="str">
            <v>ROJO PASION</v>
          </cell>
          <cell r="I1891" t="str">
            <v xml:space="preserve">Premium Usados </v>
          </cell>
          <cell r="J1891" t="str">
            <v>Mauricio  Silva</v>
          </cell>
          <cell r="K1891" t="str">
            <v>Mauricio  Silva</v>
          </cell>
          <cell r="L1891" t="str">
            <v>Mauricio Parra</v>
          </cell>
          <cell r="M1891" t="str">
            <v>mparra@callegari.cl</v>
          </cell>
          <cell r="N1891">
            <v>9000000</v>
          </cell>
        </row>
        <row r="1892">
          <cell r="A1892" t="str">
            <v>LWKT25</v>
          </cell>
          <cell r="B1892">
            <v>45014.461805555555</v>
          </cell>
          <cell r="C1892" t="str">
            <v>CHEVROLET</v>
          </cell>
          <cell r="D1892" t="str">
            <v>TRACKER</v>
          </cell>
          <cell r="E1892">
            <v>2020</v>
          </cell>
          <cell r="F1892">
            <v>39300</v>
          </cell>
          <cell r="H1892" t="str">
            <v>BLANCO PERLA</v>
          </cell>
          <cell r="I1892" t="str">
            <v>Megacentro La Serena</v>
          </cell>
          <cell r="J1892" t="str">
            <v>Antonella Daire</v>
          </cell>
          <cell r="K1892" t="str">
            <v>Antonella Daire</v>
          </cell>
          <cell r="L1892" t="str">
            <v>Viviana Rojas</v>
          </cell>
          <cell r="M1892" t="str">
            <v>v.rojas@callegari.cl</v>
          </cell>
          <cell r="N1892">
            <v>9700000</v>
          </cell>
        </row>
        <row r="1893">
          <cell r="A1893" t="str">
            <v>LKZY27</v>
          </cell>
          <cell r="B1893">
            <v>45014.438194444447</v>
          </cell>
          <cell r="C1893" t="str">
            <v>FORD</v>
          </cell>
          <cell r="D1893" t="str">
            <v>ESCAPE</v>
          </cell>
          <cell r="E1893">
            <v>2020</v>
          </cell>
          <cell r="F1893">
            <v>82939</v>
          </cell>
          <cell r="G1893" t="str">
            <v>2.5 S AT</v>
          </cell>
          <cell r="H1893" t="str">
            <v>AZUL BALTICO</v>
          </cell>
          <cell r="I1893" t="str">
            <v>Megacentro Ovalle</v>
          </cell>
          <cell r="J1893" t="str">
            <v>Mauricio  Silva</v>
          </cell>
          <cell r="K1893" t="str">
            <v>Mauricio  Silva</v>
          </cell>
          <cell r="L1893" t="str">
            <v>Andy Sebastian  Rojas</v>
          </cell>
          <cell r="M1893" t="str">
            <v>arojas@callegari.cl</v>
          </cell>
          <cell r="N1893">
            <v>12100000</v>
          </cell>
        </row>
        <row r="1894">
          <cell r="A1894" t="str">
            <v>KCBS52</v>
          </cell>
          <cell r="B1894">
            <v>45013.523611111108</v>
          </cell>
          <cell r="C1894" t="str">
            <v>HYUNDAI</v>
          </cell>
          <cell r="D1894" t="str">
            <v>VELOSTER</v>
          </cell>
          <cell r="E1894">
            <v>2018</v>
          </cell>
          <cell r="F1894">
            <v>43000</v>
          </cell>
          <cell r="G1894" t="str">
            <v>1.6 FS 4DR 6M/T GLS MT</v>
          </cell>
          <cell r="H1894" t="str">
            <v xml:space="preserve">PLATEADO </v>
          </cell>
          <cell r="I1894" t="str">
            <v>Megacentro Copiapo</v>
          </cell>
          <cell r="J1894" t="str">
            <v>Camila Chepilla</v>
          </cell>
          <cell r="K1894" t="str">
            <v>Camila Chepilla</v>
          </cell>
          <cell r="L1894" t="str">
            <v>Martin Thielemann</v>
          </cell>
          <cell r="M1894" t="str">
            <v>mthielemann@callegari.cl</v>
          </cell>
          <cell r="N1894">
            <v>9900000</v>
          </cell>
        </row>
        <row r="1895">
          <cell r="A1895" t="str">
            <v>PJYK97</v>
          </cell>
          <cell r="B1895">
            <v>45012.705555555556</v>
          </cell>
          <cell r="C1895" t="str">
            <v>HYUNDAI</v>
          </cell>
          <cell r="D1895" t="str">
            <v>SANTA FE</v>
          </cell>
          <cell r="E1895">
            <v>2021</v>
          </cell>
          <cell r="F1895">
            <v>17200</v>
          </cell>
          <cell r="H1895" t="str">
            <v>BLANCO</v>
          </cell>
          <cell r="I1895" t="str">
            <v>Megacentro Copiapo</v>
          </cell>
          <cell r="J1895" t="str">
            <v>Camila Chepilla</v>
          </cell>
          <cell r="K1895" t="str">
            <v>Camila Chepilla</v>
          </cell>
          <cell r="L1895" t="str">
            <v>Martin Thielemann</v>
          </cell>
          <cell r="M1895" t="str">
            <v>mthielemann@callegari.cl</v>
          </cell>
          <cell r="N1895">
            <v>27000000</v>
          </cell>
        </row>
        <row r="1896">
          <cell r="A1896" t="str">
            <v>SBKC22</v>
          </cell>
          <cell r="B1896">
            <v>45008.5625</v>
          </cell>
          <cell r="C1896" t="str">
            <v>KIA MOTORS</v>
          </cell>
          <cell r="D1896" t="str">
            <v>SONET</v>
          </cell>
          <cell r="E1896">
            <v>2022</v>
          </cell>
          <cell r="F1896">
            <v>6300</v>
          </cell>
          <cell r="G1896" t="str">
            <v>SONET EX 1.5L 6MT ACC FULL PLUS</v>
          </cell>
          <cell r="H1896" t="str">
            <v>BLANCO INVIERNO</v>
          </cell>
          <cell r="I1896" t="str">
            <v>Mitsubishi</v>
          </cell>
          <cell r="J1896" t="str">
            <v>Mauricio  Silva</v>
          </cell>
          <cell r="K1896" t="str">
            <v>Mauricio  Silva</v>
          </cell>
          <cell r="L1896" t="str">
            <v>Hugo Araya Araya</v>
          </cell>
          <cell r="M1896" t="str">
            <v>haraya@callegari.cl</v>
          </cell>
          <cell r="N1896">
            <v>12000000</v>
          </cell>
        </row>
        <row r="1897">
          <cell r="A1897" t="str">
            <v>RSHK39</v>
          </cell>
          <cell r="B1897">
            <v>45008.533333333333</v>
          </cell>
          <cell r="C1897" t="str">
            <v>FIAT</v>
          </cell>
          <cell r="D1897" t="str">
            <v>CRONOS</v>
          </cell>
          <cell r="E1897">
            <v>2022</v>
          </cell>
          <cell r="F1897">
            <v>23000</v>
          </cell>
          <cell r="G1897" t="str">
            <v>1.8 DRIVE AT</v>
          </cell>
          <cell r="H1897" t="str">
            <v>BLANCO BANCHISA</v>
          </cell>
          <cell r="I1897" t="str">
            <v>Peugeot La Serena</v>
          </cell>
          <cell r="J1897" t="str">
            <v>Mauricio  Silva</v>
          </cell>
          <cell r="K1897" t="str">
            <v>Mauricio  Silva</v>
          </cell>
          <cell r="L1897" t="str">
            <v>Camila Gonzalez</v>
          </cell>
          <cell r="M1897" t="str">
            <v>camila.gonzalez@callegari.cl</v>
          </cell>
          <cell r="N1897">
            <v>9000000</v>
          </cell>
        </row>
        <row r="1898">
          <cell r="A1898" t="str">
            <v>PJLL59</v>
          </cell>
          <cell r="B1898">
            <v>45008.515277777777</v>
          </cell>
          <cell r="C1898" t="str">
            <v>JEEP</v>
          </cell>
          <cell r="D1898" t="str">
            <v>COMPASS</v>
          </cell>
          <cell r="E1898">
            <v>2021</v>
          </cell>
          <cell r="F1898">
            <v>67100</v>
          </cell>
          <cell r="G1898" t="str">
            <v>2.4 SPORT MT</v>
          </cell>
          <cell r="H1898" t="str">
            <v>PLATEADO</v>
          </cell>
          <cell r="I1898" t="str">
            <v>Megacentro Ovalle</v>
          </cell>
          <cell r="J1898" t="str">
            <v>Mauricio  Silva</v>
          </cell>
          <cell r="K1898" t="str">
            <v>Mauricio  Silva</v>
          </cell>
          <cell r="L1898" t="str">
            <v>David Ramirez</v>
          </cell>
          <cell r="M1898" t="str">
            <v>dramirez@callegari.cl</v>
          </cell>
          <cell r="N1898">
            <v>13000000</v>
          </cell>
        </row>
        <row r="1899">
          <cell r="A1899" t="str">
            <v>PYDD72</v>
          </cell>
          <cell r="B1899">
            <v>45007.699305555558</v>
          </cell>
          <cell r="C1899" t="str">
            <v>MITSUBISHI</v>
          </cell>
          <cell r="D1899" t="str">
            <v>L200</v>
          </cell>
          <cell r="E1899">
            <v>2021</v>
          </cell>
          <cell r="F1899">
            <v>27000</v>
          </cell>
          <cell r="G1899" t="str">
            <v>2.4 TD WORK CR WF MT 4X2 DIESEL</v>
          </cell>
          <cell r="H1899" t="str">
            <v>BLANCO DIAMANTE</v>
          </cell>
          <cell r="I1899" t="str">
            <v>Peugeot La Serena</v>
          </cell>
          <cell r="J1899" t="str">
            <v>Camila Chepilla</v>
          </cell>
          <cell r="K1899" t="str">
            <v>Camila Chepilla</v>
          </cell>
          <cell r="L1899" t="str">
            <v>Michael Guzman</v>
          </cell>
          <cell r="M1899" t="str">
            <v>mguzman@callegari.cl</v>
          </cell>
          <cell r="N1899">
            <v>14500000</v>
          </cell>
        </row>
        <row r="1900">
          <cell r="A1900" t="str">
            <v>KZLK68</v>
          </cell>
          <cell r="B1900">
            <v>45007.518750000003</v>
          </cell>
          <cell r="C1900" t="str">
            <v>SUBARU</v>
          </cell>
          <cell r="D1900" t="str">
            <v>FORESTER</v>
          </cell>
          <cell r="E1900">
            <v>2019</v>
          </cell>
          <cell r="F1900">
            <v>35300</v>
          </cell>
          <cell r="H1900" t="str">
            <v>BLANCO CRISTAL PERLA</v>
          </cell>
          <cell r="I1900" t="str">
            <v>Megacentro La Serena</v>
          </cell>
          <cell r="J1900" t="str">
            <v>Mauricio  Silva</v>
          </cell>
          <cell r="K1900" t="str">
            <v>Mauricio  Silva</v>
          </cell>
          <cell r="L1900" t="str">
            <v>Fabian Muñoz</v>
          </cell>
          <cell r="M1900" t="str">
            <v>fmunoz@callegari.cl</v>
          </cell>
          <cell r="N1900">
            <v>14500000</v>
          </cell>
        </row>
        <row r="1901">
          <cell r="A1901" t="str">
            <v>PRSH84</v>
          </cell>
          <cell r="B1901">
            <v>45007.477777777778</v>
          </cell>
          <cell r="C1901" t="str">
            <v>CHEVROLET</v>
          </cell>
          <cell r="D1901" t="str">
            <v>GROOVE</v>
          </cell>
          <cell r="E1901">
            <v>2021</v>
          </cell>
          <cell r="F1901">
            <v>32758</v>
          </cell>
          <cell r="G1901" t="str">
            <v>1.5 PREMIER MT</v>
          </cell>
          <cell r="H1901" t="str">
            <v>GRIS METALICO</v>
          </cell>
          <cell r="I1901" t="str">
            <v>Sk Copiapo</v>
          </cell>
          <cell r="J1901" t="str">
            <v>Camila Chepilla</v>
          </cell>
          <cell r="K1901" t="str">
            <v>Camila Chepilla</v>
          </cell>
          <cell r="L1901" t="str">
            <v>Daniela Velazquez</v>
          </cell>
          <cell r="M1901" t="str">
            <v>dvelazquez@callegari.cl</v>
          </cell>
          <cell r="N1901">
            <v>10000000</v>
          </cell>
        </row>
        <row r="1902">
          <cell r="A1902" t="str">
            <v>PKTY31</v>
          </cell>
          <cell r="B1902">
            <v>45007.463194444441</v>
          </cell>
          <cell r="C1902" t="str">
            <v>NISSAN</v>
          </cell>
          <cell r="D1902" t="str">
            <v>NP300</v>
          </cell>
          <cell r="E1902">
            <v>2021</v>
          </cell>
          <cell r="F1902">
            <v>42000</v>
          </cell>
          <cell r="G1902" t="str">
            <v>2.3 DSL DC SE MT</v>
          </cell>
          <cell r="H1902" t="str">
            <v>GRIS</v>
          </cell>
          <cell r="I1902" t="str">
            <v>Nissan La Serena</v>
          </cell>
          <cell r="J1902" t="str">
            <v>Mauricio  Silva</v>
          </cell>
          <cell r="K1902" t="str">
            <v>Mauricio  Silva</v>
          </cell>
          <cell r="L1902" t="str">
            <v>Gemita Muñoz</v>
          </cell>
          <cell r="M1902" t="str">
            <v>gmunoz@callegari.cl</v>
          </cell>
          <cell r="N1902">
            <v>15000000</v>
          </cell>
        </row>
        <row r="1903">
          <cell r="A1903" t="str">
            <v>PCDY14</v>
          </cell>
          <cell r="B1903">
            <v>45005.679861111108</v>
          </cell>
          <cell r="C1903" t="str">
            <v>KIA MOTORS</v>
          </cell>
          <cell r="D1903" t="str">
            <v>SPORTAGE</v>
          </cell>
          <cell r="E1903">
            <v>2020</v>
          </cell>
          <cell r="F1903">
            <v>34200</v>
          </cell>
          <cell r="G1903" t="str">
            <v>SPORTAGE LX 2.0L GSL 6MT 2WD</v>
          </cell>
          <cell r="H1903" t="str">
            <v>AZUL MERCURIO</v>
          </cell>
          <cell r="I1903" t="str">
            <v>Nissan La Serena</v>
          </cell>
          <cell r="J1903" t="str">
            <v>Mauricio  Silva</v>
          </cell>
          <cell r="K1903" t="str">
            <v>Mauricio  Silva</v>
          </cell>
          <cell r="L1903" t="str">
            <v>Gemita Muñoz</v>
          </cell>
          <cell r="M1903" t="str">
            <v>gmunoz@callegari.cl</v>
          </cell>
          <cell r="N1903">
            <v>13000000</v>
          </cell>
        </row>
        <row r="1904">
          <cell r="A1904" t="str">
            <v>PCFJ97</v>
          </cell>
          <cell r="B1904">
            <v>45005.571527777778</v>
          </cell>
          <cell r="C1904" t="str">
            <v>FORD</v>
          </cell>
          <cell r="D1904" t="str">
            <v>RANGER</v>
          </cell>
          <cell r="E1904">
            <v>2020</v>
          </cell>
          <cell r="F1904">
            <v>73520</v>
          </cell>
          <cell r="G1904" t="str">
            <v>2.0 RAPTOR AT 4X4 DIESEL</v>
          </cell>
          <cell r="H1904" t="str">
            <v>BLANCO ARTICO</v>
          </cell>
          <cell r="I1904" t="str">
            <v>Megacentro La Serena</v>
          </cell>
          <cell r="J1904" t="str">
            <v>Antonella Daire</v>
          </cell>
          <cell r="K1904" t="str">
            <v>Antonella Daire</v>
          </cell>
          <cell r="L1904" t="str">
            <v>Jorge De La Jara</v>
          </cell>
          <cell r="M1904" t="str">
            <v>jdelajara@callegari.cl</v>
          </cell>
          <cell r="N1904">
            <v>28500000</v>
          </cell>
        </row>
        <row r="1905">
          <cell r="A1905" t="str">
            <v>LSYF68</v>
          </cell>
          <cell r="B1905">
            <v>45000.787499999999</v>
          </cell>
          <cell r="C1905" t="str">
            <v>SSANGYONG</v>
          </cell>
          <cell r="D1905" t="str">
            <v>REXTON</v>
          </cell>
          <cell r="E1905">
            <v>2020</v>
          </cell>
          <cell r="F1905">
            <v>52500</v>
          </cell>
          <cell r="G1905" t="str">
            <v>2.0 YRX111 AT</v>
          </cell>
          <cell r="H1905" t="str">
            <v>GRIS PLATA</v>
          </cell>
          <cell r="I1905" t="str">
            <v>Local Fco De Aguirre</v>
          </cell>
          <cell r="J1905" t="str">
            <v>Mauricio  Silva</v>
          </cell>
          <cell r="K1905" t="str">
            <v>Mauricio  Silva</v>
          </cell>
          <cell r="L1905" t="str">
            <v>Rodrigo Salazar</v>
          </cell>
          <cell r="M1905" t="str">
            <v>rsalazar@callegari.cl</v>
          </cell>
          <cell r="N1905">
            <v>16000000</v>
          </cell>
        </row>
        <row r="1906">
          <cell r="A1906" t="str">
            <v>PRZZ66</v>
          </cell>
          <cell r="B1906">
            <v>44999.759027777778</v>
          </cell>
          <cell r="C1906" t="str">
            <v>JEEP</v>
          </cell>
          <cell r="D1906" t="str">
            <v>COMPASS</v>
          </cell>
          <cell r="E1906">
            <v>2021</v>
          </cell>
          <cell r="F1906">
            <v>16500</v>
          </cell>
          <cell r="G1906" t="str">
            <v>2.4 SPORT AT</v>
          </cell>
          <cell r="H1906" t="str">
            <v>GRAFITO</v>
          </cell>
          <cell r="I1906" t="str">
            <v>Local Fco De Aguirre</v>
          </cell>
          <cell r="J1906" t="str">
            <v>Mauricio  Silva</v>
          </cell>
          <cell r="K1906" t="str">
            <v>Mauricio  Silva</v>
          </cell>
          <cell r="L1906" t="str">
            <v>Pablo Toth</v>
          </cell>
          <cell r="M1906" t="str">
            <v>ptoth@callegari.cl</v>
          </cell>
          <cell r="N1906">
            <v>15000000</v>
          </cell>
        </row>
        <row r="1907">
          <cell r="A1907" t="str">
            <v>SPTB77</v>
          </cell>
          <cell r="B1907">
            <v>44999.755555555559</v>
          </cell>
          <cell r="C1907" t="str">
            <v>NISSAN</v>
          </cell>
          <cell r="D1907" t="str">
            <v>VERSA</v>
          </cell>
          <cell r="E1907">
            <v>2023</v>
          </cell>
          <cell r="F1907">
            <v>1106</v>
          </cell>
          <cell r="G1907" t="str">
            <v>1.6 SENSE MT</v>
          </cell>
          <cell r="H1907" t="str">
            <v>blanco</v>
          </cell>
          <cell r="I1907" t="str">
            <v>Nissan La Serena</v>
          </cell>
          <cell r="J1907" t="str">
            <v>Mauricio  Silva</v>
          </cell>
          <cell r="K1907" t="str">
            <v>Mauricio  Silva</v>
          </cell>
          <cell r="L1907" t="str">
            <v>Roberto Rios</v>
          </cell>
          <cell r="M1907" t="str">
            <v>rrios@callegari.cl</v>
          </cell>
          <cell r="N1907">
            <v>10000000</v>
          </cell>
        </row>
        <row r="1908">
          <cell r="A1908" t="str">
            <v>PKLD39</v>
          </cell>
          <cell r="B1908">
            <v>44998.716666666667</v>
          </cell>
          <cell r="C1908" t="str">
            <v>NISSAN</v>
          </cell>
          <cell r="D1908" t="str">
            <v>NP300</v>
          </cell>
          <cell r="E1908">
            <v>2021</v>
          </cell>
          <cell r="F1908">
            <v>78000</v>
          </cell>
          <cell r="G1908" t="str">
            <v>2.3 D NAVARA DC XE MT 4X4 DIESEL</v>
          </cell>
          <cell r="H1908" t="str">
            <v>BLANCO</v>
          </cell>
          <cell r="I1908" t="str">
            <v>Nissan Copiapo</v>
          </cell>
          <cell r="J1908" t="str">
            <v>Antonella Daire</v>
          </cell>
          <cell r="K1908" t="str">
            <v>Antonella Daire</v>
          </cell>
          <cell r="L1908" t="str">
            <v>Jonathan Barraza</v>
          </cell>
          <cell r="M1908" t="str">
            <v>jbarraza@callegari.cl</v>
          </cell>
          <cell r="N1908">
            <v>17800000</v>
          </cell>
        </row>
        <row r="1909">
          <cell r="A1909" t="str">
            <v>LDVT56</v>
          </cell>
          <cell r="B1909">
            <v>44998.404166666667</v>
          </cell>
          <cell r="C1909" t="str">
            <v>NISSAN</v>
          </cell>
          <cell r="D1909" t="str">
            <v>PATHFINDER</v>
          </cell>
          <cell r="E1909">
            <v>2020</v>
          </cell>
          <cell r="F1909">
            <v>35857</v>
          </cell>
          <cell r="G1909" t="str">
            <v>3.5 SENSE AT</v>
          </cell>
          <cell r="H1909" t="str">
            <v>BLANCO PERLA</v>
          </cell>
          <cell r="I1909" t="str">
            <v>Nissan La Serena</v>
          </cell>
          <cell r="J1909" t="str">
            <v>Antonella Daire</v>
          </cell>
          <cell r="K1909" t="str">
            <v>Antonella Daire</v>
          </cell>
          <cell r="L1909" t="str">
            <v>Matias Heredia</v>
          </cell>
          <cell r="M1909" t="str">
            <v>mheredia@callegari.cl</v>
          </cell>
          <cell r="N1909">
            <v>17000000</v>
          </cell>
        </row>
        <row r="1910">
          <cell r="A1910" t="str">
            <v>PCDV84</v>
          </cell>
          <cell r="B1910">
            <v>44995.802777777775</v>
          </cell>
          <cell r="C1910" t="str">
            <v>FORD</v>
          </cell>
          <cell r="D1910" t="str">
            <v>EDGE</v>
          </cell>
          <cell r="E1910">
            <v>2020</v>
          </cell>
          <cell r="F1910">
            <v>55000</v>
          </cell>
          <cell r="G1910" t="str">
            <v>2.0 SEL ECOBOOST AT 4X4</v>
          </cell>
          <cell r="H1910" t="str">
            <v>GRIS METALICO</v>
          </cell>
          <cell r="I1910" t="str">
            <v>Mitsubishi</v>
          </cell>
          <cell r="J1910" t="str">
            <v>Mauricio  Silva</v>
          </cell>
          <cell r="K1910" t="str">
            <v>Mauricio  Silva</v>
          </cell>
          <cell r="L1910" t="str">
            <v>Hugo Araya Araya</v>
          </cell>
          <cell r="M1910" t="str">
            <v>haraya@callegari.cl</v>
          </cell>
          <cell r="N1910">
            <v>18000000</v>
          </cell>
        </row>
        <row r="1911">
          <cell r="A1911" t="str">
            <v>KSRT24</v>
          </cell>
          <cell r="B1911">
            <v>44995.750694444447</v>
          </cell>
          <cell r="C1911" t="str">
            <v>SUZUKI</v>
          </cell>
          <cell r="D1911" t="str">
            <v>BALENO</v>
          </cell>
          <cell r="E1911">
            <v>2018</v>
          </cell>
          <cell r="F1911">
            <v>70000</v>
          </cell>
          <cell r="G1911" t="str">
            <v>1.4 G GLX 5P MT</v>
          </cell>
          <cell r="H1911" t="str">
            <v>GRIS GRANITO</v>
          </cell>
          <cell r="I1911" t="str">
            <v>Local Usados</v>
          </cell>
          <cell r="J1911" t="str">
            <v>Mauricio  Silva</v>
          </cell>
          <cell r="K1911" t="str">
            <v>Mauricio  Silva</v>
          </cell>
          <cell r="L1911" t="str">
            <v>Rafael Puelma</v>
          </cell>
          <cell r="M1911" t="str">
            <v>rpuelma@callegari.cl</v>
          </cell>
          <cell r="N1911">
            <v>6300000</v>
          </cell>
        </row>
        <row r="1912">
          <cell r="A1912" t="str">
            <v>PPJG92</v>
          </cell>
          <cell r="B1912">
            <v>44994.818055555559</v>
          </cell>
          <cell r="C1912" t="str">
            <v>NISSAN</v>
          </cell>
          <cell r="D1912" t="str">
            <v>NAVARA</v>
          </cell>
          <cell r="E1912">
            <v>2021</v>
          </cell>
          <cell r="F1912">
            <v>39000</v>
          </cell>
          <cell r="G1912" t="str">
            <v>2.3 DC XE MT 4X2 DIESEL</v>
          </cell>
          <cell r="H1912" t="str">
            <v xml:space="preserve">GRIS </v>
          </cell>
          <cell r="I1912" t="str">
            <v xml:space="preserve">Premium Usados </v>
          </cell>
          <cell r="J1912" t="str">
            <v>Antonella Daire</v>
          </cell>
          <cell r="K1912" t="str">
            <v>Antonella Daire</v>
          </cell>
          <cell r="L1912" t="str">
            <v>Jordi Foitzick</v>
          </cell>
          <cell r="M1912" t="str">
            <v>jocarrasco@callegari.cl</v>
          </cell>
          <cell r="N1912">
            <v>17000000</v>
          </cell>
        </row>
        <row r="1913">
          <cell r="A1913" t="str">
            <v>RXTC69</v>
          </cell>
          <cell r="B1913">
            <v>44994.81527777778</v>
          </cell>
          <cell r="C1913" t="str">
            <v>TOYOTA</v>
          </cell>
          <cell r="D1913" t="str">
            <v>COROLLA</v>
          </cell>
          <cell r="E1913">
            <v>2022</v>
          </cell>
          <cell r="F1913">
            <v>12550</v>
          </cell>
          <cell r="G1913" t="str">
            <v>2.0 CROSS SEG AT</v>
          </cell>
          <cell r="H1913" t="str">
            <v>GRIS OSCURO METALICO</v>
          </cell>
          <cell r="I1913" t="str">
            <v>Megacentro La Serena</v>
          </cell>
          <cell r="J1913" t="str">
            <v>Antonella Daire</v>
          </cell>
          <cell r="K1913" t="str">
            <v>Antonella Daire</v>
          </cell>
          <cell r="L1913" t="str">
            <v>Viviana Rojas</v>
          </cell>
          <cell r="M1913" t="str">
            <v>v.rojas@callegari.cl</v>
          </cell>
          <cell r="N1913">
            <v>15500000</v>
          </cell>
        </row>
        <row r="1914">
          <cell r="A1914" t="str">
            <v>PPVC78</v>
          </cell>
          <cell r="B1914">
            <v>44994.688194444447</v>
          </cell>
          <cell r="C1914" t="str">
            <v>NISSAN</v>
          </cell>
          <cell r="D1914" t="str">
            <v>X-TRAIL</v>
          </cell>
          <cell r="E1914">
            <v>2021</v>
          </cell>
          <cell r="F1914">
            <v>19000</v>
          </cell>
          <cell r="G1914" t="str">
            <v>2.5 SENSE AT</v>
          </cell>
          <cell r="H1914" t="str">
            <v>PLATEADO</v>
          </cell>
          <cell r="I1914" t="str">
            <v>Nissan La Serena</v>
          </cell>
          <cell r="J1914" t="str">
            <v>Antonella Daire</v>
          </cell>
          <cell r="K1914" t="str">
            <v>Antonella Daire</v>
          </cell>
          <cell r="L1914" t="str">
            <v>Matias Heredia</v>
          </cell>
          <cell r="M1914" t="str">
            <v>mheredia@callegari.cl</v>
          </cell>
          <cell r="N1914">
            <v>12500000</v>
          </cell>
        </row>
        <row r="1915">
          <cell r="A1915" t="str">
            <v>RBJH90</v>
          </cell>
          <cell r="B1915">
            <v>44994.67083333333</v>
          </cell>
          <cell r="C1915" t="str">
            <v>NISSAN</v>
          </cell>
          <cell r="D1915" t="str">
            <v>QASHQAI</v>
          </cell>
          <cell r="E1915">
            <v>2021</v>
          </cell>
          <cell r="F1915">
            <v>20000</v>
          </cell>
          <cell r="G1915" t="str">
            <v>2.0 SENSE MT</v>
          </cell>
          <cell r="H1915" t="str">
            <v>GRIS METALICO</v>
          </cell>
          <cell r="I1915" t="str">
            <v>Nissan La Serena</v>
          </cell>
          <cell r="J1915" t="str">
            <v>Antonella Daire</v>
          </cell>
          <cell r="K1915" t="str">
            <v>Antonella Daire</v>
          </cell>
          <cell r="L1915" t="str">
            <v>Matias Heredia</v>
          </cell>
          <cell r="M1915" t="str">
            <v>mheredia@callegari.cl</v>
          </cell>
          <cell r="N1915">
            <v>10000000</v>
          </cell>
        </row>
        <row r="1916">
          <cell r="A1916" t="str">
            <v>PPVC91</v>
          </cell>
          <cell r="B1916">
            <v>44994.543055555558</v>
          </cell>
          <cell r="C1916" t="str">
            <v>FORD</v>
          </cell>
          <cell r="D1916" t="str">
            <v>RANGER</v>
          </cell>
          <cell r="E1916">
            <v>2021</v>
          </cell>
          <cell r="F1916">
            <v>94000</v>
          </cell>
          <cell r="G1916" t="str">
            <v>3.2 XLT MT 4X2 DIESEL</v>
          </cell>
          <cell r="H1916" t="str">
            <v>ROJO BARI</v>
          </cell>
          <cell r="I1916" t="str">
            <v>Megacentro La Serena</v>
          </cell>
          <cell r="J1916" t="str">
            <v>Antonella Daire</v>
          </cell>
          <cell r="K1916" t="str">
            <v>Antonella Daire</v>
          </cell>
          <cell r="L1916" t="str">
            <v>Fabian Muñoz</v>
          </cell>
          <cell r="M1916" t="str">
            <v>fmunoz@callegari.cl</v>
          </cell>
          <cell r="N1916">
            <v>17000000</v>
          </cell>
        </row>
        <row r="1917">
          <cell r="A1917" t="str">
            <v>JSWR34</v>
          </cell>
          <cell r="B1917">
            <v>44994.481944444444</v>
          </cell>
          <cell r="C1917" t="str">
            <v>FORD</v>
          </cell>
          <cell r="D1917" t="str">
            <v>F-150</v>
          </cell>
          <cell r="E1917">
            <v>2017</v>
          </cell>
          <cell r="F1917">
            <v>98000</v>
          </cell>
          <cell r="G1917" t="str">
            <v>3.3 CC XLT AT</v>
          </cell>
          <cell r="H1917" t="str">
            <v>GRIS PLATA</v>
          </cell>
          <cell r="I1917" t="str">
            <v>Megacentro La Serena</v>
          </cell>
          <cell r="J1917" t="str">
            <v>Antonella Daire</v>
          </cell>
          <cell r="K1917" t="str">
            <v>Antonella Daire</v>
          </cell>
          <cell r="L1917" t="str">
            <v>Viviana Rojas</v>
          </cell>
          <cell r="M1917" t="str">
            <v>v.rojas@callegari.cl</v>
          </cell>
          <cell r="N1917">
            <v>15500000</v>
          </cell>
        </row>
        <row r="1918">
          <cell r="A1918" t="str">
            <v>LPXH29</v>
          </cell>
          <cell r="B1918">
            <v>44993.435416666667</v>
          </cell>
          <cell r="C1918" t="str">
            <v>AUDI</v>
          </cell>
          <cell r="D1918" t="str">
            <v>Q5</v>
          </cell>
          <cell r="E1918">
            <v>2020</v>
          </cell>
          <cell r="F1918">
            <v>30000</v>
          </cell>
          <cell r="G1918" t="str">
            <v>2.0 45 TFSI AT 4X4</v>
          </cell>
          <cell r="H1918" t="str">
            <v>GRIS MANHATTAN METAL</v>
          </cell>
          <cell r="I1918" t="str">
            <v>Usados Los Carreras</v>
          </cell>
          <cell r="J1918" t="str">
            <v>Camila Chepilla</v>
          </cell>
          <cell r="K1918" t="str">
            <v>Camila Chepilla</v>
          </cell>
          <cell r="L1918" t="str">
            <v>Sebastian Cabrera</v>
          </cell>
          <cell r="M1918" t="str">
            <v>scabrera@callegari.cl</v>
          </cell>
          <cell r="N1918">
            <v>31300000</v>
          </cell>
        </row>
        <row r="1919">
          <cell r="A1919" t="str">
            <v>LVXD95</v>
          </cell>
          <cell r="B1919">
            <v>44992.740277777775</v>
          </cell>
          <cell r="C1919" t="str">
            <v>FORD</v>
          </cell>
          <cell r="D1919" t="str">
            <v>ECOSPORT</v>
          </cell>
          <cell r="E1919">
            <v>2020</v>
          </cell>
          <cell r="F1919">
            <v>51000</v>
          </cell>
          <cell r="G1919" t="str">
            <v>1.5 FREESTYLE MT</v>
          </cell>
          <cell r="H1919" t="str">
            <v>BLANCO</v>
          </cell>
          <cell r="I1919" t="str">
            <v>Megacentro La Serena</v>
          </cell>
          <cell r="J1919" t="str">
            <v>Erica Miranda</v>
          </cell>
          <cell r="K1919" t="str">
            <v>Erica Miranda</v>
          </cell>
          <cell r="L1919" t="str">
            <v>Fabian Muñoz</v>
          </cell>
          <cell r="M1919" t="str">
            <v>fmunoz@callegari.cl</v>
          </cell>
          <cell r="N1919">
            <v>8900000</v>
          </cell>
        </row>
        <row r="1920">
          <cell r="A1920" t="str">
            <v>KWXZ86</v>
          </cell>
          <cell r="B1920">
            <v>44991.72152777778</v>
          </cell>
          <cell r="C1920" t="str">
            <v>FIAT</v>
          </cell>
          <cell r="D1920">
            <v>500</v>
          </cell>
          <cell r="E1920">
            <v>2019</v>
          </cell>
          <cell r="F1920">
            <v>55000</v>
          </cell>
          <cell r="G1920" t="str">
            <v>1.4 X CROSS PLUS AT 4X4</v>
          </cell>
          <cell r="H1920" t="str">
            <v>BLANCO BANCHISA</v>
          </cell>
          <cell r="I1920" t="str">
            <v xml:space="preserve">Premium Usados </v>
          </cell>
          <cell r="J1920" t="str">
            <v>Antonella Daire</v>
          </cell>
          <cell r="K1920" t="str">
            <v>Antonella Daire</v>
          </cell>
          <cell r="L1920" t="str">
            <v>Jordi Foitzick</v>
          </cell>
          <cell r="M1920" t="str">
            <v>jocarrasco@callegari.cl</v>
          </cell>
          <cell r="N1920">
            <v>12990000</v>
          </cell>
        </row>
        <row r="1921">
          <cell r="A1921" t="str">
            <v>KRPX64</v>
          </cell>
          <cell r="B1921">
            <v>44991.421527777777</v>
          </cell>
          <cell r="C1921" t="str">
            <v>NISSAN</v>
          </cell>
          <cell r="D1921" t="str">
            <v>NP300</v>
          </cell>
          <cell r="E1921">
            <v>2018</v>
          </cell>
          <cell r="F1921">
            <v>23000</v>
          </cell>
          <cell r="G1921" t="str">
            <v>2.3 DSL SC S MT</v>
          </cell>
          <cell r="H1921" t="str">
            <v>ROJO</v>
          </cell>
          <cell r="I1921" t="str">
            <v>Sk Copiapo</v>
          </cell>
          <cell r="J1921" t="str">
            <v>Camila Chepilla</v>
          </cell>
          <cell r="K1921" t="str">
            <v>Camila Chepilla</v>
          </cell>
          <cell r="L1921" t="str">
            <v>Elizabeth Guerrero</v>
          </cell>
          <cell r="M1921" t="str">
            <v>eguerrero@callegari.cl</v>
          </cell>
          <cell r="N1921">
            <v>14000000</v>
          </cell>
        </row>
        <row r="1922">
          <cell r="A1922" t="str">
            <v>GGJW34</v>
          </cell>
          <cell r="B1922">
            <v>44988.792361111111</v>
          </cell>
          <cell r="C1922" t="str">
            <v>KIA MOTORS</v>
          </cell>
          <cell r="D1922" t="str">
            <v>MORNING</v>
          </cell>
          <cell r="E1922">
            <v>2014</v>
          </cell>
          <cell r="F1922">
            <v>13000</v>
          </cell>
          <cell r="G1922" t="str">
            <v>1.2 EX DH AB MT</v>
          </cell>
          <cell r="H1922" t="str">
            <v>ROJO SIGNAL</v>
          </cell>
          <cell r="I1922" t="str">
            <v>Megacentro Copiapo</v>
          </cell>
          <cell r="J1922" t="str">
            <v>Camila Chepilla</v>
          </cell>
          <cell r="K1922" t="str">
            <v>Camila Chepilla</v>
          </cell>
          <cell r="L1922" t="str">
            <v>Atalia Quinteros</v>
          </cell>
          <cell r="M1922" t="str">
            <v>ataliaq@callegari.cl</v>
          </cell>
          <cell r="N1922">
            <v>4200000</v>
          </cell>
        </row>
        <row r="1923">
          <cell r="A1923" t="str">
            <v>PFRY77</v>
          </cell>
          <cell r="B1923">
            <v>44988.712500000001</v>
          </cell>
          <cell r="C1923" t="str">
            <v>KIA MOTORS</v>
          </cell>
          <cell r="D1923" t="str">
            <v>SELTOS</v>
          </cell>
          <cell r="E1923">
            <v>2020</v>
          </cell>
          <cell r="F1923">
            <v>17100</v>
          </cell>
          <cell r="G1923" t="str">
            <v>SELTOS EX 1.6L 6MT FULL</v>
          </cell>
          <cell r="H1923" t="str">
            <v>GRIS ACERO</v>
          </cell>
          <cell r="I1923" t="str">
            <v>Megacentro Copiapo</v>
          </cell>
          <cell r="J1923" t="str">
            <v>Camila Chepilla</v>
          </cell>
          <cell r="K1923" t="str">
            <v>Camila Chepilla</v>
          </cell>
          <cell r="L1923" t="str">
            <v>Martin Thielemann</v>
          </cell>
          <cell r="M1923" t="str">
            <v>mthielemann@callegari.cl</v>
          </cell>
          <cell r="N1923">
            <v>14000000</v>
          </cell>
        </row>
        <row r="1924">
          <cell r="A1924" t="str">
            <v>GRPT13</v>
          </cell>
          <cell r="B1924">
            <v>44988.706250000003</v>
          </cell>
          <cell r="C1924" t="str">
            <v>SUZUKI</v>
          </cell>
          <cell r="D1924" t="str">
            <v>SWIFT</v>
          </cell>
          <cell r="E1924">
            <v>2015</v>
          </cell>
          <cell r="F1924">
            <v>29535</v>
          </cell>
          <cell r="G1924" t="str">
            <v>1.2 GL AC SPORT MT</v>
          </cell>
          <cell r="H1924" t="str">
            <v>GRIS METALICO</v>
          </cell>
          <cell r="I1924" t="str">
            <v>Megacentro Ovalle</v>
          </cell>
          <cell r="J1924" t="str">
            <v>Antonella Daire</v>
          </cell>
          <cell r="K1924" t="str">
            <v>Antonella Daire</v>
          </cell>
          <cell r="L1924" t="str">
            <v>Andy Sebastian  Rojas</v>
          </cell>
          <cell r="M1924" t="str">
            <v>arojas@callegari.cl</v>
          </cell>
          <cell r="N1924">
            <v>6000000</v>
          </cell>
        </row>
        <row r="1925">
          <cell r="A1925" t="str">
            <v>PJDY45</v>
          </cell>
          <cell r="B1925">
            <v>44987.579861111109</v>
          </cell>
          <cell r="C1925" t="str">
            <v>KIA MOTORS</v>
          </cell>
          <cell r="D1925" t="str">
            <v>RIO 4</v>
          </cell>
          <cell r="E1925">
            <v>2021</v>
          </cell>
          <cell r="F1925">
            <v>32000</v>
          </cell>
          <cell r="G1925" t="str">
            <v>1.4 LX 4 6MT AC ABS</v>
          </cell>
          <cell r="H1925" t="str">
            <v>BLANCO INVIERNO</v>
          </cell>
          <cell r="I1925" t="str">
            <v>Usados Los Carreras</v>
          </cell>
          <cell r="J1925" t="str">
            <v>Camila Chepilla</v>
          </cell>
          <cell r="K1925" t="str">
            <v>Camila Chepilla</v>
          </cell>
          <cell r="L1925" t="str">
            <v>Camila Chepilla</v>
          </cell>
          <cell r="M1925" t="str">
            <v>cchepilla@callegari.cl</v>
          </cell>
          <cell r="N1925">
            <v>11400000</v>
          </cell>
        </row>
        <row r="1926">
          <cell r="A1926" t="str">
            <v>RJPJ68</v>
          </cell>
          <cell r="B1926">
            <v>44985.805555555555</v>
          </cell>
          <cell r="C1926" t="str">
            <v>KIA MOTORS</v>
          </cell>
          <cell r="D1926" t="str">
            <v>MORNING</v>
          </cell>
          <cell r="E1926">
            <v>2022</v>
          </cell>
          <cell r="F1926">
            <v>15000</v>
          </cell>
          <cell r="G1926" t="str">
            <v>MORNING EX 1.2L 5MT ABS AC</v>
          </cell>
          <cell r="H1926" t="str">
            <v>ROJO VIVO</v>
          </cell>
          <cell r="I1926" t="str">
            <v>Kia La Serena</v>
          </cell>
          <cell r="J1926" t="str">
            <v>Camila Chepilla</v>
          </cell>
          <cell r="K1926" t="str">
            <v>Camila Chepilla</v>
          </cell>
          <cell r="L1926" t="str">
            <v>Carolina Bustos</v>
          </cell>
          <cell r="M1926" t="str">
            <v>cbustos@callegari.cl</v>
          </cell>
          <cell r="N1926">
            <v>7350000</v>
          </cell>
        </row>
        <row r="1927">
          <cell r="A1927" t="str">
            <v>PKTZ82</v>
          </cell>
          <cell r="B1927">
            <v>44985.800694444442</v>
          </cell>
          <cell r="C1927" t="str">
            <v>CHEVROLET</v>
          </cell>
          <cell r="D1927" t="str">
            <v>SPARK</v>
          </cell>
          <cell r="E1927">
            <v>2021</v>
          </cell>
          <cell r="F1927">
            <v>13000</v>
          </cell>
          <cell r="G1927" t="str">
            <v>1.2 LT AC FULL MT</v>
          </cell>
          <cell r="H1927" t="str">
            <v>AZUL NAUTILUS MET</v>
          </cell>
          <cell r="I1927" t="str">
            <v>Nissan Copiapo</v>
          </cell>
          <cell r="J1927" t="str">
            <v>Camila Chepilla</v>
          </cell>
          <cell r="K1927" t="str">
            <v>Camila Chepilla</v>
          </cell>
          <cell r="L1927" t="str">
            <v>Carol Morales</v>
          </cell>
          <cell r="M1927" t="str">
            <v>cmorales@callegari.cl</v>
          </cell>
          <cell r="N1927">
            <v>6500000</v>
          </cell>
        </row>
        <row r="1928">
          <cell r="A1928" t="str">
            <v>PPVC34</v>
          </cell>
          <cell r="B1928">
            <v>44985.645833333336</v>
          </cell>
          <cell r="C1928" t="str">
            <v>NISSAN</v>
          </cell>
          <cell r="D1928" t="str">
            <v>QASHQAI</v>
          </cell>
          <cell r="E1928">
            <v>2021</v>
          </cell>
          <cell r="F1928">
            <v>5928</v>
          </cell>
          <cell r="G1928" t="str">
            <v>2.0 SENSE MT</v>
          </cell>
          <cell r="H1928" t="str">
            <v>PLATEADO SATIN</v>
          </cell>
          <cell r="I1928" t="str">
            <v>Nissan La Serena</v>
          </cell>
          <cell r="J1928" t="str">
            <v>Antonella Daire</v>
          </cell>
          <cell r="K1928" t="str">
            <v>Antonella Daire</v>
          </cell>
          <cell r="L1928" t="str">
            <v>Paola Lettura</v>
          </cell>
          <cell r="M1928" t="str">
            <v>plettura@callegari.cl</v>
          </cell>
          <cell r="N1928">
            <v>12000000</v>
          </cell>
        </row>
        <row r="1929">
          <cell r="A1929" t="str">
            <v>PCDW70</v>
          </cell>
          <cell r="B1929">
            <v>44985.442361111112</v>
          </cell>
          <cell r="C1929" t="str">
            <v>KIA MOTORS</v>
          </cell>
          <cell r="D1929" t="str">
            <v>MORNING</v>
          </cell>
          <cell r="E1929">
            <v>2020</v>
          </cell>
          <cell r="F1929">
            <v>29400</v>
          </cell>
          <cell r="G1929" t="str">
            <v>MORNING LX 1.0L 5MT ABS</v>
          </cell>
          <cell r="H1929" t="str">
            <v>PLATEADO TITANIO</v>
          </cell>
          <cell r="I1929" t="str">
            <v>Kia La Serena</v>
          </cell>
          <cell r="J1929" t="str">
            <v>Antonella Daire</v>
          </cell>
          <cell r="K1929" t="str">
            <v>Antonella Daire</v>
          </cell>
          <cell r="L1929" t="str">
            <v>Loreto Garces</v>
          </cell>
          <cell r="M1929" t="str">
            <v>lgarces@callegari.cl</v>
          </cell>
          <cell r="N1929">
            <v>5200000</v>
          </cell>
        </row>
        <row r="1930">
          <cell r="A1930" t="str">
            <v>JDKR53</v>
          </cell>
          <cell r="B1930">
            <v>44985.442361111112</v>
          </cell>
          <cell r="C1930" t="str">
            <v>HYUNDAI</v>
          </cell>
          <cell r="D1930" t="str">
            <v>CRETA</v>
          </cell>
          <cell r="E1930">
            <v>2017</v>
          </cell>
          <cell r="F1930">
            <v>89000</v>
          </cell>
          <cell r="G1930" t="str">
            <v>1.6 CRETA GS GLS 2AB ABS MT</v>
          </cell>
          <cell r="H1930" t="str">
            <v>GRIS</v>
          </cell>
          <cell r="I1930" t="str">
            <v>Peugeot La Serena</v>
          </cell>
          <cell r="J1930" t="str">
            <v>Antonella Daire</v>
          </cell>
          <cell r="K1930" t="str">
            <v>Antonella Daire</v>
          </cell>
          <cell r="L1930" t="str">
            <v>Adriana Casallas</v>
          </cell>
          <cell r="M1930" t="str">
            <v>acasallas@callegari.cl</v>
          </cell>
          <cell r="N1930">
            <v>8000000</v>
          </cell>
        </row>
        <row r="1931">
          <cell r="A1931" t="str">
            <v>HJSY32</v>
          </cell>
          <cell r="B1931">
            <v>44984.763888888891</v>
          </cell>
          <cell r="C1931" t="str">
            <v>CITROEN</v>
          </cell>
          <cell r="D1931" t="str">
            <v>C-4</v>
          </cell>
          <cell r="E1931">
            <v>2016</v>
          </cell>
          <cell r="F1931">
            <v>79000</v>
          </cell>
          <cell r="G1931" t="str">
            <v>1.6 CACTUS E-HDI S&amp;S ETG6 FEEL AT DIESEL</v>
          </cell>
          <cell r="H1931" t="str">
            <v>AZUL PURPURA NOCTAMB</v>
          </cell>
          <cell r="I1931" t="str">
            <v>Peugeot La Serena</v>
          </cell>
          <cell r="J1931" t="str">
            <v>Antonella Daire</v>
          </cell>
          <cell r="K1931" t="str">
            <v>Antonella Daire</v>
          </cell>
          <cell r="L1931" t="str">
            <v>Adriana Casallas</v>
          </cell>
          <cell r="M1931" t="str">
            <v>acasallas@callegari.cl</v>
          </cell>
          <cell r="N1931">
            <v>7000000</v>
          </cell>
        </row>
        <row r="1932">
          <cell r="A1932" t="str">
            <v>JVSC31</v>
          </cell>
          <cell r="B1932">
            <v>44984.746527777781</v>
          </cell>
          <cell r="C1932" t="str">
            <v>SUBARU</v>
          </cell>
          <cell r="D1932" t="str">
            <v>FORESTER</v>
          </cell>
          <cell r="E1932">
            <v>2017</v>
          </cell>
          <cell r="F1932">
            <v>95000</v>
          </cell>
          <cell r="G1932" t="str">
            <v>2.0 X MT 4X4</v>
          </cell>
          <cell r="H1932" t="str">
            <v>VERDE JASMIN METALIC</v>
          </cell>
          <cell r="I1932" t="str">
            <v>Megacentro La Serena</v>
          </cell>
          <cell r="J1932" t="str">
            <v>Antonella Daire</v>
          </cell>
          <cell r="K1932" t="str">
            <v>Antonella Daire</v>
          </cell>
          <cell r="L1932" t="str">
            <v>Alvaro Castro</v>
          </cell>
          <cell r="M1932" t="str">
            <v>acastro@callegari.cl</v>
          </cell>
          <cell r="N1932">
            <v>9750000</v>
          </cell>
        </row>
        <row r="1933">
          <cell r="A1933" t="str">
            <v>LXPB26</v>
          </cell>
          <cell r="B1933">
            <v>44984.738888888889</v>
          </cell>
          <cell r="C1933" t="str">
            <v>PEUGEOT</v>
          </cell>
          <cell r="D1933">
            <v>308</v>
          </cell>
          <cell r="E1933">
            <v>2020</v>
          </cell>
          <cell r="F1933">
            <v>35000</v>
          </cell>
          <cell r="G1933" t="str">
            <v>1.5 FELINE BLUEHDI 130 AT DIESEL</v>
          </cell>
          <cell r="H1933" t="str">
            <v>BLANCO NACARADO</v>
          </cell>
          <cell r="I1933" t="str">
            <v>Peugeot La Serena</v>
          </cell>
          <cell r="J1933" t="str">
            <v>Antonella Daire</v>
          </cell>
          <cell r="K1933" t="str">
            <v>Antonella Daire</v>
          </cell>
          <cell r="L1933" t="str">
            <v>Adriana Casallas</v>
          </cell>
          <cell r="M1933" t="str">
            <v>acasallas@callegari.cl</v>
          </cell>
          <cell r="N1933">
            <v>12800000</v>
          </cell>
        </row>
        <row r="1934">
          <cell r="A1934" t="str">
            <v>LYSR94</v>
          </cell>
          <cell r="B1934">
            <v>44984.541666666664</v>
          </cell>
          <cell r="C1934" t="str">
            <v>MAZDA</v>
          </cell>
          <cell r="D1934" t="str">
            <v>CX-30</v>
          </cell>
          <cell r="E1934">
            <v>2020</v>
          </cell>
          <cell r="F1934">
            <v>35000</v>
          </cell>
          <cell r="G1934" t="str">
            <v>2.0 V 7G MT</v>
          </cell>
          <cell r="H1934" t="str">
            <v>ROJO CRISTAL</v>
          </cell>
          <cell r="I1934" t="str">
            <v>Peugeot La Serena</v>
          </cell>
          <cell r="J1934" t="str">
            <v>Antonella Daire</v>
          </cell>
          <cell r="K1934" t="str">
            <v>Antonella Daire</v>
          </cell>
          <cell r="L1934" t="str">
            <v>Michael Guzman</v>
          </cell>
          <cell r="M1934" t="str">
            <v>mguzman@callegari.cl</v>
          </cell>
          <cell r="N1934">
            <v>14000000</v>
          </cell>
        </row>
        <row r="1935">
          <cell r="A1935" t="str">
            <v>LVXG96</v>
          </cell>
          <cell r="B1935">
            <v>44984.506944444445</v>
          </cell>
          <cell r="C1935" t="str">
            <v>MG</v>
          </cell>
          <cell r="D1935" t="str">
            <v>ZS</v>
          </cell>
          <cell r="E1935">
            <v>2020</v>
          </cell>
          <cell r="F1935">
            <v>23500</v>
          </cell>
          <cell r="G1935" t="str">
            <v>1.5 STD AT</v>
          </cell>
          <cell r="H1935" t="str">
            <v>BLANCO</v>
          </cell>
          <cell r="I1935" t="str">
            <v>Local Fco De Aguirre</v>
          </cell>
          <cell r="J1935" t="str">
            <v>Antonella Daire</v>
          </cell>
          <cell r="K1935" t="str">
            <v>Antonella Daire</v>
          </cell>
          <cell r="L1935" t="str">
            <v>Maria Mendoza</v>
          </cell>
          <cell r="M1935" t="str">
            <v>maria.mendoza@callegari.cl</v>
          </cell>
          <cell r="N1935">
            <v>8000000</v>
          </cell>
        </row>
        <row r="1936">
          <cell r="A1936" t="str">
            <v>LFXX91</v>
          </cell>
          <cell r="B1936">
            <v>44984.506249999999</v>
          </cell>
          <cell r="C1936" t="str">
            <v>PEUGEOT</v>
          </cell>
          <cell r="D1936">
            <v>2008</v>
          </cell>
          <cell r="E1936">
            <v>2019</v>
          </cell>
          <cell r="F1936">
            <v>72000</v>
          </cell>
          <cell r="H1936" t="str">
            <v>ROJO ULTIMATE</v>
          </cell>
          <cell r="I1936" t="str">
            <v>Peugeot La Serena</v>
          </cell>
          <cell r="J1936" t="str">
            <v>Antonella Daire</v>
          </cell>
          <cell r="K1936" t="str">
            <v>Antonella Daire</v>
          </cell>
          <cell r="L1936" t="str">
            <v>Rodrigo Noble</v>
          </cell>
          <cell r="M1936" t="str">
            <v>rnoble@callegari.cl</v>
          </cell>
          <cell r="N1936">
            <v>8800000</v>
          </cell>
        </row>
        <row r="1937">
          <cell r="A1937" t="str">
            <v>LBVW84</v>
          </cell>
          <cell r="B1937">
            <v>44981.731944444444</v>
          </cell>
          <cell r="C1937" t="str">
            <v>MG</v>
          </cell>
          <cell r="D1937" t="str">
            <v>MG3</v>
          </cell>
          <cell r="E1937">
            <v>2019</v>
          </cell>
          <cell r="F1937">
            <v>40350</v>
          </cell>
          <cell r="G1937" t="str">
            <v>1.5 STD MT</v>
          </cell>
          <cell r="H1937" t="str">
            <v>NARANJO METALICO</v>
          </cell>
          <cell r="I1937" t="str">
            <v>Sk Copiapo</v>
          </cell>
          <cell r="J1937" t="str">
            <v>Camila Chepilla</v>
          </cell>
          <cell r="K1937" t="str">
            <v>Camila Chepilla</v>
          </cell>
          <cell r="L1937" t="str">
            <v>Daniela Velazquez</v>
          </cell>
          <cell r="M1937" t="str">
            <v>dvelazquez@callegari.cl</v>
          </cell>
          <cell r="N1937">
            <v>5300000</v>
          </cell>
        </row>
        <row r="1938">
          <cell r="A1938" t="str">
            <v>KWYD58</v>
          </cell>
          <cell r="B1938">
            <v>44981.541666666664</v>
          </cell>
          <cell r="C1938" t="str">
            <v>AUDI</v>
          </cell>
          <cell r="D1938" t="str">
            <v>Q7</v>
          </cell>
          <cell r="E1938">
            <v>2019</v>
          </cell>
          <cell r="F1938">
            <v>80000</v>
          </cell>
          <cell r="G1938" t="str">
            <v>3.0 DESIGN TFSI AT</v>
          </cell>
          <cell r="H1938" t="str">
            <v>PLATEADO PLATA FLORE</v>
          </cell>
          <cell r="I1938" t="str">
            <v>Local Fco De Aguirre</v>
          </cell>
          <cell r="J1938" t="str">
            <v>Mauricio  Silva</v>
          </cell>
          <cell r="K1938" t="str">
            <v>Mauricio  Silva</v>
          </cell>
          <cell r="L1938" t="str">
            <v>Paola Hidalgo</v>
          </cell>
          <cell r="M1938" t="str">
            <v>paola.hidalgo@callegari.cl</v>
          </cell>
          <cell r="N1938">
            <v>29000000</v>
          </cell>
        </row>
        <row r="1939">
          <cell r="A1939" t="str">
            <v>RFKV58</v>
          </cell>
          <cell r="B1939">
            <v>44981.462500000001</v>
          </cell>
          <cell r="C1939" t="str">
            <v>SSANGYONG</v>
          </cell>
          <cell r="D1939" t="str">
            <v>MUSSO GRAND</v>
          </cell>
          <cell r="E1939">
            <v>2022</v>
          </cell>
          <cell r="F1939">
            <v>45136</v>
          </cell>
          <cell r="G1939" t="str">
            <v>2.2 LX MT DIESEL</v>
          </cell>
          <cell r="H1939" t="str">
            <v>blanco</v>
          </cell>
          <cell r="I1939" t="str">
            <v>Local Fco De Aguirre</v>
          </cell>
          <cell r="J1939" t="str">
            <v>Mauricio  Silva</v>
          </cell>
          <cell r="K1939" t="str">
            <v>Mauricio  Silva</v>
          </cell>
          <cell r="L1939" t="str">
            <v>Willy Guerrero</v>
          </cell>
          <cell r="M1939" t="str">
            <v>wguerrero@callegari.cl</v>
          </cell>
          <cell r="N1939">
            <v>16500000</v>
          </cell>
        </row>
        <row r="1940">
          <cell r="A1940" t="str">
            <v>LVXC35</v>
          </cell>
          <cell r="B1940">
            <v>44980.465277777781</v>
          </cell>
          <cell r="C1940" t="str">
            <v>KIA MOTORS</v>
          </cell>
          <cell r="D1940" t="str">
            <v>RIO 4</v>
          </cell>
          <cell r="E1940">
            <v>2020</v>
          </cell>
          <cell r="F1940">
            <v>8500</v>
          </cell>
          <cell r="G1940" t="str">
            <v>RIO 4 LX 1.4L 6MT AC ABS</v>
          </cell>
          <cell r="H1940" t="str">
            <v>PLATEADO PLATA SUAVE</v>
          </cell>
          <cell r="I1940" t="str">
            <v>Nissan La Serena</v>
          </cell>
          <cell r="J1940" t="str">
            <v>Mauricio  Silva</v>
          </cell>
          <cell r="K1940" t="str">
            <v>Mauricio  Silva</v>
          </cell>
          <cell r="L1940" t="str">
            <v>Magdalena Olivares</v>
          </cell>
          <cell r="M1940" t="str">
            <v>molivares@callegari.cl</v>
          </cell>
          <cell r="N1940">
            <v>8500000</v>
          </cell>
        </row>
        <row r="1941">
          <cell r="A1941" t="str">
            <v>LVWZ16</v>
          </cell>
          <cell r="B1941">
            <v>44979.761805555558</v>
          </cell>
          <cell r="C1941" t="str">
            <v>CITROEN</v>
          </cell>
          <cell r="D1941" t="str">
            <v>C-3</v>
          </cell>
          <cell r="E1941">
            <v>2020</v>
          </cell>
          <cell r="F1941">
            <v>38390</v>
          </cell>
          <cell r="G1941" t="str">
            <v>1.5 AIRCROSS BLUEHDI 100 S&amp;S SHINE MT DIESEL</v>
          </cell>
          <cell r="H1941" t="str">
            <v>GRIS SATINADO T NEGR</v>
          </cell>
          <cell r="I1941" t="str">
            <v>Mitsubishi</v>
          </cell>
          <cell r="J1941" t="str">
            <v>Mauricio  Silva</v>
          </cell>
          <cell r="K1941" t="str">
            <v>Mauricio  Silva</v>
          </cell>
          <cell r="L1941" t="str">
            <v>Hugo Araya Araya</v>
          </cell>
          <cell r="M1941" t="str">
            <v>haraya@callegari.cl</v>
          </cell>
          <cell r="N1941">
            <v>12000000</v>
          </cell>
        </row>
        <row r="1942">
          <cell r="A1942" t="str">
            <v>KVWC95</v>
          </cell>
          <cell r="B1942">
            <v>44979.491666666669</v>
          </cell>
          <cell r="C1942" t="str">
            <v>NISSAN</v>
          </cell>
          <cell r="D1942" t="str">
            <v>X-TRAIL</v>
          </cell>
          <cell r="E1942">
            <v>2019</v>
          </cell>
          <cell r="F1942">
            <v>69000</v>
          </cell>
          <cell r="G1942" t="str">
            <v>2.5 EXCLUSIVE CVT 4WD AT</v>
          </cell>
          <cell r="H1942" t="str">
            <v>GRIS METALICO</v>
          </cell>
          <cell r="I1942" t="str">
            <v>Nissan La Serena</v>
          </cell>
          <cell r="J1942" t="str">
            <v>Mauricio  Silva</v>
          </cell>
          <cell r="K1942" t="str">
            <v>Mauricio  Silva</v>
          </cell>
          <cell r="L1942" t="str">
            <v>Roberto Rios</v>
          </cell>
          <cell r="M1942" t="str">
            <v>rrios@callegari.cl</v>
          </cell>
          <cell r="N1942">
            <v>13500000</v>
          </cell>
        </row>
        <row r="1943">
          <cell r="A1943" t="str">
            <v>PPVC10</v>
          </cell>
          <cell r="B1943">
            <v>44979.490972222222</v>
          </cell>
          <cell r="C1943" t="str">
            <v>NISSAN</v>
          </cell>
          <cell r="D1943" t="str">
            <v>NAVARA</v>
          </cell>
          <cell r="E1943">
            <v>2021</v>
          </cell>
          <cell r="F1943">
            <v>34500</v>
          </cell>
          <cell r="G1943" t="str">
            <v>2.3 DC PRO4X AT 4X4 DIESEL</v>
          </cell>
          <cell r="H1943" t="str">
            <v>BLANCO</v>
          </cell>
          <cell r="I1943" t="str">
            <v>Local Fco De Aguirre</v>
          </cell>
          <cell r="J1943" t="str">
            <v>Mauricio  Silva</v>
          </cell>
          <cell r="K1943" t="str">
            <v>Mauricio  Silva</v>
          </cell>
          <cell r="L1943" t="str">
            <v>Pablo Toth</v>
          </cell>
          <cell r="M1943" t="str">
            <v>ptoth@callegari.cl</v>
          </cell>
          <cell r="N1943">
            <v>23000000</v>
          </cell>
        </row>
        <row r="1944">
          <cell r="A1944" t="str">
            <v>KZVZ40</v>
          </cell>
          <cell r="B1944">
            <v>44979.413888888892</v>
          </cell>
          <cell r="C1944" t="str">
            <v>FORD</v>
          </cell>
          <cell r="D1944" t="str">
            <v>EXPLORER</v>
          </cell>
          <cell r="E1944">
            <v>2019</v>
          </cell>
          <cell r="F1944">
            <v>55000</v>
          </cell>
          <cell r="G1944" t="str">
            <v>2.3 LIMITED AT</v>
          </cell>
          <cell r="H1944" t="str">
            <v>NEGRO PROFUNDO</v>
          </cell>
          <cell r="I1944" t="str">
            <v>Local Usados</v>
          </cell>
          <cell r="J1944" t="str">
            <v>Mauricio  Silva</v>
          </cell>
          <cell r="K1944" t="str">
            <v>Mauricio  Silva</v>
          </cell>
          <cell r="L1944" t="str">
            <v>Rafael Puelma</v>
          </cell>
          <cell r="M1944" t="str">
            <v>rpuelma@callegari.cl</v>
          </cell>
          <cell r="N1944">
            <v>18000000</v>
          </cell>
        </row>
        <row r="1945">
          <cell r="A1945" t="str">
            <v>LBVV62</v>
          </cell>
          <cell r="B1945">
            <v>44978.667361111111</v>
          </cell>
          <cell r="C1945" t="str">
            <v>FORD</v>
          </cell>
          <cell r="D1945" t="str">
            <v>ESCAPE</v>
          </cell>
          <cell r="E1945">
            <v>2019</v>
          </cell>
          <cell r="F1945">
            <v>36000</v>
          </cell>
          <cell r="G1945" t="str">
            <v>2.0 SE ECOBOOST AT</v>
          </cell>
          <cell r="H1945" t="str">
            <v>BLANCO METAL</v>
          </cell>
          <cell r="I1945" t="str">
            <v>Nissan Copiapo</v>
          </cell>
          <cell r="J1945" t="str">
            <v>Camila Chepilla</v>
          </cell>
          <cell r="K1945" t="str">
            <v>Camila Chepilla</v>
          </cell>
          <cell r="L1945" t="str">
            <v>Jonathan Barraza</v>
          </cell>
          <cell r="M1945" t="str">
            <v>jbarraza@callegari.cl</v>
          </cell>
          <cell r="N1945">
            <v>13000000</v>
          </cell>
        </row>
        <row r="1946">
          <cell r="A1946" t="str">
            <v>DYZJ57</v>
          </cell>
          <cell r="B1946">
            <v>44978.564583333333</v>
          </cell>
          <cell r="C1946" t="str">
            <v>MAZDA</v>
          </cell>
          <cell r="D1946" t="str">
            <v>CX-5</v>
          </cell>
          <cell r="E1946">
            <v>2012</v>
          </cell>
          <cell r="F1946">
            <v>98800</v>
          </cell>
          <cell r="G1946" t="str">
            <v>2.0 GT AWD AT 4X4</v>
          </cell>
          <cell r="H1946" t="str">
            <v>PLATA</v>
          </cell>
          <cell r="I1946" t="str">
            <v>Megacentro La Serena</v>
          </cell>
          <cell r="J1946" t="str">
            <v>Mauricio  Silva</v>
          </cell>
          <cell r="K1946" t="str">
            <v>Mauricio  Silva</v>
          </cell>
          <cell r="L1946" t="str">
            <v>Viviana Rojas</v>
          </cell>
          <cell r="M1946" t="str">
            <v>v.rojas@callegari.cl</v>
          </cell>
          <cell r="N1946">
            <v>7700000</v>
          </cell>
        </row>
        <row r="1947">
          <cell r="A1947" t="str">
            <v>SCWW80</v>
          </cell>
          <cell r="B1947">
            <v>44978.563888888886</v>
          </cell>
          <cell r="C1947" t="str">
            <v>DONGFENG</v>
          </cell>
          <cell r="D1947" t="str">
            <v>SUV 500</v>
          </cell>
          <cell r="E1947">
            <v>2022</v>
          </cell>
          <cell r="F1947">
            <v>3500</v>
          </cell>
          <cell r="G1947" t="str">
            <v>1.5 LUXURY MT</v>
          </cell>
          <cell r="H1947" t="str">
            <v>NEGRO</v>
          </cell>
          <cell r="I1947" t="str">
            <v>Megacentro Ovalle</v>
          </cell>
          <cell r="J1947" t="str">
            <v>Mauricio  Silva</v>
          </cell>
          <cell r="K1947" t="str">
            <v>Mauricio  Silva</v>
          </cell>
          <cell r="L1947" t="str">
            <v>Jasen Jose</v>
          </cell>
          <cell r="M1947" t="str">
            <v>jjasen@callegari.cl</v>
          </cell>
          <cell r="N1947">
            <v>8000000</v>
          </cell>
        </row>
        <row r="1948">
          <cell r="A1948" t="str">
            <v>RKRX10</v>
          </cell>
          <cell r="B1948">
            <v>44978.499305555553</v>
          </cell>
          <cell r="C1948" t="str">
            <v>PEUGEOT</v>
          </cell>
          <cell r="D1948" t="str">
            <v>PARTNER</v>
          </cell>
          <cell r="E1948">
            <v>2022</v>
          </cell>
          <cell r="F1948">
            <v>40000</v>
          </cell>
          <cell r="G1948" t="str">
            <v>1.6 L2 HDI 92 MT DIESEL</v>
          </cell>
          <cell r="H1948" t="str">
            <v>BLANCO BANQUISE</v>
          </cell>
          <cell r="I1948" t="str">
            <v>Peugeot Copiapo</v>
          </cell>
          <cell r="J1948" t="str">
            <v>Camila Chepilla</v>
          </cell>
          <cell r="K1948" t="str">
            <v>Camila Chepilla</v>
          </cell>
          <cell r="L1948" t="str">
            <v>Francisco Diaz</v>
          </cell>
          <cell r="M1948" t="str">
            <v>fdiaz@callegari.cl</v>
          </cell>
          <cell r="N1948">
            <v>14500000</v>
          </cell>
        </row>
        <row r="1949">
          <cell r="A1949" t="str">
            <v>LLBJ17</v>
          </cell>
          <cell r="B1949">
            <v>44978.463888888888</v>
          </cell>
          <cell r="C1949" t="str">
            <v>RENAULT</v>
          </cell>
          <cell r="D1949" t="str">
            <v>DUSTER</v>
          </cell>
          <cell r="E1949">
            <v>2020</v>
          </cell>
          <cell r="F1949">
            <v>30000</v>
          </cell>
          <cell r="G1949" t="str">
            <v>1.6 ZEN MT</v>
          </cell>
          <cell r="H1949" t="str">
            <v>GRIS ESTRELLA</v>
          </cell>
          <cell r="I1949" t="str">
            <v>Usados Los Carreras</v>
          </cell>
          <cell r="J1949" t="str">
            <v>Camila Chepilla</v>
          </cell>
          <cell r="K1949" t="str">
            <v>Camila Chepilla</v>
          </cell>
          <cell r="L1949" t="str">
            <v>Omar Rojas</v>
          </cell>
          <cell r="M1949" t="str">
            <v>orojas@callegari.cl</v>
          </cell>
          <cell r="N1949">
            <v>8300000</v>
          </cell>
        </row>
        <row r="1950">
          <cell r="A1950" t="str">
            <v>LVXS29</v>
          </cell>
          <cell r="B1950">
            <v>44977.767361111109</v>
          </cell>
          <cell r="C1950" t="str">
            <v>MAZDA</v>
          </cell>
          <cell r="D1950" t="str">
            <v>BT-50</v>
          </cell>
          <cell r="E1950">
            <v>2020</v>
          </cell>
          <cell r="F1950">
            <v>80000</v>
          </cell>
          <cell r="G1950" t="str">
            <v>2.2 DC SDX MT 4X4 DIESEL</v>
          </cell>
          <cell r="H1950" t="str">
            <v>PLATEADO PLATA</v>
          </cell>
          <cell r="I1950" t="str">
            <v>Peugeot Copiapo</v>
          </cell>
          <cell r="J1950" t="str">
            <v>Camila Chepilla</v>
          </cell>
          <cell r="K1950" t="str">
            <v>Camila Chepilla</v>
          </cell>
          <cell r="L1950" t="str">
            <v>Francisco Diaz</v>
          </cell>
          <cell r="M1950" t="str">
            <v>fdiaz@callegari.cl</v>
          </cell>
          <cell r="N1950">
            <v>15900000</v>
          </cell>
        </row>
        <row r="1951">
          <cell r="A1951" t="str">
            <v>RCRW11</v>
          </cell>
          <cell r="B1951">
            <v>44977.521527777775</v>
          </cell>
          <cell r="C1951" t="str">
            <v>PEUGEOT</v>
          </cell>
          <cell r="D1951" t="str">
            <v>LANDTREK</v>
          </cell>
          <cell r="E1951">
            <v>2022</v>
          </cell>
          <cell r="F1951">
            <v>6500</v>
          </cell>
          <cell r="G1951" t="str">
            <v>1.9 ACTIVE HDI 150 MT 4X2 DIESEL</v>
          </cell>
          <cell r="H1951" t="str">
            <v>blanco</v>
          </cell>
          <cell r="I1951" t="str">
            <v>Nissan La Serena</v>
          </cell>
          <cell r="J1951" t="str">
            <v>Mauricio  Silva</v>
          </cell>
          <cell r="K1951" t="str">
            <v>Mauricio  Silva</v>
          </cell>
          <cell r="L1951" t="str">
            <v>Roberto Rios</v>
          </cell>
          <cell r="M1951" t="str">
            <v>rrios@callegari.cl</v>
          </cell>
          <cell r="N1951">
            <v>18000000</v>
          </cell>
        </row>
        <row r="1952">
          <cell r="A1952" t="str">
            <v>LZPB23</v>
          </cell>
          <cell r="B1952">
            <v>44977.496527777781</v>
          </cell>
          <cell r="C1952" t="str">
            <v>FORD</v>
          </cell>
          <cell r="D1952" t="str">
            <v>F-150</v>
          </cell>
          <cell r="E1952">
            <v>2020</v>
          </cell>
          <cell r="F1952">
            <v>30000</v>
          </cell>
          <cell r="G1952" t="str">
            <v>5.0 CC XLT AT 4X4</v>
          </cell>
          <cell r="H1952" t="str">
            <v>GRIS ROCA</v>
          </cell>
          <cell r="I1952" t="str">
            <v>Megacentro Copiapo</v>
          </cell>
          <cell r="J1952" t="str">
            <v>Camila Chepilla</v>
          </cell>
          <cell r="K1952" t="str">
            <v>Camila Chepilla</v>
          </cell>
          <cell r="L1952" t="str">
            <v>Martin Thielemann</v>
          </cell>
          <cell r="M1952" t="str">
            <v>mthielemann@callegari.cl</v>
          </cell>
          <cell r="N1952">
            <v>27400000</v>
          </cell>
        </row>
        <row r="1953">
          <cell r="A1953" t="str">
            <v>JLTJ52</v>
          </cell>
          <cell r="B1953">
            <v>44973.750694444447</v>
          </cell>
          <cell r="C1953" t="str">
            <v>SUZUKI</v>
          </cell>
          <cell r="D1953" t="str">
            <v>IGNIS</v>
          </cell>
          <cell r="E1953">
            <v>2017</v>
          </cell>
          <cell r="F1953">
            <v>80200</v>
          </cell>
          <cell r="G1953" t="str">
            <v>1.2 N GL - MY17 MT</v>
          </cell>
          <cell r="H1953" t="str">
            <v>NARANJO</v>
          </cell>
          <cell r="I1953" t="str">
            <v xml:space="preserve">Premium Usados </v>
          </cell>
          <cell r="J1953" t="str">
            <v>Mauricio  Silva</v>
          </cell>
          <cell r="K1953" t="str">
            <v>Mauricio  Silva</v>
          </cell>
          <cell r="L1953" t="str">
            <v>Daniel Aguilera</v>
          </cell>
          <cell r="M1953" t="str">
            <v>daguilera@callegari.cl</v>
          </cell>
          <cell r="N1953">
            <v>5100000</v>
          </cell>
        </row>
        <row r="1954">
          <cell r="A1954" t="str">
            <v>RJCT51</v>
          </cell>
          <cell r="B1954">
            <v>44973.672222222223</v>
          </cell>
          <cell r="C1954" t="str">
            <v>KIA MOTORS</v>
          </cell>
          <cell r="D1954" t="str">
            <v>SOLUTO</v>
          </cell>
          <cell r="E1954">
            <v>2022</v>
          </cell>
          <cell r="F1954">
            <v>14500</v>
          </cell>
          <cell r="G1954" t="str">
            <v>1.4 LX AC MT</v>
          </cell>
          <cell r="H1954" t="str">
            <v>ROJO PERSA</v>
          </cell>
          <cell r="I1954" t="str">
            <v xml:space="preserve">Premium Usados </v>
          </cell>
          <cell r="J1954" t="str">
            <v>Mauricio  Silva</v>
          </cell>
          <cell r="K1954" t="str">
            <v>Mauricio  Silva</v>
          </cell>
          <cell r="L1954" t="str">
            <v>Daniel Aguilera</v>
          </cell>
          <cell r="M1954" t="str">
            <v>daguilera@callegari.cl</v>
          </cell>
          <cell r="N1954">
            <v>6700000</v>
          </cell>
        </row>
        <row r="1955">
          <cell r="A1955" t="str">
            <v>HDYR77</v>
          </cell>
          <cell r="B1955">
            <v>44972.529861111114</v>
          </cell>
          <cell r="C1955" t="str">
            <v>MITSUBISHI</v>
          </cell>
          <cell r="D1955" t="str">
            <v>LANCER</v>
          </cell>
          <cell r="E1955">
            <v>2015</v>
          </cell>
          <cell r="F1955">
            <v>96000</v>
          </cell>
          <cell r="G1955" t="str">
            <v>1.6 R/T MT</v>
          </cell>
          <cell r="H1955" t="str">
            <v>plateado</v>
          </cell>
          <cell r="I1955" t="str">
            <v>Nissan La Serena</v>
          </cell>
          <cell r="J1955" t="str">
            <v>Mauricio  Silva</v>
          </cell>
          <cell r="K1955" t="str">
            <v>Mauricio  Silva</v>
          </cell>
          <cell r="L1955" t="str">
            <v>Gemita Muñoz</v>
          </cell>
          <cell r="M1955" t="str">
            <v>gmunoz@callegari.cl</v>
          </cell>
          <cell r="N1955">
            <v>5800000</v>
          </cell>
        </row>
        <row r="1956">
          <cell r="A1956" t="str">
            <v>PKLD47</v>
          </cell>
          <cell r="B1956">
            <v>44971.745138888888</v>
          </cell>
          <cell r="C1956" t="str">
            <v>NISSAN</v>
          </cell>
          <cell r="D1956" t="str">
            <v>NP300</v>
          </cell>
          <cell r="E1956">
            <v>2021</v>
          </cell>
          <cell r="F1956">
            <v>46000</v>
          </cell>
          <cell r="G1956" t="str">
            <v>2.3 D NAVARA DC XE MT 4X4 DIESEL</v>
          </cell>
          <cell r="H1956" t="str">
            <v>ROJO</v>
          </cell>
          <cell r="I1956" t="str">
            <v>Nissan Copiapo</v>
          </cell>
          <cell r="J1956" t="str">
            <v>Camila Chepilla</v>
          </cell>
          <cell r="K1956" t="str">
            <v>Camila Chepilla</v>
          </cell>
          <cell r="L1956" t="str">
            <v>Carol Morales</v>
          </cell>
          <cell r="M1956" t="str">
            <v>cmorales@callegari.cl</v>
          </cell>
          <cell r="N1956">
            <v>20000000</v>
          </cell>
        </row>
        <row r="1957">
          <cell r="A1957" t="str">
            <v>JDKR42</v>
          </cell>
          <cell r="B1957">
            <v>44971.73541666667</v>
          </cell>
          <cell r="C1957" t="str">
            <v>NISSAN</v>
          </cell>
          <cell r="D1957" t="str">
            <v>QASHQAI</v>
          </cell>
          <cell r="E1957">
            <v>2017</v>
          </cell>
          <cell r="F1957">
            <v>60000</v>
          </cell>
          <cell r="G1957" t="str">
            <v>2.0 EXCLUSIVE CTV AC SUN ROOF CUERO AT 4X4</v>
          </cell>
          <cell r="H1957" t="str">
            <v>ROJO MAGNETICO</v>
          </cell>
          <cell r="I1957" t="str">
            <v>Local Fco De Aguirre</v>
          </cell>
          <cell r="J1957" t="str">
            <v>Mauricio  Silva</v>
          </cell>
          <cell r="K1957" t="str">
            <v>Mauricio  Silva</v>
          </cell>
          <cell r="L1957" t="str">
            <v>Maria Mendoza</v>
          </cell>
          <cell r="M1957" t="str">
            <v>maria.mendoza@callegari.cl</v>
          </cell>
          <cell r="N1957">
            <v>10700000</v>
          </cell>
        </row>
        <row r="1958">
          <cell r="A1958" t="str">
            <v>RZCK36</v>
          </cell>
          <cell r="B1958">
            <v>44971.720833333333</v>
          </cell>
          <cell r="C1958" t="str">
            <v>NISSAN</v>
          </cell>
          <cell r="D1958" t="str">
            <v>KICKS</v>
          </cell>
          <cell r="E1958">
            <v>2022</v>
          </cell>
          <cell r="F1958">
            <v>11000</v>
          </cell>
          <cell r="G1958" t="str">
            <v>1.6 ADVANCE MT</v>
          </cell>
          <cell r="H1958" t="str">
            <v>ROJO METALICO</v>
          </cell>
          <cell r="I1958" t="str">
            <v>Nissan Copiapo</v>
          </cell>
          <cell r="J1958" t="str">
            <v>Camila Chepilla</v>
          </cell>
          <cell r="K1958" t="str">
            <v>Camila Chepilla</v>
          </cell>
          <cell r="L1958" t="str">
            <v>Jonathan Barraza</v>
          </cell>
          <cell r="M1958" t="str">
            <v>jbarraza@callegari.cl</v>
          </cell>
          <cell r="N1958">
            <v>13500000</v>
          </cell>
        </row>
        <row r="1959">
          <cell r="A1959" t="str">
            <v>KSRY48</v>
          </cell>
          <cell r="B1959">
            <v>44971.70208333333</v>
          </cell>
          <cell r="C1959" t="str">
            <v>MG</v>
          </cell>
          <cell r="D1959" t="str">
            <v>ZS</v>
          </cell>
          <cell r="E1959">
            <v>2018</v>
          </cell>
          <cell r="F1959">
            <v>50000</v>
          </cell>
          <cell r="G1959" t="str">
            <v>1.5 STD MT</v>
          </cell>
          <cell r="H1959" t="str">
            <v>AZUL</v>
          </cell>
          <cell r="I1959" t="str">
            <v>Megacentro La Serena</v>
          </cell>
          <cell r="J1959" t="str">
            <v>Mauricio  Silva</v>
          </cell>
          <cell r="K1959" t="str">
            <v>Mauricio  Silva</v>
          </cell>
          <cell r="L1959" t="str">
            <v>Manuel Villalon</v>
          </cell>
          <cell r="M1959" t="str">
            <v>mvillalon@callegari.cl</v>
          </cell>
          <cell r="N1959">
            <v>7000000</v>
          </cell>
        </row>
        <row r="1960">
          <cell r="A1960" t="str">
            <v>KTDB34</v>
          </cell>
          <cell r="B1960">
            <v>44971.701388888891</v>
          </cell>
          <cell r="C1960" t="str">
            <v>SUBARU</v>
          </cell>
          <cell r="D1960" t="str">
            <v>OUTBACK</v>
          </cell>
          <cell r="E1960">
            <v>2019</v>
          </cell>
          <cell r="F1960">
            <v>70000</v>
          </cell>
          <cell r="G1960" t="str">
            <v>2.5 LIMITED AT 4X4</v>
          </cell>
          <cell r="H1960" t="str">
            <v>AZUL CLARO METALICO</v>
          </cell>
          <cell r="I1960" t="str">
            <v>Megacentro La Serena</v>
          </cell>
          <cell r="J1960" t="str">
            <v>Mauricio  Silva</v>
          </cell>
          <cell r="K1960" t="str">
            <v>Mauricio  Silva</v>
          </cell>
          <cell r="L1960" t="str">
            <v>Manuel Villalon</v>
          </cell>
          <cell r="M1960" t="str">
            <v>mvillalon@callegari.cl</v>
          </cell>
          <cell r="N1960">
            <v>16500000</v>
          </cell>
        </row>
        <row r="1961">
          <cell r="A1961" t="str">
            <v>RFBW23</v>
          </cell>
          <cell r="B1961">
            <v>44970.665277777778</v>
          </cell>
          <cell r="C1961" t="str">
            <v>NISSAN</v>
          </cell>
          <cell r="D1961" t="str">
            <v>VERSA</v>
          </cell>
          <cell r="E1961">
            <v>2022</v>
          </cell>
          <cell r="F1961">
            <v>48000</v>
          </cell>
          <cell r="G1961" t="str">
            <v>1.6 V-DRIVE MT</v>
          </cell>
          <cell r="H1961" t="str">
            <v>PLATA</v>
          </cell>
          <cell r="I1961" t="str">
            <v>Nissan Copiapo</v>
          </cell>
          <cell r="J1961" t="str">
            <v>Camila Chepilla</v>
          </cell>
          <cell r="K1961" t="str">
            <v>Camila Chepilla</v>
          </cell>
          <cell r="L1961" t="str">
            <v>Jonathan Barraza</v>
          </cell>
          <cell r="M1961" t="str">
            <v>jbarraza@callegari.cl</v>
          </cell>
          <cell r="N1961">
            <v>7750000</v>
          </cell>
        </row>
        <row r="1962">
          <cell r="A1962" t="str">
            <v>PCDW32</v>
          </cell>
          <cell r="B1962">
            <v>44970.421527777777</v>
          </cell>
          <cell r="C1962" t="str">
            <v>KIA MOTORS</v>
          </cell>
          <cell r="D1962" t="str">
            <v>RIO 5</v>
          </cell>
          <cell r="E1962">
            <v>2020</v>
          </cell>
          <cell r="F1962">
            <v>4020</v>
          </cell>
          <cell r="G1962" t="str">
            <v>RIO 5 EX 1.4L 6MT FULL</v>
          </cell>
          <cell r="H1962" t="str">
            <v>GRIS URBANO</v>
          </cell>
          <cell r="I1962" t="str">
            <v>Megacentro Ovalle</v>
          </cell>
          <cell r="J1962" t="str">
            <v>Mauricio  Silva</v>
          </cell>
          <cell r="K1962" t="str">
            <v>Mauricio  Silva</v>
          </cell>
          <cell r="L1962" t="str">
            <v>Andy Sebastian  Rojas</v>
          </cell>
          <cell r="M1962" t="str">
            <v>arojas@callegari.cl</v>
          </cell>
          <cell r="N1962">
            <v>9000000</v>
          </cell>
        </row>
        <row r="1963">
          <cell r="A1963" t="str">
            <v>JDKC10</v>
          </cell>
          <cell r="B1963">
            <v>44967.515277777777</v>
          </cell>
          <cell r="C1963" t="str">
            <v>PEUGEOT</v>
          </cell>
          <cell r="D1963">
            <v>308</v>
          </cell>
          <cell r="E1963">
            <v>2017</v>
          </cell>
          <cell r="F1963">
            <v>57000</v>
          </cell>
          <cell r="G1963" t="str">
            <v>1.6 FELINE BLUEHDI 120HP AT DIESEL</v>
          </cell>
          <cell r="H1963" t="str">
            <v>BLANCO NACARADO</v>
          </cell>
          <cell r="I1963" t="str">
            <v>Peugeot Copiapo</v>
          </cell>
          <cell r="J1963" t="str">
            <v>Camila Chepilla</v>
          </cell>
          <cell r="K1963" t="str">
            <v>Camila Chepilla</v>
          </cell>
          <cell r="L1963" t="str">
            <v>Evelyn Makarena Cáceres Rivera</v>
          </cell>
          <cell r="M1963" t="str">
            <v>ecaceres@callegari.cl</v>
          </cell>
          <cell r="N1963">
            <v>10000000</v>
          </cell>
        </row>
        <row r="1964">
          <cell r="A1964" t="str">
            <v>LJZC63</v>
          </cell>
          <cell r="B1964">
            <v>44967.506249999999</v>
          </cell>
          <cell r="C1964" t="str">
            <v>OPEL</v>
          </cell>
          <cell r="D1964" t="str">
            <v>CORSA</v>
          </cell>
          <cell r="E1964">
            <v>2019</v>
          </cell>
          <cell r="F1964">
            <v>35000</v>
          </cell>
          <cell r="G1964" t="str">
            <v>1.4 ENJOY HB5 MT</v>
          </cell>
          <cell r="H1964" t="str">
            <v>NEGRO MINERAL BLACK</v>
          </cell>
          <cell r="I1964" t="str">
            <v xml:space="preserve">Premium Usados </v>
          </cell>
          <cell r="J1964" t="str">
            <v>Mauricio  Silva</v>
          </cell>
          <cell r="K1964" t="str">
            <v>Mauricio  Silva</v>
          </cell>
          <cell r="L1964" t="str">
            <v>Daniel Aguilera</v>
          </cell>
          <cell r="M1964" t="str">
            <v>daguilera@callegari.cl</v>
          </cell>
          <cell r="N1964">
            <v>8000000</v>
          </cell>
        </row>
        <row r="1965">
          <cell r="A1965" t="str">
            <v>LRCZ77</v>
          </cell>
          <cell r="B1965">
            <v>44966.749305555553</v>
          </cell>
          <cell r="C1965" t="str">
            <v>HYUNDAI</v>
          </cell>
          <cell r="D1965" t="str">
            <v>CRETA</v>
          </cell>
          <cell r="E1965">
            <v>2019</v>
          </cell>
          <cell r="F1965">
            <v>44500</v>
          </cell>
          <cell r="G1965" t="str">
            <v>1.6 GS GL 2AB MT</v>
          </cell>
          <cell r="H1965" t="str">
            <v>BLANCO</v>
          </cell>
          <cell r="I1965" t="str">
            <v>Megacentro La Serena</v>
          </cell>
          <cell r="J1965" t="str">
            <v>Mauricio  Silva</v>
          </cell>
          <cell r="K1965" t="str">
            <v>Mauricio  Silva</v>
          </cell>
          <cell r="L1965" t="str">
            <v>Fabian Muñoz</v>
          </cell>
          <cell r="M1965" t="str">
            <v>fmunoz@callegari.cl</v>
          </cell>
          <cell r="N1965">
            <v>9000000</v>
          </cell>
        </row>
        <row r="1966">
          <cell r="A1966" t="str">
            <v>RXCG52</v>
          </cell>
          <cell r="B1966">
            <v>44965.720138888886</v>
          </cell>
          <cell r="C1966" t="str">
            <v>CHERY</v>
          </cell>
          <cell r="D1966" t="str">
            <v>TIGGO 2</v>
          </cell>
          <cell r="E1966">
            <v>2022</v>
          </cell>
          <cell r="F1966">
            <v>2400</v>
          </cell>
          <cell r="G1966" t="str">
            <v>1.5 GLS AT</v>
          </cell>
          <cell r="H1966" t="str">
            <v>BLANCO METALIZADO</v>
          </cell>
          <cell r="I1966" t="str">
            <v>Sk Copiapo</v>
          </cell>
          <cell r="J1966" t="str">
            <v>Camila Chepilla</v>
          </cell>
          <cell r="K1966" t="str">
            <v>Camila Chepilla</v>
          </cell>
          <cell r="L1966" t="str">
            <v>Katherine Arredondo</v>
          </cell>
          <cell r="M1966" t="str">
            <v>karredondo@callegari.cl</v>
          </cell>
          <cell r="N1966">
            <v>8500000</v>
          </cell>
        </row>
        <row r="1967">
          <cell r="A1967" t="str">
            <v>JCGD47</v>
          </cell>
          <cell r="B1967">
            <v>44964.678472222222</v>
          </cell>
          <cell r="C1967" t="str">
            <v>HYUNDAI</v>
          </cell>
          <cell r="D1967" t="str">
            <v>ACCENT</v>
          </cell>
          <cell r="E1967">
            <v>2017</v>
          </cell>
          <cell r="F1967">
            <v>90658</v>
          </cell>
          <cell r="G1967" t="str">
            <v>1.6 RB 5DR GL FULL AT</v>
          </cell>
          <cell r="H1967" t="str">
            <v>GRIS PLATA</v>
          </cell>
          <cell r="I1967" t="str">
            <v xml:space="preserve">Premium Usados </v>
          </cell>
          <cell r="J1967" t="str">
            <v>Mauricio  Silva</v>
          </cell>
          <cell r="K1967" t="str">
            <v>Mauricio  Silva</v>
          </cell>
          <cell r="L1967" t="str">
            <v>Mauricio Parra</v>
          </cell>
          <cell r="M1967" t="str">
            <v>mparra@callegari.cl</v>
          </cell>
          <cell r="N1967">
            <v>7000000</v>
          </cell>
        </row>
        <row r="1968">
          <cell r="A1968" t="str">
            <v>RVVS29</v>
          </cell>
          <cell r="B1968">
            <v>44964.510416666664</v>
          </cell>
          <cell r="C1968" t="str">
            <v>CHERY</v>
          </cell>
          <cell r="D1968" t="str">
            <v>TIGGO 7</v>
          </cell>
          <cell r="E1968">
            <v>2022</v>
          </cell>
          <cell r="F1968">
            <v>9500</v>
          </cell>
          <cell r="G1968" t="str">
            <v>1.5 PRO GLX AT</v>
          </cell>
          <cell r="H1968" t="str">
            <v>BLANCO METALIZADO</v>
          </cell>
          <cell r="I1968" t="str">
            <v>Local Fco De Aguirre</v>
          </cell>
          <cell r="J1968" t="str">
            <v>Mauricio  Silva</v>
          </cell>
          <cell r="K1968" t="str">
            <v>Mauricio  Silva</v>
          </cell>
          <cell r="L1968" t="str">
            <v>Paola Hidalgo</v>
          </cell>
          <cell r="M1968" t="str">
            <v>paola.hidalgo@callegari.cl</v>
          </cell>
          <cell r="N1968">
            <v>13000000</v>
          </cell>
        </row>
        <row r="1969">
          <cell r="A1969" t="str">
            <v>JBJH15</v>
          </cell>
          <cell r="B1969">
            <v>44963.70208333333</v>
          </cell>
          <cell r="C1969" t="str">
            <v>SUZUKI</v>
          </cell>
          <cell r="D1969" t="str">
            <v>CELERIO</v>
          </cell>
          <cell r="E1969">
            <v>2016</v>
          </cell>
          <cell r="F1969">
            <v>40000</v>
          </cell>
          <cell r="G1969" t="str">
            <v>1.0 GLX AC BT MT</v>
          </cell>
          <cell r="H1969" t="str">
            <v>GRIS METALICO</v>
          </cell>
          <cell r="I1969" t="str">
            <v>Usados Los Carreras</v>
          </cell>
          <cell r="J1969" t="str">
            <v>Camila Chepilla</v>
          </cell>
          <cell r="K1969" t="str">
            <v>Camila Chepilla</v>
          </cell>
          <cell r="L1969" t="str">
            <v>Sebastian Cabrera</v>
          </cell>
          <cell r="M1969" t="str">
            <v>scabrera@callegari.cl</v>
          </cell>
          <cell r="N1969">
            <v>6000000</v>
          </cell>
        </row>
        <row r="1970">
          <cell r="A1970" t="str">
            <v>KTCS69</v>
          </cell>
          <cell r="B1970">
            <v>44963.552777777775</v>
          </cell>
          <cell r="C1970" t="str">
            <v>SSANGYONG</v>
          </cell>
          <cell r="D1970" t="str">
            <v>REXTON</v>
          </cell>
          <cell r="E1970">
            <v>2019</v>
          </cell>
          <cell r="F1970">
            <v>110000</v>
          </cell>
          <cell r="G1970" t="str">
            <v>2.2 YRX211 AT 4X4 DIESEL</v>
          </cell>
          <cell r="H1970" t="str">
            <v>GRIS OSCURO</v>
          </cell>
          <cell r="I1970" t="str">
            <v>Megacentro La Serena</v>
          </cell>
          <cell r="J1970" t="str">
            <v>Mauricio  Silva</v>
          </cell>
          <cell r="K1970" t="str">
            <v>Mauricio  Silva</v>
          </cell>
          <cell r="L1970" t="str">
            <v>Juan Saavedra</v>
          </cell>
          <cell r="M1970" t="str">
            <v>jsaavedra@callegari.cl</v>
          </cell>
          <cell r="N1970">
            <v>15000000</v>
          </cell>
        </row>
        <row r="1971">
          <cell r="A1971" t="str">
            <v>KTCS55</v>
          </cell>
          <cell r="B1971">
            <v>44963.552777777775</v>
          </cell>
          <cell r="C1971" t="str">
            <v>JEEP</v>
          </cell>
          <cell r="D1971" t="str">
            <v>COMPASS</v>
          </cell>
          <cell r="E1971">
            <v>2019</v>
          </cell>
          <cell r="F1971">
            <v>31500</v>
          </cell>
          <cell r="H1971" t="str">
            <v>GRIS TITANIUM</v>
          </cell>
          <cell r="I1971" t="str">
            <v>Megacentro La Serena</v>
          </cell>
          <cell r="J1971" t="str">
            <v>Mauricio  Silva</v>
          </cell>
          <cell r="K1971" t="str">
            <v>Mauricio  Silva</v>
          </cell>
          <cell r="L1971" t="str">
            <v>Juan Saavedra</v>
          </cell>
          <cell r="M1971" t="str">
            <v>jsaavedra@callegari.cl</v>
          </cell>
          <cell r="N1971">
            <v>11000000</v>
          </cell>
        </row>
        <row r="1972">
          <cell r="A1972" t="str">
            <v>JCDG98</v>
          </cell>
          <cell r="B1972">
            <v>44960.718055555553</v>
          </cell>
          <cell r="C1972" t="str">
            <v>PEUGEOT</v>
          </cell>
          <cell r="D1972">
            <v>2008</v>
          </cell>
          <cell r="E1972">
            <v>2017</v>
          </cell>
          <cell r="F1972">
            <v>88917</v>
          </cell>
          <cell r="H1972" t="str">
            <v>ROJO ULTIMATE</v>
          </cell>
          <cell r="I1972" t="str">
            <v>Peugeot La Serena</v>
          </cell>
          <cell r="J1972" t="str">
            <v>Mauricio  Silva</v>
          </cell>
          <cell r="K1972" t="str">
            <v>Mauricio  Silva</v>
          </cell>
          <cell r="L1972" t="str">
            <v>Jose Luis Espinoza</v>
          </cell>
          <cell r="M1972" t="str">
            <v>jlespinoza@callegari.cl</v>
          </cell>
          <cell r="N1972">
            <v>8500000</v>
          </cell>
        </row>
        <row r="1973">
          <cell r="A1973" t="str">
            <v>HRWS66</v>
          </cell>
          <cell r="B1973">
            <v>44960.584722222222</v>
          </cell>
          <cell r="C1973" t="str">
            <v>CITROEN</v>
          </cell>
          <cell r="D1973" t="str">
            <v>C-4</v>
          </cell>
          <cell r="E1973">
            <v>2016</v>
          </cell>
          <cell r="F1973">
            <v>56168</v>
          </cell>
          <cell r="G1973" t="str">
            <v>1.6 CACTUS E-HDI S&amp;S ETG6 FEEL AT DIESEL</v>
          </cell>
          <cell r="H1973" t="str">
            <v>GRIS ALUMINIUM</v>
          </cell>
          <cell r="I1973" t="str">
            <v xml:space="preserve">Premium Usados </v>
          </cell>
          <cell r="J1973" t="str">
            <v>Mauricio  Silva</v>
          </cell>
          <cell r="K1973" t="str">
            <v>Mauricio  Silva</v>
          </cell>
          <cell r="L1973" t="str">
            <v>Mauricio Parra</v>
          </cell>
          <cell r="M1973" t="str">
            <v>mparra@callegari.cl</v>
          </cell>
          <cell r="N1973">
            <v>8000000</v>
          </cell>
        </row>
        <row r="1974">
          <cell r="A1974" t="str">
            <v>RTJJ48</v>
          </cell>
          <cell r="B1974">
            <v>44960.49722222222</v>
          </cell>
          <cell r="C1974" t="str">
            <v>FORD</v>
          </cell>
          <cell r="D1974" t="str">
            <v>BRONCO</v>
          </cell>
          <cell r="E1974">
            <v>2022</v>
          </cell>
          <cell r="F1974">
            <v>6200</v>
          </cell>
          <cell r="G1974" t="str">
            <v>2.0 WILDTRAK AT 4X4</v>
          </cell>
          <cell r="H1974" t="str">
            <v>BLANCO OXFORD</v>
          </cell>
          <cell r="I1974" t="str">
            <v>Nissan Copiapo</v>
          </cell>
          <cell r="J1974" t="str">
            <v>Camila Chepilla</v>
          </cell>
          <cell r="K1974" t="str">
            <v>Camila Chepilla</v>
          </cell>
          <cell r="L1974" t="str">
            <v>Daniel Villa</v>
          </cell>
          <cell r="M1974" t="str">
            <v>dvilla@callegari.cl</v>
          </cell>
          <cell r="N1974">
            <v>28000000</v>
          </cell>
        </row>
        <row r="1975">
          <cell r="A1975" t="str">
            <v>LBVX44</v>
          </cell>
          <cell r="B1975">
            <v>44957.767361111109</v>
          </cell>
          <cell r="C1975" t="str">
            <v>RENAULT</v>
          </cell>
          <cell r="D1975" t="str">
            <v>DUSTER</v>
          </cell>
          <cell r="E1975">
            <v>2019</v>
          </cell>
          <cell r="F1975">
            <v>46987</v>
          </cell>
          <cell r="G1975" t="str">
            <v>1.6 ZEN MT</v>
          </cell>
          <cell r="H1975" t="str">
            <v>ROJO FUEGO</v>
          </cell>
          <cell r="I1975" t="str">
            <v xml:space="preserve">Premium Usados </v>
          </cell>
          <cell r="J1975" t="str">
            <v>Mauricio  Silva</v>
          </cell>
          <cell r="K1975" t="str">
            <v>Mauricio  Silva</v>
          </cell>
          <cell r="L1975" t="str">
            <v>Mauricio Parra</v>
          </cell>
          <cell r="M1975" t="str">
            <v>mparra@callegari.cl</v>
          </cell>
          <cell r="N1975">
            <v>6500000</v>
          </cell>
        </row>
        <row r="1976">
          <cell r="A1976" t="str">
            <v>LPXH47</v>
          </cell>
          <cell r="B1976">
            <v>44957.755555555559</v>
          </cell>
          <cell r="C1976" t="str">
            <v>VOLKSWAGEN</v>
          </cell>
          <cell r="D1976" t="str">
            <v>TIGUAN</v>
          </cell>
          <cell r="E1976">
            <v>2020</v>
          </cell>
          <cell r="F1976">
            <v>43395</v>
          </cell>
          <cell r="H1976" t="str">
            <v>BLANCO PLATEADO</v>
          </cell>
          <cell r="I1976" t="str">
            <v>Peugeot La Serena</v>
          </cell>
          <cell r="J1976" t="str">
            <v>Mauricio  Silva</v>
          </cell>
          <cell r="K1976" t="str">
            <v>Mauricio  Silva</v>
          </cell>
          <cell r="L1976" t="str">
            <v>Jose Luis Espinoza</v>
          </cell>
          <cell r="M1976" t="str">
            <v>jlespinoza@callegari.cl</v>
          </cell>
          <cell r="N1976">
            <v>15000000</v>
          </cell>
        </row>
        <row r="1977">
          <cell r="A1977" t="str">
            <v>JGCG38</v>
          </cell>
          <cell r="B1977">
            <v>44957.474305555559</v>
          </cell>
          <cell r="C1977" t="str">
            <v>KIA MOTORS</v>
          </cell>
          <cell r="D1977" t="str">
            <v>SOUL</v>
          </cell>
          <cell r="E1977">
            <v>2017</v>
          </cell>
          <cell r="F1977">
            <v>130075</v>
          </cell>
          <cell r="G1977" t="str">
            <v>1.6 EX GSL 6AT FULL</v>
          </cell>
          <cell r="H1977" t="str">
            <v>BLANCO</v>
          </cell>
          <cell r="I1977" t="str">
            <v>Usados Los Carreras</v>
          </cell>
          <cell r="J1977" t="str">
            <v>Camila Chepilla</v>
          </cell>
          <cell r="K1977" t="str">
            <v>Camila Chepilla</v>
          </cell>
          <cell r="L1977" t="str">
            <v>Sebastian Cabrera</v>
          </cell>
          <cell r="M1977" t="str">
            <v>scabrera@callegari.cl</v>
          </cell>
          <cell r="N1977">
            <v>6800000</v>
          </cell>
        </row>
        <row r="1978">
          <cell r="A1978" t="str">
            <v>LVXG30</v>
          </cell>
          <cell r="B1978">
            <v>44957.425694444442</v>
          </cell>
          <cell r="C1978" t="str">
            <v>NISSAN</v>
          </cell>
          <cell r="D1978" t="str">
            <v>MARCH</v>
          </cell>
          <cell r="E1978">
            <v>2020</v>
          </cell>
          <cell r="F1978">
            <v>34000</v>
          </cell>
          <cell r="G1978" t="str">
            <v>1.6 SPORT DRIVE AC MT</v>
          </cell>
          <cell r="H1978" t="str">
            <v>GRIS MAGNETICO</v>
          </cell>
          <cell r="I1978" t="str">
            <v>Nissan La Serena</v>
          </cell>
          <cell r="J1978" t="str">
            <v>Mauricio  Silva</v>
          </cell>
          <cell r="K1978" t="str">
            <v>Mauricio  Silva</v>
          </cell>
          <cell r="L1978" t="str">
            <v>Paola Lettura</v>
          </cell>
          <cell r="M1978" t="str">
            <v>plettura@callegari.cl</v>
          </cell>
          <cell r="N1978">
            <v>6000000</v>
          </cell>
        </row>
        <row r="1979">
          <cell r="A1979" t="str">
            <v>RGLK92</v>
          </cell>
          <cell r="B1979">
            <v>44957.393055555556</v>
          </cell>
          <cell r="C1979" t="str">
            <v>KIA MOTORS</v>
          </cell>
          <cell r="D1979" t="str">
            <v>RIO 5</v>
          </cell>
          <cell r="E1979">
            <v>2022</v>
          </cell>
          <cell r="F1979">
            <v>16000</v>
          </cell>
          <cell r="G1979" t="str">
            <v>RIO 5 EX 1.4L 6MT FULL</v>
          </cell>
          <cell r="H1979" t="str">
            <v>GRIS ACERO</v>
          </cell>
          <cell r="I1979" t="str">
            <v>Kia La Serena</v>
          </cell>
          <cell r="J1979" t="str">
            <v>Mauricio  Silva</v>
          </cell>
          <cell r="K1979" t="str">
            <v>Mauricio  Silva</v>
          </cell>
          <cell r="L1979" t="str">
            <v>Loreto Garces</v>
          </cell>
          <cell r="M1979" t="str">
            <v>lgarces@callegari.cl</v>
          </cell>
          <cell r="N1979">
            <v>9000000</v>
          </cell>
        </row>
        <row r="1980">
          <cell r="A1980" t="str">
            <v>JJYG11</v>
          </cell>
          <cell r="B1980">
            <v>44956.727083333331</v>
          </cell>
          <cell r="C1980" t="str">
            <v>MAZDA</v>
          </cell>
          <cell r="D1980" t="str">
            <v>CX-5</v>
          </cell>
          <cell r="E1980">
            <v>2017</v>
          </cell>
          <cell r="F1980">
            <v>37000</v>
          </cell>
          <cell r="G1980" t="str">
            <v>2.0L R AT</v>
          </cell>
          <cell r="H1980" t="str">
            <v>PLATEADO PLATA METAL</v>
          </cell>
          <cell r="I1980" t="str">
            <v>Local Fco De Aguirre</v>
          </cell>
          <cell r="J1980" t="str">
            <v>Mauricio  Silva</v>
          </cell>
          <cell r="K1980" t="str">
            <v>Mauricio  Silva</v>
          </cell>
          <cell r="L1980" t="str">
            <v>Rodrigo Salazar</v>
          </cell>
          <cell r="M1980" t="str">
            <v>rsalazar@callegari.cl</v>
          </cell>
          <cell r="N1980">
            <v>11800000</v>
          </cell>
        </row>
        <row r="1981">
          <cell r="A1981" t="str">
            <v>SJKL94</v>
          </cell>
          <cell r="B1981">
            <v>44956.70208333333</v>
          </cell>
          <cell r="C1981" t="str">
            <v>KIA MOTORS</v>
          </cell>
          <cell r="D1981" t="str">
            <v>RIO 4</v>
          </cell>
          <cell r="E1981">
            <v>2023</v>
          </cell>
          <cell r="F1981">
            <v>1000</v>
          </cell>
          <cell r="G1981" t="str">
            <v>RIO 4 EX 1.4L 6MT FULL</v>
          </cell>
          <cell r="H1981" t="str">
            <v>BLANCO INVIERNO</v>
          </cell>
          <cell r="I1981" t="str">
            <v>Megacentro La Serena</v>
          </cell>
          <cell r="J1981" t="str">
            <v>Mauricio  Silva</v>
          </cell>
          <cell r="K1981" t="str">
            <v>Mauricio  Silva</v>
          </cell>
          <cell r="L1981" t="str">
            <v>Lucia Alejandra Cortes Saa</v>
          </cell>
          <cell r="M1981" t="str">
            <v>lucia.cortes@callegari.cl</v>
          </cell>
          <cell r="N1981">
            <v>12100000</v>
          </cell>
        </row>
        <row r="1982">
          <cell r="A1982" t="str">
            <v>KZKC93</v>
          </cell>
          <cell r="B1982">
            <v>44956.390277777777</v>
          </cell>
          <cell r="C1982" t="str">
            <v>BMW</v>
          </cell>
          <cell r="D1982" t="str">
            <v>X3</v>
          </cell>
          <cell r="E1982">
            <v>2019</v>
          </cell>
          <cell r="F1982">
            <v>42000</v>
          </cell>
          <cell r="H1982" t="str">
            <v>BLANCO</v>
          </cell>
          <cell r="I1982" t="str">
            <v>Mitsubishi</v>
          </cell>
          <cell r="J1982" t="str">
            <v>Mauricio  Silva</v>
          </cell>
          <cell r="K1982" t="str">
            <v>Mauricio  Silva</v>
          </cell>
          <cell r="L1982" t="str">
            <v>Fernando Andres Urdaneta Gonzalez</v>
          </cell>
          <cell r="M1982" t="str">
            <v>furdaneta@callegari.cl</v>
          </cell>
          <cell r="N1982">
            <v>20000000</v>
          </cell>
        </row>
        <row r="1983">
          <cell r="A1983" t="str">
            <v>JYFY99</v>
          </cell>
          <cell r="B1983">
            <v>44953.836805555555</v>
          </cell>
          <cell r="C1983" t="str">
            <v>BMW</v>
          </cell>
          <cell r="D1983">
            <v>318</v>
          </cell>
          <cell r="E1983">
            <v>2018</v>
          </cell>
          <cell r="F1983">
            <v>70000</v>
          </cell>
          <cell r="G1983" t="str">
            <v>1.5 I SPORT LCI AT</v>
          </cell>
          <cell r="H1983" t="str">
            <v>GRIS MINERAL METALIZ</v>
          </cell>
          <cell r="I1983" t="str">
            <v xml:space="preserve">Premium Usados </v>
          </cell>
          <cell r="J1983" t="str">
            <v>Antonella Daire</v>
          </cell>
          <cell r="K1983" t="str">
            <v>Antonella Daire</v>
          </cell>
          <cell r="L1983" t="str">
            <v>Jordi Foitzick</v>
          </cell>
          <cell r="M1983" t="str">
            <v>jocarrasco@callegari.cl</v>
          </cell>
          <cell r="N1983">
            <v>14500000</v>
          </cell>
        </row>
        <row r="1984">
          <cell r="A1984" t="str">
            <v>JHRZ76</v>
          </cell>
          <cell r="B1984">
            <v>44953.788888888892</v>
          </cell>
          <cell r="C1984" t="str">
            <v>KIA MOTORS</v>
          </cell>
          <cell r="D1984" t="str">
            <v>MORNING</v>
          </cell>
          <cell r="E1984">
            <v>2017</v>
          </cell>
          <cell r="F1984">
            <v>45000</v>
          </cell>
          <cell r="G1984" t="str">
            <v>1.2 EX 5MT DAB</v>
          </cell>
          <cell r="H1984" t="str">
            <v>PLATEADO BRILLANTE</v>
          </cell>
          <cell r="I1984" t="str">
            <v>Vallenar</v>
          </cell>
          <cell r="J1984" t="str">
            <v>Camila Chepilla</v>
          </cell>
          <cell r="K1984" t="str">
            <v>Camila Chepilla</v>
          </cell>
          <cell r="L1984" t="str">
            <v>Claudia Vasquez</v>
          </cell>
          <cell r="M1984" t="str">
            <v>cvasquez@callegari.cl</v>
          </cell>
          <cell r="N1984">
            <v>5000000</v>
          </cell>
        </row>
        <row r="1985">
          <cell r="A1985" t="str">
            <v>KJYP74</v>
          </cell>
          <cell r="B1985">
            <v>44953.525000000001</v>
          </cell>
          <cell r="C1985" t="str">
            <v>NISSAN</v>
          </cell>
          <cell r="D1985" t="str">
            <v>KICKS</v>
          </cell>
          <cell r="E1985">
            <v>2018</v>
          </cell>
          <cell r="F1985">
            <v>47000</v>
          </cell>
          <cell r="G1985" t="str">
            <v>1.6 ADVANCE CVT AT</v>
          </cell>
          <cell r="H1985" t="str">
            <v>GRIS METALICO</v>
          </cell>
          <cell r="I1985" t="str">
            <v>Kia La Serena</v>
          </cell>
          <cell r="J1985" t="str">
            <v>Mauricio  Silva</v>
          </cell>
          <cell r="K1985" t="str">
            <v>Mauricio  Silva</v>
          </cell>
          <cell r="L1985" t="str">
            <v>Carolina Bustos</v>
          </cell>
          <cell r="M1985" t="str">
            <v>cbustos@callegari.cl</v>
          </cell>
          <cell r="N1985">
            <v>9000000</v>
          </cell>
        </row>
        <row r="1986">
          <cell r="A1986" t="str">
            <v>HJTK99</v>
          </cell>
          <cell r="B1986">
            <v>44953.503472222219</v>
          </cell>
          <cell r="C1986" t="str">
            <v>SUBARU</v>
          </cell>
          <cell r="D1986" t="str">
            <v>XV</v>
          </cell>
          <cell r="E1986">
            <v>2016</v>
          </cell>
          <cell r="F1986">
            <v>63000</v>
          </cell>
          <cell r="G1986" t="str">
            <v>2.0 I AWD E MT 4X4</v>
          </cell>
          <cell r="H1986" t="str">
            <v>BEIGE ARENA</v>
          </cell>
          <cell r="I1986" t="str">
            <v>Megacentro La Serena</v>
          </cell>
          <cell r="J1986" t="str">
            <v>Camila Chepilla</v>
          </cell>
          <cell r="K1986" t="str">
            <v>Camila Chepilla</v>
          </cell>
          <cell r="L1986" t="str">
            <v>Manuel Villalon</v>
          </cell>
          <cell r="M1986" t="str">
            <v>mvillalon@callegari.cl</v>
          </cell>
          <cell r="N1986">
            <v>10700000</v>
          </cell>
        </row>
        <row r="1987">
          <cell r="A1987" t="str">
            <v>KWTS86</v>
          </cell>
          <cell r="B1987">
            <v>44953.479861111111</v>
          </cell>
          <cell r="C1987" t="str">
            <v>NISSAN</v>
          </cell>
          <cell r="D1987" t="str">
            <v>KICKS</v>
          </cell>
          <cell r="E1987">
            <v>2019</v>
          </cell>
          <cell r="F1987">
            <v>54000</v>
          </cell>
          <cell r="G1987" t="str">
            <v>1.6 ADVANCE CVT AT</v>
          </cell>
          <cell r="H1987" t="str">
            <v>GRIS METALICO</v>
          </cell>
          <cell r="I1987" t="str">
            <v>Sk Copiapo</v>
          </cell>
          <cell r="J1987" t="str">
            <v>Camila Chepilla</v>
          </cell>
          <cell r="K1987" t="str">
            <v>Camila Chepilla</v>
          </cell>
          <cell r="L1987" t="str">
            <v>Cristian Contreras</v>
          </cell>
          <cell r="M1987" t="str">
            <v>ccontreras@callegari.cl</v>
          </cell>
          <cell r="N1987">
            <v>6600000</v>
          </cell>
        </row>
        <row r="1988">
          <cell r="A1988" t="str">
            <v>RSXZ50</v>
          </cell>
          <cell r="B1988">
            <v>44953.479166666664</v>
          </cell>
          <cell r="C1988" t="str">
            <v>SUZUKI</v>
          </cell>
          <cell r="D1988" t="str">
            <v>BALENO</v>
          </cell>
          <cell r="E1988">
            <v>2022</v>
          </cell>
          <cell r="F1988">
            <v>4000</v>
          </cell>
          <cell r="G1988" t="str">
            <v>1.4 GLS MT</v>
          </cell>
          <cell r="H1988" t="str">
            <v>AZUL METALICO</v>
          </cell>
          <cell r="I1988" t="str">
            <v>Usados Los Carreras</v>
          </cell>
          <cell r="J1988" t="str">
            <v>Camila Chepilla</v>
          </cell>
          <cell r="K1988" t="str">
            <v>Camila Chepilla</v>
          </cell>
          <cell r="L1988" t="str">
            <v>Omar Rojas</v>
          </cell>
          <cell r="M1988" t="str">
            <v>orojas@callegari.cl</v>
          </cell>
          <cell r="N1988">
            <v>8500000</v>
          </cell>
        </row>
        <row r="1989">
          <cell r="A1989" t="str">
            <v>JHSB38</v>
          </cell>
          <cell r="B1989">
            <v>44952.804861111108</v>
          </cell>
          <cell r="C1989" t="str">
            <v>JEEP</v>
          </cell>
          <cell r="D1989" t="str">
            <v>GRAND CHEROKEE</v>
          </cell>
          <cell r="E1989">
            <v>2017</v>
          </cell>
          <cell r="F1989">
            <v>77000</v>
          </cell>
          <cell r="H1989" t="str">
            <v>PLATEADO</v>
          </cell>
          <cell r="I1989" t="str">
            <v>Peugeot La Serena</v>
          </cell>
          <cell r="J1989" t="str">
            <v>Mauricio  Silva</v>
          </cell>
          <cell r="K1989" t="str">
            <v>Mauricio  Silva</v>
          </cell>
          <cell r="L1989" t="str">
            <v>Camila Gonzalez</v>
          </cell>
          <cell r="M1989" t="str">
            <v>camila.gonzalez@callegari.cl</v>
          </cell>
          <cell r="N1989">
            <v>18000000</v>
          </cell>
        </row>
        <row r="1990">
          <cell r="A1990" t="str">
            <v>LHSW56</v>
          </cell>
          <cell r="B1990">
            <v>44952.627083333333</v>
          </cell>
          <cell r="C1990" t="str">
            <v>TOYOTA</v>
          </cell>
          <cell r="D1990" t="str">
            <v>AYGO</v>
          </cell>
          <cell r="E1990">
            <v>2019</v>
          </cell>
          <cell r="F1990">
            <v>65400</v>
          </cell>
          <cell r="G1990" t="str">
            <v>1.0 5 PUERTAS X-CITE AYG5D02 MT</v>
          </cell>
          <cell r="H1990" t="str">
            <v>rojo</v>
          </cell>
          <cell r="I1990" t="str">
            <v xml:space="preserve">Premium Usados </v>
          </cell>
          <cell r="J1990" t="str">
            <v>Mauricio  Silva</v>
          </cell>
          <cell r="K1990" t="str">
            <v>Mauricio  Silva</v>
          </cell>
          <cell r="L1990" t="str">
            <v>Jordi Foitzick</v>
          </cell>
          <cell r="M1990" t="str">
            <v>jocarrasco@callegari.cl</v>
          </cell>
          <cell r="N1990">
            <v>6800000</v>
          </cell>
        </row>
        <row r="1991">
          <cell r="A1991" t="str">
            <v>LPXJ13</v>
          </cell>
          <cell r="B1991">
            <v>44952.425000000003</v>
          </cell>
          <cell r="C1991" t="str">
            <v>BMW</v>
          </cell>
          <cell r="D1991">
            <v>118</v>
          </cell>
          <cell r="E1991">
            <v>2020</v>
          </cell>
          <cell r="F1991">
            <v>26000</v>
          </cell>
          <cell r="G1991" t="str">
            <v>No sé la versión</v>
          </cell>
          <cell r="H1991" t="str">
            <v>AZUL MAR</v>
          </cell>
          <cell r="I1991" t="str">
            <v>Kia La Serena</v>
          </cell>
          <cell r="J1991" t="str">
            <v>Mauricio  Silva</v>
          </cell>
          <cell r="K1991" t="str">
            <v>Mauricio  Silva</v>
          </cell>
          <cell r="L1991" t="str">
            <v>Loreto Garces</v>
          </cell>
          <cell r="M1991" t="str">
            <v>lgarces@callegari.cl</v>
          </cell>
          <cell r="N1991">
            <v>15500000</v>
          </cell>
        </row>
        <row r="1992">
          <cell r="A1992" t="str">
            <v>LJYH15</v>
          </cell>
          <cell r="B1992">
            <v>44951.78402777778</v>
          </cell>
          <cell r="C1992" t="str">
            <v>GREAT WALL</v>
          </cell>
          <cell r="D1992" t="str">
            <v>WINGLE 5</v>
          </cell>
          <cell r="E1992">
            <v>2020</v>
          </cell>
          <cell r="F1992">
            <v>76000</v>
          </cell>
          <cell r="G1992" t="str">
            <v>2.2 D/C ELITE MT</v>
          </cell>
          <cell r="H1992" t="str">
            <v>BLANCO TITANIO</v>
          </cell>
          <cell r="I1992" t="str">
            <v>Vallenar</v>
          </cell>
          <cell r="J1992" t="str">
            <v>Camila Chepilla</v>
          </cell>
          <cell r="K1992" t="str">
            <v>Camila Chepilla</v>
          </cell>
          <cell r="L1992" t="str">
            <v>Claudia Vasquez</v>
          </cell>
          <cell r="M1992" t="str">
            <v>cvasquez@callegari.cl</v>
          </cell>
          <cell r="N1992">
            <v>7200000</v>
          </cell>
        </row>
        <row r="1993">
          <cell r="A1993" t="str">
            <v>LVXG67</v>
          </cell>
          <cell r="B1993">
            <v>44951.727777777778</v>
          </cell>
          <cell r="C1993" t="str">
            <v>KIA MOTORS</v>
          </cell>
          <cell r="D1993" t="str">
            <v>SPORTAGE</v>
          </cell>
          <cell r="E1993">
            <v>2020</v>
          </cell>
          <cell r="F1993">
            <v>38000</v>
          </cell>
          <cell r="G1993" t="str">
            <v>SPORTAGE LX 2.0L GSL 6MT 2WD SPECIAL PACK</v>
          </cell>
          <cell r="H1993" t="str">
            <v>AZUL MERCURIO</v>
          </cell>
          <cell r="I1993" t="str">
            <v>Kia La Serena</v>
          </cell>
          <cell r="J1993" t="str">
            <v>Mauricio  Silva</v>
          </cell>
          <cell r="K1993" t="str">
            <v>Mauricio  Silva</v>
          </cell>
          <cell r="L1993" t="str">
            <v>Carolina Bustos</v>
          </cell>
          <cell r="M1993" t="str">
            <v>cbustos@callegari.cl</v>
          </cell>
          <cell r="N1993">
            <v>13000000</v>
          </cell>
        </row>
        <row r="1994">
          <cell r="A1994" t="str">
            <v>RKPL20</v>
          </cell>
          <cell r="B1994">
            <v>44951.708333333336</v>
          </cell>
          <cell r="C1994" t="str">
            <v>RAM</v>
          </cell>
          <cell r="D1994">
            <v>1000</v>
          </cell>
          <cell r="E1994">
            <v>2022</v>
          </cell>
          <cell r="F1994">
            <v>19000</v>
          </cell>
          <cell r="G1994" t="str">
            <v>1.8 BIG HORN LX AT</v>
          </cell>
          <cell r="H1994" t="str">
            <v>PLATEADO BILLET</v>
          </cell>
          <cell r="I1994" t="str">
            <v>Local Fco De Aguirre</v>
          </cell>
          <cell r="J1994" t="str">
            <v>Mauricio  Silva</v>
          </cell>
          <cell r="K1994" t="str">
            <v>Mauricio  Silva</v>
          </cell>
          <cell r="L1994" t="str">
            <v>Rodrigo Salazar</v>
          </cell>
          <cell r="M1994" t="str">
            <v>rsalazar@callegari.cl</v>
          </cell>
          <cell r="N1994">
            <v>16250000</v>
          </cell>
        </row>
        <row r="1995">
          <cell r="A1995" t="str">
            <v>PRHJ39</v>
          </cell>
          <cell r="B1995">
            <v>44951.656944444447</v>
          </cell>
          <cell r="C1995" t="str">
            <v>SSANGYONG</v>
          </cell>
          <cell r="D1995" t="str">
            <v>MUSSO GRAND</v>
          </cell>
          <cell r="E1995">
            <v>2021</v>
          </cell>
          <cell r="F1995">
            <v>45000</v>
          </cell>
          <cell r="G1995" t="str">
            <v>2.2 GLX MT DIESEL</v>
          </cell>
          <cell r="H1995" t="str">
            <v>gris</v>
          </cell>
          <cell r="I1995" t="str">
            <v xml:space="preserve">Premium Usados </v>
          </cell>
          <cell r="J1995" t="str">
            <v>Mauricio  Silva</v>
          </cell>
          <cell r="K1995" t="str">
            <v>Mauricio  Silva</v>
          </cell>
          <cell r="L1995" t="str">
            <v>Jordi Foitzick</v>
          </cell>
          <cell r="M1995" t="str">
            <v>jocarrasco@callegari.cl</v>
          </cell>
          <cell r="N1995">
            <v>16000000</v>
          </cell>
        </row>
        <row r="1996">
          <cell r="A1996" t="str">
            <v>KWXZ72</v>
          </cell>
          <cell r="B1996">
            <v>44951.572222222225</v>
          </cell>
          <cell r="C1996" t="str">
            <v>FORD</v>
          </cell>
          <cell r="D1996" t="str">
            <v>RANGER</v>
          </cell>
          <cell r="E1996">
            <v>2019</v>
          </cell>
          <cell r="F1996">
            <v>90000</v>
          </cell>
          <cell r="H1996" t="str">
            <v>GRIS PLATA</v>
          </cell>
          <cell r="I1996" t="str">
            <v>Megacentro La Serena</v>
          </cell>
          <cell r="J1996" t="str">
            <v>Mauricio  Silva</v>
          </cell>
          <cell r="K1996" t="str">
            <v>Mauricio  Silva</v>
          </cell>
          <cell r="L1996" t="str">
            <v>Juan Saavedra</v>
          </cell>
          <cell r="M1996" t="str">
            <v>jsaavedra@callegari.cl</v>
          </cell>
          <cell r="N1996">
            <v>18000000</v>
          </cell>
        </row>
        <row r="1997">
          <cell r="A1997" t="str">
            <v>KGKZ84</v>
          </cell>
          <cell r="B1997">
            <v>44951.570833333331</v>
          </cell>
          <cell r="C1997" t="str">
            <v>DONGFENG</v>
          </cell>
          <cell r="D1997">
            <v>580</v>
          </cell>
          <cell r="E1997">
            <v>2018</v>
          </cell>
          <cell r="F1997">
            <v>63900</v>
          </cell>
          <cell r="G1997" t="str">
            <v>1.8 COMFORT MT</v>
          </cell>
          <cell r="H1997" t="str">
            <v>BLANCO</v>
          </cell>
          <cell r="I1997" t="str">
            <v>Local Fco De Aguirre</v>
          </cell>
          <cell r="J1997" t="str">
            <v>Mauricio  Silva</v>
          </cell>
          <cell r="K1997" t="str">
            <v>Mauricio  Silva</v>
          </cell>
          <cell r="L1997" t="str">
            <v>Pablo Toth</v>
          </cell>
          <cell r="M1997" t="str">
            <v>ptoth@callegari.cl</v>
          </cell>
          <cell r="N1997">
            <v>6000000</v>
          </cell>
        </row>
        <row r="1998">
          <cell r="A1998" t="str">
            <v>JSWF29</v>
          </cell>
          <cell r="B1998">
            <v>44951.55</v>
          </cell>
          <cell r="C1998" t="str">
            <v>KIA MOTORS</v>
          </cell>
          <cell r="D1998" t="str">
            <v>SPORTAGE</v>
          </cell>
          <cell r="E1998">
            <v>2017</v>
          </cell>
          <cell r="F1998">
            <v>70000</v>
          </cell>
          <cell r="G1998" t="str">
            <v>2.0 LX GSL 2WD MT</v>
          </cell>
          <cell r="H1998" t="str">
            <v>BLANCO INVIERNO</v>
          </cell>
          <cell r="I1998" t="str">
            <v>Megacentro Copiapo</v>
          </cell>
          <cell r="J1998" t="str">
            <v>Camila Chepilla</v>
          </cell>
          <cell r="K1998" t="str">
            <v>Camila Chepilla</v>
          </cell>
          <cell r="L1998" t="str">
            <v>Atalia Quinteros</v>
          </cell>
          <cell r="M1998" t="str">
            <v>ataliaq@callegari.cl</v>
          </cell>
          <cell r="N1998">
            <v>12500000</v>
          </cell>
        </row>
        <row r="1999">
          <cell r="A1999" t="str">
            <v>LYLW73</v>
          </cell>
          <cell r="B1999">
            <v>44951.49722222222</v>
          </cell>
          <cell r="C1999" t="str">
            <v>KIA MOTORS</v>
          </cell>
          <cell r="D1999" t="str">
            <v>SOLUTO</v>
          </cell>
          <cell r="E1999">
            <v>2020</v>
          </cell>
          <cell r="F1999">
            <v>47000</v>
          </cell>
          <cell r="G1999" t="str">
            <v>1.4 LX MT</v>
          </cell>
          <cell r="H1999" t="str">
            <v>PLATEADO PLATA TITAN</v>
          </cell>
          <cell r="I1999" t="str">
            <v>Mitsubishi</v>
          </cell>
          <cell r="J1999" t="str">
            <v>Mauricio  Silva</v>
          </cell>
          <cell r="K1999" t="str">
            <v>Mauricio  Silva</v>
          </cell>
          <cell r="L1999" t="str">
            <v>Hugo Araya Araya</v>
          </cell>
          <cell r="M1999" t="str">
            <v>haraya@callegari.cl</v>
          </cell>
          <cell r="N1999">
            <v>6000000</v>
          </cell>
        </row>
        <row r="2000">
          <cell r="A2000" t="str">
            <v>PJDC98</v>
          </cell>
          <cell r="B2000">
            <v>44950.777777777781</v>
          </cell>
          <cell r="C2000" t="str">
            <v>FORD</v>
          </cell>
          <cell r="D2000" t="str">
            <v>TERRITORY</v>
          </cell>
          <cell r="E2000">
            <v>2021</v>
          </cell>
          <cell r="F2000">
            <v>28900</v>
          </cell>
          <cell r="G2000" t="str">
            <v>1.5 TITANIUM PLUS AT</v>
          </cell>
          <cell r="H2000" t="str">
            <v>ROJO</v>
          </cell>
          <cell r="I2000" t="str">
            <v>Megacentro La Serena</v>
          </cell>
          <cell r="J2000" t="str">
            <v>Mauricio  Silva</v>
          </cell>
          <cell r="K2000" t="str">
            <v>Mauricio  Silva</v>
          </cell>
          <cell r="L2000" t="str">
            <v>Fabian Muñoz</v>
          </cell>
          <cell r="M2000" t="str">
            <v>fmunoz@callegari.cl</v>
          </cell>
          <cell r="N2000">
            <v>15500000</v>
          </cell>
        </row>
        <row r="2001">
          <cell r="A2001" t="str">
            <v>RBJH89</v>
          </cell>
          <cell r="B2001">
            <v>44950.762499999997</v>
          </cell>
          <cell r="C2001" t="str">
            <v>NISSAN</v>
          </cell>
          <cell r="D2001" t="str">
            <v>KICKS</v>
          </cell>
          <cell r="E2001">
            <v>2021</v>
          </cell>
          <cell r="F2001">
            <v>20000</v>
          </cell>
          <cell r="G2001" t="str">
            <v>1.6 ADVANCE AT</v>
          </cell>
          <cell r="H2001" t="str">
            <v>ROJO METALICO</v>
          </cell>
          <cell r="I2001" t="str">
            <v>Nissan La Serena</v>
          </cell>
          <cell r="J2001" t="str">
            <v>Mauricio  Silva</v>
          </cell>
          <cell r="K2001" t="str">
            <v>Mauricio  Silva</v>
          </cell>
          <cell r="L2001" t="str">
            <v>Paola Lettura</v>
          </cell>
          <cell r="M2001" t="str">
            <v>plettura@callegari.cl</v>
          </cell>
          <cell r="N2001">
            <v>12000000</v>
          </cell>
        </row>
        <row r="2002">
          <cell r="A2002" t="str">
            <v>LYPB29</v>
          </cell>
          <cell r="B2002">
            <v>44949.789583333331</v>
          </cell>
          <cell r="C2002" t="str">
            <v>NISSAN</v>
          </cell>
          <cell r="D2002" t="str">
            <v>X-TRAIL</v>
          </cell>
          <cell r="E2002">
            <v>2020</v>
          </cell>
          <cell r="F2002">
            <v>12000</v>
          </cell>
          <cell r="G2002" t="str">
            <v>2.5 SENSE AT</v>
          </cell>
          <cell r="H2002" t="str">
            <v>GRIS METALICO</v>
          </cell>
          <cell r="I2002" t="str">
            <v>Nissan La Serena</v>
          </cell>
          <cell r="J2002" t="str">
            <v>Mauricio  Silva</v>
          </cell>
          <cell r="K2002" t="str">
            <v>Mauricio  Silva</v>
          </cell>
          <cell r="L2002" t="str">
            <v>Paola Lettura</v>
          </cell>
          <cell r="M2002" t="str">
            <v>plettura@callegari.cl</v>
          </cell>
          <cell r="N2002">
            <v>12500000</v>
          </cell>
        </row>
        <row r="2003">
          <cell r="A2003" t="str">
            <v>LYSW53</v>
          </cell>
          <cell r="B2003">
            <v>44949.666666666664</v>
          </cell>
          <cell r="C2003" t="str">
            <v>FORD</v>
          </cell>
          <cell r="D2003" t="str">
            <v>F-150</v>
          </cell>
          <cell r="E2003">
            <v>2020</v>
          </cell>
          <cell r="F2003">
            <v>88000</v>
          </cell>
          <cell r="H2003" t="str">
            <v>NEGRO UNIVERSAL</v>
          </cell>
          <cell r="I2003" t="str">
            <v>Nissan La Serena</v>
          </cell>
          <cell r="J2003" t="str">
            <v>Mauricio  Silva</v>
          </cell>
          <cell r="K2003" t="str">
            <v>Mauricio  Silva</v>
          </cell>
          <cell r="L2003" t="str">
            <v>Gemita Muñoz</v>
          </cell>
          <cell r="M2003" t="str">
            <v>gmunoz@callegari.cl</v>
          </cell>
          <cell r="N2003">
            <v>24000000</v>
          </cell>
        </row>
        <row r="2004">
          <cell r="A2004" t="str">
            <v>KJYF93</v>
          </cell>
          <cell r="B2004">
            <v>44949.550694444442</v>
          </cell>
          <cell r="C2004" t="str">
            <v>FIAT</v>
          </cell>
          <cell r="D2004" t="str">
            <v>UNO</v>
          </cell>
          <cell r="E2004">
            <v>2018</v>
          </cell>
          <cell r="F2004">
            <v>41000</v>
          </cell>
          <cell r="G2004" t="str">
            <v>1.4 WAY EVO AA FL MT</v>
          </cell>
          <cell r="H2004" t="str">
            <v>NEGRO VULCANO</v>
          </cell>
          <cell r="I2004" t="str">
            <v>Local Fco De Aguirre</v>
          </cell>
          <cell r="J2004" t="str">
            <v>Mauricio  Silva</v>
          </cell>
          <cell r="K2004" t="str">
            <v>Mauricio  Silva</v>
          </cell>
          <cell r="L2004" t="str">
            <v>Maria Paz  Aranciba</v>
          </cell>
          <cell r="M2004" t="str">
            <v>marancibia@callegari.cl</v>
          </cell>
          <cell r="N2004">
            <v>5500000</v>
          </cell>
        </row>
        <row r="2005">
          <cell r="A2005" t="str">
            <v>LVXB47</v>
          </cell>
          <cell r="B2005">
            <v>44949.450694444444</v>
          </cell>
          <cell r="C2005" t="str">
            <v>DONGFENG</v>
          </cell>
          <cell r="D2005">
            <v>560</v>
          </cell>
          <cell r="E2005">
            <v>2020</v>
          </cell>
          <cell r="F2005">
            <v>85000</v>
          </cell>
          <cell r="G2005" t="str">
            <v>1.8 COMFORT MT</v>
          </cell>
          <cell r="H2005" t="str">
            <v>ROJO PERLADO</v>
          </cell>
          <cell r="I2005" t="str">
            <v>Vallenar</v>
          </cell>
          <cell r="J2005" t="str">
            <v>Camila Chepilla</v>
          </cell>
          <cell r="K2005" t="str">
            <v>Camila Chepilla</v>
          </cell>
          <cell r="L2005" t="str">
            <v>Claudia Vasquez</v>
          </cell>
          <cell r="M2005" t="str">
            <v>cvasquez@callegari.cl</v>
          </cell>
          <cell r="N2005">
            <v>6500000</v>
          </cell>
        </row>
        <row r="2006">
          <cell r="A2006" t="str">
            <v>HWKX39</v>
          </cell>
          <cell r="B2006">
            <v>44946.779861111114</v>
          </cell>
          <cell r="C2006" t="str">
            <v>MAZDA</v>
          </cell>
          <cell r="D2006" t="str">
            <v>CX-5</v>
          </cell>
          <cell r="E2006">
            <v>2016</v>
          </cell>
          <cell r="F2006">
            <v>95000</v>
          </cell>
          <cell r="G2006" t="str">
            <v>2.0 R AWD I-STOP AT 4X4</v>
          </cell>
          <cell r="H2006" t="str">
            <v>NEGRO</v>
          </cell>
          <cell r="I2006" t="str">
            <v xml:space="preserve">Premium Usados </v>
          </cell>
          <cell r="J2006" t="str">
            <v>Mauricio  Silva</v>
          </cell>
          <cell r="K2006" t="str">
            <v>Mauricio  Silva</v>
          </cell>
          <cell r="L2006" t="str">
            <v>Daniel Aguilera</v>
          </cell>
          <cell r="M2006" t="str">
            <v>daguilera@callegari.cl</v>
          </cell>
          <cell r="N2006">
            <v>11500000</v>
          </cell>
        </row>
        <row r="2007">
          <cell r="A2007" t="str">
            <v>PJDC98</v>
          </cell>
          <cell r="B2007">
            <v>44946.428472222222</v>
          </cell>
          <cell r="C2007" t="str">
            <v>FORD</v>
          </cell>
          <cell r="D2007" t="str">
            <v>TERRITORY</v>
          </cell>
          <cell r="E2007">
            <v>2021</v>
          </cell>
          <cell r="F2007">
            <v>26963</v>
          </cell>
          <cell r="G2007" t="str">
            <v>1.5 TITANIUM PLUS AT</v>
          </cell>
          <cell r="H2007" t="str">
            <v>ROJO RUBI</v>
          </cell>
          <cell r="I2007" t="str">
            <v>Megacentro Ovalle</v>
          </cell>
          <cell r="J2007" t="str">
            <v>Mauricio  Silva</v>
          </cell>
          <cell r="K2007" t="str">
            <v>Mauricio  Silva</v>
          </cell>
          <cell r="L2007" t="str">
            <v>Andy Sebastian  Rojas</v>
          </cell>
          <cell r="M2007" t="str">
            <v>arojas@callegari.cl</v>
          </cell>
          <cell r="N2007">
            <v>15500000</v>
          </cell>
        </row>
        <row r="2008">
          <cell r="A2008" t="str">
            <v>PSHY94</v>
          </cell>
          <cell r="B2008">
            <v>44945.443749999999</v>
          </cell>
          <cell r="C2008" t="str">
            <v>PEUGEOT</v>
          </cell>
          <cell r="D2008">
            <v>5008</v>
          </cell>
          <cell r="E2008">
            <v>2021</v>
          </cell>
          <cell r="F2008">
            <v>32680</v>
          </cell>
          <cell r="G2008" t="str">
            <v>1.6 ALLURE THP 165 AT</v>
          </cell>
          <cell r="H2008" t="str">
            <v>GRIS PLATINUM</v>
          </cell>
          <cell r="I2008" t="str">
            <v>Kia La Serena</v>
          </cell>
          <cell r="J2008" t="str">
            <v>Mauricio  Silva</v>
          </cell>
          <cell r="K2008" t="str">
            <v>Mauricio  Silva</v>
          </cell>
          <cell r="L2008" t="str">
            <v>José Cerda</v>
          </cell>
          <cell r="M2008" t="str">
            <v>jose.cerda@callegari.cl</v>
          </cell>
          <cell r="N2008">
            <v>17000000</v>
          </cell>
        </row>
        <row r="2009">
          <cell r="A2009" t="str">
            <v>JPZR22</v>
          </cell>
          <cell r="B2009">
            <v>44944.751388888886</v>
          </cell>
          <cell r="C2009" t="str">
            <v>FORD</v>
          </cell>
          <cell r="D2009" t="str">
            <v>EXPEDITION</v>
          </cell>
          <cell r="E2009">
            <v>2017</v>
          </cell>
          <cell r="F2009">
            <v>95000</v>
          </cell>
          <cell r="H2009" t="str">
            <v>NEGRO PROFUNDO</v>
          </cell>
          <cell r="I2009" t="str">
            <v>Megacentro La Serena</v>
          </cell>
          <cell r="J2009" t="str">
            <v>Mauricio  Silva</v>
          </cell>
          <cell r="K2009" t="str">
            <v>Mauricio  Silva</v>
          </cell>
          <cell r="L2009" t="str">
            <v>Eliana Aguilera</v>
          </cell>
          <cell r="M2009" t="str">
            <v>belen.aguilera@callegari.cl</v>
          </cell>
          <cell r="N2009">
            <v>16000000</v>
          </cell>
        </row>
        <row r="2010">
          <cell r="A2010" t="str">
            <v>RZCJ77</v>
          </cell>
          <cell r="B2010">
            <v>44943.734722222223</v>
          </cell>
          <cell r="C2010" t="str">
            <v>GAC GONOW</v>
          </cell>
          <cell r="D2010" t="str">
            <v>GS4 POWER</v>
          </cell>
          <cell r="E2010">
            <v>2022</v>
          </cell>
          <cell r="F2010">
            <v>3912</v>
          </cell>
          <cell r="G2010" t="str">
            <v>1.4 GB MT</v>
          </cell>
          <cell r="H2010" t="str">
            <v xml:space="preserve">BLANCO </v>
          </cell>
          <cell r="I2010" t="str">
            <v>Sk Copiapo</v>
          </cell>
          <cell r="J2010" t="str">
            <v>Camila Chepilla</v>
          </cell>
          <cell r="K2010" t="str">
            <v>Camila Chepilla</v>
          </cell>
          <cell r="L2010" t="str">
            <v>Katherine Arredondo</v>
          </cell>
          <cell r="M2010" t="str">
            <v>karredondo@callegari.cl</v>
          </cell>
          <cell r="N2010">
            <v>10000000</v>
          </cell>
        </row>
        <row r="2011">
          <cell r="A2011" t="str">
            <v>LYPF27</v>
          </cell>
          <cell r="B2011">
            <v>44942.68472222222</v>
          </cell>
          <cell r="C2011" t="str">
            <v>KIA MOTORS</v>
          </cell>
          <cell r="D2011" t="str">
            <v>SOLUTO</v>
          </cell>
          <cell r="E2011">
            <v>2020</v>
          </cell>
          <cell r="F2011">
            <v>22000</v>
          </cell>
          <cell r="G2011" t="str">
            <v>1.4 LX AC MT</v>
          </cell>
          <cell r="H2011" t="str">
            <v>BLANCO INVIERNO</v>
          </cell>
          <cell r="I2011" t="str">
            <v>Kia La Serena</v>
          </cell>
          <cell r="J2011" t="str">
            <v>Mauricio  Silva</v>
          </cell>
          <cell r="K2011" t="str">
            <v>Mauricio  Silva</v>
          </cell>
          <cell r="L2011" t="str">
            <v>Erica Miranda</v>
          </cell>
          <cell r="M2011" t="str">
            <v>emiranda@callegari.cl</v>
          </cell>
          <cell r="N2011">
            <v>6500000</v>
          </cell>
        </row>
        <row r="2012">
          <cell r="A2012" t="str">
            <v>PHGC74</v>
          </cell>
          <cell r="B2012">
            <v>44939.770138888889</v>
          </cell>
          <cell r="C2012" t="str">
            <v>FORD</v>
          </cell>
          <cell r="D2012" t="str">
            <v>TERRITORY</v>
          </cell>
          <cell r="E2012">
            <v>2021</v>
          </cell>
          <cell r="F2012">
            <v>66000</v>
          </cell>
          <cell r="G2012" t="str">
            <v>1.5 TREND AT</v>
          </cell>
          <cell r="H2012" t="str">
            <v>BLANCO METALICO</v>
          </cell>
          <cell r="I2012" t="str">
            <v>Megacentro La Serena</v>
          </cell>
          <cell r="J2012" t="str">
            <v>Mauricio  Silva</v>
          </cell>
          <cell r="K2012" t="str">
            <v>Mauricio  Silva</v>
          </cell>
          <cell r="L2012" t="str">
            <v>Fabian Muñoz</v>
          </cell>
          <cell r="M2012" t="str">
            <v>fmunoz@callegari.cl</v>
          </cell>
          <cell r="N2012">
            <v>14300000</v>
          </cell>
        </row>
        <row r="2013">
          <cell r="A2013" t="str">
            <v>JBJW21</v>
          </cell>
          <cell r="B2013">
            <v>44939.731249999997</v>
          </cell>
          <cell r="C2013" t="str">
            <v>HYUNDAI</v>
          </cell>
          <cell r="D2013" t="str">
            <v>TUCSON</v>
          </cell>
          <cell r="E2013">
            <v>2016</v>
          </cell>
          <cell r="F2013">
            <v>91000</v>
          </cell>
          <cell r="G2013" t="str">
            <v>2.0 TL GL ADVANCE MT</v>
          </cell>
          <cell r="H2013" t="str">
            <v>PLATADO</v>
          </cell>
          <cell r="I2013" t="str">
            <v xml:space="preserve">Premium Usados </v>
          </cell>
          <cell r="J2013" t="str">
            <v>Mauricio  Silva</v>
          </cell>
          <cell r="K2013" t="str">
            <v>Mauricio  Silva</v>
          </cell>
          <cell r="L2013" t="str">
            <v>Jordi Foitzick</v>
          </cell>
          <cell r="M2013" t="str">
            <v>jocarrasco@callegari.cl</v>
          </cell>
          <cell r="N2013">
            <v>9000000</v>
          </cell>
        </row>
        <row r="2014">
          <cell r="A2014" t="str">
            <v>KBCK12</v>
          </cell>
          <cell r="B2014">
            <v>44939.468055555553</v>
          </cell>
          <cell r="C2014" t="str">
            <v>JAC</v>
          </cell>
          <cell r="D2014" t="str">
            <v>S2</v>
          </cell>
          <cell r="E2014">
            <v>2018</v>
          </cell>
          <cell r="F2014">
            <v>57000</v>
          </cell>
          <cell r="G2014" t="str">
            <v>1.5 COMFORT AT</v>
          </cell>
          <cell r="H2014" t="str">
            <v>GRIS PLATA</v>
          </cell>
          <cell r="I2014" t="str">
            <v>Megacentro Ovalle</v>
          </cell>
          <cell r="J2014" t="str">
            <v>Mauricio  Silva</v>
          </cell>
          <cell r="K2014" t="str">
            <v>Mauricio  Silva</v>
          </cell>
          <cell r="L2014" t="str">
            <v>Oscar Ramos</v>
          </cell>
          <cell r="M2014" t="str">
            <v>oramos@callegari.cl</v>
          </cell>
          <cell r="N2014">
            <v>6200000</v>
          </cell>
        </row>
        <row r="2015">
          <cell r="A2015" t="str">
            <v>RTLV30</v>
          </cell>
          <cell r="B2015">
            <v>44938.538888888892</v>
          </cell>
          <cell r="C2015" t="str">
            <v>JMC</v>
          </cell>
          <cell r="D2015" t="str">
            <v>VIGUS</v>
          </cell>
          <cell r="E2015">
            <v>2022</v>
          </cell>
          <cell r="F2015">
            <v>20304</v>
          </cell>
          <cell r="G2015" t="str">
            <v>2.4 PLUS MT 4X4 DIESEL</v>
          </cell>
          <cell r="H2015" t="str">
            <v xml:space="preserve">BLANCO </v>
          </cell>
          <cell r="I2015" t="str">
            <v>Sk Copiapo</v>
          </cell>
          <cell r="J2015" t="str">
            <v>Camila Chepilla</v>
          </cell>
          <cell r="K2015" t="str">
            <v>Camila Chepilla</v>
          </cell>
          <cell r="L2015" t="str">
            <v>Lorena Castillo</v>
          </cell>
          <cell r="M2015" t="str">
            <v>lcastillo@callegari.cl</v>
          </cell>
          <cell r="N2015">
            <v>14800000</v>
          </cell>
        </row>
        <row r="2016">
          <cell r="A2016" t="str">
            <v>RFVX24</v>
          </cell>
          <cell r="B2016">
            <v>44938.40902777778</v>
          </cell>
          <cell r="C2016" t="str">
            <v>NISSAN</v>
          </cell>
          <cell r="D2016" t="str">
            <v>QASHQAI</v>
          </cell>
          <cell r="E2016">
            <v>2022</v>
          </cell>
          <cell r="F2016">
            <v>19500</v>
          </cell>
          <cell r="G2016" t="str">
            <v>2.0 EXCLUSIVE AT 4X4</v>
          </cell>
          <cell r="H2016" t="str">
            <v>PLATEADO SATIN</v>
          </cell>
          <cell r="I2016" t="str">
            <v xml:space="preserve">Premium Usados </v>
          </cell>
          <cell r="J2016" t="str">
            <v>Mauricio  Silva</v>
          </cell>
          <cell r="K2016" t="str">
            <v>Mauricio  Silva</v>
          </cell>
          <cell r="L2016" t="str">
            <v>Jordi Foitzick</v>
          </cell>
          <cell r="M2016" t="str">
            <v>jocarrasco@callegari.cl</v>
          </cell>
          <cell r="N2016">
            <v>16000000</v>
          </cell>
        </row>
        <row r="2017">
          <cell r="A2017" t="str">
            <v>LDVR65</v>
          </cell>
          <cell r="B2017">
            <v>44937.648611111108</v>
          </cell>
          <cell r="C2017" t="str">
            <v>FORD</v>
          </cell>
          <cell r="D2017" t="str">
            <v>ECOSPORT</v>
          </cell>
          <cell r="E2017">
            <v>2019</v>
          </cell>
          <cell r="F2017">
            <v>80000</v>
          </cell>
          <cell r="G2017" t="str">
            <v>1.5 SE MT</v>
          </cell>
          <cell r="H2017" t="str">
            <v>BLANCO</v>
          </cell>
          <cell r="I2017" t="str">
            <v>Megacentro La Serena</v>
          </cell>
          <cell r="J2017" t="str">
            <v>Mauricio  Silva</v>
          </cell>
          <cell r="K2017" t="str">
            <v>Mauricio  Silva</v>
          </cell>
          <cell r="L2017" t="str">
            <v>Viviana Rojas</v>
          </cell>
          <cell r="M2017" t="str">
            <v>v.rojas@callegari.cl</v>
          </cell>
          <cell r="N2017">
            <v>7700000</v>
          </cell>
        </row>
        <row r="2018">
          <cell r="A2018" t="str">
            <v>LYPF74</v>
          </cell>
          <cell r="B2018">
            <v>44937.4375</v>
          </cell>
          <cell r="C2018" t="str">
            <v>KIA MOTORS</v>
          </cell>
          <cell r="D2018" t="str">
            <v>RIO 5</v>
          </cell>
          <cell r="E2018">
            <v>2020</v>
          </cell>
          <cell r="F2018">
            <v>30800</v>
          </cell>
          <cell r="G2018" t="str">
            <v>RIO 5 EX 1.4L 6MT</v>
          </cell>
          <cell r="H2018" t="str">
            <v>GRIS URBANO</v>
          </cell>
          <cell r="I2018" t="str">
            <v>Local Fco De Aguirre</v>
          </cell>
          <cell r="J2018" t="str">
            <v>Mauricio  Silva</v>
          </cell>
          <cell r="K2018" t="str">
            <v>Mauricio  Silva</v>
          </cell>
          <cell r="L2018" t="str">
            <v>Rodrigo Salazar</v>
          </cell>
          <cell r="M2018" t="str">
            <v>rsalazar@callegari.cl</v>
          </cell>
          <cell r="N2018">
            <v>8000000</v>
          </cell>
        </row>
        <row r="2019">
          <cell r="A2019" t="str">
            <v>LVXR90</v>
          </cell>
          <cell r="B2019">
            <v>44936.782638888886</v>
          </cell>
          <cell r="C2019" t="str">
            <v>MG</v>
          </cell>
          <cell r="D2019" t="str">
            <v>ZS</v>
          </cell>
          <cell r="E2019">
            <v>2020</v>
          </cell>
          <cell r="F2019">
            <v>43539</v>
          </cell>
          <cell r="G2019" t="str">
            <v>1.5 COM MT</v>
          </cell>
          <cell r="H2019" t="str">
            <v>AZUL</v>
          </cell>
          <cell r="I2019" t="str">
            <v>Sk Copiapo</v>
          </cell>
          <cell r="J2019" t="str">
            <v>Camila Chepilla</v>
          </cell>
          <cell r="K2019" t="str">
            <v>Camila Chepilla</v>
          </cell>
          <cell r="L2019" t="str">
            <v>Katherine Arredondo</v>
          </cell>
          <cell r="M2019" t="str">
            <v>karredondo@callegari.cl</v>
          </cell>
          <cell r="N2019">
            <v>8000000</v>
          </cell>
        </row>
        <row r="2020">
          <cell r="A2020" t="str">
            <v>SCGS82</v>
          </cell>
          <cell r="B2020">
            <v>44936.663194444445</v>
          </cell>
          <cell r="C2020" t="str">
            <v>KIA MOTORS</v>
          </cell>
          <cell r="D2020" t="str">
            <v>MORNING</v>
          </cell>
          <cell r="E2020">
            <v>2022</v>
          </cell>
          <cell r="F2020">
            <v>5214</v>
          </cell>
          <cell r="G2020" t="str">
            <v>MORNING EX 1.0L 5MT ABS</v>
          </cell>
          <cell r="H2020" t="str">
            <v>PLATEADO RESPLANDECIENTE</v>
          </cell>
          <cell r="I2020" t="str">
            <v xml:space="preserve">Premium Usados </v>
          </cell>
          <cell r="J2020" t="str">
            <v>Mauricio  Silva</v>
          </cell>
          <cell r="K2020" t="str">
            <v>Mauricio  Silva</v>
          </cell>
          <cell r="L2020" t="str">
            <v>Mauricio Parra</v>
          </cell>
          <cell r="M2020" t="str">
            <v>mparra@callegari.cl</v>
          </cell>
          <cell r="N2020">
            <v>6500000</v>
          </cell>
        </row>
        <row r="2021">
          <cell r="A2021" t="str">
            <v>PFSC16</v>
          </cell>
          <cell r="B2021">
            <v>44936.538888888892</v>
          </cell>
          <cell r="C2021" t="str">
            <v>PEUGEOT</v>
          </cell>
          <cell r="D2021">
            <v>2008</v>
          </cell>
          <cell r="E2021">
            <v>2021</v>
          </cell>
          <cell r="F2021">
            <v>30773</v>
          </cell>
          <cell r="G2021" t="str">
            <v>1.5 ALLURE PACK BLUEHDI 130 AT DIESEL</v>
          </cell>
          <cell r="H2021" t="str">
            <v>ROJO ULTIMATE</v>
          </cell>
          <cell r="I2021" t="str">
            <v>Peugeot La Serena</v>
          </cell>
          <cell r="J2021" t="str">
            <v>Mauricio  Silva</v>
          </cell>
          <cell r="K2021" t="str">
            <v>Mauricio  Silva</v>
          </cell>
          <cell r="L2021" t="str">
            <v>Adriana Casallas</v>
          </cell>
          <cell r="M2021" t="str">
            <v>acasallas@callegari.cl</v>
          </cell>
          <cell r="N2021">
            <v>11700000</v>
          </cell>
        </row>
        <row r="2022">
          <cell r="A2022" t="str">
            <v>KLHJ78</v>
          </cell>
          <cell r="B2022">
            <v>44936.51458333333</v>
          </cell>
          <cell r="C2022" t="str">
            <v>TOYOTA</v>
          </cell>
          <cell r="D2022" t="str">
            <v>RAV4</v>
          </cell>
          <cell r="E2022">
            <v>2018</v>
          </cell>
          <cell r="F2022">
            <v>108000</v>
          </cell>
          <cell r="G2022" t="str">
            <v>2.0 STD 4X2 AT 722CL0</v>
          </cell>
          <cell r="H2022" t="str">
            <v>GRIS OSC METALICO</v>
          </cell>
          <cell r="I2022" t="str">
            <v xml:space="preserve">Premium Usados </v>
          </cell>
          <cell r="J2022" t="str">
            <v>Mauricio  Silva</v>
          </cell>
          <cell r="K2022" t="str">
            <v>Mauricio  Silva</v>
          </cell>
          <cell r="L2022" t="str">
            <v>Daniel Aguilera</v>
          </cell>
          <cell r="M2022" t="str">
            <v>daguilera@callegari.cl</v>
          </cell>
          <cell r="N2022">
            <v>11000000</v>
          </cell>
        </row>
        <row r="2023">
          <cell r="A2023" t="str">
            <v>HRWV51</v>
          </cell>
          <cell r="B2023">
            <v>44935.714583333334</v>
          </cell>
          <cell r="C2023" t="str">
            <v>FORD</v>
          </cell>
          <cell r="D2023" t="str">
            <v>EXPLORER</v>
          </cell>
          <cell r="E2023">
            <v>2016</v>
          </cell>
          <cell r="F2023">
            <v>87000</v>
          </cell>
          <cell r="G2023" t="str">
            <v>3.5 LIMITED AT 4X4</v>
          </cell>
          <cell r="H2023" t="str">
            <v>GRIS METALICO</v>
          </cell>
          <cell r="I2023" t="str">
            <v xml:space="preserve">Premium Usados </v>
          </cell>
          <cell r="J2023" t="str">
            <v>Mauricio  Silva</v>
          </cell>
          <cell r="K2023" t="str">
            <v>Mauricio  Silva</v>
          </cell>
          <cell r="L2023" t="str">
            <v>Jordi Foitzick</v>
          </cell>
          <cell r="M2023" t="str">
            <v>jocarrasco@callegari.cl</v>
          </cell>
          <cell r="N2023">
            <v>20500000</v>
          </cell>
        </row>
        <row r="2024">
          <cell r="A2024" t="str">
            <v>JZGD93</v>
          </cell>
          <cell r="B2024">
            <v>44932.675694444442</v>
          </cell>
          <cell r="C2024" t="str">
            <v>KIA MOTORS</v>
          </cell>
          <cell r="D2024" t="str">
            <v>SORENTO</v>
          </cell>
          <cell r="E2024">
            <v>2018</v>
          </cell>
          <cell r="F2024">
            <v>105000</v>
          </cell>
          <cell r="G2024" t="str">
            <v>2.2 DSL EX AT 4X4</v>
          </cell>
          <cell r="H2024" t="str">
            <v>BLANCO INVIERNO</v>
          </cell>
          <cell r="I2024" t="str">
            <v>Usados Los Carreras</v>
          </cell>
          <cell r="J2024" t="str">
            <v>Camila Chepilla</v>
          </cell>
          <cell r="K2024" t="str">
            <v>Camila Chepilla</v>
          </cell>
          <cell r="L2024" t="str">
            <v>Omar Rojas</v>
          </cell>
          <cell r="M2024" t="str">
            <v>orojas@callegari.cl</v>
          </cell>
          <cell r="N2024">
            <v>17700000</v>
          </cell>
        </row>
        <row r="2025">
          <cell r="A2025" t="str">
            <v>LSYG12</v>
          </cell>
          <cell r="B2025">
            <v>44931.643055555556</v>
          </cell>
          <cell r="C2025" t="str">
            <v>VOLKSWAGEN</v>
          </cell>
          <cell r="D2025" t="str">
            <v>TIGUAN</v>
          </cell>
          <cell r="E2025">
            <v>2020</v>
          </cell>
          <cell r="F2025">
            <v>14000</v>
          </cell>
          <cell r="G2025" t="str">
            <v>1.4 TSI HIGHLINE AT</v>
          </cell>
          <cell r="H2025" t="str">
            <v>GRIS PLATINO</v>
          </cell>
          <cell r="I2025" t="str">
            <v>Mitsubishi</v>
          </cell>
          <cell r="J2025" t="str">
            <v>Mauricio  Silva</v>
          </cell>
          <cell r="K2025" t="str">
            <v>Mauricio  Silva</v>
          </cell>
          <cell r="L2025" t="str">
            <v>Hugo Araya Araya</v>
          </cell>
          <cell r="M2025" t="str">
            <v>haraya@callegari.cl</v>
          </cell>
          <cell r="N2025">
            <v>15000000</v>
          </cell>
        </row>
        <row r="2026">
          <cell r="A2026" t="str">
            <v>PFRX97</v>
          </cell>
          <cell r="B2026">
            <v>44930.652083333334</v>
          </cell>
          <cell r="C2026" t="str">
            <v>PEUGEOT</v>
          </cell>
          <cell r="D2026">
            <v>2008</v>
          </cell>
          <cell r="E2026">
            <v>2020</v>
          </cell>
          <cell r="F2026">
            <v>57000</v>
          </cell>
          <cell r="G2026" t="str">
            <v>1.2 ACTIVE PURETECH 130 MT</v>
          </cell>
          <cell r="H2026" t="str">
            <v>BLANCO NACARADO</v>
          </cell>
          <cell r="I2026" t="str">
            <v>Peugeot La Serena</v>
          </cell>
          <cell r="J2026" t="str">
            <v>Mauricio  Silva</v>
          </cell>
          <cell r="K2026" t="str">
            <v>Mauricio  Silva</v>
          </cell>
          <cell r="L2026" t="str">
            <v>Adriana Casallas</v>
          </cell>
          <cell r="M2026" t="str">
            <v>acasallas@callegari.cl</v>
          </cell>
          <cell r="N2026">
            <v>14500000</v>
          </cell>
        </row>
        <row r="2027">
          <cell r="A2027" t="str">
            <v>RVCJ59</v>
          </cell>
          <cell r="B2027">
            <v>44925.647222222222</v>
          </cell>
          <cell r="C2027" t="str">
            <v>KIA MOTORS</v>
          </cell>
          <cell r="D2027" t="str">
            <v>SPORTAGE</v>
          </cell>
          <cell r="E2027">
            <v>2022</v>
          </cell>
          <cell r="F2027">
            <v>15900</v>
          </cell>
          <cell r="G2027" t="str">
            <v>SPORTAGE EX 2.0L 8AT DSL</v>
          </cell>
          <cell r="H2027" t="str">
            <v>BLANCO INVIERNO</v>
          </cell>
          <cell r="I2027" t="str">
            <v>Kia La Serena</v>
          </cell>
          <cell r="J2027" t="str">
            <v>Mauricio  Silva</v>
          </cell>
          <cell r="K2027" t="str">
            <v>Mauricio  Silva</v>
          </cell>
          <cell r="L2027" t="str">
            <v>José Cerda</v>
          </cell>
          <cell r="M2027" t="str">
            <v>jose.cerda@callegari.cl</v>
          </cell>
          <cell r="N2027">
            <v>23000000</v>
          </cell>
        </row>
        <row r="2028">
          <cell r="A2028" t="str">
            <v>PHFZ56</v>
          </cell>
          <cell r="B2028">
            <v>44925.628472222219</v>
          </cell>
          <cell r="C2028" t="str">
            <v>JEEP</v>
          </cell>
          <cell r="D2028" t="str">
            <v>GRAND CHEROKEE</v>
          </cell>
          <cell r="E2028">
            <v>2021</v>
          </cell>
          <cell r="F2028">
            <v>36000</v>
          </cell>
          <cell r="G2028" t="str">
            <v>3.6 LAREDO AT 4X4</v>
          </cell>
          <cell r="H2028" t="str">
            <v>GRIS GRAFITO METALIC</v>
          </cell>
          <cell r="I2028" t="str">
            <v>Megacentro La Serena</v>
          </cell>
          <cell r="J2028" t="str">
            <v>Mauricio  Silva</v>
          </cell>
          <cell r="K2028" t="str">
            <v>Mauricio  Silva</v>
          </cell>
          <cell r="L2028" t="str">
            <v>Eliana Aguilera</v>
          </cell>
          <cell r="M2028" t="str">
            <v>belen.aguilera@callegari.cl</v>
          </cell>
          <cell r="N2028">
            <v>24500000</v>
          </cell>
        </row>
        <row r="2029">
          <cell r="A2029" t="str">
            <v>JXSZ39</v>
          </cell>
          <cell r="B2029">
            <v>44925.572222222225</v>
          </cell>
          <cell r="C2029" t="str">
            <v>HYUNDAI</v>
          </cell>
          <cell r="D2029" t="str">
            <v>TUCSON</v>
          </cell>
          <cell r="E2029">
            <v>2018</v>
          </cell>
          <cell r="F2029">
            <v>88000</v>
          </cell>
          <cell r="G2029" t="str">
            <v>2.0 TL 6MT GL ADVANCE MT 4X2</v>
          </cell>
          <cell r="H2029" t="str">
            <v>rojo madrugada</v>
          </cell>
          <cell r="I2029" t="str">
            <v>Megacentro Ovalle</v>
          </cell>
          <cell r="J2029" t="str">
            <v>Mauricio  Silva</v>
          </cell>
          <cell r="K2029" t="str">
            <v>Mauricio  Silva</v>
          </cell>
          <cell r="L2029" t="str">
            <v>Andy Sebastian  Rojas</v>
          </cell>
          <cell r="M2029" t="str">
            <v>arojas@callegari.cl</v>
          </cell>
          <cell r="N2029">
            <v>11000000</v>
          </cell>
        </row>
        <row r="2030">
          <cell r="A2030" t="str">
            <v>LSYB79</v>
          </cell>
          <cell r="B2030">
            <v>44925.552083333336</v>
          </cell>
          <cell r="C2030" t="str">
            <v>FORD</v>
          </cell>
          <cell r="D2030" t="str">
            <v>ECOSPORT</v>
          </cell>
          <cell r="E2030">
            <v>2020</v>
          </cell>
          <cell r="F2030">
            <v>29500</v>
          </cell>
          <cell r="G2030" t="str">
            <v>1.5 SE MT</v>
          </cell>
          <cell r="H2030" t="str">
            <v>AZUL BELIZE</v>
          </cell>
          <cell r="I2030" t="str">
            <v>Megacentro La Serena</v>
          </cell>
          <cell r="J2030" t="str">
            <v>Mauricio  Silva</v>
          </cell>
          <cell r="K2030" t="str">
            <v>Mauricio  Silva</v>
          </cell>
          <cell r="L2030" t="str">
            <v>Manuel Villalon</v>
          </cell>
          <cell r="M2030" t="str">
            <v>mvillalon@callegari.cl</v>
          </cell>
          <cell r="N2030">
            <v>8700000</v>
          </cell>
        </row>
        <row r="2031">
          <cell r="A2031" t="str">
            <v>PPJG82</v>
          </cell>
          <cell r="B2031">
            <v>44924.787499999999</v>
          </cell>
          <cell r="C2031" t="str">
            <v>NISSAN</v>
          </cell>
          <cell r="D2031" t="str">
            <v>X-TRAIL</v>
          </cell>
          <cell r="E2031">
            <v>2021</v>
          </cell>
          <cell r="F2031">
            <v>37967</v>
          </cell>
          <cell r="G2031" t="str">
            <v>2.5 SENSE AT</v>
          </cell>
          <cell r="H2031" t="str">
            <v>BLANCO</v>
          </cell>
          <cell r="I2031" t="str">
            <v>Nissan La Serena</v>
          </cell>
          <cell r="J2031" t="str">
            <v>Mauricio  Silva</v>
          </cell>
          <cell r="K2031" t="str">
            <v>Mauricio  Silva</v>
          </cell>
          <cell r="L2031" t="str">
            <v>Matias Heredia</v>
          </cell>
          <cell r="M2031" t="str">
            <v>mheredia@callegari.cl</v>
          </cell>
          <cell r="N2031">
            <v>13500000</v>
          </cell>
        </row>
        <row r="2032">
          <cell r="A2032" t="str">
            <v>KTCY37</v>
          </cell>
          <cell r="B2032">
            <v>44924.713194444441</v>
          </cell>
          <cell r="C2032" t="str">
            <v>GREAT WALL</v>
          </cell>
          <cell r="D2032" t="str">
            <v>HAVAL H3</v>
          </cell>
          <cell r="E2032">
            <v>2019</v>
          </cell>
          <cell r="F2032">
            <v>105000</v>
          </cell>
          <cell r="G2032" t="str">
            <v>2.0 LE MT</v>
          </cell>
          <cell r="H2032" t="str">
            <v>BLANCO TITANIO</v>
          </cell>
          <cell r="I2032" t="str">
            <v>Sk Copiapo</v>
          </cell>
          <cell r="J2032" t="str">
            <v>Camila Chepilla</v>
          </cell>
          <cell r="K2032" t="str">
            <v>Camila Chepilla</v>
          </cell>
          <cell r="L2032" t="str">
            <v>Elizabeth Guerrero</v>
          </cell>
          <cell r="M2032" t="str">
            <v>eguerrero@callegari.cl</v>
          </cell>
          <cell r="N2032">
            <v>6500000</v>
          </cell>
        </row>
        <row r="2033">
          <cell r="A2033" t="str">
            <v>PSJJ32</v>
          </cell>
          <cell r="B2033">
            <v>44924.711805555555</v>
          </cell>
          <cell r="C2033" t="str">
            <v>NISSAN</v>
          </cell>
          <cell r="D2033" t="str">
            <v>KICKS</v>
          </cell>
          <cell r="E2033">
            <v>2021</v>
          </cell>
          <cell r="F2033">
            <v>28000</v>
          </cell>
          <cell r="G2033" t="str">
            <v>1.6 ADVANCE MT</v>
          </cell>
          <cell r="H2033" t="str">
            <v>AZUL BLUE PM BLACK</v>
          </cell>
          <cell r="I2033" t="str">
            <v>Nissan Copiapo</v>
          </cell>
          <cell r="J2033" t="str">
            <v>Camila Chepilla</v>
          </cell>
          <cell r="K2033" t="str">
            <v>Camila Chepilla</v>
          </cell>
          <cell r="L2033" t="str">
            <v>Jonathan Barraza</v>
          </cell>
          <cell r="M2033" t="str">
            <v>jbarraza@callegari.cl</v>
          </cell>
          <cell r="N2033">
            <v>12000000</v>
          </cell>
        </row>
        <row r="2034">
          <cell r="A2034" t="str">
            <v>RSSY75</v>
          </cell>
          <cell r="B2034">
            <v>44924.664583333331</v>
          </cell>
          <cell r="C2034" t="str">
            <v>CHERY</v>
          </cell>
          <cell r="D2034" t="str">
            <v>TIGGO 7</v>
          </cell>
          <cell r="E2034">
            <v>2022</v>
          </cell>
          <cell r="F2034">
            <v>7000</v>
          </cell>
          <cell r="G2034" t="str">
            <v>1.5 PRO GLX AT</v>
          </cell>
          <cell r="H2034" t="str">
            <v>BLANCO METALIZADO</v>
          </cell>
          <cell r="I2034" t="str">
            <v>Nissan Copiapo</v>
          </cell>
          <cell r="J2034" t="str">
            <v>Camila Chepilla</v>
          </cell>
          <cell r="K2034" t="str">
            <v>Camila Chepilla</v>
          </cell>
          <cell r="L2034" t="str">
            <v>Daniel Villa</v>
          </cell>
          <cell r="M2034" t="str">
            <v>dvilla@callegari.cl</v>
          </cell>
          <cell r="N2034">
            <v>14000000</v>
          </cell>
        </row>
        <row r="2035">
          <cell r="A2035" t="str">
            <v>JBJC25</v>
          </cell>
          <cell r="B2035">
            <v>44923.53402777778</v>
          </cell>
          <cell r="C2035" t="str">
            <v>FIAT</v>
          </cell>
          <cell r="D2035" t="str">
            <v>UNO</v>
          </cell>
          <cell r="E2035">
            <v>2017</v>
          </cell>
          <cell r="F2035">
            <v>85000</v>
          </cell>
          <cell r="G2035" t="str">
            <v>1.4 WAY EVO AA MT</v>
          </cell>
          <cell r="H2035" t="str">
            <v>NEGRO VESUVIO</v>
          </cell>
          <cell r="I2035" t="str">
            <v>Usados Los Carreras</v>
          </cell>
          <cell r="J2035" t="str">
            <v>Camila Chepilla</v>
          </cell>
          <cell r="K2035" t="str">
            <v>Camila Chepilla</v>
          </cell>
          <cell r="L2035" t="str">
            <v>Lucila Arredondo</v>
          </cell>
          <cell r="M2035" t="str">
            <v>larredondo@callegari.cl</v>
          </cell>
          <cell r="N2035">
            <v>5100000</v>
          </cell>
        </row>
        <row r="2036">
          <cell r="A2036" t="str">
            <v>LBGW86</v>
          </cell>
          <cell r="B2036">
            <v>44922.5625</v>
          </cell>
          <cell r="C2036" t="str">
            <v>NISSAN</v>
          </cell>
          <cell r="D2036" t="str">
            <v>KICKS</v>
          </cell>
          <cell r="E2036">
            <v>2019</v>
          </cell>
          <cell r="F2036">
            <v>96550</v>
          </cell>
          <cell r="G2036" t="str">
            <v>1.6 SENCE MT</v>
          </cell>
          <cell r="H2036" t="str">
            <v>BLANCO PERLA</v>
          </cell>
          <cell r="I2036" t="str">
            <v>Nissan La Serena</v>
          </cell>
          <cell r="J2036" t="str">
            <v>Mauricio  Silva</v>
          </cell>
          <cell r="K2036" t="str">
            <v>Mauricio  Silva</v>
          </cell>
          <cell r="L2036" t="str">
            <v>Matias Heredia</v>
          </cell>
          <cell r="M2036" t="str">
            <v>mheredia@callegari.cl</v>
          </cell>
          <cell r="N2036">
            <v>9000000</v>
          </cell>
        </row>
        <row r="2037">
          <cell r="A2037" t="str">
            <v>PPJK57</v>
          </cell>
          <cell r="B2037">
            <v>44922.379861111112</v>
          </cell>
          <cell r="C2037" t="str">
            <v>KIA MOTORS</v>
          </cell>
          <cell r="D2037" t="str">
            <v>SELTOS</v>
          </cell>
          <cell r="E2037">
            <v>2021</v>
          </cell>
          <cell r="F2037">
            <v>15700</v>
          </cell>
          <cell r="G2037" t="str">
            <v>1.6 EX AT</v>
          </cell>
          <cell r="H2037" t="str">
            <v>GRIS ACERO</v>
          </cell>
          <cell r="I2037" t="str">
            <v>Megacentro La Serena</v>
          </cell>
          <cell r="J2037" t="str">
            <v>Mauricio  Silva</v>
          </cell>
          <cell r="K2037" t="str">
            <v>Mauricio  Silva</v>
          </cell>
          <cell r="L2037" t="str">
            <v>Eliana Aguilera</v>
          </cell>
          <cell r="M2037" t="str">
            <v>belen.aguilera@callegari.cl</v>
          </cell>
          <cell r="N2037">
            <v>14000000</v>
          </cell>
        </row>
        <row r="2038">
          <cell r="A2038" t="str">
            <v>PLYS88</v>
          </cell>
          <cell r="B2038">
            <v>44921.684027777781</v>
          </cell>
          <cell r="C2038" t="str">
            <v>MG</v>
          </cell>
          <cell r="D2038" t="str">
            <v>ZS</v>
          </cell>
          <cell r="E2038">
            <v>2021</v>
          </cell>
          <cell r="F2038">
            <v>30000</v>
          </cell>
          <cell r="G2038" t="str">
            <v>1.5 COM MT</v>
          </cell>
          <cell r="H2038" t="str">
            <v>BLANCO</v>
          </cell>
          <cell r="I2038" t="str">
            <v>Usados Los Carreras</v>
          </cell>
          <cell r="J2038" t="str">
            <v>Camila Chepilla</v>
          </cell>
          <cell r="K2038" t="str">
            <v>Camila Chepilla</v>
          </cell>
          <cell r="L2038" t="str">
            <v>Omar Rojas</v>
          </cell>
          <cell r="M2038" t="str">
            <v>orojas@callegari.cl</v>
          </cell>
          <cell r="N2038">
            <v>9200000</v>
          </cell>
        </row>
        <row r="2039">
          <cell r="A2039" t="str">
            <v>JKYG98</v>
          </cell>
          <cell r="B2039">
            <v>44921.680555555555</v>
          </cell>
          <cell r="C2039" t="str">
            <v>KIA MOTORS</v>
          </cell>
          <cell r="D2039" t="str">
            <v>SORENTO</v>
          </cell>
          <cell r="E2039">
            <v>2017</v>
          </cell>
          <cell r="F2039">
            <v>73500</v>
          </cell>
          <cell r="G2039" t="str">
            <v>SORENTO EX 2.2L DSL 6AT 4X4 FULL</v>
          </cell>
          <cell r="H2039" t="str">
            <v>PLATEADO SUAVE</v>
          </cell>
          <cell r="I2039" t="str">
            <v>Megacentro Ovalle</v>
          </cell>
          <cell r="J2039" t="str">
            <v>Mauricio  Silva</v>
          </cell>
          <cell r="K2039" t="str">
            <v>Mauricio  Silva</v>
          </cell>
          <cell r="L2039" t="str">
            <v>Jasen Jose</v>
          </cell>
          <cell r="M2039" t="str">
            <v>jjasen@callegari.cl</v>
          </cell>
          <cell r="N2039">
            <v>16500000</v>
          </cell>
        </row>
        <row r="2040">
          <cell r="A2040" t="str">
            <v>PRHH44</v>
          </cell>
          <cell r="B2040">
            <v>44921.507638888892</v>
          </cell>
          <cell r="C2040" t="str">
            <v>NISSAN</v>
          </cell>
          <cell r="D2040" t="str">
            <v>VERSA</v>
          </cell>
          <cell r="E2040">
            <v>2021</v>
          </cell>
          <cell r="F2040">
            <v>49000</v>
          </cell>
          <cell r="G2040" t="str">
            <v>1.6 SENSE MT</v>
          </cell>
          <cell r="H2040" t="str">
            <v>PLATA</v>
          </cell>
          <cell r="I2040" t="str">
            <v>Nissan La Serena</v>
          </cell>
          <cell r="J2040" t="str">
            <v>Mauricio  Silva</v>
          </cell>
          <cell r="K2040" t="str">
            <v>Mauricio  Silva</v>
          </cell>
          <cell r="L2040" t="str">
            <v>Matias Heredia</v>
          </cell>
          <cell r="M2040" t="str">
            <v>mheredia@callegari.cl</v>
          </cell>
          <cell r="N2040">
            <v>8000000</v>
          </cell>
        </row>
        <row r="2041">
          <cell r="A2041" t="str">
            <v>LZPB22</v>
          </cell>
          <cell r="B2041">
            <v>44921.397916666669</v>
          </cell>
          <cell r="C2041" t="str">
            <v>PEUGEOT</v>
          </cell>
          <cell r="D2041">
            <v>5008</v>
          </cell>
          <cell r="E2041">
            <v>2020</v>
          </cell>
          <cell r="F2041">
            <v>39000</v>
          </cell>
          <cell r="G2041" t="str">
            <v>1.6 ALLURE THP 165 AT</v>
          </cell>
          <cell r="H2041" t="str">
            <v>GRIS ARTENSE</v>
          </cell>
          <cell r="I2041" t="str">
            <v>Peugeot Copiapo</v>
          </cell>
          <cell r="J2041" t="str">
            <v>Camila Chepilla</v>
          </cell>
          <cell r="K2041" t="str">
            <v>Camila Chepilla</v>
          </cell>
          <cell r="L2041" t="str">
            <v>Francisco Diaz</v>
          </cell>
          <cell r="M2041" t="str">
            <v>fdiaz@callegari.cl</v>
          </cell>
          <cell r="N2041">
            <v>17000000</v>
          </cell>
        </row>
        <row r="2042">
          <cell r="A2042" t="str">
            <v>GYWB22</v>
          </cell>
          <cell r="B2042">
            <v>44917.695833333331</v>
          </cell>
          <cell r="C2042" t="str">
            <v>SUZUKI</v>
          </cell>
          <cell r="D2042" t="str">
            <v>GRAND VITARA</v>
          </cell>
          <cell r="E2042">
            <v>2015</v>
          </cell>
          <cell r="F2042">
            <v>79000</v>
          </cell>
          <cell r="G2042" t="str">
            <v>1.6 GLX MT 4X4</v>
          </cell>
          <cell r="H2042" t="str">
            <v>PLATEADO PLATA</v>
          </cell>
          <cell r="I2042" t="str">
            <v xml:space="preserve">Premium Usados </v>
          </cell>
          <cell r="J2042" t="str">
            <v>Mauricio  Silva</v>
          </cell>
          <cell r="K2042" t="str">
            <v>Mauricio  Silva</v>
          </cell>
          <cell r="L2042" t="str">
            <v>Jordi Foitzick</v>
          </cell>
          <cell r="M2042" t="str">
            <v>jocarrasco@callegari.cl</v>
          </cell>
          <cell r="N2042">
            <v>7000000</v>
          </cell>
        </row>
        <row r="2043">
          <cell r="A2043" t="str">
            <v>PFRR25</v>
          </cell>
          <cell r="B2043">
            <v>44917.40347222222</v>
          </cell>
          <cell r="C2043" t="str">
            <v>KIA MOTORS</v>
          </cell>
          <cell r="D2043" t="str">
            <v>CERATO</v>
          </cell>
          <cell r="E2043">
            <v>2020</v>
          </cell>
          <cell r="F2043">
            <v>33000</v>
          </cell>
          <cell r="G2043" t="str">
            <v>CERATO EX 1.6L 6MT FULL</v>
          </cell>
          <cell r="H2043" t="str">
            <v>BLANCO INVIERNO</v>
          </cell>
          <cell r="I2043" t="str">
            <v>Kia La Serena</v>
          </cell>
          <cell r="J2043" t="str">
            <v>Mauricio  Silva</v>
          </cell>
          <cell r="K2043" t="str">
            <v>Mauricio  Silva</v>
          </cell>
          <cell r="L2043" t="str">
            <v>Loreto Garces</v>
          </cell>
          <cell r="M2043" t="str">
            <v>lgarces@callegari.cl</v>
          </cell>
          <cell r="N2043">
            <v>11200000</v>
          </cell>
        </row>
        <row r="2044">
          <cell r="A2044" t="str">
            <v>KJXH13</v>
          </cell>
          <cell r="B2044">
            <v>44916.462500000001</v>
          </cell>
          <cell r="C2044" t="str">
            <v>SSANGYONG</v>
          </cell>
          <cell r="D2044" t="str">
            <v>REXTON</v>
          </cell>
          <cell r="E2044">
            <v>2018</v>
          </cell>
          <cell r="F2044">
            <v>99000</v>
          </cell>
          <cell r="G2044" t="str">
            <v>2.2 YRX301 MT DIESEL</v>
          </cell>
          <cell r="H2044" t="str">
            <v>BLANCO PERLA</v>
          </cell>
          <cell r="I2044" t="str">
            <v>Sk Copiapo</v>
          </cell>
          <cell r="J2044" t="str">
            <v>Antonella Daire</v>
          </cell>
          <cell r="K2044" t="str">
            <v>Antonella Daire</v>
          </cell>
          <cell r="L2044" t="str">
            <v>Lorena Castillo</v>
          </cell>
          <cell r="M2044" t="str">
            <v>lcastillo@callegari.cl</v>
          </cell>
          <cell r="N2044">
            <v>14600000</v>
          </cell>
        </row>
        <row r="2045">
          <cell r="A2045" t="str">
            <v>KTDB46</v>
          </cell>
          <cell r="B2045">
            <v>44915.772916666669</v>
          </cell>
          <cell r="C2045" t="str">
            <v>SUBARU</v>
          </cell>
          <cell r="D2045" t="str">
            <v>IMPREZA</v>
          </cell>
          <cell r="E2045">
            <v>2019</v>
          </cell>
          <cell r="F2045">
            <v>95000</v>
          </cell>
          <cell r="G2045" t="str">
            <v>2.0 XS AT 4X4</v>
          </cell>
          <cell r="H2045" t="str">
            <v>BLANCO CRISTAL PERLA</v>
          </cell>
          <cell r="I2045" t="str">
            <v>Megacentro La Serena</v>
          </cell>
          <cell r="J2045" t="str">
            <v>Mauricio  Silva</v>
          </cell>
          <cell r="K2045" t="str">
            <v>Mauricio  Silva</v>
          </cell>
          <cell r="L2045" t="str">
            <v>Manuel Villalon</v>
          </cell>
          <cell r="M2045" t="str">
            <v>mvillalon@callegari.cl</v>
          </cell>
          <cell r="N2045">
            <v>10700000</v>
          </cell>
        </row>
        <row r="2046">
          <cell r="A2046" t="str">
            <v>LJCV89</v>
          </cell>
          <cell r="B2046">
            <v>44915.551388888889</v>
          </cell>
          <cell r="C2046" t="str">
            <v>MAHINDRA</v>
          </cell>
          <cell r="D2046" t="str">
            <v>XUV500</v>
          </cell>
          <cell r="E2046">
            <v>2019</v>
          </cell>
          <cell r="F2046">
            <v>38800</v>
          </cell>
          <cell r="G2046" t="str">
            <v>2.2 FULL AT</v>
          </cell>
          <cell r="H2046" t="str">
            <v>GRIS GRAFITO</v>
          </cell>
          <cell r="I2046" t="str">
            <v>Vallenar</v>
          </cell>
          <cell r="J2046" t="str">
            <v>Camila Chepilla</v>
          </cell>
          <cell r="K2046" t="str">
            <v>Camila Chepilla</v>
          </cell>
          <cell r="L2046" t="str">
            <v>Claudia Vasquez</v>
          </cell>
          <cell r="M2046" t="str">
            <v>cvasquez@callegari.cl</v>
          </cell>
          <cell r="N2046">
            <v>10200000</v>
          </cell>
        </row>
        <row r="2047">
          <cell r="A2047" t="str">
            <v>PPBY76</v>
          </cell>
          <cell r="B2047">
            <v>44911.719444444447</v>
          </cell>
          <cell r="C2047" t="str">
            <v>FORD</v>
          </cell>
          <cell r="D2047" t="str">
            <v>EXPLORER</v>
          </cell>
          <cell r="E2047">
            <v>2021</v>
          </cell>
          <cell r="F2047">
            <v>27000</v>
          </cell>
          <cell r="G2047" t="str">
            <v>2.3 XLT AT</v>
          </cell>
          <cell r="H2047" t="str">
            <v>PLATEADO METALICO</v>
          </cell>
          <cell r="I2047" t="str">
            <v>Megacentro La Serena</v>
          </cell>
          <cell r="J2047" t="str">
            <v>Mauricio  Silva</v>
          </cell>
          <cell r="K2047" t="str">
            <v>Mauricio  Silva</v>
          </cell>
          <cell r="L2047" t="str">
            <v>Fabian Muñoz</v>
          </cell>
          <cell r="M2047" t="str">
            <v>fmunoz@callegari.cl</v>
          </cell>
          <cell r="N2047">
            <v>26200000</v>
          </cell>
        </row>
        <row r="2048">
          <cell r="A2048" t="str">
            <v>RGLL57</v>
          </cell>
          <cell r="B2048">
            <v>44911.503472222219</v>
          </cell>
          <cell r="C2048" t="str">
            <v>CHERY</v>
          </cell>
          <cell r="D2048" t="str">
            <v>TIGGO 7</v>
          </cell>
          <cell r="E2048">
            <v>2022</v>
          </cell>
          <cell r="F2048">
            <v>23400</v>
          </cell>
          <cell r="G2048" t="str">
            <v>1.5 PRO GLS AT</v>
          </cell>
          <cell r="H2048" t="str">
            <v>BLANCO METALIZADO</v>
          </cell>
          <cell r="I2048" t="str">
            <v>Peugeot La Serena</v>
          </cell>
          <cell r="J2048" t="str">
            <v>Mauricio  Silva</v>
          </cell>
          <cell r="K2048" t="str">
            <v>Mauricio  Silva</v>
          </cell>
          <cell r="L2048" t="str">
            <v>Carlos  Torres</v>
          </cell>
          <cell r="M2048" t="str">
            <v>ctorres@callegari.cl</v>
          </cell>
          <cell r="N2048">
            <v>10500000</v>
          </cell>
        </row>
        <row r="2049">
          <cell r="A2049" t="str">
            <v>JVKV19</v>
          </cell>
          <cell r="B2049">
            <v>44910.811111111114</v>
          </cell>
          <cell r="C2049" t="str">
            <v>CHERY</v>
          </cell>
          <cell r="D2049" t="str">
            <v>TIGGO 2</v>
          </cell>
          <cell r="E2049">
            <v>2017</v>
          </cell>
          <cell r="F2049">
            <v>70000</v>
          </cell>
          <cell r="G2049" t="str">
            <v>1.5 GLS MT</v>
          </cell>
          <cell r="H2049" t="str">
            <v>BLANCO CHERY</v>
          </cell>
          <cell r="I2049" t="str">
            <v>Local Usados</v>
          </cell>
          <cell r="J2049" t="str">
            <v>Mauricio  Silva</v>
          </cell>
          <cell r="K2049" t="str">
            <v>Mauricio  Silva</v>
          </cell>
          <cell r="L2049" t="str">
            <v>Rodrigo Toro</v>
          </cell>
          <cell r="M2049" t="str">
            <v>rtoro@callegari.cl</v>
          </cell>
          <cell r="N2049">
            <v>5700000</v>
          </cell>
        </row>
        <row r="2050">
          <cell r="A2050" t="str">
            <v>LVXB51</v>
          </cell>
          <cell r="B2050">
            <v>44909.554861111108</v>
          </cell>
          <cell r="C2050" t="str">
            <v>PEUGEOT</v>
          </cell>
          <cell r="D2050">
            <v>3008</v>
          </cell>
          <cell r="E2050">
            <v>2020</v>
          </cell>
          <cell r="F2050">
            <v>36000</v>
          </cell>
          <cell r="G2050" t="str">
            <v>1.5 ACTIVE BLUEHDI 130 MT DIESEL</v>
          </cell>
          <cell r="H2050" t="str">
            <v>BLANCO NACARADO</v>
          </cell>
          <cell r="I2050" t="str">
            <v>Local Fco De Aguirre</v>
          </cell>
          <cell r="J2050" t="str">
            <v>Mauricio  Silva</v>
          </cell>
          <cell r="K2050" t="str">
            <v>Mauricio  Silva</v>
          </cell>
          <cell r="L2050" t="str">
            <v>Rodrigo Salazar</v>
          </cell>
          <cell r="M2050" t="str">
            <v>rsalazar@callegari.cl</v>
          </cell>
          <cell r="N2050">
            <v>16800000</v>
          </cell>
        </row>
        <row r="2051">
          <cell r="A2051" t="str">
            <v>PJLP29</v>
          </cell>
          <cell r="B2051">
            <v>44909.520833333336</v>
          </cell>
          <cell r="C2051" t="str">
            <v>NISSAN</v>
          </cell>
          <cell r="D2051" t="str">
            <v>KICKS</v>
          </cell>
          <cell r="E2051">
            <v>2021</v>
          </cell>
          <cell r="F2051">
            <v>23000</v>
          </cell>
          <cell r="G2051" t="str">
            <v>1.6 ADVANCE MT</v>
          </cell>
          <cell r="H2051" t="str">
            <v>BLANCO PERLA</v>
          </cell>
          <cell r="I2051" t="str">
            <v>Nissan La Serena</v>
          </cell>
          <cell r="J2051" t="str">
            <v>Mauricio  Silva</v>
          </cell>
          <cell r="K2051" t="str">
            <v>Mauricio  Silva</v>
          </cell>
          <cell r="L2051" t="str">
            <v>Magdalena Olivares</v>
          </cell>
          <cell r="M2051" t="str">
            <v>molivares@callegari.cl</v>
          </cell>
          <cell r="N2051">
            <v>11000000</v>
          </cell>
        </row>
        <row r="2052">
          <cell r="A2052" t="str">
            <v>LVZP64</v>
          </cell>
          <cell r="B2052">
            <v>44908.734027777777</v>
          </cell>
          <cell r="C2052" t="str">
            <v>HYUNDAI</v>
          </cell>
          <cell r="D2052" t="str">
            <v>ACCENT</v>
          </cell>
          <cell r="E2052">
            <v>2020</v>
          </cell>
          <cell r="F2052">
            <v>50000</v>
          </cell>
          <cell r="G2052" t="str">
            <v>1.4 HB RB GL 2AB MT</v>
          </cell>
          <cell r="H2052" t="str">
            <v>GRIS GRAFITO</v>
          </cell>
          <cell r="I2052" t="str">
            <v>Nissan La Serena</v>
          </cell>
          <cell r="J2052" t="str">
            <v>Mauricio  Silva</v>
          </cell>
          <cell r="K2052" t="str">
            <v>Mauricio  Silva</v>
          </cell>
          <cell r="L2052" t="str">
            <v>Gemita Muñoz</v>
          </cell>
          <cell r="M2052" t="str">
            <v>gmunoz@callegari.cl</v>
          </cell>
          <cell r="N2052">
            <v>7300000</v>
          </cell>
        </row>
        <row r="2053">
          <cell r="A2053" t="str">
            <v>JSWG61</v>
          </cell>
          <cell r="B2053">
            <v>44908.720833333333</v>
          </cell>
          <cell r="C2053" t="str">
            <v>CITROEN</v>
          </cell>
          <cell r="D2053" t="str">
            <v>C-3</v>
          </cell>
          <cell r="E2053">
            <v>2017</v>
          </cell>
          <cell r="F2053">
            <v>68000</v>
          </cell>
          <cell r="H2053" t="str">
            <v>BLANCO ROJO</v>
          </cell>
          <cell r="I2053" t="str">
            <v>Megacentro Copiapo</v>
          </cell>
          <cell r="J2053" t="str">
            <v>Camila Chepilla</v>
          </cell>
          <cell r="K2053" t="str">
            <v>Camila Chepilla</v>
          </cell>
          <cell r="L2053" t="str">
            <v>Humberto Godoy</v>
          </cell>
          <cell r="M2053" t="str">
            <v>hgodoy@callegari.cl</v>
          </cell>
          <cell r="N2053">
            <v>8000000</v>
          </cell>
        </row>
        <row r="2054">
          <cell r="A2054" t="str">
            <v>JZGL88</v>
          </cell>
          <cell r="B2054">
            <v>44907.668749999997</v>
          </cell>
          <cell r="C2054" t="str">
            <v>KIA MOTORS</v>
          </cell>
          <cell r="D2054" t="str">
            <v>SPORTAGE</v>
          </cell>
          <cell r="E2054">
            <v>2018</v>
          </cell>
          <cell r="F2054">
            <v>89000</v>
          </cell>
          <cell r="G2054" t="str">
            <v>2.0 LX GSL 2WD MT</v>
          </cell>
          <cell r="H2054" t="str">
            <v>ROJO FUEGO</v>
          </cell>
          <cell r="I2054" t="str">
            <v>Kia La Serena</v>
          </cell>
          <cell r="J2054" t="str">
            <v>Mauricio  Silva</v>
          </cell>
          <cell r="K2054" t="str">
            <v>Mauricio  Silva</v>
          </cell>
          <cell r="L2054" t="str">
            <v>Erica Miranda</v>
          </cell>
          <cell r="M2054" t="str">
            <v>emiranda@callegari.cl</v>
          </cell>
          <cell r="N2054">
            <v>10700000</v>
          </cell>
        </row>
        <row r="2055">
          <cell r="A2055" t="str">
            <v>KDTL69</v>
          </cell>
          <cell r="B2055">
            <v>44907.503472222219</v>
          </cell>
          <cell r="C2055" t="str">
            <v>FORD</v>
          </cell>
          <cell r="D2055" t="str">
            <v>ECOSPORT</v>
          </cell>
          <cell r="E2055">
            <v>2018</v>
          </cell>
          <cell r="F2055">
            <v>22500</v>
          </cell>
          <cell r="H2055" t="str">
            <v>BLANCO</v>
          </cell>
          <cell r="I2055" t="str">
            <v>Megacentro La Serena</v>
          </cell>
          <cell r="J2055" t="str">
            <v>Mauricio  Silva</v>
          </cell>
          <cell r="K2055" t="str">
            <v>Mauricio  Silva</v>
          </cell>
          <cell r="L2055" t="str">
            <v>Juan Saavedra</v>
          </cell>
          <cell r="M2055" t="str">
            <v>jsaavedra@callegari.cl</v>
          </cell>
          <cell r="N2055">
            <v>9000000</v>
          </cell>
        </row>
        <row r="2056">
          <cell r="A2056" t="str">
            <v>JSWW27</v>
          </cell>
          <cell r="B2056">
            <v>44907.432638888888</v>
          </cell>
          <cell r="C2056" t="str">
            <v>HYUNDAI</v>
          </cell>
          <cell r="D2056" t="str">
            <v>ELANTRA</v>
          </cell>
          <cell r="E2056">
            <v>2017</v>
          </cell>
          <cell r="F2056">
            <v>54000</v>
          </cell>
          <cell r="G2056" t="str">
            <v>1.6 AD SDN GLS 2AB AC ABS MT</v>
          </cell>
          <cell r="H2056" t="str">
            <v>Gris</v>
          </cell>
          <cell r="I2056" t="str">
            <v>Local Usados</v>
          </cell>
          <cell r="J2056" t="str">
            <v>Mauricio  Silva</v>
          </cell>
          <cell r="K2056" t="str">
            <v>Mauricio  Silva</v>
          </cell>
          <cell r="L2056" t="str">
            <v>Rodrigo Toro</v>
          </cell>
          <cell r="M2056" t="str">
            <v>rtoro@callegari.cl</v>
          </cell>
          <cell r="N2056">
            <v>9300000</v>
          </cell>
        </row>
        <row r="2057">
          <cell r="A2057" t="str">
            <v>JHVD89</v>
          </cell>
          <cell r="B2057">
            <v>44902.787499999999</v>
          </cell>
          <cell r="C2057" t="str">
            <v>CHEVROLET</v>
          </cell>
          <cell r="D2057" t="str">
            <v>TRACKER</v>
          </cell>
          <cell r="E2057">
            <v>2017</v>
          </cell>
          <cell r="F2057">
            <v>55000</v>
          </cell>
          <cell r="G2057" t="str">
            <v>No sé la versión</v>
          </cell>
          <cell r="H2057" t="str">
            <v>GRIS SON OF A GUN</v>
          </cell>
          <cell r="I2057" t="str">
            <v>Usados Los Carreras</v>
          </cell>
          <cell r="J2057" t="str">
            <v>Camila Chepilla</v>
          </cell>
          <cell r="K2057" t="str">
            <v>Camila Chepilla</v>
          </cell>
          <cell r="L2057" t="str">
            <v>Lucila Arredondo</v>
          </cell>
          <cell r="M2057" t="str">
            <v>larredondo@callegari.cl</v>
          </cell>
          <cell r="N2057">
            <v>9700000</v>
          </cell>
        </row>
        <row r="2058">
          <cell r="A2058" t="str">
            <v>RBXW51</v>
          </cell>
          <cell r="B2058">
            <v>44902.786805555559</v>
          </cell>
          <cell r="C2058" t="str">
            <v>FORD</v>
          </cell>
          <cell r="D2058" t="str">
            <v>TERRITORY</v>
          </cell>
          <cell r="E2058">
            <v>2021</v>
          </cell>
          <cell r="F2058">
            <v>11000</v>
          </cell>
          <cell r="G2058" t="str">
            <v>1.5 TREND AT</v>
          </cell>
          <cell r="H2058" t="str">
            <v>AZUL LUNAR</v>
          </cell>
          <cell r="I2058" t="str">
            <v xml:space="preserve">Premium Usados </v>
          </cell>
          <cell r="J2058" t="str">
            <v>Mauricio  Silva</v>
          </cell>
          <cell r="K2058" t="str">
            <v>Mauricio  Silva</v>
          </cell>
          <cell r="L2058" t="str">
            <v>Jordi Foitzick</v>
          </cell>
          <cell r="M2058" t="str">
            <v>jocarrasco@callegari.cl</v>
          </cell>
          <cell r="N2058">
            <v>17000000</v>
          </cell>
        </row>
        <row r="2059">
          <cell r="A2059" t="str">
            <v>RFBW20</v>
          </cell>
          <cell r="B2059">
            <v>44900.807638888888</v>
          </cell>
          <cell r="C2059" t="str">
            <v>NISSAN</v>
          </cell>
          <cell r="D2059" t="str">
            <v>QASHQAI</v>
          </cell>
          <cell r="E2059">
            <v>2022</v>
          </cell>
          <cell r="F2059">
            <v>4420</v>
          </cell>
          <cell r="G2059" t="str">
            <v>2.0 SENSE MT</v>
          </cell>
          <cell r="H2059" t="str">
            <v>PLATEADO SATIN</v>
          </cell>
          <cell r="I2059" t="str">
            <v>Nissan Copiapo</v>
          </cell>
          <cell r="J2059" t="str">
            <v>Camila Chepilla</v>
          </cell>
          <cell r="K2059" t="str">
            <v>Camila Chepilla</v>
          </cell>
          <cell r="L2059" t="str">
            <v>Jonathan Barraza</v>
          </cell>
          <cell r="M2059" t="str">
            <v>jbarraza@callegari.cl</v>
          </cell>
          <cell r="N2059">
            <v>15000000</v>
          </cell>
        </row>
        <row r="2060">
          <cell r="A2060" t="str">
            <v>SCWV88</v>
          </cell>
          <cell r="B2060">
            <v>44900.469444444447</v>
          </cell>
          <cell r="C2060" t="str">
            <v>CHERY</v>
          </cell>
          <cell r="D2060" t="str">
            <v>TIGGO 7</v>
          </cell>
          <cell r="E2060">
            <v>2022</v>
          </cell>
          <cell r="F2060">
            <v>2000</v>
          </cell>
          <cell r="G2060" t="str">
            <v>1.5 PRO GLX AT</v>
          </cell>
          <cell r="H2060" t="str">
            <v>ROJO</v>
          </cell>
          <cell r="I2060" t="str">
            <v>Megacentro Ovalle</v>
          </cell>
          <cell r="J2060" t="str">
            <v>Mauricio  Silva</v>
          </cell>
          <cell r="K2060" t="str">
            <v>Mauricio  Silva</v>
          </cell>
          <cell r="L2060" t="str">
            <v>Oscar Ramos</v>
          </cell>
          <cell r="M2060" t="str">
            <v>oramos@callegari.cl</v>
          </cell>
          <cell r="N2060">
            <v>16500000</v>
          </cell>
        </row>
        <row r="2061">
          <cell r="A2061" t="str">
            <v>PLTJ44</v>
          </cell>
          <cell r="B2061">
            <v>44895.76458333333</v>
          </cell>
          <cell r="C2061" t="str">
            <v>AUDI</v>
          </cell>
          <cell r="D2061" t="str">
            <v>Q2</v>
          </cell>
          <cell r="E2061">
            <v>2021</v>
          </cell>
          <cell r="F2061">
            <v>9600</v>
          </cell>
          <cell r="G2061" t="str">
            <v>1.4 PI 35 TFSI SPORT AT</v>
          </cell>
          <cell r="H2061" t="str">
            <v>GRIS MANHATTAN METAL</v>
          </cell>
          <cell r="I2061" t="str">
            <v>Megacentro La Serena</v>
          </cell>
          <cell r="J2061" t="str">
            <v>Mauricio  Silva</v>
          </cell>
          <cell r="K2061" t="str">
            <v>Mauricio  Silva</v>
          </cell>
          <cell r="L2061" t="str">
            <v>Eliana Aguilera</v>
          </cell>
          <cell r="M2061" t="str">
            <v>belen.aguilera@callegari.cl</v>
          </cell>
          <cell r="N2061">
            <v>21300000</v>
          </cell>
        </row>
        <row r="2062">
          <cell r="A2062" t="str">
            <v>RJPJ56</v>
          </cell>
          <cell r="B2062">
            <v>44895.697222222225</v>
          </cell>
          <cell r="C2062" t="str">
            <v>FORD</v>
          </cell>
          <cell r="D2062" t="str">
            <v>TERRITORY</v>
          </cell>
          <cell r="E2062">
            <v>2022</v>
          </cell>
          <cell r="F2062">
            <v>10800</v>
          </cell>
          <cell r="G2062" t="str">
            <v>1.5 TREND AT</v>
          </cell>
          <cell r="H2062" t="str">
            <v>ROJO RUBI</v>
          </cell>
          <cell r="I2062" t="str">
            <v>Kia La Serena</v>
          </cell>
          <cell r="J2062" t="str">
            <v>Mauricio  Silva</v>
          </cell>
          <cell r="K2062" t="str">
            <v>Mauricio  Silva</v>
          </cell>
          <cell r="L2062" t="str">
            <v>José Cerda</v>
          </cell>
          <cell r="M2062" t="str">
            <v>jose.cerda@callegari.cl</v>
          </cell>
          <cell r="N2062">
            <v>17000000</v>
          </cell>
        </row>
        <row r="2063">
          <cell r="A2063" t="str">
            <v>KXYP59</v>
          </cell>
          <cell r="B2063">
            <v>44895.75</v>
          </cell>
          <cell r="C2063" t="str">
            <v>RAM</v>
          </cell>
          <cell r="D2063">
            <v>700</v>
          </cell>
          <cell r="E2063">
            <v>2019</v>
          </cell>
          <cell r="F2063">
            <v>48000</v>
          </cell>
          <cell r="G2063" t="str">
            <v>1.6 ADVENTURE CD MT</v>
          </cell>
          <cell r="H2063" t="str">
            <v>GRIS</v>
          </cell>
          <cell r="I2063" t="str">
            <v>Sk Copiapo</v>
          </cell>
          <cell r="J2063" t="str">
            <v>Camila Chepilla</v>
          </cell>
          <cell r="K2063" t="str">
            <v>Camila Chepilla</v>
          </cell>
          <cell r="L2063" t="str">
            <v>Lorena Castillo</v>
          </cell>
          <cell r="M2063" t="str">
            <v>lcastillo@callegari.cl</v>
          </cell>
          <cell r="N2063">
            <v>8000000</v>
          </cell>
        </row>
        <row r="2064">
          <cell r="A2064" t="str">
            <v>RRYV52</v>
          </cell>
          <cell r="B2064">
            <v>44895.684027777781</v>
          </cell>
          <cell r="C2064" t="str">
            <v>DONGFENG</v>
          </cell>
          <cell r="D2064" t="str">
            <v>SUV 500</v>
          </cell>
          <cell r="E2064">
            <v>2022</v>
          </cell>
          <cell r="F2064">
            <v>15000</v>
          </cell>
          <cell r="G2064" t="str">
            <v>1.5 COMFORT MT</v>
          </cell>
          <cell r="H2064" t="str">
            <v>AZUL PERLADO</v>
          </cell>
          <cell r="I2064" t="str">
            <v>Megacentro La Serena</v>
          </cell>
          <cell r="J2064" t="str">
            <v>Mauricio  Silva</v>
          </cell>
          <cell r="K2064" t="str">
            <v>Mauricio  Silva</v>
          </cell>
          <cell r="L2064" t="str">
            <v>Manuel Villalon</v>
          </cell>
          <cell r="M2064" t="str">
            <v>mvillalon@callegari.cl</v>
          </cell>
          <cell r="N2064">
            <v>7068000</v>
          </cell>
        </row>
        <row r="2065">
          <cell r="A2065" t="str">
            <v>JGBX57</v>
          </cell>
          <cell r="B2065">
            <v>44894.77847222222</v>
          </cell>
          <cell r="C2065" t="str">
            <v>FORD</v>
          </cell>
          <cell r="D2065" t="str">
            <v>EXPLORER</v>
          </cell>
          <cell r="E2065">
            <v>2017</v>
          </cell>
          <cell r="F2065">
            <v>62000</v>
          </cell>
          <cell r="G2065" t="str">
            <v>3.5 XLT 3R AT 4X4</v>
          </cell>
          <cell r="H2065" t="str">
            <v>GRIS PLATA</v>
          </cell>
          <cell r="I2065" t="str">
            <v>Nissan La Serena</v>
          </cell>
          <cell r="J2065" t="str">
            <v>Mauricio  Silva</v>
          </cell>
          <cell r="K2065" t="str">
            <v>Mauricio  Silva</v>
          </cell>
          <cell r="L2065" t="str">
            <v>Gemita Muñoz</v>
          </cell>
          <cell r="M2065" t="str">
            <v>gmunoz@callegari.cl</v>
          </cell>
          <cell r="N2065">
            <v>17500000</v>
          </cell>
        </row>
        <row r="2066">
          <cell r="A2066" t="str">
            <v>LLBJ37</v>
          </cell>
          <cell r="B2066">
            <v>44894.720138888886</v>
          </cell>
          <cell r="C2066" t="str">
            <v>KIA MOTORS</v>
          </cell>
          <cell r="D2066" t="str">
            <v>RIO 4</v>
          </cell>
          <cell r="E2066">
            <v>2020</v>
          </cell>
          <cell r="F2066">
            <v>15500</v>
          </cell>
          <cell r="G2066" t="str">
            <v>RIO 4 LX 1.4L 6MT AC ABS</v>
          </cell>
          <cell r="H2066" t="str">
            <v>BLANCO INVIERNO</v>
          </cell>
          <cell r="I2066" t="str">
            <v>Megacentro Copiapo</v>
          </cell>
          <cell r="J2066" t="str">
            <v>Camila Chepilla</v>
          </cell>
          <cell r="K2066" t="str">
            <v>Camila Chepilla</v>
          </cell>
          <cell r="L2066" t="str">
            <v>Atalia Quinteros</v>
          </cell>
          <cell r="M2066" t="str">
            <v>ataliaq@callegari.cl</v>
          </cell>
          <cell r="N2066">
            <v>9500000</v>
          </cell>
        </row>
        <row r="2067">
          <cell r="A2067" t="str">
            <v>LYLY52</v>
          </cell>
          <cell r="B2067">
            <v>44894.504861111112</v>
          </cell>
          <cell r="C2067" t="str">
            <v>PEUGEOT</v>
          </cell>
          <cell r="D2067">
            <v>301</v>
          </cell>
          <cell r="E2067">
            <v>2020</v>
          </cell>
          <cell r="F2067">
            <v>34000</v>
          </cell>
          <cell r="G2067" t="str">
            <v>1.6 ACTIVE PACK VTI 115 MT</v>
          </cell>
          <cell r="H2067" t="str">
            <v>GRIS ARTENSE</v>
          </cell>
          <cell r="I2067" t="str">
            <v>Megacentro La Serena</v>
          </cell>
          <cell r="J2067" t="str">
            <v>Mauricio  Silva</v>
          </cell>
          <cell r="K2067" t="str">
            <v>Mauricio  Silva</v>
          </cell>
          <cell r="L2067" t="str">
            <v>Manuel Villalon</v>
          </cell>
          <cell r="M2067" t="str">
            <v>mvillalon@callegari.cl</v>
          </cell>
          <cell r="N2067">
            <v>7500000</v>
          </cell>
        </row>
        <row r="2068">
          <cell r="A2068" t="str">
            <v>LSYD36</v>
          </cell>
          <cell r="B2068">
            <v>44894.478472222225</v>
          </cell>
          <cell r="C2068" t="str">
            <v>NISSAN</v>
          </cell>
          <cell r="D2068" t="str">
            <v>QASHQAI</v>
          </cell>
          <cell r="E2068">
            <v>2020</v>
          </cell>
          <cell r="F2068">
            <v>50000</v>
          </cell>
          <cell r="G2068" t="str">
            <v>2.0 SENSE MT</v>
          </cell>
          <cell r="H2068" t="str">
            <v>BLANCO PERLA</v>
          </cell>
          <cell r="I2068" t="str">
            <v>Nissan La Serena</v>
          </cell>
          <cell r="J2068" t="str">
            <v>Mauricio  Silva</v>
          </cell>
          <cell r="K2068" t="str">
            <v>Mauricio  Silva</v>
          </cell>
          <cell r="L2068" t="str">
            <v>Gemita Muñoz</v>
          </cell>
          <cell r="M2068" t="str">
            <v>gmunoz@callegari.cl</v>
          </cell>
          <cell r="N2068">
            <v>10200000</v>
          </cell>
        </row>
        <row r="2069">
          <cell r="A2069" t="str">
            <v>PSJP71</v>
          </cell>
          <cell r="B2069">
            <v>44893.768750000003</v>
          </cell>
          <cell r="C2069" t="str">
            <v>PEUGEOT</v>
          </cell>
          <cell r="D2069">
            <v>208</v>
          </cell>
          <cell r="E2069">
            <v>2021</v>
          </cell>
          <cell r="F2069">
            <v>33688</v>
          </cell>
          <cell r="G2069" t="str">
            <v>1.5 ACTIVE PACK BLUEHDI 100 MT DIESEL</v>
          </cell>
          <cell r="H2069" t="str">
            <v>GRIS PLATINUM</v>
          </cell>
          <cell r="I2069" t="str">
            <v>Peugeot Copiapo</v>
          </cell>
          <cell r="J2069" t="str">
            <v>Camila Chepilla</v>
          </cell>
          <cell r="K2069" t="str">
            <v>Camila Chepilla</v>
          </cell>
          <cell r="L2069" t="str">
            <v>Evelyn Makarena Cáceres Rivera</v>
          </cell>
          <cell r="M2069" t="str">
            <v>ecaceres@callegari.cl</v>
          </cell>
          <cell r="N2069">
            <v>13500000</v>
          </cell>
        </row>
        <row r="2070">
          <cell r="A2070" t="str">
            <v>LSXY38</v>
          </cell>
          <cell r="B2070">
            <v>44893.768055555556</v>
          </cell>
          <cell r="C2070" t="str">
            <v>HYUNDAI</v>
          </cell>
          <cell r="D2070" t="str">
            <v>TUCSON</v>
          </cell>
          <cell r="E2070">
            <v>2020</v>
          </cell>
          <cell r="F2070">
            <v>25000</v>
          </cell>
          <cell r="G2070" t="str">
            <v>No sé la versión</v>
          </cell>
          <cell r="H2070" t="str">
            <v>BLANCO</v>
          </cell>
          <cell r="I2070" t="str">
            <v>Peugeot Copiapo</v>
          </cell>
          <cell r="J2070" t="str">
            <v>Camila Chepilla</v>
          </cell>
          <cell r="K2070" t="str">
            <v>Camila Chepilla</v>
          </cell>
          <cell r="L2070" t="str">
            <v>Francisco Diaz</v>
          </cell>
          <cell r="M2070" t="str">
            <v>fdiaz@callegari.cl</v>
          </cell>
          <cell r="N2070">
            <v>15000000</v>
          </cell>
        </row>
        <row r="2071">
          <cell r="A2071" t="str">
            <v>JWCL31</v>
          </cell>
          <cell r="B2071">
            <v>44893.707638888889</v>
          </cell>
          <cell r="C2071" t="str">
            <v>KIA MOTORS</v>
          </cell>
          <cell r="D2071" t="str">
            <v>SPORTAGE</v>
          </cell>
          <cell r="E2071">
            <v>2018</v>
          </cell>
          <cell r="F2071">
            <v>96000</v>
          </cell>
          <cell r="G2071" t="str">
            <v>SPORTAGE LX 2.0L GSL 6AT 2WD</v>
          </cell>
          <cell r="H2071" t="str">
            <v>BLANCO INVIERNO</v>
          </cell>
          <cell r="I2071" t="str">
            <v xml:space="preserve">Premium Usados </v>
          </cell>
          <cell r="J2071" t="str">
            <v>Mauricio  Silva</v>
          </cell>
          <cell r="K2071" t="str">
            <v>Mauricio  Silva</v>
          </cell>
          <cell r="L2071" t="str">
            <v>Daniel Aguilera</v>
          </cell>
          <cell r="M2071" t="str">
            <v>daguilera@callegari.cl</v>
          </cell>
          <cell r="N2071">
            <v>10300000</v>
          </cell>
        </row>
        <row r="2072">
          <cell r="A2072" t="str">
            <v>RTLW29</v>
          </cell>
          <cell r="B2072">
            <v>44893.554861111108</v>
          </cell>
          <cell r="C2072" t="str">
            <v>AUDI</v>
          </cell>
          <cell r="D2072" t="str">
            <v>A3</v>
          </cell>
          <cell r="E2072">
            <v>2022</v>
          </cell>
          <cell r="F2072">
            <v>11000</v>
          </cell>
          <cell r="G2072" t="str">
            <v>1.4 SEDAN 35 TFSI SPORT AT</v>
          </cell>
          <cell r="H2072" t="str">
            <v>PLATEADO PLATA FLORETE METALICO</v>
          </cell>
          <cell r="I2072" t="str">
            <v>Megacentro La Serena</v>
          </cell>
          <cell r="J2072" t="str">
            <v>Mauricio  Silva</v>
          </cell>
          <cell r="K2072" t="str">
            <v>Mauricio  Silva</v>
          </cell>
          <cell r="L2072" t="str">
            <v>Eliana Aguilera</v>
          </cell>
          <cell r="M2072" t="str">
            <v>belen.aguilera@callegari.cl</v>
          </cell>
          <cell r="N2072">
            <v>23800000</v>
          </cell>
        </row>
        <row r="2073">
          <cell r="A2073" t="str">
            <v>PTKB76</v>
          </cell>
          <cell r="B2073">
            <v>44890.775694444441</v>
          </cell>
          <cell r="C2073" t="str">
            <v>FORD</v>
          </cell>
          <cell r="D2073" t="str">
            <v>F-150</v>
          </cell>
          <cell r="E2073">
            <v>2021</v>
          </cell>
          <cell r="F2073">
            <v>25000</v>
          </cell>
          <cell r="G2073" t="str">
            <v>3.5 CC PLATINUM AT 4X4</v>
          </cell>
          <cell r="H2073" t="str">
            <v>ROJO METALICO</v>
          </cell>
          <cell r="I2073" t="str">
            <v>Megacentro La Serena</v>
          </cell>
          <cell r="J2073" t="str">
            <v>Mauricio  Silva</v>
          </cell>
          <cell r="K2073" t="str">
            <v>Mauricio  Silva</v>
          </cell>
          <cell r="L2073" t="str">
            <v>Eliana Aguilera</v>
          </cell>
          <cell r="M2073" t="str">
            <v>belen.aguilera@callegari.cl</v>
          </cell>
          <cell r="N2073">
            <v>41000000</v>
          </cell>
        </row>
        <row r="2074">
          <cell r="A2074" t="str">
            <v>LDVT25</v>
          </cell>
          <cell r="B2074">
            <v>44890.673611111109</v>
          </cell>
          <cell r="C2074" t="str">
            <v>MITSUBISHI</v>
          </cell>
          <cell r="D2074" t="str">
            <v>OUTLANDER</v>
          </cell>
          <cell r="E2074">
            <v>2019</v>
          </cell>
          <cell r="F2074">
            <v>20473</v>
          </cell>
          <cell r="H2074" t="str">
            <v>GRIS GRAFITO</v>
          </cell>
          <cell r="I2074" t="str">
            <v xml:space="preserve">Premium Usados </v>
          </cell>
          <cell r="J2074" t="str">
            <v>Mauricio  Silva</v>
          </cell>
          <cell r="K2074" t="str">
            <v>Mauricio  Silva</v>
          </cell>
          <cell r="L2074" t="str">
            <v>Mauricio Parra</v>
          </cell>
          <cell r="M2074" t="str">
            <v>mparra@callegari.cl</v>
          </cell>
          <cell r="N2074">
            <v>11500000</v>
          </cell>
        </row>
        <row r="2075">
          <cell r="A2075" t="str">
            <v>LXRX72</v>
          </cell>
          <cell r="B2075">
            <v>44889.696527777778</v>
          </cell>
          <cell r="C2075" t="str">
            <v>JEEP</v>
          </cell>
          <cell r="D2075" t="str">
            <v>GRAND CHEROKEE</v>
          </cell>
          <cell r="E2075">
            <v>2020</v>
          </cell>
          <cell r="F2075">
            <v>48000</v>
          </cell>
          <cell r="G2075" t="str">
            <v>3.6 LIMITED LX AT 4X4</v>
          </cell>
          <cell r="H2075" t="str">
            <v>BLANCO</v>
          </cell>
          <cell r="I2075" t="str">
            <v>Sk Copiapo</v>
          </cell>
          <cell r="J2075" t="str">
            <v>Camila Chepilla</v>
          </cell>
          <cell r="K2075" t="str">
            <v>Camila Chepilla</v>
          </cell>
          <cell r="L2075" t="str">
            <v>Katherine Arredondo</v>
          </cell>
          <cell r="M2075" t="str">
            <v>karredondo@callegari.cl</v>
          </cell>
          <cell r="N2075">
            <v>27700000</v>
          </cell>
        </row>
        <row r="2076">
          <cell r="A2076" t="str">
            <v>PXXT67</v>
          </cell>
          <cell r="B2076">
            <v>44888.776388888888</v>
          </cell>
          <cell r="C2076" t="str">
            <v>PEUGEOT</v>
          </cell>
          <cell r="D2076">
            <v>301</v>
          </cell>
          <cell r="E2076">
            <v>2021</v>
          </cell>
          <cell r="F2076">
            <v>17800</v>
          </cell>
          <cell r="G2076" t="str">
            <v>No sé la versión</v>
          </cell>
          <cell r="H2076" t="str">
            <v>BLANCO BANQUISE</v>
          </cell>
          <cell r="I2076" t="str">
            <v>Peugeot La Serena</v>
          </cell>
          <cell r="J2076" t="str">
            <v>Mauricio  Silva</v>
          </cell>
          <cell r="K2076" t="str">
            <v>Mauricio  Silva</v>
          </cell>
          <cell r="L2076" t="str">
            <v>Jose Luis Espinoza</v>
          </cell>
          <cell r="M2076" t="str">
            <v>jlespinoza@callegari.cl</v>
          </cell>
          <cell r="N2076">
            <v>10000000</v>
          </cell>
        </row>
        <row r="2077">
          <cell r="A2077" t="str">
            <v>RZCH91</v>
          </cell>
          <cell r="B2077">
            <v>44888.729166666664</v>
          </cell>
          <cell r="C2077" t="str">
            <v>JAC</v>
          </cell>
          <cell r="D2077" t="str">
            <v>JS3</v>
          </cell>
          <cell r="E2077">
            <v>2022</v>
          </cell>
          <cell r="F2077">
            <v>22000</v>
          </cell>
          <cell r="G2077" t="str">
            <v>1.6 LUXURY MT</v>
          </cell>
          <cell r="H2077" t="str">
            <v xml:space="preserve">GRIS </v>
          </cell>
          <cell r="I2077" t="str">
            <v>Nissan Copiapo</v>
          </cell>
          <cell r="J2077" t="str">
            <v>Camila Chepilla</v>
          </cell>
          <cell r="K2077" t="str">
            <v>Camila Chepilla</v>
          </cell>
          <cell r="L2077" t="str">
            <v>Carol Morales</v>
          </cell>
          <cell r="M2077" t="str">
            <v>cmorales@callegari.cl</v>
          </cell>
          <cell r="N2077">
            <v>11000000</v>
          </cell>
        </row>
        <row r="2078">
          <cell r="A2078" t="str">
            <v>PHFV47</v>
          </cell>
          <cell r="B2078">
            <v>44888.697222222225</v>
          </cell>
          <cell r="C2078" t="str">
            <v>NISSAN</v>
          </cell>
          <cell r="D2078" t="str">
            <v>NP300</v>
          </cell>
          <cell r="E2078">
            <v>2021</v>
          </cell>
          <cell r="F2078">
            <v>53600</v>
          </cell>
          <cell r="G2078" t="str">
            <v>2.3 D NAVARA DC XE MT DIESEL</v>
          </cell>
          <cell r="H2078" t="str">
            <v>GRIS METALICO</v>
          </cell>
          <cell r="I2078" t="str">
            <v>Nissan La Serena</v>
          </cell>
          <cell r="J2078" t="str">
            <v>Mauricio  Silva</v>
          </cell>
          <cell r="K2078" t="str">
            <v>Mauricio  Silva</v>
          </cell>
          <cell r="L2078" t="str">
            <v>Magdalena Olivares</v>
          </cell>
          <cell r="M2078" t="str">
            <v>molivares@callegari.cl</v>
          </cell>
          <cell r="N2078">
            <v>16000000</v>
          </cell>
        </row>
        <row r="2079">
          <cell r="A2079" t="str">
            <v>KRJS59</v>
          </cell>
          <cell r="B2079">
            <v>44888.677083333336</v>
          </cell>
          <cell r="C2079" t="str">
            <v>HYUNDAI</v>
          </cell>
          <cell r="D2079" t="str">
            <v>ELANTRA</v>
          </cell>
          <cell r="E2079">
            <v>2018</v>
          </cell>
          <cell r="F2079">
            <v>66000</v>
          </cell>
          <cell r="H2079" t="str">
            <v>GRIS</v>
          </cell>
          <cell r="I2079" t="str">
            <v>Megacentro Ovalle</v>
          </cell>
          <cell r="J2079" t="str">
            <v>Mauricio  Silva</v>
          </cell>
          <cell r="K2079" t="str">
            <v>Mauricio  Silva</v>
          </cell>
          <cell r="L2079" t="str">
            <v>Armando Canihuante</v>
          </cell>
          <cell r="M2079" t="str">
            <v>acanihuante@callegari.cl</v>
          </cell>
          <cell r="N2079">
            <v>9400000</v>
          </cell>
        </row>
        <row r="2080">
          <cell r="A2080" t="str">
            <v>KFXB27</v>
          </cell>
          <cell r="B2080">
            <v>44888.432638888888</v>
          </cell>
          <cell r="C2080" t="str">
            <v>KIA MOTORS</v>
          </cell>
          <cell r="D2080" t="str">
            <v>GRAND CARNIVAL</v>
          </cell>
          <cell r="E2080">
            <v>2018</v>
          </cell>
          <cell r="F2080">
            <v>84500</v>
          </cell>
          <cell r="G2080" t="str">
            <v>GRAND CARNIVAL EX 3.3 GSL 6AT</v>
          </cell>
          <cell r="H2080" t="str">
            <v>PLATEADO PLATA SUAVE</v>
          </cell>
          <cell r="I2080" t="str">
            <v xml:space="preserve">Premium Usados </v>
          </cell>
          <cell r="J2080" t="str">
            <v>Mauricio  Silva</v>
          </cell>
          <cell r="K2080" t="str">
            <v>Mauricio  Silva</v>
          </cell>
          <cell r="L2080" t="str">
            <v>Daniel Aguilera</v>
          </cell>
          <cell r="M2080" t="str">
            <v>daguilera@callegari.cl</v>
          </cell>
          <cell r="N2080">
            <v>13300000</v>
          </cell>
        </row>
        <row r="2081">
          <cell r="A2081" t="str">
            <v>RTLW52</v>
          </cell>
          <cell r="B2081">
            <v>44888.396527777775</v>
          </cell>
          <cell r="C2081" t="str">
            <v>GREAT WALL</v>
          </cell>
          <cell r="D2081" t="str">
            <v>POER</v>
          </cell>
          <cell r="E2081">
            <v>2022</v>
          </cell>
          <cell r="F2081">
            <v>20000</v>
          </cell>
          <cell r="G2081" t="str">
            <v>2.0 ELITE MT 4X4 DIESEL</v>
          </cell>
          <cell r="H2081" t="str">
            <v>PLATEADO PLATA</v>
          </cell>
          <cell r="I2081" t="str">
            <v>Peugeot La Serena</v>
          </cell>
          <cell r="J2081" t="str">
            <v>Mauricio  Silva</v>
          </cell>
          <cell r="K2081" t="str">
            <v>Mauricio  Silva</v>
          </cell>
          <cell r="L2081" t="str">
            <v>Michael Guzman</v>
          </cell>
          <cell r="M2081" t="str">
            <v>mguzman@callegari.cl</v>
          </cell>
          <cell r="N2081">
            <v>19000000</v>
          </cell>
        </row>
        <row r="2082">
          <cell r="A2082" t="str">
            <v>PKXD48</v>
          </cell>
          <cell r="B2082">
            <v>44887.54583333333</v>
          </cell>
          <cell r="C2082" t="str">
            <v>CHERY</v>
          </cell>
          <cell r="D2082" t="str">
            <v>TIGGO 8</v>
          </cell>
          <cell r="E2082">
            <v>2021</v>
          </cell>
          <cell r="F2082">
            <v>28001</v>
          </cell>
          <cell r="G2082" t="str">
            <v>1.5 GLX AT</v>
          </cell>
          <cell r="H2082" t="str">
            <v>BLANCO METALIZADO</v>
          </cell>
          <cell r="I2082" t="str">
            <v>Sk Copiapo</v>
          </cell>
          <cell r="J2082" t="str">
            <v>Camila Chepilla</v>
          </cell>
          <cell r="K2082" t="str">
            <v>Camila Chepilla</v>
          </cell>
          <cell r="L2082" t="str">
            <v>Liseth Loreto</v>
          </cell>
          <cell r="M2082" t="str">
            <v>lloreto@callegari.cl</v>
          </cell>
          <cell r="N2082">
            <v>12700000</v>
          </cell>
        </row>
        <row r="2083">
          <cell r="A2083" t="str">
            <v>SDGD28</v>
          </cell>
          <cell r="B2083">
            <v>44887.461805555555</v>
          </cell>
          <cell r="C2083" t="str">
            <v>DONGFENG</v>
          </cell>
          <cell r="D2083">
            <v>500</v>
          </cell>
          <cell r="E2083">
            <v>2022</v>
          </cell>
          <cell r="F2083">
            <v>3000</v>
          </cell>
          <cell r="G2083" t="str">
            <v>1.5 COMFORT MT</v>
          </cell>
          <cell r="H2083" t="str">
            <v>GRIS</v>
          </cell>
          <cell r="I2083" t="str">
            <v>Megacentro Ovalle</v>
          </cell>
          <cell r="J2083" t="str">
            <v>Mauricio  Silva</v>
          </cell>
          <cell r="K2083" t="str">
            <v>Mauricio  Silva</v>
          </cell>
          <cell r="L2083" t="str">
            <v>Jasen Jose</v>
          </cell>
          <cell r="M2083" t="str">
            <v>jjasen@callegari.cl</v>
          </cell>
          <cell r="N2083">
            <v>8000000</v>
          </cell>
        </row>
        <row r="2084">
          <cell r="A2084" t="str">
            <v>RJCV23</v>
          </cell>
          <cell r="B2084">
            <v>44886.676388888889</v>
          </cell>
          <cell r="C2084" t="str">
            <v>SSANGYONG</v>
          </cell>
          <cell r="D2084" t="str">
            <v>KORANDO</v>
          </cell>
          <cell r="E2084">
            <v>2022</v>
          </cell>
          <cell r="F2084">
            <v>3000</v>
          </cell>
          <cell r="G2084" t="str">
            <v>1.5 LX MT</v>
          </cell>
          <cell r="H2084" t="str">
            <v>ROJO METALICO</v>
          </cell>
          <cell r="I2084" t="str">
            <v>Local Fco De Aguirre</v>
          </cell>
          <cell r="J2084" t="str">
            <v>Mauricio  Silva</v>
          </cell>
          <cell r="K2084" t="str">
            <v>Mauricio  Silva</v>
          </cell>
          <cell r="L2084" t="str">
            <v>Paola Hidalgo</v>
          </cell>
          <cell r="M2084" t="str">
            <v>paola.hidalgo@callegari.cl</v>
          </cell>
          <cell r="N2084">
            <v>12100000</v>
          </cell>
        </row>
        <row r="2085">
          <cell r="A2085" t="str">
            <v>HTCD69</v>
          </cell>
          <cell r="B2085">
            <v>44886.474999999999</v>
          </cell>
          <cell r="C2085" t="str">
            <v>PEUGEOT</v>
          </cell>
          <cell r="D2085">
            <v>2008</v>
          </cell>
          <cell r="E2085">
            <v>2016</v>
          </cell>
          <cell r="F2085">
            <v>67500</v>
          </cell>
          <cell r="G2085" t="str">
            <v>1.6 ACTIVE E-HDI 92HP MT DIESEL</v>
          </cell>
          <cell r="H2085" t="str">
            <v>BLANCO NACARADO</v>
          </cell>
          <cell r="I2085" t="str">
            <v>Peugeot La Serena</v>
          </cell>
          <cell r="J2085" t="str">
            <v>Mauricio  Silva</v>
          </cell>
          <cell r="K2085" t="str">
            <v>Mauricio  Silva</v>
          </cell>
          <cell r="L2085" t="str">
            <v>Adriana Casallas</v>
          </cell>
          <cell r="M2085" t="str">
            <v>acasallas@callegari.cl</v>
          </cell>
          <cell r="N2085">
            <v>8000000</v>
          </cell>
        </row>
        <row r="2086">
          <cell r="A2086" t="str">
            <v>LLBX84</v>
          </cell>
          <cell r="B2086">
            <v>44883.736111111109</v>
          </cell>
          <cell r="C2086" t="str">
            <v>NISSAN</v>
          </cell>
          <cell r="D2086" t="str">
            <v>KICKS</v>
          </cell>
          <cell r="E2086">
            <v>2019</v>
          </cell>
          <cell r="F2086">
            <v>53000</v>
          </cell>
          <cell r="G2086" t="str">
            <v>1.6 SENCE MT</v>
          </cell>
          <cell r="H2086" t="str">
            <v>BLANCO PERLA</v>
          </cell>
          <cell r="I2086" t="str">
            <v>Nissan La Serena</v>
          </cell>
          <cell r="J2086" t="str">
            <v>Mauricio  Silva</v>
          </cell>
          <cell r="K2086" t="str">
            <v>Mauricio  Silva</v>
          </cell>
          <cell r="L2086" t="str">
            <v>Gemita Muñoz</v>
          </cell>
          <cell r="M2086" t="str">
            <v>gmunoz@callegari.cl</v>
          </cell>
          <cell r="N2086">
            <v>9900000</v>
          </cell>
        </row>
        <row r="2087">
          <cell r="A2087" t="str">
            <v>PKTY27</v>
          </cell>
          <cell r="B2087">
            <v>44883.732638888891</v>
          </cell>
          <cell r="C2087" t="str">
            <v>NISSAN</v>
          </cell>
          <cell r="D2087" t="str">
            <v>QASHQAI</v>
          </cell>
          <cell r="E2087">
            <v>2021</v>
          </cell>
          <cell r="F2087">
            <v>17500</v>
          </cell>
          <cell r="G2087" t="str">
            <v>2.0 SENSE MT</v>
          </cell>
          <cell r="H2087" t="str">
            <v>GRIS METALICO</v>
          </cell>
          <cell r="I2087" t="str">
            <v>Nissan La Serena</v>
          </cell>
          <cell r="J2087" t="str">
            <v>Mauricio  Silva</v>
          </cell>
          <cell r="K2087" t="str">
            <v>Mauricio  Silva</v>
          </cell>
          <cell r="L2087" t="str">
            <v>Matias Heredia</v>
          </cell>
          <cell r="M2087" t="str">
            <v>mheredia@callegari.cl</v>
          </cell>
          <cell r="N2087">
            <v>12000000</v>
          </cell>
        </row>
        <row r="2088">
          <cell r="A2088" t="str">
            <v>JPZW47</v>
          </cell>
          <cell r="B2088">
            <v>44882.791666666664</v>
          </cell>
          <cell r="C2088" t="str">
            <v>FORD</v>
          </cell>
          <cell r="D2088" t="str">
            <v>FIESTA</v>
          </cell>
          <cell r="E2088">
            <v>2016</v>
          </cell>
          <cell r="F2088">
            <v>55000</v>
          </cell>
          <cell r="G2088" t="str">
            <v>1.6 HATCH 5P SE MT</v>
          </cell>
          <cell r="H2088" t="str">
            <v>AZUL CANDY</v>
          </cell>
          <cell r="I2088" t="str">
            <v>Megacentro Copiapo</v>
          </cell>
          <cell r="J2088" t="str">
            <v>Mauricio  Silva</v>
          </cell>
          <cell r="K2088" t="str">
            <v>Mauricio  Silva</v>
          </cell>
          <cell r="L2088" t="str">
            <v>Alvaro Castro</v>
          </cell>
          <cell r="M2088" t="str">
            <v>acastro@callegari.cl</v>
          </cell>
          <cell r="N2088">
            <v>5200000</v>
          </cell>
        </row>
        <row r="2089">
          <cell r="A2089" t="str">
            <v>RCBH76</v>
          </cell>
          <cell r="B2089">
            <v>44882.743055555555</v>
          </cell>
          <cell r="C2089" t="str">
            <v>MG</v>
          </cell>
          <cell r="D2089" t="str">
            <v>ZX</v>
          </cell>
          <cell r="E2089">
            <v>2021</v>
          </cell>
          <cell r="F2089">
            <v>5154</v>
          </cell>
          <cell r="G2089" t="str">
            <v>1.5 COM MT</v>
          </cell>
          <cell r="H2089" t="str">
            <v>BLANCO</v>
          </cell>
          <cell r="I2089" t="str">
            <v>Sk Copiapo</v>
          </cell>
          <cell r="J2089" t="str">
            <v>Camila Chepilla</v>
          </cell>
          <cell r="K2089" t="str">
            <v>Camila Chepilla</v>
          </cell>
          <cell r="L2089" t="str">
            <v>Katherine Arredondo</v>
          </cell>
          <cell r="M2089" t="str">
            <v>karredondo@callegari.cl</v>
          </cell>
          <cell r="N2089">
            <v>10000000</v>
          </cell>
        </row>
        <row r="2090">
          <cell r="A2090" t="str">
            <v>LRSG26</v>
          </cell>
          <cell r="B2090">
            <v>44882.601388888892</v>
          </cell>
          <cell r="C2090" t="str">
            <v>CHEVROLET</v>
          </cell>
          <cell r="D2090" t="str">
            <v>SPARK GT</v>
          </cell>
          <cell r="E2090">
            <v>2020</v>
          </cell>
          <cell r="F2090">
            <v>22500</v>
          </cell>
          <cell r="G2090" t="str">
            <v>1.2 LT ML AC FULL MT</v>
          </cell>
          <cell r="H2090" t="str">
            <v xml:space="preserve">BLANCO </v>
          </cell>
          <cell r="I2090" t="str">
            <v>Sk Copiapo</v>
          </cell>
          <cell r="J2090" t="str">
            <v>Camila Chepilla</v>
          </cell>
          <cell r="K2090" t="str">
            <v>Camila Chepilla</v>
          </cell>
          <cell r="L2090" t="str">
            <v>Liseth Loreto</v>
          </cell>
          <cell r="M2090" t="str">
            <v>lloreto@callegari.cl</v>
          </cell>
          <cell r="N2090">
            <v>6150000</v>
          </cell>
        </row>
        <row r="2091">
          <cell r="A2091" t="str">
            <v>LVZC80</v>
          </cell>
          <cell r="B2091">
            <v>44880.542361111111</v>
          </cell>
          <cell r="C2091" t="str">
            <v>VOLKSWAGEN</v>
          </cell>
          <cell r="D2091" t="str">
            <v>VOYAGE</v>
          </cell>
          <cell r="E2091">
            <v>2020</v>
          </cell>
          <cell r="F2091">
            <v>29000</v>
          </cell>
          <cell r="G2091" t="str">
            <v>1.6 TRENDLINE MT</v>
          </cell>
          <cell r="H2091" t="str">
            <v>PLATEADO PLATA SIRIU</v>
          </cell>
          <cell r="I2091" t="str">
            <v>Sk Copiapo</v>
          </cell>
          <cell r="J2091" t="str">
            <v>Camila Chepilla</v>
          </cell>
          <cell r="K2091" t="str">
            <v>Camila Chepilla</v>
          </cell>
          <cell r="L2091" t="str">
            <v>Liseth Loreto</v>
          </cell>
          <cell r="M2091" t="str">
            <v>lloreto@callegari.cl</v>
          </cell>
          <cell r="N2091">
            <v>6200000</v>
          </cell>
        </row>
        <row r="2092">
          <cell r="A2092" t="str">
            <v>JDKG94</v>
          </cell>
          <cell r="B2092">
            <v>44880.481249999997</v>
          </cell>
          <cell r="C2092" t="str">
            <v>FIAT</v>
          </cell>
          <cell r="D2092" t="str">
            <v>STRADA</v>
          </cell>
          <cell r="E2092">
            <v>2017</v>
          </cell>
          <cell r="F2092">
            <v>103000</v>
          </cell>
          <cell r="H2092" t="str">
            <v>BLANCO BANCHISA</v>
          </cell>
          <cell r="I2092" t="str">
            <v>Local Usados</v>
          </cell>
          <cell r="J2092" t="str">
            <v>Mauricio  Silva</v>
          </cell>
          <cell r="K2092" t="str">
            <v>Mauricio  Silva</v>
          </cell>
          <cell r="L2092" t="str">
            <v>Vanessa  Casanga</v>
          </cell>
          <cell r="M2092" t="str">
            <v>vcasanga@callegari.cl</v>
          </cell>
          <cell r="N2092">
            <v>5700000</v>
          </cell>
        </row>
        <row r="2093">
          <cell r="A2093" t="str">
            <v>RTWY47</v>
          </cell>
          <cell r="B2093">
            <v>44879.696527777778</v>
          </cell>
          <cell r="C2093" t="str">
            <v>CHERY</v>
          </cell>
          <cell r="D2093" t="str">
            <v>TIGGO 8</v>
          </cell>
          <cell r="E2093">
            <v>2022</v>
          </cell>
          <cell r="F2093">
            <v>17084</v>
          </cell>
          <cell r="G2093" t="str">
            <v>1.5 GLS MT</v>
          </cell>
          <cell r="H2093" t="str">
            <v>BLANCO METALIZADO</v>
          </cell>
          <cell r="I2093" t="str">
            <v>Megacentro Copiapo</v>
          </cell>
          <cell r="J2093" t="str">
            <v>Camila Chepilla</v>
          </cell>
          <cell r="K2093" t="str">
            <v>Camila Chepilla</v>
          </cell>
          <cell r="L2093" t="str">
            <v>Humberto Godoy</v>
          </cell>
          <cell r="M2093" t="str">
            <v>hgodoy@callegari.cl</v>
          </cell>
          <cell r="N2093">
            <v>16000000</v>
          </cell>
        </row>
        <row r="2094">
          <cell r="A2094" t="str">
            <v>JGGK48</v>
          </cell>
          <cell r="B2094">
            <v>44879.63958333333</v>
          </cell>
          <cell r="C2094" t="str">
            <v>SUZUKI</v>
          </cell>
          <cell r="D2094" t="str">
            <v>SWIFT</v>
          </cell>
          <cell r="E2094">
            <v>2017</v>
          </cell>
          <cell r="F2094">
            <v>84346</v>
          </cell>
          <cell r="G2094" t="str">
            <v>1.2 GLX AC SE MT</v>
          </cell>
          <cell r="H2094" t="str">
            <v>BLANCO PERLA</v>
          </cell>
          <cell r="I2094" t="str">
            <v>Vallenar</v>
          </cell>
          <cell r="J2094" t="str">
            <v>Camila Chepilla</v>
          </cell>
          <cell r="K2094" t="str">
            <v>Camila Chepilla</v>
          </cell>
          <cell r="L2094" t="str">
            <v>Jorge Peña</v>
          </cell>
          <cell r="M2094" t="str">
            <v>jpenav@callegari.cl</v>
          </cell>
          <cell r="N2094">
            <v>6500000</v>
          </cell>
        </row>
        <row r="2095">
          <cell r="A2095" t="str">
            <v>GBDY24</v>
          </cell>
          <cell r="B2095">
            <v>44875.547222222223</v>
          </cell>
          <cell r="C2095" t="str">
            <v>NISSAN</v>
          </cell>
          <cell r="D2095" t="str">
            <v>JUKE</v>
          </cell>
          <cell r="E2095">
            <v>2014</v>
          </cell>
          <cell r="F2095">
            <v>107000</v>
          </cell>
          <cell r="G2095" t="str">
            <v>1.6 UPPER TURBO MT</v>
          </cell>
          <cell r="H2095" t="str">
            <v>BLANCO</v>
          </cell>
          <cell r="I2095" t="str">
            <v>Sk Copiapo</v>
          </cell>
          <cell r="J2095" t="str">
            <v>Camila Chepilla</v>
          </cell>
          <cell r="K2095" t="str">
            <v>Camila Chepilla</v>
          </cell>
          <cell r="L2095" t="str">
            <v>Liseth Loreto</v>
          </cell>
          <cell r="M2095" t="str">
            <v>lloreto@callegari.cl</v>
          </cell>
          <cell r="N2095">
            <v>7600000</v>
          </cell>
        </row>
        <row r="2096">
          <cell r="A2096" t="str">
            <v>RXRV75</v>
          </cell>
          <cell r="B2096">
            <v>44874.451388888891</v>
          </cell>
          <cell r="C2096" t="str">
            <v>FORD</v>
          </cell>
          <cell r="D2096" t="str">
            <v>F-150</v>
          </cell>
          <cell r="E2096">
            <v>2022</v>
          </cell>
          <cell r="F2096">
            <v>16500</v>
          </cell>
          <cell r="G2096" t="str">
            <v>5.0 LARIAT LUXURY CC AT 4X4</v>
          </cell>
          <cell r="H2096" t="str">
            <v>NEGRO UNIVERSO</v>
          </cell>
          <cell r="I2096" t="str">
            <v>Megacentro La Serena</v>
          </cell>
          <cell r="J2096" t="str">
            <v>Mauricio  Silva</v>
          </cell>
          <cell r="K2096" t="str">
            <v>Mauricio  Silva</v>
          </cell>
          <cell r="L2096" t="str">
            <v>Eliana Aguilera</v>
          </cell>
          <cell r="M2096" t="str">
            <v>belen.aguilera@callegari.cl</v>
          </cell>
          <cell r="N2096">
            <v>54000000</v>
          </cell>
        </row>
        <row r="2097">
          <cell r="A2097" t="str">
            <v>FZCW74</v>
          </cell>
          <cell r="B2097">
            <v>44873.777777777781</v>
          </cell>
          <cell r="C2097" t="str">
            <v>BYD</v>
          </cell>
          <cell r="D2097" t="str">
            <v>F0</v>
          </cell>
          <cell r="E2097">
            <v>2014</v>
          </cell>
          <cell r="F2097">
            <v>51800</v>
          </cell>
          <cell r="G2097" t="str">
            <v>1.0 GLI MT</v>
          </cell>
          <cell r="H2097" t="str">
            <v>AMARILLO BRASIL</v>
          </cell>
          <cell r="I2097" t="str">
            <v>Vallenar</v>
          </cell>
          <cell r="J2097" t="str">
            <v>Mauricio  Silva</v>
          </cell>
          <cell r="K2097" t="str">
            <v>Mauricio  Silva</v>
          </cell>
          <cell r="L2097" t="str">
            <v>Jorge Peña</v>
          </cell>
          <cell r="M2097" t="str">
            <v>jpenav@callegari.cl</v>
          </cell>
          <cell r="N2097">
            <v>2800000</v>
          </cell>
        </row>
        <row r="2098">
          <cell r="A2098" t="str">
            <v>KFJR12</v>
          </cell>
          <cell r="B2098">
            <v>44869.539583333331</v>
          </cell>
          <cell r="C2098" t="str">
            <v>RENAULT</v>
          </cell>
          <cell r="D2098" t="str">
            <v>DUSTER</v>
          </cell>
          <cell r="E2098">
            <v>2018</v>
          </cell>
          <cell r="F2098">
            <v>80000</v>
          </cell>
          <cell r="G2098" t="str">
            <v>2.0 ZEN TECH MT</v>
          </cell>
          <cell r="H2098" t="str">
            <v>GRIS COMET</v>
          </cell>
          <cell r="I2098" t="str">
            <v>Megacentro La Serena</v>
          </cell>
          <cell r="J2098" t="str">
            <v>Mauricio  Silva</v>
          </cell>
          <cell r="K2098" t="str">
            <v>Mauricio  Silva</v>
          </cell>
          <cell r="L2098" t="str">
            <v>Eliana Aguilera</v>
          </cell>
          <cell r="M2098" t="str">
            <v>belen.aguilera@callegari.cl</v>
          </cell>
          <cell r="N2098">
            <v>6200000</v>
          </cell>
        </row>
        <row r="2099">
          <cell r="A2099" t="str">
            <v>RVKD43</v>
          </cell>
          <cell r="B2099">
            <v>44869.477083333331</v>
          </cell>
          <cell r="C2099" t="str">
            <v>FORD</v>
          </cell>
          <cell r="D2099" t="str">
            <v>TERRITORY</v>
          </cell>
          <cell r="E2099">
            <v>2022</v>
          </cell>
          <cell r="F2099">
            <v>3000</v>
          </cell>
          <cell r="G2099" t="str">
            <v>1.5 TREND AT</v>
          </cell>
          <cell r="H2099" t="str">
            <v>BLANCO PERLADO</v>
          </cell>
          <cell r="I2099" t="str">
            <v>Megacentro Copiapo</v>
          </cell>
          <cell r="J2099" t="str">
            <v>Camila Chepilla</v>
          </cell>
          <cell r="K2099" t="str">
            <v>Camila Chepilla</v>
          </cell>
          <cell r="L2099" t="str">
            <v>Martin Thielemann</v>
          </cell>
          <cell r="M2099" t="str">
            <v>mthielemann@callegari.cl</v>
          </cell>
          <cell r="N2099">
            <v>18000000</v>
          </cell>
        </row>
        <row r="2100">
          <cell r="A2100" t="str">
            <v>LDVW44</v>
          </cell>
          <cell r="B2100">
            <v>44868.435416666667</v>
          </cell>
          <cell r="C2100" t="str">
            <v>NISSAN</v>
          </cell>
          <cell r="D2100" t="str">
            <v>X-TRAIL</v>
          </cell>
          <cell r="E2100">
            <v>2019</v>
          </cell>
          <cell r="F2100">
            <v>42450</v>
          </cell>
          <cell r="G2100" t="str">
            <v>2.5 ADVANCE CVT AT</v>
          </cell>
          <cell r="H2100" t="str">
            <v>negra</v>
          </cell>
          <cell r="I2100" t="str">
            <v>Local Fco De Aguirre</v>
          </cell>
          <cell r="J2100" t="str">
            <v>Mauricio  Silva</v>
          </cell>
          <cell r="K2100" t="str">
            <v>Mauricio  Silva</v>
          </cell>
          <cell r="L2100" t="str">
            <v>Rafaela Charris</v>
          </cell>
          <cell r="M2100" t="str">
            <v>rcharris@callegari.cl</v>
          </cell>
          <cell r="N2100">
            <v>12800000</v>
          </cell>
        </row>
        <row r="2101">
          <cell r="A2101" t="str">
            <v>GZSS37</v>
          </cell>
          <cell r="B2101">
            <v>44868.435416666667</v>
          </cell>
          <cell r="C2101" t="str">
            <v>MERCEDES BENZ</v>
          </cell>
          <cell r="D2101" t="str">
            <v>A200</v>
          </cell>
          <cell r="E2101">
            <v>2016</v>
          </cell>
          <cell r="F2101">
            <v>60000</v>
          </cell>
          <cell r="G2101" t="str">
            <v>1.6 MT</v>
          </cell>
          <cell r="H2101" t="str">
            <v>PLATEADO PLATA</v>
          </cell>
          <cell r="I2101" t="str">
            <v xml:space="preserve">Premium Usados </v>
          </cell>
          <cell r="J2101" t="str">
            <v>Mauricio  Silva</v>
          </cell>
          <cell r="K2101" t="str">
            <v>Mauricio  Silva</v>
          </cell>
          <cell r="L2101" t="str">
            <v>Daniel Aguilera</v>
          </cell>
          <cell r="M2101" t="str">
            <v>daguilera@callegari.cl</v>
          </cell>
          <cell r="N2101">
            <v>15000000</v>
          </cell>
        </row>
        <row r="2102">
          <cell r="A2102" t="str">
            <v>LRWG95</v>
          </cell>
          <cell r="B2102">
            <v>44868.43472222222</v>
          </cell>
          <cell r="C2102" t="str">
            <v>KIA MOTORS</v>
          </cell>
          <cell r="D2102" t="str">
            <v>SORENTO</v>
          </cell>
          <cell r="E2102">
            <v>2020</v>
          </cell>
          <cell r="F2102">
            <v>45400</v>
          </cell>
          <cell r="G2102" t="str">
            <v>SORENTO EX 2.4 GSL 6MT 2WD</v>
          </cell>
          <cell r="H2102" t="str">
            <v>PLATEADO SUAVE</v>
          </cell>
          <cell r="I2102" t="str">
            <v>Megacentro La Serena</v>
          </cell>
          <cell r="J2102" t="str">
            <v>Mauricio  Silva</v>
          </cell>
          <cell r="K2102" t="str">
            <v>Mauricio  Silva</v>
          </cell>
          <cell r="L2102" t="str">
            <v>Fabian Muñoz</v>
          </cell>
          <cell r="M2102" t="str">
            <v>fmunoz@callegari.cl</v>
          </cell>
          <cell r="N2102">
            <v>17000000</v>
          </cell>
        </row>
        <row r="2103">
          <cell r="A2103" t="str">
            <v>KZKD97</v>
          </cell>
          <cell r="B2103">
            <v>44868.434027777781</v>
          </cell>
          <cell r="C2103" t="str">
            <v>HYUNDAI</v>
          </cell>
          <cell r="D2103" t="str">
            <v>ELANTRA</v>
          </cell>
          <cell r="E2103">
            <v>2019</v>
          </cell>
          <cell r="F2103">
            <v>48000</v>
          </cell>
          <cell r="G2103" t="str">
            <v>1.6 AD SEL MT</v>
          </cell>
          <cell r="H2103" t="str">
            <v>BLANCO</v>
          </cell>
          <cell r="I2103" t="str">
            <v xml:space="preserve">Premium Usados </v>
          </cell>
          <cell r="J2103" t="str">
            <v>Mauricio  Silva</v>
          </cell>
          <cell r="K2103" t="str">
            <v>Mauricio  Silva</v>
          </cell>
          <cell r="L2103" t="str">
            <v>Daniel Aguilera</v>
          </cell>
          <cell r="M2103" t="str">
            <v>daguilera@callegari.cl</v>
          </cell>
          <cell r="N2103">
            <v>10000000</v>
          </cell>
        </row>
        <row r="2104">
          <cell r="A2104" t="str">
            <v>JXZZ38</v>
          </cell>
          <cell r="B2104">
            <v>44867.404861111114</v>
          </cell>
          <cell r="C2104" t="str">
            <v>FORD</v>
          </cell>
          <cell r="D2104" t="str">
            <v>EDGE</v>
          </cell>
          <cell r="E2104">
            <v>2018</v>
          </cell>
          <cell r="F2104">
            <v>27000</v>
          </cell>
          <cell r="G2104" t="str">
            <v>2.0 SEL ECOBOOST AT</v>
          </cell>
          <cell r="H2104" t="str">
            <v>BLANCO METAL</v>
          </cell>
          <cell r="I2104" t="str">
            <v>Megacentro La Serena</v>
          </cell>
          <cell r="J2104" t="str">
            <v>Mauricio  Silva</v>
          </cell>
          <cell r="K2104" t="str">
            <v>Mauricio  Silva</v>
          </cell>
          <cell r="L2104" t="str">
            <v>Viviana Rojas</v>
          </cell>
          <cell r="M2104" t="str">
            <v>v.rojas@callegari.cl</v>
          </cell>
          <cell r="N2104">
            <v>16000000</v>
          </cell>
        </row>
        <row r="2105">
          <cell r="A2105" t="str">
            <v>JGBB10</v>
          </cell>
          <cell r="B2105">
            <v>44862.794444444444</v>
          </cell>
          <cell r="C2105" t="str">
            <v>KIA MOTORS</v>
          </cell>
          <cell r="D2105" t="str">
            <v>MORNING</v>
          </cell>
          <cell r="E2105">
            <v>2017</v>
          </cell>
          <cell r="F2105">
            <v>86000</v>
          </cell>
          <cell r="G2105" t="str">
            <v>1.2 MT ABS AC</v>
          </cell>
          <cell r="H2105" t="str">
            <v>ROJO SIGNAL</v>
          </cell>
          <cell r="I2105" t="str">
            <v>Local Usados</v>
          </cell>
          <cell r="J2105" t="str">
            <v>Camila Chepilla</v>
          </cell>
          <cell r="K2105" t="str">
            <v>Camila Chepilla</v>
          </cell>
          <cell r="L2105" t="str">
            <v>Vanessa  Casanga</v>
          </cell>
          <cell r="M2105" t="str">
            <v>vcasanga@callegari.cl</v>
          </cell>
          <cell r="N2105">
            <v>6000000</v>
          </cell>
        </row>
        <row r="2106">
          <cell r="A2106" t="str">
            <v>PFRR32</v>
          </cell>
          <cell r="B2106">
            <v>44862.756944444445</v>
          </cell>
          <cell r="C2106" t="str">
            <v>FORD</v>
          </cell>
          <cell r="D2106" t="str">
            <v>ECOSPORT</v>
          </cell>
          <cell r="E2106">
            <v>2020</v>
          </cell>
          <cell r="F2106">
            <v>35000</v>
          </cell>
          <cell r="G2106" t="str">
            <v>1.5 FREESTYLE MT</v>
          </cell>
          <cell r="H2106" t="str">
            <v>AZUL BELIZE</v>
          </cell>
          <cell r="I2106" t="str">
            <v>Megacentro Ovalle</v>
          </cell>
          <cell r="J2106" t="str">
            <v>Camila Chepilla</v>
          </cell>
          <cell r="K2106" t="str">
            <v>Camila Chepilla</v>
          </cell>
          <cell r="L2106" t="str">
            <v>Oscar Ramos</v>
          </cell>
          <cell r="M2106" t="str">
            <v>oramos@callegari.cl</v>
          </cell>
          <cell r="N2106">
            <v>10500000</v>
          </cell>
        </row>
        <row r="2107">
          <cell r="A2107" t="str">
            <v>RKPL41</v>
          </cell>
          <cell r="B2107">
            <v>44862.74722222222</v>
          </cell>
          <cell r="C2107" t="str">
            <v>MG</v>
          </cell>
          <cell r="D2107" t="str">
            <v>MG3</v>
          </cell>
          <cell r="E2107">
            <v>2022</v>
          </cell>
          <cell r="F2107">
            <v>16851</v>
          </cell>
          <cell r="G2107" t="str">
            <v>1.5 MT STD</v>
          </cell>
          <cell r="H2107" t="str">
            <v>GRIS MG</v>
          </cell>
          <cell r="I2107" t="str">
            <v>Vallenar</v>
          </cell>
          <cell r="J2107" t="str">
            <v>Camila Chepilla</v>
          </cell>
          <cell r="K2107" t="str">
            <v>Camila Chepilla</v>
          </cell>
          <cell r="L2107" t="str">
            <v>Jorge Peña</v>
          </cell>
          <cell r="M2107" t="str">
            <v>jpenav@callegari.cl</v>
          </cell>
          <cell r="N2107">
            <v>7100000</v>
          </cell>
        </row>
        <row r="2108">
          <cell r="A2108" t="str">
            <v>PJDD13</v>
          </cell>
          <cell r="B2108">
            <v>44862.68472222222</v>
          </cell>
          <cell r="C2108" t="str">
            <v>FORD</v>
          </cell>
          <cell r="D2108" t="str">
            <v>TERRITORY</v>
          </cell>
          <cell r="E2108">
            <v>2021</v>
          </cell>
          <cell r="F2108">
            <v>32000</v>
          </cell>
          <cell r="G2108" t="str">
            <v>1.5 TREND AT</v>
          </cell>
          <cell r="H2108" t="str">
            <v>BLANCO METALICO</v>
          </cell>
          <cell r="I2108" t="str">
            <v>Megacentro Copiapo</v>
          </cell>
          <cell r="J2108" t="str">
            <v>Camila Chepilla</v>
          </cell>
          <cell r="K2108" t="str">
            <v>Camila Chepilla</v>
          </cell>
          <cell r="L2108" t="str">
            <v>Martin Thielemann</v>
          </cell>
          <cell r="M2108" t="str">
            <v>mthielemann@callegari.cl</v>
          </cell>
          <cell r="N2108">
            <v>16900000</v>
          </cell>
        </row>
        <row r="2109">
          <cell r="A2109" t="str">
            <v>PKDY34</v>
          </cell>
          <cell r="B2109">
            <v>44862.568749999999</v>
          </cell>
          <cell r="C2109" t="str">
            <v>PEUGEOT</v>
          </cell>
          <cell r="D2109">
            <v>3008</v>
          </cell>
          <cell r="E2109">
            <v>2021</v>
          </cell>
          <cell r="F2109">
            <v>48000</v>
          </cell>
          <cell r="G2109" t="str">
            <v>1.5 ACTIVE PACK BLUEHDI 130 MT DIESEL</v>
          </cell>
          <cell r="H2109" t="str">
            <v>BLANCO NACARADO</v>
          </cell>
          <cell r="I2109" t="str">
            <v>Peugeot La Serena</v>
          </cell>
          <cell r="J2109" t="str">
            <v>Mauricio  Silva</v>
          </cell>
          <cell r="K2109" t="str">
            <v>Mauricio  Silva</v>
          </cell>
          <cell r="L2109" t="str">
            <v>Carlos  Torres</v>
          </cell>
          <cell r="M2109" t="str">
            <v>ctorres@callegari.cl</v>
          </cell>
          <cell r="N2109">
            <v>17000000</v>
          </cell>
        </row>
        <row r="2110">
          <cell r="A2110" t="str">
            <v>HLSZ54</v>
          </cell>
          <cell r="B2110">
            <v>44861.838888888888</v>
          </cell>
          <cell r="C2110" t="str">
            <v>FORD</v>
          </cell>
          <cell r="D2110" t="str">
            <v>F-150</v>
          </cell>
          <cell r="E2110">
            <v>2016</v>
          </cell>
          <cell r="F2110">
            <v>78000</v>
          </cell>
          <cell r="G2110" t="str">
            <v>3.5 CC PLATINUM AT 4X4</v>
          </cell>
          <cell r="H2110" t="str">
            <v>ROJO METALICO</v>
          </cell>
          <cell r="I2110" t="str">
            <v xml:space="preserve">Premium Usados </v>
          </cell>
          <cell r="J2110" t="str">
            <v>Mauricio  Silva</v>
          </cell>
          <cell r="K2110" t="str">
            <v>Mauricio  Silva</v>
          </cell>
          <cell r="L2110" t="str">
            <v>Jordi Foitzick</v>
          </cell>
          <cell r="M2110" t="str">
            <v>jocarrasco@callegari.cl</v>
          </cell>
          <cell r="N2110">
            <v>21500000</v>
          </cell>
        </row>
        <row r="2111">
          <cell r="A2111" t="str">
            <v>SBWT90</v>
          </cell>
          <cell r="B2111">
            <v>44861.701388888891</v>
          </cell>
          <cell r="C2111" t="str">
            <v>DONGFENG</v>
          </cell>
          <cell r="D2111" t="str">
            <v>TRUCK</v>
          </cell>
          <cell r="E2111">
            <v>2022</v>
          </cell>
          <cell r="F2111">
            <v>3600</v>
          </cell>
          <cell r="G2111" t="str">
            <v>1.5 CABINA SIMPLE C31I MT</v>
          </cell>
          <cell r="H2111" t="str">
            <v xml:space="preserve">BLANCO </v>
          </cell>
          <cell r="I2111" t="str">
            <v>Vallenar</v>
          </cell>
          <cell r="J2111" t="str">
            <v>Camila Chepilla</v>
          </cell>
          <cell r="K2111" t="str">
            <v>Camila Chepilla</v>
          </cell>
          <cell r="L2111" t="str">
            <v>Claudia Vasquez</v>
          </cell>
          <cell r="M2111" t="str">
            <v>cvasquez@callegari.cl</v>
          </cell>
          <cell r="N2111">
            <v>5800000</v>
          </cell>
        </row>
        <row r="2112">
          <cell r="A2112" t="str">
            <v>LHRS67</v>
          </cell>
          <cell r="B2112">
            <v>44861.371527777781</v>
          </cell>
          <cell r="C2112" t="str">
            <v>KIA MOTORS</v>
          </cell>
          <cell r="D2112" t="str">
            <v>SORENTO</v>
          </cell>
          <cell r="E2112">
            <v>2019</v>
          </cell>
          <cell r="F2112">
            <v>36000</v>
          </cell>
          <cell r="G2112" t="str">
            <v>SORENTO EX 2.4L GSL 6AT 2WD</v>
          </cell>
          <cell r="H2112" t="str">
            <v>GRIS ACERO</v>
          </cell>
          <cell r="I2112" t="str">
            <v>Kia La Serena</v>
          </cell>
          <cell r="J2112" t="str">
            <v>Mauricio  Silva</v>
          </cell>
          <cell r="K2112" t="str">
            <v>Mauricio  Silva</v>
          </cell>
          <cell r="L2112" t="str">
            <v>Roberto Villalon</v>
          </cell>
          <cell r="M2112" t="str">
            <v>rvillalon@callegari.cl</v>
          </cell>
          <cell r="N2112">
            <v>16800000</v>
          </cell>
        </row>
        <row r="2113">
          <cell r="A2113" t="str">
            <v>RGTR63</v>
          </cell>
          <cell r="B2113">
            <v>44860.688888888886</v>
          </cell>
          <cell r="C2113" t="str">
            <v>CHERY</v>
          </cell>
          <cell r="D2113" t="str">
            <v>TIGGO 3</v>
          </cell>
          <cell r="E2113">
            <v>2022</v>
          </cell>
          <cell r="F2113">
            <v>16000</v>
          </cell>
          <cell r="G2113" t="str">
            <v>1.5 GLS MT</v>
          </cell>
          <cell r="H2113" t="str">
            <v>ROJO METALIZADO</v>
          </cell>
          <cell r="I2113" t="str">
            <v>Megacentro Ovalle</v>
          </cell>
          <cell r="J2113" t="str">
            <v>Mauricio  Silva</v>
          </cell>
          <cell r="K2113" t="str">
            <v>Mauricio  Silva</v>
          </cell>
          <cell r="L2113" t="str">
            <v>Jasen Jose</v>
          </cell>
          <cell r="M2113" t="str">
            <v>jjasen@callegari.cl</v>
          </cell>
          <cell r="N2113">
            <v>10000000</v>
          </cell>
        </row>
        <row r="2114">
          <cell r="A2114" t="str">
            <v>CDXW25</v>
          </cell>
          <cell r="B2114">
            <v>44859.763194444444</v>
          </cell>
          <cell r="C2114" t="str">
            <v>SUBARU</v>
          </cell>
          <cell r="D2114" t="str">
            <v>OUTBACK</v>
          </cell>
          <cell r="E2114">
            <v>2010</v>
          </cell>
          <cell r="F2114">
            <v>95000</v>
          </cell>
          <cell r="G2114" t="str">
            <v>3.6 AWD DRIVE AT</v>
          </cell>
          <cell r="H2114" t="str">
            <v>PLATEADO ACERO METAL</v>
          </cell>
          <cell r="I2114" t="str">
            <v xml:space="preserve">Premium Usados </v>
          </cell>
          <cell r="J2114" t="str">
            <v>Mauricio  Silva</v>
          </cell>
          <cell r="K2114" t="str">
            <v>Mauricio  Silva</v>
          </cell>
          <cell r="L2114" t="str">
            <v>Jordi Foitzick</v>
          </cell>
          <cell r="M2114" t="str">
            <v>jocarrasco@callegari.cl</v>
          </cell>
          <cell r="N2114">
            <v>9000000</v>
          </cell>
        </row>
        <row r="2115">
          <cell r="A2115" t="str">
            <v>LVXG22</v>
          </cell>
          <cell r="B2115">
            <v>44859.756944444445</v>
          </cell>
          <cell r="C2115" t="str">
            <v>FORD</v>
          </cell>
          <cell r="D2115" t="str">
            <v>ECOSPORT</v>
          </cell>
          <cell r="E2115">
            <v>2020</v>
          </cell>
          <cell r="F2115">
            <v>60200</v>
          </cell>
          <cell r="G2115" t="str">
            <v>1.5 FREESTYLE MT</v>
          </cell>
          <cell r="H2115" t="str">
            <v>ROJO SOLIDO</v>
          </cell>
          <cell r="I2115" t="str">
            <v>Kia La Serena</v>
          </cell>
          <cell r="J2115" t="str">
            <v>Mauricio  Silva</v>
          </cell>
          <cell r="K2115" t="str">
            <v>Mauricio  Silva</v>
          </cell>
          <cell r="L2115" t="str">
            <v>José Cerda</v>
          </cell>
          <cell r="M2115" t="str">
            <v>jose.cerda@callegari.cl</v>
          </cell>
          <cell r="N2115">
            <v>10000000</v>
          </cell>
        </row>
        <row r="2116">
          <cell r="A2116" t="str">
            <v>PDVK27</v>
          </cell>
          <cell r="B2116">
            <v>44859.457638888889</v>
          </cell>
          <cell r="C2116" t="str">
            <v>HYUNDAI</v>
          </cell>
          <cell r="D2116" t="str">
            <v>VERNA</v>
          </cell>
          <cell r="E2116">
            <v>2020</v>
          </cell>
          <cell r="F2116">
            <v>48000</v>
          </cell>
          <cell r="G2116" t="str">
            <v>1.4 VALUE MT</v>
          </cell>
          <cell r="H2116" t="str">
            <v>COLOR</v>
          </cell>
          <cell r="I2116" t="str">
            <v>Megacentro Copiapo</v>
          </cell>
          <cell r="J2116" t="str">
            <v>Mauricio  Silva</v>
          </cell>
          <cell r="K2116" t="str">
            <v>Mauricio  Silva</v>
          </cell>
          <cell r="L2116" t="str">
            <v>Alvaro Castro</v>
          </cell>
          <cell r="M2116" t="str">
            <v>acastro@callegari.cl</v>
          </cell>
          <cell r="N2116">
            <v>7300000</v>
          </cell>
        </row>
        <row r="2117">
          <cell r="A2117" t="str">
            <v>JDKR64</v>
          </cell>
          <cell r="B2117">
            <v>44858.787499999999</v>
          </cell>
          <cell r="C2117" t="str">
            <v>CHEVROLET</v>
          </cell>
          <cell r="D2117" t="str">
            <v>ONIX</v>
          </cell>
          <cell r="E2117">
            <v>2017</v>
          </cell>
          <cell r="F2117">
            <v>89000</v>
          </cell>
          <cell r="G2117" t="str">
            <v>1.4 LTZ MT</v>
          </cell>
          <cell r="H2117" t="str">
            <v>BLANCO</v>
          </cell>
          <cell r="I2117" t="str">
            <v>Megacentro Ovalle</v>
          </cell>
          <cell r="J2117" t="str">
            <v>Mauricio  Silva</v>
          </cell>
          <cell r="K2117" t="str">
            <v>Mauricio  Silva</v>
          </cell>
          <cell r="L2117" t="str">
            <v>Andy Sebastian  Rojas</v>
          </cell>
          <cell r="M2117" t="str">
            <v>arojas@callegari.cl</v>
          </cell>
          <cell r="N2117">
            <v>5800000</v>
          </cell>
        </row>
        <row r="2118">
          <cell r="A2118" t="str">
            <v>LDBK66</v>
          </cell>
          <cell r="B2118">
            <v>44858.679166666669</v>
          </cell>
          <cell r="C2118" t="str">
            <v>NISSAN</v>
          </cell>
          <cell r="D2118" t="str">
            <v>X-TRAIL</v>
          </cell>
          <cell r="E2118">
            <v>2019</v>
          </cell>
          <cell r="F2118">
            <v>42100</v>
          </cell>
          <cell r="G2118" t="str">
            <v>2.5 SENSE CVT 3F AT</v>
          </cell>
          <cell r="H2118" t="str">
            <v>BLANCO PERLA</v>
          </cell>
          <cell r="I2118" t="str">
            <v>Nissan La Serena</v>
          </cell>
          <cell r="J2118" t="str">
            <v>Mauricio  Silva</v>
          </cell>
          <cell r="K2118" t="str">
            <v>Mauricio  Silva</v>
          </cell>
          <cell r="L2118" t="str">
            <v>Magdalena Olivares</v>
          </cell>
          <cell r="M2118" t="str">
            <v>molivares@callegari.cl</v>
          </cell>
          <cell r="N2118">
            <v>12700000</v>
          </cell>
        </row>
        <row r="2119">
          <cell r="A2119" t="str">
            <v>LVWY70</v>
          </cell>
          <cell r="B2119">
            <v>44855.759027777778</v>
          </cell>
          <cell r="C2119" t="str">
            <v>CITROEN</v>
          </cell>
          <cell r="D2119" t="str">
            <v>C-5</v>
          </cell>
          <cell r="E2119">
            <v>2020</v>
          </cell>
          <cell r="F2119">
            <v>39000</v>
          </cell>
          <cell r="G2119" t="str">
            <v>1.5 AIRCROSS BLUEHDI 130 S&amp;S FEEL AT DIESEL</v>
          </cell>
          <cell r="H2119" t="str">
            <v>AZUL ESMERALD CRYSTA</v>
          </cell>
          <cell r="I2119" t="str">
            <v>Local Fco De Aguirre</v>
          </cell>
          <cell r="J2119" t="str">
            <v>Mauricio  Silva</v>
          </cell>
          <cell r="K2119" t="str">
            <v>Mauricio  Silva</v>
          </cell>
          <cell r="L2119" t="str">
            <v>Maria Mendoza</v>
          </cell>
          <cell r="M2119" t="str">
            <v>maria.mendoza@callegari.cl</v>
          </cell>
          <cell r="N2119">
            <v>16600000</v>
          </cell>
        </row>
        <row r="2120">
          <cell r="A2120" t="str">
            <v>HCVY34</v>
          </cell>
          <cell r="B2120">
            <v>44855.73333333333</v>
          </cell>
          <cell r="C2120" t="str">
            <v>HYUNDAI</v>
          </cell>
          <cell r="D2120" t="str">
            <v>GRAND I-10</v>
          </cell>
          <cell r="E2120">
            <v>2015</v>
          </cell>
          <cell r="F2120">
            <v>62340</v>
          </cell>
          <cell r="G2120" t="str">
            <v>1.2 HB MT GLS 2AB ABS AC PE</v>
          </cell>
          <cell r="H2120" t="str">
            <v>ROJO BURDEO</v>
          </cell>
          <cell r="I2120" t="str">
            <v>Kia La Serena</v>
          </cell>
          <cell r="J2120" t="str">
            <v>Mauricio  Silva</v>
          </cell>
          <cell r="K2120" t="str">
            <v>Mauricio  Silva</v>
          </cell>
          <cell r="L2120" t="str">
            <v>Diego Rojas</v>
          </cell>
          <cell r="M2120" t="str">
            <v>drojas@callegari.cl</v>
          </cell>
          <cell r="N2120">
            <v>4300000</v>
          </cell>
        </row>
        <row r="2121">
          <cell r="A2121" t="str">
            <v>LDWT78</v>
          </cell>
          <cell r="B2121">
            <v>44855.679166666669</v>
          </cell>
          <cell r="C2121" t="str">
            <v>GREAT WALL</v>
          </cell>
          <cell r="D2121" t="str">
            <v>WINGLE 6</v>
          </cell>
          <cell r="E2121">
            <v>2019</v>
          </cell>
          <cell r="F2121">
            <v>36079</v>
          </cell>
          <cell r="H2121" t="str">
            <v>BLANCO TITANIO</v>
          </cell>
          <cell r="I2121" t="str">
            <v>Megacentro Ovalle</v>
          </cell>
          <cell r="J2121" t="str">
            <v>Mauricio  Silva</v>
          </cell>
          <cell r="K2121" t="str">
            <v>Mauricio  Silva</v>
          </cell>
          <cell r="L2121" t="str">
            <v>Armando Canihuante</v>
          </cell>
          <cell r="M2121" t="str">
            <v>acanihuante@callegari.cl</v>
          </cell>
          <cell r="N2121">
            <v>7500000</v>
          </cell>
        </row>
        <row r="2122">
          <cell r="A2122" t="str">
            <v>LLBX85</v>
          </cell>
          <cell r="B2122">
            <v>44855.536111111112</v>
          </cell>
          <cell r="C2122" t="str">
            <v>NISSAN</v>
          </cell>
          <cell r="D2122" t="str">
            <v>X-TRAIL</v>
          </cell>
          <cell r="E2122">
            <v>2019</v>
          </cell>
          <cell r="F2122">
            <v>45698</v>
          </cell>
          <cell r="G2122" t="str">
            <v>2.5 SENSE CVT 2F AT 4X2</v>
          </cell>
          <cell r="H2122" t="str">
            <v>ROJO TITANIO</v>
          </cell>
          <cell r="I2122" t="str">
            <v xml:space="preserve">Premium Usados </v>
          </cell>
          <cell r="J2122" t="str">
            <v>Mauricio  Silva</v>
          </cell>
          <cell r="K2122" t="str">
            <v>Mauricio  Silva</v>
          </cell>
          <cell r="L2122" t="str">
            <v>Mauricio Parra</v>
          </cell>
          <cell r="M2122" t="str">
            <v>mparra@callegari.cl</v>
          </cell>
          <cell r="N2122">
            <v>12500000</v>
          </cell>
        </row>
        <row r="2123">
          <cell r="A2123" t="str">
            <v>PCDZ95</v>
          </cell>
          <cell r="B2123">
            <v>44855.533333333333</v>
          </cell>
          <cell r="C2123" t="str">
            <v>CITROEN</v>
          </cell>
          <cell r="D2123" t="str">
            <v>C-3</v>
          </cell>
          <cell r="E2123">
            <v>2020</v>
          </cell>
          <cell r="F2123">
            <v>43200</v>
          </cell>
          <cell r="G2123" t="str">
            <v>1.5 AIRCROSS BLUEHDI 100 S&amp;S FEEL MT DIESEL</v>
          </cell>
          <cell r="H2123" t="str">
            <v>GRIS SATINADO NEGRO</v>
          </cell>
          <cell r="I2123" t="str">
            <v>Local Fco De Aguirre</v>
          </cell>
          <cell r="J2123" t="str">
            <v>Mauricio  Silva</v>
          </cell>
          <cell r="K2123" t="str">
            <v>Mauricio  Silva</v>
          </cell>
          <cell r="L2123" t="str">
            <v>Maria Mendoza</v>
          </cell>
          <cell r="M2123" t="str">
            <v>maria.mendoza@callegari.cl</v>
          </cell>
          <cell r="N2123">
            <v>13000000</v>
          </cell>
        </row>
        <row r="2124">
          <cell r="A2124" t="str">
            <v>PFRK69</v>
          </cell>
          <cell r="B2124">
            <v>44854.680555555555</v>
          </cell>
          <cell r="C2124" t="str">
            <v>NISSAN</v>
          </cell>
          <cell r="D2124" t="str">
            <v>QASHQAI</v>
          </cell>
          <cell r="E2124">
            <v>2021</v>
          </cell>
          <cell r="F2124">
            <v>30500</v>
          </cell>
          <cell r="G2124" t="str">
            <v>2.0 SENSE MT</v>
          </cell>
          <cell r="H2124" t="str">
            <v>GRIS METALICO</v>
          </cell>
          <cell r="I2124" t="str">
            <v>Nissan Copiapo</v>
          </cell>
          <cell r="J2124" t="str">
            <v>Mauricio  Silva</v>
          </cell>
          <cell r="K2124" t="str">
            <v>Mauricio  Silva</v>
          </cell>
          <cell r="L2124" t="str">
            <v>Jonathan Barraza</v>
          </cell>
          <cell r="M2124" t="str">
            <v>jbarraza@callegari.cl</v>
          </cell>
          <cell r="N2124">
            <v>12500000</v>
          </cell>
        </row>
        <row r="2125">
          <cell r="A2125" t="str">
            <v>FTCH88</v>
          </cell>
          <cell r="B2125">
            <v>44853.657638888886</v>
          </cell>
          <cell r="C2125" t="str">
            <v>CHEVROLET</v>
          </cell>
          <cell r="D2125" t="str">
            <v>SPARK GT</v>
          </cell>
          <cell r="E2125">
            <v>2013</v>
          </cell>
          <cell r="F2125">
            <v>40548</v>
          </cell>
          <cell r="G2125" t="str">
            <v>1.2 II LT AC BT MT</v>
          </cell>
          <cell r="H2125" t="str">
            <v>CELESTE MET</v>
          </cell>
          <cell r="I2125" t="str">
            <v xml:space="preserve">Premium Usados </v>
          </cell>
          <cell r="J2125" t="str">
            <v>Mauricio  Silva</v>
          </cell>
          <cell r="K2125" t="str">
            <v>Mauricio  Silva</v>
          </cell>
          <cell r="L2125" t="str">
            <v>Mauricio Parra</v>
          </cell>
          <cell r="M2125" t="str">
            <v>mparra@callegari.cl</v>
          </cell>
          <cell r="N2125">
            <v>4000000</v>
          </cell>
        </row>
        <row r="2126">
          <cell r="A2126" t="str">
            <v>RFKV15</v>
          </cell>
          <cell r="B2126">
            <v>44853.547222222223</v>
          </cell>
          <cell r="C2126" t="str">
            <v>SSANGYONG</v>
          </cell>
          <cell r="D2126" t="str">
            <v>MUSSO</v>
          </cell>
          <cell r="E2126">
            <v>2022</v>
          </cell>
          <cell r="F2126">
            <v>53000</v>
          </cell>
          <cell r="G2126" t="str">
            <v>2.2 LIMITED PLUS AT 4X4 DIESEL</v>
          </cell>
          <cell r="H2126" t="str">
            <v>NEGRO</v>
          </cell>
          <cell r="I2126" t="str">
            <v>Megacentro Ovalle</v>
          </cell>
          <cell r="J2126" t="str">
            <v>Mauricio  Silva</v>
          </cell>
          <cell r="K2126" t="str">
            <v>Mauricio  Silva</v>
          </cell>
          <cell r="L2126" t="str">
            <v>Armando Canihuante</v>
          </cell>
          <cell r="M2126" t="str">
            <v>acanihuante@callegari.cl</v>
          </cell>
          <cell r="N2126">
            <v>21000000</v>
          </cell>
        </row>
        <row r="2127">
          <cell r="A2127" t="str">
            <v>KJHZ27</v>
          </cell>
          <cell r="B2127">
            <v>44851.786805555559</v>
          </cell>
          <cell r="C2127" t="str">
            <v>PEUGEOT</v>
          </cell>
          <cell r="D2127">
            <v>3008</v>
          </cell>
          <cell r="E2127">
            <v>2018</v>
          </cell>
          <cell r="F2127">
            <v>50000</v>
          </cell>
          <cell r="G2127" t="str">
            <v>1.6 ACTIVE BLUEHDI 120HP E6 MT DIESEL</v>
          </cell>
          <cell r="H2127" t="str">
            <v>GRIS ARTENSE</v>
          </cell>
          <cell r="I2127" t="str">
            <v>Local Usados</v>
          </cell>
          <cell r="J2127" t="str">
            <v xml:space="preserve"> </v>
          </cell>
          <cell r="K2127" t="str">
            <v>Mauricio  Silva</v>
          </cell>
          <cell r="L2127" t="str">
            <v>Vanessa  Casanga</v>
          </cell>
          <cell r="M2127" t="str">
            <v>vcasanga@callegari.cl</v>
          </cell>
          <cell r="N2127">
            <v>16000000</v>
          </cell>
        </row>
        <row r="2128">
          <cell r="A2128" t="str">
            <v>LHRV17</v>
          </cell>
          <cell r="B2128">
            <v>44851.784722222219</v>
          </cell>
          <cell r="C2128" t="str">
            <v>FORD</v>
          </cell>
          <cell r="D2128" t="str">
            <v>RANGER</v>
          </cell>
          <cell r="E2128">
            <v>2019</v>
          </cell>
          <cell r="F2128">
            <v>84000</v>
          </cell>
          <cell r="G2128" t="str">
            <v>3.2 XLT MT 4X4 DIESEL</v>
          </cell>
          <cell r="H2128" t="str">
            <v>GRIS GRAFITO</v>
          </cell>
          <cell r="I2128" t="str">
            <v>Megacentro Ovalle</v>
          </cell>
          <cell r="J2128" t="str">
            <v xml:space="preserve"> </v>
          </cell>
          <cell r="K2128" t="str">
            <v>Mauricio  Silva</v>
          </cell>
          <cell r="L2128" t="str">
            <v>Andy Sebastian  Rojas</v>
          </cell>
          <cell r="M2128" t="str">
            <v>arojas@callegari.cl</v>
          </cell>
          <cell r="N2128">
            <v>18500000</v>
          </cell>
        </row>
        <row r="2129">
          <cell r="A2129" t="str">
            <v>KJRK80</v>
          </cell>
          <cell r="B2129">
            <v>44851.715277777781</v>
          </cell>
          <cell r="C2129" t="str">
            <v>BAIC</v>
          </cell>
          <cell r="D2129" t="str">
            <v>X35</v>
          </cell>
          <cell r="E2129">
            <v>2018</v>
          </cell>
          <cell r="F2129">
            <v>42000</v>
          </cell>
          <cell r="G2129" t="str">
            <v>1.5 LUXURY AT</v>
          </cell>
          <cell r="H2129" t="str">
            <v>PLATEADO</v>
          </cell>
          <cell r="I2129" t="str">
            <v>Local Fco De Aguirre</v>
          </cell>
          <cell r="J2129" t="str">
            <v xml:space="preserve"> </v>
          </cell>
          <cell r="K2129" t="str">
            <v>Mauricio  Silva</v>
          </cell>
          <cell r="L2129" t="str">
            <v>Pablo Toth</v>
          </cell>
          <cell r="M2129" t="str">
            <v>ptoth@callegari.cl</v>
          </cell>
          <cell r="N2129">
            <v>6000000</v>
          </cell>
        </row>
        <row r="2130">
          <cell r="A2130" t="str">
            <v>LVXB86</v>
          </cell>
          <cell r="B2130">
            <v>44851.648611111108</v>
          </cell>
          <cell r="C2130" t="str">
            <v>FORD</v>
          </cell>
          <cell r="D2130" t="str">
            <v>ECOSPORT</v>
          </cell>
          <cell r="E2130">
            <v>2020</v>
          </cell>
          <cell r="F2130">
            <v>40000</v>
          </cell>
          <cell r="G2130" t="str">
            <v>1.5 SE MT</v>
          </cell>
          <cell r="H2130" t="str">
            <v>BLANCO</v>
          </cell>
          <cell r="I2130" t="str">
            <v>Kia La Serena</v>
          </cell>
          <cell r="J2130" t="str">
            <v xml:space="preserve"> </v>
          </cell>
          <cell r="K2130" t="str">
            <v>Mauricio  Silva</v>
          </cell>
          <cell r="L2130" t="str">
            <v>Carolina Bustos</v>
          </cell>
          <cell r="M2130" t="str">
            <v>cbustos@callegari.cl</v>
          </cell>
          <cell r="N2130">
            <v>10200000</v>
          </cell>
        </row>
        <row r="2131">
          <cell r="A2131" t="str">
            <v>PBWD56</v>
          </cell>
          <cell r="B2131">
            <v>44848.750694444447</v>
          </cell>
          <cell r="C2131" t="str">
            <v>MAHINDRA</v>
          </cell>
          <cell r="D2131" t="str">
            <v>KUV100</v>
          </cell>
          <cell r="E2131">
            <v>2020</v>
          </cell>
          <cell r="F2131">
            <v>24760</v>
          </cell>
          <cell r="H2131" t="str">
            <v>ROJO</v>
          </cell>
          <cell r="I2131" t="str">
            <v>Peugeot La Serena</v>
          </cell>
          <cell r="J2131" t="str">
            <v xml:space="preserve"> </v>
          </cell>
          <cell r="K2131" t="str">
            <v>Mauricio  Silva</v>
          </cell>
          <cell r="L2131" t="str">
            <v>Rodrigo Noble</v>
          </cell>
          <cell r="M2131" t="str">
            <v>rnoble@callegari.cl</v>
          </cell>
          <cell r="N2131">
            <v>6100000</v>
          </cell>
        </row>
        <row r="2132">
          <cell r="A2132" t="str">
            <v>KGLW79</v>
          </cell>
          <cell r="B2132">
            <v>44848.723611111112</v>
          </cell>
          <cell r="C2132" t="str">
            <v>CHEVROLET</v>
          </cell>
          <cell r="D2132" t="str">
            <v>TRAVERSE</v>
          </cell>
          <cell r="E2132">
            <v>2018</v>
          </cell>
          <cell r="F2132">
            <v>13300</v>
          </cell>
          <cell r="G2132" t="str">
            <v>3.6 AT</v>
          </cell>
          <cell r="H2132" t="str">
            <v>NEGRO MET</v>
          </cell>
          <cell r="I2132" t="str">
            <v>Megacentro La Serena</v>
          </cell>
          <cell r="J2132" t="str">
            <v xml:space="preserve"> </v>
          </cell>
          <cell r="K2132" t="str">
            <v>Mauricio  Silva</v>
          </cell>
          <cell r="L2132" t="str">
            <v>Juan Saavedra</v>
          </cell>
          <cell r="M2132" t="str">
            <v>jsaavedra@callegari.cl</v>
          </cell>
          <cell r="N2132">
            <v>20000000</v>
          </cell>
        </row>
        <row r="2133">
          <cell r="A2133" t="str">
            <v>JPZT68</v>
          </cell>
          <cell r="B2133">
            <v>44847.781944444447</v>
          </cell>
          <cell r="C2133" t="str">
            <v>JEEP</v>
          </cell>
          <cell r="D2133" t="str">
            <v>RENEGADE</v>
          </cell>
          <cell r="E2133">
            <v>2017</v>
          </cell>
          <cell r="F2133">
            <v>39000</v>
          </cell>
          <cell r="G2133" t="str">
            <v>1.8 SPORT LX AT</v>
          </cell>
          <cell r="H2133" t="str">
            <v>PLATEADO</v>
          </cell>
          <cell r="I2133" t="str">
            <v>Megacentro Ovalle</v>
          </cell>
          <cell r="J2133" t="str">
            <v xml:space="preserve"> </v>
          </cell>
          <cell r="K2133" t="str">
            <v>Mauricio  Silva</v>
          </cell>
          <cell r="L2133" t="str">
            <v>Jasen Jose</v>
          </cell>
          <cell r="M2133" t="str">
            <v>jjasen@callegari.cl</v>
          </cell>
          <cell r="N2133">
            <v>9500000</v>
          </cell>
        </row>
        <row r="2134">
          <cell r="A2134" t="str">
            <v>LTKY59</v>
          </cell>
          <cell r="B2134">
            <v>44847.78125</v>
          </cell>
          <cell r="C2134" t="str">
            <v>FORD</v>
          </cell>
          <cell r="D2134" t="str">
            <v>ESCAPE</v>
          </cell>
          <cell r="E2134">
            <v>2020</v>
          </cell>
          <cell r="F2134">
            <v>62100</v>
          </cell>
          <cell r="G2134" t="str">
            <v>No sé la versión</v>
          </cell>
          <cell r="H2134" t="str">
            <v>GRIS MERCURIO</v>
          </cell>
          <cell r="I2134" t="str">
            <v>Peugeot La Serena</v>
          </cell>
          <cell r="J2134" t="str">
            <v xml:space="preserve"> </v>
          </cell>
          <cell r="K2134" t="str">
            <v>Mauricio  Silva</v>
          </cell>
          <cell r="L2134" t="str">
            <v>Jose Luis Espinoza</v>
          </cell>
          <cell r="M2134" t="str">
            <v>jlespinoza@callegari.cl</v>
          </cell>
          <cell r="N2134">
            <v>15000000</v>
          </cell>
        </row>
        <row r="2135">
          <cell r="A2135" t="str">
            <v>KWTH34</v>
          </cell>
          <cell r="B2135">
            <v>44847.70208333333</v>
          </cell>
          <cell r="C2135" t="str">
            <v>FIAT</v>
          </cell>
          <cell r="D2135" t="str">
            <v>QUBO</v>
          </cell>
          <cell r="E2135">
            <v>2020</v>
          </cell>
          <cell r="F2135">
            <v>68200</v>
          </cell>
          <cell r="G2135" t="str">
            <v>1.4 DYNAMIC MT</v>
          </cell>
          <cell r="H2135" t="str">
            <v>ROJO FLAMENCO</v>
          </cell>
          <cell r="I2135" t="str">
            <v>Sk Copiapo</v>
          </cell>
          <cell r="J2135" t="str">
            <v xml:space="preserve"> </v>
          </cell>
          <cell r="K2135" t="str">
            <v>Mauricio  Silva</v>
          </cell>
          <cell r="L2135" t="str">
            <v>Liseth Loreto</v>
          </cell>
          <cell r="M2135" t="str">
            <v>lloreto@callegari.cl</v>
          </cell>
          <cell r="N2135">
            <v>5750000</v>
          </cell>
        </row>
        <row r="2136">
          <cell r="A2136" t="str">
            <v>KWVP39</v>
          </cell>
          <cell r="B2136">
            <v>44847.560416666667</v>
          </cell>
          <cell r="C2136" t="str">
            <v>FORD</v>
          </cell>
          <cell r="D2136" t="str">
            <v>ECOSPORT</v>
          </cell>
          <cell r="E2136">
            <v>2019</v>
          </cell>
          <cell r="F2136">
            <v>47000</v>
          </cell>
          <cell r="G2136" t="str">
            <v>2.0 TITANIUM AT</v>
          </cell>
          <cell r="H2136" t="str">
            <v>AZUL BELIZE</v>
          </cell>
          <cell r="I2136" t="str">
            <v>Salamanca</v>
          </cell>
          <cell r="J2136" t="str">
            <v xml:space="preserve"> </v>
          </cell>
          <cell r="K2136" t="str">
            <v>Mauricio  Silva</v>
          </cell>
          <cell r="L2136" t="str">
            <v>Cristian Rondanelli</v>
          </cell>
          <cell r="M2136" t="str">
            <v>crondanelli@callegari.cl</v>
          </cell>
          <cell r="N2136">
            <v>13000000</v>
          </cell>
        </row>
        <row r="2137">
          <cell r="A2137" t="str">
            <v>PKJP72</v>
          </cell>
          <cell r="B2137">
            <v>44847.538888888892</v>
          </cell>
          <cell r="C2137" t="str">
            <v>PEUGEOT</v>
          </cell>
          <cell r="D2137">
            <v>5008</v>
          </cell>
          <cell r="E2137">
            <v>2021</v>
          </cell>
          <cell r="F2137">
            <v>56364</v>
          </cell>
          <cell r="G2137" t="str">
            <v>1.5 ALLURE PACK BLUEHDI 130 AT DIESEL</v>
          </cell>
          <cell r="H2137" t="str">
            <v>BLANCO NACARADO</v>
          </cell>
          <cell r="I2137" t="str">
            <v>Salamanca</v>
          </cell>
          <cell r="J2137" t="str">
            <v xml:space="preserve"> </v>
          </cell>
          <cell r="K2137" t="str">
            <v>Mauricio  Silva</v>
          </cell>
          <cell r="L2137" t="str">
            <v>Cristian Rondanelli</v>
          </cell>
          <cell r="M2137" t="str">
            <v>crondanelli@callegari.cl</v>
          </cell>
          <cell r="N2137">
            <v>21000000</v>
          </cell>
        </row>
        <row r="2138">
          <cell r="A2138" t="str">
            <v>PPSR57</v>
          </cell>
          <cell r="B2138">
            <v>44847.474999999999</v>
          </cell>
          <cell r="C2138" t="str">
            <v>SSANGYONG</v>
          </cell>
          <cell r="D2138" t="str">
            <v>MUSSO GRAND</v>
          </cell>
          <cell r="E2138">
            <v>2021</v>
          </cell>
          <cell r="F2138">
            <v>57000</v>
          </cell>
          <cell r="G2138" t="str">
            <v>2.2 GLX AT DIESEL</v>
          </cell>
          <cell r="H2138" t="str">
            <v>BLANCO</v>
          </cell>
          <cell r="I2138" t="str">
            <v>Megacentro La Serena</v>
          </cell>
          <cell r="J2138" t="str">
            <v xml:space="preserve"> </v>
          </cell>
          <cell r="K2138" t="str">
            <v>Mauricio  Silva</v>
          </cell>
          <cell r="L2138" t="str">
            <v>Fabian Muñoz</v>
          </cell>
          <cell r="M2138" t="str">
            <v>fmunoz@callegari.cl</v>
          </cell>
          <cell r="N2138">
            <v>16700000</v>
          </cell>
        </row>
        <row r="2139">
          <cell r="A2139" t="str">
            <v>PFRR38</v>
          </cell>
          <cell r="B2139">
            <v>44846.414583333331</v>
          </cell>
          <cell r="C2139" t="str">
            <v>MITSUBISHI</v>
          </cell>
          <cell r="D2139" t="str">
            <v>L200</v>
          </cell>
          <cell r="E2139">
            <v>2020</v>
          </cell>
          <cell r="F2139">
            <v>92755</v>
          </cell>
          <cell r="G2139" t="str">
            <v>2.4 TD WORK CR WF MT 4X2 DIESEL</v>
          </cell>
          <cell r="H2139" t="str">
            <v>AZUL METALIZADO</v>
          </cell>
          <cell r="I2139" t="str">
            <v>Megacentro Ovalle</v>
          </cell>
          <cell r="J2139" t="str">
            <v xml:space="preserve"> </v>
          </cell>
          <cell r="K2139" t="str">
            <v>Mauricio  Silva</v>
          </cell>
          <cell r="L2139" t="str">
            <v>David Ramirez</v>
          </cell>
          <cell r="M2139" t="str">
            <v>dramirez@callegari.cl</v>
          </cell>
          <cell r="N2139">
            <v>15000000</v>
          </cell>
        </row>
        <row r="2140">
          <cell r="A2140" t="str">
            <v>LLZK48</v>
          </cell>
          <cell r="B2140">
            <v>44845.727777777778</v>
          </cell>
          <cell r="C2140" t="str">
            <v>HONDA</v>
          </cell>
          <cell r="D2140" t="str">
            <v>CITY</v>
          </cell>
          <cell r="E2140">
            <v>2019</v>
          </cell>
          <cell r="F2140">
            <v>35000</v>
          </cell>
          <cell r="G2140" t="str">
            <v>1.5 LX MT</v>
          </cell>
          <cell r="H2140" t="str">
            <v>GRIS GRAFITO</v>
          </cell>
          <cell r="I2140" t="str">
            <v xml:space="preserve">Premium Usados </v>
          </cell>
          <cell r="J2140" t="str">
            <v xml:space="preserve"> </v>
          </cell>
          <cell r="K2140" t="str">
            <v>Mauricio  Silva</v>
          </cell>
          <cell r="L2140" t="str">
            <v>Daniel Aguilera</v>
          </cell>
          <cell r="M2140" t="str">
            <v>daguilera@callegari.cl</v>
          </cell>
          <cell r="N2140">
            <v>9000000</v>
          </cell>
        </row>
        <row r="2141">
          <cell r="A2141" t="str">
            <v>HTWD19</v>
          </cell>
          <cell r="B2141">
            <v>44841.698611111111</v>
          </cell>
          <cell r="C2141" t="str">
            <v>MERCEDES BENZ</v>
          </cell>
          <cell r="D2141" t="str">
            <v>C180</v>
          </cell>
          <cell r="E2141">
            <v>2016</v>
          </cell>
          <cell r="F2141">
            <v>130000</v>
          </cell>
          <cell r="G2141" t="str">
            <v>1.8 AT</v>
          </cell>
          <cell r="H2141" t="str">
            <v>GRIS</v>
          </cell>
          <cell r="I2141" t="str">
            <v xml:space="preserve">Premium Usados </v>
          </cell>
          <cell r="J2141" t="str">
            <v xml:space="preserve"> </v>
          </cell>
          <cell r="K2141" t="str">
            <v>Mauricio  Silva</v>
          </cell>
          <cell r="L2141" t="str">
            <v>Jordi Foitzick</v>
          </cell>
          <cell r="M2141" t="str">
            <v>jocarrasco@callegari.cl</v>
          </cell>
          <cell r="N2141">
            <v>16000000</v>
          </cell>
        </row>
        <row r="2142">
          <cell r="A2142" t="str">
            <v>HFHX72</v>
          </cell>
          <cell r="B2142">
            <v>44841.543749999997</v>
          </cell>
          <cell r="C2142" t="str">
            <v>FORD</v>
          </cell>
          <cell r="D2142" t="str">
            <v>ESCAPE</v>
          </cell>
          <cell r="E2142">
            <v>2015</v>
          </cell>
          <cell r="F2142">
            <v>88700</v>
          </cell>
          <cell r="G2142" t="str">
            <v>2.5 S AT 4X2</v>
          </cell>
          <cell r="H2142" t="str">
            <v>ROJO METALICO</v>
          </cell>
          <cell r="I2142" t="str">
            <v xml:space="preserve">Premium Usados </v>
          </cell>
          <cell r="J2142" t="str">
            <v xml:space="preserve"> </v>
          </cell>
          <cell r="K2142" t="str">
            <v>Mauricio  Silva</v>
          </cell>
          <cell r="L2142" t="str">
            <v>Jordi Foitzick</v>
          </cell>
          <cell r="M2142" t="str">
            <v>jocarrasco@callegari.cl</v>
          </cell>
          <cell r="N2142">
            <v>8700000</v>
          </cell>
        </row>
        <row r="2143">
          <cell r="A2143" t="str">
            <v>JYBH36</v>
          </cell>
          <cell r="B2143">
            <v>44841.420138888891</v>
          </cell>
          <cell r="C2143" t="str">
            <v>VOLKSWAGEN</v>
          </cell>
          <cell r="D2143" t="str">
            <v>SAVEIRO</v>
          </cell>
          <cell r="E2143">
            <v>2018</v>
          </cell>
          <cell r="F2143">
            <v>38700</v>
          </cell>
          <cell r="G2143" t="str">
            <v>1.6 DOBLE CABINA MT</v>
          </cell>
          <cell r="H2143" t="str">
            <v>PLATEADO PLATA SIRUI</v>
          </cell>
          <cell r="I2143" t="str">
            <v>Peugeot La Serena</v>
          </cell>
          <cell r="J2143" t="str">
            <v xml:space="preserve"> </v>
          </cell>
          <cell r="K2143" t="str">
            <v>Mauricio  Silva</v>
          </cell>
          <cell r="L2143" t="str">
            <v>Adriana Casallas</v>
          </cell>
          <cell r="M2143" t="str">
            <v>acasallas@callegari.cl</v>
          </cell>
          <cell r="N2143">
            <v>7800000</v>
          </cell>
        </row>
        <row r="2144">
          <cell r="A2144" t="str">
            <v>LSYG87</v>
          </cell>
          <cell r="B2144">
            <v>44840.761805555558</v>
          </cell>
          <cell r="C2144" t="str">
            <v>KIA MOTORS</v>
          </cell>
          <cell r="D2144" t="str">
            <v>SPORTAGE</v>
          </cell>
          <cell r="E2144">
            <v>2020</v>
          </cell>
          <cell r="F2144">
            <v>74000</v>
          </cell>
          <cell r="G2144" t="str">
            <v>SPORTAGE LX 2.0L GSL 6AT 2WD 6AB</v>
          </cell>
          <cell r="H2144" t="str">
            <v>BLANCO INVIERNO</v>
          </cell>
          <cell r="I2144" t="str">
            <v>Megacentro Ovalle</v>
          </cell>
          <cell r="J2144" t="str">
            <v xml:space="preserve"> </v>
          </cell>
          <cell r="K2144" t="str">
            <v>Mauricio  Silva</v>
          </cell>
          <cell r="L2144" t="str">
            <v>Jasen Jose</v>
          </cell>
          <cell r="M2144" t="str">
            <v>jjasen@callegari.cl</v>
          </cell>
          <cell r="N2144">
            <v>14500000</v>
          </cell>
        </row>
        <row r="2145">
          <cell r="A2145" t="str">
            <v>PKDZ60</v>
          </cell>
          <cell r="B2145">
            <v>44840.586111111108</v>
          </cell>
          <cell r="C2145" t="str">
            <v>MITSUBISHI</v>
          </cell>
          <cell r="D2145" t="str">
            <v>L200</v>
          </cell>
          <cell r="E2145">
            <v>2021</v>
          </cell>
          <cell r="F2145">
            <v>38000</v>
          </cell>
          <cell r="G2145" t="str">
            <v>2.4 TD KATANA CRT MT 4X4 DIESEL</v>
          </cell>
          <cell r="H2145" t="str">
            <v>ROJO</v>
          </cell>
          <cell r="I2145" t="str">
            <v>Megacentro Ovalle</v>
          </cell>
          <cell r="J2145" t="str">
            <v xml:space="preserve"> </v>
          </cell>
          <cell r="K2145" t="str">
            <v>Mauricio  Silva</v>
          </cell>
          <cell r="L2145" t="str">
            <v>Andy Sebastian  Rojas</v>
          </cell>
          <cell r="M2145" t="str">
            <v>arojas@callegari.cl</v>
          </cell>
          <cell r="N2145">
            <v>19000000</v>
          </cell>
        </row>
        <row r="2146">
          <cell r="A2146" t="str">
            <v>PPSR48</v>
          </cell>
          <cell r="B2146">
            <v>44840.583333333336</v>
          </cell>
          <cell r="C2146" t="str">
            <v>SSANGYONG</v>
          </cell>
          <cell r="D2146" t="str">
            <v>MUSSO GRAND</v>
          </cell>
          <cell r="E2146">
            <v>2021</v>
          </cell>
          <cell r="F2146">
            <v>13000</v>
          </cell>
          <cell r="H2146" t="str">
            <v>PLATEADO</v>
          </cell>
          <cell r="I2146" t="str">
            <v>Megacentro Ovalle</v>
          </cell>
          <cell r="J2146" t="str">
            <v xml:space="preserve"> </v>
          </cell>
          <cell r="K2146" t="str">
            <v>Mauricio  Silva</v>
          </cell>
          <cell r="L2146" t="str">
            <v>David Ramirez</v>
          </cell>
          <cell r="M2146" t="str">
            <v>dramirez@callegari.cl</v>
          </cell>
          <cell r="N2146">
            <v>16500000</v>
          </cell>
        </row>
        <row r="2147">
          <cell r="A2147" t="str">
            <v>LLBY57</v>
          </cell>
          <cell r="B2147">
            <v>44839.793055555558</v>
          </cell>
          <cell r="C2147" t="str">
            <v>KIA MOTORS</v>
          </cell>
          <cell r="D2147" t="str">
            <v>MORNING</v>
          </cell>
          <cell r="E2147">
            <v>2019</v>
          </cell>
          <cell r="F2147">
            <v>44000</v>
          </cell>
          <cell r="G2147" t="str">
            <v>1.2 MT ABS AC</v>
          </cell>
          <cell r="H2147" t="str">
            <v>BLANCO INVIERNO</v>
          </cell>
          <cell r="I2147" t="str">
            <v>Megacentro Ovalle</v>
          </cell>
          <cell r="J2147" t="str">
            <v xml:space="preserve"> </v>
          </cell>
          <cell r="K2147" t="str">
            <v>Mauricio  Silva</v>
          </cell>
          <cell r="L2147" t="str">
            <v>Andy Sebastian  Rojas</v>
          </cell>
          <cell r="M2147" t="str">
            <v>arojas@callegari.cl</v>
          </cell>
          <cell r="N2147">
            <v>6500000</v>
          </cell>
        </row>
        <row r="2148">
          <cell r="A2148" t="str">
            <v>PPBY92</v>
          </cell>
          <cell r="B2148">
            <v>44838.701388888891</v>
          </cell>
          <cell r="C2148" t="str">
            <v>PEUGEOT</v>
          </cell>
          <cell r="D2148">
            <v>2008</v>
          </cell>
          <cell r="E2148">
            <v>2021</v>
          </cell>
          <cell r="F2148">
            <v>24773</v>
          </cell>
          <cell r="G2148" t="str">
            <v>1.5 ACTIVE PACK BLUEHDI 100 MT DIESEL</v>
          </cell>
          <cell r="H2148" t="str">
            <v>GRIS PLATINUM</v>
          </cell>
          <cell r="I2148" t="str">
            <v>Kia La Serena</v>
          </cell>
          <cell r="J2148" t="str">
            <v xml:space="preserve"> </v>
          </cell>
          <cell r="K2148" t="str">
            <v>Mauricio  Silva</v>
          </cell>
          <cell r="L2148" t="str">
            <v>Diego Rojas</v>
          </cell>
          <cell r="M2148" t="str">
            <v>drojas@callegari.cl</v>
          </cell>
          <cell r="N2148">
            <v>16790000</v>
          </cell>
        </row>
        <row r="2149">
          <cell r="A2149" t="str">
            <v>FLPP34</v>
          </cell>
          <cell r="B2149">
            <v>44837.698611111111</v>
          </cell>
          <cell r="C2149" t="str">
            <v>SSANGYONG</v>
          </cell>
          <cell r="D2149" t="str">
            <v>ACTYON SPORTS</v>
          </cell>
          <cell r="E2149">
            <v>2013</v>
          </cell>
          <cell r="F2149">
            <v>140000</v>
          </cell>
          <cell r="G2149" t="str">
            <v>2.0 AC MT 4X4 DIESEL</v>
          </cell>
          <cell r="H2149" t="str">
            <v>negro</v>
          </cell>
          <cell r="I2149" t="str">
            <v>Local Usados</v>
          </cell>
          <cell r="J2149" t="str">
            <v xml:space="preserve"> </v>
          </cell>
          <cell r="K2149" t="str">
            <v>Mauricio  Silva</v>
          </cell>
          <cell r="L2149" t="str">
            <v>Vanessa  Casanga</v>
          </cell>
          <cell r="M2149" t="str">
            <v>vcasanga@callegari.cl</v>
          </cell>
          <cell r="N2149">
            <v>7150000</v>
          </cell>
        </row>
        <row r="2150">
          <cell r="A2150" t="str">
            <v>LJYF71</v>
          </cell>
          <cell r="B2150">
            <v>44837.464583333334</v>
          </cell>
          <cell r="C2150" t="str">
            <v>DONGFENG</v>
          </cell>
          <cell r="D2150">
            <v>580</v>
          </cell>
          <cell r="E2150">
            <v>2021</v>
          </cell>
          <cell r="F2150">
            <v>16500</v>
          </cell>
          <cell r="G2150" t="str">
            <v>1.5 COMFORT MT</v>
          </cell>
          <cell r="H2150" t="str">
            <v>NEGRO</v>
          </cell>
          <cell r="I2150" t="str">
            <v>Sk Copiapo</v>
          </cell>
          <cell r="J2150" t="str">
            <v xml:space="preserve"> </v>
          </cell>
          <cell r="K2150" t="str">
            <v>Camila Chepilla</v>
          </cell>
          <cell r="L2150" t="str">
            <v>Liseth Loreto</v>
          </cell>
          <cell r="M2150" t="str">
            <v>lloreto@callegari.cl</v>
          </cell>
          <cell r="N2150">
            <v>9700000</v>
          </cell>
        </row>
        <row r="2151">
          <cell r="A2151" t="str">
            <v>GTLD35</v>
          </cell>
          <cell r="B2151">
            <v>44834.720138888886</v>
          </cell>
          <cell r="C2151" t="str">
            <v>NISSAN</v>
          </cell>
          <cell r="D2151" t="str">
            <v>NOTE</v>
          </cell>
          <cell r="E2151">
            <v>2015</v>
          </cell>
          <cell r="F2151">
            <v>95000</v>
          </cell>
          <cell r="G2151" t="str">
            <v>1.6 SENSE CVT AT</v>
          </cell>
          <cell r="H2151" t="str">
            <v>PLATEADO PLATA</v>
          </cell>
          <cell r="I2151" t="str">
            <v>Nissan Copiapo</v>
          </cell>
          <cell r="J2151" t="str">
            <v xml:space="preserve"> </v>
          </cell>
          <cell r="K2151" t="str">
            <v>Camila Chepilla</v>
          </cell>
          <cell r="L2151" t="str">
            <v>Claudia Ponce</v>
          </cell>
          <cell r="M2151" t="str">
            <v>cponce@callegari.cl</v>
          </cell>
          <cell r="N2151">
            <v>7800000</v>
          </cell>
        </row>
        <row r="2152">
          <cell r="A2152" t="str">
            <v>HLTK10</v>
          </cell>
          <cell r="B2152">
            <v>44834.70208333333</v>
          </cell>
          <cell r="C2152" t="str">
            <v>SUZUKI</v>
          </cell>
          <cell r="D2152" t="str">
            <v>GRAND NOMADE</v>
          </cell>
          <cell r="E2152">
            <v>2016</v>
          </cell>
          <cell r="F2152">
            <v>90812</v>
          </cell>
          <cell r="G2152" t="str">
            <v>2.4 LIMITED NAV 4WD AT</v>
          </cell>
          <cell r="H2152" t="str">
            <v>BLANCO PERLA</v>
          </cell>
          <cell r="I2152" t="str">
            <v>Sk Copiapo</v>
          </cell>
          <cell r="J2152" t="str">
            <v xml:space="preserve"> </v>
          </cell>
          <cell r="K2152" t="str">
            <v>Camila Chepilla</v>
          </cell>
          <cell r="L2152" t="str">
            <v>Liseth Loreto</v>
          </cell>
          <cell r="M2152" t="str">
            <v>lloreto@callegari.cl</v>
          </cell>
          <cell r="N2152">
            <v>9800000</v>
          </cell>
        </row>
        <row r="2153">
          <cell r="A2153" t="str">
            <v>KVCY39</v>
          </cell>
          <cell r="B2153">
            <v>44834.48333333333</v>
          </cell>
          <cell r="C2153" t="str">
            <v>CITROEN</v>
          </cell>
          <cell r="D2153" t="str">
            <v>C-3</v>
          </cell>
          <cell r="E2153">
            <v>2019</v>
          </cell>
          <cell r="F2153">
            <v>49000</v>
          </cell>
          <cell r="G2153" t="str">
            <v>1.2 PURETECH 82 BVM SHINE CONNECTEDCAM MT</v>
          </cell>
          <cell r="H2153" t="str">
            <v>BLANCO T ROJO</v>
          </cell>
          <cell r="I2153" t="str">
            <v>Peugeot La Serena</v>
          </cell>
          <cell r="J2153" t="str">
            <v xml:space="preserve"> </v>
          </cell>
          <cell r="K2153" t="str">
            <v>Camila Chepilla</v>
          </cell>
          <cell r="L2153" t="str">
            <v>Carlos  Torres</v>
          </cell>
          <cell r="M2153" t="str">
            <v>ctorres@callegari.cl</v>
          </cell>
          <cell r="N2153">
            <v>9300000</v>
          </cell>
        </row>
        <row r="2154">
          <cell r="A2154" t="str">
            <v>KVWC90</v>
          </cell>
          <cell r="B2154">
            <v>44834.455555555556</v>
          </cell>
          <cell r="C2154" t="str">
            <v>PEUGEOT</v>
          </cell>
          <cell r="D2154">
            <v>2008</v>
          </cell>
          <cell r="E2154">
            <v>2019</v>
          </cell>
          <cell r="F2154">
            <v>48000</v>
          </cell>
          <cell r="G2154" t="str">
            <v>1.6 ACT PACK EE HDI MT5 MT DIESEL</v>
          </cell>
          <cell r="H2154" t="str">
            <v>BLANCO NACARADO</v>
          </cell>
          <cell r="I2154" t="str">
            <v>Megacentro La Serena</v>
          </cell>
          <cell r="J2154" t="str">
            <v xml:space="preserve"> </v>
          </cell>
          <cell r="K2154" t="str">
            <v>Mauricio  Silva</v>
          </cell>
          <cell r="L2154" t="str">
            <v>Manuel Villalon</v>
          </cell>
          <cell r="M2154" t="str">
            <v>mvillalon@callegari.cl</v>
          </cell>
          <cell r="N2154">
            <v>13000000</v>
          </cell>
        </row>
        <row r="2155">
          <cell r="A2155" t="str">
            <v>KWXG14</v>
          </cell>
          <cell r="B2155">
            <v>44833.690972222219</v>
          </cell>
          <cell r="C2155" t="str">
            <v>SUBARU</v>
          </cell>
          <cell r="D2155" t="str">
            <v>FORESTER</v>
          </cell>
          <cell r="E2155">
            <v>2020</v>
          </cell>
          <cell r="F2155">
            <v>40000</v>
          </cell>
          <cell r="G2155" t="str">
            <v>No sé la versión</v>
          </cell>
          <cell r="H2155" t="str">
            <v>GRIS OSCURO METALICO</v>
          </cell>
          <cell r="I2155" t="str">
            <v>Megacentro Copiapo</v>
          </cell>
          <cell r="J2155" t="str">
            <v xml:space="preserve"> </v>
          </cell>
          <cell r="K2155" t="str">
            <v>Camila Chepilla</v>
          </cell>
          <cell r="L2155" t="str">
            <v>Ricardo Cerda</v>
          </cell>
          <cell r="M2155" t="str">
            <v>rcerda@callegari.cl</v>
          </cell>
          <cell r="N2155">
            <v>18000000</v>
          </cell>
        </row>
        <row r="2156">
          <cell r="A2156" t="str">
            <v>HKVW86</v>
          </cell>
          <cell r="B2156">
            <v>44830.78125</v>
          </cell>
          <cell r="C2156" t="str">
            <v>KIA MOTORS</v>
          </cell>
          <cell r="D2156" t="str">
            <v>MORNING</v>
          </cell>
          <cell r="E2156">
            <v>2016</v>
          </cell>
          <cell r="F2156">
            <v>50139</v>
          </cell>
          <cell r="G2156" t="str">
            <v>MORNING EX 1.2L 5MT DAB AC</v>
          </cell>
          <cell r="H2156" t="str">
            <v>BLANCO INVIERNO</v>
          </cell>
          <cell r="I2156" t="str">
            <v>Kia La Serena</v>
          </cell>
          <cell r="J2156" t="str">
            <v xml:space="preserve"> </v>
          </cell>
          <cell r="K2156" t="str">
            <v>Mauricio  Silva</v>
          </cell>
          <cell r="L2156" t="str">
            <v>Carolina Bustos</v>
          </cell>
          <cell r="M2156" t="str">
            <v>cbustos@callegari.cl</v>
          </cell>
          <cell r="N2156">
            <v>6000000</v>
          </cell>
        </row>
        <row r="2157">
          <cell r="A2157" t="str">
            <v>PLHG23</v>
          </cell>
          <cell r="B2157">
            <v>44832.802777777775</v>
          </cell>
          <cell r="C2157" t="str">
            <v>NISSAN</v>
          </cell>
          <cell r="D2157" t="str">
            <v>VERSA</v>
          </cell>
          <cell r="E2157">
            <v>2021</v>
          </cell>
          <cell r="F2157">
            <v>28000</v>
          </cell>
          <cell r="H2157" t="str">
            <v>BLANCO PERLA</v>
          </cell>
          <cell r="I2157" t="str">
            <v>Nissan Copiapo</v>
          </cell>
          <cell r="J2157" t="str">
            <v xml:space="preserve"> </v>
          </cell>
          <cell r="K2157" t="str">
            <v>Camila Chepilla</v>
          </cell>
          <cell r="L2157" t="str">
            <v>Jonathan Barraza</v>
          </cell>
          <cell r="M2157" t="str">
            <v>jbarraza@callegari.cl</v>
          </cell>
          <cell r="N2157">
            <v>8650000</v>
          </cell>
        </row>
        <row r="2158">
          <cell r="A2158" t="str">
            <v>JPZK14</v>
          </cell>
          <cell r="B2158">
            <v>44832.71875</v>
          </cell>
          <cell r="C2158" t="str">
            <v>NISSAN</v>
          </cell>
          <cell r="D2158" t="str">
            <v>VERSA</v>
          </cell>
          <cell r="E2158">
            <v>2017</v>
          </cell>
          <cell r="F2158">
            <v>78000</v>
          </cell>
          <cell r="G2158" t="str">
            <v>1.6 SENSE AC MT 4X2</v>
          </cell>
          <cell r="H2158" t="str">
            <v>GRIS TITANIO</v>
          </cell>
          <cell r="I2158" t="str">
            <v>Nissan Copiapo</v>
          </cell>
          <cell r="J2158" t="str">
            <v xml:space="preserve"> </v>
          </cell>
          <cell r="K2158" t="str">
            <v>Camila Chepilla</v>
          </cell>
          <cell r="L2158" t="str">
            <v>Claudia Ponce</v>
          </cell>
          <cell r="M2158" t="str">
            <v>cponce@callegari.cl</v>
          </cell>
          <cell r="N2158">
            <v>6800000</v>
          </cell>
        </row>
        <row r="2159">
          <cell r="A2159" t="str">
            <v>JHSD22</v>
          </cell>
          <cell r="B2159">
            <v>44832.492361111108</v>
          </cell>
          <cell r="C2159" t="str">
            <v>PEUGEOT</v>
          </cell>
          <cell r="D2159">
            <v>3008</v>
          </cell>
          <cell r="E2159">
            <v>2017</v>
          </cell>
          <cell r="F2159">
            <v>84000</v>
          </cell>
          <cell r="G2159" t="str">
            <v>1.6 ACTIVE BLUEHDI 120HP E6 MT DIESEL</v>
          </cell>
          <cell r="H2159" t="str">
            <v>BLANCO NACARADO</v>
          </cell>
          <cell r="I2159" t="str">
            <v>Megacentro Ovalle</v>
          </cell>
          <cell r="J2159" t="str">
            <v xml:space="preserve"> </v>
          </cell>
          <cell r="K2159" t="str">
            <v>Mauricio  Silva</v>
          </cell>
          <cell r="L2159" t="str">
            <v>Jasen Jose</v>
          </cell>
          <cell r="M2159" t="str">
            <v>jjasen@callegari.cl</v>
          </cell>
          <cell r="N2159">
            <v>12900000</v>
          </cell>
        </row>
        <row r="2160">
          <cell r="A2160" t="str">
            <v>KGLS59</v>
          </cell>
          <cell r="B2160">
            <v>44832.490972222222</v>
          </cell>
          <cell r="C2160" t="str">
            <v>NISSAN</v>
          </cell>
          <cell r="D2160" t="str">
            <v>VERSA</v>
          </cell>
          <cell r="E2160">
            <v>2018</v>
          </cell>
          <cell r="F2160">
            <v>86600</v>
          </cell>
          <cell r="G2160" t="str">
            <v>1.6 SENSE MT</v>
          </cell>
          <cell r="H2160" t="str">
            <v>BLANCO PERLA</v>
          </cell>
          <cell r="I2160" t="str">
            <v>Nissan La Serena</v>
          </cell>
          <cell r="J2160" t="str">
            <v xml:space="preserve"> </v>
          </cell>
          <cell r="K2160" t="str">
            <v>Mauricio  Silva</v>
          </cell>
          <cell r="L2160" t="str">
            <v>Roberto Rios</v>
          </cell>
          <cell r="M2160" t="str">
            <v>rrios@callegari.cl</v>
          </cell>
          <cell r="N2160">
            <v>6200000</v>
          </cell>
        </row>
        <row r="2161">
          <cell r="A2161" t="str">
            <v>PDXP98</v>
          </cell>
          <cell r="B2161">
            <v>44832.488888888889</v>
          </cell>
          <cell r="C2161" t="str">
            <v>KIA MOTORS</v>
          </cell>
          <cell r="D2161" t="str">
            <v>SELTOS</v>
          </cell>
          <cell r="E2161">
            <v>2020</v>
          </cell>
          <cell r="F2161">
            <v>61000</v>
          </cell>
          <cell r="G2161" t="str">
            <v>1.6 EX AT</v>
          </cell>
          <cell r="H2161" t="str">
            <v>AZUL GRIEGO</v>
          </cell>
          <cell r="I2161" t="str">
            <v>Kia La Serena</v>
          </cell>
          <cell r="J2161" t="str">
            <v xml:space="preserve"> </v>
          </cell>
          <cell r="K2161" t="str">
            <v>Mauricio  Silva</v>
          </cell>
          <cell r="L2161" t="str">
            <v>José Cerda</v>
          </cell>
          <cell r="M2161" t="str">
            <v>jose.cerda@callegari.cl</v>
          </cell>
          <cell r="N2161">
            <v>12000000</v>
          </cell>
        </row>
        <row r="2162">
          <cell r="A2162" t="str">
            <v>JYBD66</v>
          </cell>
          <cell r="B2162">
            <v>44831.761111111111</v>
          </cell>
          <cell r="C2162" t="str">
            <v>CHERY</v>
          </cell>
          <cell r="D2162" t="str">
            <v>TIGGO 2</v>
          </cell>
          <cell r="E2162">
            <v>2018</v>
          </cell>
          <cell r="F2162">
            <v>52880</v>
          </cell>
          <cell r="G2162" t="str">
            <v>1.5 GLX MT</v>
          </cell>
          <cell r="H2162" t="str">
            <v>GRIS ARENA</v>
          </cell>
          <cell r="I2162" t="str">
            <v>Megacentro Ovalle</v>
          </cell>
          <cell r="J2162" t="str">
            <v xml:space="preserve"> </v>
          </cell>
          <cell r="K2162" t="str">
            <v>Mauricio  Silva</v>
          </cell>
          <cell r="L2162" t="str">
            <v>David Ramirez</v>
          </cell>
          <cell r="M2162" t="str">
            <v>dramirez@callegari.cl</v>
          </cell>
          <cell r="N2162">
            <v>6700000</v>
          </cell>
        </row>
        <row r="2163">
          <cell r="A2163" t="str">
            <v>LZLZ30</v>
          </cell>
          <cell r="B2163">
            <v>44831.55</v>
          </cell>
          <cell r="C2163" t="str">
            <v>CHANGAN</v>
          </cell>
          <cell r="D2163" t="str">
            <v>MD201</v>
          </cell>
          <cell r="E2163">
            <v>2021</v>
          </cell>
          <cell r="F2163">
            <v>5990</v>
          </cell>
          <cell r="G2163" t="str">
            <v>1.2 PICK UP MT</v>
          </cell>
          <cell r="H2163" t="str">
            <v>blanco</v>
          </cell>
          <cell r="I2163" t="str">
            <v>Sk Copiapo</v>
          </cell>
          <cell r="J2163" t="str">
            <v xml:space="preserve"> </v>
          </cell>
          <cell r="K2163" t="str">
            <v>Camila Chepilla</v>
          </cell>
          <cell r="L2163" t="str">
            <v>Liseth Loreto</v>
          </cell>
          <cell r="M2163" t="str">
            <v>lloreto@callegari.cl</v>
          </cell>
          <cell r="N2163">
            <v>6000000</v>
          </cell>
        </row>
        <row r="2164">
          <cell r="A2164" t="str">
            <v>LDVY33</v>
          </cell>
          <cell r="B2164">
            <v>44831.524305555555</v>
          </cell>
          <cell r="C2164" t="str">
            <v>KIA MOTORS</v>
          </cell>
          <cell r="D2164" t="str">
            <v>MORNING</v>
          </cell>
          <cell r="E2164">
            <v>2019</v>
          </cell>
          <cell r="F2164">
            <v>30000</v>
          </cell>
          <cell r="G2164" t="str">
            <v>1.2 MT ABS AC</v>
          </cell>
          <cell r="H2164" t="str">
            <v>ROJO VIVO</v>
          </cell>
          <cell r="I2164" t="str">
            <v>Megacentro Ovalle</v>
          </cell>
          <cell r="J2164" t="str">
            <v xml:space="preserve"> </v>
          </cell>
          <cell r="K2164" t="str">
            <v>Mauricio  Silva</v>
          </cell>
          <cell r="L2164" t="str">
            <v>Andy Sebastian  Rojas</v>
          </cell>
          <cell r="M2164" t="str">
            <v>arojas@callegari.cl</v>
          </cell>
          <cell r="N2164">
            <v>7000000</v>
          </cell>
        </row>
        <row r="2165">
          <cell r="A2165" t="str">
            <v>PLHJ10</v>
          </cell>
          <cell r="B2165">
            <v>44831.523611111108</v>
          </cell>
          <cell r="C2165" t="str">
            <v>PEUGEOT</v>
          </cell>
          <cell r="D2165">
            <v>308</v>
          </cell>
          <cell r="E2165">
            <v>2021</v>
          </cell>
          <cell r="F2165">
            <v>67000</v>
          </cell>
          <cell r="G2165" t="str">
            <v>1.5 ACTIVE PACK BLUEHDI 130 MT DIESEL</v>
          </cell>
          <cell r="H2165" t="str">
            <v>BLANCO BANQUISE</v>
          </cell>
          <cell r="I2165" t="str">
            <v>Local Usados</v>
          </cell>
          <cell r="J2165" t="str">
            <v xml:space="preserve"> </v>
          </cell>
          <cell r="K2165" t="str">
            <v>Mauricio  Silva</v>
          </cell>
          <cell r="L2165" t="str">
            <v>Rodrigo Toro</v>
          </cell>
          <cell r="M2165" t="str">
            <v>rtoro@callegari.cl</v>
          </cell>
          <cell r="N2165">
            <v>15500000</v>
          </cell>
        </row>
        <row r="2166">
          <cell r="A2166" t="str">
            <v>RTWX90</v>
          </cell>
          <cell r="B2166">
            <v>44830.78125</v>
          </cell>
          <cell r="C2166" t="str">
            <v>RAM</v>
          </cell>
          <cell r="D2166">
            <v>1000</v>
          </cell>
          <cell r="E2166">
            <v>2022</v>
          </cell>
          <cell r="F2166">
            <v>6500</v>
          </cell>
          <cell r="G2166" t="str">
            <v>1.8 BIG HORN LX AT</v>
          </cell>
          <cell r="H2166" t="str">
            <v>ROJO ALPINO</v>
          </cell>
          <cell r="I2166" t="str">
            <v>Megacentro Copiapo</v>
          </cell>
          <cell r="J2166" t="str">
            <v xml:space="preserve"> </v>
          </cell>
          <cell r="K2166" t="str">
            <v>Camila Chepilla</v>
          </cell>
          <cell r="L2166" t="str">
            <v>Martin Thielemann</v>
          </cell>
          <cell r="M2166" t="str">
            <v>mthielemann@callegari.cl</v>
          </cell>
          <cell r="N2166">
            <v>19000000</v>
          </cell>
        </row>
        <row r="2167">
          <cell r="A2167" t="str">
            <v>HLSS64</v>
          </cell>
          <cell r="B2167">
            <v>44830.78125</v>
          </cell>
          <cell r="C2167" t="str">
            <v>CHERY</v>
          </cell>
          <cell r="D2167" t="str">
            <v>GRAND TIGGO</v>
          </cell>
          <cell r="E2167">
            <v>2016</v>
          </cell>
          <cell r="F2167">
            <v>59300</v>
          </cell>
          <cell r="G2167" t="str">
            <v>2.0 GL MT</v>
          </cell>
          <cell r="H2167" t="str">
            <v>GRIS GRAFITO</v>
          </cell>
          <cell r="I2167" t="str">
            <v>Vallenar</v>
          </cell>
          <cell r="J2167" t="str">
            <v xml:space="preserve"> </v>
          </cell>
          <cell r="K2167" t="str">
            <v>Camila Chepilla</v>
          </cell>
          <cell r="L2167" t="str">
            <v>Claudia Vasquez</v>
          </cell>
          <cell r="M2167" t="str">
            <v>cvasquez@callegari.cl</v>
          </cell>
          <cell r="N2167">
            <v>5600000</v>
          </cell>
        </row>
        <row r="2168">
          <cell r="A2168" t="str">
            <v>JZFZ49</v>
          </cell>
          <cell r="B2168">
            <v>44830.71597222222</v>
          </cell>
          <cell r="C2168" t="str">
            <v>HYUNDAI</v>
          </cell>
          <cell r="D2168" t="str">
            <v>ACCENT</v>
          </cell>
          <cell r="E2168">
            <v>2018</v>
          </cell>
          <cell r="F2168">
            <v>55000</v>
          </cell>
          <cell r="G2168" t="str">
            <v>1.4 RB SDN 6MT GL 2AB AC 4X2</v>
          </cell>
          <cell r="H2168" t="str">
            <v>GRIS GRAFITO</v>
          </cell>
          <cell r="I2168" t="str">
            <v>Megacentro Copiapo</v>
          </cell>
          <cell r="J2168" t="str">
            <v xml:space="preserve"> </v>
          </cell>
          <cell r="K2168" t="str">
            <v>Mauricio  Silva</v>
          </cell>
          <cell r="L2168" t="str">
            <v>Alvaro Castro</v>
          </cell>
          <cell r="M2168" t="str">
            <v>acastro@callegari.cl</v>
          </cell>
          <cell r="N2168">
            <v>6000000</v>
          </cell>
        </row>
        <row r="2169">
          <cell r="A2169" t="str">
            <v>PTSD87</v>
          </cell>
          <cell r="B2169">
            <v>44830.642361111109</v>
          </cell>
          <cell r="C2169" t="str">
            <v>FORD</v>
          </cell>
          <cell r="D2169" t="str">
            <v>BRONCO</v>
          </cell>
          <cell r="E2169">
            <v>2021</v>
          </cell>
          <cell r="F2169">
            <v>40000</v>
          </cell>
          <cell r="G2169" t="str">
            <v>1.5 BIG BEND AT 4X4</v>
          </cell>
          <cell r="H2169" t="str">
            <v>AZUL GLACIAR AREA</v>
          </cell>
          <cell r="I2169" t="str">
            <v>Megacentro La Serena</v>
          </cell>
          <cell r="J2169" t="str">
            <v xml:space="preserve"> </v>
          </cell>
          <cell r="K2169" t="str">
            <v>Mauricio  Silva</v>
          </cell>
          <cell r="L2169" t="str">
            <v>Juan Saavedra</v>
          </cell>
          <cell r="M2169" t="str">
            <v>jsaavedra@callegari.cl</v>
          </cell>
          <cell r="N2169">
            <v>22500000</v>
          </cell>
        </row>
        <row r="2170">
          <cell r="A2170" t="str">
            <v>KWYK81</v>
          </cell>
          <cell r="B2170">
            <v>44827.755555555559</v>
          </cell>
          <cell r="C2170" t="str">
            <v>NISSAN</v>
          </cell>
          <cell r="D2170" t="str">
            <v>QASHQAI</v>
          </cell>
          <cell r="E2170">
            <v>2019</v>
          </cell>
          <cell r="F2170">
            <v>60540</v>
          </cell>
          <cell r="G2170" t="str">
            <v>2.0 ADVANCE AC MT 4X2</v>
          </cell>
          <cell r="H2170" t="str">
            <v>GRIS METALICO</v>
          </cell>
          <cell r="I2170" t="str">
            <v>Nissan La Serena</v>
          </cell>
          <cell r="J2170" t="str">
            <v xml:space="preserve"> </v>
          </cell>
          <cell r="K2170" t="str">
            <v>Cristina Resk</v>
          </cell>
          <cell r="L2170" t="str">
            <v>Matias Heredia</v>
          </cell>
          <cell r="M2170" t="str">
            <v>mheredia@callegari.cl</v>
          </cell>
          <cell r="N2170">
            <v>12000000</v>
          </cell>
        </row>
        <row r="2171">
          <cell r="A2171" t="str">
            <v>RXCW48</v>
          </cell>
          <cell r="B2171">
            <v>44827.677777777775</v>
          </cell>
          <cell r="C2171" t="str">
            <v>FORD</v>
          </cell>
          <cell r="D2171" t="str">
            <v>F-150</v>
          </cell>
          <cell r="E2171">
            <v>2022</v>
          </cell>
          <cell r="F2171">
            <v>3000</v>
          </cell>
          <cell r="G2171" t="str">
            <v>5.0 LARIAT CC SPORT AT 4X4</v>
          </cell>
          <cell r="H2171" t="str">
            <v>ROJO METALICO</v>
          </cell>
          <cell r="I2171" t="str">
            <v>Megacentro Copiapo</v>
          </cell>
          <cell r="J2171" t="str">
            <v xml:space="preserve"> </v>
          </cell>
          <cell r="K2171" t="str">
            <v>Mauricio  Silva</v>
          </cell>
          <cell r="L2171" t="str">
            <v>Alvaro Castro</v>
          </cell>
          <cell r="M2171" t="str">
            <v>acastro@callegari.cl</v>
          </cell>
          <cell r="N2171">
            <v>37000000</v>
          </cell>
        </row>
        <row r="2172">
          <cell r="A2172" t="str">
            <v>LHPX87</v>
          </cell>
          <cell r="B2172">
            <v>44827.592361111114</v>
          </cell>
          <cell r="C2172" t="str">
            <v>NISSAN</v>
          </cell>
          <cell r="D2172" t="str">
            <v>SENTRA</v>
          </cell>
          <cell r="E2172">
            <v>2019</v>
          </cell>
          <cell r="F2172">
            <v>41400</v>
          </cell>
          <cell r="G2172" t="str">
            <v>1.8 ADVANCE AC MT 4X2</v>
          </cell>
          <cell r="H2172" t="str">
            <v>GRIS METALICO</v>
          </cell>
          <cell r="I2172" t="str">
            <v>Nissan Copiapo</v>
          </cell>
          <cell r="J2172" t="str">
            <v xml:space="preserve"> </v>
          </cell>
          <cell r="K2172" t="str">
            <v>Camila Chepilla</v>
          </cell>
          <cell r="L2172" t="str">
            <v>Jonathan Barraza</v>
          </cell>
          <cell r="M2172" t="str">
            <v>jbarraza@callegari.cl</v>
          </cell>
          <cell r="N2172">
            <v>11000000</v>
          </cell>
        </row>
        <row r="2173">
          <cell r="A2173" t="str">
            <v>KHBB54</v>
          </cell>
          <cell r="B2173">
            <v>44827.54583333333</v>
          </cell>
          <cell r="C2173" t="str">
            <v>JEEP</v>
          </cell>
          <cell r="D2173" t="str">
            <v>RENEGADE</v>
          </cell>
          <cell r="E2173">
            <v>2018</v>
          </cell>
          <cell r="F2173">
            <v>38200</v>
          </cell>
          <cell r="G2173" t="str">
            <v>1.8 SPORT LX AT</v>
          </cell>
          <cell r="H2173" t="str">
            <v>PLATEADO PLATA</v>
          </cell>
          <cell r="I2173" t="str">
            <v>Local Fco De Aguirre</v>
          </cell>
          <cell r="J2173" t="str">
            <v xml:space="preserve"> </v>
          </cell>
          <cell r="K2173" t="str">
            <v>Mauricio  Silva</v>
          </cell>
          <cell r="L2173" t="str">
            <v>Rodrigo Salazar</v>
          </cell>
          <cell r="M2173" t="str">
            <v>rsalazar@callegari.cl</v>
          </cell>
          <cell r="N2173">
            <v>10500000</v>
          </cell>
        </row>
        <row r="2174">
          <cell r="A2174" t="str">
            <v>PBHG25</v>
          </cell>
          <cell r="B2174">
            <v>44826.638194444444</v>
          </cell>
          <cell r="C2174" t="str">
            <v>MERCEDES BENZ</v>
          </cell>
          <cell r="D2174" t="str">
            <v>GLA200</v>
          </cell>
          <cell r="E2174">
            <v>2021</v>
          </cell>
          <cell r="F2174">
            <v>8000</v>
          </cell>
          <cell r="H2174" t="str">
            <v>BLANCO</v>
          </cell>
          <cell r="I2174" t="str">
            <v>Megacentro La Serena</v>
          </cell>
          <cell r="J2174" t="str">
            <v xml:space="preserve"> </v>
          </cell>
          <cell r="K2174" t="str">
            <v>Mauricio  Silva</v>
          </cell>
          <cell r="L2174" t="str">
            <v>Fabian Muñoz</v>
          </cell>
          <cell r="M2174" t="str">
            <v>fmunoz@callegari.cl</v>
          </cell>
          <cell r="N2174">
            <v>21500000</v>
          </cell>
        </row>
        <row r="2175">
          <cell r="A2175" t="str">
            <v>RDVR32</v>
          </cell>
          <cell r="B2175">
            <v>44825.767361111109</v>
          </cell>
          <cell r="C2175" t="str">
            <v>JAC</v>
          </cell>
          <cell r="D2175" t="str">
            <v>T8</v>
          </cell>
          <cell r="E2175">
            <v>2022</v>
          </cell>
          <cell r="F2175">
            <v>7500</v>
          </cell>
          <cell r="G2175" t="str">
            <v>2.0 ADVANCE MT 4X4 DIESEL</v>
          </cell>
          <cell r="H2175" t="str">
            <v>PLATEADO PLATA</v>
          </cell>
          <cell r="I2175" t="str">
            <v>Peugeot La Serena</v>
          </cell>
          <cell r="J2175" t="str">
            <v xml:space="preserve"> </v>
          </cell>
          <cell r="K2175" t="str">
            <v>Mauricio  Silva</v>
          </cell>
          <cell r="L2175" t="str">
            <v>Adriana Casallas</v>
          </cell>
          <cell r="M2175" t="str">
            <v>acasallas@callegari.cl</v>
          </cell>
          <cell r="N2175">
            <v>15700000</v>
          </cell>
        </row>
        <row r="2176">
          <cell r="A2176" t="str">
            <v>KJKX44</v>
          </cell>
          <cell r="B2176">
            <v>44819.71597222222</v>
          </cell>
          <cell r="C2176" t="str">
            <v>SUBARU</v>
          </cell>
          <cell r="D2176" t="str">
            <v>FORESTER</v>
          </cell>
          <cell r="E2176">
            <v>2018</v>
          </cell>
          <cell r="F2176">
            <v>66000</v>
          </cell>
          <cell r="G2176" t="str">
            <v>No sé la versión</v>
          </cell>
          <cell r="H2176" t="str">
            <v>BLANCO CRISTAL PERLA</v>
          </cell>
          <cell r="I2176" t="str">
            <v>Megacentro Ovalle</v>
          </cell>
          <cell r="J2176" t="str">
            <v xml:space="preserve"> </v>
          </cell>
          <cell r="K2176" t="str">
            <v>Mauricio  Silva</v>
          </cell>
          <cell r="L2176" t="str">
            <v>Andy Sebastian  Rojas</v>
          </cell>
          <cell r="M2176" t="str">
            <v>arojas@callegari.cl</v>
          </cell>
          <cell r="N2176">
            <v>15500000</v>
          </cell>
        </row>
        <row r="2177">
          <cell r="A2177" t="str">
            <v>LLBT73</v>
          </cell>
          <cell r="B2177">
            <v>44819.564583333333</v>
          </cell>
          <cell r="C2177" t="str">
            <v>FORD</v>
          </cell>
          <cell r="D2177" t="str">
            <v>ESCAPE</v>
          </cell>
          <cell r="E2177">
            <v>2019</v>
          </cell>
          <cell r="F2177">
            <v>48000</v>
          </cell>
          <cell r="G2177" t="str">
            <v>2.5 S AT 4X2</v>
          </cell>
          <cell r="H2177" t="str">
            <v>BLANCO INVIERNO</v>
          </cell>
          <cell r="I2177" t="str">
            <v>Megacentro La Serena</v>
          </cell>
          <cell r="J2177" t="str">
            <v xml:space="preserve"> </v>
          </cell>
          <cell r="K2177" t="str">
            <v>Mauricio  Silva</v>
          </cell>
          <cell r="L2177" t="str">
            <v>Viviana Rojas</v>
          </cell>
          <cell r="M2177" t="str">
            <v>v.rojas@callegari.cl</v>
          </cell>
          <cell r="N2177">
            <v>12600000</v>
          </cell>
        </row>
        <row r="2178">
          <cell r="A2178" t="str">
            <v>GYSY38</v>
          </cell>
          <cell r="B2178">
            <v>44819.557638888888</v>
          </cell>
          <cell r="C2178" t="str">
            <v>VOLKSWAGEN</v>
          </cell>
          <cell r="D2178" t="str">
            <v>BEETLE</v>
          </cell>
          <cell r="E2178">
            <v>2015</v>
          </cell>
          <cell r="F2178">
            <v>81000</v>
          </cell>
          <cell r="G2178" t="str">
            <v>1.4 DESIGN MT</v>
          </cell>
          <cell r="H2178" t="str">
            <v>PLATEADO REFLEJO</v>
          </cell>
          <cell r="I2178" t="str">
            <v>Megacentro Copiapo</v>
          </cell>
          <cell r="J2178" t="str">
            <v xml:space="preserve"> </v>
          </cell>
          <cell r="K2178" t="str">
            <v>Camila Chepilla</v>
          </cell>
          <cell r="L2178" t="str">
            <v>Atalia Quinteros</v>
          </cell>
          <cell r="M2178" t="str">
            <v>ataliaq@callegari.cl</v>
          </cell>
          <cell r="N2178">
            <v>11800000</v>
          </cell>
        </row>
        <row r="2179">
          <cell r="A2179" t="str">
            <v>KRWH35</v>
          </cell>
          <cell r="B2179">
            <v>44818.636805555558</v>
          </cell>
          <cell r="C2179" t="str">
            <v>MG</v>
          </cell>
          <cell r="D2179" t="str">
            <v>ZS</v>
          </cell>
          <cell r="E2179">
            <v>2018</v>
          </cell>
          <cell r="F2179">
            <v>33000</v>
          </cell>
          <cell r="G2179" t="str">
            <v>1.5 STD AT</v>
          </cell>
          <cell r="H2179" t="str">
            <v>GRIS PLATA</v>
          </cell>
          <cell r="I2179" t="str">
            <v>Local Fco De Aguirre</v>
          </cell>
          <cell r="J2179" t="str">
            <v xml:space="preserve"> </v>
          </cell>
          <cell r="K2179" t="str">
            <v>Mauricio  Silva</v>
          </cell>
          <cell r="L2179" t="str">
            <v>Maria Mendoza</v>
          </cell>
          <cell r="M2179" t="str">
            <v>maria.mendoza@callegari.cl</v>
          </cell>
          <cell r="N2179">
            <v>8750000</v>
          </cell>
        </row>
        <row r="2180">
          <cell r="A2180" t="str">
            <v>LLBS69</v>
          </cell>
          <cell r="B2180">
            <v>44818.550694444442</v>
          </cell>
          <cell r="C2180" t="str">
            <v>MG</v>
          </cell>
          <cell r="D2180" t="str">
            <v>MG3</v>
          </cell>
          <cell r="E2180">
            <v>2019</v>
          </cell>
          <cell r="F2180">
            <v>4700</v>
          </cell>
          <cell r="G2180" t="str">
            <v>1.5 STD MT</v>
          </cell>
          <cell r="H2180" t="str">
            <v>GRIS PLATEADO</v>
          </cell>
          <cell r="I2180" t="str">
            <v>Salamanca</v>
          </cell>
          <cell r="J2180" t="str">
            <v xml:space="preserve"> </v>
          </cell>
          <cell r="K2180" t="str">
            <v>Mauricio  Silva</v>
          </cell>
          <cell r="L2180" t="str">
            <v>Marcelo  Chavez</v>
          </cell>
          <cell r="M2180" t="str">
            <v>mchavez@callegari.cl</v>
          </cell>
          <cell r="N2180">
            <v>6500000</v>
          </cell>
        </row>
        <row r="2181">
          <cell r="A2181" t="str">
            <v>KTCW98</v>
          </cell>
          <cell r="B2181">
            <v>44817.70208333333</v>
          </cell>
          <cell r="C2181" t="str">
            <v>CHERY</v>
          </cell>
          <cell r="D2181" t="str">
            <v>TIGGO 2</v>
          </cell>
          <cell r="E2181">
            <v>2019</v>
          </cell>
          <cell r="F2181">
            <v>23000</v>
          </cell>
          <cell r="G2181" t="str">
            <v>1.5 GLS MT</v>
          </cell>
          <cell r="H2181" t="str">
            <v>ROJO METALIZADO</v>
          </cell>
          <cell r="I2181" t="str">
            <v>Local Fco De Aguirre</v>
          </cell>
          <cell r="J2181" t="str">
            <v xml:space="preserve"> </v>
          </cell>
          <cell r="K2181" t="str">
            <v>Mauricio  Silva</v>
          </cell>
          <cell r="L2181" t="str">
            <v>Maria Paz  Aranciba</v>
          </cell>
          <cell r="M2181" t="str">
            <v>marancibia@callegari.cl</v>
          </cell>
          <cell r="N2181">
            <v>6800000</v>
          </cell>
        </row>
        <row r="2182">
          <cell r="A2182" t="str">
            <v>PFTD88</v>
          </cell>
          <cell r="B2182">
            <v>44816.52847222222</v>
          </cell>
          <cell r="C2182" t="str">
            <v>RAM</v>
          </cell>
          <cell r="D2182">
            <v>1500</v>
          </cell>
          <cell r="E2182">
            <v>2020</v>
          </cell>
          <cell r="F2182">
            <v>60000</v>
          </cell>
          <cell r="G2182" t="str">
            <v>3.0 CREW CAB LARAMIE AT 4X4 DIESEL</v>
          </cell>
          <cell r="H2182" t="str">
            <v>AZUL PROFUNDO</v>
          </cell>
          <cell r="I2182" t="str">
            <v>Megacentro Copiapo</v>
          </cell>
          <cell r="J2182" t="str">
            <v xml:space="preserve"> </v>
          </cell>
          <cell r="K2182" t="str">
            <v>Camila Chepilla</v>
          </cell>
          <cell r="L2182" t="str">
            <v>Martin Thielemann</v>
          </cell>
          <cell r="M2182" t="str">
            <v>mthielemann@callegari.cl</v>
          </cell>
          <cell r="N2182">
            <v>35000000</v>
          </cell>
        </row>
        <row r="2183">
          <cell r="A2183" t="str">
            <v>LDVZ61</v>
          </cell>
          <cell r="B2183">
            <v>44816.443749999999</v>
          </cell>
          <cell r="C2183" t="str">
            <v>SUBARU</v>
          </cell>
          <cell r="D2183" t="str">
            <v>FORESTER</v>
          </cell>
          <cell r="E2183">
            <v>2019</v>
          </cell>
          <cell r="F2183">
            <v>77000</v>
          </cell>
          <cell r="H2183" t="str">
            <v>BLANCO CRISTAL PERLA</v>
          </cell>
          <cell r="I2183" t="str">
            <v>Peugeot La Serena</v>
          </cell>
          <cell r="J2183" t="str">
            <v xml:space="preserve"> </v>
          </cell>
          <cell r="K2183" t="str">
            <v>Mauricio  Silva</v>
          </cell>
          <cell r="L2183" t="str">
            <v>Camila Gonzalez</v>
          </cell>
          <cell r="M2183" t="str">
            <v>camila.gonzalez@callegari.cl</v>
          </cell>
          <cell r="N2183">
            <v>18600000</v>
          </cell>
        </row>
        <row r="2184">
          <cell r="A2184" t="str">
            <v>RTVT43</v>
          </cell>
          <cell r="B2184">
            <v>44813.525694444441</v>
          </cell>
          <cell r="C2184" t="str">
            <v>FORD</v>
          </cell>
          <cell r="D2184" t="str">
            <v>EXPLORER</v>
          </cell>
          <cell r="E2184">
            <v>2022</v>
          </cell>
          <cell r="F2184">
            <v>6100</v>
          </cell>
          <cell r="G2184" t="str">
            <v>2.3 XLT AT</v>
          </cell>
          <cell r="H2184" t="str">
            <v>GRIS CARBONIZADO</v>
          </cell>
          <cell r="I2184" t="str">
            <v>Peugeot La Serena</v>
          </cell>
          <cell r="J2184" t="str">
            <v xml:space="preserve"> </v>
          </cell>
          <cell r="K2184" t="str">
            <v>Mauricio  Silva</v>
          </cell>
          <cell r="L2184" t="str">
            <v>Adriana Casallas</v>
          </cell>
          <cell r="M2184" t="str">
            <v>acasallas@callegari.cl</v>
          </cell>
          <cell r="N2184">
            <v>28400000</v>
          </cell>
        </row>
        <row r="2185">
          <cell r="A2185" t="str">
            <v>HYSL74</v>
          </cell>
          <cell r="B2185">
            <v>44813.477777777778</v>
          </cell>
          <cell r="C2185" t="str">
            <v>DODGE</v>
          </cell>
          <cell r="D2185" t="str">
            <v>RAM</v>
          </cell>
          <cell r="E2185">
            <v>2016</v>
          </cell>
          <cell r="F2185">
            <v>80000</v>
          </cell>
          <cell r="G2185" t="str">
            <v>5.7 1500 SLT QUAD CABHEMI AT</v>
          </cell>
          <cell r="H2185" t="str">
            <v>NEGRO METALICO</v>
          </cell>
          <cell r="I2185" t="str">
            <v>Sk Copiapo</v>
          </cell>
          <cell r="J2185" t="str">
            <v xml:space="preserve"> </v>
          </cell>
          <cell r="K2185" t="str">
            <v>Mauricio  Silva</v>
          </cell>
          <cell r="L2185" t="str">
            <v>Elizabeth Guerrero</v>
          </cell>
          <cell r="M2185" t="str">
            <v>eguerrero@callegari.cl</v>
          </cell>
          <cell r="N2185">
            <v>20400000</v>
          </cell>
        </row>
        <row r="2186">
          <cell r="A2186" t="str">
            <v>LYLX76</v>
          </cell>
          <cell r="B2186">
            <v>44812.736111111109</v>
          </cell>
          <cell r="C2186" t="str">
            <v>FORD</v>
          </cell>
          <cell r="D2186" t="str">
            <v>EDGE</v>
          </cell>
          <cell r="E2186">
            <v>2020</v>
          </cell>
          <cell r="F2186">
            <v>48700</v>
          </cell>
          <cell r="G2186" t="str">
            <v>2.0 SEL ECOBOOST AT 4X4</v>
          </cell>
          <cell r="H2186" t="str">
            <v>NEGRO UNIVER</v>
          </cell>
          <cell r="I2186" t="str">
            <v>Megacentro La Serena</v>
          </cell>
          <cell r="J2186" t="str">
            <v xml:space="preserve"> </v>
          </cell>
          <cell r="K2186" t="str">
            <v>Mauricio  Silva</v>
          </cell>
          <cell r="L2186" t="str">
            <v>Fabian Muñoz</v>
          </cell>
          <cell r="M2186" t="str">
            <v>fmunoz@callegari.cl</v>
          </cell>
          <cell r="N2186">
            <v>18600000</v>
          </cell>
        </row>
        <row r="2187">
          <cell r="A2187" t="str">
            <v>PRHH68</v>
          </cell>
          <cell r="B2187">
            <v>44812.707638888889</v>
          </cell>
          <cell r="C2187" t="str">
            <v>MG</v>
          </cell>
          <cell r="D2187" t="str">
            <v>ZX</v>
          </cell>
          <cell r="E2187">
            <v>2021</v>
          </cell>
          <cell r="F2187">
            <v>35000</v>
          </cell>
          <cell r="G2187" t="str">
            <v>1.5 COM MT</v>
          </cell>
          <cell r="H2187" t="str">
            <v>ROJO</v>
          </cell>
          <cell r="I2187" t="str">
            <v>Megacentro Ovalle</v>
          </cell>
          <cell r="J2187" t="str">
            <v xml:space="preserve"> </v>
          </cell>
          <cell r="K2187" t="str">
            <v>Mauricio  Silva</v>
          </cell>
          <cell r="L2187" t="str">
            <v>Oscar Ramos</v>
          </cell>
          <cell r="M2187" t="str">
            <v>oramos@callegari.cl</v>
          </cell>
          <cell r="N2187">
            <v>10200000</v>
          </cell>
        </row>
        <row r="2188">
          <cell r="A2188" t="str">
            <v>LYLX76</v>
          </cell>
          <cell r="B2188">
            <v>44812.681944444441</v>
          </cell>
          <cell r="C2188" t="str">
            <v>FORD</v>
          </cell>
          <cell r="D2188" t="str">
            <v>EDGE</v>
          </cell>
          <cell r="E2188">
            <v>2020</v>
          </cell>
          <cell r="F2188">
            <v>48500</v>
          </cell>
          <cell r="G2188" t="str">
            <v>3.5 SEL AT 4X4</v>
          </cell>
          <cell r="H2188" t="str">
            <v>NEGRO UNIVER</v>
          </cell>
          <cell r="I2188" t="str">
            <v>Megacentro La Serena</v>
          </cell>
          <cell r="J2188" t="str">
            <v xml:space="preserve"> </v>
          </cell>
          <cell r="K2188" t="str">
            <v>Antonella Daire</v>
          </cell>
          <cell r="L2188" t="str">
            <v>Fabian Muñoz</v>
          </cell>
          <cell r="M2188" t="str">
            <v>fmunoz@callegari.cl</v>
          </cell>
          <cell r="N2188">
            <v>18600000</v>
          </cell>
        </row>
        <row r="2189">
          <cell r="A2189" t="str">
            <v>GSVG87</v>
          </cell>
          <cell r="B2189">
            <v>44811.430555555555</v>
          </cell>
          <cell r="C2189" t="str">
            <v>JEEP</v>
          </cell>
          <cell r="D2189" t="str">
            <v>GRAND CHEROKEE</v>
          </cell>
          <cell r="E2189">
            <v>2015</v>
          </cell>
          <cell r="F2189">
            <v>120557</v>
          </cell>
          <cell r="G2189" t="str">
            <v>5.7 OVERLAND AT</v>
          </cell>
          <cell r="H2189" t="str">
            <v>GRIS GRAFITO METALIC</v>
          </cell>
          <cell r="I2189" t="str">
            <v>Local Fco De Aguirre</v>
          </cell>
          <cell r="J2189" t="str">
            <v xml:space="preserve"> </v>
          </cell>
          <cell r="K2189" t="str">
            <v>Mauricio  Silva</v>
          </cell>
          <cell r="L2189" t="str">
            <v>Pablo Toth</v>
          </cell>
          <cell r="M2189" t="str">
            <v>ptoth@callegari.cl</v>
          </cell>
          <cell r="N2189">
            <v>14500000</v>
          </cell>
        </row>
        <row r="2190">
          <cell r="A2190" t="str">
            <v>JWVF96</v>
          </cell>
          <cell r="B2190">
            <v>44810.783333333333</v>
          </cell>
          <cell r="C2190" t="str">
            <v>VOLKSWAGEN</v>
          </cell>
          <cell r="D2190" t="str">
            <v>BORA</v>
          </cell>
          <cell r="E2190">
            <v>2017</v>
          </cell>
          <cell r="F2190">
            <v>95000</v>
          </cell>
          <cell r="G2190" t="str">
            <v>2.0 TDIADVANCE AT DIESEL</v>
          </cell>
          <cell r="H2190" t="str">
            <v>PLATEADO BRILLANTE</v>
          </cell>
          <cell r="I2190" t="str">
            <v xml:space="preserve">Premium Usados </v>
          </cell>
          <cell r="J2190" t="str">
            <v xml:space="preserve"> </v>
          </cell>
          <cell r="K2190" t="str">
            <v>Mauricio  Silva</v>
          </cell>
          <cell r="L2190" t="str">
            <v>Jordi Foitzick</v>
          </cell>
          <cell r="M2190" t="str">
            <v>jocarrasco@callegari.cl</v>
          </cell>
          <cell r="N2190">
            <v>9000000</v>
          </cell>
        </row>
        <row r="2191">
          <cell r="A2191" t="str">
            <v>RFBV92</v>
          </cell>
          <cell r="B2191">
            <v>44810.759027777778</v>
          </cell>
          <cell r="C2191" t="str">
            <v>NISSAN</v>
          </cell>
          <cell r="D2191" t="str">
            <v>QASHQAI</v>
          </cell>
          <cell r="E2191">
            <v>2022</v>
          </cell>
          <cell r="F2191">
            <v>50</v>
          </cell>
          <cell r="G2191" t="str">
            <v>2.0 ADVANCE MT</v>
          </cell>
          <cell r="H2191" t="str">
            <v>PLATA</v>
          </cell>
          <cell r="I2191" t="str">
            <v>Nissan Copiapo</v>
          </cell>
          <cell r="J2191" t="str">
            <v xml:space="preserve"> </v>
          </cell>
          <cell r="K2191" t="str">
            <v>Camila Chepilla</v>
          </cell>
          <cell r="L2191" t="str">
            <v>Daniel Villa</v>
          </cell>
          <cell r="M2191" t="str">
            <v>dvilla@callegari.cl</v>
          </cell>
          <cell r="N2191">
            <v>13500000</v>
          </cell>
        </row>
        <row r="2192">
          <cell r="A2192" t="str">
            <v>LPXG50</v>
          </cell>
          <cell r="B2192">
            <v>44810.684027777781</v>
          </cell>
          <cell r="C2192" t="str">
            <v>KIA MOTORS</v>
          </cell>
          <cell r="D2192" t="str">
            <v>MORNING</v>
          </cell>
          <cell r="E2192">
            <v>2019</v>
          </cell>
          <cell r="F2192">
            <v>61000</v>
          </cell>
          <cell r="G2192" t="str">
            <v>MORNING EX 1.2L 5MT ABS AC</v>
          </cell>
          <cell r="H2192" t="str">
            <v>BLANCO INVIERNO</v>
          </cell>
          <cell r="I2192" t="str">
            <v>Kia La Serena</v>
          </cell>
          <cell r="J2192" t="str">
            <v xml:space="preserve"> </v>
          </cell>
          <cell r="K2192" t="str">
            <v>Mauricio  Silva</v>
          </cell>
          <cell r="L2192" t="str">
            <v>Loreto Garces</v>
          </cell>
          <cell r="M2192" t="str">
            <v>lgarces@callegari.cl</v>
          </cell>
          <cell r="N2192">
            <v>6600000</v>
          </cell>
        </row>
        <row r="2193">
          <cell r="A2193" t="str">
            <v>RPRH26</v>
          </cell>
          <cell r="B2193">
            <v>44810.640277777777</v>
          </cell>
          <cell r="C2193" t="str">
            <v>FORD</v>
          </cell>
          <cell r="D2193" t="str">
            <v>TERRITORY</v>
          </cell>
          <cell r="E2193">
            <v>2022</v>
          </cell>
          <cell r="F2193">
            <v>9200</v>
          </cell>
          <cell r="G2193" t="str">
            <v>1.5 TREND AT</v>
          </cell>
          <cell r="H2193" t="str">
            <v>BLANCO PERLADO</v>
          </cell>
          <cell r="I2193" t="str">
            <v>Peugeot La Serena</v>
          </cell>
          <cell r="J2193" t="str">
            <v xml:space="preserve"> </v>
          </cell>
          <cell r="K2193" t="str">
            <v>Mauricio  Silva</v>
          </cell>
          <cell r="L2193" t="str">
            <v>Carlos  Torres</v>
          </cell>
          <cell r="M2193" t="str">
            <v>ctorres@callegari.cl</v>
          </cell>
          <cell r="N2193">
            <v>16500000</v>
          </cell>
        </row>
        <row r="2194">
          <cell r="A2194" t="str">
            <v>JFTB95</v>
          </cell>
          <cell r="B2194">
            <v>44809.716666666667</v>
          </cell>
          <cell r="C2194" t="str">
            <v>RENAULT</v>
          </cell>
          <cell r="D2194" t="str">
            <v>SYMBOL</v>
          </cell>
          <cell r="E2194">
            <v>2017</v>
          </cell>
          <cell r="F2194">
            <v>103000</v>
          </cell>
          <cell r="G2194" t="str">
            <v>1.6 INTENS MT</v>
          </cell>
          <cell r="H2194" t="str">
            <v>BLANCO GLACIER</v>
          </cell>
          <cell r="I2194" t="str">
            <v>Sk Copiapo</v>
          </cell>
          <cell r="J2194" t="str">
            <v xml:space="preserve"> </v>
          </cell>
          <cell r="K2194" t="str">
            <v>Camila Chepilla</v>
          </cell>
          <cell r="L2194" t="str">
            <v>Liseth Loreto</v>
          </cell>
          <cell r="M2194" t="str">
            <v>lloreto@callegari.cl</v>
          </cell>
          <cell r="N2194">
            <v>5500000</v>
          </cell>
        </row>
        <row r="2195">
          <cell r="A2195" t="str">
            <v>PCFK99</v>
          </cell>
          <cell r="B2195">
            <v>44806.765277777777</v>
          </cell>
          <cell r="C2195" t="str">
            <v>FORD</v>
          </cell>
          <cell r="D2195" t="str">
            <v>ECOSPORT</v>
          </cell>
          <cell r="E2195">
            <v>2020</v>
          </cell>
          <cell r="F2195">
            <v>52000</v>
          </cell>
          <cell r="G2195" t="str">
            <v>1.5 SE AT</v>
          </cell>
          <cell r="H2195" t="str">
            <v>GRIS MERCURIO</v>
          </cell>
          <cell r="I2195" t="str">
            <v>Megacentro La Serena</v>
          </cell>
          <cell r="J2195" t="str">
            <v xml:space="preserve"> </v>
          </cell>
          <cell r="K2195" t="str">
            <v>Mauricio  Silva</v>
          </cell>
          <cell r="L2195" t="str">
            <v>Juan Saavedra</v>
          </cell>
          <cell r="M2195" t="str">
            <v>jsaavedra@callegari.cl</v>
          </cell>
          <cell r="N2195">
            <v>12100000</v>
          </cell>
        </row>
        <row r="2196">
          <cell r="A2196" t="str">
            <v>JGCF83</v>
          </cell>
          <cell r="B2196">
            <v>44804.790277777778</v>
          </cell>
          <cell r="C2196" t="str">
            <v>PEUGEOT</v>
          </cell>
          <cell r="D2196">
            <v>308</v>
          </cell>
          <cell r="E2196">
            <v>2017</v>
          </cell>
          <cell r="F2196">
            <v>42000</v>
          </cell>
          <cell r="H2196" t="str">
            <v>GRIS ARTENSE</v>
          </cell>
          <cell r="I2196" t="str">
            <v>Peugeot La Serena</v>
          </cell>
          <cell r="J2196" t="str">
            <v xml:space="preserve"> </v>
          </cell>
          <cell r="K2196" t="str">
            <v>Mauricio  Silva</v>
          </cell>
          <cell r="L2196" t="str">
            <v>Carlos  Torres</v>
          </cell>
          <cell r="M2196" t="str">
            <v>ctorres@callegari.cl</v>
          </cell>
          <cell r="N2196">
            <v>12000000</v>
          </cell>
        </row>
        <row r="2197">
          <cell r="A2197" t="str">
            <v>KTCX12</v>
          </cell>
          <cell r="B2197">
            <v>44804.698611111111</v>
          </cell>
          <cell r="C2197" t="str">
            <v>FORD</v>
          </cell>
          <cell r="D2197" t="str">
            <v>EXPLORER</v>
          </cell>
          <cell r="E2197">
            <v>2019</v>
          </cell>
          <cell r="F2197">
            <v>69000</v>
          </cell>
          <cell r="G2197" t="str">
            <v>3.5 XLT AT</v>
          </cell>
          <cell r="H2197" t="str">
            <v>GRIS METALICO</v>
          </cell>
          <cell r="I2197" t="str">
            <v>Megacentro Copiapo</v>
          </cell>
          <cell r="J2197" t="str">
            <v xml:space="preserve"> </v>
          </cell>
          <cell r="K2197" t="str">
            <v>Mauricio  Silva</v>
          </cell>
          <cell r="L2197" t="str">
            <v>Martin Thielemann</v>
          </cell>
          <cell r="M2197" t="str">
            <v>mthielemann@callegari.cl</v>
          </cell>
          <cell r="N2197">
            <v>20000000</v>
          </cell>
        </row>
        <row r="2198">
          <cell r="A2198" t="str">
            <v>GSKY99</v>
          </cell>
          <cell r="B2198">
            <v>44804.697916666664</v>
          </cell>
          <cell r="C2198" t="str">
            <v>PEUGEOT</v>
          </cell>
          <cell r="D2198" t="str">
            <v>EXPERT</v>
          </cell>
          <cell r="E2198">
            <v>2015</v>
          </cell>
          <cell r="F2198">
            <v>96000</v>
          </cell>
          <cell r="G2198" t="str">
            <v>2.0 FURGON L2H1 HDI NAV MT DIESEL</v>
          </cell>
          <cell r="H2198" t="str">
            <v>BLANCO BANQUISE</v>
          </cell>
          <cell r="I2198" t="str">
            <v>Peugeot La Serena</v>
          </cell>
          <cell r="J2198" t="str">
            <v xml:space="preserve"> </v>
          </cell>
          <cell r="K2198" t="str">
            <v>Mauricio  Silva</v>
          </cell>
          <cell r="L2198" t="str">
            <v>Carlos  Torres</v>
          </cell>
          <cell r="M2198" t="str">
            <v>ctorres@callegari.cl</v>
          </cell>
          <cell r="N2198">
            <v>9000000</v>
          </cell>
        </row>
        <row r="2199">
          <cell r="A2199" t="str">
            <v>HTVV73</v>
          </cell>
          <cell r="B2199">
            <v>44804.688888888886</v>
          </cell>
          <cell r="C2199" t="str">
            <v>SUZUKI</v>
          </cell>
          <cell r="D2199" t="str">
            <v>GRAND VITARA</v>
          </cell>
          <cell r="E2199">
            <v>2016</v>
          </cell>
          <cell r="F2199">
            <v>77300</v>
          </cell>
          <cell r="G2199" t="str">
            <v>2.4 GLX SPORT MT</v>
          </cell>
          <cell r="H2199" t="str">
            <v>DORADO BRONCE BIZONT</v>
          </cell>
          <cell r="I2199" t="str">
            <v>Megacentro Ovalle</v>
          </cell>
          <cell r="J2199" t="str">
            <v xml:space="preserve"> </v>
          </cell>
          <cell r="K2199" t="str">
            <v>Mauricio  Silva</v>
          </cell>
          <cell r="L2199" t="str">
            <v>Oscar Ramos</v>
          </cell>
          <cell r="M2199" t="str">
            <v>oramos@callegari.cl</v>
          </cell>
          <cell r="N2199">
            <v>9800000</v>
          </cell>
        </row>
        <row r="2200">
          <cell r="A2200" t="str">
            <v>RGTS25</v>
          </cell>
          <cell r="B2200">
            <v>44804.688888888886</v>
          </cell>
          <cell r="C2200" t="str">
            <v>CHERY</v>
          </cell>
          <cell r="D2200" t="str">
            <v>TIGGO 2</v>
          </cell>
          <cell r="E2200">
            <v>2022</v>
          </cell>
          <cell r="F2200">
            <v>19500</v>
          </cell>
          <cell r="G2200" t="str">
            <v>1.5 GL MT</v>
          </cell>
          <cell r="H2200" t="str">
            <v>BLANCO METALIZADO</v>
          </cell>
          <cell r="I2200" t="str">
            <v>Megacentro Ovalle</v>
          </cell>
          <cell r="J2200" t="str">
            <v xml:space="preserve"> </v>
          </cell>
          <cell r="K2200" t="str">
            <v>Mauricio  Silva</v>
          </cell>
          <cell r="L2200" t="str">
            <v>Oscar Ramos</v>
          </cell>
          <cell r="M2200" t="str">
            <v>oramos@callegari.cl</v>
          </cell>
          <cell r="N2200">
            <v>8700000</v>
          </cell>
        </row>
        <row r="2201">
          <cell r="A2201" t="str">
            <v>RZVY13</v>
          </cell>
          <cell r="B2201">
            <v>44804.678472222222</v>
          </cell>
          <cell r="C2201" t="str">
            <v>CHERY</v>
          </cell>
          <cell r="D2201" t="str">
            <v>TIGGO 7</v>
          </cell>
          <cell r="E2201">
            <v>2022</v>
          </cell>
          <cell r="F2201">
            <v>738</v>
          </cell>
          <cell r="G2201" t="str">
            <v>1.5 PRO GLX AT</v>
          </cell>
          <cell r="H2201" t="str">
            <v>ROJO METALIZADO</v>
          </cell>
          <cell r="I2201" t="str">
            <v>Sk Copiapo</v>
          </cell>
          <cell r="J2201" t="str">
            <v xml:space="preserve"> </v>
          </cell>
          <cell r="K2201" t="str">
            <v>Mauricio  Silva</v>
          </cell>
          <cell r="L2201" t="str">
            <v>Elizabeth Guerrero</v>
          </cell>
          <cell r="M2201" t="str">
            <v>eguerrero@callegari.cl</v>
          </cell>
          <cell r="N2201">
            <v>16900000</v>
          </cell>
        </row>
        <row r="2202">
          <cell r="A2202" t="str">
            <v>KSRY51</v>
          </cell>
          <cell r="B2202">
            <v>44804.510416666664</v>
          </cell>
          <cell r="C2202" t="str">
            <v>MITSUBISHI</v>
          </cell>
          <cell r="D2202" t="str">
            <v>OUTLANDER</v>
          </cell>
          <cell r="E2202">
            <v>2018</v>
          </cell>
          <cell r="F2202">
            <v>82000</v>
          </cell>
          <cell r="G2202" t="str">
            <v>2.0 AT</v>
          </cell>
          <cell r="H2202" t="str">
            <v>ROJO METALIZADO</v>
          </cell>
          <cell r="I2202" t="str">
            <v>Local Fco De Aguirre</v>
          </cell>
          <cell r="J2202" t="str">
            <v xml:space="preserve"> </v>
          </cell>
          <cell r="K2202" t="str">
            <v>Mauricio  Silva</v>
          </cell>
          <cell r="L2202" t="str">
            <v>Paola Hidalgo</v>
          </cell>
          <cell r="M2202" t="str">
            <v>paola.hidalgo@callegari.cl</v>
          </cell>
          <cell r="N2202">
            <v>13400000</v>
          </cell>
        </row>
        <row r="2203">
          <cell r="A2203" t="str">
            <v>HZJK73</v>
          </cell>
          <cell r="B2203">
            <v>44804.480555555558</v>
          </cell>
          <cell r="C2203" t="str">
            <v>JEEP</v>
          </cell>
          <cell r="D2203" t="str">
            <v>PATRIOT</v>
          </cell>
          <cell r="E2203">
            <v>2016</v>
          </cell>
          <cell r="F2203">
            <v>53254</v>
          </cell>
          <cell r="G2203" t="str">
            <v>2.4 SPORT AT</v>
          </cell>
          <cell r="H2203" t="str">
            <v>BLANCO</v>
          </cell>
          <cell r="I2203" t="str">
            <v xml:space="preserve">Premium Usados </v>
          </cell>
          <cell r="J2203" t="str">
            <v xml:space="preserve"> </v>
          </cell>
          <cell r="K2203" t="str">
            <v>Mauricio  Silva</v>
          </cell>
          <cell r="L2203" t="str">
            <v>Mauricio Parra</v>
          </cell>
          <cell r="M2203" t="str">
            <v>mparra@callegari.cl</v>
          </cell>
          <cell r="N2203">
            <v>11000000</v>
          </cell>
        </row>
        <row r="2204">
          <cell r="A2204" t="str">
            <v>PSBB34</v>
          </cell>
          <cell r="B2204">
            <v>44803.741666666669</v>
          </cell>
          <cell r="C2204" t="str">
            <v>KIA MOTORS</v>
          </cell>
          <cell r="D2204" t="str">
            <v>SOLUTO</v>
          </cell>
          <cell r="E2204">
            <v>2021</v>
          </cell>
          <cell r="F2204">
            <v>15697</v>
          </cell>
          <cell r="G2204" t="str">
            <v>1.4 LX AC MT</v>
          </cell>
          <cell r="H2204" t="str">
            <v>ROJO PERSA</v>
          </cell>
          <cell r="I2204" t="str">
            <v>Kia La Serena</v>
          </cell>
          <cell r="J2204" t="str">
            <v xml:space="preserve"> </v>
          </cell>
          <cell r="K2204" t="str">
            <v>Mauricio  Silva</v>
          </cell>
          <cell r="L2204" t="str">
            <v>Carolina Bustos</v>
          </cell>
          <cell r="M2204" t="str">
            <v>cbustos@callegari.cl</v>
          </cell>
          <cell r="N2204">
            <v>10200000</v>
          </cell>
        </row>
        <row r="2205">
          <cell r="A2205" t="str">
            <v>PYDH63</v>
          </cell>
          <cell r="B2205">
            <v>44804.46597222222</v>
          </cell>
          <cell r="C2205" t="str">
            <v>KIA MOTORS</v>
          </cell>
          <cell r="D2205" t="str">
            <v>RIO 4</v>
          </cell>
          <cell r="E2205">
            <v>2021</v>
          </cell>
          <cell r="F2205">
            <v>6000</v>
          </cell>
          <cell r="G2205" t="str">
            <v>RIO 4 EX 1.4L 6MT FULL</v>
          </cell>
          <cell r="H2205" t="str">
            <v>AZUL SMOKE</v>
          </cell>
          <cell r="I2205" t="str">
            <v>Kia La Serena</v>
          </cell>
          <cell r="J2205" t="str">
            <v xml:space="preserve"> </v>
          </cell>
          <cell r="K2205" t="str">
            <v>Mauricio  Silva</v>
          </cell>
          <cell r="L2205" t="str">
            <v>Carolina Bustos</v>
          </cell>
          <cell r="M2205" t="str">
            <v>cbustos@callegari.cl</v>
          </cell>
          <cell r="N2205">
            <v>11000000</v>
          </cell>
        </row>
        <row r="2206">
          <cell r="A2206" t="str">
            <v>RBLT14</v>
          </cell>
          <cell r="B2206">
            <v>44804.415277777778</v>
          </cell>
          <cell r="C2206" t="str">
            <v>HYUNDAI</v>
          </cell>
          <cell r="D2206" t="str">
            <v>ACCENT</v>
          </cell>
          <cell r="E2206">
            <v>2021</v>
          </cell>
          <cell r="F2206">
            <v>9000</v>
          </cell>
          <cell r="G2206" t="str">
            <v>1.4 SDN HCI PLUS MT</v>
          </cell>
          <cell r="H2206" t="str">
            <v>ROJO PASION</v>
          </cell>
          <cell r="I2206" t="str">
            <v>Megacentro Ovalle</v>
          </cell>
          <cell r="J2206" t="str">
            <v xml:space="preserve"> </v>
          </cell>
          <cell r="K2206" t="str">
            <v>Mauricio  Silva</v>
          </cell>
          <cell r="L2206" t="str">
            <v>Oscar Ramos</v>
          </cell>
          <cell r="M2206" t="str">
            <v>oramos@callegari.cl</v>
          </cell>
          <cell r="N2206">
            <v>10800000</v>
          </cell>
        </row>
        <row r="2207">
          <cell r="A2207" t="str">
            <v>PFSC43</v>
          </cell>
          <cell r="B2207">
            <v>44803.777083333334</v>
          </cell>
          <cell r="C2207" t="str">
            <v>CHERY</v>
          </cell>
          <cell r="D2207" t="str">
            <v>TIGGO 7</v>
          </cell>
          <cell r="E2207">
            <v>2021</v>
          </cell>
          <cell r="F2207">
            <v>31000</v>
          </cell>
          <cell r="G2207" t="str">
            <v>1.5 PRO GLX AT</v>
          </cell>
          <cell r="H2207" t="str">
            <v>GRIS PLATA</v>
          </cell>
          <cell r="I2207" t="str">
            <v>Vallenar</v>
          </cell>
          <cell r="J2207" t="str">
            <v xml:space="preserve"> </v>
          </cell>
          <cell r="K2207" t="str">
            <v>Mauricio  Silva</v>
          </cell>
          <cell r="L2207" t="str">
            <v>Claudia Vasquez</v>
          </cell>
          <cell r="M2207" t="str">
            <v>cvasquez@callegari.cl</v>
          </cell>
          <cell r="N2207">
            <v>13500000</v>
          </cell>
        </row>
        <row r="2208">
          <cell r="A2208" t="str">
            <v>LLJF14</v>
          </cell>
          <cell r="B2208">
            <v>44803.761805555558</v>
          </cell>
          <cell r="C2208" t="str">
            <v>MAZDA</v>
          </cell>
          <cell r="D2208" t="str">
            <v>MAZDA3</v>
          </cell>
          <cell r="E2208">
            <v>2019</v>
          </cell>
          <cell r="F2208">
            <v>37000</v>
          </cell>
          <cell r="G2208" t="str">
            <v>2.0L V MT</v>
          </cell>
          <cell r="H2208" t="str">
            <v>ROJO CRISTAL</v>
          </cell>
          <cell r="I2208" t="str">
            <v>Sk Copiapo</v>
          </cell>
          <cell r="J2208" t="str">
            <v xml:space="preserve"> </v>
          </cell>
          <cell r="K2208" t="str">
            <v>Mauricio  Silva</v>
          </cell>
          <cell r="L2208" t="str">
            <v>Katherine Arredondo</v>
          </cell>
          <cell r="M2208" t="str">
            <v>karredondo@callegari.cl</v>
          </cell>
          <cell r="N2208">
            <v>9200000</v>
          </cell>
        </row>
        <row r="2209">
          <cell r="A2209" t="str">
            <v>JBLY67</v>
          </cell>
          <cell r="B2209">
            <v>44803.7</v>
          </cell>
          <cell r="C2209" t="str">
            <v>FORD</v>
          </cell>
          <cell r="D2209" t="str">
            <v>ECOSPORT</v>
          </cell>
          <cell r="E2209">
            <v>2016</v>
          </cell>
          <cell r="F2209">
            <v>116877</v>
          </cell>
          <cell r="H2209" t="str">
            <v>GRIS METALICO</v>
          </cell>
          <cell r="I2209" t="str">
            <v xml:space="preserve">Premium Usados </v>
          </cell>
          <cell r="J2209" t="str">
            <v xml:space="preserve"> </v>
          </cell>
          <cell r="K2209" t="str">
            <v>Mauricio  Silva</v>
          </cell>
          <cell r="L2209" t="str">
            <v>Mauricio Parra</v>
          </cell>
          <cell r="M2209" t="str">
            <v>mparra@callegari.cl</v>
          </cell>
          <cell r="N2209">
            <v>8900000</v>
          </cell>
        </row>
        <row r="2210">
          <cell r="A2210" t="str">
            <v>LSYC88</v>
          </cell>
          <cell r="B2210">
            <v>44803.561805555553</v>
          </cell>
          <cell r="C2210" t="str">
            <v>KIA MOTORS</v>
          </cell>
          <cell r="D2210" t="str">
            <v>SPORTAGE</v>
          </cell>
          <cell r="E2210">
            <v>2020</v>
          </cell>
          <cell r="F2210">
            <v>35000</v>
          </cell>
          <cell r="G2210" t="str">
            <v>SPORTAGE LX 2.0L GSL 6MT 2WD</v>
          </cell>
          <cell r="H2210" t="str">
            <v>BLANCO INVIERNO</v>
          </cell>
          <cell r="I2210" t="str">
            <v>Vallenar</v>
          </cell>
          <cell r="J2210" t="str">
            <v xml:space="preserve"> </v>
          </cell>
          <cell r="K2210" t="str">
            <v>Mauricio  Silva</v>
          </cell>
          <cell r="L2210" t="str">
            <v>Claudia Vasquez</v>
          </cell>
          <cell r="M2210" t="str">
            <v>cvasquez@callegari.cl</v>
          </cell>
          <cell r="N2210">
            <v>16000000</v>
          </cell>
        </row>
        <row r="2211">
          <cell r="A2211" t="str">
            <v>KCBT63</v>
          </cell>
          <cell r="B2211">
            <v>44803.415972222225</v>
          </cell>
          <cell r="C2211" t="str">
            <v>HYUNDAI</v>
          </cell>
          <cell r="D2211" t="str">
            <v>SANTA FE</v>
          </cell>
          <cell r="E2211">
            <v>2019</v>
          </cell>
          <cell r="F2211">
            <v>46000</v>
          </cell>
          <cell r="G2211" t="str">
            <v>2.4 DM WGN 4WD GLS FULL AT</v>
          </cell>
          <cell r="H2211" t="str">
            <v>gris grafito</v>
          </cell>
          <cell r="I2211" t="str">
            <v>Vallenar</v>
          </cell>
          <cell r="J2211" t="str">
            <v xml:space="preserve"> </v>
          </cell>
          <cell r="K2211" t="str">
            <v>Mauricio  Silva</v>
          </cell>
          <cell r="L2211" t="str">
            <v>Jorge Peña</v>
          </cell>
          <cell r="M2211" t="str">
            <v>jpenav@callegari.cl</v>
          </cell>
          <cell r="N2211">
            <v>16950000</v>
          </cell>
        </row>
        <row r="2212">
          <cell r="A2212" t="str">
            <v>PRVL10</v>
          </cell>
          <cell r="B2212">
            <v>44802.788888888892</v>
          </cell>
          <cell r="C2212" t="str">
            <v>NISSAN</v>
          </cell>
          <cell r="D2212" t="str">
            <v>QASHQAI</v>
          </cell>
          <cell r="E2212">
            <v>2021</v>
          </cell>
          <cell r="F2212">
            <v>15311</v>
          </cell>
          <cell r="G2212" t="str">
            <v>2.0 SENSE MT</v>
          </cell>
          <cell r="H2212" t="str">
            <v>GRIS METALICO</v>
          </cell>
          <cell r="I2212" t="str">
            <v>Vallenar</v>
          </cell>
          <cell r="J2212" t="str">
            <v xml:space="preserve"> </v>
          </cell>
          <cell r="K2212" t="str">
            <v>Camila Chepilla</v>
          </cell>
          <cell r="L2212" t="str">
            <v>Jorge Peña</v>
          </cell>
          <cell r="M2212" t="str">
            <v>jpenav@callegari.cl</v>
          </cell>
          <cell r="N2212">
            <v>14000000</v>
          </cell>
        </row>
        <row r="2213">
          <cell r="A2213" t="str">
            <v>PRZZ98</v>
          </cell>
          <cell r="B2213">
            <v>44802.677083333336</v>
          </cell>
          <cell r="C2213" t="str">
            <v>FORD</v>
          </cell>
          <cell r="D2213" t="str">
            <v>TERRITORY</v>
          </cell>
          <cell r="E2213">
            <v>2021</v>
          </cell>
          <cell r="F2213">
            <v>25000</v>
          </cell>
          <cell r="G2213" t="str">
            <v>1.5 TITANIUM PLUS AT</v>
          </cell>
          <cell r="H2213" t="str">
            <v>AZUL LUNAR</v>
          </cell>
          <cell r="I2213" t="str">
            <v>Megacentro La Serena</v>
          </cell>
          <cell r="J2213" t="str">
            <v xml:space="preserve"> </v>
          </cell>
          <cell r="K2213" t="str">
            <v>Mauricio  Silva</v>
          </cell>
          <cell r="L2213" t="str">
            <v>Viviana Rojas</v>
          </cell>
          <cell r="M2213" t="str">
            <v>v.rojas@callegari.cl</v>
          </cell>
          <cell r="N2213">
            <v>17700000</v>
          </cell>
        </row>
        <row r="2214">
          <cell r="A2214" t="str">
            <v>KSRV14</v>
          </cell>
          <cell r="B2214">
            <v>44802.652083333334</v>
          </cell>
          <cell r="C2214" t="str">
            <v>SUBARU</v>
          </cell>
          <cell r="D2214" t="str">
            <v>XV</v>
          </cell>
          <cell r="E2214">
            <v>2018</v>
          </cell>
          <cell r="F2214">
            <v>113000</v>
          </cell>
          <cell r="G2214" t="str">
            <v>1.6 AT 4X4</v>
          </cell>
          <cell r="H2214" t="str">
            <v>PLATEADO HIELO CLARO</v>
          </cell>
          <cell r="I2214" t="str">
            <v xml:space="preserve">Premium Usados </v>
          </cell>
          <cell r="J2214" t="str">
            <v xml:space="preserve"> </v>
          </cell>
          <cell r="K2214" t="str">
            <v>Mauricio  Silva</v>
          </cell>
          <cell r="L2214" t="str">
            <v>Jordi Foitzick</v>
          </cell>
          <cell r="M2214" t="str">
            <v>jocarrasco@callegari.cl</v>
          </cell>
          <cell r="N2214">
            <v>15000000</v>
          </cell>
        </row>
        <row r="2215">
          <cell r="A2215" t="str">
            <v>JGYV63</v>
          </cell>
          <cell r="B2215">
            <v>44802.521527777775</v>
          </cell>
          <cell r="C2215" t="str">
            <v>NISSAN</v>
          </cell>
          <cell r="D2215" t="str">
            <v>X-TRAIL</v>
          </cell>
          <cell r="E2215">
            <v>2017</v>
          </cell>
          <cell r="F2215">
            <v>93500</v>
          </cell>
          <cell r="G2215" t="str">
            <v>2.5 SENSE CVT 2F AT 4X4</v>
          </cell>
          <cell r="H2215" t="str">
            <v>GRIS METALICO</v>
          </cell>
          <cell r="I2215" t="str">
            <v>Usados Los Carreras</v>
          </cell>
          <cell r="J2215" t="str">
            <v xml:space="preserve"> </v>
          </cell>
          <cell r="K2215" t="str">
            <v>Camila Chepilla</v>
          </cell>
          <cell r="L2215" t="str">
            <v>Omar Rojas</v>
          </cell>
          <cell r="M2215" t="str">
            <v>orojas@callegari.cl</v>
          </cell>
          <cell r="N2215">
            <v>14800000</v>
          </cell>
        </row>
        <row r="2216">
          <cell r="A2216" t="str">
            <v>JBJD63</v>
          </cell>
          <cell r="B2216">
            <v>44802.520833333336</v>
          </cell>
          <cell r="C2216" t="str">
            <v>MITSUBISHI</v>
          </cell>
          <cell r="D2216" t="str">
            <v>L200</v>
          </cell>
          <cell r="E2216">
            <v>2017</v>
          </cell>
          <cell r="F2216">
            <v>139000</v>
          </cell>
          <cell r="G2216" t="str">
            <v>2.4 WORK CR MT 4X2 DIESEL</v>
          </cell>
          <cell r="H2216" t="str">
            <v>PLATA</v>
          </cell>
          <cell r="I2216" t="str">
            <v>Sk Copiapo</v>
          </cell>
          <cell r="J2216" t="str">
            <v xml:space="preserve"> </v>
          </cell>
          <cell r="K2216" t="str">
            <v>Camila Chepilla</v>
          </cell>
          <cell r="L2216" t="str">
            <v>Lorena Castillo</v>
          </cell>
          <cell r="M2216" t="str">
            <v>lcastillo@callegari.cl</v>
          </cell>
          <cell r="N2216">
            <v>13800000</v>
          </cell>
        </row>
        <row r="2217">
          <cell r="A2217" t="str">
            <v>PLHG42</v>
          </cell>
          <cell r="B2217">
            <v>44799.786805555559</v>
          </cell>
          <cell r="C2217" t="str">
            <v>KIA MOTORS</v>
          </cell>
          <cell r="D2217" t="str">
            <v>MORNING</v>
          </cell>
          <cell r="E2217">
            <v>2021</v>
          </cell>
          <cell r="F2217">
            <v>16700</v>
          </cell>
          <cell r="G2217" t="str">
            <v>MORNING EX 1.2L 5MT ABS AC</v>
          </cell>
          <cell r="H2217" t="str">
            <v>ROJO VIVO</v>
          </cell>
          <cell r="I2217" t="str">
            <v>Megacentro Copiapo</v>
          </cell>
          <cell r="J2217" t="str">
            <v xml:space="preserve"> </v>
          </cell>
          <cell r="K2217" t="str">
            <v>Camila Chepilla</v>
          </cell>
          <cell r="L2217" t="str">
            <v>Humberto Godoy</v>
          </cell>
          <cell r="M2217" t="str">
            <v>hgodoy@callegari.cl</v>
          </cell>
          <cell r="N2217">
            <v>7900000</v>
          </cell>
        </row>
        <row r="2218">
          <cell r="A2218" t="str">
            <v>LDVR55</v>
          </cell>
          <cell r="B2218">
            <v>44799.724999999999</v>
          </cell>
          <cell r="C2218" t="str">
            <v>SUZUKI</v>
          </cell>
          <cell r="D2218" t="str">
            <v>BALENO</v>
          </cell>
          <cell r="E2218">
            <v>2019</v>
          </cell>
          <cell r="F2218">
            <v>41490</v>
          </cell>
          <cell r="G2218" t="str">
            <v>1.4 G GLS 5P MT</v>
          </cell>
          <cell r="H2218" t="str">
            <v>GRIS METALICO</v>
          </cell>
          <cell r="I2218" t="str">
            <v>Megacentro La Serena</v>
          </cell>
          <cell r="J2218" t="str">
            <v xml:space="preserve"> </v>
          </cell>
          <cell r="K2218" t="str">
            <v>Mauricio  Silva</v>
          </cell>
          <cell r="L2218" t="str">
            <v>Manuel Villalon</v>
          </cell>
          <cell r="M2218" t="str">
            <v>mvillalon@callegari.cl</v>
          </cell>
          <cell r="N2218">
            <v>7700000</v>
          </cell>
        </row>
        <row r="2219">
          <cell r="A2219" t="str">
            <v>PJDD43</v>
          </cell>
          <cell r="B2219">
            <v>44799.5625</v>
          </cell>
          <cell r="C2219" t="str">
            <v>MG</v>
          </cell>
          <cell r="D2219" t="str">
            <v>ZS</v>
          </cell>
          <cell r="E2219">
            <v>2021</v>
          </cell>
          <cell r="F2219">
            <v>13036</v>
          </cell>
          <cell r="G2219" t="str">
            <v>1.5 COM AT</v>
          </cell>
          <cell r="H2219" t="str">
            <v>azul</v>
          </cell>
          <cell r="I2219" t="str">
            <v>Kia La Serena</v>
          </cell>
          <cell r="J2219" t="str">
            <v xml:space="preserve"> </v>
          </cell>
          <cell r="K2219" t="str">
            <v>Mauricio  Silva</v>
          </cell>
          <cell r="L2219" t="str">
            <v>José Cerda</v>
          </cell>
          <cell r="M2219" t="str">
            <v>jose.cerda@callegari.cl</v>
          </cell>
          <cell r="N2219">
            <v>9500000</v>
          </cell>
        </row>
        <row r="2220">
          <cell r="A2220" t="str">
            <v>LVXF81</v>
          </cell>
          <cell r="B2220">
            <v>44799.495138888888</v>
          </cell>
          <cell r="C2220" t="str">
            <v>RAM</v>
          </cell>
          <cell r="D2220">
            <v>700</v>
          </cell>
          <cell r="E2220">
            <v>2020</v>
          </cell>
          <cell r="F2220">
            <v>20000</v>
          </cell>
          <cell r="G2220" t="str">
            <v>1.4 EXPRESS CS MT</v>
          </cell>
          <cell r="H2220" t="str">
            <v>BLANCO BANCHISA</v>
          </cell>
          <cell r="I2220" t="str">
            <v>Local Fco De Aguirre</v>
          </cell>
          <cell r="J2220" t="str">
            <v xml:space="preserve"> </v>
          </cell>
          <cell r="K2220" t="str">
            <v>Mauricio  Silva</v>
          </cell>
          <cell r="L2220" t="str">
            <v>Paola Hidalgo</v>
          </cell>
          <cell r="M2220" t="str">
            <v>paola.hidalgo@callegari.cl</v>
          </cell>
          <cell r="N2220">
            <v>9300000</v>
          </cell>
        </row>
        <row r="2221">
          <cell r="A2221" t="str">
            <v>PSTT24</v>
          </cell>
          <cell r="B2221">
            <v>44799.449305555558</v>
          </cell>
          <cell r="C2221" t="str">
            <v>PEUGEOT</v>
          </cell>
          <cell r="D2221">
            <v>2008</v>
          </cell>
          <cell r="E2221">
            <v>2021</v>
          </cell>
          <cell r="F2221">
            <v>29000</v>
          </cell>
          <cell r="G2221" t="str">
            <v>1.5 GT BLUEHDI 130 AT DIESEL</v>
          </cell>
          <cell r="H2221" t="str">
            <v>BLANCO NACARADO</v>
          </cell>
          <cell r="I2221" t="str">
            <v>Local Fco De Aguirre</v>
          </cell>
          <cell r="J2221" t="str">
            <v xml:space="preserve"> </v>
          </cell>
          <cell r="K2221" t="str">
            <v>Mauricio  Silva</v>
          </cell>
          <cell r="L2221" t="str">
            <v>Raul Muñoz</v>
          </cell>
          <cell r="M2221" t="str">
            <v>rmunoz@callegari.cl</v>
          </cell>
          <cell r="N2221">
            <v>17000000</v>
          </cell>
        </row>
        <row r="2222">
          <cell r="A2222" t="str">
            <v>LLBY63</v>
          </cell>
          <cell r="B2222">
            <v>44799.443749999999</v>
          </cell>
          <cell r="C2222" t="str">
            <v>FORD</v>
          </cell>
          <cell r="D2222" t="str">
            <v>F-150</v>
          </cell>
          <cell r="E2222">
            <v>2019</v>
          </cell>
          <cell r="F2222">
            <v>88500</v>
          </cell>
          <cell r="G2222" t="str">
            <v>3.5 CC LIMITED AT 4X4</v>
          </cell>
          <cell r="H2222" t="str">
            <v>ROJO METALICO</v>
          </cell>
          <cell r="I2222" t="str">
            <v>Megacentro La Serena</v>
          </cell>
          <cell r="J2222" t="str">
            <v xml:space="preserve"> </v>
          </cell>
          <cell r="K2222" t="str">
            <v>Mauricio  Silva</v>
          </cell>
          <cell r="L2222" t="str">
            <v>Fabian Muñoz</v>
          </cell>
          <cell r="M2222" t="str">
            <v>fmunoz@callegari.cl</v>
          </cell>
          <cell r="N2222">
            <v>34000000</v>
          </cell>
        </row>
        <row r="2223">
          <cell r="A2223" t="str">
            <v>LVXG16</v>
          </cell>
          <cell r="B2223">
            <v>44799.436805555553</v>
          </cell>
          <cell r="C2223" t="str">
            <v>DONGFENG</v>
          </cell>
          <cell r="D2223">
            <v>560</v>
          </cell>
          <cell r="E2223">
            <v>2020</v>
          </cell>
          <cell r="F2223">
            <v>54860</v>
          </cell>
          <cell r="G2223" t="str">
            <v>1.8 COMFORT MT</v>
          </cell>
          <cell r="H2223" t="str">
            <v>AZUL ELECTRICO</v>
          </cell>
          <cell r="I2223" t="str">
            <v>Kia La Serena</v>
          </cell>
          <cell r="J2223" t="str">
            <v xml:space="preserve"> </v>
          </cell>
          <cell r="K2223" t="str">
            <v>Mauricio  Silva</v>
          </cell>
          <cell r="L2223" t="str">
            <v>Ariel Aguirre</v>
          </cell>
          <cell r="M2223" t="str">
            <v>a.aguirre@callegari.cl</v>
          </cell>
          <cell r="N2223">
            <v>6750000</v>
          </cell>
        </row>
        <row r="2224">
          <cell r="A2224" t="str">
            <v>LSYB57</v>
          </cell>
          <cell r="B2224">
            <v>44798.715277777781</v>
          </cell>
          <cell r="C2224" t="str">
            <v>PEUGEOT</v>
          </cell>
          <cell r="D2224">
            <v>3008</v>
          </cell>
          <cell r="E2224">
            <v>2020</v>
          </cell>
          <cell r="F2224">
            <v>60000</v>
          </cell>
          <cell r="G2224" t="str">
            <v>1.5 ACTIVE BLUEHDI 130 MT DIESEL</v>
          </cell>
          <cell r="H2224" t="str">
            <v>BLANCO NACARADO</v>
          </cell>
          <cell r="I2224" t="str">
            <v>Peugeot La Serena</v>
          </cell>
          <cell r="J2224" t="str">
            <v xml:space="preserve"> </v>
          </cell>
          <cell r="K2224" t="str">
            <v>Mauricio  Silva</v>
          </cell>
          <cell r="L2224" t="str">
            <v>Adriana Casallas</v>
          </cell>
          <cell r="M2224" t="str">
            <v>acasallas@callegari.cl</v>
          </cell>
          <cell r="N2224">
            <v>17000000</v>
          </cell>
        </row>
        <row r="2225">
          <cell r="A2225" t="str">
            <v>KSRV91</v>
          </cell>
          <cell r="B2225">
            <v>44798.5625</v>
          </cell>
          <cell r="C2225" t="str">
            <v>NISSAN</v>
          </cell>
          <cell r="D2225" t="str">
            <v>QASHQAI</v>
          </cell>
          <cell r="E2225">
            <v>2018</v>
          </cell>
          <cell r="F2225">
            <v>26000</v>
          </cell>
          <cell r="G2225" t="str">
            <v>2.0 SENSE MT</v>
          </cell>
          <cell r="H2225" t="str">
            <v>BLANCO PERLA</v>
          </cell>
          <cell r="I2225" t="str">
            <v>Nissan La Serena</v>
          </cell>
          <cell r="J2225" t="str">
            <v xml:space="preserve"> </v>
          </cell>
          <cell r="K2225" t="str">
            <v>Mauricio  Silva</v>
          </cell>
          <cell r="L2225" t="str">
            <v>Cristian Castillo</v>
          </cell>
          <cell r="M2225" t="str">
            <v>ccastillo@callegari.cl</v>
          </cell>
          <cell r="N2225">
            <v>10500000</v>
          </cell>
        </row>
        <row r="2226">
          <cell r="A2226" t="str">
            <v>LLBZ39</v>
          </cell>
          <cell r="B2226">
            <v>44798.459722222222</v>
          </cell>
          <cell r="C2226" t="str">
            <v>PEUGEOT</v>
          </cell>
          <cell r="D2226">
            <v>3008</v>
          </cell>
          <cell r="E2226">
            <v>2019</v>
          </cell>
          <cell r="F2226">
            <v>40000</v>
          </cell>
          <cell r="G2226" t="str">
            <v>1.5 ACTIVE BLUEHDI 130HP MT DIESEL</v>
          </cell>
          <cell r="H2226" t="str">
            <v>GRIS ARTENSE</v>
          </cell>
          <cell r="I2226" t="str">
            <v>Peugeot La Serena</v>
          </cell>
          <cell r="J2226" t="str">
            <v xml:space="preserve"> </v>
          </cell>
          <cell r="K2226" t="str">
            <v>Mauricio  Silva</v>
          </cell>
          <cell r="L2226" t="str">
            <v>Carlos  Torres</v>
          </cell>
          <cell r="M2226" t="str">
            <v>ctorres@callegari.cl</v>
          </cell>
          <cell r="N2226">
            <v>17000000</v>
          </cell>
        </row>
        <row r="2227">
          <cell r="A2227" t="str">
            <v>PFRW19</v>
          </cell>
          <cell r="B2227">
            <v>44797.76666666667</v>
          </cell>
          <cell r="C2227" t="str">
            <v>AUDI</v>
          </cell>
          <cell r="D2227" t="str">
            <v>Q2</v>
          </cell>
          <cell r="E2227">
            <v>2021</v>
          </cell>
          <cell r="F2227">
            <v>10600</v>
          </cell>
          <cell r="H2227" t="str">
            <v>BLANCO GLACIAR</v>
          </cell>
          <cell r="I2227" t="str">
            <v xml:space="preserve">Premium Usados </v>
          </cell>
          <cell r="J2227" t="str">
            <v xml:space="preserve"> </v>
          </cell>
          <cell r="K2227" t="str">
            <v>Mauricio  Silva</v>
          </cell>
          <cell r="L2227" t="str">
            <v>Jordi Foitzick</v>
          </cell>
          <cell r="M2227" t="str">
            <v>jocarrasco@callegari.cl</v>
          </cell>
          <cell r="N2227">
            <v>23000000</v>
          </cell>
        </row>
        <row r="2228">
          <cell r="A2228" t="str">
            <v>KGPB66</v>
          </cell>
          <cell r="B2228">
            <v>44797.64166666667</v>
          </cell>
          <cell r="C2228" t="str">
            <v>FORD</v>
          </cell>
          <cell r="D2228" t="str">
            <v>FIESTA</v>
          </cell>
          <cell r="E2228">
            <v>2018</v>
          </cell>
          <cell r="F2228">
            <v>53500</v>
          </cell>
          <cell r="G2228" t="str">
            <v>1.6 S MT</v>
          </cell>
          <cell r="H2228" t="str">
            <v>BLANCO OXFORD</v>
          </cell>
          <cell r="I2228" t="str">
            <v>Local Fco De Aguirre</v>
          </cell>
          <cell r="J2228" t="str">
            <v xml:space="preserve"> </v>
          </cell>
          <cell r="K2228" t="str">
            <v>Mauricio  Silva</v>
          </cell>
          <cell r="L2228" t="str">
            <v>Rodrigo Salazar</v>
          </cell>
          <cell r="M2228" t="str">
            <v>rsalazar@callegari.cl</v>
          </cell>
          <cell r="N2228">
            <v>7000000</v>
          </cell>
        </row>
        <row r="2229">
          <cell r="A2229" t="str">
            <v>JDKT70</v>
          </cell>
          <cell r="B2229">
            <v>44797.563194444447</v>
          </cell>
          <cell r="C2229" t="str">
            <v>FORD</v>
          </cell>
          <cell r="D2229" t="str">
            <v>ESCAPE</v>
          </cell>
          <cell r="E2229">
            <v>2017</v>
          </cell>
          <cell r="F2229">
            <v>61800</v>
          </cell>
          <cell r="G2229" t="str">
            <v>2.5 S AT 4X2</v>
          </cell>
          <cell r="H2229" t="str">
            <v>BLANCO INVIE</v>
          </cell>
          <cell r="I2229" t="str">
            <v>Megacentro La Serena</v>
          </cell>
          <cell r="J2229" t="str">
            <v xml:space="preserve"> </v>
          </cell>
          <cell r="K2229" t="str">
            <v>Mauricio  Silva</v>
          </cell>
          <cell r="L2229" t="str">
            <v>Juan Saavedra</v>
          </cell>
          <cell r="M2229" t="str">
            <v>jsaavedra@callegari.cl</v>
          </cell>
          <cell r="N2229">
            <v>11500000</v>
          </cell>
        </row>
        <row r="2230">
          <cell r="A2230" t="str">
            <v>LBGS29</v>
          </cell>
          <cell r="B2230">
            <v>44797.406944444447</v>
          </cell>
          <cell r="C2230" t="str">
            <v>DONGFENG</v>
          </cell>
          <cell r="D2230">
            <v>580</v>
          </cell>
          <cell r="E2230">
            <v>2019</v>
          </cell>
          <cell r="F2230">
            <v>61000</v>
          </cell>
          <cell r="G2230" t="str">
            <v>1.5T COMFORT MT</v>
          </cell>
          <cell r="H2230" t="str">
            <v>PLATEADO ARENA</v>
          </cell>
          <cell r="I2230" t="str">
            <v>Megacentro Ovalle</v>
          </cell>
          <cell r="J2230" t="str">
            <v xml:space="preserve"> </v>
          </cell>
          <cell r="K2230" t="str">
            <v>Mauricio  Silva</v>
          </cell>
          <cell r="L2230" t="str">
            <v>Jasen Jose</v>
          </cell>
          <cell r="M2230" t="str">
            <v>jjasen@callegari.cl</v>
          </cell>
          <cell r="N2230">
            <v>8900000</v>
          </cell>
        </row>
        <row r="2231">
          <cell r="A2231" t="str">
            <v>LHRW94</v>
          </cell>
          <cell r="B2231">
            <v>44796.758333333331</v>
          </cell>
          <cell r="C2231" t="str">
            <v>NISSAN</v>
          </cell>
          <cell r="D2231" t="str">
            <v>X-TRAIL</v>
          </cell>
          <cell r="E2231">
            <v>2019</v>
          </cell>
          <cell r="F2231">
            <v>60000</v>
          </cell>
          <cell r="G2231" t="str">
            <v>2.5 SENSE CVT 3F AT</v>
          </cell>
          <cell r="H2231" t="str">
            <v>GRIS METALICO</v>
          </cell>
          <cell r="I2231" t="str">
            <v>Nissan La Serena</v>
          </cell>
          <cell r="J2231" t="str">
            <v xml:space="preserve"> </v>
          </cell>
          <cell r="K2231" t="str">
            <v>Mauricio  Silva</v>
          </cell>
          <cell r="L2231" t="str">
            <v>Magdalena Olivares</v>
          </cell>
          <cell r="M2231" t="str">
            <v>molivares@callegari.cl</v>
          </cell>
          <cell r="N2231">
            <v>14300000</v>
          </cell>
        </row>
        <row r="2232">
          <cell r="A2232" t="str">
            <v>KDTR88</v>
          </cell>
          <cell r="B2232">
            <v>44796.755555555559</v>
          </cell>
          <cell r="C2232" t="str">
            <v>CITROEN</v>
          </cell>
          <cell r="D2232" t="str">
            <v>C-3</v>
          </cell>
          <cell r="E2232">
            <v>2018</v>
          </cell>
          <cell r="F2232">
            <v>20200</v>
          </cell>
          <cell r="G2232" t="str">
            <v>1.2 AIRCROSS PURETECH 110 S&amp;S EAT6 FEEL AT</v>
          </cell>
          <cell r="H2232" t="str">
            <v>BEIGE NAUTILE T NEGR</v>
          </cell>
          <cell r="I2232" t="str">
            <v xml:space="preserve">Premium Usados </v>
          </cell>
          <cell r="J2232" t="str">
            <v xml:space="preserve"> </v>
          </cell>
          <cell r="K2232" t="str">
            <v>Mauricio  Silva</v>
          </cell>
          <cell r="L2232" t="str">
            <v>Luis Agustin Neira Rojas</v>
          </cell>
          <cell r="M2232" t="str">
            <v>lneira@callegari.cl</v>
          </cell>
          <cell r="N2232">
            <v>12000000</v>
          </cell>
        </row>
        <row r="2233">
          <cell r="A2233" t="str">
            <v>JPPJ73</v>
          </cell>
          <cell r="B2233">
            <v>44796.736805555556</v>
          </cell>
          <cell r="C2233" t="str">
            <v>HYUNDAI</v>
          </cell>
          <cell r="D2233" t="str">
            <v>SANTA FE</v>
          </cell>
          <cell r="E2233">
            <v>2017</v>
          </cell>
          <cell r="F2233">
            <v>80000</v>
          </cell>
          <cell r="G2233" t="str">
            <v>2.2 DM WGN CRDI GLS MT DIESEL</v>
          </cell>
          <cell r="H2233" t="str">
            <v xml:space="preserve">AZUL </v>
          </cell>
          <cell r="I2233" t="str">
            <v>Kia La Serena</v>
          </cell>
          <cell r="J2233" t="str">
            <v xml:space="preserve"> </v>
          </cell>
          <cell r="K2233" t="str">
            <v>Mauricio  Silva</v>
          </cell>
          <cell r="L2233" t="str">
            <v>Carolina Bustos</v>
          </cell>
          <cell r="M2233" t="str">
            <v>cbustos@callegari.cl</v>
          </cell>
          <cell r="N2233">
            <v>16500000</v>
          </cell>
        </row>
        <row r="2234">
          <cell r="A2234" t="str">
            <v>LVXC76</v>
          </cell>
          <cell r="B2234">
            <v>44791.683333333334</v>
          </cell>
          <cell r="C2234" t="str">
            <v>KIA MOTORS</v>
          </cell>
          <cell r="D2234" t="str">
            <v>MORNING</v>
          </cell>
          <cell r="E2234">
            <v>2020</v>
          </cell>
          <cell r="F2234">
            <v>19000</v>
          </cell>
          <cell r="G2234" t="str">
            <v>MORNING EX 1.2L 5MT FULL</v>
          </cell>
          <cell r="H2234" t="str">
            <v>PLATEADO TITANIO</v>
          </cell>
          <cell r="I2234" t="str">
            <v>Kia La Serena</v>
          </cell>
          <cell r="J2234" t="str">
            <v xml:space="preserve"> </v>
          </cell>
          <cell r="K2234" t="str">
            <v>Mauricio  Silva</v>
          </cell>
          <cell r="L2234" t="str">
            <v>Roberto Villalon</v>
          </cell>
          <cell r="M2234" t="str">
            <v>rvillalon@callegari.cl</v>
          </cell>
          <cell r="N2234">
            <v>8000000</v>
          </cell>
        </row>
        <row r="2235">
          <cell r="A2235" t="str">
            <v>LHCP54</v>
          </cell>
          <cell r="B2235">
            <v>44796.406944444447</v>
          </cell>
          <cell r="C2235" t="str">
            <v>KIA MOTORS</v>
          </cell>
          <cell r="D2235" t="str">
            <v>RIO 5</v>
          </cell>
          <cell r="E2235">
            <v>2019</v>
          </cell>
          <cell r="F2235">
            <v>28000</v>
          </cell>
          <cell r="G2235" t="str">
            <v>RIO 5 EX 1.4L 6MT FULL</v>
          </cell>
          <cell r="H2235" t="str">
            <v>ROJO BENGALA</v>
          </cell>
          <cell r="I2235" t="str">
            <v>Kia La Serena</v>
          </cell>
          <cell r="J2235" t="str">
            <v xml:space="preserve"> </v>
          </cell>
          <cell r="K2235" t="str">
            <v>Mauricio  Silva</v>
          </cell>
          <cell r="L2235" t="str">
            <v>Roberto Villalon</v>
          </cell>
          <cell r="M2235" t="str">
            <v>rvillalon@callegari.cl</v>
          </cell>
          <cell r="N2235">
            <v>9000000</v>
          </cell>
        </row>
        <row r="2236">
          <cell r="A2236" t="str">
            <v>PFRR15</v>
          </cell>
          <cell r="B2236">
            <v>44796.552777777775</v>
          </cell>
          <cell r="C2236" t="str">
            <v>MG</v>
          </cell>
          <cell r="D2236" t="str">
            <v>ZS</v>
          </cell>
          <cell r="E2236">
            <v>2020</v>
          </cell>
          <cell r="F2236">
            <v>40587</v>
          </cell>
          <cell r="H2236" t="str">
            <v>PLATEADO</v>
          </cell>
          <cell r="I2236" t="str">
            <v xml:space="preserve">Premium Usados </v>
          </cell>
          <cell r="J2236" t="str">
            <v xml:space="preserve"> </v>
          </cell>
          <cell r="K2236" t="str">
            <v>Mauricio  Silva</v>
          </cell>
          <cell r="L2236" t="str">
            <v>Mauricio Parra</v>
          </cell>
          <cell r="M2236" t="str">
            <v>mparra@callegari.cl</v>
          </cell>
          <cell r="N2236">
            <v>10000000</v>
          </cell>
        </row>
        <row r="2237">
          <cell r="A2237" t="str">
            <v>PCDY49</v>
          </cell>
          <cell r="B2237">
            <v>44796.522222222222</v>
          </cell>
          <cell r="C2237" t="str">
            <v>RAM</v>
          </cell>
          <cell r="D2237">
            <v>700</v>
          </cell>
          <cell r="E2237">
            <v>2020</v>
          </cell>
          <cell r="F2237">
            <v>29690</v>
          </cell>
          <cell r="G2237" t="str">
            <v>1.6 ADVENTURE DC MT</v>
          </cell>
          <cell r="H2237" t="str">
            <v>GRIS BARI</v>
          </cell>
          <cell r="I2237" t="str">
            <v>Local Fco De Aguirre</v>
          </cell>
          <cell r="J2237" t="str">
            <v xml:space="preserve"> </v>
          </cell>
          <cell r="K2237" t="str">
            <v>Mauricio  Silva</v>
          </cell>
          <cell r="L2237" t="str">
            <v>Pablo Toth</v>
          </cell>
          <cell r="M2237" t="str">
            <v>ptoth@callegari.cl</v>
          </cell>
          <cell r="N2237">
            <v>9500000</v>
          </cell>
        </row>
        <row r="2238">
          <cell r="A2238" t="str">
            <v>RTLW47</v>
          </cell>
          <cell r="B2238">
            <v>44796.407638888886</v>
          </cell>
          <cell r="C2238" t="str">
            <v>FORD</v>
          </cell>
          <cell r="D2238" t="str">
            <v>ECOSPORT</v>
          </cell>
          <cell r="E2238">
            <v>2022</v>
          </cell>
          <cell r="F2238">
            <v>8620</v>
          </cell>
          <cell r="G2238" t="str">
            <v>1.5 TREND AT</v>
          </cell>
          <cell r="H2238" t="str">
            <v>NEGRO ABSOLUTO</v>
          </cell>
          <cell r="I2238" t="str">
            <v>Local Fco De Aguirre</v>
          </cell>
          <cell r="J2238" t="str">
            <v xml:space="preserve"> </v>
          </cell>
          <cell r="K2238" t="str">
            <v>Mauricio  Silva</v>
          </cell>
          <cell r="L2238" t="str">
            <v>Paola Hidalgo</v>
          </cell>
          <cell r="M2238" t="str">
            <v>paola.hidalgo@callegari.cl</v>
          </cell>
          <cell r="N2238">
            <v>14200000</v>
          </cell>
        </row>
        <row r="2239">
          <cell r="A2239" t="str">
            <v>PRVR31</v>
          </cell>
          <cell r="B2239">
            <v>44796.40625</v>
          </cell>
          <cell r="C2239" t="str">
            <v>PEUGEOT</v>
          </cell>
          <cell r="D2239">
            <v>3008</v>
          </cell>
          <cell r="E2239">
            <v>2021</v>
          </cell>
          <cell r="F2239">
            <v>19000</v>
          </cell>
          <cell r="G2239" t="str">
            <v>1.6 GT PURETECH 180 AT</v>
          </cell>
          <cell r="H2239" t="str">
            <v>GRIS PLATINUM</v>
          </cell>
          <cell r="I2239" t="str">
            <v>Local Fco De Aguirre</v>
          </cell>
          <cell r="J2239" t="str">
            <v xml:space="preserve"> </v>
          </cell>
          <cell r="K2239" t="str">
            <v>Mauricio  Silva</v>
          </cell>
          <cell r="L2239" t="str">
            <v>Whitney Torres</v>
          </cell>
          <cell r="M2239" t="str">
            <v>mariana.torres@callegari.cl</v>
          </cell>
          <cell r="N2239">
            <v>22000000</v>
          </cell>
        </row>
        <row r="2240">
          <cell r="A2240" t="str">
            <v>RBJH96</v>
          </cell>
          <cell r="B2240">
            <v>44796.393055555556</v>
          </cell>
          <cell r="C2240" t="str">
            <v>CHEVROLET</v>
          </cell>
          <cell r="D2240" t="str">
            <v>SAIL</v>
          </cell>
          <cell r="E2240">
            <v>2021</v>
          </cell>
          <cell r="F2240">
            <v>5500</v>
          </cell>
          <cell r="G2240" t="str">
            <v>1.5 LT SMART MT</v>
          </cell>
          <cell r="H2240" t="str">
            <v>ROJO BURDEO METALICO</v>
          </cell>
          <cell r="I2240" t="str">
            <v>Local Fco De Aguirre</v>
          </cell>
          <cell r="J2240" t="str">
            <v xml:space="preserve"> </v>
          </cell>
          <cell r="K2240" t="str">
            <v>Mauricio  Silva</v>
          </cell>
          <cell r="L2240" t="str">
            <v>Maria Paz  Aranciba</v>
          </cell>
          <cell r="M2240" t="str">
            <v>marancibia@callegari.cl</v>
          </cell>
          <cell r="N2240">
            <v>8500000</v>
          </cell>
        </row>
        <row r="2241">
          <cell r="A2241" t="str">
            <v>KWVR98</v>
          </cell>
          <cell r="B2241">
            <v>44795.426388888889</v>
          </cell>
          <cell r="C2241" t="str">
            <v>FORD</v>
          </cell>
          <cell r="D2241" t="str">
            <v>EDGE</v>
          </cell>
          <cell r="E2241">
            <v>2019</v>
          </cell>
          <cell r="F2241">
            <v>74800</v>
          </cell>
          <cell r="G2241" t="str">
            <v>3.5 TITANIUM AT</v>
          </cell>
          <cell r="H2241" t="str">
            <v>ROJO METALICO</v>
          </cell>
          <cell r="I2241" t="str">
            <v>Megacentro La Serena</v>
          </cell>
          <cell r="J2241" t="str">
            <v xml:space="preserve"> </v>
          </cell>
          <cell r="K2241" t="str">
            <v>Mauricio  Silva</v>
          </cell>
          <cell r="L2241" t="str">
            <v>Viviana Rojas</v>
          </cell>
          <cell r="M2241" t="str">
            <v>v.rojas@callegari.cl</v>
          </cell>
          <cell r="N2241">
            <v>17900000</v>
          </cell>
        </row>
        <row r="2242">
          <cell r="A2242" t="str">
            <v>PFRR27</v>
          </cell>
          <cell r="B2242">
            <v>44792.783333333333</v>
          </cell>
          <cell r="C2242" t="str">
            <v>FORD</v>
          </cell>
          <cell r="D2242" t="str">
            <v>F-150</v>
          </cell>
          <cell r="E2242">
            <v>2020</v>
          </cell>
          <cell r="F2242">
            <v>31000</v>
          </cell>
          <cell r="G2242" t="str">
            <v>3.3 CC XLT AT</v>
          </cell>
          <cell r="H2242" t="str">
            <v>GRIS PLATA</v>
          </cell>
          <cell r="I2242" t="str">
            <v xml:space="preserve">Premium Usados </v>
          </cell>
          <cell r="J2242" t="str">
            <v xml:space="preserve"> </v>
          </cell>
          <cell r="K2242" t="str">
            <v>Mauricio  Silva</v>
          </cell>
          <cell r="L2242" t="str">
            <v>Luis Agustin Neira Rojas</v>
          </cell>
          <cell r="M2242" t="str">
            <v>lneira@callegari.cl</v>
          </cell>
          <cell r="N2242">
            <v>25000000</v>
          </cell>
        </row>
        <row r="2243">
          <cell r="A2243" t="str">
            <v>KWYJ53</v>
          </cell>
          <cell r="B2243">
            <v>44792.759722222225</v>
          </cell>
          <cell r="C2243" t="str">
            <v>RENAULT</v>
          </cell>
          <cell r="D2243" t="str">
            <v>DUSTER</v>
          </cell>
          <cell r="E2243">
            <v>2019</v>
          </cell>
          <cell r="F2243">
            <v>73700</v>
          </cell>
          <cell r="G2243" t="str">
            <v>1.6 ZEN MT</v>
          </cell>
          <cell r="H2243" t="str">
            <v>ROJO FUEGO</v>
          </cell>
          <cell r="I2243" t="str">
            <v>Local Fco De Aguirre</v>
          </cell>
          <cell r="J2243" t="str">
            <v xml:space="preserve"> </v>
          </cell>
          <cell r="K2243" t="str">
            <v>Mauricio  Silva</v>
          </cell>
          <cell r="L2243" t="str">
            <v>Rodrigo Salazar</v>
          </cell>
          <cell r="M2243" t="str">
            <v>rsalazar@callegari.cl</v>
          </cell>
          <cell r="N2243">
            <v>8000000</v>
          </cell>
        </row>
        <row r="2244">
          <cell r="A2244" t="str">
            <v>PCFK52</v>
          </cell>
          <cell r="B2244">
            <v>44792.722916666666</v>
          </cell>
          <cell r="C2244" t="str">
            <v>KIA MOTORS</v>
          </cell>
          <cell r="D2244" t="str">
            <v>MORNING</v>
          </cell>
          <cell r="E2244">
            <v>2020</v>
          </cell>
          <cell r="F2244">
            <v>23000</v>
          </cell>
          <cell r="G2244" t="str">
            <v>MORNING LX 1.0L 5MT ABS</v>
          </cell>
          <cell r="H2244" t="str">
            <v>BLANCO INVIERNO</v>
          </cell>
          <cell r="I2244" t="str">
            <v>Local Usados</v>
          </cell>
          <cell r="J2244" t="str">
            <v xml:space="preserve"> </v>
          </cell>
          <cell r="K2244" t="str">
            <v>Mauricio  Silva</v>
          </cell>
          <cell r="L2244" t="str">
            <v>Vanessa  Casanga</v>
          </cell>
          <cell r="M2244" t="str">
            <v>vcasanga@callegari.cl</v>
          </cell>
          <cell r="N2244">
            <v>6800000</v>
          </cell>
        </row>
        <row r="2245">
          <cell r="A2245" t="str">
            <v>RJPJ38</v>
          </cell>
          <cell r="B2245">
            <v>44792.543055555558</v>
          </cell>
          <cell r="C2245" t="str">
            <v>FORD</v>
          </cell>
          <cell r="D2245" t="str">
            <v>TERRITORY</v>
          </cell>
          <cell r="E2245">
            <v>2022</v>
          </cell>
          <cell r="F2245">
            <v>6800</v>
          </cell>
          <cell r="G2245" t="str">
            <v>1.5 TITANIUM PLUS AT</v>
          </cell>
          <cell r="H2245" t="str">
            <v>CAFE MARRON BURDEO</v>
          </cell>
          <cell r="I2245" t="str">
            <v>Megacentro La Serena</v>
          </cell>
          <cell r="J2245" t="str">
            <v xml:space="preserve"> </v>
          </cell>
          <cell r="K2245" t="str">
            <v>Mauricio  Silva</v>
          </cell>
          <cell r="L2245" t="str">
            <v>Eliana Aguilera</v>
          </cell>
          <cell r="M2245" t="str">
            <v>belen.aguilera@callegari.cl</v>
          </cell>
          <cell r="N2245">
            <v>18800000</v>
          </cell>
        </row>
        <row r="2246">
          <cell r="A2246" t="str">
            <v>LRWC28</v>
          </cell>
          <cell r="B2246">
            <v>44791.8</v>
          </cell>
          <cell r="C2246" t="str">
            <v>FORD</v>
          </cell>
          <cell r="D2246" t="str">
            <v>ESCAPE</v>
          </cell>
          <cell r="E2246">
            <v>2020</v>
          </cell>
          <cell r="F2246">
            <v>30000</v>
          </cell>
          <cell r="G2246" t="str">
            <v>2.0 SE AT 4X4</v>
          </cell>
          <cell r="H2246" t="str">
            <v>GRIS PLATA</v>
          </cell>
          <cell r="I2246" t="str">
            <v>Megacentro La Serena</v>
          </cell>
          <cell r="J2246" t="str">
            <v xml:space="preserve"> </v>
          </cell>
          <cell r="K2246" t="str">
            <v>Mauricio  Silva</v>
          </cell>
          <cell r="L2246" t="str">
            <v>Viviana Rojas</v>
          </cell>
          <cell r="M2246" t="str">
            <v>v.rojas@callegari.cl</v>
          </cell>
          <cell r="N2246">
            <v>16700000</v>
          </cell>
        </row>
        <row r="2247">
          <cell r="A2247" t="str">
            <v>KPKZ10</v>
          </cell>
          <cell r="B2247">
            <v>44791.76458333333</v>
          </cell>
          <cell r="C2247" t="str">
            <v>NISSAN</v>
          </cell>
          <cell r="D2247" t="str">
            <v>QASHQAI</v>
          </cell>
          <cell r="E2247">
            <v>2018</v>
          </cell>
          <cell r="F2247">
            <v>74000</v>
          </cell>
          <cell r="G2247" t="str">
            <v>2.0 ADVANCE AC MT 4X2</v>
          </cell>
          <cell r="H2247" t="str">
            <v>GRIS METALICO</v>
          </cell>
          <cell r="I2247" t="str">
            <v>Megacentro La Serena</v>
          </cell>
          <cell r="J2247" t="str">
            <v xml:space="preserve"> </v>
          </cell>
          <cell r="K2247" t="str">
            <v>Mauricio  Silva</v>
          </cell>
          <cell r="L2247" t="str">
            <v>Manuel Villalon</v>
          </cell>
          <cell r="M2247" t="str">
            <v>mvillalon@callegari.cl</v>
          </cell>
          <cell r="N2247">
            <v>12800000</v>
          </cell>
        </row>
        <row r="2248">
          <cell r="A2248" t="str">
            <v>LDVL79</v>
          </cell>
          <cell r="B2248">
            <v>44791.536111111112</v>
          </cell>
          <cell r="C2248" t="str">
            <v>FORD</v>
          </cell>
          <cell r="D2248" t="str">
            <v>ECOSPORT</v>
          </cell>
          <cell r="E2248">
            <v>2019</v>
          </cell>
          <cell r="F2248">
            <v>46500</v>
          </cell>
          <cell r="G2248" t="str">
            <v>1.5 SE MT</v>
          </cell>
          <cell r="H2248" t="str">
            <v>Rojo</v>
          </cell>
          <cell r="I2248" t="str">
            <v>Camiones</v>
          </cell>
          <cell r="J2248" t="str">
            <v xml:space="preserve"> </v>
          </cell>
          <cell r="K2248" t="str">
            <v>Mauricio  Silva</v>
          </cell>
          <cell r="L2248" t="str">
            <v>Guillermo Gonzalez</v>
          </cell>
          <cell r="M2248" t="str">
            <v>guillermo.gonzalez@callegari.cl</v>
          </cell>
          <cell r="N2248">
            <v>12700000</v>
          </cell>
        </row>
        <row r="2249">
          <cell r="A2249" t="str">
            <v>KRZC32</v>
          </cell>
          <cell r="B2249">
            <v>44791.407638888886</v>
          </cell>
          <cell r="C2249" t="str">
            <v>KIA MOTORS</v>
          </cell>
          <cell r="D2249" t="str">
            <v>MORNING</v>
          </cell>
          <cell r="E2249">
            <v>2018</v>
          </cell>
          <cell r="F2249">
            <v>86000</v>
          </cell>
          <cell r="G2249" t="str">
            <v>1.2 EX MT DH AC DAB</v>
          </cell>
          <cell r="H2249" t="str">
            <v>BLANCO INVIERNO</v>
          </cell>
          <cell r="I2249" t="str">
            <v xml:space="preserve">Premium Usados </v>
          </cell>
          <cell r="J2249" t="str">
            <v xml:space="preserve"> </v>
          </cell>
          <cell r="K2249" t="str">
            <v>Mauricio  Silva</v>
          </cell>
          <cell r="L2249" t="str">
            <v>Jordi Foitzick</v>
          </cell>
          <cell r="M2249" t="str">
            <v>jocarrasco@callegari.cl</v>
          </cell>
          <cell r="N2249">
            <v>6800000</v>
          </cell>
        </row>
        <row r="2250">
          <cell r="A2250" t="str">
            <v>LPXG41</v>
          </cell>
          <cell r="B2250">
            <v>44790.7</v>
          </cell>
          <cell r="C2250" t="str">
            <v>MG</v>
          </cell>
          <cell r="D2250" t="str">
            <v>ZS</v>
          </cell>
          <cell r="E2250">
            <v>2019</v>
          </cell>
          <cell r="F2250">
            <v>46300</v>
          </cell>
          <cell r="G2250" t="str">
            <v>1.5 STD MT</v>
          </cell>
          <cell r="H2250" t="str">
            <v>AZUL</v>
          </cell>
          <cell r="I2250" t="str">
            <v>Local Fco De Aguirre</v>
          </cell>
          <cell r="J2250" t="str">
            <v xml:space="preserve"> </v>
          </cell>
          <cell r="K2250" t="str">
            <v>Mauricio  Silva</v>
          </cell>
          <cell r="L2250" t="str">
            <v>Whitney Torres</v>
          </cell>
          <cell r="M2250" t="str">
            <v>mariana.torres@callegari.cl</v>
          </cell>
          <cell r="N2250">
            <v>8600000</v>
          </cell>
        </row>
        <row r="2251">
          <cell r="A2251" t="str">
            <v>KDTZ29</v>
          </cell>
          <cell r="B2251">
            <v>44790.698611111111</v>
          </cell>
          <cell r="C2251" t="str">
            <v>NISSAN</v>
          </cell>
          <cell r="D2251" t="str">
            <v>MARCH</v>
          </cell>
          <cell r="E2251">
            <v>2018</v>
          </cell>
          <cell r="F2251">
            <v>21800</v>
          </cell>
          <cell r="G2251" t="str">
            <v>1.6 SPORT DRIVE MT</v>
          </cell>
          <cell r="H2251" t="str">
            <v>GRIS MAGNETICO</v>
          </cell>
          <cell r="I2251" t="str">
            <v>Nissan La Serena</v>
          </cell>
          <cell r="J2251" t="str">
            <v xml:space="preserve"> </v>
          </cell>
          <cell r="K2251" t="str">
            <v>Mauricio  Silva</v>
          </cell>
          <cell r="L2251" t="str">
            <v>Magdalena Olivares</v>
          </cell>
          <cell r="M2251" t="str">
            <v>molivares@callegari.cl</v>
          </cell>
          <cell r="N2251">
            <v>5500000</v>
          </cell>
        </row>
        <row r="2252">
          <cell r="A2252" t="str">
            <v>HCVY73</v>
          </cell>
          <cell r="B2252">
            <v>44789.668749999997</v>
          </cell>
          <cell r="C2252" t="str">
            <v>NISSAN</v>
          </cell>
          <cell r="D2252" t="str">
            <v>MARCH</v>
          </cell>
          <cell r="E2252">
            <v>2015</v>
          </cell>
          <cell r="F2252">
            <v>80467</v>
          </cell>
          <cell r="G2252" t="str">
            <v>1.6 ACTIVE MT</v>
          </cell>
          <cell r="H2252" t="str">
            <v>GRIS METALICO</v>
          </cell>
          <cell r="I2252" t="str">
            <v>Sk Copiapo</v>
          </cell>
          <cell r="J2252" t="str">
            <v xml:space="preserve"> </v>
          </cell>
          <cell r="K2252" t="str">
            <v>Camila Chepilla</v>
          </cell>
          <cell r="L2252" t="str">
            <v>Liseth Loreto</v>
          </cell>
          <cell r="M2252" t="str">
            <v>lloreto@callegari.cl</v>
          </cell>
          <cell r="N2252">
            <v>5300000</v>
          </cell>
        </row>
        <row r="2253">
          <cell r="A2253" t="str">
            <v>RBCZ10</v>
          </cell>
          <cell r="B2253">
            <v>44785.789583333331</v>
          </cell>
          <cell r="C2253" t="str">
            <v>NISSAN</v>
          </cell>
          <cell r="D2253" t="str">
            <v>X-TRAIL</v>
          </cell>
          <cell r="E2253">
            <v>2021</v>
          </cell>
          <cell r="F2253">
            <v>40000</v>
          </cell>
          <cell r="G2253" t="str">
            <v>No sé la versión</v>
          </cell>
          <cell r="H2253" t="str">
            <v>BLANCO PERLA</v>
          </cell>
          <cell r="I2253" t="str">
            <v>Nissan Copiapo</v>
          </cell>
          <cell r="J2253" t="str">
            <v xml:space="preserve"> </v>
          </cell>
          <cell r="K2253" t="str">
            <v>Mauricio  Silva</v>
          </cell>
          <cell r="L2253" t="str">
            <v>Carol Morales</v>
          </cell>
          <cell r="M2253" t="str">
            <v>cmorales@callegari.cl</v>
          </cell>
          <cell r="N2253">
            <v>14500000</v>
          </cell>
        </row>
        <row r="2254">
          <cell r="A2254" t="str">
            <v>PYRY78</v>
          </cell>
          <cell r="B2254">
            <v>44785.706944444442</v>
          </cell>
          <cell r="C2254" t="str">
            <v>FORD</v>
          </cell>
          <cell r="D2254" t="str">
            <v>F-150</v>
          </cell>
          <cell r="E2254">
            <v>2021</v>
          </cell>
          <cell r="F2254">
            <v>40300</v>
          </cell>
          <cell r="G2254" t="str">
            <v>3.5 CC PLATINUM AT 4X4</v>
          </cell>
          <cell r="H2254" t="str">
            <v>GRIS CARBONIZADO</v>
          </cell>
          <cell r="I2254" t="str">
            <v>Megacentro La Serena</v>
          </cell>
          <cell r="J2254" t="str">
            <v xml:space="preserve"> </v>
          </cell>
          <cell r="K2254" t="str">
            <v>Mauricio  Silva</v>
          </cell>
          <cell r="L2254" t="str">
            <v>Fabian Muñoz</v>
          </cell>
          <cell r="M2254" t="str">
            <v>fmunoz@callegari.cl</v>
          </cell>
          <cell r="N2254">
            <v>42000000</v>
          </cell>
        </row>
        <row r="2255">
          <cell r="A2255" t="str">
            <v>LDBP66</v>
          </cell>
          <cell r="B2255">
            <v>44785.554166666669</v>
          </cell>
          <cell r="C2255" t="str">
            <v>CITROEN</v>
          </cell>
          <cell r="D2255" t="str">
            <v>C-3</v>
          </cell>
          <cell r="E2255">
            <v>2019</v>
          </cell>
          <cell r="F2255">
            <v>70000</v>
          </cell>
          <cell r="G2255" t="str">
            <v>1.5 BLUEHDI 100 S&amp;S BVM6 FEEL MT DIESEL</v>
          </cell>
          <cell r="H2255" t="str">
            <v xml:space="preserve">BLANCO NEVADO TECHO </v>
          </cell>
          <cell r="I2255" t="str">
            <v>Peugeot La Serena</v>
          </cell>
          <cell r="J2255" t="str">
            <v xml:space="preserve"> </v>
          </cell>
          <cell r="K2255" t="str">
            <v>Mauricio  Silva</v>
          </cell>
          <cell r="L2255" t="str">
            <v>Carlos  Torres</v>
          </cell>
          <cell r="M2255" t="str">
            <v>ctorres@callegari.cl</v>
          </cell>
          <cell r="N2255">
            <v>10500000</v>
          </cell>
        </row>
        <row r="2256">
          <cell r="A2256" t="str">
            <v>RRCX15</v>
          </cell>
          <cell r="B2256">
            <v>44785.50277777778</v>
          </cell>
          <cell r="C2256" t="str">
            <v>MG</v>
          </cell>
          <cell r="D2256" t="str">
            <v>ZS</v>
          </cell>
          <cell r="E2256">
            <v>2022</v>
          </cell>
          <cell r="F2256">
            <v>1500</v>
          </cell>
          <cell r="G2256" t="str">
            <v>1.5 COM MT</v>
          </cell>
          <cell r="H2256" t="str">
            <v>AZUL</v>
          </cell>
          <cell r="I2256" t="str">
            <v>Local Fco De Aguirre</v>
          </cell>
          <cell r="J2256" t="str">
            <v xml:space="preserve"> </v>
          </cell>
          <cell r="K2256" t="str">
            <v>Mauricio  Silva</v>
          </cell>
          <cell r="L2256" t="str">
            <v>Paola Hidalgo</v>
          </cell>
          <cell r="M2256" t="str">
            <v>paola.hidalgo@callegari.cl</v>
          </cell>
          <cell r="N2256">
            <v>10000000</v>
          </cell>
        </row>
        <row r="2257">
          <cell r="A2257" t="str">
            <v>PRHJ39</v>
          </cell>
          <cell r="B2257">
            <v>44784.51666666667</v>
          </cell>
          <cell r="C2257" t="str">
            <v>SSANGYONG</v>
          </cell>
          <cell r="D2257" t="str">
            <v>MUSSO GRAND</v>
          </cell>
          <cell r="E2257">
            <v>2021</v>
          </cell>
          <cell r="F2257">
            <v>39000</v>
          </cell>
          <cell r="G2257" t="str">
            <v>2.2 LX MT DIESEL</v>
          </cell>
          <cell r="H2257" t="str">
            <v>PLATA</v>
          </cell>
          <cell r="I2257" t="str">
            <v>Local Fco De Aguirre</v>
          </cell>
          <cell r="J2257" t="str">
            <v xml:space="preserve"> </v>
          </cell>
          <cell r="K2257" t="str">
            <v>Mauricio  Silva</v>
          </cell>
          <cell r="L2257" t="str">
            <v>Rodrigo Salazar</v>
          </cell>
          <cell r="M2257" t="str">
            <v>rsalazar@callegari.cl</v>
          </cell>
          <cell r="N2257">
            <v>16200000</v>
          </cell>
        </row>
        <row r="2258">
          <cell r="A2258" t="str">
            <v>JYBF14</v>
          </cell>
          <cell r="B2258">
            <v>44784.381249999999</v>
          </cell>
          <cell r="C2258" t="str">
            <v>FORD</v>
          </cell>
          <cell r="D2258" t="str">
            <v>ESCAPE</v>
          </cell>
          <cell r="E2258">
            <v>2018</v>
          </cell>
          <cell r="F2258">
            <v>56000</v>
          </cell>
          <cell r="G2258" t="str">
            <v>2.0 SE ECOBOOST AT 4X2</v>
          </cell>
          <cell r="H2258" t="str">
            <v>NEGRO ABSOLUTO</v>
          </cell>
          <cell r="I2258" t="str">
            <v xml:space="preserve">Premium Usados </v>
          </cell>
          <cell r="J2258" t="str">
            <v xml:space="preserve"> </v>
          </cell>
          <cell r="K2258" t="str">
            <v>Mauricio  Silva</v>
          </cell>
          <cell r="L2258" t="str">
            <v>Jordi Foitzick</v>
          </cell>
          <cell r="M2258" t="str">
            <v>jocarrasco@callegari.cl</v>
          </cell>
          <cell r="N2258">
            <v>12800000</v>
          </cell>
        </row>
        <row r="2259">
          <cell r="A2259" t="str">
            <v>LRLZ74</v>
          </cell>
          <cell r="B2259">
            <v>44782.661111111112</v>
          </cell>
          <cell r="C2259" t="str">
            <v>PEUGEOT</v>
          </cell>
          <cell r="D2259">
            <v>5008</v>
          </cell>
          <cell r="E2259">
            <v>2019</v>
          </cell>
          <cell r="F2259">
            <v>37300</v>
          </cell>
          <cell r="G2259" t="str">
            <v>No sé la versión</v>
          </cell>
          <cell r="H2259" t="str">
            <v>GRIS PLATINUM</v>
          </cell>
          <cell r="I2259" t="str">
            <v>Peugeot La Serena</v>
          </cell>
          <cell r="J2259" t="str">
            <v xml:space="preserve"> </v>
          </cell>
          <cell r="K2259" t="str">
            <v>Mauricio  Silva</v>
          </cell>
          <cell r="L2259" t="str">
            <v>Jose Luis Espinoza</v>
          </cell>
          <cell r="M2259" t="str">
            <v>jlespinoza@callegari.cl</v>
          </cell>
          <cell r="N2259">
            <v>19500000</v>
          </cell>
        </row>
        <row r="2260">
          <cell r="A2260" t="str">
            <v>LRWC26</v>
          </cell>
          <cell r="B2260">
            <v>44779.584722222222</v>
          </cell>
          <cell r="C2260" t="str">
            <v>FORD</v>
          </cell>
          <cell r="D2260" t="str">
            <v>EDGE</v>
          </cell>
          <cell r="E2260">
            <v>2020</v>
          </cell>
          <cell r="F2260">
            <v>61900</v>
          </cell>
          <cell r="G2260" t="str">
            <v>No sé la versión</v>
          </cell>
          <cell r="H2260" t="str">
            <v>BLANCO METAL</v>
          </cell>
          <cell r="I2260" t="str">
            <v>Peugeot La Serena</v>
          </cell>
          <cell r="J2260" t="str">
            <v xml:space="preserve"> </v>
          </cell>
          <cell r="K2260" t="str">
            <v>Mauricio  Silva</v>
          </cell>
          <cell r="L2260" t="str">
            <v>Jose Luis Espinoza</v>
          </cell>
          <cell r="M2260" t="str">
            <v>jlespinoza@callegari.cl</v>
          </cell>
          <cell r="N2260">
            <v>20600000</v>
          </cell>
        </row>
        <row r="2261">
          <cell r="A2261" t="str">
            <v>PFRZ38</v>
          </cell>
          <cell r="B2261">
            <v>44779.54583333333</v>
          </cell>
          <cell r="C2261" t="str">
            <v>FIAT</v>
          </cell>
          <cell r="D2261" t="str">
            <v>DUCATO</v>
          </cell>
          <cell r="E2261">
            <v>2021</v>
          </cell>
          <cell r="F2261">
            <v>42000</v>
          </cell>
          <cell r="G2261" t="str">
            <v>2.3 L3 H2 (13MT3) MT DIESEL</v>
          </cell>
          <cell r="H2261" t="str">
            <v>BLANCO BANCHISA</v>
          </cell>
          <cell r="I2261" t="str">
            <v>Peugeot La Serena</v>
          </cell>
          <cell r="J2261" t="str">
            <v xml:space="preserve"> </v>
          </cell>
          <cell r="K2261" t="str">
            <v>Mauricio  Silva</v>
          </cell>
          <cell r="L2261" t="str">
            <v>Camila Gonzalez</v>
          </cell>
          <cell r="M2261" t="str">
            <v>camila.gonzalez@callegari.cl</v>
          </cell>
          <cell r="N2261">
            <v>18500000</v>
          </cell>
        </row>
        <row r="2262">
          <cell r="A2262" t="str">
            <v>JKYK48</v>
          </cell>
          <cell r="B2262">
            <v>44779.496527777781</v>
          </cell>
          <cell r="C2262" t="str">
            <v>RENAULT</v>
          </cell>
          <cell r="D2262" t="str">
            <v>SYMBOL</v>
          </cell>
          <cell r="E2262">
            <v>2017</v>
          </cell>
          <cell r="F2262">
            <v>78000</v>
          </cell>
          <cell r="G2262" t="str">
            <v>1.6 INTENS MT</v>
          </cell>
          <cell r="H2262" t="str">
            <v>GRIS COMET</v>
          </cell>
          <cell r="I2262" t="str">
            <v>Local Usados</v>
          </cell>
          <cell r="J2262" t="str">
            <v xml:space="preserve"> </v>
          </cell>
          <cell r="K2262" t="str">
            <v>Antonella Daire</v>
          </cell>
          <cell r="L2262" t="str">
            <v>Vanessa  Casanga</v>
          </cell>
          <cell r="M2262" t="str">
            <v>vcasanga@callegari.cl</v>
          </cell>
          <cell r="N2262">
            <v>5500000</v>
          </cell>
        </row>
        <row r="2263">
          <cell r="A2263" t="str">
            <v>JPPH15</v>
          </cell>
          <cell r="B2263">
            <v>44776.717361111114</v>
          </cell>
          <cell r="C2263" t="str">
            <v>FORD</v>
          </cell>
          <cell r="D2263" t="str">
            <v>RANGER</v>
          </cell>
          <cell r="E2263">
            <v>2017</v>
          </cell>
          <cell r="F2263">
            <v>91000</v>
          </cell>
          <cell r="G2263" t="str">
            <v>2.5 XLT MT</v>
          </cell>
          <cell r="H2263" t="str">
            <v>GRIS GRAFITO</v>
          </cell>
          <cell r="I2263" t="str">
            <v xml:space="preserve">Premium Usados </v>
          </cell>
          <cell r="J2263" t="str">
            <v xml:space="preserve"> </v>
          </cell>
          <cell r="K2263" t="str">
            <v>Mauricio  Silva</v>
          </cell>
          <cell r="L2263" t="str">
            <v>Jordi Foitzick</v>
          </cell>
          <cell r="M2263" t="str">
            <v>jocarrasco@callegari.cl</v>
          </cell>
          <cell r="N2263">
            <v>11500000</v>
          </cell>
        </row>
        <row r="2264">
          <cell r="A2264" t="str">
            <v>KRWJ59</v>
          </cell>
          <cell r="B2264">
            <v>44776.665972222225</v>
          </cell>
          <cell r="C2264" t="str">
            <v>MITSUBISHI</v>
          </cell>
          <cell r="D2264" t="str">
            <v>MONTERO SPORT</v>
          </cell>
          <cell r="E2264">
            <v>2018</v>
          </cell>
          <cell r="F2264">
            <v>80000</v>
          </cell>
          <cell r="G2264" t="str">
            <v>2.4 MT 4X2 DIESEL</v>
          </cell>
          <cell r="H2264" t="str">
            <v xml:space="preserve">PLATA </v>
          </cell>
          <cell r="I2264" t="str">
            <v>Vallenar</v>
          </cell>
          <cell r="J2264" t="str">
            <v xml:space="preserve"> </v>
          </cell>
          <cell r="K2264" t="str">
            <v>Mauricio  Silva</v>
          </cell>
          <cell r="L2264" t="str">
            <v>Claudia Vasquez</v>
          </cell>
          <cell r="M2264" t="str">
            <v>cvasquez@callegari.cl</v>
          </cell>
          <cell r="N2264">
            <v>18800000</v>
          </cell>
        </row>
        <row r="2265">
          <cell r="A2265" t="str">
            <v>RKRX82</v>
          </cell>
          <cell r="B2265">
            <v>44775.758333333331</v>
          </cell>
          <cell r="C2265" t="str">
            <v>MITSUBISHI</v>
          </cell>
          <cell r="D2265" t="str">
            <v>ASX</v>
          </cell>
          <cell r="E2265">
            <v>2022</v>
          </cell>
          <cell r="F2265">
            <v>5140</v>
          </cell>
          <cell r="G2265" t="str">
            <v>1.6 GLS MT 4X2</v>
          </cell>
          <cell r="H2265" t="str">
            <v>GRIS GRAFITO</v>
          </cell>
          <cell r="I2265" t="str">
            <v>Usados Los Carreras</v>
          </cell>
          <cell r="J2265" t="str">
            <v xml:space="preserve"> </v>
          </cell>
          <cell r="K2265" t="str">
            <v>Mauricio  Silva</v>
          </cell>
          <cell r="L2265" t="str">
            <v>Jose Mauricio Ibañez</v>
          </cell>
          <cell r="M2265" t="str">
            <v>jibanez@callegari.cl</v>
          </cell>
          <cell r="N2265">
            <v>13500000</v>
          </cell>
        </row>
        <row r="2266">
          <cell r="A2266" t="str">
            <v>HRTD63</v>
          </cell>
          <cell r="B2266">
            <v>44771.80972222222</v>
          </cell>
          <cell r="C2266" t="str">
            <v>KIA MOTORS</v>
          </cell>
          <cell r="D2266" t="str">
            <v>SPORTAGE</v>
          </cell>
          <cell r="E2266">
            <v>2016</v>
          </cell>
          <cell r="F2266">
            <v>40500</v>
          </cell>
          <cell r="G2266" t="str">
            <v>2.0 LX MT 4X4</v>
          </cell>
          <cell r="H2266" t="str">
            <v>PLATEADO MINERAL</v>
          </cell>
          <cell r="I2266" t="str">
            <v>Megacentro Copiapo</v>
          </cell>
          <cell r="J2266" t="str">
            <v xml:space="preserve"> </v>
          </cell>
          <cell r="K2266" t="str">
            <v>Camila Chepilla</v>
          </cell>
          <cell r="L2266" t="str">
            <v>Atalia Quinteros</v>
          </cell>
          <cell r="M2266" t="str">
            <v>ataliaq@callegari.cl</v>
          </cell>
          <cell r="N2266">
            <v>12500000</v>
          </cell>
        </row>
        <row r="2267">
          <cell r="A2267" t="str">
            <v>KJYG84</v>
          </cell>
          <cell r="B2267">
            <v>44771.745138888888</v>
          </cell>
          <cell r="C2267" t="str">
            <v>MAZDA</v>
          </cell>
          <cell r="D2267" t="str">
            <v>CX-9</v>
          </cell>
          <cell r="E2267">
            <v>2018</v>
          </cell>
          <cell r="F2267">
            <v>94000</v>
          </cell>
          <cell r="G2267" t="str">
            <v>2.5 GTX L TURBO AT</v>
          </cell>
          <cell r="H2267" t="str">
            <v>ROJO CRISTAL</v>
          </cell>
          <cell r="I2267" t="str">
            <v>Local Fco De Aguirre</v>
          </cell>
          <cell r="J2267" t="str">
            <v xml:space="preserve"> </v>
          </cell>
          <cell r="K2267" t="str">
            <v>Camila Chepilla</v>
          </cell>
          <cell r="L2267" t="str">
            <v>Maria Paz  Aranciba</v>
          </cell>
          <cell r="M2267" t="str">
            <v>marancibia@callegari.cl</v>
          </cell>
          <cell r="N2267">
            <v>22800000</v>
          </cell>
        </row>
        <row r="2268">
          <cell r="A2268" t="str">
            <v>PRHJ64</v>
          </cell>
          <cell r="B2268">
            <v>44771.728472222225</v>
          </cell>
          <cell r="C2268" t="str">
            <v>HYUNDAI</v>
          </cell>
          <cell r="D2268" t="str">
            <v>ACCENT</v>
          </cell>
          <cell r="E2268">
            <v>2021</v>
          </cell>
          <cell r="F2268">
            <v>49400</v>
          </cell>
          <cell r="G2268" t="str">
            <v>1.4 SDN HCI PLUS MT</v>
          </cell>
          <cell r="H2268" t="str">
            <v>GRIS GRAFITO</v>
          </cell>
          <cell r="I2268" t="str">
            <v>Kia La Serena</v>
          </cell>
          <cell r="J2268" t="str">
            <v xml:space="preserve"> </v>
          </cell>
          <cell r="K2268" t="str">
            <v>Camila Chepilla</v>
          </cell>
          <cell r="L2268" t="str">
            <v>Carolina Bustos</v>
          </cell>
          <cell r="M2268" t="str">
            <v>cbustos@callegari.cl</v>
          </cell>
          <cell r="N2268">
            <v>10600000</v>
          </cell>
        </row>
        <row r="2269">
          <cell r="A2269" t="str">
            <v>HHYB74</v>
          </cell>
          <cell r="B2269">
            <v>44771.697222222225</v>
          </cell>
          <cell r="C2269" t="str">
            <v>NISSAN</v>
          </cell>
          <cell r="D2269" t="str">
            <v>JUKE</v>
          </cell>
          <cell r="E2269">
            <v>2015</v>
          </cell>
          <cell r="F2269">
            <v>71000</v>
          </cell>
          <cell r="G2269" t="str">
            <v>No sé la versión</v>
          </cell>
          <cell r="H2269" t="str">
            <v>BLANCO PERLA</v>
          </cell>
          <cell r="I2269" t="str">
            <v>Vallenar</v>
          </cell>
          <cell r="J2269" t="str">
            <v xml:space="preserve"> </v>
          </cell>
          <cell r="K2269" t="str">
            <v>Camila Chepilla</v>
          </cell>
          <cell r="L2269" t="str">
            <v>Jorge Peña</v>
          </cell>
          <cell r="M2269" t="str">
            <v>jpenav@callegari.cl</v>
          </cell>
          <cell r="N2269">
            <v>9300000</v>
          </cell>
        </row>
        <row r="2270">
          <cell r="A2270" t="str">
            <v>PHFV47</v>
          </cell>
          <cell r="B2270">
            <v>44771.515972222223</v>
          </cell>
          <cell r="C2270" t="str">
            <v>NISSAN</v>
          </cell>
          <cell r="D2270" t="str">
            <v>NP300</v>
          </cell>
          <cell r="E2270">
            <v>2021</v>
          </cell>
          <cell r="F2270">
            <v>46700</v>
          </cell>
          <cell r="H2270" t="str">
            <v>GRIS METALICO</v>
          </cell>
          <cell r="I2270" t="str">
            <v>Nissan La Serena</v>
          </cell>
          <cell r="J2270" t="str">
            <v xml:space="preserve"> </v>
          </cell>
          <cell r="K2270" t="str">
            <v>Mauricio  Silva</v>
          </cell>
          <cell r="L2270" t="str">
            <v>Magdalena Olivares</v>
          </cell>
          <cell r="M2270" t="str">
            <v>molivares@callegari.cl</v>
          </cell>
          <cell r="N2270">
            <v>17000000</v>
          </cell>
        </row>
        <row r="2271">
          <cell r="A2271" t="str">
            <v>CZPL41</v>
          </cell>
          <cell r="B2271">
            <v>44771.474305555559</v>
          </cell>
          <cell r="C2271" t="str">
            <v>MITSUBISHI</v>
          </cell>
          <cell r="D2271" t="str">
            <v>ASX</v>
          </cell>
          <cell r="E2271">
            <v>2011</v>
          </cell>
          <cell r="F2271">
            <v>135000</v>
          </cell>
          <cell r="G2271" t="str">
            <v>2.0 2WDGLX AT</v>
          </cell>
          <cell r="H2271" t="str">
            <v>GRIS GRAFITO</v>
          </cell>
          <cell r="I2271" t="str">
            <v>Megacentro La Serena</v>
          </cell>
          <cell r="J2271" t="str">
            <v xml:space="preserve"> </v>
          </cell>
          <cell r="K2271" t="str">
            <v>Camila Chepilla</v>
          </cell>
          <cell r="L2271" t="str">
            <v>Fabian Muñoz</v>
          </cell>
          <cell r="M2271" t="str">
            <v>fmunoz@callegari.cl</v>
          </cell>
          <cell r="N2271">
            <v>5700000</v>
          </cell>
        </row>
        <row r="2272">
          <cell r="A2272" t="str">
            <v>PCFJ47</v>
          </cell>
          <cell r="B2272">
            <v>44771.4</v>
          </cell>
          <cell r="C2272" t="str">
            <v>SUBARU</v>
          </cell>
          <cell r="D2272" t="str">
            <v>XV</v>
          </cell>
          <cell r="E2272">
            <v>2020</v>
          </cell>
          <cell r="F2272">
            <v>62000</v>
          </cell>
          <cell r="G2272" t="str">
            <v>1.6 AWD AT 4X4</v>
          </cell>
          <cell r="H2272" t="str">
            <v>PLATEADO HIELO CLARO</v>
          </cell>
          <cell r="I2272" t="str">
            <v>Megacentro La Serena</v>
          </cell>
          <cell r="J2272" t="str">
            <v xml:space="preserve"> </v>
          </cell>
          <cell r="K2272" t="str">
            <v>Mauricio  Silva</v>
          </cell>
          <cell r="L2272" t="str">
            <v>Fabian Muñoz</v>
          </cell>
          <cell r="M2272" t="str">
            <v>fmunoz@callegari.cl</v>
          </cell>
          <cell r="N2272">
            <v>15500000</v>
          </cell>
        </row>
        <row r="2273">
          <cell r="A2273" t="str">
            <v>JHRW89</v>
          </cell>
          <cell r="B2273">
            <v>44771.375</v>
          </cell>
          <cell r="C2273" t="str">
            <v>NISSAN</v>
          </cell>
          <cell r="D2273" t="str">
            <v>SENTRA</v>
          </cell>
          <cell r="E2273">
            <v>2017</v>
          </cell>
          <cell r="F2273">
            <v>44800</v>
          </cell>
          <cell r="G2273" t="str">
            <v>1.8 G SENSE MT</v>
          </cell>
          <cell r="H2273" t="str">
            <v>BLANCO PERLA</v>
          </cell>
          <cell r="I2273" t="str">
            <v>Nissan La Serena</v>
          </cell>
          <cell r="J2273" t="str">
            <v xml:space="preserve"> </v>
          </cell>
          <cell r="K2273" t="str">
            <v>Mauricio  Silva</v>
          </cell>
          <cell r="L2273" t="str">
            <v>Magdalena Olivares</v>
          </cell>
          <cell r="M2273" t="str">
            <v>molivares@callegari.cl</v>
          </cell>
          <cell r="N2273">
            <v>8800000</v>
          </cell>
        </row>
        <row r="2274">
          <cell r="A2274" t="str">
            <v>JXGD20</v>
          </cell>
          <cell r="B2274">
            <v>44770.729861111111</v>
          </cell>
          <cell r="C2274" t="str">
            <v>KIA MOTORS</v>
          </cell>
          <cell r="D2274" t="str">
            <v>SORENTO</v>
          </cell>
          <cell r="E2274">
            <v>2018</v>
          </cell>
          <cell r="F2274">
            <v>103300</v>
          </cell>
          <cell r="G2274" t="str">
            <v>2.2 DSL EX AT 4X2</v>
          </cell>
          <cell r="H2274" t="str">
            <v>PLATEADO SUAVE</v>
          </cell>
          <cell r="I2274" t="str">
            <v>Kia La Serena</v>
          </cell>
          <cell r="J2274" t="str">
            <v xml:space="preserve"> </v>
          </cell>
          <cell r="K2274" t="str">
            <v>Mauricio  Silva</v>
          </cell>
          <cell r="L2274" t="str">
            <v>Loreto Garces</v>
          </cell>
          <cell r="M2274" t="str">
            <v>lgarces@callegari.cl</v>
          </cell>
          <cell r="N2274">
            <v>15500000</v>
          </cell>
        </row>
        <row r="2275">
          <cell r="A2275" t="str">
            <v>JHGS39</v>
          </cell>
          <cell r="B2275">
            <v>44770.651388888888</v>
          </cell>
          <cell r="C2275" t="str">
            <v>CHEVROLET</v>
          </cell>
          <cell r="D2275" t="str">
            <v>SPIN</v>
          </cell>
          <cell r="E2275">
            <v>2017</v>
          </cell>
          <cell r="F2275">
            <v>72000</v>
          </cell>
          <cell r="G2275" t="str">
            <v>1.8 LTZ MT</v>
          </cell>
          <cell r="H2275" t="str">
            <v>PLATEADO PLATA METAL</v>
          </cell>
          <cell r="I2275" t="str">
            <v>Nissan La Serena</v>
          </cell>
          <cell r="J2275" t="str">
            <v xml:space="preserve"> </v>
          </cell>
          <cell r="K2275" t="str">
            <v>Mauricio  Silva</v>
          </cell>
          <cell r="L2275" t="str">
            <v>Gemita Muñoz</v>
          </cell>
          <cell r="M2275" t="str">
            <v>gmunoz@callegari.cl</v>
          </cell>
          <cell r="N2275">
            <v>7800000</v>
          </cell>
        </row>
        <row r="2276">
          <cell r="A2276" t="str">
            <v>PRSJ20</v>
          </cell>
          <cell r="B2276">
            <v>44769.795138888891</v>
          </cell>
          <cell r="C2276" t="str">
            <v>FORD</v>
          </cell>
          <cell r="D2276" t="str">
            <v>TERRITORY</v>
          </cell>
          <cell r="E2276">
            <v>2021</v>
          </cell>
          <cell r="F2276">
            <v>20500</v>
          </cell>
          <cell r="G2276" t="str">
            <v>1.5 TREND AT</v>
          </cell>
          <cell r="H2276" t="str">
            <v>ROJO RUBI</v>
          </cell>
          <cell r="I2276" t="str">
            <v>Megacentro Copiapo</v>
          </cell>
          <cell r="J2276" t="str">
            <v xml:space="preserve"> </v>
          </cell>
          <cell r="K2276" t="str">
            <v>Camila Chepilla</v>
          </cell>
          <cell r="L2276" t="str">
            <v>Martin Thielemann</v>
          </cell>
          <cell r="M2276" t="str">
            <v>mthielemann@callegari.cl</v>
          </cell>
          <cell r="N2276">
            <v>16000000</v>
          </cell>
        </row>
        <row r="2277">
          <cell r="A2277" t="str">
            <v>PFRL39</v>
          </cell>
          <cell r="B2277">
            <v>44769.6875</v>
          </cell>
          <cell r="C2277" t="str">
            <v>KIA MOTORS</v>
          </cell>
          <cell r="D2277" t="str">
            <v>MORNING</v>
          </cell>
          <cell r="E2277">
            <v>2020</v>
          </cell>
          <cell r="F2277">
            <v>5650</v>
          </cell>
          <cell r="G2277" t="str">
            <v>MORNING EX 1.2L 5MT FULL</v>
          </cell>
          <cell r="H2277" t="str">
            <v>BLANCO INVIERNO</v>
          </cell>
          <cell r="I2277" t="str">
            <v>Kia La Serena</v>
          </cell>
          <cell r="J2277" t="str">
            <v xml:space="preserve"> </v>
          </cell>
          <cell r="K2277" t="str">
            <v>Mauricio  Silva</v>
          </cell>
          <cell r="L2277" t="str">
            <v>Jose Antonio Novoa</v>
          </cell>
          <cell r="M2277" t="str">
            <v>jnovoa@callegari.cl</v>
          </cell>
          <cell r="N2277">
            <v>8500000</v>
          </cell>
        </row>
        <row r="2278">
          <cell r="A2278" t="str">
            <v>KJRH71</v>
          </cell>
          <cell r="B2278">
            <v>44769.672222222223</v>
          </cell>
          <cell r="C2278" t="str">
            <v>NISSAN</v>
          </cell>
          <cell r="D2278" t="str">
            <v>KICKS</v>
          </cell>
          <cell r="E2278">
            <v>2018</v>
          </cell>
          <cell r="F2278">
            <v>45258</v>
          </cell>
          <cell r="G2278" t="str">
            <v>1.6 ADVANCE CVT AT</v>
          </cell>
          <cell r="H2278" t="str">
            <v>ROJO METALICO</v>
          </cell>
          <cell r="I2278" t="str">
            <v>Nissan La Serena</v>
          </cell>
          <cell r="J2278" t="str">
            <v xml:space="preserve"> </v>
          </cell>
          <cell r="K2278" t="str">
            <v>Mauricio  Silva</v>
          </cell>
          <cell r="L2278" t="str">
            <v>Gemita Muñoz</v>
          </cell>
          <cell r="M2278" t="str">
            <v>gmunoz@callegari.cl</v>
          </cell>
          <cell r="N2278">
            <v>12200000</v>
          </cell>
        </row>
        <row r="2279">
          <cell r="A2279" t="str">
            <v>RSHK39</v>
          </cell>
          <cell r="B2279">
            <v>44769.570138888892</v>
          </cell>
          <cell r="C2279" t="str">
            <v>FIAT</v>
          </cell>
          <cell r="D2279" t="str">
            <v>CRONOS</v>
          </cell>
          <cell r="E2279">
            <v>2022</v>
          </cell>
          <cell r="F2279">
            <v>15000</v>
          </cell>
          <cell r="G2279" t="str">
            <v>1.8 DRIVE AT</v>
          </cell>
          <cell r="H2279" t="str">
            <v>BLANCO BANCHISA</v>
          </cell>
          <cell r="I2279" t="str">
            <v>Local Fco De Aguirre</v>
          </cell>
          <cell r="J2279" t="str">
            <v xml:space="preserve"> </v>
          </cell>
          <cell r="K2279" t="str">
            <v>Mauricio  Silva</v>
          </cell>
          <cell r="L2279" t="str">
            <v>Maria Mendoza</v>
          </cell>
          <cell r="M2279" t="str">
            <v>maria.mendoza@callegari.cl</v>
          </cell>
          <cell r="N2279">
            <v>12100000</v>
          </cell>
        </row>
        <row r="2280">
          <cell r="A2280" t="str">
            <v>JYBC88</v>
          </cell>
          <cell r="B2280">
            <v>44769.401388888888</v>
          </cell>
          <cell r="C2280" t="str">
            <v>HYUNDAI</v>
          </cell>
          <cell r="D2280" t="str">
            <v>ELANTRA</v>
          </cell>
          <cell r="E2280">
            <v>2018</v>
          </cell>
          <cell r="F2280">
            <v>38100</v>
          </cell>
          <cell r="G2280" t="str">
            <v>No sé la versión</v>
          </cell>
          <cell r="H2280" t="str">
            <v>PLATEADO PLATA</v>
          </cell>
          <cell r="I2280" t="str">
            <v>Peugeot La Serena</v>
          </cell>
          <cell r="J2280" t="str">
            <v xml:space="preserve"> </v>
          </cell>
          <cell r="K2280" t="str">
            <v>Mauricio  Silva</v>
          </cell>
          <cell r="L2280" t="str">
            <v>Jose Luis Espinoza</v>
          </cell>
          <cell r="M2280" t="str">
            <v>jlespinoza@callegari.cl</v>
          </cell>
          <cell r="N2280">
            <v>10650000</v>
          </cell>
        </row>
        <row r="2281">
          <cell r="A2281" t="str">
            <v>PFRK65</v>
          </cell>
          <cell r="B2281">
            <v>44769.378472222219</v>
          </cell>
          <cell r="C2281" t="str">
            <v>UAZ</v>
          </cell>
          <cell r="D2281" t="str">
            <v>HUNTER</v>
          </cell>
          <cell r="E2281">
            <v>2020</v>
          </cell>
          <cell r="F2281">
            <v>12000</v>
          </cell>
          <cell r="G2281" t="str">
            <v>2.7 ATACAMA MT 4X4</v>
          </cell>
          <cell r="H2281" t="str">
            <v>BLANCO</v>
          </cell>
          <cell r="I2281" t="str">
            <v xml:space="preserve">Premium Usados </v>
          </cell>
          <cell r="J2281" t="str">
            <v xml:space="preserve"> </v>
          </cell>
          <cell r="K2281" t="str">
            <v>Mauricio  Silva</v>
          </cell>
          <cell r="L2281" t="str">
            <v>Luis Agustin Neira Rojas</v>
          </cell>
          <cell r="M2281" t="str">
            <v>lneira@callegari.cl</v>
          </cell>
          <cell r="N2281">
            <v>13000000</v>
          </cell>
        </row>
        <row r="2282">
          <cell r="A2282" t="str">
            <v>JHSH61</v>
          </cell>
          <cell r="B2282">
            <v>44769.37777777778</v>
          </cell>
          <cell r="C2282" t="str">
            <v>MITSUBISHI</v>
          </cell>
          <cell r="D2282" t="str">
            <v>L200</v>
          </cell>
          <cell r="E2282">
            <v>2017</v>
          </cell>
          <cell r="F2282">
            <v>97000</v>
          </cell>
          <cell r="G2282" t="str">
            <v>2.4 DAKAR CRS AT 4X4 DIESEL</v>
          </cell>
          <cell r="H2282" t="str">
            <v>GRIS GRAFITO</v>
          </cell>
          <cell r="I2282" t="str">
            <v xml:space="preserve">Premium Usados </v>
          </cell>
          <cell r="J2282" t="str">
            <v xml:space="preserve"> </v>
          </cell>
          <cell r="K2282" t="str">
            <v>Mauricio  Silva</v>
          </cell>
          <cell r="L2282" t="str">
            <v>Luis Agustin Neira Rojas</v>
          </cell>
          <cell r="M2282" t="str">
            <v>lneira@callegari.cl</v>
          </cell>
          <cell r="N2282">
            <v>17000000</v>
          </cell>
        </row>
        <row r="2283">
          <cell r="A2283" t="str">
            <v>PFRP63</v>
          </cell>
          <cell r="B2283">
            <v>44768.757638888892</v>
          </cell>
          <cell r="C2283" t="str">
            <v>FORD</v>
          </cell>
          <cell r="D2283" t="str">
            <v>FUSION</v>
          </cell>
          <cell r="E2283">
            <v>2020</v>
          </cell>
          <cell r="F2283">
            <v>41000</v>
          </cell>
          <cell r="G2283" t="str">
            <v>2.0 SEL ECOBOOST AT</v>
          </cell>
          <cell r="H2283" t="str">
            <v>BLANCO METAL</v>
          </cell>
          <cell r="I2283" t="str">
            <v>Megacentro La Serena</v>
          </cell>
          <cell r="J2283" t="str">
            <v xml:space="preserve"> </v>
          </cell>
          <cell r="K2283" t="str">
            <v>Mauricio  Silva</v>
          </cell>
          <cell r="L2283" t="str">
            <v>Eliana Aguilera</v>
          </cell>
          <cell r="M2283" t="str">
            <v>belen.aguilera@callegari.cl</v>
          </cell>
          <cell r="N2283">
            <v>16000000</v>
          </cell>
        </row>
        <row r="2284">
          <cell r="A2284" t="str">
            <v>KWYH79</v>
          </cell>
          <cell r="B2284">
            <v>44768.644444444442</v>
          </cell>
          <cell r="C2284" t="str">
            <v>KIA MOTORS</v>
          </cell>
          <cell r="D2284" t="str">
            <v>SOUL</v>
          </cell>
          <cell r="E2284">
            <v>2019</v>
          </cell>
          <cell r="F2284">
            <v>57460</v>
          </cell>
          <cell r="G2284" t="str">
            <v>1.6 EX GSL 6MT</v>
          </cell>
          <cell r="H2284" t="str">
            <v>PLATEADO TITANIO</v>
          </cell>
          <cell r="I2284" t="str">
            <v>Kia La Serena</v>
          </cell>
          <cell r="J2284" t="str">
            <v xml:space="preserve"> </v>
          </cell>
          <cell r="K2284" t="str">
            <v>Mauricio  Silva</v>
          </cell>
          <cell r="L2284" t="str">
            <v>Ariel Aguirre</v>
          </cell>
          <cell r="M2284" t="str">
            <v>a.aguirre@callegari.cl</v>
          </cell>
          <cell r="N2284">
            <v>8500000</v>
          </cell>
        </row>
        <row r="2285">
          <cell r="A2285" t="str">
            <v>FKGP28</v>
          </cell>
          <cell r="B2285">
            <v>44767.779166666667</v>
          </cell>
          <cell r="C2285" t="str">
            <v>TOYOTA</v>
          </cell>
          <cell r="D2285" t="str">
            <v>TUNDRA</v>
          </cell>
          <cell r="E2285">
            <v>2013</v>
          </cell>
          <cell r="F2285">
            <v>117000</v>
          </cell>
          <cell r="G2285" t="str">
            <v>5.7 CUERO AT 4X4</v>
          </cell>
          <cell r="H2285" t="str">
            <v>rojo</v>
          </cell>
          <cell r="I2285" t="str">
            <v>Local Usados</v>
          </cell>
          <cell r="J2285" t="str">
            <v xml:space="preserve"> </v>
          </cell>
          <cell r="K2285" t="str">
            <v>Mauricio  Silva</v>
          </cell>
          <cell r="L2285" t="str">
            <v>Rafael Puelma</v>
          </cell>
          <cell r="M2285" t="str">
            <v>rpuelma@callegari.cl</v>
          </cell>
          <cell r="N2285">
            <v>11000000</v>
          </cell>
        </row>
        <row r="2286">
          <cell r="A2286" t="str">
            <v>LSYC42</v>
          </cell>
          <cell r="B2286">
            <v>44767.540277777778</v>
          </cell>
          <cell r="C2286" t="str">
            <v>NISSAN</v>
          </cell>
          <cell r="D2286" t="str">
            <v>QASHQAI</v>
          </cell>
          <cell r="E2286">
            <v>2020</v>
          </cell>
          <cell r="F2286">
            <v>25000</v>
          </cell>
          <cell r="G2286" t="str">
            <v>2.0 SENSE MT</v>
          </cell>
          <cell r="H2286" t="str">
            <v>PLATEADO PLATA SATIN</v>
          </cell>
          <cell r="I2286" t="str">
            <v>Nissan La Serena</v>
          </cell>
          <cell r="J2286" t="str">
            <v xml:space="preserve"> </v>
          </cell>
          <cell r="K2286" t="str">
            <v>Cristina Resk</v>
          </cell>
          <cell r="L2286" t="str">
            <v>Matias Heredia</v>
          </cell>
          <cell r="M2286" t="str">
            <v>mheredia@callegari.cl</v>
          </cell>
          <cell r="N2286">
            <v>13500000</v>
          </cell>
        </row>
        <row r="2287">
          <cell r="A2287" t="str">
            <v>JYBB39</v>
          </cell>
          <cell r="B2287">
            <v>44767.520138888889</v>
          </cell>
          <cell r="C2287" t="str">
            <v>NISSAN</v>
          </cell>
          <cell r="D2287" t="str">
            <v>X-TRAIL</v>
          </cell>
          <cell r="E2287">
            <v>2018</v>
          </cell>
          <cell r="F2287">
            <v>43000</v>
          </cell>
          <cell r="G2287" t="str">
            <v>2.5 SENSE CVT 4X2 AT</v>
          </cell>
          <cell r="H2287" t="str">
            <v>BLANCO PERLA</v>
          </cell>
          <cell r="I2287" t="str">
            <v>Local Fco De Aguirre</v>
          </cell>
          <cell r="J2287" t="str">
            <v xml:space="preserve"> </v>
          </cell>
          <cell r="K2287" t="str">
            <v>Camila Chepilla</v>
          </cell>
          <cell r="L2287" t="str">
            <v>Rodrigo Salazar</v>
          </cell>
          <cell r="M2287" t="str">
            <v>rsalazar@callegari.cl</v>
          </cell>
          <cell r="N2287">
            <v>14000000</v>
          </cell>
        </row>
        <row r="2288">
          <cell r="A2288" t="str">
            <v>JGBT15</v>
          </cell>
          <cell r="B2288">
            <v>44767.42083333333</v>
          </cell>
          <cell r="C2288" t="str">
            <v>SUZUKI</v>
          </cell>
          <cell r="D2288" t="str">
            <v>GRAND VITARA</v>
          </cell>
          <cell r="E2288">
            <v>2017</v>
          </cell>
          <cell r="F2288">
            <v>41587</v>
          </cell>
          <cell r="H2288" t="str">
            <v>GRIS OSCURO</v>
          </cell>
          <cell r="I2288" t="str">
            <v xml:space="preserve">Premium Usados </v>
          </cell>
          <cell r="J2288" t="str">
            <v xml:space="preserve"> </v>
          </cell>
          <cell r="K2288" t="str">
            <v>Antonella Daire</v>
          </cell>
          <cell r="L2288" t="str">
            <v>Mauricio Parra</v>
          </cell>
          <cell r="M2288" t="str">
            <v>mparra@callegari.cl</v>
          </cell>
          <cell r="N2288">
            <v>11000000</v>
          </cell>
        </row>
        <row r="2289">
          <cell r="A2289" t="str">
            <v>PLHH68</v>
          </cell>
          <cell r="B2289">
            <v>44764.751388888886</v>
          </cell>
          <cell r="C2289" t="str">
            <v>KIA MOTORS</v>
          </cell>
          <cell r="D2289" t="str">
            <v>MORNING</v>
          </cell>
          <cell r="E2289">
            <v>2021</v>
          </cell>
          <cell r="F2289">
            <v>28000</v>
          </cell>
          <cell r="G2289" t="str">
            <v>MORNING EX 1.2L 5MT ABS AC</v>
          </cell>
          <cell r="H2289" t="str">
            <v>BLANCO INVIERNO</v>
          </cell>
          <cell r="I2289" t="str">
            <v>Megacentro La Serena</v>
          </cell>
          <cell r="J2289" t="str">
            <v xml:space="preserve"> </v>
          </cell>
          <cell r="K2289" t="str">
            <v>Antonella Daire</v>
          </cell>
          <cell r="L2289" t="str">
            <v>Lucia Alejandra Cortes Saa</v>
          </cell>
          <cell r="M2289" t="str">
            <v>lucia.cortes@callegari.cl</v>
          </cell>
          <cell r="N2289">
            <v>8000000</v>
          </cell>
        </row>
        <row r="2290">
          <cell r="A2290" t="str">
            <v>PCXX19</v>
          </cell>
          <cell r="B2290">
            <v>44764.622916666667</v>
          </cell>
          <cell r="C2290" t="str">
            <v>MAZDA</v>
          </cell>
          <cell r="D2290" t="str">
            <v>MAZDA3</v>
          </cell>
          <cell r="E2290">
            <v>2020</v>
          </cell>
          <cell r="F2290">
            <v>91000</v>
          </cell>
          <cell r="G2290" t="str">
            <v>2.0 SEDÁN S 7G MT</v>
          </cell>
          <cell r="H2290" t="str">
            <v>PLATEADO PLATA</v>
          </cell>
          <cell r="I2290" t="str">
            <v>Megacentro Ovalle</v>
          </cell>
          <cell r="J2290" t="str">
            <v xml:space="preserve"> </v>
          </cell>
          <cell r="K2290" t="str">
            <v>Camila Chepilla</v>
          </cell>
          <cell r="L2290" t="str">
            <v>David Ramirez</v>
          </cell>
          <cell r="M2290" t="str">
            <v>dramirez@callegari.cl</v>
          </cell>
          <cell r="N2290">
            <v>13000000</v>
          </cell>
        </row>
        <row r="2291">
          <cell r="A2291" t="str">
            <v>KSRS65</v>
          </cell>
          <cell r="B2291">
            <v>44764.457638888889</v>
          </cell>
          <cell r="C2291" t="str">
            <v>CHERY</v>
          </cell>
          <cell r="D2291" t="str">
            <v>TIGGO 2</v>
          </cell>
          <cell r="E2291">
            <v>2018</v>
          </cell>
          <cell r="F2291">
            <v>47000</v>
          </cell>
          <cell r="G2291" t="str">
            <v>1.5 L MT</v>
          </cell>
          <cell r="H2291" t="str">
            <v>AZUL METALIZADO</v>
          </cell>
          <cell r="I2291" t="str">
            <v>Vallenar</v>
          </cell>
          <cell r="J2291" t="str">
            <v xml:space="preserve"> </v>
          </cell>
          <cell r="K2291" t="str">
            <v>Camila Chepilla</v>
          </cell>
          <cell r="L2291" t="str">
            <v>Claudia Vasquez</v>
          </cell>
          <cell r="M2291" t="str">
            <v>cvasquez@callegari.cl</v>
          </cell>
          <cell r="N2291">
            <v>7500000</v>
          </cell>
        </row>
        <row r="2292">
          <cell r="A2292" t="str">
            <v>FPJC52</v>
          </cell>
          <cell r="B2292">
            <v>44764.415277777778</v>
          </cell>
          <cell r="C2292" t="str">
            <v>SSANGYONG</v>
          </cell>
          <cell r="D2292" t="str">
            <v>REXTON</v>
          </cell>
          <cell r="E2292">
            <v>2014</v>
          </cell>
          <cell r="F2292">
            <v>103720</v>
          </cell>
          <cell r="G2292" t="str">
            <v>2.0 AT 4X4 DIESEL</v>
          </cell>
          <cell r="H2292" t="str">
            <v>NEGRO</v>
          </cell>
          <cell r="I2292" t="str">
            <v>Sk Copiapo</v>
          </cell>
          <cell r="J2292" t="str">
            <v xml:space="preserve"> </v>
          </cell>
          <cell r="K2292" t="str">
            <v>Camila Chepilla</v>
          </cell>
          <cell r="L2292" t="str">
            <v>Lorena Castillo</v>
          </cell>
          <cell r="M2292" t="str">
            <v>lcastillo@callegari.cl</v>
          </cell>
          <cell r="N2292">
            <v>9800000</v>
          </cell>
        </row>
        <row r="2293">
          <cell r="A2293" t="str">
            <v>RFVG61</v>
          </cell>
          <cell r="B2293">
            <v>44763.476388888892</v>
          </cell>
          <cell r="C2293" t="str">
            <v>CHERY</v>
          </cell>
          <cell r="D2293" t="str">
            <v>TIGGO 2</v>
          </cell>
          <cell r="E2293">
            <v>2022</v>
          </cell>
          <cell r="F2293">
            <v>19500</v>
          </cell>
          <cell r="G2293" t="str">
            <v>1.5 PRO GLS MT</v>
          </cell>
          <cell r="H2293" t="str">
            <v>BLANCO METALIZADO</v>
          </cell>
          <cell r="I2293" t="str">
            <v>Sk Copiapo</v>
          </cell>
          <cell r="J2293" t="str">
            <v xml:space="preserve"> </v>
          </cell>
          <cell r="K2293" t="str">
            <v>Camila Chepilla</v>
          </cell>
          <cell r="L2293" t="str">
            <v>Liseth Loreto</v>
          </cell>
          <cell r="M2293" t="str">
            <v>lloreto@callegari.cl</v>
          </cell>
          <cell r="N2293">
            <v>10200000</v>
          </cell>
        </row>
        <row r="2294">
          <cell r="A2294" t="str">
            <v>KWTP91</v>
          </cell>
          <cell r="B2294">
            <v>44762.758333333331</v>
          </cell>
          <cell r="C2294" t="str">
            <v>NISSAN</v>
          </cell>
          <cell r="D2294" t="str">
            <v>KICKS</v>
          </cell>
          <cell r="E2294">
            <v>2019</v>
          </cell>
          <cell r="F2294">
            <v>32832</v>
          </cell>
          <cell r="G2294" t="str">
            <v>1.6 SENCE MT</v>
          </cell>
          <cell r="H2294" t="str">
            <v>GRIS METALICO</v>
          </cell>
          <cell r="I2294" t="str">
            <v>Usados Los Carreras</v>
          </cell>
          <cell r="J2294" t="str">
            <v xml:space="preserve"> </v>
          </cell>
          <cell r="K2294" t="str">
            <v>Camila Chepilla</v>
          </cell>
          <cell r="L2294" t="str">
            <v>Jose Mauricio Ibañez</v>
          </cell>
          <cell r="M2294" t="str">
            <v>jibanez@callegari.cl</v>
          </cell>
          <cell r="N2294">
            <v>10000000</v>
          </cell>
        </row>
        <row r="2295">
          <cell r="A2295" t="str">
            <v>KWGH11</v>
          </cell>
          <cell r="B2295">
            <v>44762.686111111114</v>
          </cell>
          <cell r="C2295" t="str">
            <v>TOYOTA</v>
          </cell>
          <cell r="D2295" t="str">
            <v>RAV4</v>
          </cell>
          <cell r="E2295">
            <v>2019</v>
          </cell>
          <cell r="F2295">
            <v>56000</v>
          </cell>
          <cell r="G2295" t="str">
            <v>2.0 STD 4X2 MT 722ML3</v>
          </cell>
          <cell r="H2295" t="str">
            <v>CAFE OSCURO MET</v>
          </cell>
          <cell r="I2295" t="str">
            <v>Kia La Serena</v>
          </cell>
          <cell r="J2295" t="str">
            <v xml:space="preserve"> </v>
          </cell>
          <cell r="K2295" t="str">
            <v>Antonella Daire</v>
          </cell>
          <cell r="L2295" t="str">
            <v>José Cerda</v>
          </cell>
          <cell r="M2295" t="str">
            <v>jose.cerda@callegari.cl</v>
          </cell>
          <cell r="N2295">
            <v>14500000</v>
          </cell>
        </row>
        <row r="2296">
          <cell r="A2296" t="str">
            <v>FVZF16</v>
          </cell>
          <cell r="B2296">
            <v>44762.527083333334</v>
          </cell>
          <cell r="C2296" t="str">
            <v>NISSAN</v>
          </cell>
          <cell r="D2296" t="str">
            <v>X-TRAIL</v>
          </cell>
          <cell r="E2296">
            <v>2013</v>
          </cell>
          <cell r="F2296">
            <v>58000</v>
          </cell>
          <cell r="G2296" t="str">
            <v>2.5 X CUERO AT 4X4</v>
          </cell>
          <cell r="H2296" t="str">
            <v>GRIS GRAFITO</v>
          </cell>
          <cell r="I2296" t="str">
            <v>Peugeot La Serena</v>
          </cell>
          <cell r="J2296" t="str">
            <v xml:space="preserve"> </v>
          </cell>
          <cell r="K2296" t="str">
            <v>Antonella Daire</v>
          </cell>
          <cell r="L2296" t="str">
            <v>Adriana Casallas</v>
          </cell>
          <cell r="M2296" t="str">
            <v>acasallas@callegari.cl</v>
          </cell>
          <cell r="N2296">
            <v>9000000</v>
          </cell>
        </row>
        <row r="2297">
          <cell r="A2297" t="str">
            <v>KWVJ63</v>
          </cell>
          <cell r="B2297">
            <v>44761.465277777781</v>
          </cell>
          <cell r="C2297" t="str">
            <v>CHEVROLET</v>
          </cell>
          <cell r="D2297" t="str">
            <v>SILVERADO</v>
          </cell>
          <cell r="E2297">
            <v>2019</v>
          </cell>
          <cell r="F2297">
            <v>97000</v>
          </cell>
          <cell r="G2297" t="str">
            <v>5.3 LTZ CC 4WD Z71 AT</v>
          </cell>
          <cell r="H2297" t="str">
            <v>GRIS OSCURO MET</v>
          </cell>
          <cell r="I2297" t="str">
            <v>Usados Los Carreras</v>
          </cell>
          <cell r="J2297" t="str">
            <v xml:space="preserve"> </v>
          </cell>
          <cell r="K2297" t="str">
            <v>Camila Chepilla</v>
          </cell>
          <cell r="L2297" t="str">
            <v>Omar Rojas</v>
          </cell>
          <cell r="M2297" t="str">
            <v>orojas@callegari.cl</v>
          </cell>
          <cell r="N2297">
            <v>31000000</v>
          </cell>
        </row>
        <row r="2298">
          <cell r="A2298" t="str">
            <v>LCWF11</v>
          </cell>
          <cell r="B2298">
            <v>44760.644444444442</v>
          </cell>
          <cell r="C2298" t="str">
            <v>CHANGAN</v>
          </cell>
          <cell r="D2298" t="str">
            <v>CX70</v>
          </cell>
          <cell r="E2298">
            <v>2019</v>
          </cell>
          <cell r="F2298">
            <v>53000</v>
          </cell>
          <cell r="G2298" t="str">
            <v>1.6 LUXURY MT</v>
          </cell>
          <cell r="H2298" t="str">
            <v>BLANCO</v>
          </cell>
          <cell r="I2298" t="str">
            <v>Sk Copiapo</v>
          </cell>
          <cell r="J2298" t="str">
            <v xml:space="preserve"> </v>
          </cell>
          <cell r="K2298" t="str">
            <v>Camila Chepilla</v>
          </cell>
          <cell r="L2298" t="str">
            <v>Liseth Loreto</v>
          </cell>
          <cell r="M2298" t="str">
            <v>lloreto@callegari.cl</v>
          </cell>
          <cell r="N2298">
            <v>10000000</v>
          </cell>
        </row>
        <row r="2299">
          <cell r="A2299" t="str">
            <v>LVWT26</v>
          </cell>
          <cell r="B2299">
            <v>44760.451388888891</v>
          </cell>
          <cell r="C2299" t="str">
            <v>PEUGEOT</v>
          </cell>
          <cell r="D2299">
            <v>5008</v>
          </cell>
          <cell r="E2299">
            <v>2020</v>
          </cell>
          <cell r="F2299">
            <v>58500</v>
          </cell>
          <cell r="G2299" t="str">
            <v>1.5 GT-LINE BLUEHDI 130 AT DIESEL</v>
          </cell>
          <cell r="H2299" t="str">
            <v>BLANCO NACARADO</v>
          </cell>
          <cell r="I2299" t="str">
            <v>Megacentro Copiapo</v>
          </cell>
          <cell r="J2299" t="str">
            <v xml:space="preserve"> </v>
          </cell>
          <cell r="K2299" t="str">
            <v>Camila Chepilla</v>
          </cell>
          <cell r="L2299" t="str">
            <v>Martin Thielemann</v>
          </cell>
          <cell r="M2299" t="str">
            <v>mthielemann@callegari.cl</v>
          </cell>
          <cell r="N2299">
            <v>22000000</v>
          </cell>
        </row>
        <row r="2300">
          <cell r="A2300" t="str">
            <v>LJYL78</v>
          </cell>
          <cell r="B2300">
            <v>44760.435416666667</v>
          </cell>
          <cell r="C2300" t="str">
            <v>PEUGEOT</v>
          </cell>
          <cell r="D2300">
            <v>3008</v>
          </cell>
          <cell r="E2300">
            <v>2019</v>
          </cell>
          <cell r="F2300">
            <v>92000</v>
          </cell>
          <cell r="G2300" t="str">
            <v>1.5 ACTIVE BLUEHDI 130HP MT6 DIESEL</v>
          </cell>
          <cell r="H2300" t="str">
            <v>BLANCO NACARADO</v>
          </cell>
          <cell r="I2300" t="str">
            <v>Peugeot La Serena</v>
          </cell>
          <cell r="J2300" t="str">
            <v xml:space="preserve"> </v>
          </cell>
          <cell r="K2300" t="str">
            <v>Camila Chepilla</v>
          </cell>
          <cell r="L2300" t="str">
            <v>Carlos  Torres</v>
          </cell>
          <cell r="M2300" t="str">
            <v>ctorres@callegari.cl</v>
          </cell>
          <cell r="N2300">
            <v>18600000</v>
          </cell>
        </row>
        <row r="2301">
          <cell r="A2301" t="str">
            <v>LPXL47</v>
          </cell>
          <cell r="B2301">
            <v>44757.645138888889</v>
          </cell>
          <cell r="C2301" t="str">
            <v>PEUGEOT</v>
          </cell>
          <cell r="D2301">
            <v>3008</v>
          </cell>
          <cell r="E2301">
            <v>2019</v>
          </cell>
          <cell r="F2301">
            <v>92000</v>
          </cell>
          <cell r="G2301" t="str">
            <v>1.5 ACTIVE MT DIESEL</v>
          </cell>
          <cell r="H2301" t="str">
            <v>ROJO ULTIMATE</v>
          </cell>
          <cell r="I2301" t="str">
            <v>Peugeot La Serena</v>
          </cell>
          <cell r="J2301" t="str">
            <v xml:space="preserve"> </v>
          </cell>
          <cell r="K2301" t="str">
            <v>Camila Chepilla</v>
          </cell>
          <cell r="L2301" t="str">
            <v>Camila Gonzalez</v>
          </cell>
          <cell r="M2301" t="str">
            <v>camila.gonzalez@callegari.cl</v>
          </cell>
          <cell r="N2301">
            <v>17000000</v>
          </cell>
        </row>
        <row r="2302">
          <cell r="A2302" t="str">
            <v>KWHY71</v>
          </cell>
          <cell r="B2302">
            <v>44757.460416666669</v>
          </cell>
          <cell r="C2302" t="str">
            <v>FORD</v>
          </cell>
          <cell r="D2302" t="str">
            <v>EDGE</v>
          </cell>
          <cell r="E2302">
            <v>2019</v>
          </cell>
          <cell r="F2302">
            <v>30000</v>
          </cell>
          <cell r="G2302" t="str">
            <v>2.0 SEL ECOBOOST FWD AT</v>
          </cell>
          <cell r="H2302" t="str">
            <v>BLANCO OXFORD</v>
          </cell>
          <cell r="I2302" t="str">
            <v>Megacentro La Serena</v>
          </cell>
          <cell r="J2302" t="str">
            <v xml:space="preserve"> </v>
          </cell>
          <cell r="K2302" t="str">
            <v>Jorge De La Jara</v>
          </cell>
          <cell r="L2302" t="str">
            <v>Eliana Aguilera</v>
          </cell>
          <cell r="M2302" t="str">
            <v>belen.aguilera@callegari.cl</v>
          </cell>
          <cell r="N2302">
            <v>19000000</v>
          </cell>
        </row>
        <row r="2303">
          <cell r="A2303" t="str">
            <v>LHCK35</v>
          </cell>
          <cell r="B2303">
            <v>44756.557638888888</v>
          </cell>
          <cell r="C2303" t="str">
            <v>FORD</v>
          </cell>
          <cell r="D2303" t="str">
            <v>EXPLORER</v>
          </cell>
          <cell r="E2303">
            <v>2019</v>
          </cell>
          <cell r="F2303">
            <v>41000</v>
          </cell>
          <cell r="H2303" t="str">
            <v>GRIS PLATA</v>
          </cell>
          <cell r="I2303" t="str">
            <v>Local Fco De Aguirre</v>
          </cell>
          <cell r="J2303" t="str">
            <v xml:space="preserve"> </v>
          </cell>
          <cell r="K2303" t="str">
            <v>Camila Chepilla</v>
          </cell>
          <cell r="L2303" t="str">
            <v>Paola Hidalgo</v>
          </cell>
          <cell r="M2303" t="str">
            <v>paola.hidalgo@callegari.cl</v>
          </cell>
          <cell r="N2303">
            <v>23500000</v>
          </cell>
        </row>
        <row r="2304">
          <cell r="A2304" t="str">
            <v>HPGS18</v>
          </cell>
          <cell r="B2304">
            <v>44755.711805555555</v>
          </cell>
          <cell r="C2304" t="str">
            <v>CHEVROLET</v>
          </cell>
          <cell r="D2304" t="str">
            <v>TRACKER</v>
          </cell>
          <cell r="E2304">
            <v>2016</v>
          </cell>
          <cell r="F2304">
            <v>102000</v>
          </cell>
          <cell r="G2304" t="str">
            <v>1.8 AWD E5 LT AT ML</v>
          </cell>
          <cell r="H2304" t="str">
            <v>ROJO BURDEO METALICO</v>
          </cell>
          <cell r="I2304" t="str">
            <v>Nissan Copiapo</v>
          </cell>
          <cell r="J2304" t="str">
            <v xml:space="preserve"> </v>
          </cell>
          <cell r="K2304" t="str">
            <v>Camila Chepilla</v>
          </cell>
          <cell r="L2304" t="str">
            <v>Jonathan Barraza</v>
          </cell>
          <cell r="M2304" t="str">
            <v>jbarraza@callegari.cl</v>
          </cell>
          <cell r="N2304">
            <v>10800000</v>
          </cell>
        </row>
        <row r="2305">
          <cell r="A2305" t="str">
            <v>LRVZ73</v>
          </cell>
          <cell r="B2305">
            <v>44755.711111111108</v>
          </cell>
          <cell r="C2305" t="str">
            <v>CHANGAN</v>
          </cell>
          <cell r="D2305" t="str">
            <v>CS55</v>
          </cell>
          <cell r="E2305">
            <v>2021</v>
          </cell>
          <cell r="F2305">
            <v>40700</v>
          </cell>
          <cell r="G2305" t="str">
            <v>1.5 ELITE AT</v>
          </cell>
          <cell r="H2305" t="str">
            <v>BLANCO</v>
          </cell>
          <cell r="I2305" t="str">
            <v>Sk Copiapo</v>
          </cell>
          <cell r="J2305" t="str">
            <v xml:space="preserve"> </v>
          </cell>
          <cell r="K2305" t="str">
            <v>Camila Chepilla</v>
          </cell>
          <cell r="L2305" t="str">
            <v>Liseth Loreto</v>
          </cell>
          <cell r="M2305" t="str">
            <v>lloreto@callegari.cl</v>
          </cell>
          <cell r="N2305">
            <v>13800000</v>
          </cell>
        </row>
        <row r="2306">
          <cell r="A2306" t="str">
            <v>LDVR90</v>
          </cell>
          <cell r="B2306">
            <v>44754.703472222223</v>
          </cell>
          <cell r="C2306" t="str">
            <v>MAZDA</v>
          </cell>
          <cell r="D2306" t="str">
            <v>MAZDA3</v>
          </cell>
          <cell r="E2306">
            <v>2019</v>
          </cell>
          <cell r="F2306">
            <v>39481</v>
          </cell>
          <cell r="G2306" t="str">
            <v>1.6 SEDAN S 5MT</v>
          </cell>
          <cell r="H2306" t="str">
            <v>PLATEADO PLATA METAL</v>
          </cell>
          <cell r="I2306" t="str">
            <v>Peugeot Copiapo</v>
          </cell>
          <cell r="J2306" t="str">
            <v xml:space="preserve"> </v>
          </cell>
          <cell r="K2306" t="str">
            <v>Camila Chepilla</v>
          </cell>
          <cell r="L2306" t="str">
            <v>Pablo Jorquera</v>
          </cell>
          <cell r="M2306" t="str">
            <v>pjorquera@callegari.cl</v>
          </cell>
          <cell r="N2306">
            <v>12500000</v>
          </cell>
        </row>
        <row r="2307">
          <cell r="A2307" t="str">
            <v>LBGS42</v>
          </cell>
          <cell r="B2307">
            <v>44753.802083333336</v>
          </cell>
          <cell r="C2307" t="str">
            <v>KIA MOTORS</v>
          </cell>
          <cell r="D2307" t="str">
            <v>SPORTAGE</v>
          </cell>
          <cell r="E2307">
            <v>2019</v>
          </cell>
          <cell r="F2307">
            <v>30000</v>
          </cell>
          <cell r="G2307" t="str">
            <v>2.0 LX MT</v>
          </cell>
          <cell r="H2307" t="str">
            <v>GRIS ACERO</v>
          </cell>
          <cell r="I2307" t="str">
            <v>Kia La Serena</v>
          </cell>
          <cell r="J2307" t="str">
            <v xml:space="preserve"> </v>
          </cell>
          <cell r="K2307" t="str">
            <v>Camila Chepilla</v>
          </cell>
          <cell r="L2307" t="str">
            <v>Erica Miranda</v>
          </cell>
          <cell r="M2307" t="str">
            <v>emiranda@callegari.cl</v>
          </cell>
          <cell r="N2307">
            <v>13800000</v>
          </cell>
        </row>
        <row r="2308">
          <cell r="A2308" t="str">
            <v>JHSG57</v>
          </cell>
          <cell r="B2308">
            <v>44753.538194444445</v>
          </cell>
          <cell r="C2308" t="str">
            <v>MAHINDRA</v>
          </cell>
          <cell r="D2308" t="str">
            <v>XUV500</v>
          </cell>
          <cell r="E2308">
            <v>2017</v>
          </cell>
          <cell r="F2308">
            <v>150000</v>
          </cell>
          <cell r="G2308" t="str">
            <v>2.2 MT 4X2 DIESEL</v>
          </cell>
          <cell r="H2308" t="str">
            <v>BLANCO SATIN</v>
          </cell>
          <cell r="I2308" t="str">
            <v>Local Fco De Aguirre</v>
          </cell>
          <cell r="J2308" t="str">
            <v xml:space="preserve"> </v>
          </cell>
          <cell r="K2308" t="str">
            <v>Camila Chepilla</v>
          </cell>
          <cell r="L2308" t="str">
            <v>Rodrigo Salazar</v>
          </cell>
          <cell r="M2308" t="str">
            <v>rsalazar@callegari.cl</v>
          </cell>
          <cell r="N2308">
            <v>10000000</v>
          </cell>
        </row>
        <row r="2309">
          <cell r="A2309" t="str">
            <v>FFDV63</v>
          </cell>
          <cell r="B2309">
            <v>44751.465277777781</v>
          </cell>
          <cell r="C2309" t="str">
            <v>BMW</v>
          </cell>
          <cell r="D2309">
            <v>520</v>
          </cell>
          <cell r="E2309">
            <v>2012</v>
          </cell>
          <cell r="F2309">
            <v>102000</v>
          </cell>
          <cell r="G2309" t="str">
            <v>2.0 I STD AT</v>
          </cell>
          <cell r="H2309" t="str">
            <v>GRIS OSCURO METALICO</v>
          </cell>
          <cell r="I2309" t="str">
            <v xml:space="preserve">Premium Usados </v>
          </cell>
          <cell r="J2309" t="str">
            <v xml:space="preserve"> </v>
          </cell>
          <cell r="K2309" t="str">
            <v>Camila Chepilla</v>
          </cell>
          <cell r="L2309" t="str">
            <v>Luis Agustin Neira Rojas</v>
          </cell>
          <cell r="M2309" t="str">
            <v>lneira@callegari.cl</v>
          </cell>
          <cell r="N2309">
            <v>11000000</v>
          </cell>
        </row>
        <row r="2310">
          <cell r="A2310" t="str">
            <v>LBVV96</v>
          </cell>
          <cell r="B2310">
            <v>44749.436111111114</v>
          </cell>
          <cell r="C2310" t="str">
            <v>FORD</v>
          </cell>
          <cell r="D2310" t="str">
            <v>EDGE</v>
          </cell>
          <cell r="E2310">
            <v>2019</v>
          </cell>
          <cell r="F2310">
            <v>50000</v>
          </cell>
          <cell r="G2310" t="str">
            <v>2.0 SEL ECOBOOST AT</v>
          </cell>
          <cell r="H2310" t="str">
            <v>ROJO METALICO</v>
          </cell>
          <cell r="I2310" t="str">
            <v>Megacentro La Serena</v>
          </cell>
          <cell r="J2310" t="str">
            <v xml:space="preserve"> </v>
          </cell>
          <cell r="K2310" t="str">
            <v>Camila Chepilla</v>
          </cell>
          <cell r="L2310" t="str">
            <v>Eliana Aguilera</v>
          </cell>
          <cell r="M2310" t="str">
            <v>belen.aguilera@callegari.cl</v>
          </cell>
          <cell r="N2310">
            <v>19000000</v>
          </cell>
        </row>
        <row r="2311">
          <cell r="A2311" t="str">
            <v>LRVY40</v>
          </cell>
          <cell r="B2311">
            <v>44748.40347222222</v>
          </cell>
          <cell r="C2311" t="str">
            <v>SUZUKI</v>
          </cell>
          <cell r="D2311" t="str">
            <v>BALENO</v>
          </cell>
          <cell r="E2311">
            <v>2021</v>
          </cell>
          <cell r="F2311">
            <v>37850</v>
          </cell>
          <cell r="G2311" t="str">
            <v>1.4 GLS AT</v>
          </cell>
          <cell r="H2311" t="str">
            <v>AZUL METALICO</v>
          </cell>
          <cell r="I2311" t="str">
            <v>Local Fco De Aguirre</v>
          </cell>
          <cell r="J2311" t="str">
            <v xml:space="preserve"> </v>
          </cell>
          <cell r="K2311" t="str">
            <v>Camila Chepilla</v>
          </cell>
          <cell r="L2311" t="str">
            <v>Maria Mendoza</v>
          </cell>
          <cell r="M2311" t="str">
            <v>maria.mendoza@callegari.cl</v>
          </cell>
          <cell r="N2311">
            <v>10400000</v>
          </cell>
        </row>
        <row r="2312">
          <cell r="A2312" t="str">
            <v>RTLK38</v>
          </cell>
          <cell r="B2312">
            <v>44743.726388888892</v>
          </cell>
          <cell r="C2312" t="str">
            <v>CHERY</v>
          </cell>
          <cell r="D2312" t="str">
            <v>TIGGO 2</v>
          </cell>
          <cell r="E2312">
            <v>2022</v>
          </cell>
          <cell r="F2312">
            <v>2500</v>
          </cell>
          <cell r="G2312" t="str">
            <v>1.5 PRO GLS AT</v>
          </cell>
          <cell r="H2312" t="str">
            <v>GRIS GRAFITO</v>
          </cell>
          <cell r="I2312" t="str">
            <v>Sk Copiapo</v>
          </cell>
          <cell r="J2312" t="str">
            <v xml:space="preserve"> </v>
          </cell>
          <cell r="K2312" t="str">
            <v>Camila Chepilla</v>
          </cell>
          <cell r="L2312" t="str">
            <v>Daiselys Osuna</v>
          </cell>
          <cell r="M2312" t="str">
            <v>daiselys.osuna@callegari.cl</v>
          </cell>
          <cell r="N2312">
            <v>11000000</v>
          </cell>
        </row>
        <row r="2313">
          <cell r="A2313" t="str">
            <v>LHSD73</v>
          </cell>
          <cell r="B2313">
            <v>44743.679861111108</v>
          </cell>
          <cell r="C2313" t="str">
            <v>KIA MOTORS</v>
          </cell>
          <cell r="D2313" t="str">
            <v>SPORTAGE</v>
          </cell>
          <cell r="E2313">
            <v>2019</v>
          </cell>
          <cell r="F2313">
            <v>40000</v>
          </cell>
          <cell r="G2313" t="str">
            <v>SPORTAGE LX 2.0L GSL 6MT 2WD</v>
          </cell>
          <cell r="H2313" t="str">
            <v>GRIS ACERO</v>
          </cell>
          <cell r="I2313" t="str">
            <v>Kia La Serena</v>
          </cell>
          <cell r="J2313" t="str">
            <v xml:space="preserve"> </v>
          </cell>
          <cell r="K2313" t="str">
            <v>Camila Chepilla</v>
          </cell>
          <cell r="L2313" t="str">
            <v>José Cerda</v>
          </cell>
          <cell r="M2313" t="str">
            <v>jose.cerda@callegari.cl</v>
          </cell>
          <cell r="N2313">
            <v>15500000</v>
          </cell>
        </row>
        <row r="2314">
          <cell r="A2314" t="str">
            <v>PCFH75</v>
          </cell>
          <cell r="B2314">
            <v>44743.65625</v>
          </cell>
          <cell r="C2314" t="str">
            <v>CHERY</v>
          </cell>
          <cell r="D2314" t="str">
            <v>TIGGO 2</v>
          </cell>
          <cell r="E2314">
            <v>2020</v>
          </cell>
          <cell r="F2314">
            <v>42603</v>
          </cell>
          <cell r="G2314" t="str">
            <v>1.5 L MT</v>
          </cell>
          <cell r="H2314" t="str">
            <v>GRIS PLATA</v>
          </cell>
          <cell r="I2314" t="str">
            <v>Megacentro Copiapo</v>
          </cell>
          <cell r="J2314" t="str">
            <v xml:space="preserve"> </v>
          </cell>
          <cell r="K2314" t="str">
            <v>Camila Chepilla</v>
          </cell>
          <cell r="L2314" t="str">
            <v>Ricardo Cerda</v>
          </cell>
          <cell r="M2314" t="str">
            <v>rcerda@callegari.cl</v>
          </cell>
          <cell r="N2314">
            <v>8200000</v>
          </cell>
        </row>
        <row r="2315">
          <cell r="A2315" t="str">
            <v>JPPG46</v>
          </cell>
          <cell r="B2315">
            <v>44742.81527777778</v>
          </cell>
          <cell r="C2315" t="str">
            <v>CHERY</v>
          </cell>
          <cell r="D2315" t="str">
            <v>TIGGO 2</v>
          </cell>
          <cell r="E2315">
            <v>2017</v>
          </cell>
          <cell r="F2315">
            <v>61109</v>
          </cell>
          <cell r="G2315" t="str">
            <v>1.5 GLS MT</v>
          </cell>
          <cell r="H2315" t="str">
            <v>NARANJO METALIZADO</v>
          </cell>
          <cell r="I2315" t="str">
            <v>Megacentro Ovalle</v>
          </cell>
          <cell r="J2315" t="str">
            <v xml:space="preserve"> </v>
          </cell>
          <cell r="K2315" t="str">
            <v>Fabian Muñoz</v>
          </cell>
          <cell r="L2315" t="str">
            <v>David Ramirez</v>
          </cell>
          <cell r="M2315" t="str">
            <v>dramirez@callegari.cl</v>
          </cell>
          <cell r="N2315">
            <v>6700000</v>
          </cell>
        </row>
        <row r="2316">
          <cell r="A2316" t="str">
            <v>LZDY22</v>
          </cell>
          <cell r="B2316">
            <v>44742.813194444447</v>
          </cell>
          <cell r="C2316" t="str">
            <v>BMW</v>
          </cell>
          <cell r="D2316">
            <v>320</v>
          </cell>
          <cell r="E2316">
            <v>2020</v>
          </cell>
          <cell r="F2316">
            <v>29500</v>
          </cell>
          <cell r="G2316" t="str">
            <v>2.0 EXECUTIVE AT</v>
          </cell>
          <cell r="H2316" t="str">
            <v>BLANCO</v>
          </cell>
          <cell r="I2316" t="str">
            <v xml:space="preserve">Premium Usados </v>
          </cell>
          <cell r="J2316" t="str">
            <v xml:space="preserve"> </v>
          </cell>
          <cell r="K2316" t="str">
            <v>Fabian Muñoz</v>
          </cell>
          <cell r="L2316" t="str">
            <v>Luis Agustin Neira Rojas</v>
          </cell>
          <cell r="M2316" t="str">
            <v>lneira@callegari.cl</v>
          </cell>
          <cell r="N2316">
            <v>26000000</v>
          </cell>
        </row>
        <row r="2317">
          <cell r="A2317" t="str">
            <v>FHPY17</v>
          </cell>
          <cell r="B2317">
            <v>44742.675000000003</v>
          </cell>
          <cell r="C2317" t="str">
            <v>HYUNDAI</v>
          </cell>
          <cell r="D2317" t="str">
            <v>SANTA FE</v>
          </cell>
          <cell r="E2317">
            <v>2013</v>
          </cell>
          <cell r="F2317">
            <v>28921</v>
          </cell>
          <cell r="G2317" t="str">
            <v>2.4 GLS 2WD AT</v>
          </cell>
          <cell r="H2317" t="str">
            <v>ROJO GRANATE</v>
          </cell>
          <cell r="I2317" t="str">
            <v>Nissan La Serena</v>
          </cell>
          <cell r="J2317" t="str">
            <v xml:space="preserve"> </v>
          </cell>
          <cell r="K2317" t="str">
            <v>Fabian Muñoz</v>
          </cell>
          <cell r="L2317" t="str">
            <v>Magdalena Olivares</v>
          </cell>
          <cell r="M2317" t="str">
            <v>molivares@callegari.cl</v>
          </cell>
          <cell r="N2317">
            <v>11300000</v>
          </cell>
        </row>
        <row r="2318">
          <cell r="A2318" t="str">
            <v>PLHH87</v>
          </cell>
          <cell r="B2318">
            <v>44742.594444444447</v>
          </cell>
          <cell r="C2318" t="str">
            <v>KIA MOTORS</v>
          </cell>
          <cell r="D2318" t="str">
            <v>FRONTIER</v>
          </cell>
          <cell r="E2318">
            <v>2021</v>
          </cell>
          <cell r="F2318">
            <v>34000</v>
          </cell>
          <cell r="G2318" t="str">
            <v>FRONTIER P/UP 2.5L 6MT ABS</v>
          </cell>
          <cell r="H2318" t="str">
            <v>BLANCO INVIERNO</v>
          </cell>
          <cell r="I2318" t="str">
            <v>Camiones</v>
          </cell>
          <cell r="J2318" t="str">
            <v xml:space="preserve"> </v>
          </cell>
          <cell r="K2318" t="str">
            <v>Fabian Muñoz</v>
          </cell>
          <cell r="L2318" t="str">
            <v>Juan Gonzalez</v>
          </cell>
          <cell r="M2318" t="str">
            <v>jgonzalez@callegari.cl</v>
          </cell>
          <cell r="N2318">
            <v>17350000</v>
          </cell>
        </row>
        <row r="2319">
          <cell r="A2319" t="str">
            <v>JXCZ50</v>
          </cell>
          <cell r="B2319">
            <v>44742.593055555553</v>
          </cell>
          <cell r="C2319" t="str">
            <v>TOYOTA</v>
          </cell>
          <cell r="D2319" t="str">
            <v>RAV4</v>
          </cell>
          <cell r="E2319">
            <v>2017</v>
          </cell>
          <cell r="F2319">
            <v>79000</v>
          </cell>
          <cell r="G2319" t="str">
            <v>2.5 SUPER LUJO 4X2 AT 732PH2</v>
          </cell>
          <cell r="H2319" t="str">
            <v>ROJO OSCURO METALICO</v>
          </cell>
          <cell r="I2319" t="str">
            <v>Megacentro La Serena</v>
          </cell>
          <cell r="J2319" t="str">
            <v xml:space="preserve"> </v>
          </cell>
          <cell r="K2319" t="str">
            <v>Fabian Muñoz</v>
          </cell>
          <cell r="L2319" t="str">
            <v>Eliana Aguilera</v>
          </cell>
          <cell r="M2319" t="str">
            <v>belen.aguilera@callegari.cl</v>
          </cell>
          <cell r="N2319">
            <v>13976000</v>
          </cell>
        </row>
        <row r="2320">
          <cell r="A2320" t="str">
            <v>LLBG29</v>
          </cell>
          <cell r="B2320">
            <v>44742.546527777777</v>
          </cell>
          <cell r="C2320" t="str">
            <v>FORD</v>
          </cell>
          <cell r="D2320" t="str">
            <v>EXPLORER</v>
          </cell>
          <cell r="E2320">
            <v>2020</v>
          </cell>
          <cell r="F2320">
            <v>47420</v>
          </cell>
          <cell r="G2320" t="str">
            <v>2.3 LIMITED ECOBOOST AT 4X4</v>
          </cell>
          <cell r="H2320" t="str">
            <v>ROJO METALICO</v>
          </cell>
          <cell r="I2320" t="str">
            <v>Peugeot Copiapo</v>
          </cell>
          <cell r="J2320" t="str">
            <v xml:space="preserve"> </v>
          </cell>
          <cell r="K2320" t="str">
            <v>Camila Chepilla</v>
          </cell>
          <cell r="L2320" t="str">
            <v>Pablo Jorquera</v>
          </cell>
          <cell r="M2320" t="str">
            <v>pjorquera@callegari.cl</v>
          </cell>
          <cell r="N2320">
            <v>32000000</v>
          </cell>
        </row>
        <row r="2321">
          <cell r="A2321" t="str">
            <v>HXRW26</v>
          </cell>
          <cell r="B2321">
            <v>44741.731944444444</v>
          </cell>
          <cell r="C2321" t="str">
            <v>SUZUKI</v>
          </cell>
          <cell r="D2321" t="str">
            <v>SWIFT</v>
          </cell>
          <cell r="E2321">
            <v>2016</v>
          </cell>
          <cell r="F2321">
            <v>48000</v>
          </cell>
          <cell r="G2321" t="str">
            <v>1.2 GLS AT AC</v>
          </cell>
          <cell r="H2321" t="str">
            <v>PLATEADO</v>
          </cell>
          <cell r="I2321" t="str">
            <v>Local Fco De Aguirre</v>
          </cell>
          <cell r="J2321" t="str">
            <v xml:space="preserve"> </v>
          </cell>
          <cell r="K2321" t="str">
            <v>Fabian Muñoz</v>
          </cell>
          <cell r="L2321" t="str">
            <v>Maria Mendoza</v>
          </cell>
          <cell r="M2321" t="str">
            <v>maria.mendoza@callegari.cl</v>
          </cell>
          <cell r="N2321">
            <v>7500000</v>
          </cell>
        </row>
        <row r="2322">
          <cell r="A2322" t="str">
            <v>RBCZ75</v>
          </cell>
          <cell r="B2322">
            <v>44741.652083333334</v>
          </cell>
          <cell r="C2322" t="str">
            <v>MG</v>
          </cell>
          <cell r="D2322" t="str">
            <v>ZS</v>
          </cell>
          <cell r="E2322">
            <v>2021</v>
          </cell>
          <cell r="F2322">
            <v>10000</v>
          </cell>
          <cell r="G2322" t="str">
            <v>1.5 STD MT</v>
          </cell>
          <cell r="H2322" t="str">
            <v>BLANCO</v>
          </cell>
          <cell r="I2322" t="str">
            <v>Sk Copiapo</v>
          </cell>
          <cell r="J2322" t="str">
            <v xml:space="preserve"> </v>
          </cell>
          <cell r="K2322" t="str">
            <v>Camila Chepilla</v>
          </cell>
          <cell r="L2322" t="str">
            <v>Daiselys Osuna</v>
          </cell>
          <cell r="M2322" t="str">
            <v>daiselys.osuna@callegari.cl</v>
          </cell>
          <cell r="N2322">
            <v>9800000</v>
          </cell>
        </row>
        <row r="2323">
          <cell r="A2323" t="str">
            <v>JZGL89</v>
          </cell>
          <cell r="B2323">
            <v>44741.481944444444</v>
          </cell>
          <cell r="C2323" t="str">
            <v>KIA MOTORS</v>
          </cell>
          <cell r="D2323" t="str">
            <v>RIO 5</v>
          </cell>
          <cell r="E2323">
            <v>2018</v>
          </cell>
          <cell r="F2323">
            <v>60490</v>
          </cell>
          <cell r="G2323" t="str">
            <v>RIO 5 EX 1.4L 6AT FULL</v>
          </cell>
          <cell r="H2323" t="str">
            <v>AZUL FUERTE</v>
          </cell>
          <cell r="I2323" t="str">
            <v>Kia La Serena</v>
          </cell>
          <cell r="J2323" t="str">
            <v xml:space="preserve"> </v>
          </cell>
          <cell r="K2323" t="str">
            <v>Fabian Muñoz</v>
          </cell>
          <cell r="L2323" t="str">
            <v>Carolina Bustos</v>
          </cell>
          <cell r="M2323" t="str">
            <v>cbustos@callegari.cl</v>
          </cell>
          <cell r="N2323">
            <v>9500000</v>
          </cell>
        </row>
        <row r="2324">
          <cell r="A2324" t="str">
            <v>RBCZ59</v>
          </cell>
          <cell r="B2324">
            <v>44740.717361111114</v>
          </cell>
          <cell r="C2324" t="str">
            <v>NISSAN</v>
          </cell>
          <cell r="D2324" t="str">
            <v>QASHQAI</v>
          </cell>
          <cell r="E2324">
            <v>2021</v>
          </cell>
          <cell r="F2324">
            <v>22392</v>
          </cell>
          <cell r="G2324" t="str">
            <v>2.0 SENSE MT</v>
          </cell>
          <cell r="H2324" t="str">
            <v>BLANCO PERLA</v>
          </cell>
          <cell r="I2324" t="str">
            <v>Usados Los Carreras</v>
          </cell>
          <cell r="J2324" t="str">
            <v xml:space="preserve"> </v>
          </cell>
          <cell r="K2324" t="str">
            <v>Camila Chepilla</v>
          </cell>
          <cell r="L2324" t="str">
            <v>Omar Rojas</v>
          </cell>
          <cell r="M2324" t="str">
            <v>orojas@callegari.cl</v>
          </cell>
          <cell r="N2324">
            <v>15500000</v>
          </cell>
        </row>
        <row r="2325">
          <cell r="A2325" t="str">
            <v>JZGL31</v>
          </cell>
          <cell r="B2325">
            <v>44740.522222222222</v>
          </cell>
          <cell r="C2325" t="str">
            <v>FORD</v>
          </cell>
          <cell r="D2325" t="str">
            <v>ECOSPORT</v>
          </cell>
          <cell r="E2325">
            <v>2018</v>
          </cell>
          <cell r="F2325">
            <v>123700</v>
          </cell>
          <cell r="G2325" t="str">
            <v>1.5 SE MT DIESEL</v>
          </cell>
          <cell r="H2325" t="str">
            <v>GRIS METAL</v>
          </cell>
          <cell r="I2325" t="str">
            <v>Kia La Serena</v>
          </cell>
          <cell r="J2325" t="str">
            <v xml:space="preserve"> </v>
          </cell>
          <cell r="K2325" t="str">
            <v>Fabian Muñoz</v>
          </cell>
          <cell r="L2325" t="str">
            <v>José Cerda</v>
          </cell>
          <cell r="M2325" t="str">
            <v>jose.cerda@callegari.cl</v>
          </cell>
          <cell r="N2325">
            <v>9900000</v>
          </cell>
        </row>
        <row r="2326">
          <cell r="A2326" t="str">
            <v>RXCG65</v>
          </cell>
          <cell r="B2326">
            <v>44740.470138888886</v>
          </cell>
          <cell r="C2326" t="str">
            <v>CHERY</v>
          </cell>
          <cell r="D2326" t="str">
            <v>TIGGO 2</v>
          </cell>
          <cell r="E2326">
            <v>2022</v>
          </cell>
          <cell r="F2326">
            <v>700</v>
          </cell>
          <cell r="G2326" t="str">
            <v>1.5 GLS AT</v>
          </cell>
          <cell r="H2326" t="str">
            <v>BLANCO</v>
          </cell>
          <cell r="I2326" t="str">
            <v>Sk Copiapo</v>
          </cell>
          <cell r="J2326" t="str">
            <v xml:space="preserve"> </v>
          </cell>
          <cell r="K2326" t="str">
            <v>Camila Chepilla</v>
          </cell>
          <cell r="L2326" t="str">
            <v>Katherine Arredondo</v>
          </cell>
          <cell r="M2326" t="str">
            <v>karredondo@callegari.cl</v>
          </cell>
          <cell r="N2326">
            <v>10000000</v>
          </cell>
        </row>
        <row r="2327">
          <cell r="A2327" t="str">
            <v>LLBD88</v>
          </cell>
          <cell r="B2327">
            <v>44736.728472222225</v>
          </cell>
          <cell r="C2327" t="str">
            <v>NISSAN</v>
          </cell>
          <cell r="D2327" t="str">
            <v>VERSA</v>
          </cell>
          <cell r="E2327">
            <v>2019</v>
          </cell>
          <cell r="F2327">
            <v>105000</v>
          </cell>
          <cell r="G2327" t="str">
            <v>1.6 SENSE AC MT 4X2</v>
          </cell>
          <cell r="H2327" t="str">
            <v>ROJO METALICO</v>
          </cell>
          <cell r="I2327" t="str">
            <v>Nissan Copiapo</v>
          </cell>
          <cell r="J2327" t="str">
            <v xml:space="preserve"> </v>
          </cell>
          <cell r="K2327" t="str">
            <v>Camila Chepilla</v>
          </cell>
          <cell r="L2327" t="str">
            <v>Claudia Ponce</v>
          </cell>
          <cell r="M2327" t="str">
            <v>cponce@callegari.cl</v>
          </cell>
          <cell r="N2327">
            <v>8150000</v>
          </cell>
        </row>
        <row r="2328">
          <cell r="A2328" t="str">
            <v>RBCZ23</v>
          </cell>
          <cell r="B2328">
            <v>44736.709027777775</v>
          </cell>
          <cell r="C2328" t="str">
            <v>NISSAN</v>
          </cell>
          <cell r="D2328" t="str">
            <v>MURANO</v>
          </cell>
          <cell r="E2328">
            <v>2021</v>
          </cell>
          <cell r="F2328">
            <v>21000</v>
          </cell>
          <cell r="G2328" t="str">
            <v>3.5 EXCLUSIVE AT 4X4</v>
          </cell>
          <cell r="H2328" t="str">
            <v>NEGRO</v>
          </cell>
          <cell r="I2328" t="str">
            <v>Nissan Copiapo</v>
          </cell>
          <cell r="J2328" t="str">
            <v xml:space="preserve"> </v>
          </cell>
          <cell r="K2328" t="str">
            <v>Camila Chepilla</v>
          </cell>
          <cell r="L2328" t="str">
            <v>Jonathan Barraza</v>
          </cell>
          <cell r="M2328" t="str">
            <v>jbarraza@callegari.cl</v>
          </cell>
          <cell r="N2328">
            <v>30000000</v>
          </cell>
        </row>
        <row r="2329">
          <cell r="A2329" t="str">
            <v>JSWR56</v>
          </cell>
          <cell r="B2329">
            <v>44736.583333333336</v>
          </cell>
          <cell r="C2329" t="str">
            <v>NISSAN</v>
          </cell>
          <cell r="D2329" t="str">
            <v>KICKS</v>
          </cell>
          <cell r="E2329">
            <v>2017</v>
          </cell>
          <cell r="F2329">
            <v>46500</v>
          </cell>
          <cell r="G2329" t="str">
            <v>1.6 SENCE MT</v>
          </cell>
          <cell r="H2329" t="str">
            <v>ROJO METALICO</v>
          </cell>
          <cell r="I2329" t="str">
            <v>Local Fco De Aguirre</v>
          </cell>
          <cell r="J2329" t="str">
            <v xml:space="preserve"> </v>
          </cell>
          <cell r="K2329" t="str">
            <v>Fabian Muñoz</v>
          </cell>
          <cell r="L2329" t="str">
            <v>Pablo Toth</v>
          </cell>
          <cell r="M2329" t="str">
            <v>ptoth@callegari.cl</v>
          </cell>
          <cell r="N2329">
            <v>10200000</v>
          </cell>
        </row>
        <row r="2330">
          <cell r="A2330" t="str">
            <v>KPKT14</v>
          </cell>
          <cell r="B2330">
            <v>44736.515972222223</v>
          </cell>
          <cell r="C2330" t="str">
            <v>CHEVROLET</v>
          </cell>
          <cell r="D2330" t="str">
            <v>EQUINOX</v>
          </cell>
          <cell r="E2330">
            <v>2018</v>
          </cell>
          <cell r="F2330">
            <v>70000</v>
          </cell>
          <cell r="G2330" t="str">
            <v>1.5 LT AT</v>
          </cell>
          <cell r="H2330" t="str">
            <v>GRIS OSCURO METALICO</v>
          </cell>
          <cell r="I2330" t="str">
            <v>Megacentro La Serena</v>
          </cell>
          <cell r="J2330" t="str">
            <v xml:space="preserve"> </v>
          </cell>
          <cell r="K2330" t="str">
            <v>Camila Chepilla</v>
          </cell>
          <cell r="L2330" t="str">
            <v>Manuel Villalon</v>
          </cell>
          <cell r="M2330" t="str">
            <v>mvillalon@callegari.cl</v>
          </cell>
          <cell r="N2330">
            <v>15500000</v>
          </cell>
        </row>
        <row r="2331">
          <cell r="A2331" t="str">
            <v>LJYF58</v>
          </cell>
          <cell r="B2331">
            <v>44735.429861111108</v>
          </cell>
          <cell r="C2331" t="str">
            <v>CHERY</v>
          </cell>
          <cell r="D2331" t="str">
            <v>K60</v>
          </cell>
          <cell r="E2331">
            <v>2021</v>
          </cell>
          <cell r="F2331">
            <v>30915</v>
          </cell>
          <cell r="H2331" t="str">
            <v>BLANCO CHERY</v>
          </cell>
          <cell r="I2331" t="str">
            <v>Vallenar</v>
          </cell>
          <cell r="J2331" t="str">
            <v xml:space="preserve"> </v>
          </cell>
          <cell r="K2331" t="str">
            <v>Camila Chepilla</v>
          </cell>
          <cell r="L2331" t="str">
            <v>Jorge Peña</v>
          </cell>
          <cell r="M2331" t="str">
            <v>jpenav@callegari.cl</v>
          </cell>
          <cell r="N2331">
            <v>9800000</v>
          </cell>
        </row>
        <row r="2332">
          <cell r="A2332" t="str">
            <v>LCWF13</v>
          </cell>
          <cell r="B2332">
            <v>44734.770138888889</v>
          </cell>
          <cell r="C2332" t="str">
            <v>GREAT WALL</v>
          </cell>
          <cell r="D2332" t="str">
            <v>HAVAL H6</v>
          </cell>
          <cell r="E2332">
            <v>2019</v>
          </cell>
          <cell r="F2332">
            <v>41000</v>
          </cell>
          <cell r="H2332" t="str">
            <v>GRAFITO</v>
          </cell>
          <cell r="I2332" t="str">
            <v>Sk Copiapo</v>
          </cell>
          <cell r="J2332" t="str">
            <v xml:space="preserve"> </v>
          </cell>
          <cell r="K2332" t="str">
            <v>Camila Chepilla</v>
          </cell>
          <cell r="L2332" t="str">
            <v>Katherine Arredondo</v>
          </cell>
          <cell r="M2332" t="str">
            <v>karredondo@callegari.cl</v>
          </cell>
          <cell r="N2332">
            <v>6800000</v>
          </cell>
        </row>
        <row r="2333">
          <cell r="A2333" t="str">
            <v>HRSZ53</v>
          </cell>
          <cell r="B2333">
            <v>44734.770138888889</v>
          </cell>
          <cell r="C2333" t="str">
            <v>MAZDA</v>
          </cell>
          <cell r="D2333" t="str">
            <v>MAZDA6</v>
          </cell>
          <cell r="E2333">
            <v>2016</v>
          </cell>
          <cell r="F2333">
            <v>86165</v>
          </cell>
          <cell r="G2333" t="str">
            <v>2.0 SEDAN MT</v>
          </cell>
          <cell r="H2333" t="str">
            <v>PLATEADO PLATA METAL</v>
          </cell>
          <cell r="I2333" t="str">
            <v>Sk Copiapo</v>
          </cell>
          <cell r="J2333" t="str">
            <v xml:space="preserve"> </v>
          </cell>
          <cell r="K2333" t="str">
            <v>Camila Chepilla</v>
          </cell>
          <cell r="L2333" t="str">
            <v>Katherine Arredondo</v>
          </cell>
          <cell r="M2333" t="str">
            <v>karredondo@callegari.cl</v>
          </cell>
          <cell r="N2333">
            <v>12000000</v>
          </cell>
        </row>
        <row r="2334">
          <cell r="A2334" t="str">
            <v>HRGV23</v>
          </cell>
          <cell r="B2334">
            <v>44734.509027777778</v>
          </cell>
          <cell r="C2334" t="str">
            <v>DODGE</v>
          </cell>
          <cell r="D2334" t="str">
            <v>JOURNEY</v>
          </cell>
          <cell r="E2334">
            <v>2016</v>
          </cell>
          <cell r="F2334">
            <v>75000</v>
          </cell>
          <cell r="G2334" t="str">
            <v>2.4 SE AT</v>
          </cell>
          <cell r="H2334" t="str">
            <v>NEGRO</v>
          </cell>
          <cell r="I2334" t="str">
            <v>Local Fco De Aguirre</v>
          </cell>
          <cell r="J2334" t="str">
            <v xml:space="preserve"> </v>
          </cell>
          <cell r="K2334" t="str">
            <v>Fabian Muñoz</v>
          </cell>
          <cell r="L2334" t="str">
            <v>Paola Hidalgo</v>
          </cell>
          <cell r="M2334" t="str">
            <v>paola.hidalgo@callegari.cl</v>
          </cell>
          <cell r="N2334">
            <v>12000000</v>
          </cell>
        </row>
        <row r="2335">
          <cell r="A2335" t="str">
            <v>PLHG43</v>
          </cell>
          <cell r="B2335">
            <v>44734.402777777781</v>
          </cell>
          <cell r="C2335" t="str">
            <v>FORD</v>
          </cell>
          <cell r="D2335" t="str">
            <v>TERRITORY</v>
          </cell>
          <cell r="E2335">
            <v>2021</v>
          </cell>
          <cell r="F2335">
            <v>19500</v>
          </cell>
          <cell r="G2335" t="str">
            <v>1.5 TREND AT</v>
          </cell>
          <cell r="H2335" t="str">
            <v>BLANCO METALICO</v>
          </cell>
          <cell r="I2335" t="str">
            <v>Megacentro Copiapo</v>
          </cell>
          <cell r="J2335" t="str">
            <v xml:space="preserve"> </v>
          </cell>
          <cell r="K2335" t="str">
            <v>Camila Chepilla</v>
          </cell>
          <cell r="L2335" t="str">
            <v>Martin Thielemann</v>
          </cell>
          <cell r="M2335" t="str">
            <v>mthielemann@callegari.cl</v>
          </cell>
          <cell r="N2335">
            <v>18000000</v>
          </cell>
        </row>
        <row r="2336">
          <cell r="A2336" t="str">
            <v>LRWC67</v>
          </cell>
          <cell r="B2336">
            <v>44732.750694444447</v>
          </cell>
          <cell r="C2336" t="str">
            <v>JEEP</v>
          </cell>
          <cell r="D2336" t="str">
            <v>COMPASS</v>
          </cell>
          <cell r="E2336">
            <v>2020</v>
          </cell>
          <cell r="F2336">
            <v>18000</v>
          </cell>
          <cell r="G2336" t="str">
            <v>2.4 SPORT MT</v>
          </cell>
          <cell r="H2336" t="str">
            <v xml:space="preserve">plata </v>
          </cell>
          <cell r="I2336" t="str">
            <v>Vallenar</v>
          </cell>
          <cell r="J2336" t="str">
            <v xml:space="preserve"> </v>
          </cell>
          <cell r="K2336" t="str">
            <v>Camila Chepilla</v>
          </cell>
          <cell r="L2336" t="str">
            <v>Claudia Vasquez</v>
          </cell>
          <cell r="M2336" t="str">
            <v>cvasquez@callegari.cl</v>
          </cell>
          <cell r="N2336">
            <v>17000000</v>
          </cell>
        </row>
        <row r="2337">
          <cell r="A2337" t="str">
            <v>LJYR27</v>
          </cell>
          <cell r="B2337">
            <v>44732.689583333333</v>
          </cell>
          <cell r="C2337" t="str">
            <v>VOLKSWAGEN</v>
          </cell>
          <cell r="D2337" t="str">
            <v>TIGUAN</v>
          </cell>
          <cell r="E2337">
            <v>2019</v>
          </cell>
          <cell r="F2337">
            <v>26500</v>
          </cell>
          <cell r="G2337" t="str">
            <v>1.4 TSI AT COMFORTLINE 150HP 5P</v>
          </cell>
          <cell r="H2337" t="str">
            <v>BLANCO PLATEADO</v>
          </cell>
          <cell r="I2337" t="str">
            <v>Megacentro La Serena</v>
          </cell>
          <cell r="J2337" t="str">
            <v xml:space="preserve"> </v>
          </cell>
          <cell r="K2337" t="str">
            <v>Fabian Muñoz</v>
          </cell>
          <cell r="L2337" t="str">
            <v>Viviana Rojas</v>
          </cell>
          <cell r="M2337" t="str">
            <v>v.rojas@callegari.cl</v>
          </cell>
          <cell r="N2337">
            <v>16500000</v>
          </cell>
        </row>
        <row r="2338">
          <cell r="A2338" t="str">
            <v>RXRX40</v>
          </cell>
          <cell r="B2338">
            <v>44732.644444444442</v>
          </cell>
          <cell r="C2338" t="str">
            <v>MG</v>
          </cell>
          <cell r="D2338" t="str">
            <v>ZX</v>
          </cell>
          <cell r="E2338">
            <v>2022</v>
          </cell>
          <cell r="F2338">
            <v>3645</v>
          </cell>
          <cell r="G2338" t="str">
            <v>1.5 DLX AT</v>
          </cell>
          <cell r="H2338" t="str">
            <v>GRIS METALICO</v>
          </cell>
          <cell r="I2338" t="str">
            <v>Sk Copiapo</v>
          </cell>
          <cell r="J2338" t="str">
            <v xml:space="preserve"> </v>
          </cell>
          <cell r="K2338" t="str">
            <v>Fabian Muñoz</v>
          </cell>
          <cell r="L2338" t="str">
            <v>Liseth Loreto</v>
          </cell>
          <cell r="M2338" t="str">
            <v>lloreto@callegari.cl</v>
          </cell>
          <cell r="N2338">
            <v>13200000</v>
          </cell>
        </row>
        <row r="2339">
          <cell r="A2339" t="str">
            <v>RTLJ27</v>
          </cell>
          <cell r="B2339">
            <v>44729.780555555553</v>
          </cell>
          <cell r="C2339" t="str">
            <v>GAC GONOW</v>
          </cell>
          <cell r="D2339" t="str">
            <v>GS4</v>
          </cell>
          <cell r="E2339">
            <v>2022</v>
          </cell>
          <cell r="F2339">
            <v>4759</v>
          </cell>
          <cell r="H2339" t="str">
            <v>gris plata</v>
          </cell>
          <cell r="I2339" t="str">
            <v>Sk Copiapo</v>
          </cell>
          <cell r="J2339" t="str">
            <v xml:space="preserve"> </v>
          </cell>
          <cell r="K2339" t="str">
            <v>Camila Chepilla</v>
          </cell>
          <cell r="L2339" t="str">
            <v>Katherine Arredondo</v>
          </cell>
          <cell r="M2339" t="str">
            <v>karredondo@callegari.cl</v>
          </cell>
          <cell r="N2339">
            <v>10000000</v>
          </cell>
        </row>
        <row r="2340">
          <cell r="A2340" t="str">
            <v>GTHV85</v>
          </cell>
          <cell r="B2340">
            <v>44729.780555555553</v>
          </cell>
          <cell r="C2340" t="str">
            <v>SUBARU</v>
          </cell>
          <cell r="D2340" t="str">
            <v>XV</v>
          </cell>
          <cell r="E2340">
            <v>2014</v>
          </cell>
          <cell r="F2340">
            <v>70000</v>
          </cell>
          <cell r="G2340" t="str">
            <v>2.0 AWD CVT DYNAMIC E AT</v>
          </cell>
          <cell r="H2340" t="str">
            <v>PLATEADO HIELO CLARO</v>
          </cell>
          <cell r="I2340" t="str">
            <v xml:space="preserve">Premium Usados </v>
          </cell>
          <cell r="J2340" t="str">
            <v xml:space="preserve"> </v>
          </cell>
          <cell r="K2340" t="str">
            <v>Fabian Muñoz</v>
          </cell>
          <cell r="L2340" t="str">
            <v>Jordi Foitzick</v>
          </cell>
          <cell r="M2340" t="str">
            <v>jocarrasco@callegari.cl</v>
          </cell>
          <cell r="N2340">
            <v>10287850</v>
          </cell>
        </row>
        <row r="2341">
          <cell r="A2341" t="str">
            <v>KRWF89</v>
          </cell>
          <cell r="B2341">
            <v>44728.765972222223</v>
          </cell>
          <cell r="C2341" t="str">
            <v>JEEP</v>
          </cell>
          <cell r="D2341" t="str">
            <v>RENEGADE</v>
          </cell>
          <cell r="E2341">
            <v>2018</v>
          </cell>
          <cell r="F2341">
            <v>51000</v>
          </cell>
          <cell r="G2341" t="str">
            <v>1.8 SPORT LX MT</v>
          </cell>
          <cell r="H2341" t="str">
            <v>AZUL COSMO</v>
          </cell>
          <cell r="I2341" t="str">
            <v>Megacentro Ovalle</v>
          </cell>
          <cell r="J2341" t="str">
            <v xml:space="preserve"> </v>
          </cell>
          <cell r="K2341" t="str">
            <v>Fabian Muñoz</v>
          </cell>
          <cell r="L2341" t="str">
            <v>Jasen Jose</v>
          </cell>
          <cell r="M2341" t="str">
            <v>jjasen@callegari.cl</v>
          </cell>
          <cell r="N2341">
            <v>12000000</v>
          </cell>
        </row>
        <row r="2342">
          <cell r="A2342" t="str">
            <v>RYDR17</v>
          </cell>
          <cell r="B2342">
            <v>44728.744444444441</v>
          </cell>
          <cell r="C2342" t="str">
            <v>FIAT</v>
          </cell>
          <cell r="D2342" t="str">
            <v>CITY</v>
          </cell>
          <cell r="E2342">
            <v>2022</v>
          </cell>
          <cell r="F2342">
            <v>539</v>
          </cell>
          <cell r="H2342" t="str">
            <v>grafito</v>
          </cell>
          <cell r="I2342" t="str">
            <v>Local Fco De Aguirre</v>
          </cell>
          <cell r="J2342" t="str">
            <v xml:space="preserve"> </v>
          </cell>
          <cell r="K2342" t="str">
            <v>Fabian Muñoz</v>
          </cell>
          <cell r="L2342" t="str">
            <v>Mapi Palacios</v>
          </cell>
          <cell r="M2342" t="str">
            <v>mpalacios@callegari.cl</v>
          </cell>
          <cell r="N2342">
            <v>19990000</v>
          </cell>
        </row>
        <row r="2343">
          <cell r="A2343" t="str">
            <v>KSRR69</v>
          </cell>
          <cell r="B2343">
            <v>44728.540972222225</v>
          </cell>
          <cell r="C2343" t="str">
            <v>MAZDA</v>
          </cell>
          <cell r="D2343" t="str">
            <v>CX-5</v>
          </cell>
          <cell r="E2343">
            <v>2018</v>
          </cell>
          <cell r="F2343">
            <v>47000</v>
          </cell>
          <cell r="G2343" t="str">
            <v>2.0 R L AT</v>
          </cell>
          <cell r="H2343" t="str">
            <v>GRIS METALICO</v>
          </cell>
          <cell r="I2343" t="str">
            <v>Megacentro La Serena</v>
          </cell>
          <cell r="J2343" t="str">
            <v xml:space="preserve"> </v>
          </cell>
          <cell r="K2343" t="str">
            <v>Fabian Muñoz</v>
          </cell>
          <cell r="L2343" t="str">
            <v>Eliana Aguilera</v>
          </cell>
          <cell r="M2343" t="str">
            <v>belen.aguilera@callegari.cl</v>
          </cell>
          <cell r="N2343">
            <v>18500000</v>
          </cell>
        </row>
        <row r="2344">
          <cell r="A2344" t="str">
            <v>KVXW86</v>
          </cell>
          <cell r="B2344">
            <v>44727.673611111109</v>
          </cell>
          <cell r="C2344" t="str">
            <v>MG</v>
          </cell>
          <cell r="D2344" t="str">
            <v>ZS</v>
          </cell>
          <cell r="E2344">
            <v>2019</v>
          </cell>
          <cell r="F2344">
            <v>48000</v>
          </cell>
          <cell r="G2344" t="str">
            <v>1.5 COM AT</v>
          </cell>
          <cell r="H2344" t="str">
            <v>azul</v>
          </cell>
          <cell r="I2344" t="str">
            <v>Local Fco De Aguirre</v>
          </cell>
          <cell r="J2344" t="str">
            <v xml:space="preserve"> </v>
          </cell>
          <cell r="K2344" t="str">
            <v>Fabian Muñoz</v>
          </cell>
          <cell r="L2344" t="str">
            <v>Maria Paz  Aranciba</v>
          </cell>
          <cell r="M2344" t="str">
            <v>marancibia@callegari.cl</v>
          </cell>
          <cell r="N2344">
            <v>9800000</v>
          </cell>
        </row>
        <row r="2345">
          <cell r="A2345" t="str">
            <v>PFRP23</v>
          </cell>
          <cell r="B2345">
            <v>44727.520833333336</v>
          </cell>
          <cell r="C2345" t="str">
            <v>AUDI</v>
          </cell>
          <cell r="D2345" t="str">
            <v>Q5</v>
          </cell>
          <cell r="E2345">
            <v>2020</v>
          </cell>
          <cell r="F2345">
            <v>20000</v>
          </cell>
          <cell r="H2345" t="str">
            <v>PLATEADO PLATA FLORE</v>
          </cell>
          <cell r="I2345" t="str">
            <v>Megacentro La Serena</v>
          </cell>
          <cell r="J2345" t="str">
            <v xml:space="preserve"> </v>
          </cell>
          <cell r="K2345" t="str">
            <v>Fabian Muñoz</v>
          </cell>
          <cell r="L2345" t="str">
            <v>Manuel Villalon</v>
          </cell>
          <cell r="M2345" t="str">
            <v>mvillalon@callegari.cl</v>
          </cell>
          <cell r="N2345">
            <v>32000000</v>
          </cell>
        </row>
        <row r="2346">
          <cell r="A2346" t="str">
            <v>PBJH94</v>
          </cell>
          <cell r="B2346">
            <v>44726.496527777781</v>
          </cell>
          <cell r="C2346" t="str">
            <v>MITSUBISHI</v>
          </cell>
          <cell r="D2346" t="str">
            <v>L200</v>
          </cell>
          <cell r="E2346">
            <v>2021</v>
          </cell>
          <cell r="F2346">
            <v>25000</v>
          </cell>
          <cell r="G2346" t="str">
            <v>2.4 TD WORK CR WF MT 4X2 DIESEL</v>
          </cell>
          <cell r="H2346" t="str">
            <v>BLANCO DIAMANTE</v>
          </cell>
          <cell r="I2346" t="str">
            <v>Usados Los Carreras</v>
          </cell>
          <cell r="J2346" t="str">
            <v xml:space="preserve"> </v>
          </cell>
          <cell r="K2346" t="str">
            <v>Camila Chepilla</v>
          </cell>
          <cell r="L2346" t="str">
            <v>Omar Rojas</v>
          </cell>
          <cell r="M2346" t="str">
            <v>orojas@callegari.cl</v>
          </cell>
          <cell r="N2346">
            <v>19700000</v>
          </cell>
        </row>
        <row r="2347">
          <cell r="A2347" t="str">
            <v>LLBZ41</v>
          </cell>
          <cell r="B2347">
            <v>44722.78125</v>
          </cell>
          <cell r="C2347" t="str">
            <v>KIA MOTORS</v>
          </cell>
          <cell r="D2347" t="str">
            <v>SPORTAGE</v>
          </cell>
          <cell r="E2347">
            <v>2019</v>
          </cell>
          <cell r="F2347">
            <v>52000</v>
          </cell>
          <cell r="G2347" t="str">
            <v>2.0 LX MT</v>
          </cell>
          <cell r="H2347" t="str">
            <v>BLANCO INVIERNO</v>
          </cell>
          <cell r="I2347" t="str">
            <v>Peugeot La Serena</v>
          </cell>
          <cell r="J2347" t="str">
            <v xml:space="preserve"> </v>
          </cell>
          <cell r="K2347" t="str">
            <v>Fabian Muñoz</v>
          </cell>
          <cell r="L2347" t="str">
            <v>Adriana Casallas</v>
          </cell>
          <cell r="M2347" t="str">
            <v>acasallas@callegari.cl</v>
          </cell>
          <cell r="N2347">
            <v>16000000</v>
          </cell>
        </row>
        <row r="2348">
          <cell r="A2348" t="str">
            <v>KZWD94</v>
          </cell>
          <cell r="B2348">
            <v>44722.407638888886</v>
          </cell>
          <cell r="C2348" t="str">
            <v>KIA MOTORS</v>
          </cell>
          <cell r="D2348" t="str">
            <v>SPORTAGE</v>
          </cell>
          <cell r="E2348">
            <v>2019</v>
          </cell>
          <cell r="F2348">
            <v>43000</v>
          </cell>
          <cell r="G2348" t="str">
            <v>2.0 LX GSL 2WD MT</v>
          </cell>
          <cell r="H2348" t="str">
            <v>BLANCO INVIERNO</v>
          </cell>
          <cell r="I2348" t="str">
            <v>Local Fco De Aguirre</v>
          </cell>
          <cell r="J2348" t="str">
            <v xml:space="preserve"> </v>
          </cell>
          <cell r="K2348" t="str">
            <v>Fabian Muñoz</v>
          </cell>
          <cell r="L2348" t="str">
            <v>Paola Hidalgo</v>
          </cell>
          <cell r="M2348" t="str">
            <v>paola.hidalgo@callegari.cl</v>
          </cell>
          <cell r="N2348">
            <v>15500000</v>
          </cell>
        </row>
        <row r="2349">
          <cell r="A2349" t="str">
            <v>LHRS69</v>
          </cell>
          <cell r="B2349">
            <v>44721.551388888889</v>
          </cell>
          <cell r="C2349" t="str">
            <v>KIA MOTORS</v>
          </cell>
          <cell r="D2349" t="str">
            <v>RIO 5</v>
          </cell>
          <cell r="E2349">
            <v>2019</v>
          </cell>
          <cell r="F2349">
            <v>24500</v>
          </cell>
          <cell r="G2349" t="str">
            <v>No sé la versión</v>
          </cell>
          <cell r="H2349" t="str">
            <v>BLANCO INVIERNO</v>
          </cell>
          <cell r="I2349" t="str">
            <v>Peugeot La Serena</v>
          </cell>
          <cell r="J2349" t="str">
            <v xml:space="preserve"> </v>
          </cell>
          <cell r="K2349" t="str">
            <v>Fabian Muñoz</v>
          </cell>
          <cell r="L2349" t="str">
            <v>Jose Luis Espinoza</v>
          </cell>
          <cell r="M2349" t="str">
            <v>jlespinoza@callegari.cl</v>
          </cell>
          <cell r="N2349">
            <v>9100000</v>
          </cell>
        </row>
        <row r="2350">
          <cell r="A2350" t="str">
            <v>PTDJ14</v>
          </cell>
          <cell r="B2350">
            <v>44721.511111111111</v>
          </cell>
          <cell r="C2350" t="str">
            <v>KIA MOTORS</v>
          </cell>
          <cell r="D2350" t="str">
            <v>SOLUTO</v>
          </cell>
          <cell r="E2350">
            <v>2021</v>
          </cell>
          <cell r="F2350">
            <v>19200</v>
          </cell>
          <cell r="G2350" t="str">
            <v>1.4 LX AC MT</v>
          </cell>
          <cell r="H2350" t="str">
            <v>ROJO PERSA</v>
          </cell>
          <cell r="I2350" t="str">
            <v>Usados Los Carreras</v>
          </cell>
          <cell r="J2350" t="str">
            <v xml:space="preserve"> </v>
          </cell>
          <cell r="K2350" t="str">
            <v>Camila Chepilla</v>
          </cell>
          <cell r="L2350" t="str">
            <v>Jose Mauricio Ibañez</v>
          </cell>
          <cell r="M2350" t="str">
            <v>jibanez@callegari.cl</v>
          </cell>
          <cell r="N2350">
            <v>9700000</v>
          </cell>
        </row>
        <row r="2351">
          <cell r="A2351" t="str">
            <v>HXXZ82</v>
          </cell>
          <cell r="B2351">
            <v>44719.724999999999</v>
          </cell>
          <cell r="C2351" t="str">
            <v>NISSAN</v>
          </cell>
          <cell r="D2351" t="str">
            <v>MARCH</v>
          </cell>
          <cell r="E2351">
            <v>2016</v>
          </cell>
          <cell r="F2351">
            <v>64000</v>
          </cell>
          <cell r="G2351" t="str">
            <v>1.6 ADVANCE MT</v>
          </cell>
          <cell r="H2351" t="str">
            <v>NEGRO</v>
          </cell>
          <cell r="I2351" t="str">
            <v>Usados Los Carreras</v>
          </cell>
          <cell r="J2351" t="str">
            <v xml:space="preserve"> </v>
          </cell>
          <cell r="K2351" t="str">
            <v>Camila Chepilla</v>
          </cell>
          <cell r="L2351" t="str">
            <v>Omar Rojas</v>
          </cell>
          <cell r="M2351" t="str">
            <v>orojas@callegari.cl</v>
          </cell>
          <cell r="N2351">
            <v>5500000</v>
          </cell>
        </row>
        <row r="2352">
          <cell r="A2352" t="str">
            <v>PCDY75</v>
          </cell>
          <cell r="B2352">
            <v>44718.777083333334</v>
          </cell>
          <cell r="C2352" t="str">
            <v>SUZUKI</v>
          </cell>
          <cell r="D2352" t="str">
            <v>CELERIO</v>
          </cell>
          <cell r="E2352">
            <v>2020</v>
          </cell>
          <cell r="F2352">
            <v>24000</v>
          </cell>
          <cell r="G2352" t="str">
            <v>1.0 AMT GLX AC BT MT</v>
          </cell>
          <cell r="H2352" t="str">
            <v>GRIS METALICO</v>
          </cell>
          <cell r="I2352" t="str">
            <v>Kia La Serena</v>
          </cell>
          <cell r="J2352" t="str">
            <v xml:space="preserve"> </v>
          </cell>
          <cell r="K2352" t="str">
            <v>Fabian Muñoz</v>
          </cell>
          <cell r="L2352" t="str">
            <v>Carolina Bustos</v>
          </cell>
          <cell r="M2352" t="str">
            <v>cbustos@callegari.cl</v>
          </cell>
          <cell r="N2352">
            <v>6350000</v>
          </cell>
        </row>
        <row r="2353">
          <cell r="A2353" t="str">
            <v>LHYR57</v>
          </cell>
          <cell r="B2353">
            <v>44718.533333333333</v>
          </cell>
          <cell r="C2353" t="str">
            <v>HAVAL</v>
          </cell>
          <cell r="D2353" t="str">
            <v>H7</v>
          </cell>
          <cell r="E2353">
            <v>2019</v>
          </cell>
          <cell r="F2353">
            <v>40000</v>
          </cell>
          <cell r="G2353" t="str">
            <v>2.0 G DSG 7AS ELITE 5P AT</v>
          </cell>
          <cell r="H2353" t="str">
            <v>BLANCO TITANEO</v>
          </cell>
          <cell r="I2353" t="str">
            <v>Megacentro Ovalle</v>
          </cell>
          <cell r="J2353" t="str">
            <v xml:space="preserve"> </v>
          </cell>
          <cell r="K2353" t="str">
            <v>Fabian Muñoz</v>
          </cell>
          <cell r="L2353" t="str">
            <v>David Ramirez</v>
          </cell>
          <cell r="M2353" t="str">
            <v>dramirez@callegari.cl</v>
          </cell>
          <cell r="N2353">
            <v>13000000</v>
          </cell>
        </row>
        <row r="2354">
          <cell r="A2354" t="str">
            <v>PCFH94</v>
          </cell>
          <cell r="B2354">
            <v>44715.470138888886</v>
          </cell>
          <cell r="C2354" t="str">
            <v>VOLKSWAGEN</v>
          </cell>
          <cell r="D2354" t="str">
            <v>JETTA</v>
          </cell>
          <cell r="E2354">
            <v>2020</v>
          </cell>
          <cell r="F2354">
            <v>15000</v>
          </cell>
          <cell r="G2354" t="str">
            <v>1.4 TRENDLINE MT</v>
          </cell>
          <cell r="H2354" t="str">
            <v>GRIS PLATINO</v>
          </cell>
          <cell r="I2354" t="str">
            <v>Local Fco De Aguirre</v>
          </cell>
          <cell r="J2354" t="str">
            <v xml:space="preserve"> </v>
          </cell>
          <cell r="K2354" t="str">
            <v>Camila Chepilla</v>
          </cell>
          <cell r="L2354" t="str">
            <v>Rafaela Charris</v>
          </cell>
          <cell r="M2354" t="str">
            <v>rcharris@callegari.cl</v>
          </cell>
          <cell r="N2354">
            <v>13400000</v>
          </cell>
        </row>
        <row r="2355">
          <cell r="A2355" t="str">
            <v>KWXK69</v>
          </cell>
          <cell r="B2355">
            <v>44714.768750000003</v>
          </cell>
          <cell r="C2355" t="str">
            <v>TOYOTA</v>
          </cell>
          <cell r="D2355" t="str">
            <v>RAV4</v>
          </cell>
          <cell r="E2355">
            <v>2019</v>
          </cell>
          <cell r="F2355">
            <v>89000</v>
          </cell>
          <cell r="G2355" t="str">
            <v>2.0 ADVENTURE LUJO722CLA AT</v>
          </cell>
          <cell r="H2355" t="str">
            <v>ROJO MICA</v>
          </cell>
          <cell r="I2355" t="str">
            <v>Usados Los Carreras</v>
          </cell>
          <cell r="J2355" t="str">
            <v xml:space="preserve"> </v>
          </cell>
          <cell r="K2355" t="str">
            <v>Camila Chepilla</v>
          </cell>
          <cell r="L2355" t="str">
            <v>Omar Rojas</v>
          </cell>
          <cell r="M2355" t="str">
            <v>orojas@callegari.cl</v>
          </cell>
          <cell r="N2355">
            <v>14500000</v>
          </cell>
        </row>
        <row r="2356">
          <cell r="A2356" t="str">
            <v>FHRL53</v>
          </cell>
          <cell r="B2356">
            <v>44714.768055555556</v>
          </cell>
          <cell r="C2356" t="str">
            <v>JEEP</v>
          </cell>
          <cell r="D2356" t="str">
            <v>GRAND CHEROKEE</v>
          </cell>
          <cell r="E2356">
            <v>2013</v>
          </cell>
          <cell r="F2356">
            <v>159000</v>
          </cell>
          <cell r="G2356" t="str">
            <v>3.6 LAREDO AT 4X4</v>
          </cell>
          <cell r="H2356" t="str">
            <v>GRIS GRAFITO</v>
          </cell>
          <cell r="I2356" t="str">
            <v>Sk Copiapo</v>
          </cell>
          <cell r="J2356" t="str">
            <v xml:space="preserve"> </v>
          </cell>
          <cell r="K2356" t="str">
            <v>Camila Chepilla</v>
          </cell>
          <cell r="L2356" t="str">
            <v>Lorena Castillo</v>
          </cell>
          <cell r="M2356" t="str">
            <v>lcastillo@callegari.cl</v>
          </cell>
          <cell r="N2356">
            <v>13800000</v>
          </cell>
        </row>
        <row r="2357">
          <cell r="A2357" t="str">
            <v>KCBX31</v>
          </cell>
          <cell r="B2357">
            <v>44712.792361111111</v>
          </cell>
          <cell r="C2357" t="str">
            <v>RENAULT</v>
          </cell>
          <cell r="D2357" t="str">
            <v>DUSTER</v>
          </cell>
          <cell r="E2357">
            <v>2018</v>
          </cell>
          <cell r="F2357">
            <v>65000</v>
          </cell>
          <cell r="G2357" t="str">
            <v>1.6 ZEN 5MT 4X2</v>
          </cell>
          <cell r="H2357" t="str">
            <v>CAFE BRONCE CAYU</v>
          </cell>
          <cell r="I2357" t="str">
            <v>Local Fco De Aguirre</v>
          </cell>
          <cell r="J2357" t="str">
            <v xml:space="preserve"> </v>
          </cell>
          <cell r="K2357" t="str">
            <v>Fabian Muñoz</v>
          </cell>
          <cell r="L2357" t="str">
            <v>Zabdi Castillo</v>
          </cell>
          <cell r="M2357" t="str">
            <v>zabdi.castillo@callegari.cl</v>
          </cell>
          <cell r="N2357">
            <v>9350000</v>
          </cell>
        </row>
        <row r="2358">
          <cell r="A2358" t="str">
            <v>JDKP42</v>
          </cell>
          <cell r="B2358">
            <v>44712.763194444444</v>
          </cell>
          <cell r="C2358" t="str">
            <v>NISSAN</v>
          </cell>
          <cell r="D2358" t="str">
            <v>QASHQAI</v>
          </cell>
          <cell r="E2358">
            <v>2017</v>
          </cell>
          <cell r="F2358">
            <v>39000</v>
          </cell>
          <cell r="G2358" t="str">
            <v>2.0 ADVANCE AC MT 4X2</v>
          </cell>
          <cell r="H2358" t="str">
            <v>PLATEADO PLATA SATIN</v>
          </cell>
          <cell r="I2358" t="str">
            <v>Megacentro La Serena</v>
          </cell>
          <cell r="J2358" t="str">
            <v xml:space="preserve"> </v>
          </cell>
          <cell r="K2358" t="str">
            <v>Fabian Muñoz</v>
          </cell>
          <cell r="L2358" t="str">
            <v>Juan Saavedra</v>
          </cell>
          <cell r="M2358" t="str">
            <v>jsaavedra@callegari.cl</v>
          </cell>
          <cell r="N2358">
            <v>12600000</v>
          </cell>
        </row>
        <row r="2359">
          <cell r="A2359" t="str">
            <v>PDVJ29</v>
          </cell>
          <cell r="B2359">
            <v>44712.762499999997</v>
          </cell>
          <cell r="C2359" t="str">
            <v>KIA MOTORS</v>
          </cell>
          <cell r="D2359" t="str">
            <v>SOLUTO</v>
          </cell>
          <cell r="E2359">
            <v>2020</v>
          </cell>
          <cell r="F2359">
            <v>14324</v>
          </cell>
          <cell r="G2359" t="str">
            <v>1.4 LX MT</v>
          </cell>
          <cell r="H2359" t="str">
            <v>PLATEADO TITANIO</v>
          </cell>
          <cell r="I2359" t="str">
            <v>Second Floor Kia</v>
          </cell>
          <cell r="J2359" t="str">
            <v xml:space="preserve"> </v>
          </cell>
          <cell r="K2359" t="str">
            <v>Camila Chepilla</v>
          </cell>
          <cell r="L2359" t="str">
            <v>Loreto Garces</v>
          </cell>
          <cell r="M2359" t="str">
            <v>lgarces@callegari.cl</v>
          </cell>
          <cell r="N2359">
            <v>6000000</v>
          </cell>
        </row>
        <row r="2360">
          <cell r="A2360" t="str">
            <v>LGXV34</v>
          </cell>
          <cell r="B2360">
            <v>44712.753472222219</v>
          </cell>
          <cell r="C2360" t="str">
            <v>BAIC</v>
          </cell>
          <cell r="D2360" t="str">
            <v>X35</v>
          </cell>
          <cell r="E2360">
            <v>2019</v>
          </cell>
          <cell r="F2360">
            <v>54000</v>
          </cell>
          <cell r="G2360" t="str">
            <v>1.5 ELITE MT</v>
          </cell>
          <cell r="H2360" t="str">
            <v>ROJO</v>
          </cell>
          <cell r="I2360" t="str">
            <v>Megacentro Ovalle</v>
          </cell>
          <cell r="J2360" t="str">
            <v xml:space="preserve"> </v>
          </cell>
          <cell r="K2360" t="str">
            <v>Fabian Muñoz</v>
          </cell>
          <cell r="L2360" t="str">
            <v>David Ramirez</v>
          </cell>
          <cell r="M2360" t="str">
            <v>dramirez@callegari.cl</v>
          </cell>
          <cell r="N2360">
            <v>8800000</v>
          </cell>
        </row>
        <row r="2361">
          <cell r="A2361" t="str">
            <v>PKJL67</v>
          </cell>
          <cell r="B2361">
            <v>44712.5</v>
          </cell>
          <cell r="C2361" t="str">
            <v>KIA MOTORS</v>
          </cell>
          <cell r="D2361" t="str">
            <v>SPORTAGE</v>
          </cell>
          <cell r="E2361">
            <v>2021</v>
          </cell>
          <cell r="F2361">
            <v>15500</v>
          </cell>
          <cell r="G2361" t="str">
            <v>SPORTAGE LX 2.0L GSL 6MT 2WD</v>
          </cell>
          <cell r="H2361" t="str">
            <v>PLATEADO RESPLANDECI</v>
          </cell>
          <cell r="I2361" t="str">
            <v>Megacentro La Serena</v>
          </cell>
          <cell r="J2361" t="str">
            <v xml:space="preserve"> </v>
          </cell>
          <cell r="K2361" t="str">
            <v>Fabian Muñoz</v>
          </cell>
          <cell r="L2361" t="str">
            <v>Manuel Villalon</v>
          </cell>
          <cell r="M2361" t="str">
            <v>mvillalon@callegari.cl</v>
          </cell>
          <cell r="N2361">
            <v>19000000</v>
          </cell>
        </row>
        <row r="2362">
          <cell r="A2362" t="str">
            <v>JPPH24</v>
          </cell>
          <cell r="B2362">
            <v>44712.433333333334</v>
          </cell>
          <cell r="C2362" t="str">
            <v>KIA MOTORS</v>
          </cell>
          <cell r="D2362" t="str">
            <v>RIO 4</v>
          </cell>
          <cell r="E2362">
            <v>2017</v>
          </cell>
          <cell r="F2362">
            <v>71101</v>
          </cell>
          <cell r="G2362" t="str">
            <v>RIO 4 EX 1.2L 5MT DAB</v>
          </cell>
          <cell r="H2362" t="str">
            <v>ROJO SIGNAL</v>
          </cell>
          <cell r="I2362" t="str">
            <v>Kia La Serena</v>
          </cell>
          <cell r="J2362" t="str">
            <v xml:space="preserve"> </v>
          </cell>
          <cell r="K2362" t="str">
            <v>Fabian Muñoz</v>
          </cell>
          <cell r="L2362" t="str">
            <v>Ariel Aguirre</v>
          </cell>
          <cell r="M2362" t="str">
            <v>a.aguirre@callegari.cl</v>
          </cell>
          <cell r="N2362">
            <v>6500000</v>
          </cell>
        </row>
        <row r="2363">
          <cell r="A2363" t="str">
            <v>KWTR62</v>
          </cell>
          <cell r="B2363">
            <v>44708.684027777781</v>
          </cell>
          <cell r="C2363" t="str">
            <v>DODGE</v>
          </cell>
          <cell r="D2363" t="str">
            <v>JOURNEY</v>
          </cell>
          <cell r="E2363">
            <v>2019</v>
          </cell>
          <cell r="F2363">
            <v>30727</v>
          </cell>
          <cell r="G2363" t="str">
            <v>2.4 SE AT</v>
          </cell>
          <cell r="H2363" t="str">
            <v>PLATEADO</v>
          </cell>
          <cell r="I2363" t="str">
            <v>Peugeot Copiapo</v>
          </cell>
          <cell r="J2363" t="str">
            <v xml:space="preserve"> </v>
          </cell>
          <cell r="K2363" t="str">
            <v>Camila Chepilla</v>
          </cell>
          <cell r="L2363" t="str">
            <v>Pablo Jorquera</v>
          </cell>
          <cell r="M2363" t="str">
            <v>pjorquera@callegari.cl</v>
          </cell>
          <cell r="N2363">
            <v>17000000</v>
          </cell>
        </row>
        <row r="2364">
          <cell r="A2364" t="str">
            <v>JGYV63</v>
          </cell>
          <cell r="B2364">
            <v>44708.511805555558</v>
          </cell>
          <cell r="C2364" t="str">
            <v>NISSAN</v>
          </cell>
          <cell r="D2364" t="str">
            <v>X-TRAIL</v>
          </cell>
          <cell r="E2364">
            <v>2017</v>
          </cell>
          <cell r="F2364">
            <v>91000</v>
          </cell>
          <cell r="G2364" t="str">
            <v>2.5 SENSE CVT 2F AT 4X4</v>
          </cell>
          <cell r="H2364" t="str">
            <v>GRIS METALICO</v>
          </cell>
          <cell r="I2364" t="str">
            <v>Peugeot Copiapo</v>
          </cell>
          <cell r="J2364" t="str">
            <v xml:space="preserve"> </v>
          </cell>
          <cell r="K2364" t="str">
            <v>Camila Chepilla</v>
          </cell>
          <cell r="L2364" t="str">
            <v>Francisco Diaz</v>
          </cell>
          <cell r="M2364" t="str">
            <v>fdiaz@callegari.cl</v>
          </cell>
          <cell r="N2364">
            <v>14900000</v>
          </cell>
        </row>
        <row r="2365">
          <cell r="A2365" t="str">
            <v>LBVX44</v>
          </cell>
          <cell r="B2365">
            <v>44707.805555555555</v>
          </cell>
          <cell r="C2365" t="str">
            <v>RENAULT</v>
          </cell>
          <cell r="D2365" t="str">
            <v>DUSTER</v>
          </cell>
          <cell r="E2365">
            <v>2019</v>
          </cell>
          <cell r="F2365">
            <v>27540</v>
          </cell>
          <cell r="G2365" t="str">
            <v>1.6 ZEN 5MT 4X2</v>
          </cell>
          <cell r="H2365" t="str">
            <v>ROJO FUEGO</v>
          </cell>
          <cell r="I2365" t="str">
            <v>Usados Los Carreras</v>
          </cell>
          <cell r="J2365" t="str">
            <v xml:space="preserve"> </v>
          </cell>
          <cell r="K2365" t="str">
            <v>Camila Chepilla</v>
          </cell>
          <cell r="L2365" t="str">
            <v>Jose Mauricio Ibañez</v>
          </cell>
          <cell r="M2365" t="str">
            <v>jibanez@callegari.cl</v>
          </cell>
          <cell r="N2365">
            <v>8790000</v>
          </cell>
        </row>
        <row r="2366">
          <cell r="A2366" t="str">
            <v>KGLJ73</v>
          </cell>
          <cell r="B2366">
            <v>44707.551388888889</v>
          </cell>
          <cell r="C2366" t="str">
            <v>FIAT</v>
          </cell>
          <cell r="D2366" t="str">
            <v>UNO</v>
          </cell>
          <cell r="E2366">
            <v>2018</v>
          </cell>
          <cell r="F2366">
            <v>55000</v>
          </cell>
          <cell r="G2366" t="str">
            <v>1.4 WAY EVO AA FL MT</v>
          </cell>
          <cell r="H2366" t="str">
            <v>ROJO ALPINO</v>
          </cell>
          <cell r="I2366" t="str">
            <v>Usados Los Carreras</v>
          </cell>
          <cell r="J2366" t="str">
            <v xml:space="preserve"> </v>
          </cell>
          <cell r="K2366" t="str">
            <v>Camila Chepilla</v>
          </cell>
          <cell r="L2366" t="str">
            <v>Camila Chepilla</v>
          </cell>
          <cell r="M2366" t="str">
            <v>cchepilla@callegari.cl</v>
          </cell>
          <cell r="N2366">
            <v>7000000</v>
          </cell>
        </row>
        <row r="2367">
          <cell r="A2367" t="str">
            <v>KLSD96</v>
          </cell>
          <cell r="B2367">
            <v>44707.463194444441</v>
          </cell>
          <cell r="C2367" t="str">
            <v>DONGFENG</v>
          </cell>
          <cell r="D2367">
            <v>580</v>
          </cell>
          <cell r="E2367">
            <v>2018</v>
          </cell>
          <cell r="F2367">
            <v>40000</v>
          </cell>
          <cell r="H2367" t="str">
            <v>ROJO</v>
          </cell>
          <cell r="I2367" t="str">
            <v>Sk Copiapo</v>
          </cell>
          <cell r="J2367" t="str">
            <v xml:space="preserve"> </v>
          </cell>
          <cell r="K2367" t="str">
            <v>Camila Chepilla</v>
          </cell>
          <cell r="L2367" t="str">
            <v>Katherine Arredondo</v>
          </cell>
          <cell r="M2367" t="str">
            <v>karredondo@callegari.cl</v>
          </cell>
          <cell r="N2367">
            <v>9400000</v>
          </cell>
        </row>
        <row r="2368">
          <cell r="A2368" t="str">
            <v>JBJX61</v>
          </cell>
          <cell r="B2368">
            <v>44706.740972222222</v>
          </cell>
          <cell r="C2368" t="str">
            <v>FORD</v>
          </cell>
          <cell r="D2368" t="str">
            <v>ECOSPORT</v>
          </cell>
          <cell r="E2368">
            <v>2016</v>
          </cell>
          <cell r="F2368">
            <v>79000</v>
          </cell>
          <cell r="G2368" t="str">
            <v>2.0 TITANIUM AT</v>
          </cell>
          <cell r="H2368" t="str">
            <v>GRIS METALICO</v>
          </cell>
          <cell r="I2368" t="str">
            <v>Kia La Serena</v>
          </cell>
          <cell r="J2368" t="str">
            <v xml:space="preserve"> </v>
          </cell>
          <cell r="K2368" t="str">
            <v>Fabian Muñoz</v>
          </cell>
          <cell r="L2368" t="str">
            <v>José Cerda</v>
          </cell>
          <cell r="M2368" t="str">
            <v>jose.cerda@callegari.cl</v>
          </cell>
          <cell r="N2368">
            <v>11000000</v>
          </cell>
        </row>
        <row r="2369">
          <cell r="A2369" t="str">
            <v>KZVW78</v>
          </cell>
          <cell r="B2369">
            <v>44706.561805555553</v>
          </cell>
          <cell r="C2369" t="str">
            <v>KIA MOTORS</v>
          </cell>
          <cell r="D2369" t="str">
            <v>MORNING</v>
          </cell>
          <cell r="E2369">
            <v>2019</v>
          </cell>
          <cell r="F2369">
            <v>50300</v>
          </cell>
          <cell r="G2369" t="str">
            <v>MORNING EX 1.2L 5MT ABS AC</v>
          </cell>
          <cell r="H2369" t="str">
            <v>PLATEADO TITANIO</v>
          </cell>
          <cell r="I2369" t="str">
            <v>Kia La Serena</v>
          </cell>
          <cell r="J2369" t="str">
            <v xml:space="preserve"> </v>
          </cell>
          <cell r="K2369" t="str">
            <v>Fabian Muñoz</v>
          </cell>
          <cell r="L2369" t="str">
            <v>José Cerda</v>
          </cell>
          <cell r="M2369" t="str">
            <v>jose.cerda@callegari.cl</v>
          </cell>
          <cell r="N2369">
            <v>7500000</v>
          </cell>
        </row>
        <row r="2370">
          <cell r="A2370" t="str">
            <v>KJYH72</v>
          </cell>
          <cell r="B2370">
            <v>44705.65625</v>
          </cell>
          <cell r="C2370" t="str">
            <v>MAZDA</v>
          </cell>
          <cell r="D2370" t="str">
            <v>MAZDA3</v>
          </cell>
          <cell r="E2370">
            <v>2018</v>
          </cell>
          <cell r="F2370">
            <v>44000</v>
          </cell>
          <cell r="G2370" t="str">
            <v>1.6 SEDAN V MT</v>
          </cell>
          <cell r="H2370" t="str">
            <v>GRIS METALICO</v>
          </cell>
          <cell r="I2370" t="str">
            <v>Local Fco De Aguirre</v>
          </cell>
          <cell r="J2370" t="str">
            <v xml:space="preserve"> </v>
          </cell>
          <cell r="K2370" t="str">
            <v>Fabian Muñoz</v>
          </cell>
          <cell r="L2370" t="str">
            <v>Paola Hidalgo</v>
          </cell>
          <cell r="M2370" t="str">
            <v>paola.hidalgo@callegari.cl</v>
          </cell>
          <cell r="N2370">
            <v>11300000</v>
          </cell>
        </row>
        <row r="2371">
          <cell r="A2371" t="str">
            <v>JZJR49</v>
          </cell>
          <cell r="B2371">
            <v>44705.488194444442</v>
          </cell>
          <cell r="C2371" t="str">
            <v>FORD</v>
          </cell>
          <cell r="D2371" t="str">
            <v>EXPLORER</v>
          </cell>
          <cell r="E2371">
            <v>2018</v>
          </cell>
          <cell r="F2371">
            <v>56000</v>
          </cell>
          <cell r="G2371" t="str">
            <v>2.3 LIMITED AT 4X4</v>
          </cell>
          <cell r="H2371" t="str">
            <v>BLANCO METAL</v>
          </cell>
          <cell r="I2371" t="str">
            <v>Megacentro Copiapo</v>
          </cell>
          <cell r="J2371" t="str">
            <v xml:space="preserve"> </v>
          </cell>
          <cell r="K2371" t="str">
            <v>Camila Chepilla</v>
          </cell>
          <cell r="L2371" t="str">
            <v>Martin Thielemann</v>
          </cell>
          <cell r="M2371" t="str">
            <v>mthielemann@callegari.cl</v>
          </cell>
          <cell r="N2371">
            <v>28600000</v>
          </cell>
        </row>
        <row r="2372">
          <cell r="A2372" t="str">
            <v>RKRX40</v>
          </cell>
          <cell r="B2372">
            <v>44704.756944444445</v>
          </cell>
          <cell r="C2372" t="str">
            <v>MG</v>
          </cell>
          <cell r="D2372" t="str">
            <v>ZX</v>
          </cell>
          <cell r="E2372">
            <v>2022</v>
          </cell>
          <cell r="F2372">
            <v>3645</v>
          </cell>
          <cell r="G2372" t="str">
            <v>1.5 DLX AT</v>
          </cell>
          <cell r="H2372" t="str">
            <v>GRIS METALICO</v>
          </cell>
          <cell r="I2372" t="str">
            <v>Sk Copiapo</v>
          </cell>
          <cell r="J2372" t="str">
            <v xml:space="preserve"> </v>
          </cell>
          <cell r="K2372" t="str">
            <v>Camila Chepilla</v>
          </cell>
          <cell r="L2372" t="str">
            <v>Liseth Loreto</v>
          </cell>
          <cell r="M2372" t="str">
            <v>lloreto@callegari.cl</v>
          </cell>
          <cell r="N2372">
            <v>13200000</v>
          </cell>
        </row>
        <row r="2373">
          <cell r="A2373" t="str">
            <v>HVXK73</v>
          </cell>
          <cell r="B2373">
            <v>44704.554861111108</v>
          </cell>
          <cell r="C2373" t="str">
            <v>NISSAN</v>
          </cell>
          <cell r="D2373" t="str">
            <v>QASHQAI</v>
          </cell>
          <cell r="E2373">
            <v>2016</v>
          </cell>
          <cell r="F2373">
            <v>80915</v>
          </cell>
          <cell r="G2373" t="str">
            <v>2.0 EE AC 6MT 4X2</v>
          </cell>
          <cell r="H2373" t="str">
            <v>GRIS METALICO</v>
          </cell>
          <cell r="I2373" t="str">
            <v>Usados Los Carreras</v>
          </cell>
          <cell r="J2373" t="str">
            <v xml:space="preserve"> </v>
          </cell>
          <cell r="K2373" t="str">
            <v>Camila Chepilla</v>
          </cell>
          <cell r="L2373" t="str">
            <v>Omar Rojas</v>
          </cell>
          <cell r="M2373" t="str">
            <v>orojas@callegari.cl</v>
          </cell>
          <cell r="N2373">
            <v>11300000</v>
          </cell>
        </row>
        <row r="2374">
          <cell r="A2374" t="str">
            <v>JZGJ46</v>
          </cell>
          <cell r="B2374">
            <v>44701.54791666667</v>
          </cell>
          <cell r="C2374" t="str">
            <v>SUZUKI</v>
          </cell>
          <cell r="D2374" t="str">
            <v>BALENO</v>
          </cell>
          <cell r="E2374">
            <v>2018</v>
          </cell>
          <cell r="F2374">
            <v>52000</v>
          </cell>
          <cell r="G2374" t="str">
            <v>1.4 GLX AT</v>
          </cell>
          <cell r="H2374" t="str">
            <v>PLATEADO PLATA PREMI</v>
          </cell>
          <cell r="I2374" t="str">
            <v>Kia La Serena</v>
          </cell>
          <cell r="J2374" t="str">
            <v xml:space="preserve"> </v>
          </cell>
          <cell r="K2374" t="str">
            <v>Fabian Muñoz</v>
          </cell>
          <cell r="L2374" t="str">
            <v>José Cerda</v>
          </cell>
          <cell r="M2374" t="str">
            <v>jose.cerda@callegari.cl</v>
          </cell>
          <cell r="N2374">
            <v>9800000</v>
          </cell>
        </row>
        <row r="2375">
          <cell r="A2375" t="str">
            <v>KCBX66</v>
          </cell>
          <cell r="B2375">
            <v>44704.429166666669</v>
          </cell>
          <cell r="C2375" t="str">
            <v>MAZDA</v>
          </cell>
          <cell r="D2375" t="str">
            <v>MAZDA6</v>
          </cell>
          <cell r="E2375">
            <v>2018</v>
          </cell>
          <cell r="F2375">
            <v>82000</v>
          </cell>
          <cell r="G2375" t="str">
            <v>2.0L V MT</v>
          </cell>
          <cell r="H2375" t="str">
            <v>GRIS GRAFITO</v>
          </cell>
          <cell r="I2375" t="str">
            <v>Megacentro La Serena</v>
          </cell>
          <cell r="J2375" t="str">
            <v xml:space="preserve"> </v>
          </cell>
          <cell r="K2375" t="str">
            <v>Fabian Muñoz</v>
          </cell>
          <cell r="L2375" t="str">
            <v>Manuel Villalon</v>
          </cell>
          <cell r="M2375" t="str">
            <v>mvillalon@callegari.cl</v>
          </cell>
          <cell r="N2375">
            <v>13000000</v>
          </cell>
        </row>
        <row r="2376">
          <cell r="A2376" t="str">
            <v>PPGG91</v>
          </cell>
          <cell r="B2376">
            <v>44700.902083333334</v>
          </cell>
          <cell r="C2376" t="str">
            <v>RAM</v>
          </cell>
          <cell r="D2376">
            <v>1000</v>
          </cell>
          <cell r="E2376">
            <v>2021</v>
          </cell>
          <cell r="F2376">
            <v>19800</v>
          </cell>
          <cell r="G2376" t="str">
            <v>1.8 BIG HORN AT</v>
          </cell>
          <cell r="H2376" t="str">
            <v>BLANCO DIVINO</v>
          </cell>
          <cell r="I2376" t="str">
            <v>Camiones</v>
          </cell>
          <cell r="J2376" t="str">
            <v xml:space="preserve"> </v>
          </cell>
          <cell r="K2376" t="str">
            <v>Fabian Muñoz</v>
          </cell>
          <cell r="L2376" t="str">
            <v>Guillermo Gonzalez</v>
          </cell>
          <cell r="M2376" t="str">
            <v>guillermo.gonzalez@callegari.cl</v>
          </cell>
          <cell r="N2376">
            <v>18000000</v>
          </cell>
        </row>
        <row r="2377">
          <cell r="A2377" t="str">
            <v>LGKY21</v>
          </cell>
          <cell r="B2377">
            <v>44700.745138888888</v>
          </cell>
          <cell r="C2377" t="str">
            <v>KIA MOTORS</v>
          </cell>
          <cell r="D2377" t="str">
            <v>SORENTO</v>
          </cell>
          <cell r="E2377">
            <v>2019</v>
          </cell>
          <cell r="F2377">
            <v>43000</v>
          </cell>
          <cell r="G2377" t="str">
            <v>2.2 DSL GTL 8AT 4X4</v>
          </cell>
          <cell r="H2377" t="str">
            <v>PLATEADO PLATA SUAVE</v>
          </cell>
          <cell r="I2377" t="str">
            <v>Local Fco De Aguirre</v>
          </cell>
          <cell r="J2377" t="str">
            <v xml:space="preserve"> </v>
          </cell>
          <cell r="K2377" t="str">
            <v>Fabian Muñoz</v>
          </cell>
          <cell r="L2377" t="str">
            <v>Rafaela Charris</v>
          </cell>
          <cell r="M2377" t="str">
            <v>rcharris@callegari.cl</v>
          </cell>
          <cell r="N2377">
            <v>24500000</v>
          </cell>
        </row>
        <row r="2378">
          <cell r="A2378" t="str">
            <v>LLBV35</v>
          </cell>
          <cell r="B2378">
            <v>44700.743055555555</v>
          </cell>
          <cell r="C2378" t="str">
            <v>KIA MOTORS</v>
          </cell>
          <cell r="D2378" t="str">
            <v>RIO 5</v>
          </cell>
          <cell r="E2378">
            <v>2019</v>
          </cell>
          <cell r="F2378">
            <v>41000</v>
          </cell>
          <cell r="G2378" t="str">
            <v>RIO 5 EX 1.4L 6MT FULL</v>
          </cell>
          <cell r="H2378" t="str">
            <v>GRIS URBANO</v>
          </cell>
          <cell r="I2378" t="str">
            <v>Kia La Serena</v>
          </cell>
          <cell r="J2378" t="str">
            <v xml:space="preserve"> </v>
          </cell>
          <cell r="K2378" t="str">
            <v>Fabian Muñoz</v>
          </cell>
          <cell r="L2378" t="str">
            <v>José Cerda</v>
          </cell>
          <cell r="M2378" t="str">
            <v>jose.cerda@callegari.cl</v>
          </cell>
          <cell r="N2378">
            <v>9200000</v>
          </cell>
        </row>
        <row r="2379">
          <cell r="A2379" t="str">
            <v>PFRR59</v>
          </cell>
          <cell r="B2379">
            <v>44700.706944444442</v>
          </cell>
          <cell r="C2379" t="str">
            <v>SSANGYONG</v>
          </cell>
          <cell r="D2379" t="str">
            <v>ACTYON SPORTS</v>
          </cell>
          <cell r="E2379">
            <v>2020</v>
          </cell>
          <cell r="F2379">
            <v>33000</v>
          </cell>
          <cell r="H2379" t="str">
            <v>ROJO GUINDA</v>
          </cell>
          <cell r="I2379" t="str">
            <v>Megacentro La Serena</v>
          </cell>
          <cell r="J2379" t="str">
            <v xml:space="preserve"> </v>
          </cell>
          <cell r="K2379" t="str">
            <v>Fabian Muñoz</v>
          </cell>
          <cell r="L2379" t="str">
            <v>Eliana Aguilera</v>
          </cell>
          <cell r="M2379" t="str">
            <v>belen.aguilera@callegari.cl</v>
          </cell>
          <cell r="N2379">
            <v>14500000</v>
          </cell>
        </row>
        <row r="2380">
          <cell r="A2380" t="str">
            <v>LSYF57</v>
          </cell>
          <cell r="B2380">
            <v>44700.704861111109</v>
          </cell>
          <cell r="C2380" t="str">
            <v>NISSAN</v>
          </cell>
          <cell r="D2380" t="str">
            <v>QASHQAI</v>
          </cell>
          <cell r="E2380">
            <v>2020</v>
          </cell>
          <cell r="F2380">
            <v>34000</v>
          </cell>
          <cell r="G2380" t="str">
            <v>2.0 SENSE AC MT 4X2</v>
          </cell>
          <cell r="H2380" t="str">
            <v>GRIS METALICO</v>
          </cell>
          <cell r="I2380" t="str">
            <v>Megacentro La Serena</v>
          </cell>
          <cell r="J2380" t="str">
            <v xml:space="preserve"> </v>
          </cell>
          <cell r="K2380" t="str">
            <v>Fabian Muñoz</v>
          </cell>
          <cell r="L2380" t="str">
            <v>Manuel Villalon</v>
          </cell>
          <cell r="M2380" t="str">
            <v>mvillalon@callegari.cl</v>
          </cell>
          <cell r="N2380">
            <v>15650000</v>
          </cell>
        </row>
        <row r="2381">
          <cell r="A2381" t="str">
            <v>LCVZ35</v>
          </cell>
          <cell r="B2381">
            <v>44700.67291666667</v>
          </cell>
          <cell r="C2381" t="str">
            <v>CHANGAN</v>
          </cell>
          <cell r="D2381" t="str">
            <v>CS15</v>
          </cell>
          <cell r="E2381">
            <v>2019</v>
          </cell>
          <cell r="F2381">
            <v>56000</v>
          </cell>
          <cell r="G2381" t="str">
            <v>1.5 COMFORT CONNECT MT</v>
          </cell>
          <cell r="H2381" t="str">
            <v>BLANCO</v>
          </cell>
          <cell r="I2381" t="str">
            <v>Sk Copiapo</v>
          </cell>
          <cell r="J2381" t="str">
            <v xml:space="preserve"> </v>
          </cell>
          <cell r="K2381" t="str">
            <v>Camila Chepilla</v>
          </cell>
          <cell r="L2381" t="str">
            <v>Katherine Arredondo</v>
          </cell>
          <cell r="M2381" t="str">
            <v>karredondo@callegari.cl</v>
          </cell>
          <cell r="N2381">
            <v>6800000</v>
          </cell>
        </row>
        <row r="2382">
          <cell r="A2382" t="str">
            <v>JSWG31</v>
          </cell>
          <cell r="B2382">
            <v>44700.415277777778</v>
          </cell>
          <cell r="C2382" t="str">
            <v>NISSAN</v>
          </cell>
          <cell r="D2382" t="str">
            <v>QASHQAI</v>
          </cell>
          <cell r="E2382">
            <v>2017</v>
          </cell>
          <cell r="F2382">
            <v>67000</v>
          </cell>
          <cell r="G2382" t="str">
            <v>2.0 SENSE AC MT 4X2</v>
          </cell>
          <cell r="H2382" t="str">
            <v>GRIS METALICO</v>
          </cell>
          <cell r="I2382" t="str">
            <v>Sk Copiapo</v>
          </cell>
          <cell r="J2382" t="str">
            <v xml:space="preserve"> </v>
          </cell>
          <cell r="K2382" t="str">
            <v>Camila Chepilla</v>
          </cell>
          <cell r="L2382" t="str">
            <v>Daiselys Osuna</v>
          </cell>
          <cell r="M2382" t="str">
            <v>daiselys.osuna@callegari.cl</v>
          </cell>
          <cell r="N2382">
            <v>10000000</v>
          </cell>
        </row>
        <row r="2383">
          <cell r="A2383" t="str">
            <v>JZJL71</v>
          </cell>
          <cell r="B2383">
            <v>44699.363888888889</v>
          </cell>
          <cell r="C2383" t="str">
            <v>HYUNDAI</v>
          </cell>
          <cell r="D2383" t="str">
            <v>ACCENT</v>
          </cell>
          <cell r="E2383">
            <v>2018</v>
          </cell>
          <cell r="F2383">
            <v>145000</v>
          </cell>
          <cell r="G2383" t="str">
            <v>1.4 RB SDN 6MT GL 2AB 4X2</v>
          </cell>
          <cell r="H2383" t="str">
            <v xml:space="preserve">BLANCO </v>
          </cell>
          <cell r="I2383" t="str">
            <v>Sk Copiapo</v>
          </cell>
          <cell r="J2383" t="str">
            <v xml:space="preserve"> </v>
          </cell>
          <cell r="K2383" t="str">
            <v>Camila Chepilla</v>
          </cell>
          <cell r="L2383" t="str">
            <v>Katherine Arredondo</v>
          </cell>
          <cell r="M2383" t="str">
            <v>karredondo@callegari.cl</v>
          </cell>
          <cell r="N2383">
            <v>7500000</v>
          </cell>
        </row>
        <row r="2384">
          <cell r="A2384" t="str">
            <v>KFWL60</v>
          </cell>
          <cell r="B2384">
            <v>44697.402777777781</v>
          </cell>
          <cell r="C2384" t="str">
            <v>HYUNDAI</v>
          </cell>
          <cell r="D2384" t="str">
            <v>ACCENT</v>
          </cell>
          <cell r="E2384">
            <v>2018</v>
          </cell>
          <cell r="F2384">
            <v>59700</v>
          </cell>
          <cell r="G2384" t="str">
            <v>1.6 RB GL AC 2AB MT 4X2</v>
          </cell>
          <cell r="H2384" t="str">
            <v>plata</v>
          </cell>
          <cell r="I2384" t="str">
            <v>Nissan La Serena</v>
          </cell>
          <cell r="J2384" t="str">
            <v xml:space="preserve"> </v>
          </cell>
          <cell r="K2384" t="str">
            <v>Fabian Muñoz</v>
          </cell>
          <cell r="L2384" t="str">
            <v>Gemita Muñoz</v>
          </cell>
          <cell r="M2384" t="str">
            <v>gmunoz@callegari.cl</v>
          </cell>
          <cell r="N2384">
            <v>8450000</v>
          </cell>
        </row>
        <row r="2385">
          <cell r="A2385" t="str">
            <v>HXRH45</v>
          </cell>
          <cell r="B2385">
            <v>44694.508333333331</v>
          </cell>
          <cell r="C2385" t="str">
            <v>FORD</v>
          </cell>
          <cell r="D2385" t="str">
            <v>F-150</v>
          </cell>
          <cell r="E2385">
            <v>2016</v>
          </cell>
          <cell r="F2385">
            <v>169950</v>
          </cell>
          <cell r="G2385" t="str">
            <v>5.0 CC LARIAT SPORT AT 4X4</v>
          </cell>
          <cell r="H2385" t="str">
            <v>GRIS CEMENTO</v>
          </cell>
          <cell r="I2385" t="str">
            <v>Megacentro La Serena</v>
          </cell>
          <cell r="J2385" t="str">
            <v xml:space="preserve"> </v>
          </cell>
          <cell r="K2385" t="str">
            <v>Fabian Muñoz</v>
          </cell>
          <cell r="L2385" t="str">
            <v>Juan Saavedra</v>
          </cell>
          <cell r="M2385" t="str">
            <v>jsaavedra@callegari.cl</v>
          </cell>
          <cell r="N2385">
            <v>24700000</v>
          </cell>
        </row>
        <row r="2386">
          <cell r="A2386" t="str">
            <v>KZKC92</v>
          </cell>
          <cell r="B2386">
            <v>44693.744444444441</v>
          </cell>
          <cell r="C2386" t="str">
            <v>MAHINDRA</v>
          </cell>
          <cell r="D2386" t="str">
            <v>XUV500</v>
          </cell>
          <cell r="E2386">
            <v>2019</v>
          </cell>
          <cell r="F2386">
            <v>34000</v>
          </cell>
          <cell r="G2386" t="str">
            <v>2.2 FULL AT</v>
          </cell>
          <cell r="H2386" t="str">
            <v>PLATEADO PLATA LUNA</v>
          </cell>
          <cell r="I2386" t="str">
            <v>Kia La Serena</v>
          </cell>
          <cell r="J2386" t="str">
            <v xml:space="preserve"> </v>
          </cell>
          <cell r="K2386" t="str">
            <v>Fabian Muñoz</v>
          </cell>
          <cell r="L2386" t="str">
            <v>Roberto Villalon</v>
          </cell>
          <cell r="M2386" t="str">
            <v>rvillalon@callegari.cl</v>
          </cell>
          <cell r="N2386">
            <v>11100000</v>
          </cell>
        </row>
        <row r="2387">
          <cell r="A2387" t="str">
            <v>JHRZ26</v>
          </cell>
          <cell r="B2387">
            <v>44693.739583333336</v>
          </cell>
          <cell r="C2387" t="str">
            <v>FORD</v>
          </cell>
          <cell r="D2387" t="str">
            <v>F-150</v>
          </cell>
          <cell r="E2387">
            <v>2017</v>
          </cell>
          <cell r="F2387">
            <v>78600</v>
          </cell>
          <cell r="H2387" t="str">
            <v>AZUL JEANS</v>
          </cell>
          <cell r="I2387" t="str">
            <v>Megacentro La Serena</v>
          </cell>
          <cell r="J2387" t="str">
            <v xml:space="preserve"> </v>
          </cell>
          <cell r="K2387" t="str">
            <v>Fabian Muñoz</v>
          </cell>
          <cell r="L2387" t="str">
            <v>Juan Saavedra</v>
          </cell>
          <cell r="M2387" t="str">
            <v>jsaavedra@callegari.cl</v>
          </cell>
          <cell r="N2387">
            <v>25500000</v>
          </cell>
        </row>
        <row r="2388">
          <cell r="A2388" t="str">
            <v>LZFW15</v>
          </cell>
          <cell r="B2388">
            <v>44693.563888888886</v>
          </cell>
          <cell r="C2388" t="str">
            <v>MITSUBISHI</v>
          </cell>
          <cell r="D2388" t="str">
            <v>ECLIPSE CROSS</v>
          </cell>
          <cell r="E2388">
            <v>2020</v>
          </cell>
          <cell r="F2388">
            <v>24000</v>
          </cell>
          <cell r="G2388" t="str">
            <v>1.5 RX MT</v>
          </cell>
          <cell r="H2388" t="str">
            <v>ROJO DIAMANTE</v>
          </cell>
          <cell r="I2388" t="str">
            <v>Megacentro Ovalle</v>
          </cell>
          <cell r="J2388" t="str">
            <v xml:space="preserve"> </v>
          </cell>
          <cell r="K2388" t="str">
            <v>Camila Chepilla</v>
          </cell>
          <cell r="L2388" t="str">
            <v>Armando Canihuante</v>
          </cell>
          <cell r="M2388" t="str">
            <v>acanihuante@callegari.cl</v>
          </cell>
          <cell r="N2388">
            <v>15000000</v>
          </cell>
        </row>
        <row r="2389">
          <cell r="A2389" t="str">
            <v>JZKT44</v>
          </cell>
          <cell r="B2389">
            <v>44693.501388888886</v>
          </cell>
          <cell r="C2389" t="str">
            <v>PORSCHE</v>
          </cell>
          <cell r="D2389" t="str">
            <v>CAYENNE</v>
          </cell>
          <cell r="E2389">
            <v>2018</v>
          </cell>
          <cell r="F2389">
            <v>84000</v>
          </cell>
          <cell r="G2389" t="str">
            <v>3.0 S E-HYBRID E2 II PLATINUM EDITION U AT 4X4</v>
          </cell>
          <cell r="H2389" t="str">
            <v>BLANCO CARRARA METAL</v>
          </cell>
          <cell r="I2389" t="str">
            <v>Local Fco De Aguirre</v>
          </cell>
          <cell r="J2389" t="str">
            <v xml:space="preserve"> </v>
          </cell>
          <cell r="K2389" t="str">
            <v>Fabian Muñoz</v>
          </cell>
          <cell r="L2389" t="str">
            <v>Rafaela Charris</v>
          </cell>
          <cell r="M2389" t="str">
            <v>rcharris@callegari.cl</v>
          </cell>
          <cell r="N2389">
            <v>43000000</v>
          </cell>
        </row>
        <row r="2390">
          <cell r="A2390" t="str">
            <v>KTCW99</v>
          </cell>
          <cell r="B2390">
            <v>44693.393055555556</v>
          </cell>
          <cell r="C2390" t="str">
            <v>JEEP</v>
          </cell>
          <cell r="D2390" t="str">
            <v>RENEGADE</v>
          </cell>
          <cell r="E2390">
            <v>2019</v>
          </cell>
          <cell r="F2390">
            <v>75000</v>
          </cell>
          <cell r="G2390" t="str">
            <v>1.8 SPORT LX AT</v>
          </cell>
          <cell r="H2390" t="str">
            <v>AZUL COSMO</v>
          </cell>
          <cell r="I2390" t="str">
            <v>Megacentro La Serena</v>
          </cell>
          <cell r="J2390" t="str">
            <v xml:space="preserve"> </v>
          </cell>
          <cell r="K2390" t="str">
            <v>Fabian Muñoz</v>
          </cell>
          <cell r="L2390" t="str">
            <v>Fabian Muñoz</v>
          </cell>
          <cell r="M2390" t="str">
            <v>fmunoz@callegari.cl</v>
          </cell>
          <cell r="N2390">
            <v>14000000</v>
          </cell>
        </row>
        <row r="2391">
          <cell r="A2391" t="str">
            <v>FZPF54</v>
          </cell>
          <cell r="B2391">
            <v>44692.688888888886</v>
          </cell>
          <cell r="C2391" t="str">
            <v>SUZUKI</v>
          </cell>
          <cell r="D2391" t="str">
            <v>GRAND VITARA</v>
          </cell>
          <cell r="E2391">
            <v>2014</v>
          </cell>
          <cell r="F2391">
            <v>107000</v>
          </cell>
          <cell r="G2391" t="str">
            <v>1.6 GLX MT</v>
          </cell>
          <cell r="H2391" t="str">
            <v>GRIS OSCURO</v>
          </cell>
          <cell r="I2391" t="str">
            <v>Usados Los Carreras</v>
          </cell>
          <cell r="J2391" t="str">
            <v xml:space="preserve"> </v>
          </cell>
          <cell r="K2391" t="str">
            <v>Camila Chepilla</v>
          </cell>
          <cell r="L2391" t="str">
            <v>Jose Mauricio Ibañez</v>
          </cell>
          <cell r="M2391" t="str">
            <v>jibanez@callegari.cl</v>
          </cell>
          <cell r="N2391">
            <v>8800000</v>
          </cell>
        </row>
        <row r="2392">
          <cell r="A2392" t="str">
            <v>LVWV75</v>
          </cell>
          <cell r="B2392">
            <v>44692.38958333333</v>
          </cell>
          <cell r="C2392" t="str">
            <v>KIA MOTORS</v>
          </cell>
          <cell r="D2392" t="str">
            <v>RIO 4</v>
          </cell>
          <cell r="E2392">
            <v>2020</v>
          </cell>
          <cell r="F2392">
            <v>29000</v>
          </cell>
          <cell r="G2392" t="str">
            <v>RIO 4 LX 1.4L 6MT AC ABS</v>
          </cell>
          <cell r="H2392" t="str">
            <v>BLANCO INVIERNO</v>
          </cell>
          <cell r="I2392" t="str">
            <v>Megacentro Copiapo</v>
          </cell>
          <cell r="J2392" t="str">
            <v xml:space="preserve"> </v>
          </cell>
          <cell r="K2392" t="str">
            <v>Camila Chepilla</v>
          </cell>
          <cell r="L2392" t="str">
            <v>Atalia Quinteros</v>
          </cell>
          <cell r="M2392" t="str">
            <v>ataliaq@callegari.cl</v>
          </cell>
          <cell r="N2392">
            <v>10000000</v>
          </cell>
        </row>
        <row r="2393">
          <cell r="A2393" t="str">
            <v>JSWT81</v>
          </cell>
          <cell r="B2393">
            <v>44691.46875</v>
          </cell>
          <cell r="C2393" t="str">
            <v>TOYOTA</v>
          </cell>
          <cell r="D2393" t="str">
            <v>RAV4</v>
          </cell>
          <cell r="E2393">
            <v>2017</v>
          </cell>
          <cell r="F2393">
            <v>93330</v>
          </cell>
          <cell r="G2393" t="str">
            <v>2.0 STD 4X2 MT 722ML3</v>
          </cell>
          <cell r="H2393" t="str">
            <v>BLANCO PERLADO</v>
          </cell>
          <cell r="I2393" t="str">
            <v>Vallenar</v>
          </cell>
          <cell r="J2393" t="str">
            <v xml:space="preserve"> </v>
          </cell>
          <cell r="K2393" t="str">
            <v>Camila Chepilla</v>
          </cell>
          <cell r="L2393" t="str">
            <v>Jorge Peña</v>
          </cell>
          <cell r="M2393" t="str">
            <v>jpenav@callegari.cl</v>
          </cell>
          <cell r="N2393">
            <v>13500000</v>
          </cell>
        </row>
        <row r="2394">
          <cell r="A2394" t="str">
            <v>KPKY95</v>
          </cell>
          <cell r="B2394">
            <v>44690.40625</v>
          </cell>
          <cell r="C2394" t="str">
            <v>TOYOTA</v>
          </cell>
          <cell r="D2394" t="str">
            <v>FORTUNER</v>
          </cell>
          <cell r="E2394">
            <v>2018</v>
          </cell>
          <cell r="F2394">
            <v>40000</v>
          </cell>
          <cell r="G2394" t="str">
            <v>2.7 SRV LDB0 AT 4X4</v>
          </cell>
          <cell r="H2394" t="str">
            <v>PLATEADO SILVER META</v>
          </cell>
          <cell r="I2394" t="str">
            <v xml:space="preserve">Premium Usados </v>
          </cell>
          <cell r="J2394" t="str">
            <v xml:space="preserve"> </v>
          </cell>
          <cell r="K2394" t="str">
            <v>Fabian Muñoz</v>
          </cell>
          <cell r="L2394" t="str">
            <v>Jordi Foitzick</v>
          </cell>
          <cell r="M2394" t="str">
            <v>jocarrasco@callegari.cl</v>
          </cell>
          <cell r="N2394">
            <v>22990000</v>
          </cell>
        </row>
        <row r="2395">
          <cell r="A2395" t="str">
            <v>HRYC14</v>
          </cell>
          <cell r="B2395">
            <v>44687.792361111111</v>
          </cell>
          <cell r="C2395" t="str">
            <v>TOYOTA</v>
          </cell>
          <cell r="D2395" t="str">
            <v>HILUX</v>
          </cell>
          <cell r="E2395">
            <v>2016</v>
          </cell>
          <cell r="F2395">
            <v>73000</v>
          </cell>
          <cell r="G2395" t="str">
            <v>2.4 4×2 MT SR DIESEL</v>
          </cell>
          <cell r="H2395" t="str">
            <v>ROJO SUPER</v>
          </cell>
          <cell r="I2395" t="str">
            <v>Local Usados</v>
          </cell>
          <cell r="J2395" t="str">
            <v xml:space="preserve"> </v>
          </cell>
          <cell r="K2395" t="str">
            <v>Fabian Muñoz</v>
          </cell>
          <cell r="L2395" t="str">
            <v>Vanessa  Casanga</v>
          </cell>
          <cell r="M2395" t="str">
            <v>vcasanga@callegari.cl</v>
          </cell>
          <cell r="N2395">
            <v>14100000</v>
          </cell>
        </row>
        <row r="2396">
          <cell r="A2396" t="str">
            <v>KWGK28</v>
          </cell>
          <cell r="B2396">
            <v>44687.711111111108</v>
          </cell>
          <cell r="C2396" t="str">
            <v>KIA MOTORS</v>
          </cell>
          <cell r="D2396" t="str">
            <v>RIO 4</v>
          </cell>
          <cell r="E2396">
            <v>2019</v>
          </cell>
          <cell r="F2396">
            <v>43000</v>
          </cell>
          <cell r="G2396" t="str">
            <v>RIO 4 LX 1.4L 6MT AC</v>
          </cell>
          <cell r="H2396" t="str">
            <v>BLANCO INVIERNO</v>
          </cell>
          <cell r="I2396" t="str">
            <v>Kia La Serena</v>
          </cell>
          <cell r="J2396" t="str">
            <v xml:space="preserve"> </v>
          </cell>
          <cell r="K2396" t="str">
            <v>Fabian Muñoz</v>
          </cell>
          <cell r="L2396" t="str">
            <v>José Cerda</v>
          </cell>
          <cell r="M2396" t="str">
            <v>jose.cerda@callegari.cl</v>
          </cell>
          <cell r="N2396">
            <v>9800000</v>
          </cell>
        </row>
        <row r="2397">
          <cell r="A2397" t="str">
            <v>LRWG17</v>
          </cell>
          <cell r="B2397">
            <v>44687.538888888892</v>
          </cell>
          <cell r="C2397" t="str">
            <v>MG</v>
          </cell>
          <cell r="D2397" t="str">
            <v>MG6</v>
          </cell>
          <cell r="E2397">
            <v>2022</v>
          </cell>
          <cell r="F2397">
            <v>24000</v>
          </cell>
          <cell r="G2397" t="str">
            <v>1.5 DLX MT</v>
          </cell>
          <cell r="H2397" t="str">
            <v>ROJO</v>
          </cell>
          <cell r="I2397" t="str">
            <v>Local Fco De Aguirre</v>
          </cell>
          <cell r="J2397" t="str">
            <v xml:space="preserve"> </v>
          </cell>
          <cell r="K2397" t="str">
            <v>Fabian Muñoz</v>
          </cell>
          <cell r="L2397" t="str">
            <v>Margarita Neira</v>
          </cell>
          <cell r="M2397" t="str">
            <v>mneira@callegari.cl</v>
          </cell>
          <cell r="N2397">
            <v>11650000</v>
          </cell>
        </row>
        <row r="2398">
          <cell r="A2398" t="str">
            <v>LDVX84</v>
          </cell>
          <cell r="B2398">
            <v>44686.681944444441</v>
          </cell>
          <cell r="C2398" t="str">
            <v>KIA MOTORS</v>
          </cell>
          <cell r="D2398" t="str">
            <v>RIO 5</v>
          </cell>
          <cell r="E2398">
            <v>2019</v>
          </cell>
          <cell r="F2398">
            <v>53000</v>
          </cell>
          <cell r="G2398" t="str">
            <v>RIO 5 EX 1.4L 6MT AC</v>
          </cell>
          <cell r="H2398" t="str">
            <v>ROJO BENGALA</v>
          </cell>
          <cell r="I2398" t="str">
            <v>Kia La Serena</v>
          </cell>
          <cell r="J2398" t="str">
            <v xml:space="preserve"> </v>
          </cell>
          <cell r="K2398" t="str">
            <v>Fabian Muñoz</v>
          </cell>
          <cell r="L2398" t="str">
            <v>Carolina Bustos</v>
          </cell>
          <cell r="M2398" t="str">
            <v>cbustos@callegari.cl</v>
          </cell>
          <cell r="N2398">
            <v>10100000</v>
          </cell>
        </row>
        <row r="2399">
          <cell r="A2399" t="str">
            <v>KTCT72</v>
          </cell>
          <cell r="B2399">
            <v>44685.785416666666</v>
          </cell>
          <cell r="C2399" t="str">
            <v>SUZUKI</v>
          </cell>
          <cell r="D2399" t="str">
            <v>GRAND NOMADE</v>
          </cell>
          <cell r="E2399">
            <v>2018</v>
          </cell>
          <cell r="F2399">
            <v>19800</v>
          </cell>
          <cell r="G2399" t="str">
            <v>No sé la versión</v>
          </cell>
          <cell r="H2399" t="str">
            <v>GRIS OSCURO</v>
          </cell>
          <cell r="I2399" t="str">
            <v>Peugeot La Serena</v>
          </cell>
          <cell r="J2399" t="str">
            <v xml:space="preserve"> </v>
          </cell>
          <cell r="K2399" t="str">
            <v>Fabian Muñoz</v>
          </cell>
          <cell r="L2399" t="str">
            <v>Jose Luis Espinoza</v>
          </cell>
          <cell r="M2399" t="str">
            <v>jlespinoza@callegari.cl</v>
          </cell>
          <cell r="N2399">
            <v>12600000</v>
          </cell>
        </row>
        <row r="2400">
          <cell r="A2400" t="str">
            <v>KFJK82</v>
          </cell>
          <cell r="B2400">
            <v>44685.691666666666</v>
          </cell>
          <cell r="C2400" t="str">
            <v>FIAT</v>
          </cell>
          <cell r="D2400" t="str">
            <v>ARGO</v>
          </cell>
          <cell r="E2400">
            <v>2018</v>
          </cell>
          <cell r="F2400">
            <v>50000</v>
          </cell>
          <cell r="G2400" t="str">
            <v>1.3 DRIVE ELX GSE 5P BZ MT</v>
          </cell>
          <cell r="H2400" t="str">
            <v>GRIS BARI</v>
          </cell>
          <cell r="I2400" t="str">
            <v>Megacentro La Serena</v>
          </cell>
          <cell r="J2400" t="str">
            <v xml:space="preserve"> </v>
          </cell>
          <cell r="K2400" t="str">
            <v>Fabian Muñoz</v>
          </cell>
          <cell r="L2400" t="str">
            <v>Manuel Villalon</v>
          </cell>
          <cell r="M2400" t="str">
            <v>mvillalon@callegari.cl</v>
          </cell>
          <cell r="N2400">
            <v>7500000</v>
          </cell>
        </row>
        <row r="2401">
          <cell r="A2401" t="str">
            <v>HHYB73</v>
          </cell>
          <cell r="B2401">
            <v>44684.763888888891</v>
          </cell>
          <cell r="C2401" t="str">
            <v>NISSAN</v>
          </cell>
          <cell r="D2401" t="str">
            <v>MARCH</v>
          </cell>
          <cell r="E2401">
            <v>2015</v>
          </cell>
          <cell r="F2401">
            <v>90000</v>
          </cell>
          <cell r="G2401" t="str">
            <v>1.6 ACTIVE MT AC</v>
          </cell>
          <cell r="H2401" t="str">
            <v>GRIS MAGNETICO</v>
          </cell>
          <cell r="I2401" t="str">
            <v>Local Usados</v>
          </cell>
          <cell r="J2401" t="str">
            <v xml:space="preserve"> </v>
          </cell>
          <cell r="K2401" t="str">
            <v>Fabian Muñoz</v>
          </cell>
          <cell r="L2401" t="str">
            <v>Vanessa  Casanga</v>
          </cell>
          <cell r="M2401" t="str">
            <v>vcasanga@callegari.cl</v>
          </cell>
          <cell r="N2401">
            <v>5500000</v>
          </cell>
        </row>
        <row r="2402">
          <cell r="A2402" t="str">
            <v>JZJP78</v>
          </cell>
          <cell r="B2402">
            <v>44684.390972222223</v>
          </cell>
          <cell r="C2402" t="str">
            <v>MITSUBISHI</v>
          </cell>
          <cell r="D2402" t="str">
            <v>MONTERO SPORT</v>
          </cell>
          <cell r="E2402">
            <v>2018</v>
          </cell>
          <cell r="F2402">
            <v>60000</v>
          </cell>
          <cell r="G2402" t="str">
            <v>3.0 LIMITED AT 4X4</v>
          </cell>
          <cell r="H2402" t="str">
            <v>GRIS GRAFITO</v>
          </cell>
          <cell r="I2402" t="str">
            <v>Megacentro Ovalle</v>
          </cell>
          <cell r="J2402" t="str">
            <v xml:space="preserve"> </v>
          </cell>
          <cell r="K2402" t="str">
            <v>Camila Chepilla</v>
          </cell>
          <cell r="L2402" t="str">
            <v>David Ramirez</v>
          </cell>
          <cell r="M2402" t="str">
            <v>dramirez@callegari.cl</v>
          </cell>
          <cell r="N2402">
            <v>20880000</v>
          </cell>
        </row>
        <row r="2403">
          <cell r="A2403" t="str">
            <v>JHSD34</v>
          </cell>
          <cell r="B2403">
            <v>44683.508333333331</v>
          </cell>
          <cell r="C2403" t="str">
            <v>KIA MOTORS</v>
          </cell>
          <cell r="D2403" t="str">
            <v>RIO 4</v>
          </cell>
          <cell r="E2403">
            <v>2017</v>
          </cell>
          <cell r="F2403">
            <v>89500</v>
          </cell>
          <cell r="G2403" t="str">
            <v>RIO 4 EX 1.4L 6MT DAB</v>
          </cell>
          <cell r="H2403" t="str">
            <v>PLATEADO BRILLANTE</v>
          </cell>
          <cell r="I2403" t="str">
            <v>Vallenar</v>
          </cell>
          <cell r="J2403" t="str">
            <v xml:space="preserve"> </v>
          </cell>
          <cell r="K2403" t="str">
            <v>Camila Chepilla</v>
          </cell>
          <cell r="L2403" t="str">
            <v>Jorge Peña</v>
          </cell>
          <cell r="M2403" t="str">
            <v>jpenav@callegari.cl</v>
          </cell>
          <cell r="N2403">
            <v>8500000</v>
          </cell>
        </row>
        <row r="2404">
          <cell r="A2404" t="str">
            <v>LYPK33</v>
          </cell>
          <cell r="B2404">
            <v>44680.786111111112</v>
          </cell>
          <cell r="C2404" t="str">
            <v>KIA MOTORS</v>
          </cell>
          <cell r="D2404" t="str">
            <v>SOLUTO</v>
          </cell>
          <cell r="E2404">
            <v>2020</v>
          </cell>
          <cell r="F2404">
            <v>20000</v>
          </cell>
          <cell r="G2404" t="str">
            <v>1.4 LX MT</v>
          </cell>
          <cell r="H2404" t="str">
            <v>ROJO PERSA</v>
          </cell>
          <cell r="I2404" t="str">
            <v>Kia La Serena</v>
          </cell>
          <cell r="J2404" t="str">
            <v xml:space="preserve"> </v>
          </cell>
          <cell r="K2404" t="str">
            <v>Fabian Muñoz</v>
          </cell>
          <cell r="L2404" t="str">
            <v>Loreto Garces</v>
          </cell>
          <cell r="M2404" t="str">
            <v>lgarces@callegari.cl</v>
          </cell>
          <cell r="N2404">
            <v>8400000</v>
          </cell>
        </row>
        <row r="2405">
          <cell r="A2405" t="str">
            <v>PKVR20</v>
          </cell>
          <cell r="B2405">
            <v>44680.777777777781</v>
          </cell>
          <cell r="C2405" t="str">
            <v>KIA MOTORS</v>
          </cell>
          <cell r="D2405" t="str">
            <v>SPORTAGE</v>
          </cell>
          <cell r="E2405">
            <v>2021</v>
          </cell>
          <cell r="F2405">
            <v>46000</v>
          </cell>
          <cell r="G2405" t="str">
            <v>SPORTAGE LX 2.0L GSL 6MT 2WD</v>
          </cell>
          <cell r="H2405" t="str">
            <v>BLANCO INVIERNO</v>
          </cell>
          <cell r="I2405" t="str">
            <v>Kia La Serena</v>
          </cell>
          <cell r="J2405" t="str">
            <v xml:space="preserve"> </v>
          </cell>
          <cell r="K2405" t="str">
            <v>Fabian Muñoz</v>
          </cell>
          <cell r="L2405" t="str">
            <v>Carolina Bustos</v>
          </cell>
          <cell r="M2405" t="str">
            <v>cbustos@callegari.cl</v>
          </cell>
          <cell r="N2405">
            <v>18000000</v>
          </cell>
        </row>
        <row r="2406">
          <cell r="A2406" t="str">
            <v>HBJC49</v>
          </cell>
          <cell r="B2406">
            <v>44680.770138888889</v>
          </cell>
          <cell r="C2406" t="str">
            <v>NISSAN</v>
          </cell>
          <cell r="D2406" t="str">
            <v>QASHQAI</v>
          </cell>
          <cell r="E2406">
            <v>2015</v>
          </cell>
          <cell r="F2406">
            <v>82000</v>
          </cell>
          <cell r="G2406" t="str">
            <v>2.0 SENSE AC MT 4X2</v>
          </cell>
          <cell r="H2406" t="str">
            <v>BLANCO PERLA</v>
          </cell>
          <cell r="I2406" t="str">
            <v>Local Usados</v>
          </cell>
          <cell r="J2406" t="str">
            <v xml:space="preserve"> </v>
          </cell>
          <cell r="K2406" t="str">
            <v>Fabian Muñoz</v>
          </cell>
          <cell r="L2406" t="str">
            <v>Rafael Puelma</v>
          </cell>
          <cell r="M2406" t="str">
            <v>rpuelma@callegari.cl</v>
          </cell>
          <cell r="N2406">
            <v>10800000</v>
          </cell>
        </row>
        <row r="2407">
          <cell r="A2407" t="str">
            <v>PCDX40</v>
          </cell>
          <cell r="B2407">
            <v>44680.76458333333</v>
          </cell>
          <cell r="C2407" t="str">
            <v>FORD</v>
          </cell>
          <cell r="D2407" t="str">
            <v>RANGER</v>
          </cell>
          <cell r="E2407">
            <v>2020</v>
          </cell>
          <cell r="F2407">
            <v>103000</v>
          </cell>
          <cell r="H2407" t="str">
            <v>negro</v>
          </cell>
          <cell r="I2407" t="str">
            <v>Megacentro La Serena</v>
          </cell>
          <cell r="J2407" t="str">
            <v xml:space="preserve"> </v>
          </cell>
          <cell r="K2407" t="str">
            <v>Fabian Muñoz</v>
          </cell>
          <cell r="L2407" t="str">
            <v>Viviana Rojas</v>
          </cell>
          <cell r="M2407" t="str">
            <v>v.rojas@callegari.cl</v>
          </cell>
          <cell r="N2407">
            <v>19500000</v>
          </cell>
        </row>
        <row r="2408">
          <cell r="A2408" t="str">
            <v>LDVX14</v>
          </cell>
          <cell r="B2408">
            <v>44680.759722222225</v>
          </cell>
          <cell r="C2408" t="str">
            <v>KIA MOTORS</v>
          </cell>
          <cell r="D2408" t="str">
            <v>SPORTAGE</v>
          </cell>
          <cell r="E2408">
            <v>2019</v>
          </cell>
          <cell r="F2408">
            <v>55000</v>
          </cell>
          <cell r="G2408" t="str">
            <v>SPORTAGE LX 2.0L GSL 6MT 2WD</v>
          </cell>
          <cell r="H2408" t="str">
            <v>BLANCO INVIERNO</v>
          </cell>
          <cell r="I2408" t="str">
            <v>Kia La Serena</v>
          </cell>
          <cell r="J2408" t="str">
            <v xml:space="preserve"> </v>
          </cell>
          <cell r="K2408" t="str">
            <v>Fabian Muñoz</v>
          </cell>
          <cell r="L2408" t="str">
            <v>Erica Miranda</v>
          </cell>
          <cell r="M2408" t="str">
            <v>emiranda@callegari.cl</v>
          </cell>
          <cell r="N2408">
            <v>17000000</v>
          </cell>
        </row>
        <row r="2409">
          <cell r="A2409" t="str">
            <v>KRWK49</v>
          </cell>
          <cell r="B2409">
            <v>44680.726388888892</v>
          </cell>
          <cell r="C2409" t="str">
            <v>KIA MOTORS</v>
          </cell>
          <cell r="D2409" t="str">
            <v>SPORTAGE</v>
          </cell>
          <cell r="E2409">
            <v>2018</v>
          </cell>
          <cell r="F2409">
            <v>49600</v>
          </cell>
          <cell r="G2409" t="str">
            <v>SPORTAGE LX 2.0L GSL 6AT 2WD</v>
          </cell>
          <cell r="H2409" t="str">
            <v>BLANCO INVIERNO</v>
          </cell>
          <cell r="I2409" t="str">
            <v>Kia La Serena</v>
          </cell>
          <cell r="J2409" t="str">
            <v xml:space="preserve"> </v>
          </cell>
          <cell r="K2409" t="str">
            <v>Fabian Muñoz</v>
          </cell>
          <cell r="L2409" t="str">
            <v>Carolina Bustos</v>
          </cell>
          <cell r="M2409" t="str">
            <v>cbustos@callegari.cl</v>
          </cell>
          <cell r="N2409">
            <v>16000000</v>
          </cell>
        </row>
        <row r="2410">
          <cell r="A2410" t="str">
            <v>LDWV81</v>
          </cell>
          <cell r="B2410">
            <v>44680.712500000001</v>
          </cell>
          <cell r="C2410" t="str">
            <v>MAZDA</v>
          </cell>
          <cell r="D2410" t="str">
            <v>CX-5</v>
          </cell>
          <cell r="E2410">
            <v>2019</v>
          </cell>
          <cell r="F2410">
            <v>41743</v>
          </cell>
          <cell r="G2410" t="str">
            <v>2.0 R AWD 6AT I-STOP</v>
          </cell>
          <cell r="H2410" t="str">
            <v>GRIS METALICO</v>
          </cell>
          <cell r="I2410" t="str">
            <v>Megacentro Ovalle</v>
          </cell>
          <cell r="J2410" t="str">
            <v xml:space="preserve"> </v>
          </cell>
          <cell r="K2410" t="str">
            <v>Camila Chepilla</v>
          </cell>
          <cell r="L2410" t="str">
            <v>Juan Briceño</v>
          </cell>
          <cell r="M2410" t="str">
            <v>jbriceno@callegari.cl</v>
          </cell>
          <cell r="N2410">
            <v>19000000</v>
          </cell>
        </row>
        <row r="2411">
          <cell r="A2411" t="str">
            <v>CTSY56</v>
          </cell>
          <cell r="B2411">
            <v>44680.69027777778</v>
          </cell>
          <cell r="C2411" t="str">
            <v>AUDI</v>
          </cell>
          <cell r="D2411" t="str">
            <v>A5</v>
          </cell>
          <cell r="E2411">
            <v>2011</v>
          </cell>
          <cell r="F2411">
            <v>77000</v>
          </cell>
          <cell r="G2411" t="str">
            <v>2.0 SPORTBACK AT</v>
          </cell>
          <cell r="H2411" t="str">
            <v>AZUL ARUBA</v>
          </cell>
          <cell r="I2411" t="str">
            <v xml:space="preserve">Premium Usados </v>
          </cell>
          <cell r="J2411" t="str">
            <v xml:space="preserve"> </v>
          </cell>
          <cell r="K2411" t="str">
            <v>Fabian Muñoz</v>
          </cell>
          <cell r="L2411" t="str">
            <v>Luis Agustin Neira Rojas</v>
          </cell>
          <cell r="M2411" t="str">
            <v>lneira@callegari.cl</v>
          </cell>
          <cell r="N2411">
            <v>12000000</v>
          </cell>
        </row>
        <row r="2412">
          <cell r="A2412" t="str">
            <v>LHCP46</v>
          </cell>
          <cell r="B2412">
            <v>44680.661805555559</v>
          </cell>
          <cell r="C2412" t="str">
            <v>KIA MOTORS</v>
          </cell>
          <cell r="D2412" t="str">
            <v>SPORTAGE</v>
          </cell>
          <cell r="E2412">
            <v>2019</v>
          </cell>
          <cell r="F2412">
            <v>31382</v>
          </cell>
          <cell r="G2412" t="str">
            <v>SPORTAGE EX 2.0L GSL 6AT 2WD</v>
          </cell>
          <cell r="H2412" t="str">
            <v>BLANCO INVIERNO</v>
          </cell>
          <cell r="I2412" t="str">
            <v>Kia La Serena</v>
          </cell>
          <cell r="J2412" t="str">
            <v xml:space="preserve"> </v>
          </cell>
          <cell r="K2412" t="str">
            <v>Fabian Muñoz</v>
          </cell>
          <cell r="L2412" t="str">
            <v>Jose Antonio Novoa</v>
          </cell>
          <cell r="M2412" t="str">
            <v>jnovoa@callegari.cl</v>
          </cell>
          <cell r="N2412">
            <v>17500000</v>
          </cell>
        </row>
        <row r="2413">
          <cell r="A2413" t="str">
            <v>LYLZ24</v>
          </cell>
          <cell r="B2413">
            <v>44680.597222222219</v>
          </cell>
          <cell r="C2413" t="str">
            <v>NISSAN</v>
          </cell>
          <cell r="D2413" t="str">
            <v>SENTRA</v>
          </cell>
          <cell r="E2413">
            <v>2020</v>
          </cell>
          <cell r="F2413">
            <v>20200</v>
          </cell>
          <cell r="H2413" t="str">
            <v>PLATEADO</v>
          </cell>
          <cell r="I2413" t="str">
            <v>Nissan La Serena</v>
          </cell>
          <cell r="J2413" t="str">
            <v xml:space="preserve"> </v>
          </cell>
          <cell r="K2413" t="str">
            <v>Fabian Muñoz</v>
          </cell>
          <cell r="L2413" t="str">
            <v>Matias Heredia</v>
          </cell>
          <cell r="M2413" t="str">
            <v>mheredia@callegari.cl</v>
          </cell>
          <cell r="N2413">
            <v>11000000</v>
          </cell>
        </row>
        <row r="2414">
          <cell r="A2414" t="str">
            <v>JPZH48</v>
          </cell>
          <cell r="B2414">
            <v>44680.567361111112</v>
          </cell>
          <cell r="C2414" t="str">
            <v>KIA MOTORS</v>
          </cell>
          <cell r="D2414" t="str">
            <v>MORNING</v>
          </cell>
          <cell r="E2414">
            <v>2017</v>
          </cell>
          <cell r="F2414">
            <v>103000</v>
          </cell>
          <cell r="G2414" t="str">
            <v>MORNING EX 1.2L 5MT DAB</v>
          </cell>
          <cell r="H2414" t="str">
            <v>NEGRO AURORA</v>
          </cell>
          <cell r="I2414" t="str">
            <v>Sk Copiapo</v>
          </cell>
          <cell r="J2414" t="str">
            <v xml:space="preserve"> </v>
          </cell>
          <cell r="K2414" t="str">
            <v>Camila Chepilla</v>
          </cell>
          <cell r="L2414" t="str">
            <v>Daiselys Osuna</v>
          </cell>
          <cell r="M2414" t="str">
            <v>daiselys.osuna@callegari.cl</v>
          </cell>
          <cell r="N2414">
            <v>5700000</v>
          </cell>
        </row>
        <row r="2415">
          <cell r="A2415" t="str">
            <v>LVCS57</v>
          </cell>
          <cell r="B2415">
            <v>44680.550694444442</v>
          </cell>
          <cell r="C2415" t="str">
            <v>PEUGEOT</v>
          </cell>
          <cell r="D2415">
            <v>3008</v>
          </cell>
          <cell r="E2415">
            <v>2020</v>
          </cell>
          <cell r="F2415">
            <v>31000</v>
          </cell>
          <cell r="G2415" t="str">
            <v>1.5 ACTIVE BLUEHDI 130 AT DIESEL</v>
          </cell>
          <cell r="H2415" t="str">
            <v>BLANCO NACARADO</v>
          </cell>
          <cell r="I2415" t="str">
            <v>Megacentro Ovalle</v>
          </cell>
          <cell r="J2415" t="str">
            <v xml:space="preserve"> </v>
          </cell>
          <cell r="K2415" t="str">
            <v>Camila Chepilla</v>
          </cell>
          <cell r="L2415" t="str">
            <v>Jasen Jose</v>
          </cell>
          <cell r="M2415" t="str">
            <v>jjasen@callegari.cl</v>
          </cell>
          <cell r="N2415">
            <v>20000000</v>
          </cell>
        </row>
        <row r="2416">
          <cell r="A2416" t="str">
            <v>KJYF71</v>
          </cell>
          <cell r="B2416">
            <v>44680.545138888891</v>
          </cell>
          <cell r="C2416" t="str">
            <v>FORD</v>
          </cell>
          <cell r="D2416" t="str">
            <v>EDGE</v>
          </cell>
          <cell r="E2416">
            <v>2018</v>
          </cell>
          <cell r="F2416">
            <v>61251</v>
          </cell>
          <cell r="G2416" t="str">
            <v>2.0 SE ECOBOOST 4X2 AT</v>
          </cell>
          <cell r="H2416" t="str">
            <v>BLANCO OXFORD</v>
          </cell>
          <cell r="I2416" t="str">
            <v>Kia La Serena</v>
          </cell>
          <cell r="J2416" t="str">
            <v xml:space="preserve"> </v>
          </cell>
          <cell r="K2416" t="str">
            <v>Fabian Muñoz</v>
          </cell>
          <cell r="L2416" t="str">
            <v>Carolina Bustos</v>
          </cell>
          <cell r="M2416" t="str">
            <v>cbustos@callegari.cl</v>
          </cell>
          <cell r="N2416">
            <v>18500000</v>
          </cell>
        </row>
        <row r="2417">
          <cell r="A2417" t="str">
            <v>LDVZ95</v>
          </cell>
          <cell r="B2417">
            <v>44680.518055555556</v>
          </cell>
          <cell r="C2417" t="str">
            <v>KIA MOTORS</v>
          </cell>
          <cell r="D2417" t="str">
            <v>SPORTAGE</v>
          </cell>
          <cell r="E2417">
            <v>2019</v>
          </cell>
          <cell r="F2417">
            <v>60000</v>
          </cell>
          <cell r="G2417" t="str">
            <v>SPORTAGE LX 2.0 GSL 6MT 2WD SPECIAL PACK</v>
          </cell>
          <cell r="H2417" t="str">
            <v>NEGRO METALICO</v>
          </cell>
          <cell r="I2417" t="str">
            <v>Kia La Serena</v>
          </cell>
          <cell r="J2417" t="str">
            <v xml:space="preserve"> </v>
          </cell>
          <cell r="K2417" t="str">
            <v>Fabian Muñoz</v>
          </cell>
          <cell r="L2417" t="str">
            <v>Roberto Villalon</v>
          </cell>
          <cell r="M2417" t="str">
            <v>rvillalon@callegari.cl</v>
          </cell>
          <cell r="N2417">
            <v>15700000</v>
          </cell>
        </row>
        <row r="2418">
          <cell r="A2418" t="str">
            <v>PSTV38</v>
          </cell>
          <cell r="B2418">
            <v>44680.506249999999</v>
          </cell>
          <cell r="C2418" t="str">
            <v>KIA MOTORS</v>
          </cell>
          <cell r="D2418" t="str">
            <v>SOLUTO</v>
          </cell>
          <cell r="E2418">
            <v>2021</v>
          </cell>
          <cell r="F2418">
            <v>13000</v>
          </cell>
          <cell r="G2418" t="str">
            <v>1.4 LX MT</v>
          </cell>
          <cell r="H2418" t="str">
            <v>ROJO PERSA</v>
          </cell>
          <cell r="I2418" t="str">
            <v>Kia La Serena</v>
          </cell>
          <cell r="J2418" t="str">
            <v xml:space="preserve"> </v>
          </cell>
          <cell r="K2418" t="str">
            <v>Fabian Muñoz</v>
          </cell>
          <cell r="L2418" t="str">
            <v>José Cerda</v>
          </cell>
          <cell r="M2418" t="str">
            <v>jose.cerda@callegari.cl</v>
          </cell>
          <cell r="N2418">
            <v>9300000</v>
          </cell>
        </row>
        <row r="2419">
          <cell r="A2419" t="str">
            <v>KPLB28</v>
          </cell>
          <cell r="B2419">
            <v>44679.79791666667</v>
          </cell>
          <cell r="C2419" t="str">
            <v>KIA MOTORS</v>
          </cell>
          <cell r="D2419" t="str">
            <v>CERATO</v>
          </cell>
          <cell r="E2419">
            <v>2018</v>
          </cell>
          <cell r="F2419">
            <v>65500</v>
          </cell>
          <cell r="G2419" t="str">
            <v>NUEVO CERATO SX 1.6L 6MT</v>
          </cell>
          <cell r="H2419" t="str">
            <v>BLANCO INVIERNO</v>
          </cell>
          <cell r="I2419" t="str">
            <v>Peugeot La Serena</v>
          </cell>
          <cell r="J2419" t="str">
            <v xml:space="preserve"> </v>
          </cell>
          <cell r="K2419" t="str">
            <v>Fabian Muñoz</v>
          </cell>
          <cell r="L2419" t="str">
            <v>Jose Luis Espinoza</v>
          </cell>
          <cell r="M2419" t="str">
            <v>jlespinoza@callegari.cl</v>
          </cell>
          <cell r="N2419">
            <v>12800000</v>
          </cell>
        </row>
        <row r="2420">
          <cell r="A2420" t="str">
            <v>PLCF66</v>
          </cell>
          <cell r="B2420">
            <v>44679.791666666664</v>
          </cell>
          <cell r="C2420" t="str">
            <v>CHEVROLET</v>
          </cell>
          <cell r="D2420" t="str">
            <v>ONIX</v>
          </cell>
          <cell r="E2420">
            <v>2021</v>
          </cell>
          <cell r="F2420">
            <v>14500</v>
          </cell>
          <cell r="G2420" t="str">
            <v>1.0 PREMIER AT</v>
          </cell>
          <cell r="H2420" t="str">
            <v>PLATEADO PLATA OSCUR</v>
          </cell>
          <cell r="I2420" t="str">
            <v>Local Fco De Aguirre</v>
          </cell>
          <cell r="J2420" t="str">
            <v xml:space="preserve"> </v>
          </cell>
          <cell r="K2420" t="str">
            <v>Fabian Muñoz</v>
          </cell>
          <cell r="L2420" t="str">
            <v>Margarita Neira</v>
          </cell>
          <cell r="M2420" t="str">
            <v>mneira@callegari.cl</v>
          </cell>
          <cell r="N2420">
            <v>11200000</v>
          </cell>
        </row>
        <row r="2421">
          <cell r="A2421" t="str">
            <v>HRSZ52</v>
          </cell>
          <cell r="B2421">
            <v>44679.785416666666</v>
          </cell>
          <cell r="C2421" t="str">
            <v>TOYOTA</v>
          </cell>
          <cell r="D2421" t="str">
            <v>YARIS</v>
          </cell>
          <cell r="E2421">
            <v>2016</v>
          </cell>
          <cell r="F2421">
            <v>45687</v>
          </cell>
          <cell r="G2421" t="str">
            <v>1.5 SEDAN GLI 150ME0 MT</v>
          </cell>
          <cell r="H2421" t="str">
            <v>GRIS METALICO</v>
          </cell>
          <cell r="I2421" t="str">
            <v>Sk Copiapo</v>
          </cell>
          <cell r="J2421" t="str">
            <v xml:space="preserve"> </v>
          </cell>
          <cell r="K2421" t="str">
            <v>Camila Chepilla</v>
          </cell>
          <cell r="L2421" t="str">
            <v>Liseth Loreto</v>
          </cell>
          <cell r="M2421" t="str">
            <v>lloreto@callegari.cl</v>
          </cell>
          <cell r="N2421">
            <v>8500000</v>
          </cell>
        </row>
        <row r="2422">
          <cell r="A2422" t="str">
            <v>LYPF43</v>
          </cell>
          <cell r="B2422">
            <v>44678.681250000001</v>
          </cell>
          <cell r="C2422" t="str">
            <v>DONGFENG</v>
          </cell>
          <cell r="D2422">
            <v>580</v>
          </cell>
          <cell r="E2422">
            <v>2020</v>
          </cell>
          <cell r="F2422">
            <v>35000</v>
          </cell>
          <cell r="G2422" t="str">
            <v>1.8 COMFORT MT</v>
          </cell>
          <cell r="H2422" t="str">
            <v>PLATEADO ARENA</v>
          </cell>
          <cell r="I2422" t="str">
            <v>Vallenar</v>
          </cell>
          <cell r="J2422" t="str">
            <v xml:space="preserve"> </v>
          </cell>
          <cell r="K2422" t="str">
            <v>Camila Chepilla</v>
          </cell>
          <cell r="L2422" t="str">
            <v>Janette Calderon</v>
          </cell>
          <cell r="M2422" t="str">
            <v>jcalderon@callegari.cl</v>
          </cell>
          <cell r="N2422">
            <v>10400000</v>
          </cell>
        </row>
        <row r="2423">
          <cell r="A2423" t="str">
            <v>PFRT10</v>
          </cell>
          <cell r="B2423">
            <v>44678.561111111114</v>
          </cell>
          <cell r="C2423" t="str">
            <v>SSANGYONG</v>
          </cell>
          <cell r="D2423" t="str">
            <v>ACTYON SPORTS</v>
          </cell>
          <cell r="E2423">
            <v>2021</v>
          </cell>
          <cell r="F2423">
            <v>69721</v>
          </cell>
          <cell r="H2423" t="str">
            <v>BLANCO</v>
          </cell>
          <cell r="I2423" t="str">
            <v>Salamanca</v>
          </cell>
          <cell r="J2423" t="str">
            <v xml:space="preserve"> </v>
          </cell>
          <cell r="K2423" t="str">
            <v>Fabian Muñoz</v>
          </cell>
          <cell r="L2423" t="str">
            <v>Cristian Rondanelli</v>
          </cell>
          <cell r="M2423" t="str">
            <v>crondanelli@callegari.cl</v>
          </cell>
          <cell r="N2423">
            <v>16700000</v>
          </cell>
        </row>
        <row r="2424">
          <cell r="A2424" t="str">
            <v>LSDV22</v>
          </cell>
          <cell r="B2424">
            <v>44678.479166666664</v>
          </cell>
          <cell r="C2424" t="str">
            <v>HYUNDAI</v>
          </cell>
          <cell r="D2424" t="str">
            <v>ACCENT</v>
          </cell>
          <cell r="E2424">
            <v>2022</v>
          </cell>
          <cell r="F2424">
            <v>5500</v>
          </cell>
          <cell r="G2424" t="str">
            <v>1.4 HCI VALUE MT</v>
          </cell>
          <cell r="H2424" t="str">
            <v>PLATA</v>
          </cell>
          <cell r="I2424" t="str">
            <v>Camiones</v>
          </cell>
          <cell r="J2424" t="str">
            <v xml:space="preserve"> </v>
          </cell>
          <cell r="K2424" t="str">
            <v>Fabian Muñoz</v>
          </cell>
          <cell r="L2424" t="str">
            <v>Guillermo Gonzalez</v>
          </cell>
          <cell r="M2424" t="str">
            <v>guillermo.gonzalez@callegari.cl</v>
          </cell>
          <cell r="N2424">
            <v>10700000</v>
          </cell>
        </row>
        <row r="2425">
          <cell r="A2425" t="str">
            <v>KWVR62</v>
          </cell>
          <cell r="B2425">
            <v>44678.427777777775</v>
          </cell>
          <cell r="C2425" t="str">
            <v>KIA MOTORS</v>
          </cell>
          <cell r="D2425" t="str">
            <v>MORNING</v>
          </cell>
          <cell r="E2425">
            <v>2019</v>
          </cell>
          <cell r="F2425">
            <v>18000</v>
          </cell>
          <cell r="G2425" t="str">
            <v>MORNING EX 1.2L 5MT FULL</v>
          </cell>
          <cell r="H2425" t="str">
            <v>BLANCO INVIERNO</v>
          </cell>
          <cell r="I2425" t="str">
            <v>Kia La Serena</v>
          </cell>
          <cell r="J2425" t="str">
            <v xml:space="preserve"> </v>
          </cell>
          <cell r="K2425" t="str">
            <v>Fabian Muñoz</v>
          </cell>
          <cell r="L2425" t="str">
            <v>Jose Antonio Novoa</v>
          </cell>
          <cell r="M2425" t="str">
            <v>jnovoa@callegari.cl</v>
          </cell>
          <cell r="N2425">
            <v>8300000</v>
          </cell>
        </row>
        <row r="2426">
          <cell r="A2426" t="str">
            <v>JZJS50</v>
          </cell>
          <cell r="B2426">
            <v>44678.423611111109</v>
          </cell>
          <cell r="C2426" t="str">
            <v>SUZUKI</v>
          </cell>
          <cell r="D2426" t="str">
            <v>IGNIS</v>
          </cell>
          <cell r="E2426">
            <v>2018</v>
          </cell>
          <cell r="F2426">
            <v>81000</v>
          </cell>
          <cell r="G2426" t="str">
            <v>1.2 GLX MT</v>
          </cell>
          <cell r="H2426" t="str">
            <v>GRIS PERLA</v>
          </cell>
          <cell r="I2426" t="str">
            <v>Nissan Copiapo</v>
          </cell>
          <cell r="J2426" t="str">
            <v xml:space="preserve"> </v>
          </cell>
          <cell r="K2426" t="str">
            <v>Camila Chepilla</v>
          </cell>
          <cell r="L2426" t="str">
            <v>Jonathan Barraza</v>
          </cell>
          <cell r="M2426" t="str">
            <v>jbarraza@callegari.cl</v>
          </cell>
          <cell r="N2426">
            <v>7000000</v>
          </cell>
        </row>
        <row r="2427">
          <cell r="A2427" t="str">
            <v>KCBZ34</v>
          </cell>
          <cell r="B2427">
            <v>44677.769444444442</v>
          </cell>
          <cell r="C2427" t="str">
            <v>MITSUBISHI</v>
          </cell>
          <cell r="D2427" t="str">
            <v>MONTERO SPORT</v>
          </cell>
          <cell r="E2427">
            <v>2018</v>
          </cell>
          <cell r="F2427">
            <v>93000</v>
          </cell>
          <cell r="G2427" t="str">
            <v>2.4 LIMITED AT 4X4 DIESEL</v>
          </cell>
          <cell r="H2427" t="str">
            <v>GRIS GRAFITO</v>
          </cell>
          <cell r="I2427" t="str">
            <v>Megacentro Ovalle</v>
          </cell>
          <cell r="J2427" t="str">
            <v xml:space="preserve"> </v>
          </cell>
          <cell r="K2427" t="str">
            <v>Camila Chepilla</v>
          </cell>
          <cell r="L2427" t="str">
            <v>David Ramirez</v>
          </cell>
          <cell r="M2427" t="str">
            <v>dramirez@callegari.cl</v>
          </cell>
          <cell r="N2427">
            <v>21000000</v>
          </cell>
        </row>
        <row r="2428">
          <cell r="A2428" t="str">
            <v>LRXC95</v>
          </cell>
          <cell r="B2428">
            <v>44677.765277777777</v>
          </cell>
          <cell r="C2428" t="str">
            <v>HYUNDAI</v>
          </cell>
          <cell r="D2428" t="str">
            <v>TUCSON</v>
          </cell>
          <cell r="E2428">
            <v>2020</v>
          </cell>
          <cell r="F2428">
            <v>25500</v>
          </cell>
          <cell r="G2428" t="str">
            <v>2.0 TL PLUS FL AT</v>
          </cell>
          <cell r="H2428" t="str">
            <v>AZUL MARINO</v>
          </cell>
          <cell r="I2428" t="str">
            <v>Megacentro Ovalle</v>
          </cell>
          <cell r="J2428" t="str">
            <v xml:space="preserve"> </v>
          </cell>
          <cell r="K2428" t="str">
            <v>Camila Chepilla</v>
          </cell>
          <cell r="L2428" t="str">
            <v>David Ramirez</v>
          </cell>
          <cell r="M2428" t="str">
            <v>dramirez@callegari.cl</v>
          </cell>
          <cell r="N2428">
            <v>17000000</v>
          </cell>
        </row>
        <row r="2429">
          <cell r="A2429" t="str">
            <v>GLFS48</v>
          </cell>
          <cell r="B2429">
            <v>44676.777083333334</v>
          </cell>
          <cell r="C2429" t="str">
            <v>DODGE</v>
          </cell>
          <cell r="D2429" t="str">
            <v>JOURNEY</v>
          </cell>
          <cell r="E2429">
            <v>2014</v>
          </cell>
          <cell r="F2429">
            <v>122000</v>
          </cell>
          <cell r="G2429" t="str">
            <v>2.4 SE AT</v>
          </cell>
          <cell r="H2429" t="str">
            <v>BLANCO</v>
          </cell>
          <cell r="I2429" t="str">
            <v xml:space="preserve">Premium Usados </v>
          </cell>
          <cell r="J2429" t="str">
            <v xml:space="preserve"> </v>
          </cell>
          <cell r="K2429" t="str">
            <v>Camila Chepilla</v>
          </cell>
          <cell r="L2429" t="str">
            <v>Liliana Benitez</v>
          </cell>
          <cell r="M2429" t="str">
            <v>lbenitez@callegari.cl</v>
          </cell>
          <cell r="N2429">
            <v>9900000</v>
          </cell>
        </row>
        <row r="2430">
          <cell r="A2430" t="str">
            <v>HZJZ38</v>
          </cell>
          <cell r="B2430">
            <v>44676.756944444445</v>
          </cell>
          <cell r="C2430" t="str">
            <v>HYUNDAI</v>
          </cell>
          <cell r="D2430" t="str">
            <v>SANTA FE</v>
          </cell>
          <cell r="E2430">
            <v>2016</v>
          </cell>
          <cell r="F2430">
            <v>24000</v>
          </cell>
          <cell r="G2430" t="str">
            <v>2.4 GLS 2WD MT</v>
          </cell>
          <cell r="H2430" t="str">
            <v>PLATEADO PLATA TITAN</v>
          </cell>
          <cell r="I2430" t="str">
            <v>Peugeot La Serena</v>
          </cell>
          <cell r="J2430" t="str">
            <v xml:space="preserve"> </v>
          </cell>
          <cell r="K2430" t="str">
            <v>Felipe Zárate</v>
          </cell>
          <cell r="L2430" t="str">
            <v>Adriana Casallas</v>
          </cell>
          <cell r="M2430" t="str">
            <v>acasallas@callegari.cl</v>
          </cell>
          <cell r="N2430">
            <v>16000000</v>
          </cell>
        </row>
        <row r="2431">
          <cell r="A2431" t="str">
            <v>KWTR20</v>
          </cell>
          <cell r="B2431">
            <v>44676.736805555556</v>
          </cell>
          <cell r="C2431" t="str">
            <v>NISSAN</v>
          </cell>
          <cell r="D2431" t="str">
            <v>KICKS</v>
          </cell>
          <cell r="E2431">
            <v>2019</v>
          </cell>
          <cell r="F2431">
            <v>40400</v>
          </cell>
          <cell r="G2431" t="str">
            <v>1.6 ADVANCE MT</v>
          </cell>
          <cell r="H2431" t="str">
            <v>PLATEADO</v>
          </cell>
          <cell r="I2431" t="str">
            <v>Nissan Copiapo</v>
          </cell>
          <cell r="J2431" t="str">
            <v xml:space="preserve"> </v>
          </cell>
          <cell r="K2431" t="str">
            <v>Camila Chepilla</v>
          </cell>
          <cell r="L2431" t="str">
            <v>Daniel Villa</v>
          </cell>
          <cell r="M2431" t="str">
            <v>dvilla@callegari.cl</v>
          </cell>
          <cell r="N2431">
            <v>12500000</v>
          </cell>
        </row>
        <row r="2432">
          <cell r="A2432" t="str">
            <v>LBGX86</v>
          </cell>
          <cell r="B2432">
            <v>44676.734722222223</v>
          </cell>
          <cell r="C2432" t="str">
            <v>KIA MOTORS</v>
          </cell>
          <cell r="D2432" t="str">
            <v>MORNING</v>
          </cell>
          <cell r="E2432">
            <v>2019</v>
          </cell>
          <cell r="F2432">
            <v>43000</v>
          </cell>
          <cell r="G2432" t="str">
            <v>MORNING LX 1.0L 5MT ABS</v>
          </cell>
          <cell r="H2432" t="str">
            <v>ROJO VIVO</v>
          </cell>
          <cell r="I2432" t="str">
            <v>Kia La Serena</v>
          </cell>
          <cell r="J2432" t="str">
            <v xml:space="preserve"> </v>
          </cell>
          <cell r="K2432" t="str">
            <v>Camila Chepilla</v>
          </cell>
          <cell r="L2432" t="str">
            <v>Loreto Garces</v>
          </cell>
          <cell r="M2432" t="str">
            <v>lgarces@callegari.cl</v>
          </cell>
          <cell r="N2432">
            <v>7900000</v>
          </cell>
        </row>
        <row r="2433">
          <cell r="A2433" t="str">
            <v>KSRY15</v>
          </cell>
          <cell r="B2433">
            <v>44676.67291666667</v>
          </cell>
          <cell r="C2433" t="str">
            <v>NISSAN</v>
          </cell>
          <cell r="D2433" t="str">
            <v>QASHQAI</v>
          </cell>
          <cell r="E2433">
            <v>2018</v>
          </cell>
          <cell r="F2433">
            <v>58116</v>
          </cell>
          <cell r="G2433" t="str">
            <v>2.0 ADVANCE CVT AC AT 4X2</v>
          </cell>
          <cell r="H2433" t="str">
            <v>ROJO MAGNETICO</v>
          </cell>
          <cell r="I2433" t="str">
            <v>Nissan La Serena</v>
          </cell>
          <cell r="J2433" t="str">
            <v xml:space="preserve"> </v>
          </cell>
          <cell r="K2433" t="str">
            <v>Felipe Zárate</v>
          </cell>
          <cell r="L2433" t="str">
            <v>Matias Heredia</v>
          </cell>
          <cell r="M2433" t="str">
            <v>mheredia@callegari.cl</v>
          </cell>
          <cell r="N2433">
            <v>14500000</v>
          </cell>
        </row>
        <row r="2434">
          <cell r="A2434" t="str">
            <v>LRVW26</v>
          </cell>
          <cell r="B2434">
            <v>44676.663888888892</v>
          </cell>
          <cell r="C2434" t="str">
            <v>NISSAN</v>
          </cell>
          <cell r="D2434" t="str">
            <v>QASHQAI</v>
          </cell>
          <cell r="E2434">
            <v>2020</v>
          </cell>
          <cell r="F2434">
            <v>10500</v>
          </cell>
          <cell r="G2434" t="str">
            <v>2.0 EXCLUSIVE AT 4X4</v>
          </cell>
          <cell r="H2434" t="str">
            <v>BLANCO PERLA</v>
          </cell>
          <cell r="I2434" t="str">
            <v>Sk Copiapo</v>
          </cell>
          <cell r="J2434" t="str">
            <v xml:space="preserve"> </v>
          </cell>
          <cell r="K2434" t="str">
            <v>Felipe Zárate</v>
          </cell>
          <cell r="L2434" t="str">
            <v>Lorena Castillo</v>
          </cell>
          <cell r="M2434" t="str">
            <v>lcastillo@callegari.cl</v>
          </cell>
          <cell r="N2434">
            <v>18000000</v>
          </cell>
        </row>
        <row r="2435">
          <cell r="A2435" t="str">
            <v>JWCK41</v>
          </cell>
          <cell r="B2435">
            <v>44676.65</v>
          </cell>
          <cell r="C2435" t="str">
            <v>CHERY</v>
          </cell>
          <cell r="D2435" t="str">
            <v>TIGGO 3</v>
          </cell>
          <cell r="E2435">
            <v>2018</v>
          </cell>
          <cell r="F2435">
            <v>28500</v>
          </cell>
          <cell r="G2435" t="str">
            <v>1.6 GL MT</v>
          </cell>
          <cell r="H2435" t="str">
            <v>GRIS PLATA</v>
          </cell>
          <cell r="I2435" t="str">
            <v>Local Fco De Aguirre</v>
          </cell>
          <cell r="J2435" t="str">
            <v xml:space="preserve"> </v>
          </cell>
          <cell r="K2435" t="str">
            <v>Felipe Zárate</v>
          </cell>
          <cell r="L2435" t="str">
            <v>Margarita Neira</v>
          </cell>
          <cell r="M2435" t="str">
            <v>mneira@callegari.cl</v>
          </cell>
          <cell r="N2435">
            <v>9000000</v>
          </cell>
        </row>
        <row r="2436">
          <cell r="A2436" t="str">
            <v>LDVX83</v>
          </cell>
          <cell r="B2436">
            <v>44676.560416666667</v>
          </cell>
          <cell r="C2436" t="str">
            <v>KIA MOTORS</v>
          </cell>
          <cell r="D2436" t="str">
            <v>MORNING</v>
          </cell>
          <cell r="E2436">
            <v>2019</v>
          </cell>
          <cell r="F2436">
            <v>38000</v>
          </cell>
          <cell r="G2436" t="str">
            <v>MORNING LX 1.0L 5MT ABS</v>
          </cell>
          <cell r="H2436" t="str">
            <v>BLANCO INVIERNO</v>
          </cell>
          <cell r="I2436" t="str">
            <v>Kia La Serena</v>
          </cell>
          <cell r="J2436" t="str">
            <v xml:space="preserve"> </v>
          </cell>
          <cell r="K2436" t="str">
            <v>Camila Chepilla</v>
          </cell>
          <cell r="L2436" t="str">
            <v>Carolina Bustos</v>
          </cell>
          <cell r="M2436" t="str">
            <v>cbustos@callegari.cl</v>
          </cell>
          <cell r="N2436">
            <v>7000000</v>
          </cell>
        </row>
        <row r="2437">
          <cell r="A2437" t="str">
            <v>RFVX24</v>
          </cell>
          <cell r="B2437">
            <v>44673.643055555556</v>
          </cell>
          <cell r="C2437" t="str">
            <v>NISSAN</v>
          </cell>
          <cell r="D2437" t="str">
            <v>QASHQAI</v>
          </cell>
          <cell r="E2437">
            <v>2022</v>
          </cell>
          <cell r="F2437">
            <v>7900</v>
          </cell>
          <cell r="G2437" t="str">
            <v>2.0 EXCLUSIVE AT 4X4</v>
          </cell>
          <cell r="H2437" t="str">
            <v xml:space="preserve">PLATEADO </v>
          </cell>
          <cell r="I2437" t="str">
            <v>Nissan La Serena</v>
          </cell>
          <cell r="J2437" t="str">
            <v xml:space="preserve"> </v>
          </cell>
          <cell r="K2437" t="str">
            <v>Felipe Zárate</v>
          </cell>
          <cell r="L2437" t="str">
            <v>Magdalena Olivares</v>
          </cell>
          <cell r="M2437" t="str">
            <v>molivares@callegari.cl</v>
          </cell>
          <cell r="N2437">
            <v>20500000</v>
          </cell>
        </row>
        <row r="2438">
          <cell r="A2438" t="str">
            <v>PCFJ11</v>
          </cell>
          <cell r="B2438">
            <v>44673.642361111109</v>
          </cell>
          <cell r="C2438" t="str">
            <v>NISSAN</v>
          </cell>
          <cell r="D2438" t="str">
            <v>QASHQAI</v>
          </cell>
          <cell r="E2438">
            <v>2020</v>
          </cell>
          <cell r="F2438">
            <v>22000</v>
          </cell>
          <cell r="G2438" t="str">
            <v>2.0 SENSE MT</v>
          </cell>
          <cell r="H2438" t="str">
            <v>GRIS METALICO</v>
          </cell>
          <cell r="I2438" t="str">
            <v>Nissan La Serena</v>
          </cell>
          <cell r="J2438" t="str">
            <v xml:space="preserve"> </v>
          </cell>
          <cell r="K2438" t="str">
            <v>Felipe Zárate</v>
          </cell>
          <cell r="L2438" t="str">
            <v>Magdalena Olivares</v>
          </cell>
          <cell r="M2438" t="str">
            <v>molivares@callegari.cl</v>
          </cell>
          <cell r="N2438">
            <v>15300000</v>
          </cell>
        </row>
        <row r="2439">
          <cell r="A2439" t="str">
            <v>LRSH83</v>
          </cell>
          <cell r="B2439">
            <v>44673.447222222225</v>
          </cell>
          <cell r="C2439" t="str">
            <v>CHERY</v>
          </cell>
          <cell r="D2439" t="str">
            <v>TIGGO 2</v>
          </cell>
          <cell r="E2439">
            <v>2021</v>
          </cell>
          <cell r="F2439">
            <v>30000</v>
          </cell>
          <cell r="G2439" t="str">
            <v>1.5 GL MT</v>
          </cell>
          <cell r="H2439" t="str">
            <v>NARANJO METALIZADO</v>
          </cell>
          <cell r="I2439" t="str">
            <v>Sk Copiapo</v>
          </cell>
          <cell r="J2439" t="str">
            <v xml:space="preserve"> </v>
          </cell>
          <cell r="K2439" t="str">
            <v>Felipe Zárate</v>
          </cell>
          <cell r="L2439" t="str">
            <v>Liseth Loreto</v>
          </cell>
          <cell r="M2439" t="str">
            <v>lloreto@callegari.cl</v>
          </cell>
          <cell r="N2439">
            <v>8800000</v>
          </cell>
        </row>
        <row r="2440">
          <cell r="A2440" t="str">
            <v>JRBD53</v>
          </cell>
          <cell r="B2440">
            <v>44673.413888888892</v>
          </cell>
          <cell r="C2440" t="str">
            <v>NISSAN</v>
          </cell>
          <cell r="D2440" t="str">
            <v>QASHQAI</v>
          </cell>
          <cell r="E2440">
            <v>2017</v>
          </cell>
          <cell r="F2440">
            <v>65000</v>
          </cell>
          <cell r="G2440" t="str">
            <v>2.0 ADVANCE CVT AC AT 4X2</v>
          </cell>
          <cell r="H2440" t="str">
            <v>VIOLETA MORADO SOMBR</v>
          </cell>
          <cell r="I2440" t="str">
            <v xml:space="preserve">Premium Usados </v>
          </cell>
          <cell r="J2440" t="str">
            <v xml:space="preserve"> </v>
          </cell>
          <cell r="K2440" t="str">
            <v>Felipe Zárate</v>
          </cell>
          <cell r="L2440" t="str">
            <v>Daniel Aguilera</v>
          </cell>
          <cell r="M2440" t="str">
            <v>daguilera@callegari.cl</v>
          </cell>
          <cell r="N2440">
            <v>13500000</v>
          </cell>
        </row>
        <row r="2441">
          <cell r="A2441" t="str">
            <v>RFKT26</v>
          </cell>
          <cell r="B2441">
            <v>44672.546527777777</v>
          </cell>
          <cell r="C2441" t="str">
            <v>FORD</v>
          </cell>
          <cell r="D2441" t="str">
            <v>TERRITORY</v>
          </cell>
          <cell r="E2441">
            <v>2022</v>
          </cell>
          <cell r="F2441">
            <v>12500</v>
          </cell>
          <cell r="G2441" t="str">
            <v>1.5 TREND AT</v>
          </cell>
          <cell r="H2441" t="str">
            <v>ROJO RUBI</v>
          </cell>
          <cell r="I2441" t="str">
            <v>Kia La Serena</v>
          </cell>
          <cell r="J2441" t="str">
            <v xml:space="preserve"> </v>
          </cell>
          <cell r="K2441" t="str">
            <v>Felipe Zárate</v>
          </cell>
          <cell r="L2441" t="str">
            <v>Carolina Bustos</v>
          </cell>
          <cell r="M2441" t="str">
            <v>cbustos@callegari.cl</v>
          </cell>
          <cell r="N2441">
            <v>18800000</v>
          </cell>
        </row>
        <row r="2442">
          <cell r="A2442" t="str">
            <v>HKVX58</v>
          </cell>
          <cell r="B2442">
            <v>44670.752083333333</v>
          </cell>
          <cell r="C2442" t="str">
            <v>KIA MOTORS</v>
          </cell>
          <cell r="D2442" t="str">
            <v>MORNING</v>
          </cell>
          <cell r="E2442">
            <v>2016</v>
          </cell>
          <cell r="F2442">
            <v>75841</v>
          </cell>
          <cell r="G2442" t="str">
            <v>1.0 EX AC MT</v>
          </cell>
          <cell r="H2442" t="str">
            <v>PLATEADO BRILLANTE</v>
          </cell>
          <cell r="I2442" t="str">
            <v>Kia La Serena</v>
          </cell>
          <cell r="J2442" t="str">
            <v xml:space="preserve"> </v>
          </cell>
          <cell r="K2442" t="str">
            <v>Felipe Zárate</v>
          </cell>
          <cell r="L2442" t="str">
            <v>Jose Antonio Novoa</v>
          </cell>
          <cell r="M2442" t="str">
            <v>jnovoa@callegari.cl</v>
          </cell>
          <cell r="N2442">
            <v>5600000</v>
          </cell>
        </row>
        <row r="2443">
          <cell r="A2443" t="str">
            <v>LBGP82</v>
          </cell>
          <cell r="B2443">
            <v>44670.697222222225</v>
          </cell>
          <cell r="C2443" t="str">
            <v>GREAT WALL</v>
          </cell>
          <cell r="D2443" t="str">
            <v>WINGLE 6</v>
          </cell>
          <cell r="E2443">
            <v>2019</v>
          </cell>
          <cell r="F2443">
            <v>49000</v>
          </cell>
          <cell r="G2443" t="str">
            <v>Doble Cabina 2.4 G 4X4 Elite</v>
          </cell>
          <cell r="H2443" t="str">
            <v>PLATEADO PLATA</v>
          </cell>
          <cell r="I2443" t="str">
            <v xml:space="preserve">Premium Usados </v>
          </cell>
          <cell r="J2443" t="str">
            <v xml:space="preserve"> </v>
          </cell>
          <cell r="K2443" t="str">
            <v>Felipe Zárate</v>
          </cell>
          <cell r="L2443" t="str">
            <v>Daniel Aguilera</v>
          </cell>
          <cell r="M2443" t="str">
            <v>daguilera@callegari.cl</v>
          </cell>
          <cell r="N2443">
            <v>10500000</v>
          </cell>
        </row>
        <row r="2444">
          <cell r="A2444" t="str">
            <v>PYDC74</v>
          </cell>
          <cell r="B2444">
            <v>44669.754861111112</v>
          </cell>
          <cell r="C2444" t="str">
            <v>CHERY</v>
          </cell>
          <cell r="D2444" t="str">
            <v>TIGGO 2</v>
          </cell>
          <cell r="E2444">
            <v>2021</v>
          </cell>
          <cell r="F2444">
            <v>6670</v>
          </cell>
          <cell r="G2444" t="str">
            <v>1.5 GLS AT</v>
          </cell>
          <cell r="H2444" t="str">
            <v>NARANJO METALIZADO</v>
          </cell>
          <cell r="I2444" t="str">
            <v>Sk Copiapo</v>
          </cell>
          <cell r="J2444" t="str">
            <v xml:space="preserve"> </v>
          </cell>
          <cell r="K2444" t="str">
            <v>Felipe Zárate</v>
          </cell>
          <cell r="L2444" t="str">
            <v>Elizabeth Guerrero</v>
          </cell>
          <cell r="M2444" t="str">
            <v>eguerrero@callegari.cl</v>
          </cell>
          <cell r="N2444">
            <v>10000000</v>
          </cell>
        </row>
        <row r="2445">
          <cell r="A2445" t="str">
            <v>KWVK46</v>
          </cell>
          <cell r="B2445">
            <v>44665.774305555555</v>
          </cell>
          <cell r="C2445" t="str">
            <v>VOLKSWAGEN</v>
          </cell>
          <cell r="D2445" t="str">
            <v>SAVEIRO</v>
          </cell>
          <cell r="E2445">
            <v>2019</v>
          </cell>
          <cell r="F2445">
            <v>81116</v>
          </cell>
          <cell r="G2445" t="str">
            <v>1.6 DOBLE CABINA MT</v>
          </cell>
          <cell r="H2445" t="str">
            <v>GRIS PLATINO</v>
          </cell>
          <cell r="I2445" t="str">
            <v>Megacentro Ovalle</v>
          </cell>
          <cell r="J2445" t="str">
            <v xml:space="preserve"> </v>
          </cell>
          <cell r="K2445" t="str">
            <v>Felipe Zárate</v>
          </cell>
          <cell r="L2445" t="str">
            <v>Armando Canihuante</v>
          </cell>
          <cell r="M2445" t="str">
            <v>acanihuante@callegari.cl</v>
          </cell>
          <cell r="N2445">
            <v>9500000</v>
          </cell>
        </row>
        <row r="2446">
          <cell r="A2446" t="str">
            <v>JVKS32</v>
          </cell>
          <cell r="B2446">
            <v>44665.533333333333</v>
          </cell>
          <cell r="C2446" t="str">
            <v>TOYOTA</v>
          </cell>
          <cell r="D2446" t="str">
            <v>RUSH</v>
          </cell>
          <cell r="E2446">
            <v>2017</v>
          </cell>
          <cell r="F2446">
            <v>90000</v>
          </cell>
          <cell r="G2446" t="str">
            <v>1.5 LEI MT</v>
          </cell>
          <cell r="H2446" t="str">
            <v>PLATEADO SILVER META</v>
          </cell>
          <cell r="I2446" t="str">
            <v>Local Fco De Aguirre</v>
          </cell>
          <cell r="J2446" t="str">
            <v xml:space="preserve"> </v>
          </cell>
          <cell r="K2446" t="str">
            <v>Felipe Zárate</v>
          </cell>
          <cell r="L2446" t="str">
            <v>Paola Hidalgo</v>
          </cell>
          <cell r="M2446" t="str">
            <v>paola.hidalgo@callegari.cl</v>
          </cell>
          <cell r="N2446">
            <v>9800000</v>
          </cell>
        </row>
        <row r="2447">
          <cell r="A2447" t="str">
            <v>KWVR36</v>
          </cell>
          <cell r="B2447">
            <v>44658.527777777781</v>
          </cell>
          <cell r="C2447" t="str">
            <v>KIA MOTORS</v>
          </cell>
          <cell r="D2447" t="str">
            <v>RIO 5</v>
          </cell>
          <cell r="E2447">
            <v>2019</v>
          </cell>
          <cell r="F2447">
            <v>31300</v>
          </cell>
          <cell r="G2447" t="str">
            <v>RIO 5 EX 1.4L 6MT FULL</v>
          </cell>
          <cell r="H2447" t="str">
            <v>BLANCO INVIERNO</v>
          </cell>
          <cell r="I2447" t="str">
            <v>Vallenar</v>
          </cell>
          <cell r="J2447" t="str">
            <v xml:space="preserve"> </v>
          </cell>
          <cell r="K2447" t="str">
            <v>Felipe Zárate</v>
          </cell>
          <cell r="L2447" t="str">
            <v>Claudia Vasquez</v>
          </cell>
          <cell r="M2447" t="str">
            <v>cvasquez@callegari.cl</v>
          </cell>
          <cell r="N2447">
            <v>9800000</v>
          </cell>
        </row>
        <row r="2448">
          <cell r="A2448" t="str">
            <v>FCJF81</v>
          </cell>
          <cell r="B2448">
            <v>44637.78125</v>
          </cell>
          <cell r="C2448" t="str">
            <v>JEEP</v>
          </cell>
          <cell r="D2448" t="str">
            <v>CHEROKEE</v>
          </cell>
          <cell r="E2448">
            <v>2013</v>
          </cell>
          <cell r="F2448">
            <v>90000</v>
          </cell>
          <cell r="G2448" t="str">
            <v>3.7 LIMITED AT</v>
          </cell>
          <cell r="H2448" t="str">
            <v>GRIS PLATA</v>
          </cell>
          <cell r="I2448" t="str">
            <v>Local Fco De Aguirre</v>
          </cell>
          <cell r="J2448" t="str">
            <v xml:space="preserve"> </v>
          </cell>
          <cell r="K2448" t="str">
            <v>Felipe Zárate</v>
          </cell>
          <cell r="L2448" t="str">
            <v>Paola Hidalgo</v>
          </cell>
          <cell r="M2448" t="str">
            <v>paola.hidalgo@callegari.cl</v>
          </cell>
          <cell r="N2448">
            <v>16500000</v>
          </cell>
        </row>
        <row r="2449">
          <cell r="A2449" t="str">
            <v>LCVZ64</v>
          </cell>
          <cell r="B2449">
            <v>44656.482638888891</v>
          </cell>
          <cell r="C2449" t="str">
            <v>KIA MOTORS</v>
          </cell>
          <cell r="D2449" t="str">
            <v>RIO 4</v>
          </cell>
          <cell r="E2449">
            <v>2019</v>
          </cell>
          <cell r="F2449">
            <v>27200</v>
          </cell>
          <cell r="G2449" t="str">
            <v>RIO 4 LX 1.4L 6MT AC ABS</v>
          </cell>
          <cell r="H2449" t="str">
            <v>ROJO BENGALA</v>
          </cell>
          <cell r="I2449" t="str">
            <v>Usados Los Carreras</v>
          </cell>
          <cell r="J2449" t="str">
            <v xml:space="preserve"> </v>
          </cell>
          <cell r="K2449" t="str">
            <v>Felipe Zárate</v>
          </cell>
          <cell r="L2449" t="str">
            <v>Jose Mauricio Ibañez</v>
          </cell>
          <cell r="M2449" t="str">
            <v>jibanez@callegari.cl</v>
          </cell>
          <cell r="N2449">
            <v>10400000</v>
          </cell>
        </row>
        <row r="2450">
          <cell r="A2450" t="str">
            <v>LTZS74</v>
          </cell>
          <cell r="B2450">
            <v>44655.564583333333</v>
          </cell>
          <cell r="C2450" t="str">
            <v>RENAULT</v>
          </cell>
          <cell r="D2450" t="str">
            <v>CLIO</v>
          </cell>
          <cell r="E2450">
            <v>2020</v>
          </cell>
          <cell r="F2450">
            <v>35000</v>
          </cell>
          <cell r="G2450" t="str">
            <v>0.9 DYNAMIQUE MT</v>
          </cell>
          <cell r="H2450" t="str">
            <v>NEGRO ZAFIRO</v>
          </cell>
          <cell r="I2450" t="str">
            <v>Local Fco De Aguirre</v>
          </cell>
          <cell r="J2450" t="str">
            <v xml:space="preserve"> </v>
          </cell>
          <cell r="K2450" t="str">
            <v>Felipe Zárate</v>
          </cell>
          <cell r="L2450" t="str">
            <v>Rodrigo Salazar</v>
          </cell>
          <cell r="M2450" t="str">
            <v>rsalazar@callegari.cl</v>
          </cell>
          <cell r="N2450">
            <v>10650000</v>
          </cell>
        </row>
        <row r="2451">
          <cell r="A2451" t="str">
            <v>PTDH25</v>
          </cell>
          <cell r="B2451">
            <v>44655.50277777778</v>
          </cell>
          <cell r="C2451" t="str">
            <v>FORD</v>
          </cell>
          <cell r="D2451" t="str">
            <v>EXPLORER</v>
          </cell>
          <cell r="E2451">
            <v>2021</v>
          </cell>
          <cell r="F2451">
            <v>27000</v>
          </cell>
          <cell r="G2451" t="str">
            <v>2.3 LIMITED AT</v>
          </cell>
          <cell r="H2451" t="str">
            <v>BLANCO METALICO</v>
          </cell>
          <cell r="I2451" t="str">
            <v>Megacentro La Serena</v>
          </cell>
          <cell r="J2451" t="str">
            <v xml:space="preserve"> </v>
          </cell>
          <cell r="K2451" t="str">
            <v>Felipe Zárate</v>
          </cell>
          <cell r="L2451" t="str">
            <v>Fabian Muñoz</v>
          </cell>
          <cell r="M2451" t="str">
            <v>fmunoz@callegari.cl</v>
          </cell>
          <cell r="N2451">
            <v>33000000</v>
          </cell>
        </row>
        <row r="2452">
          <cell r="A2452" t="str">
            <v>KJYD76</v>
          </cell>
          <cell r="B2452">
            <v>44655.465277777781</v>
          </cell>
          <cell r="C2452" t="str">
            <v>KIA MOTORS</v>
          </cell>
          <cell r="D2452" t="str">
            <v>CERATO</v>
          </cell>
          <cell r="E2452">
            <v>2018</v>
          </cell>
          <cell r="F2452">
            <v>65000</v>
          </cell>
          <cell r="G2452" t="str">
            <v>NUEVO CERATO EX 1.6L 6MT S. PACK</v>
          </cell>
          <cell r="H2452" t="str">
            <v>BLANCO INVIERNO</v>
          </cell>
          <cell r="I2452" t="str">
            <v>Local Usados</v>
          </cell>
          <cell r="J2452" t="str">
            <v xml:space="preserve"> </v>
          </cell>
          <cell r="K2452" t="str">
            <v>Felipe Zárate</v>
          </cell>
          <cell r="L2452" t="str">
            <v>Rafael Puelma</v>
          </cell>
          <cell r="M2452" t="str">
            <v>rpuelma@callegari.cl</v>
          </cell>
          <cell r="N2452">
            <v>12600000</v>
          </cell>
        </row>
        <row r="2453">
          <cell r="A2453" t="str">
            <v>LVXF76</v>
          </cell>
          <cell r="B2453">
            <v>44651.761805555558</v>
          </cell>
          <cell r="C2453" t="str">
            <v>RAM</v>
          </cell>
          <cell r="D2453">
            <v>1000</v>
          </cell>
          <cell r="E2453">
            <v>2020</v>
          </cell>
          <cell r="F2453">
            <v>30000</v>
          </cell>
          <cell r="H2453" t="str">
            <v>ROJO TRIBAL</v>
          </cell>
          <cell r="I2453" t="str">
            <v>Local Fco De Aguirre</v>
          </cell>
          <cell r="J2453" t="str">
            <v xml:space="preserve"> </v>
          </cell>
          <cell r="K2453" t="str">
            <v>Camila Chepilla</v>
          </cell>
          <cell r="L2453" t="str">
            <v>Zabdi Castillo</v>
          </cell>
          <cell r="M2453" t="str">
            <v>zabdi.castillo@callegari.cl</v>
          </cell>
          <cell r="N2453">
            <v>16500000</v>
          </cell>
        </row>
        <row r="2454">
          <cell r="A2454" t="str">
            <v>KPLB45</v>
          </cell>
          <cell r="B2454">
            <v>44651.714583333334</v>
          </cell>
          <cell r="C2454" t="str">
            <v>FORD</v>
          </cell>
          <cell r="D2454" t="str">
            <v>RANGER</v>
          </cell>
          <cell r="E2454">
            <v>2018</v>
          </cell>
          <cell r="F2454">
            <v>73000</v>
          </cell>
          <cell r="G2454" t="str">
            <v>2.5 XLT MT</v>
          </cell>
          <cell r="H2454" t="str">
            <v>GRIS GRAFITO</v>
          </cell>
          <cell r="I2454" t="str">
            <v>Local Fco De Aguirre</v>
          </cell>
          <cell r="J2454" t="str">
            <v xml:space="preserve"> </v>
          </cell>
          <cell r="K2454" t="str">
            <v>Camila Chepilla</v>
          </cell>
          <cell r="L2454" t="str">
            <v>Margarita Neira</v>
          </cell>
          <cell r="M2454" t="str">
            <v>mneira@callegari.cl</v>
          </cell>
          <cell r="N2454">
            <v>16400000</v>
          </cell>
        </row>
        <row r="2455">
          <cell r="A2455" t="str">
            <v>KDTX64</v>
          </cell>
          <cell r="B2455">
            <v>44651.694444444445</v>
          </cell>
          <cell r="C2455" t="str">
            <v>NISSAN</v>
          </cell>
          <cell r="D2455" t="str">
            <v>MARCH</v>
          </cell>
          <cell r="E2455">
            <v>2018</v>
          </cell>
          <cell r="F2455">
            <v>70000</v>
          </cell>
          <cell r="G2455" t="str">
            <v>1.6 SPORT DRIVE AC MT</v>
          </cell>
          <cell r="H2455" t="str">
            <v>blanco</v>
          </cell>
          <cell r="I2455" t="str">
            <v>Local Usados</v>
          </cell>
          <cell r="J2455" t="str">
            <v xml:space="preserve"> </v>
          </cell>
          <cell r="K2455" t="str">
            <v>Camila Chepilla</v>
          </cell>
          <cell r="L2455" t="str">
            <v>Vanessa  Casanga</v>
          </cell>
          <cell r="M2455" t="str">
            <v>vcasanga@callegari.cl</v>
          </cell>
          <cell r="N2455">
            <v>6300000</v>
          </cell>
        </row>
        <row r="2456">
          <cell r="A2456" t="str">
            <v>JSWF58</v>
          </cell>
          <cell r="B2456">
            <v>44651.556944444441</v>
          </cell>
          <cell r="C2456" t="str">
            <v>CHEVROLET</v>
          </cell>
          <cell r="D2456" t="str">
            <v>TRACKER</v>
          </cell>
          <cell r="E2456">
            <v>2017</v>
          </cell>
          <cell r="F2456">
            <v>137000</v>
          </cell>
          <cell r="G2456" t="str">
            <v>1.8 LS MT</v>
          </cell>
          <cell r="H2456" t="str">
            <v>PLATEADO PLATA METALICO</v>
          </cell>
          <cell r="I2456" t="str">
            <v>Vallenar</v>
          </cell>
          <cell r="J2456" t="str">
            <v xml:space="preserve"> </v>
          </cell>
          <cell r="K2456" t="str">
            <v>Camila Chepilla</v>
          </cell>
          <cell r="L2456" t="str">
            <v>Jorge Peña</v>
          </cell>
          <cell r="M2456" t="str">
            <v>jpenav@callegari.cl</v>
          </cell>
          <cell r="N2456">
            <v>10500000</v>
          </cell>
        </row>
        <row r="2457">
          <cell r="A2457" t="str">
            <v>JWCL78</v>
          </cell>
          <cell r="B2457">
            <v>44651.470138888886</v>
          </cell>
          <cell r="C2457" t="str">
            <v>MITSUBISHI</v>
          </cell>
          <cell r="D2457" t="str">
            <v>L200</v>
          </cell>
          <cell r="E2457">
            <v>2018</v>
          </cell>
          <cell r="F2457">
            <v>76700</v>
          </cell>
          <cell r="H2457" t="str">
            <v>GRIS GRAFITO</v>
          </cell>
          <cell r="I2457" t="str">
            <v>Megacentro Ovalle</v>
          </cell>
          <cell r="J2457" t="str">
            <v xml:space="preserve"> </v>
          </cell>
          <cell r="K2457" t="str">
            <v>Camila Chepilla</v>
          </cell>
          <cell r="L2457" t="str">
            <v>David Ramirez</v>
          </cell>
          <cell r="M2457" t="str">
            <v>dramirez@callegari.cl</v>
          </cell>
          <cell r="N2457">
            <v>15000000</v>
          </cell>
        </row>
        <row r="2458">
          <cell r="A2458" t="str">
            <v>FBBR44</v>
          </cell>
          <cell r="B2458">
            <v>44651.469444444447</v>
          </cell>
          <cell r="C2458" t="str">
            <v>KIA MOTORS</v>
          </cell>
          <cell r="D2458" t="str">
            <v>MORNING</v>
          </cell>
          <cell r="E2458">
            <v>2012</v>
          </cell>
          <cell r="F2458">
            <v>104000</v>
          </cell>
          <cell r="G2458" t="str">
            <v>MORNING EX 1.2 MEC A/C DAB</v>
          </cell>
          <cell r="H2458" t="str">
            <v>PLATEADO BRILLANTE</v>
          </cell>
          <cell r="I2458" t="str">
            <v>Megacentro Copiapo</v>
          </cell>
          <cell r="J2458" t="str">
            <v xml:space="preserve"> </v>
          </cell>
          <cell r="K2458" t="str">
            <v>Camila Chepilla</v>
          </cell>
          <cell r="L2458" t="str">
            <v>Atalia Quinteros</v>
          </cell>
          <cell r="M2458" t="str">
            <v>ataliaq@callegari.cl</v>
          </cell>
          <cell r="N2458">
            <v>4500000</v>
          </cell>
        </row>
        <row r="2459">
          <cell r="A2459" t="str">
            <v>LLBT11</v>
          </cell>
          <cell r="B2459">
            <v>44650.718055555553</v>
          </cell>
          <cell r="C2459" t="str">
            <v>FIAT</v>
          </cell>
          <cell r="D2459" t="str">
            <v>UNO</v>
          </cell>
          <cell r="E2459">
            <v>2019</v>
          </cell>
          <cell r="F2459">
            <v>46000</v>
          </cell>
          <cell r="G2459" t="str">
            <v>1.4 WAY EVO AA FL MT</v>
          </cell>
          <cell r="H2459" t="str">
            <v>VERDE POLINESIA</v>
          </cell>
          <cell r="I2459" t="str">
            <v>Local Fco De Aguirre</v>
          </cell>
          <cell r="J2459" t="str">
            <v xml:space="preserve"> </v>
          </cell>
          <cell r="K2459" t="str">
            <v>Camila Chepilla</v>
          </cell>
          <cell r="L2459" t="str">
            <v>Pablo Toth</v>
          </cell>
          <cell r="M2459" t="str">
            <v>ptoth@callegari.cl</v>
          </cell>
          <cell r="N2459">
            <v>7300000</v>
          </cell>
        </row>
        <row r="2460">
          <cell r="A2460" t="str">
            <v>LLBZ21</v>
          </cell>
          <cell r="B2460">
            <v>44650.717361111114</v>
          </cell>
          <cell r="C2460" t="str">
            <v>FORD</v>
          </cell>
          <cell r="D2460" t="str">
            <v>ECOSPORT</v>
          </cell>
          <cell r="E2460">
            <v>2019</v>
          </cell>
          <cell r="F2460">
            <v>34000</v>
          </cell>
          <cell r="G2460" t="str">
            <v>1.5 SE MT</v>
          </cell>
          <cell r="H2460" t="str">
            <v>BLANCO</v>
          </cell>
          <cell r="I2460" t="str">
            <v>Local Fco De Aguirre</v>
          </cell>
          <cell r="J2460" t="str">
            <v xml:space="preserve"> </v>
          </cell>
          <cell r="K2460" t="str">
            <v>Camila Chepilla</v>
          </cell>
          <cell r="L2460" t="str">
            <v>Whitney Torres</v>
          </cell>
          <cell r="M2460" t="str">
            <v>mariana.torres@callegari.cl</v>
          </cell>
          <cell r="N2460">
            <v>11700000</v>
          </cell>
        </row>
        <row r="2461">
          <cell r="A2461" t="str">
            <v>PRSJ38</v>
          </cell>
          <cell r="B2461">
            <v>44650.446527777778</v>
          </cell>
          <cell r="C2461" t="str">
            <v>RAM</v>
          </cell>
          <cell r="D2461" t="str">
            <v>VAN 1000</v>
          </cell>
          <cell r="E2461">
            <v>2021</v>
          </cell>
          <cell r="F2461">
            <v>20000</v>
          </cell>
          <cell r="G2461" t="str">
            <v>1.3 CARGO CORTO (3.4 MTS3) MT DIESEL</v>
          </cell>
          <cell r="H2461" t="str">
            <v>BLANCO BANCHISA</v>
          </cell>
          <cell r="I2461" t="str">
            <v>Sk Copiapo</v>
          </cell>
          <cell r="J2461" t="str">
            <v xml:space="preserve"> </v>
          </cell>
          <cell r="K2461" t="str">
            <v>Camila Chepilla</v>
          </cell>
          <cell r="L2461" t="str">
            <v>Daiselys Osuna</v>
          </cell>
          <cell r="M2461" t="str">
            <v>daiselys.osuna@callegari.cl</v>
          </cell>
          <cell r="N2461">
            <v>11500000</v>
          </cell>
        </row>
        <row r="2462">
          <cell r="A2462" t="str">
            <v>KJRG23</v>
          </cell>
          <cell r="B2462">
            <v>44649.415277777778</v>
          </cell>
          <cell r="C2462" t="str">
            <v>KIA MOTORS</v>
          </cell>
          <cell r="D2462" t="str">
            <v>RIO 5</v>
          </cell>
          <cell r="E2462">
            <v>2018</v>
          </cell>
          <cell r="F2462">
            <v>23050</v>
          </cell>
          <cell r="G2462" t="str">
            <v>RIO 5 EX 1.4L 6MT</v>
          </cell>
          <cell r="H2462" t="str">
            <v>ROJO BENGALA</v>
          </cell>
          <cell r="I2462" t="str">
            <v>Kia La Serena</v>
          </cell>
          <cell r="J2462" t="str">
            <v xml:space="preserve"> </v>
          </cell>
          <cell r="K2462" t="str">
            <v>Camila Chepilla</v>
          </cell>
          <cell r="L2462" t="str">
            <v>Erica Miranda</v>
          </cell>
          <cell r="M2462" t="str">
            <v>emiranda@callegari.cl</v>
          </cell>
          <cell r="N2462">
            <v>7500000</v>
          </cell>
        </row>
        <row r="2463">
          <cell r="A2463" t="str">
            <v>KWYH94</v>
          </cell>
          <cell r="B2463">
            <v>44649.414583333331</v>
          </cell>
          <cell r="C2463" t="str">
            <v>KIA MOTORS</v>
          </cell>
          <cell r="D2463" t="str">
            <v>SPORTAGE</v>
          </cell>
          <cell r="E2463">
            <v>2019</v>
          </cell>
          <cell r="F2463">
            <v>53400</v>
          </cell>
          <cell r="G2463" t="str">
            <v>2.0 LX MT</v>
          </cell>
          <cell r="H2463" t="str">
            <v>BLANCO INVIERNO</v>
          </cell>
          <cell r="I2463" t="str">
            <v>Kia La Serena</v>
          </cell>
          <cell r="J2463" t="str">
            <v xml:space="preserve"> </v>
          </cell>
          <cell r="K2463" t="str">
            <v>Camila Chepilla</v>
          </cell>
          <cell r="L2463" t="str">
            <v>Erica Miranda</v>
          </cell>
          <cell r="M2463" t="str">
            <v>emiranda@callegari.cl</v>
          </cell>
          <cell r="N2463">
            <v>16500000</v>
          </cell>
        </row>
        <row r="2464">
          <cell r="A2464" t="str">
            <v>LHRT83</v>
          </cell>
          <cell r="B2464">
            <v>44649.414583333331</v>
          </cell>
          <cell r="C2464" t="str">
            <v>KIA MOTORS</v>
          </cell>
          <cell r="D2464" t="str">
            <v>MORNING</v>
          </cell>
          <cell r="E2464">
            <v>2019</v>
          </cell>
          <cell r="F2464">
            <v>54512</v>
          </cell>
          <cell r="G2464" t="str">
            <v>MORNING LX 1.0L 5MT ABS</v>
          </cell>
          <cell r="H2464" t="str">
            <v>PLATEADO TITANIO</v>
          </cell>
          <cell r="I2464" t="str">
            <v>Kia La Serena</v>
          </cell>
          <cell r="J2464" t="str">
            <v xml:space="preserve"> </v>
          </cell>
          <cell r="K2464" t="str">
            <v>Camila Chepilla</v>
          </cell>
          <cell r="L2464" t="str">
            <v>Erica Miranda</v>
          </cell>
          <cell r="M2464" t="str">
            <v>emiranda@callegari.cl</v>
          </cell>
          <cell r="N2464">
            <v>6800000</v>
          </cell>
        </row>
        <row r="2465">
          <cell r="A2465" t="str">
            <v>LTVT87</v>
          </cell>
          <cell r="B2465">
            <v>44648.438888888886</v>
          </cell>
          <cell r="C2465" t="str">
            <v>CHEVROLET</v>
          </cell>
          <cell r="D2465" t="str">
            <v>SPIN</v>
          </cell>
          <cell r="E2465">
            <v>2020</v>
          </cell>
          <cell r="F2465">
            <v>100000</v>
          </cell>
          <cell r="G2465" t="str">
            <v>1.8 ACTIV AT</v>
          </cell>
          <cell r="H2465" t="str">
            <v>GRIS METALICO</v>
          </cell>
          <cell r="I2465" t="str">
            <v>Peugeot La Serena</v>
          </cell>
          <cell r="J2465" t="str">
            <v xml:space="preserve"> </v>
          </cell>
          <cell r="K2465" t="str">
            <v>Camila Chepilla</v>
          </cell>
          <cell r="L2465" t="str">
            <v>Camila Gonzalez</v>
          </cell>
          <cell r="M2465" t="str">
            <v>camila.gonzalez@callegari.cl</v>
          </cell>
          <cell r="N2465">
            <v>12000000</v>
          </cell>
        </row>
        <row r="2466">
          <cell r="A2466" t="str">
            <v>JZGD93</v>
          </cell>
          <cell r="B2466">
            <v>44645.416666666664</v>
          </cell>
          <cell r="C2466" t="str">
            <v>KIA MOTORS</v>
          </cell>
          <cell r="D2466" t="str">
            <v>SORENTO</v>
          </cell>
          <cell r="E2466">
            <v>2018</v>
          </cell>
          <cell r="F2466">
            <v>89000</v>
          </cell>
          <cell r="G2466" t="str">
            <v>SORENTO EX 2.2L DSL 6MT 2WD</v>
          </cell>
          <cell r="H2466" t="str">
            <v>BLANCO INVIERNO</v>
          </cell>
          <cell r="I2466" t="str">
            <v xml:space="preserve">Premium Usados </v>
          </cell>
          <cell r="J2466" t="str">
            <v xml:space="preserve"> </v>
          </cell>
          <cell r="K2466" t="str">
            <v>Felipe Zárate</v>
          </cell>
          <cell r="L2466" t="str">
            <v>Liliana Benitez</v>
          </cell>
          <cell r="M2466" t="str">
            <v>lbenitez@callegari.cl</v>
          </cell>
          <cell r="N2466">
            <v>21000000</v>
          </cell>
        </row>
        <row r="2467">
          <cell r="A2467" t="str">
            <v>JGBW99</v>
          </cell>
          <cell r="B2467">
            <v>44645.415277777778</v>
          </cell>
          <cell r="C2467" t="str">
            <v>FORD</v>
          </cell>
          <cell r="D2467" t="str">
            <v>F-150</v>
          </cell>
          <cell r="E2467">
            <v>2017</v>
          </cell>
          <cell r="F2467">
            <v>121000</v>
          </cell>
          <cell r="G2467" t="str">
            <v>5.0 LARIAT CC SPORT AT 4X4</v>
          </cell>
          <cell r="H2467" t="str">
            <v>GRIS CEMENTO</v>
          </cell>
          <cell r="I2467" t="str">
            <v>Megacentro La Serena</v>
          </cell>
          <cell r="J2467" t="str">
            <v xml:space="preserve"> </v>
          </cell>
          <cell r="K2467" t="str">
            <v>Felipe Zárate</v>
          </cell>
          <cell r="L2467" t="str">
            <v>Fabian Muñoz</v>
          </cell>
          <cell r="M2467" t="str">
            <v>fmunoz@callegari.cl</v>
          </cell>
          <cell r="N2467">
            <v>28000000</v>
          </cell>
        </row>
        <row r="2468">
          <cell r="A2468" t="str">
            <v>KDTS89</v>
          </cell>
          <cell r="B2468">
            <v>44644.709722222222</v>
          </cell>
          <cell r="C2468" t="str">
            <v>HYUNDAI</v>
          </cell>
          <cell r="D2468" t="str">
            <v>ELANTRA</v>
          </cell>
          <cell r="E2468">
            <v>2018</v>
          </cell>
          <cell r="F2468">
            <v>51000</v>
          </cell>
          <cell r="H2468" t="str">
            <v>BLANCO</v>
          </cell>
          <cell r="I2468" t="str">
            <v>Megacentro Copiapo</v>
          </cell>
          <cell r="J2468" t="str">
            <v xml:space="preserve"> </v>
          </cell>
          <cell r="K2468" t="str">
            <v>Felipe Zárate</v>
          </cell>
          <cell r="L2468" t="str">
            <v>Alvaro Castro</v>
          </cell>
          <cell r="M2468" t="str">
            <v>acastro@callegari.cl</v>
          </cell>
          <cell r="N2468">
            <v>10500000</v>
          </cell>
        </row>
        <row r="2469">
          <cell r="A2469" t="str">
            <v>LBGV58</v>
          </cell>
          <cell r="B2469">
            <v>44644.700694444444</v>
          </cell>
          <cell r="C2469" t="str">
            <v>NISSAN</v>
          </cell>
          <cell r="D2469" t="str">
            <v>KICKS</v>
          </cell>
          <cell r="E2469">
            <v>2019</v>
          </cell>
          <cell r="F2469">
            <v>47000</v>
          </cell>
          <cell r="G2469" t="str">
            <v>1.6 ADVANCE MT</v>
          </cell>
          <cell r="H2469" t="str">
            <v>ROJO METALICO</v>
          </cell>
          <cell r="I2469" t="str">
            <v>Nissan La Serena</v>
          </cell>
          <cell r="J2469" t="str">
            <v xml:space="preserve"> </v>
          </cell>
          <cell r="K2469" t="str">
            <v>Felipe Zárate</v>
          </cell>
          <cell r="L2469" t="str">
            <v>Matias Heredia</v>
          </cell>
          <cell r="M2469" t="str">
            <v>mheredia@callegari.cl</v>
          </cell>
          <cell r="N2469">
            <v>11500000</v>
          </cell>
        </row>
        <row r="2470">
          <cell r="A2470" t="str">
            <v>KRWC88</v>
          </cell>
          <cell r="B2470">
            <v>44643.663194444445</v>
          </cell>
          <cell r="C2470" t="str">
            <v>FORD</v>
          </cell>
          <cell r="D2470" t="str">
            <v>EXPLORER</v>
          </cell>
          <cell r="E2470">
            <v>2018</v>
          </cell>
          <cell r="F2470">
            <v>45000</v>
          </cell>
          <cell r="G2470" t="str">
            <v>2.3 ECOBOOST 4X2 AT</v>
          </cell>
          <cell r="H2470" t="str">
            <v>BLANCO OXFORD</v>
          </cell>
          <cell r="I2470" t="str">
            <v>Megacentro La Serena</v>
          </cell>
          <cell r="J2470" t="str">
            <v xml:space="preserve"> </v>
          </cell>
          <cell r="K2470" t="str">
            <v>Felipe Zárate</v>
          </cell>
          <cell r="L2470" t="str">
            <v>Fabian Muñoz</v>
          </cell>
          <cell r="M2470" t="str">
            <v>fmunoz@callegari.cl</v>
          </cell>
          <cell r="N2470">
            <v>19600000</v>
          </cell>
        </row>
        <row r="2471">
          <cell r="A2471" t="str">
            <v>LDVT68</v>
          </cell>
          <cell r="B2471">
            <v>44643.508333333331</v>
          </cell>
          <cell r="C2471" t="str">
            <v>SUBARU</v>
          </cell>
          <cell r="D2471" t="str">
            <v>IMPREZA</v>
          </cell>
          <cell r="E2471">
            <v>2020</v>
          </cell>
          <cell r="F2471">
            <v>32000</v>
          </cell>
          <cell r="G2471" t="str">
            <v>1.6 AWD AT 4X4</v>
          </cell>
          <cell r="H2471" t="str">
            <v>BLANCO CRISTAL PERLA</v>
          </cell>
          <cell r="I2471" t="str">
            <v>Kia La Serena</v>
          </cell>
          <cell r="J2471" t="str">
            <v xml:space="preserve"> </v>
          </cell>
          <cell r="K2471" t="str">
            <v>Felipe Zárate</v>
          </cell>
          <cell r="L2471" t="str">
            <v>Loreto Garces</v>
          </cell>
          <cell r="M2471" t="str">
            <v>lgarces@callegari.cl</v>
          </cell>
          <cell r="N2471">
            <v>15700000</v>
          </cell>
        </row>
        <row r="2472">
          <cell r="A2472" t="str">
            <v>LYLZ40</v>
          </cell>
          <cell r="B2472">
            <v>44642.570138888892</v>
          </cell>
          <cell r="C2472" t="str">
            <v>JEEP</v>
          </cell>
          <cell r="D2472" t="str">
            <v>COMPASS</v>
          </cell>
          <cell r="E2472">
            <v>2020</v>
          </cell>
          <cell r="F2472">
            <v>10700</v>
          </cell>
          <cell r="H2472" t="str">
            <v>BLANCO</v>
          </cell>
          <cell r="I2472" t="str">
            <v>Peugeot La Serena</v>
          </cell>
          <cell r="J2472" t="str">
            <v xml:space="preserve"> </v>
          </cell>
          <cell r="K2472" t="str">
            <v>Felipe Zárate</v>
          </cell>
          <cell r="L2472" t="str">
            <v>Maria Alejandra Garcia</v>
          </cell>
          <cell r="M2472" t="str">
            <v>magarcia@callegari.cl</v>
          </cell>
          <cell r="N2472">
            <v>18500000</v>
          </cell>
        </row>
        <row r="2473">
          <cell r="A2473" t="str">
            <v>LVXF79</v>
          </cell>
          <cell r="B2473">
            <v>44642.500694444447</v>
          </cell>
          <cell r="C2473" t="str">
            <v>MG</v>
          </cell>
          <cell r="D2473" t="str">
            <v>MG3</v>
          </cell>
          <cell r="E2473">
            <v>2020</v>
          </cell>
          <cell r="F2473">
            <v>43000</v>
          </cell>
          <cell r="G2473" t="str">
            <v>1.5 STD MT</v>
          </cell>
          <cell r="H2473" t="str">
            <v>ROJO</v>
          </cell>
          <cell r="I2473" t="str">
            <v>Local Fco De Aguirre</v>
          </cell>
          <cell r="J2473" t="str">
            <v xml:space="preserve"> </v>
          </cell>
          <cell r="K2473" t="str">
            <v>Felipe Zárate</v>
          </cell>
          <cell r="L2473" t="str">
            <v>Maria Mendoza</v>
          </cell>
          <cell r="M2473" t="str">
            <v>maria.mendoza@callegari.cl</v>
          </cell>
          <cell r="N2473">
            <v>8200000</v>
          </cell>
        </row>
        <row r="2474">
          <cell r="A2474" t="str">
            <v>LCWD88</v>
          </cell>
          <cell r="B2474">
            <v>44641.759722222225</v>
          </cell>
          <cell r="C2474" t="str">
            <v>NISSAN</v>
          </cell>
          <cell r="D2474" t="str">
            <v>VERSA</v>
          </cell>
          <cell r="E2474">
            <v>2019</v>
          </cell>
          <cell r="F2474">
            <v>17000</v>
          </cell>
          <cell r="G2474" t="str">
            <v>1.6 DRIVE AC MT 4X2</v>
          </cell>
          <cell r="H2474" t="str">
            <v>NEGRO</v>
          </cell>
          <cell r="I2474" t="str">
            <v>Nissan Copiapo</v>
          </cell>
          <cell r="J2474" t="str">
            <v xml:space="preserve"> </v>
          </cell>
          <cell r="K2474" t="str">
            <v>Felipe Zárate</v>
          </cell>
          <cell r="L2474" t="str">
            <v>Jonathan Barraza</v>
          </cell>
          <cell r="M2474" t="str">
            <v>jbarraza@callegari.cl</v>
          </cell>
          <cell r="N2474">
            <v>8000000</v>
          </cell>
        </row>
        <row r="2475">
          <cell r="A2475" t="str">
            <v>PCFL54</v>
          </cell>
          <cell r="B2475">
            <v>44638.513888888891</v>
          </cell>
          <cell r="C2475" t="str">
            <v>PEUGEOT</v>
          </cell>
          <cell r="D2475">
            <v>2008</v>
          </cell>
          <cell r="E2475">
            <v>2020</v>
          </cell>
          <cell r="F2475">
            <v>29000</v>
          </cell>
          <cell r="G2475" t="str">
            <v>1.5 ACTIVE BLUEHDI 100 MT DIESEL</v>
          </cell>
          <cell r="H2475" t="str">
            <v>GRIS ARTENSE</v>
          </cell>
          <cell r="I2475" t="str">
            <v>Peugeot La Serena</v>
          </cell>
          <cell r="J2475" t="str">
            <v xml:space="preserve"> </v>
          </cell>
          <cell r="K2475" t="str">
            <v>Felipe Zárate</v>
          </cell>
          <cell r="L2475" t="str">
            <v>Camila Gonzalez</v>
          </cell>
          <cell r="M2475" t="str">
            <v>camila.gonzalez@callegari.cl</v>
          </cell>
          <cell r="N2475">
            <v>17000000</v>
          </cell>
        </row>
        <row r="2476">
          <cell r="A2476" t="str">
            <v>CJZV22</v>
          </cell>
          <cell r="B2476">
            <v>44637.805555555555</v>
          </cell>
          <cell r="C2476" t="str">
            <v>CITROEN</v>
          </cell>
          <cell r="D2476" t="str">
            <v>C-4</v>
          </cell>
          <cell r="E2476">
            <v>2010</v>
          </cell>
          <cell r="F2476">
            <v>153000</v>
          </cell>
          <cell r="G2476" t="str">
            <v>1.6 16V VTR 3P MT</v>
          </cell>
          <cell r="H2476" t="str">
            <v>NEGRO PERLA</v>
          </cell>
          <cell r="I2476" t="str">
            <v>Megacentro Ovalle</v>
          </cell>
          <cell r="J2476" t="str">
            <v xml:space="preserve"> </v>
          </cell>
          <cell r="K2476" t="str">
            <v>Felipe Zárate</v>
          </cell>
          <cell r="L2476" t="str">
            <v>Sammy Carrasquel</v>
          </cell>
          <cell r="M2476" t="str">
            <v>scarrasquel@callegari.cl</v>
          </cell>
          <cell r="N2476">
            <v>3600000</v>
          </cell>
        </row>
        <row r="2477">
          <cell r="A2477" t="str">
            <v>GWJZ84</v>
          </cell>
          <cell r="B2477">
            <v>44637.78125</v>
          </cell>
          <cell r="C2477" t="str">
            <v>AUDI</v>
          </cell>
          <cell r="D2477" t="str">
            <v>A4</v>
          </cell>
          <cell r="E2477">
            <v>2015</v>
          </cell>
          <cell r="F2477">
            <v>89000</v>
          </cell>
          <cell r="G2477" t="str">
            <v>1.8 TFSI MTRONIC 120HP DYN AT</v>
          </cell>
          <cell r="H2477" t="str">
            <v>AZUL LUNAR</v>
          </cell>
          <cell r="I2477" t="str">
            <v>Local Fco De Aguirre</v>
          </cell>
          <cell r="J2477" t="str">
            <v xml:space="preserve"> </v>
          </cell>
          <cell r="K2477" t="str">
            <v>Felipe Zárate</v>
          </cell>
          <cell r="L2477" t="str">
            <v>Paola Hidalgo</v>
          </cell>
          <cell r="M2477" t="str">
            <v>paola.hidalgo@callegari.cl</v>
          </cell>
          <cell r="N2477">
            <v>12500000</v>
          </cell>
        </row>
        <row r="2478">
          <cell r="A2478" t="str">
            <v>GLRH21</v>
          </cell>
          <cell r="B2478">
            <v>44637.491666666669</v>
          </cell>
          <cell r="C2478" t="str">
            <v>SSANGYONG</v>
          </cell>
          <cell r="D2478" t="str">
            <v>REXTON</v>
          </cell>
          <cell r="E2478">
            <v>2015</v>
          </cell>
          <cell r="F2478">
            <v>165000</v>
          </cell>
          <cell r="G2478" t="str">
            <v>2.0 MT 4X2 DIESEL</v>
          </cell>
          <cell r="H2478" t="str">
            <v>NEGRO</v>
          </cell>
          <cell r="I2478" t="str">
            <v>Usados Los Carreras</v>
          </cell>
          <cell r="J2478" t="str">
            <v xml:space="preserve"> </v>
          </cell>
          <cell r="K2478" t="str">
            <v>Felipe Zárate</v>
          </cell>
          <cell r="L2478" t="str">
            <v>Omar Rojas</v>
          </cell>
          <cell r="M2478" t="str">
            <v>orojas@callegari.cl</v>
          </cell>
          <cell r="N2478">
            <v>10500000</v>
          </cell>
        </row>
        <row r="2479">
          <cell r="A2479" t="str">
            <v>GSKZ92</v>
          </cell>
          <cell r="B2479">
            <v>44636.667361111111</v>
          </cell>
          <cell r="C2479" t="str">
            <v>KIA MOTORS</v>
          </cell>
          <cell r="D2479" t="str">
            <v>CERATO</v>
          </cell>
          <cell r="E2479">
            <v>2015</v>
          </cell>
          <cell r="F2479">
            <v>126494</v>
          </cell>
          <cell r="G2479" t="str">
            <v>CERATO SX 1.6L 6MT AC DAB ABS</v>
          </cell>
          <cell r="H2479" t="str">
            <v>GRIS METALICO</v>
          </cell>
          <cell r="I2479" t="str">
            <v>Usados Los Carreras</v>
          </cell>
          <cell r="J2479" t="str">
            <v xml:space="preserve"> </v>
          </cell>
          <cell r="K2479" t="str">
            <v>Felipe Zárate</v>
          </cell>
          <cell r="L2479" t="str">
            <v>Jose Mauricio Ibañez</v>
          </cell>
          <cell r="M2479" t="str">
            <v>jibanez@callegari.cl</v>
          </cell>
          <cell r="N2479">
            <v>9600000</v>
          </cell>
        </row>
        <row r="2480">
          <cell r="A2480" t="str">
            <v>JGBC86</v>
          </cell>
          <cell r="B2480">
            <v>44636.667361111111</v>
          </cell>
          <cell r="C2480" t="str">
            <v>KIA MOTORS</v>
          </cell>
          <cell r="D2480" t="str">
            <v>MORNING</v>
          </cell>
          <cell r="E2480">
            <v>2017</v>
          </cell>
          <cell r="F2480">
            <v>57300</v>
          </cell>
          <cell r="G2480" t="str">
            <v>MORNING EX 1.2L 5MT DAB AC</v>
          </cell>
          <cell r="H2480" t="str">
            <v>NEGRO GALAXIA</v>
          </cell>
          <cell r="I2480" t="str">
            <v>Usados Los Carreras</v>
          </cell>
          <cell r="J2480" t="str">
            <v xml:space="preserve"> </v>
          </cell>
          <cell r="K2480" t="str">
            <v>Felipe Zárate</v>
          </cell>
          <cell r="L2480" t="str">
            <v>Jose Mauricio Ibañez</v>
          </cell>
          <cell r="M2480" t="str">
            <v>jibanez@callegari.cl</v>
          </cell>
          <cell r="N2480">
            <v>7000000</v>
          </cell>
        </row>
        <row r="2481">
          <cell r="A2481" t="str">
            <v>JGBK65</v>
          </cell>
          <cell r="B2481">
            <v>44636.666666666664</v>
          </cell>
          <cell r="C2481" t="str">
            <v>SUZUKI</v>
          </cell>
          <cell r="D2481" t="str">
            <v>GRAND NOMADE</v>
          </cell>
          <cell r="E2481">
            <v>2017</v>
          </cell>
          <cell r="F2481">
            <v>54879</v>
          </cell>
          <cell r="G2481" t="str">
            <v>2.4 LIMITED NAV 4WD AT</v>
          </cell>
          <cell r="H2481" t="str">
            <v>PLATEADO PLATA</v>
          </cell>
          <cell r="I2481" t="str">
            <v>Usados Los Carreras</v>
          </cell>
          <cell r="J2481" t="str">
            <v xml:space="preserve"> </v>
          </cell>
          <cell r="K2481" t="str">
            <v>Felipe Zárate</v>
          </cell>
          <cell r="L2481" t="str">
            <v>Jose Mauricio Ibañez</v>
          </cell>
          <cell r="M2481" t="str">
            <v>jibanez@callegari.cl</v>
          </cell>
          <cell r="N2481">
            <v>14600000</v>
          </cell>
        </row>
        <row r="2482">
          <cell r="A2482" t="str">
            <v>LGRP20</v>
          </cell>
          <cell r="B2482">
            <v>44631.72152777778</v>
          </cell>
          <cell r="C2482" t="str">
            <v>JEEP</v>
          </cell>
          <cell r="D2482" t="str">
            <v>COMPASS</v>
          </cell>
          <cell r="E2482">
            <v>2019</v>
          </cell>
          <cell r="F2482">
            <v>38258</v>
          </cell>
          <cell r="G2482" t="str">
            <v>2.4 COMPASS SPORT AT</v>
          </cell>
          <cell r="H2482" t="str">
            <v>blanco</v>
          </cell>
          <cell r="I2482" t="str">
            <v>Local Usados</v>
          </cell>
          <cell r="J2482" t="str">
            <v xml:space="preserve"> </v>
          </cell>
          <cell r="K2482" t="str">
            <v>Felipe Zárate</v>
          </cell>
          <cell r="L2482" t="str">
            <v>Rodrigo Toro</v>
          </cell>
          <cell r="M2482" t="str">
            <v>rtoro@callegari.cl</v>
          </cell>
          <cell r="N2482">
            <v>15500000</v>
          </cell>
        </row>
        <row r="2483">
          <cell r="A2483" t="str">
            <v>PPZJ69</v>
          </cell>
          <cell r="B2483">
            <v>44635.566666666666</v>
          </cell>
          <cell r="C2483" t="str">
            <v>MITSUBISHI</v>
          </cell>
          <cell r="D2483" t="str">
            <v>OUTLANDER</v>
          </cell>
          <cell r="E2483">
            <v>2021</v>
          </cell>
          <cell r="F2483">
            <v>26142</v>
          </cell>
          <cell r="G2483" t="str">
            <v>2.0 GLX + AT 4X4</v>
          </cell>
          <cell r="H2483" t="str">
            <v>ROJO DIAMANTE</v>
          </cell>
          <cell r="I2483" t="str">
            <v>Usados Los Carreras</v>
          </cell>
          <cell r="J2483" t="str">
            <v xml:space="preserve"> </v>
          </cell>
          <cell r="K2483" t="str">
            <v>Felipe Zárate</v>
          </cell>
          <cell r="L2483" t="str">
            <v>Omar Rojas</v>
          </cell>
          <cell r="M2483" t="str">
            <v>orojas@callegari.cl</v>
          </cell>
          <cell r="N2483">
            <v>19500000</v>
          </cell>
        </row>
        <row r="2484">
          <cell r="A2484" t="str">
            <v>LYPK62</v>
          </cell>
          <cell r="B2484">
            <v>44635.481944444444</v>
          </cell>
          <cell r="C2484" t="str">
            <v>PEUGEOT</v>
          </cell>
          <cell r="D2484" t="str">
            <v>RIFTER</v>
          </cell>
          <cell r="E2484">
            <v>2020</v>
          </cell>
          <cell r="F2484">
            <v>29000</v>
          </cell>
          <cell r="G2484" t="str">
            <v>1.5 ALLURE BLUEHDI 130 AT DIESEL</v>
          </cell>
          <cell r="H2484" t="str">
            <v>GRIS ARTENSE</v>
          </cell>
          <cell r="I2484" t="str">
            <v>Megacentro Copiapo</v>
          </cell>
          <cell r="J2484" t="str">
            <v xml:space="preserve"> </v>
          </cell>
          <cell r="K2484" t="str">
            <v>Felipe Zárate</v>
          </cell>
          <cell r="L2484" t="str">
            <v>Alvaro Castro</v>
          </cell>
          <cell r="M2484" t="str">
            <v>acastro@callegari.cl</v>
          </cell>
          <cell r="N2484">
            <v>16500000</v>
          </cell>
        </row>
        <row r="2485">
          <cell r="A2485" t="str">
            <v>JDCS69</v>
          </cell>
          <cell r="B2485">
            <v>44635.460416666669</v>
          </cell>
          <cell r="C2485" t="str">
            <v>FORD</v>
          </cell>
          <cell r="D2485" t="str">
            <v>F-150</v>
          </cell>
          <cell r="E2485">
            <v>2017</v>
          </cell>
          <cell r="F2485">
            <v>85000</v>
          </cell>
          <cell r="G2485" t="str">
            <v>5.0 LARIAT CC SPORT AT 4X4</v>
          </cell>
          <cell r="H2485" t="str">
            <v>AZUL FLAME</v>
          </cell>
          <cell r="I2485" t="str">
            <v xml:space="preserve">Premium Usados </v>
          </cell>
          <cell r="J2485" t="str">
            <v xml:space="preserve"> </v>
          </cell>
          <cell r="K2485" t="str">
            <v>Felipe Zárate</v>
          </cell>
          <cell r="L2485" t="str">
            <v>Liliana Benitez</v>
          </cell>
          <cell r="M2485" t="str">
            <v>lbenitez@callegari.cl</v>
          </cell>
          <cell r="N2485">
            <v>25000000</v>
          </cell>
        </row>
        <row r="2486">
          <cell r="A2486" t="str">
            <v>KDTY98</v>
          </cell>
          <cell r="B2486">
            <v>44631.737500000003</v>
          </cell>
          <cell r="C2486" t="str">
            <v>FORD</v>
          </cell>
          <cell r="D2486" t="str">
            <v>EDGE</v>
          </cell>
          <cell r="E2486">
            <v>2018</v>
          </cell>
          <cell r="F2486">
            <v>85000</v>
          </cell>
          <cell r="G2486" t="str">
            <v>2.0 SE ECOBOOST 4X2 AT</v>
          </cell>
          <cell r="H2486" t="str">
            <v>BLANCO OXFORD</v>
          </cell>
          <cell r="I2486" t="str">
            <v>Local Usados</v>
          </cell>
          <cell r="J2486" t="str">
            <v xml:space="preserve"> </v>
          </cell>
          <cell r="K2486" t="str">
            <v>Felipe Zárate</v>
          </cell>
          <cell r="L2486" t="str">
            <v>Rafael Puelma</v>
          </cell>
          <cell r="M2486" t="str">
            <v>rpuelma@callegari.cl</v>
          </cell>
          <cell r="N2486">
            <v>18000000</v>
          </cell>
        </row>
        <row r="2487">
          <cell r="A2487" t="str">
            <v>RBXW47</v>
          </cell>
          <cell r="B2487">
            <v>44630.5</v>
          </cell>
          <cell r="C2487" t="str">
            <v>FORD</v>
          </cell>
          <cell r="D2487" t="str">
            <v>TERRITORY</v>
          </cell>
          <cell r="E2487">
            <v>2021</v>
          </cell>
          <cell r="F2487">
            <v>8000</v>
          </cell>
          <cell r="G2487" t="str">
            <v>1.5 TREND AT</v>
          </cell>
          <cell r="H2487" t="str">
            <v>BLANCO METALICO</v>
          </cell>
          <cell r="I2487" t="str">
            <v>Megacentro La Serena</v>
          </cell>
          <cell r="J2487" t="str">
            <v xml:space="preserve"> </v>
          </cell>
          <cell r="K2487" t="str">
            <v>Felipe Zárate</v>
          </cell>
          <cell r="L2487" t="str">
            <v>Fabian Muñoz</v>
          </cell>
          <cell r="M2487" t="str">
            <v>fmunoz@callegari.cl</v>
          </cell>
          <cell r="N2487">
            <v>19000000</v>
          </cell>
        </row>
        <row r="2488">
          <cell r="A2488" t="str">
            <v>KZWD39</v>
          </cell>
          <cell r="B2488">
            <v>44630.469444444447</v>
          </cell>
          <cell r="C2488" t="str">
            <v>KIA MOTORS</v>
          </cell>
          <cell r="D2488" t="str">
            <v>SPORTAGE</v>
          </cell>
          <cell r="E2488">
            <v>2019</v>
          </cell>
          <cell r="F2488">
            <v>63000</v>
          </cell>
          <cell r="G2488" t="str">
            <v>SPORTAGE LX 2.0L GSL 6MT 2WD</v>
          </cell>
          <cell r="H2488" t="str">
            <v>GRIS ACERO</v>
          </cell>
          <cell r="I2488" t="str">
            <v>Kia La Serena</v>
          </cell>
          <cell r="J2488" t="str">
            <v xml:space="preserve"> </v>
          </cell>
          <cell r="K2488" t="str">
            <v>Felipe Zárate</v>
          </cell>
          <cell r="L2488" t="str">
            <v>Carolina Bustos</v>
          </cell>
          <cell r="M2488" t="str">
            <v>cbustos@callegari.cl</v>
          </cell>
          <cell r="N2488">
            <v>17000000</v>
          </cell>
        </row>
        <row r="2489">
          <cell r="A2489" t="str">
            <v>KHWK29</v>
          </cell>
          <cell r="B2489">
            <v>44630.469444444447</v>
          </cell>
          <cell r="C2489" t="str">
            <v>SUZUKI</v>
          </cell>
          <cell r="D2489" t="str">
            <v>GRAND NOMADE</v>
          </cell>
          <cell r="E2489">
            <v>2018</v>
          </cell>
          <cell r="F2489">
            <v>39700</v>
          </cell>
          <cell r="G2489" t="str">
            <v>2.4 GLX MT / 4WD NAV</v>
          </cell>
          <cell r="H2489" t="str">
            <v>DORADO BRONCE BIZONT</v>
          </cell>
          <cell r="I2489" t="str">
            <v>Usados Los Carreras</v>
          </cell>
          <cell r="J2489" t="str">
            <v xml:space="preserve"> </v>
          </cell>
          <cell r="K2489" t="str">
            <v>Felipe Zárate</v>
          </cell>
          <cell r="L2489" t="str">
            <v>Omar Rojas</v>
          </cell>
          <cell r="M2489" t="str">
            <v>orojas@callegari.cl</v>
          </cell>
          <cell r="N2489">
            <v>14300000</v>
          </cell>
        </row>
        <row r="2490">
          <cell r="A2490" t="str">
            <v>JKGC87</v>
          </cell>
          <cell r="B2490">
            <v>44627.425694444442</v>
          </cell>
          <cell r="C2490" t="str">
            <v>FORD</v>
          </cell>
          <cell r="D2490" t="str">
            <v>EXPLORER</v>
          </cell>
          <cell r="E2490">
            <v>2017</v>
          </cell>
          <cell r="F2490">
            <v>65000</v>
          </cell>
          <cell r="G2490" t="str">
            <v>2.3 LIMITED AT 4X4</v>
          </cell>
          <cell r="H2490" t="str">
            <v>DORADO ORO BLANCO</v>
          </cell>
          <cell r="I2490" t="str">
            <v>Megacentro La Serena</v>
          </cell>
          <cell r="J2490" t="str">
            <v xml:space="preserve"> </v>
          </cell>
          <cell r="K2490" t="str">
            <v>Felipe Zárate</v>
          </cell>
          <cell r="L2490" t="str">
            <v>Fabian Muñoz</v>
          </cell>
          <cell r="M2490" t="str">
            <v>fmunoz@callegari.cl</v>
          </cell>
          <cell r="N2490">
            <v>28500000</v>
          </cell>
        </row>
        <row r="2491">
          <cell r="A2491" t="str">
            <v>KVTZ71</v>
          </cell>
          <cell r="B2491">
            <v>44624.380555555559</v>
          </cell>
          <cell r="C2491" t="str">
            <v>BRILLIANCE</v>
          </cell>
          <cell r="D2491" t="str">
            <v>V3</v>
          </cell>
          <cell r="E2491">
            <v>2019</v>
          </cell>
          <cell r="F2491">
            <v>99000</v>
          </cell>
          <cell r="G2491" t="str">
            <v>1.5 MT 4X2 GX COMFORTABLE</v>
          </cell>
          <cell r="H2491" t="str">
            <v>BLANCO</v>
          </cell>
          <cell r="I2491" t="str">
            <v xml:space="preserve">Premium Usados </v>
          </cell>
          <cell r="J2491" t="str">
            <v xml:space="preserve"> </v>
          </cell>
          <cell r="K2491" t="str">
            <v>Felipe Zárate</v>
          </cell>
          <cell r="L2491" t="str">
            <v>Jordi Foitzick</v>
          </cell>
          <cell r="M2491" t="str">
            <v>jocarrasco@callegari.cl</v>
          </cell>
          <cell r="N2491">
            <v>8300000</v>
          </cell>
        </row>
        <row r="2492">
          <cell r="A2492" t="str">
            <v>RKRX85</v>
          </cell>
          <cell r="B2492">
            <v>44624.379861111112</v>
          </cell>
          <cell r="C2492" t="str">
            <v>MG</v>
          </cell>
          <cell r="D2492" t="str">
            <v>ZX</v>
          </cell>
          <cell r="E2492">
            <v>2022</v>
          </cell>
          <cell r="F2492">
            <v>180</v>
          </cell>
          <cell r="G2492" t="str">
            <v>1.5 DLX MT</v>
          </cell>
          <cell r="H2492" t="str">
            <v xml:space="preserve">ROJO </v>
          </cell>
          <cell r="I2492" t="str">
            <v>Sk Copiapo</v>
          </cell>
          <cell r="J2492" t="str">
            <v xml:space="preserve"> </v>
          </cell>
          <cell r="K2492" t="str">
            <v>Felipe Zárate</v>
          </cell>
          <cell r="L2492" t="str">
            <v>Elizabeth Guerrero</v>
          </cell>
          <cell r="M2492" t="str">
            <v>eguerrero@callegari.cl</v>
          </cell>
          <cell r="N2492">
            <v>11500000</v>
          </cell>
        </row>
        <row r="2493">
          <cell r="A2493" t="str">
            <v>LYLV90</v>
          </cell>
          <cell r="B2493">
            <v>44622.661111111112</v>
          </cell>
          <cell r="C2493" t="str">
            <v>FORD</v>
          </cell>
          <cell r="D2493" t="str">
            <v>RANGER</v>
          </cell>
          <cell r="E2493">
            <v>2020</v>
          </cell>
          <cell r="F2493">
            <v>80000</v>
          </cell>
          <cell r="H2493" t="str">
            <v>AZUL AURORA</v>
          </cell>
          <cell r="I2493" t="str">
            <v>Megacentro La Serena</v>
          </cell>
          <cell r="J2493" t="str">
            <v xml:space="preserve"> </v>
          </cell>
          <cell r="K2493" t="str">
            <v>Felipe Zárate</v>
          </cell>
          <cell r="L2493" t="str">
            <v>Jorge De La Jara</v>
          </cell>
          <cell r="M2493" t="str">
            <v>jdelajara@callegari.cl</v>
          </cell>
          <cell r="N2493">
            <v>25500000</v>
          </cell>
        </row>
        <row r="2494">
          <cell r="A2494" t="str">
            <v>LYLV90</v>
          </cell>
          <cell r="B2494">
            <v>44622.661111111112</v>
          </cell>
          <cell r="C2494" t="str">
            <v>FORD</v>
          </cell>
          <cell r="D2494" t="str">
            <v>RANGER</v>
          </cell>
          <cell r="E2494">
            <v>2020</v>
          </cell>
          <cell r="F2494">
            <v>88240</v>
          </cell>
          <cell r="G2494" t="str">
            <v>3.2 XLT AT 4X4 DIESEL</v>
          </cell>
          <cell r="H2494" t="str">
            <v>AZUL AURORA</v>
          </cell>
          <cell r="I2494" t="str">
            <v>Megacentro La Serena</v>
          </cell>
          <cell r="J2494" t="str">
            <v xml:space="preserve"> </v>
          </cell>
          <cell r="K2494" t="str">
            <v>Felipe Zárate</v>
          </cell>
          <cell r="L2494" t="str">
            <v>Fabian Muñoz</v>
          </cell>
          <cell r="M2494" t="str">
            <v>fmunoz@callegari.cl</v>
          </cell>
          <cell r="N2494">
            <v>25500000</v>
          </cell>
        </row>
        <row r="2495">
          <cell r="A2495" t="str">
            <v>KJYD87</v>
          </cell>
          <cell r="B2495">
            <v>44620.645833333336</v>
          </cell>
          <cell r="C2495" t="str">
            <v>KIA MOTORS</v>
          </cell>
          <cell r="D2495" t="str">
            <v>RIO 5</v>
          </cell>
          <cell r="E2495">
            <v>2018</v>
          </cell>
          <cell r="F2495">
            <v>31000</v>
          </cell>
          <cell r="G2495" t="str">
            <v>RIO 5 EX 1.4L 6AT FULL</v>
          </cell>
          <cell r="H2495" t="str">
            <v>ROJO BENGALA</v>
          </cell>
          <cell r="I2495" t="str">
            <v>Megacentro La Serena</v>
          </cell>
          <cell r="J2495" t="str">
            <v xml:space="preserve"> </v>
          </cell>
          <cell r="K2495" t="str">
            <v>Felipe Zárate</v>
          </cell>
          <cell r="L2495" t="str">
            <v>Eliana Aguilera</v>
          </cell>
          <cell r="M2495" t="str">
            <v>belen.aguilera@callegari.cl</v>
          </cell>
          <cell r="N2495">
            <v>11000000</v>
          </cell>
        </row>
        <row r="2496">
          <cell r="A2496" t="str">
            <v>LYPF44</v>
          </cell>
          <cell r="B2496">
            <v>44620.645833333336</v>
          </cell>
          <cell r="C2496" t="str">
            <v>KIA MOTORS</v>
          </cell>
          <cell r="D2496" t="str">
            <v>RIO 5</v>
          </cell>
          <cell r="E2496">
            <v>2020</v>
          </cell>
          <cell r="F2496">
            <v>25000</v>
          </cell>
          <cell r="G2496" t="str">
            <v>RIO 5 EX 1.4L 6MT</v>
          </cell>
          <cell r="H2496" t="str">
            <v>ROJO BENGALA</v>
          </cell>
          <cell r="I2496" t="str">
            <v>Kia La Serena</v>
          </cell>
          <cell r="J2496" t="str">
            <v xml:space="preserve"> </v>
          </cell>
          <cell r="K2496" t="str">
            <v>Felipe Zárate</v>
          </cell>
          <cell r="L2496" t="str">
            <v>José Cerda</v>
          </cell>
          <cell r="M2496" t="str">
            <v>jose.cerda@callegari.cl</v>
          </cell>
          <cell r="N2496">
            <v>10600000</v>
          </cell>
        </row>
        <row r="2497">
          <cell r="A2497" t="str">
            <v>HJWV36</v>
          </cell>
          <cell r="B2497">
            <v>44620.548611111109</v>
          </cell>
          <cell r="C2497" t="str">
            <v>RENAULT</v>
          </cell>
          <cell r="D2497" t="str">
            <v>DUSTER</v>
          </cell>
          <cell r="E2497">
            <v>2016</v>
          </cell>
          <cell r="F2497">
            <v>67000</v>
          </cell>
          <cell r="G2497" t="str">
            <v>2.0 DYNAMIQUE 4X4 MT PACK</v>
          </cell>
          <cell r="H2497" t="str">
            <v>GRIS ESTRELLA</v>
          </cell>
          <cell r="I2497" t="str">
            <v>Megacentro La Serena</v>
          </cell>
          <cell r="J2497" t="str">
            <v xml:space="preserve"> </v>
          </cell>
          <cell r="K2497" t="str">
            <v>Felipe Zárate</v>
          </cell>
          <cell r="L2497" t="str">
            <v>Eliana Aguilera</v>
          </cell>
          <cell r="M2497" t="str">
            <v>belen.aguilera@callegari.cl</v>
          </cell>
          <cell r="N2497">
            <v>9500000</v>
          </cell>
        </row>
        <row r="2498">
          <cell r="A2498" t="str">
            <v>LYPD90</v>
          </cell>
          <cell r="B2498">
            <v>44620.54791666667</v>
          </cell>
          <cell r="C2498" t="str">
            <v>MG</v>
          </cell>
          <cell r="D2498" t="str">
            <v>MG3</v>
          </cell>
          <cell r="E2498">
            <v>2020</v>
          </cell>
          <cell r="F2498">
            <v>13400</v>
          </cell>
          <cell r="G2498" t="str">
            <v>1.5 STD MT</v>
          </cell>
          <cell r="H2498" t="str">
            <v>PLATEADO</v>
          </cell>
          <cell r="I2498" t="str">
            <v>Local Fco De Aguirre</v>
          </cell>
          <cell r="J2498" t="str">
            <v xml:space="preserve"> </v>
          </cell>
          <cell r="K2498" t="str">
            <v>Felipe Zárate</v>
          </cell>
          <cell r="L2498" t="str">
            <v>Maria Mendoza</v>
          </cell>
          <cell r="M2498" t="str">
            <v>maria.mendoza@callegari.cl</v>
          </cell>
          <cell r="N2498">
            <v>8500000</v>
          </cell>
        </row>
        <row r="2499">
          <cell r="A2499" t="str">
            <v>LDBK87</v>
          </cell>
          <cell r="B2499">
            <v>44617.720138888886</v>
          </cell>
          <cell r="C2499" t="str">
            <v>KIA MOTORS</v>
          </cell>
          <cell r="D2499" t="str">
            <v>SPORTAGE</v>
          </cell>
          <cell r="E2499">
            <v>2019</v>
          </cell>
          <cell r="F2499">
            <v>50000</v>
          </cell>
          <cell r="G2499" t="str">
            <v>SPORTAGE LX 2.0L GSL 6MT 2WD</v>
          </cell>
          <cell r="H2499" t="str">
            <v>GRIS ACERO</v>
          </cell>
          <cell r="I2499" t="str">
            <v>Local Fco De Aguirre</v>
          </cell>
          <cell r="J2499" t="str">
            <v xml:space="preserve"> </v>
          </cell>
          <cell r="K2499" t="str">
            <v>Felipe Zárate</v>
          </cell>
          <cell r="L2499" t="str">
            <v>Margarita Neira</v>
          </cell>
          <cell r="M2499" t="str">
            <v>mneira@callegari.cl</v>
          </cell>
          <cell r="N2499">
            <v>15900000</v>
          </cell>
        </row>
        <row r="2500">
          <cell r="A2500" t="str">
            <v>PHFT32</v>
          </cell>
          <cell r="B2500">
            <v>44617.513888888891</v>
          </cell>
          <cell r="C2500" t="str">
            <v>MG</v>
          </cell>
          <cell r="D2500" t="str">
            <v>ZS</v>
          </cell>
          <cell r="E2500">
            <v>2021</v>
          </cell>
          <cell r="F2500">
            <v>36500</v>
          </cell>
          <cell r="G2500" t="str">
            <v>1.5 COM AT</v>
          </cell>
          <cell r="H2500" t="str">
            <v>ROJO</v>
          </cell>
          <cell r="I2500" t="str">
            <v>Megacentro La Serena</v>
          </cell>
          <cell r="J2500" t="str">
            <v xml:space="preserve"> </v>
          </cell>
          <cell r="K2500" t="str">
            <v>Felipe Zárate</v>
          </cell>
          <cell r="L2500" t="str">
            <v>Eliana Aguilera</v>
          </cell>
          <cell r="M2500" t="str">
            <v>belen.aguilera@callegari.cl</v>
          </cell>
          <cell r="N2500">
            <v>11200000</v>
          </cell>
        </row>
        <row r="2501">
          <cell r="A2501" t="str">
            <v>PSTV58</v>
          </cell>
          <cell r="B2501">
            <v>44616.779861111114</v>
          </cell>
          <cell r="C2501" t="str">
            <v>CHERY</v>
          </cell>
          <cell r="D2501" t="str">
            <v>TIGGO 8</v>
          </cell>
          <cell r="E2501">
            <v>2021</v>
          </cell>
          <cell r="F2501">
            <v>16000</v>
          </cell>
          <cell r="G2501" t="str">
            <v>1.5 GLS MT</v>
          </cell>
          <cell r="H2501" t="str">
            <v>ROJO METALIZADO</v>
          </cell>
          <cell r="I2501" t="str">
            <v>Vallenar</v>
          </cell>
          <cell r="J2501" t="str">
            <v xml:space="preserve"> </v>
          </cell>
          <cell r="K2501" t="str">
            <v>Felipe Zárate</v>
          </cell>
          <cell r="L2501" t="str">
            <v>Jorge Peña</v>
          </cell>
          <cell r="M2501" t="str">
            <v>jpenav@callegari.cl</v>
          </cell>
          <cell r="N2501">
            <v>16000000</v>
          </cell>
        </row>
        <row r="2502">
          <cell r="A2502" t="str">
            <v>LZKD79</v>
          </cell>
          <cell r="B2502">
            <v>44616.779166666667</v>
          </cell>
          <cell r="C2502" t="str">
            <v>BMW</v>
          </cell>
          <cell r="D2502">
            <v>118</v>
          </cell>
          <cell r="E2502">
            <v>2020</v>
          </cell>
          <cell r="F2502">
            <v>12000</v>
          </cell>
          <cell r="G2502" t="str">
            <v>1.5 M SPORT AT</v>
          </cell>
          <cell r="H2502" t="str">
            <v>AZUL MEDITERRANEO METALIZ</v>
          </cell>
          <cell r="I2502" t="str">
            <v xml:space="preserve">Premium Usados </v>
          </cell>
          <cell r="J2502" t="str">
            <v xml:space="preserve"> </v>
          </cell>
          <cell r="K2502" t="str">
            <v>Felipe Zárate</v>
          </cell>
          <cell r="L2502" t="str">
            <v>Daniel Aguilera</v>
          </cell>
          <cell r="M2502" t="str">
            <v>daguilera@callegari.cl</v>
          </cell>
          <cell r="N2502">
            <v>23000000</v>
          </cell>
        </row>
        <row r="2503">
          <cell r="A2503" t="str">
            <v>LRWC99</v>
          </cell>
          <cell r="B2503">
            <v>44616.779166666667</v>
          </cell>
          <cell r="C2503" t="str">
            <v>FORD</v>
          </cell>
          <cell r="D2503" t="str">
            <v>RANGER</v>
          </cell>
          <cell r="E2503">
            <v>2020</v>
          </cell>
          <cell r="F2503">
            <v>94000</v>
          </cell>
          <cell r="G2503" t="str">
            <v>3.2 XLS MT 4X4 DIESEL</v>
          </cell>
          <cell r="H2503" t="str">
            <v>GRIS PLATA</v>
          </cell>
          <cell r="I2503" t="str">
            <v>Megacentro La Serena</v>
          </cell>
          <cell r="J2503" t="str">
            <v xml:space="preserve"> </v>
          </cell>
          <cell r="K2503" t="str">
            <v>Felipe Zárate</v>
          </cell>
          <cell r="L2503" t="str">
            <v>Fabian Muñoz</v>
          </cell>
          <cell r="M2503" t="str">
            <v>fmunoz@callegari.cl</v>
          </cell>
          <cell r="N2503">
            <v>22500000</v>
          </cell>
        </row>
        <row r="2504">
          <cell r="A2504" t="str">
            <v>LYLZ45</v>
          </cell>
          <cell r="B2504">
            <v>44616.67083333333</v>
          </cell>
          <cell r="C2504" t="str">
            <v>MG</v>
          </cell>
          <cell r="D2504" t="str">
            <v>ZS</v>
          </cell>
          <cell r="E2504">
            <v>2020</v>
          </cell>
          <cell r="F2504">
            <v>34000</v>
          </cell>
          <cell r="G2504" t="str">
            <v>1.5 STD MT</v>
          </cell>
          <cell r="H2504" t="str">
            <v>NEGRO</v>
          </cell>
          <cell r="I2504" t="str">
            <v>Local Fco De Aguirre</v>
          </cell>
          <cell r="J2504" t="str">
            <v xml:space="preserve"> </v>
          </cell>
          <cell r="K2504" t="str">
            <v>Felipe Zárate</v>
          </cell>
          <cell r="L2504" t="str">
            <v>Rodrigo Salazar</v>
          </cell>
          <cell r="M2504" t="str">
            <v>rsalazar@callegari.cl</v>
          </cell>
          <cell r="N2504">
            <v>9500000</v>
          </cell>
        </row>
        <row r="2505">
          <cell r="A2505" t="str">
            <v>PHFX51</v>
          </cell>
          <cell r="B2505">
            <v>44616.543055555558</v>
          </cell>
          <cell r="C2505" t="str">
            <v>NISSAN</v>
          </cell>
          <cell r="D2505" t="str">
            <v>SENTRA</v>
          </cell>
          <cell r="E2505">
            <v>2021</v>
          </cell>
          <cell r="F2505">
            <v>31000</v>
          </cell>
          <cell r="G2505" t="str">
            <v>2.0 SENSE MT</v>
          </cell>
          <cell r="H2505" t="str">
            <v>PLATEADO</v>
          </cell>
          <cell r="I2505" t="str">
            <v>Nissan La Serena</v>
          </cell>
          <cell r="J2505" t="str">
            <v xml:space="preserve"> </v>
          </cell>
          <cell r="K2505" t="str">
            <v>Felipe Zárate</v>
          </cell>
          <cell r="L2505" t="str">
            <v>Magdalena Olivares</v>
          </cell>
          <cell r="M2505" t="str">
            <v>molivares@callegari.cl</v>
          </cell>
          <cell r="N2505">
            <v>14000000</v>
          </cell>
        </row>
        <row r="2506">
          <cell r="A2506" t="str">
            <v>JYBD73</v>
          </cell>
          <cell r="B2506">
            <v>44616.461805555555</v>
          </cell>
          <cell r="C2506" t="str">
            <v>FORD</v>
          </cell>
          <cell r="D2506" t="str">
            <v>ESCAPE</v>
          </cell>
          <cell r="E2506">
            <v>2018</v>
          </cell>
          <cell r="F2506">
            <v>92000</v>
          </cell>
          <cell r="G2506" t="str">
            <v>2.0 SE ECOBOOST AT 4X2</v>
          </cell>
          <cell r="H2506" t="str">
            <v>BLANCO M</v>
          </cell>
          <cell r="I2506" t="str">
            <v>Megacentro La Serena</v>
          </cell>
          <cell r="J2506" t="str">
            <v xml:space="preserve"> </v>
          </cell>
          <cell r="K2506" t="str">
            <v>Felipe Zárate</v>
          </cell>
          <cell r="L2506" t="str">
            <v>Juan Saavedra</v>
          </cell>
          <cell r="M2506" t="str">
            <v>jsaavedra@callegari.cl</v>
          </cell>
          <cell r="N2506">
            <v>15500000</v>
          </cell>
        </row>
        <row r="2507">
          <cell r="A2507" t="str">
            <v>KWYB78</v>
          </cell>
          <cell r="B2507">
            <v>44615.734027777777</v>
          </cell>
          <cell r="C2507" t="str">
            <v>NISSAN</v>
          </cell>
          <cell r="D2507" t="str">
            <v>MARCH</v>
          </cell>
          <cell r="E2507">
            <v>2019</v>
          </cell>
          <cell r="F2507">
            <v>38900</v>
          </cell>
          <cell r="G2507" t="str">
            <v>1.6 SPORT DRIVE AC MT</v>
          </cell>
          <cell r="H2507" t="str">
            <v>GRIS MAGNETICO</v>
          </cell>
          <cell r="I2507" t="str">
            <v>Local Fco De Aguirre</v>
          </cell>
          <cell r="J2507" t="str">
            <v xml:space="preserve"> </v>
          </cell>
          <cell r="K2507" t="str">
            <v>Felipe Zárate</v>
          </cell>
          <cell r="L2507" t="str">
            <v>Whitney Torres</v>
          </cell>
          <cell r="M2507" t="str">
            <v>mariana.torres@callegari.cl</v>
          </cell>
          <cell r="N2507">
            <v>7000000</v>
          </cell>
        </row>
        <row r="2508">
          <cell r="A2508" t="str">
            <v>PYSB33</v>
          </cell>
          <cell r="B2508">
            <v>44615.73333333333</v>
          </cell>
          <cell r="C2508" t="str">
            <v>KIA MOTORS</v>
          </cell>
          <cell r="D2508" t="str">
            <v>SOLUTO</v>
          </cell>
          <cell r="E2508">
            <v>2021</v>
          </cell>
          <cell r="F2508">
            <v>11000</v>
          </cell>
          <cell r="G2508" t="str">
            <v>1.4 LX AC MT</v>
          </cell>
          <cell r="H2508" t="str">
            <v>ROJO PERSA</v>
          </cell>
          <cell r="I2508" t="str">
            <v>Kia La Serena</v>
          </cell>
          <cell r="J2508" t="str">
            <v xml:space="preserve"> </v>
          </cell>
          <cell r="K2508" t="str">
            <v>Felipe Zárate</v>
          </cell>
          <cell r="L2508" t="str">
            <v>Erica Miranda</v>
          </cell>
          <cell r="M2508" t="str">
            <v>emiranda@callegari.cl</v>
          </cell>
          <cell r="N2508">
            <v>8500000</v>
          </cell>
        </row>
        <row r="2509">
          <cell r="A2509" t="str">
            <v>LYPF99</v>
          </cell>
          <cell r="B2509">
            <v>44614.718055555553</v>
          </cell>
          <cell r="C2509" t="str">
            <v>FORD</v>
          </cell>
          <cell r="D2509" t="str">
            <v>ECOSPORT</v>
          </cell>
          <cell r="E2509">
            <v>2020</v>
          </cell>
          <cell r="F2509">
            <v>37500</v>
          </cell>
          <cell r="G2509" t="str">
            <v>No sé la versión</v>
          </cell>
          <cell r="H2509" t="str">
            <v>BLANCO</v>
          </cell>
          <cell r="I2509" t="str">
            <v>Peugeot La Serena</v>
          </cell>
          <cell r="J2509" t="str">
            <v xml:space="preserve"> </v>
          </cell>
          <cell r="K2509" t="str">
            <v>Felipe Zárate</v>
          </cell>
          <cell r="L2509" t="str">
            <v>Jose Luis Espinoza</v>
          </cell>
          <cell r="M2509" t="str">
            <v>jlespinoza@callegari.cl</v>
          </cell>
          <cell r="N2509">
            <v>12200000</v>
          </cell>
        </row>
        <row r="2510">
          <cell r="A2510" t="str">
            <v>KLRH92</v>
          </cell>
          <cell r="B2510">
            <v>44614.464583333334</v>
          </cell>
          <cell r="C2510" t="str">
            <v>KIA MOTORS</v>
          </cell>
          <cell r="D2510" t="str">
            <v>RIO 4</v>
          </cell>
          <cell r="E2510">
            <v>2018</v>
          </cell>
          <cell r="F2510">
            <v>79000</v>
          </cell>
          <cell r="G2510" t="str">
            <v>RIO 4 LX 1.4L 6MT AC</v>
          </cell>
          <cell r="H2510" t="str">
            <v>AZUL SMOKE</v>
          </cell>
          <cell r="I2510" t="str">
            <v>Usados Los Carreras</v>
          </cell>
          <cell r="J2510" t="str">
            <v xml:space="preserve"> </v>
          </cell>
          <cell r="K2510" t="str">
            <v>Felipe Zárate</v>
          </cell>
          <cell r="L2510" t="str">
            <v>Camila Chepilla</v>
          </cell>
          <cell r="M2510" t="str">
            <v>cchepilla@callegari.cl</v>
          </cell>
          <cell r="N2510">
            <v>10200000</v>
          </cell>
        </row>
        <row r="2511">
          <cell r="A2511" t="str">
            <v>LJYL45</v>
          </cell>
          <cell r="B2511">
            <v>44614.463888888888</v>
          </cell>
          <cell r="C2511" t="str">
            <v>SUZUKI</v>
          </cell>
          <cell r="D2511" t="str">
            <v>BALENO</v>
          </cell>
          <cell r="E2511">
            <v>2020</v>
          </cell>
          <cell r="F2511">
            <v>28000</v>
          </cell>
          <cell r="G2511" t="str">
            <v>1.4 GLX MT</v>
          </cell>
          <cell r="H2511" t="str">
            <v>BLANCO PERLA</v>
          </cell>
          <cell r="I2511" t="str">
            <v>Usados Los Carreras</v>
          </cell>
          <cell r="J2511" t="str">
            <v xml:space="preserve"> </v>
          </cell>
          <cell r="K2511" t="str">
            <v>Felipe Zárate</v>
          </cell>
          <cell r="L2511" t="str">
            <v>Camila Chepilla</v>
          </cell>
          <cell r="M2511" t="str">
            <v>cchepilla@callegari.cl</v>
          </cell>
          <cell r="N2511">
            <v>10400000</v>
          </cell>
        </row>
        <row r="2512">
          <cell r="A2512" t="str">
            <v>LHCJ19</v>
          </cell>
          <cell r="B2512">
            <v>44614.427777777775</v>
          </cell>
          <cell r="C2512" t="str">
            <v>KIA MOTORS</v>
          </cell>
          <cell r="D2512" t="str">
            <v>OPTIMA</v>
          </cell>
          <cell r="E2512">
            <v>2018</v>
          </cell>
          <cell r="F2512">
            <v>39000</v>
          </cell>
          <cell r="G2512" t="str">
            <v>OPTIMA EX 2.0L 6AT TURBO GDI GT</v>
          </cell>
          <cell r="H2512" t="str">
            <v>GRIS PLATINADO</v>
          </cell>
          <cell r="I2512" t="str">
            <v>Local Usados</v>
          </cell>
          <cell r="J2512" t="str">
            <v xml:space="preserve"> </v>
          </cell>
          <cell r="K2512" t="str">
            <v>Felipe Zárate</v>
          </cell>
          <cell r="L2512" t="str">
            <v>Vanessa  Casanga</v>
          </cell>
          <cell r="M2512" t="str">
            <v>vcasanga@callegari.cl</v>
          </cell>
          <cell r="N2512">
            <v>14500000</v>
          </cell>
        </row>
        <row r="2513">
          <cell r="A2513" t="str">
            <v>JRBF62</v>
          </cell>
          <cell r="B2513">
            <v>44613.636111111111</v>
          </cell>
          <cell r="C2513" t="str">
            <v>KIA MOTORS</v>
          </cell>
          <cell r="D2513" t="str">
            <v>RIO 4</v>
          </cell>
          <cell r="E2513">
            <v>2017</v>
          </cell>
          <cell r="F2513">
            <v>78918</v>
          </cell>
          <cell r="G2513" t="str">
            <v>RIO 4 EX 1.4L 6MT DAB AC ABS</v>
          </cell>
          <cell r="H2513" t="str">
            <v>PLATEADO BRILLANTE</v>
          </cell>
          <cell r="I2513" t="str">
            <v>Local Fco De Aguirre</v>
          </cell>
          <cell r="J2513" t="str">
            <v xml:space="preserve"> </v>
          </cell>
          <cell r="K2513" t="str">
            <v>Felipe Zárate</v>
          </cell>
          <cell r="L2513" t="str">
            <v>Maria Mendoza</v>
          </cell>
          <cell r="M2513" t="str">
            <v>maria.mendoza@callegari.cl</v>
          </cell>
          <cell r="N2513">
            <v>8200000</v>
          </cell>
        </row>
        <row r="2514">
          <cell r="A2514" t="str">
            <v>PHFW61</v>
          </cell>
          <cell r="B2514">
            <v>44613.544444444444</v>
          </cell>
          <cell r="C2514" t="str">
            <v>CHERY</v>
          </cell>
          <cell r="D2514" t="str">
            <v>TIGGO 7</v>
          </cell>
          <cell r="E2514">
            <v>2021</v>
          </cell>
          <cell r="F2514">
            <v>22000</v>
          </cell>
          <cell r="H2514" t="str">
            <v>GRIS PLATA</v>
          </cell>
          <cell r="I2514" t="str">
            <v>Megacentro Ovalle</v>
          </cell>
          <cell r="J2514" t="str">
            <v xml:space="preserve"> </v>
          </cell>
          <cell r="K2514" t="str">
            <v>Felipe Zárate</v>
          </cell>
          <cell r="L2514" t="str">
            <v>David Ramirez</v>
          </cell>
          <cell r="M2514" t="str">
            <v>dramirez@callegari.cl</v>
          </cell>
          <cell r="N2514">
            <v>13000000</v>
          </cell>
        </row>
        <row r="2515">
          <cell r="A2515" t="str">
            <v>LVXL49</v>
          </cell>
          <cell r="B2515">
            <v>44613.472222222219</v>
          </cell>
          <cell r="C2515" t="str">
            <v>NISSAN</v>
          </cell>
          <cell r="D2515" t="str">
            <v>VERSA</v>
          </cell>
          <cell r="E2515">
            <v>2020</v>
          </cell>
          <cell r="F2515">
            <v>36000</v>
          </cell>
          <cell r="G2515" t="str">
            <v>1.6 SENSE MT</v>
          </cell>
          <cell r="H2515" t="str">
            <v>PLATEADO</v>
          </cell>
          <cell r="I2515" t="str">
            <v>Nissan La Serena</v>
          </cell>
          <cell r="J2515" t="str">
            <v xml:space="preserve"> </v>
          </cell>
          <cell r="K2515" t="str">
            <v>Felipe Zárate</v>
          </cell>
          <cell r="L2515" t="str">
            <v>Cristina Resk</v>
          </cell>
          <cell r="M2515" t="str">
            <v>mcresk@callegari.cl</v>
          </cell>
          <cell r="N2515">
            <v>10500000</v>
          </cell>
        </row>
        <row r="2516">
          <cell r="A2516" t="str">
            <v>LBGP28</v>
          </cell>
          <cell r="B2516">
            <v>44610.746527777781</v>
          </cell>
          <cell r="C2516" t="str">
            <v>SUZUKI</v>
          </cell>
          <cell r="D2516" t="str">
            <v>GRAND NOMADE</v>
          </cell>
          <cell r="E2516">
            <v>2019</v>
          </cell>
          <cell r="F2516">
            <v>16000</v>
          </cell>
          <cell r="G2516" t="str">
            <v>2.4 GLX MT 2WD NAV</v>
          </cell>
          <cell r="H2516" t="str">
            <v>PLATEADO PLATA</v>
          </cell>
          <cell r="I2516" t="str">
            <v>Megacentro La Serena</v>
          </cell>
          <cell r="J2516" t="str">
            <v xml:space="preserve"> </v>
          </cell>
          <cell r="K2516" t="str">
            <v>Felipe Zárate</v>
          </cell>
          <cell r="L2516" t="str">
            <v>Eliana Aguilera</v>
          </cell>
          <cell r="M2516" t="str">
            <v>belen.aguilera@callegari.cl</v>
          </cell>
          <cell r="N2516">
            <v>13800000</v>
          </cell>
        </row>
        <row r="2517">
          <cell r="A2517" t="str">
            <v>KWTP48</v>
          </cell>
          <cell r="B2517">
            <v>44609.73333333333</v>
          </cell>
          <cell r="C2517" t="str">
            <v>FORD</v>
          </cell>
          <cell r="D2517" t="str">
            <v>EXPLORER</v>
          </cell>
          <cell r="E2517">
            <v>2019</v>
          </cell>
          <cell r="F2517">
            <v>98500</v>
          </cell>
          <cell r="G2517" t="str">
            <v>2.3 LIMITED AT</v>
          </cell>
          <cell r="H2517" t="str">
            <v>GRIS PLATA</v>
          </cell>
          <cell r="I2517" t="str">
            <v>Megacentro Copiapo</v>
          </cell>
          <cell r="J2517" t="str">
            <v xml:space="preserve"> </v>
          </cell>
          <cell r="K2517" t="str">
            <v>Felipe Zárate</v>
          </cell>
          <cell r="L2517" t="str">
            <v>Martin Thielemann</v>
          </cell>
          <cell r="M2517" t="str">
            <v>mthielemann@callegari.cl</v>
          </cell>
          <cell r="N2517">
            <v>23000000</v>
          </cell>
        </row>
        <row r="2518">
          <cell r="A2518" t="str">
            <v>JXBR60</v>
          </cell>
          <cell r="B2518">
            <v>44609.38958333333</v>
          </cell>
          <cell r="C2518" t="str">
            <v>DODGE</v>
          </cell>
          <cell r="D2518" t="str">
            <v>RAM</v>
          </cell>
          <cell r="E2518">
            <v>2018</v>
          </cell>
          <cell r="F2518">
            <v>116000</v>
          </cell>
          <cell r="G2518" t="str">
            <v>5.7 CREW LARAMIE 4X4 HEMI AT</v>
          </cell>
          <cell r="H2518" t="str">
            <v>GRIS GRAFITO METALICO</v>
          </cell>
          <cell r="I2518" t="str">
            <v xml:space="preserve">Premium Usados </v>
          </cell>
          <cell r="J2518" t="str">
            <v xml:space="preserve"> </v>
          </cell>
          <cell r="K2518" t="str">
            <v>Felipe Zárate</v>
          </cell>
          <cell r="L2518" t="str">
            <v>Jordi Foitzick</v>
          </cell>
          <cell r="M2518" t="str">
            <v>jocarrasco@callegari.cl</v>
          </cell>
          <cell r="N2518">
            <v>26000000</v>
          </cell>
        </row>
        <row r="2519">
          <cell r="A2519" t="str">
            <v>JDKF99</v>
          </cell>
          <cell r="B2519">
            <v>44608.761805555558</v>
          </cell>
          <cell r="C2519" t="str">
            <v>NISSAN</v>
          </cell>
          <cell r="D2519" t="str">
            <v>TIIDA</v>
          </cell>
          <cell r="E2519">
            <v>2017</v>
          </cell>
          <cell r="F2519">
            <v>28000</v>
          </cell>
          <cell r="G2519" t="str">
            <v>1.6 DRIVE 2AB MT</v>
          </cell>
          <cell r="H2519" t="str">
            <v>BLANCO</v>
          </cell>
          <cell r="I2519" t="str">
            <v>Nissan Copiapo</v>
          </cell>
          <cell r="J2519" t="str">
            <v xml:space="preserve"> </v>
          </cell>
          <cell r="K2519" t="str">
            <v>Felipe Zárate</v>
          </cell>
          <cell r="L2519" t="str">
            <v>Jonathan Barraza</v>
          </cell>
          <cell r="M2519" t="str">
            <v>jbarraza@callegari.cl</v>
          </cell>
          <cell r="N2519">
            <v>6700000</v>
          </cell>
        </row>
        <row r="2520">
          <cell r="A2520" t="str">
            <v>RBCZ59</v>
          </cell>
          <cell r="B2520">
            <v>44608.684027777781</v>
          </cell>
          <cell r="C2520" t="str">
            <v>NISSAN</v>
          </cell>
          <cell r="D2520" t="str">
            <v>QASHQAI</v>
          </cell>
          <cell r="E2520">
            <v>2021</v>
          </cell>
          <cell r="F2520">
            <v>15000</v>
          </cell>
          <cell r="G2520" t="str">
            <v>2.0 SENSE MT</v>
          </cell>
          <cell r="H2520" t="str">
            <v>BLANCO PERLA</v>
          </cell>
          <cell r="I2520" t="str">
            <v>Nissan Copiapo</v>
          </cell>
          <cell r="J2520" t="str">
            <v xml:space="preserve"> </v>
          </cell>
          <cell r="K2520" t="str">
            <v>Felipe Zárate</v>
          </cell>
          <cell r="L2520" t="str">
            <v>Claudia Ponce</v>
          </cell>
          <cell r="M2520" t="str">
            <v>cponce@callegari.cl</v>
          </cell>
          <cell r="N2520">
            <v>15650000</v>
          </cell>
        </row>
        <row r="2521">
          <cell r="A2521" t="str">
            <v>KJXZ63</v>
          </cell>
          <cell r="B2521">
            <v>44608.520833333336</v>
          </cell>
          <cell r="C2521" t="str">
            <v>CHEVROLET</v>
          </cell>
          <cell r="D2521" t="str">
            <v>SPIN</v>
          </cell>
          <cell r="E2521">
            <v>2018</v>
          </cell>
          <cell r="F2521">
            <v>40000</v>
          </cell>
          <cell r="G2521" t="str">
            <v>1.8 LTZ MT</v>
          </cell>
          <cell r="H2521" t="str">
            <v>BLANCO</v>
          </cell>
          <cell r="I2521" t="str">
            <v>Megacentro Copiapo</v>
          </cell>
          <cell r="J2521" t="str">
            <v xml:space="preserve"> </v>
          </cell>
          <cell r="K2521" t="str">
            <v>Felipe Zárate</v>
          </cell>
          <cell r="L2521" t="str">
            <v>Atalia Quinteros</v>
          </cell>
          <cell r="M2521" t="str">
            <v>ataliaq@callegari.cl</v>
          </cell>
          <cell r="N2521">
            <v>9000000</v>
          </cell>
        </row>
        <row r="2522">
          <cell r="A2522" t="str">
            <v>GFFR39</v>
          </cell>
          <cell r="B2522">
            <v>44586.739583333336</v>
          </cell>
          <cell r="C2522" t="str">
            <v>BMW</v>
          </cell>
          <cell r="D2522">
            <v>114</v>
          </cell>
          <cell r="E2522">
            <v>2013</v>
          </cell>
          <cell r="F2522">
            <v>93000</v>
          </cell>
          <cell r="G2522" t="str">
            <v>1.6 I MT</v>
          </cell>
          <cell r="H2522" t="str">
            <v>BLANCO</v>
          </cell>
          <cell r="I2522" t="str">
            <v>Nissan Copiapo</v>
          </cell>
          <cell r="J2522" t="str">
            <v xml:space="preserve"> </v>
          </cell>
          <cell r="K2522" t="str">
            <v>Camila Chepilla</v>
          </cell>
          <cell r="L2522" t="str">
            <v>Eliana Duque</v>
          </cell>
          <cell r="M2522" t="str">
            <v>eliana.duque@callegari.cl</v>
          </cell>
          <cell r="N2522">
            <v>10000000</v>
          </cell>
        </row>
        <row r="2523">
          <cell r="A2523" t="str">
            <v>DWFC75</v>
          </cell>
          <cell r="B2523">
            <v>44603.762499999997</v>
          </cell>
          <cell r="C2523" t="str">
            <v>KIA MOTORS</v>
          </cell>
          <cell r="D2523" t="str">
            <v>CERATO</v>
          </cell>
          <cell r="E2523">
            <v>2012</v>
          </cell>
          <cell r="F2523">
            <v>88500</v>
          </cell>
          <cell r="G2523" t="str">
            <v>CERATO C EX 1.6 MEC A/C DAB</v>
          </cell>
          <cell r="H2523" t="str">
            <v>PLATEADO TITANIO</v>
          </cell>
          <cell r="I2523" t="str">
            <v>Usados Los Carreras</v>
          </cell>
          <cell r="J2523" t="str">
            <v xml:space="preserve"> </v>
          </cell>
          <cell r="K2523" t="str">
            <v>Camila Chepilla</v>
          </cell>
          <cell r="L2523" t="str">
            <v>Jose Mauricio Ibañez</v>
          </cell>
          <cell r="M2523" t="str">
            <v>jibanez@callegari.cl</v>
          </cell>
          <cell r="N2523">
            <v>6400000</v>
          </cell>
        </row>
        <row r="2524">
          <cell r="A2524" t="str">
            <v>PLHJ10</v>
          </cell>
          <cell r="B2524">
            <v>44603.709027777775</v>
          </cell>
          <cell r="C2524" t="str">
            <v>PEUGEOT</v>
          </cell>
          <cell r="D2524">
            <v>308</v>
          </cell>
          <cell r="E2524">
            <v>2021</v>
          </cell>
          <cell r="F2524">
            <v>60000</v>
          </cell>
          <cell r="G2524" t="str">
            <v>1.5 ACTIVE PACK BLUEHDI 130 MT DIESEL</v>
          </cell>
          <cell r="H2524" t="str">
            <v>BLANCO BANQUISE</v>
          </cell>
          <cell r="I2524" t="str">
            <v>Peugeot La Serena</v>
          </cell>
          <cell r="J2524" t="str">
            <v xml:space="preserve"> </v>
          </cell>
          <cell r="K2524" t="str">
            <v>Felipe Zárate</v>
          </cell>
          <cell r="L2524" t="str">
            <v>Adriana Casallas</v>
          </cell>
          <cell r="M2524" t="str">
            <v>acasallas@callegari.cl</v>
          </cell>
          <cell r="N2524">
            <v>14300000</v>
          </cell>
        </row>
        <row r="2525">
          <cell r="A2525" t="str">
            <v>HRTF63</v>
          </cell>
          <cell r="B2525">
            <v>44603.519444444442</v>
          </cell>
          <cell r="C2525" t="str">
            <v>KIA MOTORS</v>
          </cell>
          <cell r="D2525" t="str">
            <v>MORNING</v>
          </cell>
          <cell r="E2525">
            <v>2016</v>
          </cell>
          <cell r="F2525">
            <v>149000</v>
          </cell>
          <cell r="G2525" t="str">
            <v>MORNING EX 1.2 MEC A/C DAB</v>
          </cell>
          <cell r="H2525" t="str">
            <v>BLANCO INVIERNO</v>
          </cell>
          <cell r="I2525" t="str">
            <v>Usados Los Carreras</v>
          </cell>
          <cell r="J2525" t="str">
            <v xml:space="preserve"> </v>
          </cell>
          <cell r="K2525" t="str">
            <v>Camila Chepilla</v>
          </cell>
          <cell r="L2525" t="str">
            <v>Jose Mauricio Ibañez</v>
          </cell>
          <cell r="M2525" t="str">
            <v>jibanez@callegari.cl</v>
          </cell>
          <cell r="N2525">
            <v>5200000</v>
          </cell>
        </row>
        <row r="2526">
          <cell r="A2526" t="str">
            <v>HXYD21</v>
          </cell>
          <cell r="B2526">
            <v>44601.683333333334</v>
          </cell>
          <cell r="C2526" t="str">
            <v>KIA MOTORS</v>
          </cell>
          <cell r="D2526" t="str">
            <v>SPORTAGE</v>
          </cell>
          <cell r="E2526">
            <v>2016</v>
          </cell>
          <cell r="F2526">
            <v>150000</v>
          </cell>
          <cell r="G2526" t="str">
            <v>2.0 LX MT</v>
          </cell>
          <cell r="H2526" t="str">
            <v>PLATEADO MINERAL</v>
          </cell>
          <cell r="I2526" t="str">
            <v>Usados Los Carreras</v>
          </cell>
          <cell r="J2526" t="str">
            <v xml:space="preserve"> </v>
          </cell>
          <cell r="K2526" t="str">
            <v>Felipe Zárate</v>
          </cell>
          <cell r="L2526" t="str">
            <v>Omar Rojas</v>
          </cell>
          <cell r="M2526" t="str">
            <v>orojas@callegari.cl</v>
          </cell>
          <cell r="N2526">
            <v>11850000</v>
          </cell>
        </row>
        <row r="2527">
          <cell r="A2527" t="str">
            <v>LDVV80</v>
          </cell>
          <cell r="B2527">
            <v>44601.470833333333</v>
          </cell>
          <cell r="C2527" t="str">
            <v>MITSUBISHI</v>
          </cell>
          <cell r="D2527" t="str">
            <v>ASX</v>
          </cell>
          <cell r="E2527">
            <v>2019</v>
          </cell>
          <cell r="F2527">
            <v>36000</v>
          </cell>
          <cell r="G2527" t="str">
            <v>2.0 GL AT 4X4</v>
          </cell>
          <cell r="H2527" t="str">
            <v>ROJO METALIZADO</v>
          </cell>
          <cell r="I2527" t="str">
            <v xml:space="preserve">Premium Usados </v>
          </cell>
          <cell r="J2527" t="str">
            <v xml:space="preserve"> </v>
          </cell>
          <cell r="K2527" t="str">
            <v>Felipe Zárate</v>
          </cell>
          <cell r="L2527" t="str">
            <v>Luis Agustin Neira Rojas</v>
          </cell>
          <cell r="M2527" t="str">
            <v>lneira@callegari.cl</v>
          </cell>
          <cell r="N2527">
            <v>16000000</v>
          </cell>
        </row>
        <row r="2528">
          <cell r="A2528" t="str">
            <v>KPKZ17</v>
          </cell>
          <cell r="B2528">
            <v>44601.470138888886</v>
          </cell>
          <cell r="C2528" t="str">
            <v>MITSUBISHI</v>
          </cell>
          <cell r="D2528" t="str">
            <v>L200</v>
          </cell>
          <cell r="E2528">
            <v>2018</v>
          </cell>
          <cell r="F2528">
            <v>94000</v>
          </cell>
          <cell r="G2528" t="str">
            <v>2.4 WORK CR WF MT 4X2 DIESEL</v>
          </cell>
          <cell r="H2528" t="str">
            <v>GRIS GRAFITO</v>
          </cell>
          <cell r="I2528" t="str">
            <v xml:space="preserve">Premium Usados </v>
          </cell>
          <cell r="J2528" t="str">
            <v xml:space="preserve"> </v>
          </cell>
          <cell r="K2528" t="str">
            <v>Felipe Zárate</v>
          </cell>
          <cell r="L2528" t="str">
            <v>Luis Agustin Neira Rojas</v>
          </cell>
          <cell r="M2528" t="str">
            <v>lneira@callegari.cl</v>
          </cell>
          <cell r="N2528">
            <v>17000000</v>
          </cell>
        </row>
        <row r="2529">
          <cell r="A2529" t="str">
            <v>RKPP59</v>
          </cell>
          <cell r="B2529">
            <v>44601.469444444447</v>
          </cell>
          <cell r="C2529" t="str">
            <v>FORD</v>
          </cell>
          <cell r="D2529" t="str">
            <v>RANGER</v>
          </cell>
          <cell r="E2529">
            <v>2022</v>
          </cell>
          <cell r="F2529">
            <v>4000</v>
          </cell>
          <cell r="H2529" t="str">
            <v>GRIS MERCURIO</v>
          </cell>
          <cell r="I2529" t="str">
            <v>Megacentro La Serena</v>
          </cell>
          <cell r="J2529" t="str">
            <v xml:space="preserve"> </v>
          </cell>
          <cell r="K2529" t="str">
            <v>Felipe Zárate</v>
          </cell>
          <cell r="L2529" t="str">
            <v>Juan Saavedra</v>
          </cell>
          <cell r="M2529" t="str">
            <v>jsaavedra@callegari.cl</v>
          </cell>
          <cell r="N2529">
            <v>34200000</v>
          </cell>
        </row>
        <row r="2530">
          <cell r="A2530" t="str">
            <v>KRWJ77</v>
          </cell>
          <cell r="B2530">
            <v>44592.711805555555</v>
          </cell>
          <cell r="C2530" t="str">
            <v>PEUGEOT</v>
          </cell>
          <cell r="D2530">
            <v>208</v>
          </cell>
          <cell r="E2530">
            <v>2018</v>
          </cell>
          <cell r="F2530">
            <v>27300</v>
          </cell>
          <cell r="G2530" t="str">
            <v>1.6 ALLURE PACK BLUEHDI 100HP MT DIESEL</v>
          </cell>
          <cell r="H2530" t="str">
            <v>GRIS ALUMINIUM</v>
          </cell>
          <cell r="I2530" t="str">
            <v>Second Floor Peugeot</v>
          </cell>
          <cell r="J2530" t="str">
            <v xml:space="preserve"> </v>
          </cell>
          <cell r="K2530" t="str">
            <v>Felipe Zárate</v>
          </cell>
          <cell r="L2530" t="str">
            <v>Jose Luis Espinoza</v>
          </cell>
          <cell r="M2530" t="str">
            <v>jlespinoza@callegari.cl</v>
          </cell>
          <cell r="N2530">
            <v>8500000</v>
          </cell>
        </row>
        <row r="2531">
          <cell r="A2531" t="str">
            <v>LBGT61</v>
          </cell>
          <cell r="B2531">
            <v>44600.49722222222</v>
          </cell>
          <cell r="C2531" t="str">
            <v>FORD</v>
          </cell>
          <cell r="D2531" t="str">
            <v>F-150</v>
          </cell>
          <cell r="E2531">
            <v>2019</v>
          </cell>
          <cell r="F2531">
            <v>21745</v>
          </cell>
          <cell r="G2531" t="str">
            <v>3.5 REGCAB XLT RC AT 4X4</v>
          </cell>
          <cell r="H2531" t="str">
            <v>GRIS PLATA</v>
          </cell>
          <cell r="I2531" t="str">
            <v>Megacentro La Serena</v>
          </cell>
          <cell r="J2531" t="str">
            <v xml:space="preserve"> </v>
          </cell>
          <cell r="K2531" t="str">
            <v>Felipe Zárate</v>
          </cell>
          <cell r="L2531" t="str">
            <v>Fabian Muñoz</v>
          </cell>
          <cell r="M2531" t="str">
            <v>fmunoz@callegari.cl</v>
          </cell>
          <cell r="N2531">
            <v>25000000</v>
          </cell>
        </row>
        <row r="2532">
          <cell r="A2532" t="str">
            <v>PHFY63</v>
          </cell>
          <cell r="B2532">
            <v>44600.455555555556</v>
          </cell>
          <cell r="C2532" t="str">
            <v>DODGE</v>
          </cell>
          <cell r="D2532" t="str">
            <v>DURANGO</v>
          </cell>
          <cell r="E2532">
            <v>2020</v>
          </cell>
          <cell r="F2532">
            <v>11000</v>
          </cell>
          <cell r="G2532" t="str">
            <v>3.6 SXT AT</v>
          </cell>
          <cell r="H2532" t="str">
            <v>GRIS GRAFITO METALICO</v>
          </cell>
          <cell r="I2532" t="str">
            <v>Local Fco De Aguirre</v>
          </cell>
          <cell r="J2532" t="str">
            <v xml:space="preserve"> </v>
          </cell>
          <cell r="K2532" t="str">
            <v>Felipe Zárate</v>
          </cell>
          <cell r="L2532" t="str">
            <v>Rodrigo Salazar</v>
          </cell>
          <cell r="M2532" t="str">
            <v>rsalazar@callegari.cl</v>
          </cell>
          <cell r="N2532">
            <v>27500000</v>
          </cell>
        </row>
        <row r="2533">
          <cell r="A2533" t="str">
            <v>PZJR45</v>
          </cell>
          <cell r="B2533">
            <v>44599.693055555559</v>
          </cell>
          <cell r="C2533" t="str">
            <v>KIA MOTORS</v>
          </cell>
          <cell r="D2533" t="str">
            <v>MORNING</v>
          </cell>
          <cell r="E2533">
            <v>2021</v>
          </cell>
          <cell r="F2533">
            <v>10000</v>
          </cell>
          <cell r="G2533" t="str">
            <v>MORNING EX 1.2L 5MT ABS AC</v>
          </cell>
          <cell r="H2533" t="str">
            <v>GRIS ASTRAL</v>
          </cell>
          <cell r="I2533" t="str">
            <v>Local Usados</v>
          </cell>
          <cell r="J2533" t="str">
            <v xml:space="preserve"> </v>
          </cell>
          <cell r="K2533" t="str">
            <v>Felipe Zárate</v>
          </cell>
          <cell r="L2533" t="str">
            <v>Rafael Puelma</v>
          </cell>
          <cell r="M2533" t="str">
            <v>rpuelma@callegari.cl</v>
          </cell>
          <cell r="N2533">
            <v>9000000</v>
          </cell>
        </row>
        <row r="2534">
          <cell r="A2534" t="str">
            <v>PDVJ17</v>
          </cell>
          <cell r="B2534">
            <v>44599.561111111114</v>
          </cell>
          <cell r="C2534" t="str">
            <v>KIA MOTORS</v>
          </cell>
          <cell r="D2534" t="str">
            <v>MORNING</v>
          </cell>
          <cell r="E2534">
            <v>2020</v>
          </cell>
          <cell r="F2534">
            <v>13782</v>
          </cell>
          <cell r="G2534" t="str">
            <v>MORNING LX 1.0L 5MT ABS</v>
          </cell>
          <cell r="H2534" t="str">
            <v>PLATEADO TITANIO</v>
          </cell>
          <cell r="I2534" t="str">
            <v>Local Fco De Aguirre</v>
          </cell>
          <cell r="J2534" t="str">
            <v xml:space="preserve"> </v>
          </cell>
          <cell r="K2534" t="str">
            <v>Felipe Zárate</v>
          </cell>
          <cell r="L2534" t="str">
            <v>Maria Mendoza</v>
          </cell>
          <cell r="M2534" t="str">
            <v>maria.mendoza@callegari.cl</v>
          </cell>
          <cell r="N2534">
            <v>7300000</v>
          </cell>
        </row>
        <row r="2535">
          <cell r="A2535" t="str">
            <v>JYLC57</v>
          </cell>
          <cell r="B2535">
            <v>44596.685416666667</v>
          </cell>
          <cell r="C2535" t="str">
            <v>TOYOTA</v>
          </cell>
          <cell r="D2535" t="str">
            <v>HILUX</v>
          </cell>
          <cell r="E2535">
            <v>2018</v>
          </cell>
          <cell r="F2535">
            <v>93000</v>
          </cell>
          <cell r="G2535" t="str">
            <v>2.4 4×2 MT DX DIESEL</v>
          </cell>
          <cell r="H2535" t="str">
            <v>ROJO METALICO</v>
          </cell>
          <cell r="I2535" t="str">
            <v xml:space="preserve">Premium Usados </v>
          </cell>
          <cell r="J2535" t="str">
            <v xml:space="preserve"> </v>
          </cell>
          <cell r="K2535" t="str">
            <v>Felipe Zárate</v>
          </cell>
          <cell r="L2535" t="str">
            <v>Luis Agustin Neira Rojas</v>
          </cell>
          <cell r="M2535" t="str">
            <v>lneira@callegari.cl</v>
          </cell>
          <cell r="N2535">
            <v>17500000</v>
          </cell>
        </row>
        <row r="2536">
          <cell r="A2536" t="str">
            <v>JLLC95</v>
          </cell>
          <cell r="B2536">
            <v>44592.727777777778</v>
          </cell>
          <cell r="C2536" t="str">
            <v>CHERY</v>
          </cell>
          <cell r="D2536" t="str">
            <v>ARRIZO 5</v>
          </cell>
          <cell r="E2536">
            <v>2017</v>
          </cell>
          <cell r="F2536">
            <v>80000</v>
          </cell>
          <cell r="G2536" t="str">
            <v>1.5 GL MT</v>
          </cell>
          <cell r="H2536" t="str">
            <v>ROJO METALIZADO</v>
          </cell>
          <cell r="I2536" t="str">
            <v>Local Fco De Aguirre</v>
          </cell>
          <cell r="J2536" t="str">
            <v xml:space="preserve"> </v>
          </cell>
          <cell r="K2536" t="str">
            <v>Felipe Zárate</v>
          </cell>
          <cell r="L2536" t="str">
            <v>Rafaela Charris</v>
          </cell>
          <cell r="M2536" t="str">
            <v>rcharris@callegari.cl</v>
          </cell>
          <cell r="N2536">
            <v>5800000</v>
          </cell>
        </row>
        <row r="2537">
          <cell r="A2537" t="str">
            <v>JRZW82</v>
          </cell>
          <cell r="B2537">
            <v>44592.670138888891</v>
          </cell>
          <cell r="C2537" t="str">
            <v>FORD</v>
          </cell>
          <cell r="D2537" t="str">
            <v>RANGER</v>
          </cell>
          <cell r="E2537">
            <v>2017</v>
          </cell>
          <cell r="F2537">
            <v>172000</v>
          </cell>
          <cell r="G2537" t="str">
            <v>3.2 XL MT DIESEL</v>
          </cell>
          <cell r="H2537" t="str">
            <v>ROJO BARI</v>
          </cell>
          <cell r="I2537" t="str">
            <v>Sk Copiapo</v>
          </cell>
          <cell r="J2537" t="str">
            <v xml:space="preserve"> </v>
          </cell>
          <cell r="K2537" t="str">
            <v>Camila Chepilla</v>
          </cell>
          <cell r="L2537" t="str">
            <v>Lorena Castillo</v>
          </cell>
          <cell r="M2537" t="str">
            <v>lcastillo@callegari.cl</v>
          </cell>
          <cell r="N2537">
            <v>15300000</v>
          </cell>
        </row>
        <row r="2538">
          <cell r="A2538" t="str">
            <v>LCLS31</v>
          </cell>
          <cell r="B2538">
            <v>44589.814583333333</v>
          </cell>
          <cell r="C2538" t="str">
            <v>KIA MOTORS</v>
          </cell>
          <cell r="D2538" t="str">
            <v>RIO 5</v>
          </cell>
          <cell r="E2538">
            <v>2019</v>
          </cell>
          <cell r="F2538">
            <v>71600</v>
          </cell>
          <cell r="G2538" t="str">
            <v>RIO 5 EX 1.4L 6MT AC</v>
          </cell>
          <cell r="H2538" t="str">
            <v>ROJO BENGALA</v>
          </cell>
          <cell r="I2538" t="str">
            <v>Megacentro La Serena</v>
          </cell>
          <cell r="J2538" t="str">
            <v xml:space="preserve"> </v>
          </cell>
          <cell r="K2538" t="str">
            <v>Camila Chepilla</v>
          </cell>
          <cell r="L2538" t="str">
            <v>Juan Saavedra</v>
          </cell>
          <cell r="M2538" t="str">
            <v>jsaavedra@callegari.cl</v>
          </cell>
          <cell r="N2538">
            <v>7800000</v>
          </cell>
        </row>
        <row r="2539">
          <cell r="A2539" t="str">
            <v>LHCX32</v>
          </cell>
          <cell r="B2539">
            <v>44589.404166666667</v>
          </cell>
          <cell r="C2539" t="str">
            <v>NISSAN</v>
          </cell>
          <cell r="D2539" t="str">
            <v>MARCH</v>
          </cell>
          <cell r="E2539">
            <v>2019</v>
          </cell>
          <cell r="F2539">
            <v>25000</v>
          </cell>
          <cell r="G2539" t="str">
            <v>1.6 DRIVE BASE MT AC</v>
          </cell>
          <cell r="H2539" t="str">
            <v>PLATEADO</v>
          </cell>
          <cell r="I2539" t="str">
            <v>Nissan La Serena</v>
          </cell>
          <cell r="J2539" t="str">
            <v xml:space="preserve"> </v>
          </cell>
          <cell r="K2539" t="str">
            <v>Camila Chepilla</v>
          </cell>
          <cell r="L2539" t="str">
            <v>Matias Heredia</v>
          </cell>
          <cell r="M2539" t="str">
            <v>mheredia@callegari.cl</v>
          </cell>
          <cell r="N2539">
            <v>7500000</v>
          </cell>
        </row>
        <row r="2540">
          <cell r="A2540" t="str">
            <v>KWXZ31</v>
          </cell>
          <cell r="B2540">
            <v>44587.763888888891</v>
          </cell>
          <cell r="C2540" t="str">
            <v>SUZUKI</v>
          </cell>
          <cell r="D2540" t="str">
            <v>CIAZ</v>
          </cell>
          <cell r="E2540">
            <v>2019</v>
          </cell>
          <cell r="F2540">
            <v>35000</v>
          </cell>
          <cell r="G2540" t="str">
            <v>1.4 GLX MT</v>
          </cell>
          <cell r="H2540" t="str">
            <v>CAFE MARRON PERLADO METAL</v>
          </cell>
          <cell r="I2540" t="str">
            <v>Megacentro La Serena</v>
          </cell>
          <cell r="J2540" t="str">
            <v xml:space="preserve"> </v>
          </cell>
          <cell r="K2540" t="str">
            <v>Camila Chepilla</v>
          </cell>
          <cell r="L2540" t="str">
            <v>Eliana Aguilera</v>
          </cell>
          <cell r="M2540" t="str">
            <v>belen.aguilera@callegari.cl</v>
          </cell>
          <cell r="N2540">
            <v>9800000</v>
          </cell>
        </row>
        <row r="2541">
          <cell r="A2541" t="str">
            <v>JBJF73</v>
          </cell>
          <cell r="B2541">
            <v>44586.802083333336</v>
          </cell>
          <cell r="C2541" t="str">
            <v>RENAULT</v>
          </cell>
          <cell r="D2541" t="str">
            <v>CLIO</v>
          </cell>
          <cell r="E2541">
            <v>2017</v>
          </cell>
          <cell r="F2541">
            <v>78000</v>
          </cell>
          <cell r="G2541" t="str">
            <v>1.2 HB MT EXP</v>
          </cell>
          <cell r="H2541" t="str">
            <v>GRIS PLATINO</v>
          </cell>
          <cell r="I2541" t="str">
            <v>Usados Los Carreras</v>
          </cell>
          <cell r="J2541" t="str">
            <v xml:space="preserve"> </v>
          </cell>
          <cell r="K2541" t="str">
            <v>Camila Chepilla</v>
          </cell>
          <cell r="L2541" t="str">
            <v>Omar Rojas</v>
          </cell>
          <cell r="M2541" t="str">
            <v>orojas@callegari.cl</v>
          </cell>
          <cell r="N2541">
            <v>8200000</v>
          </cell>
        </row>
        <row r="2542">
          <cell r="A2542" t="str">
            <v>JHKB19</v>
          </cell>
          <cell r="B2542">
            <v>44586.790972222225</v>
          </cell>
          <cell r="C2542" t="str">
            <v>PEUGEOT</v>
          </cell>
          <cell r="D2542">
            <v>208</v>
          </cell>
          <cell r="E2542">
            <v>2017</v>
          </cell>
          <cell r="F2542">
            <v>71000</v>
          </cell>
          <cell r="G2542" t="str">
            <v>1.6 ALLURE E-HDI 92HP ETG6 MT DIESEL</v>
          </cell>
          <cell r="H2542" t="str">
            <v>BLANCO BANQUISE</v>
          </cell>
          <cell r="I2542" t="str">
            <v>Local Usados</v>
          </cell>
          <cell r="J2542" t="str">
            <v xml:space="preserve"> </v>
          </cell>
          <cell r="K2542" t="str">
            <v>Camila Chepilla</v>
          </cell>
          <cell r="L2542" t="str">
            <v>Rafael Puelma</v>
          </cell>
          <cell r="M2542" t="str">
            <v>rpuelma@callegari.cl</v>
          </cell>
          <cell r="N2542">
            <v>9000000</v>
          </cell>
        </row>
        <row r="2543">
          <cell r="A2543" t="str">
            <v>PCDW23</v>
          </cell>
          <cell r="B2543">
            <v>44586.755555555559</v>
          </cell>
          <cell r="C2543" t="str">
            <v>NISSAN</v>
          </cell>
          <cell r="D2543" t="str">
            <v>KICKS</v>
          </cell>
          <cell r="E2543">
            <v>2020</v>
          </cell>
          <cell r="F2543">
            <v>8430</v>
          </cell>
          <cell r="G2543" t="str">
            <v>1.6 ADVANCE MT</v>
          </cell>
          <cell r="H2543" t="str">
            <v>GRIS METALICO</v>
          </cell>
          <cell r="I2543" t="str">
            <v>Nissan La Serena</v>
          </cell>
          <cell r="J2543" t="str">
            <v xml:space="preserve"> </v>
          </cell>
          <cell r="K2543" t="str">
            <v>Camila Chepilla</v>
          </cell>
          <cell r="L2543" t="str">
            <v>Magdalena Olivares</v>
          </cell>
          <cell r="M2543" t="str">
            <v>molivares@callegari.cl</v>
          </cell>
          <cell r="N2543">
            <v>11500000</v>
          </cell>
        </row>
        <row r="2544">
          <cell r="A2544" t="str">
            <v>DTVR20</v>
          </cell>
          <cell r="B2544">
            <v>44582.661111111112</v>
          </cell>
          <cell r="C2544" t="str">
            <v>KIA MOTORS</v>
          </cell>
          <cell r="D2544" t="str">
            <v>RIO 5</v>
          </cell>
          <cell r="E2544">
            <v>2012</v>
          </cell>
          <cell r="F2544">
            <v>51000</v>
          </cell>
          <cell r="G2544" t="str">
            <v>RIO 5 UB EX 1.4L AT DAB ABS AC</v>
          </cell>
          <cell r="H2544" t="str">
            <v>AZUL ELECTRICO</v>
          </cell>
          <cell r="I2544" t="str">
            <v>Megacentro Ovalle</v>
          </cell>
          <cell r="J2544" t="str">
            <v xml:space="preserve"> </v>
          </cell>
          <cell r="K2544" t="str">
            <v>Camila Chepilla</v>
          </cell>
          <cell r="L2544" t="str">
            <v>Marcelo Vigorena</v>
          </cell>
          <cell r="M2544" t="str">
            <v>mvigorena@callegari.cl</v>
          </cell>
          <cell r="N2544">
            <v>6500000</v>
          </cell>
        </row>
        <row r="2545">
          <cell r="A2545" t="str">
            <v>LDVZ35</v>
          </cell>
          <cell r="B2545">
            <v>44582.46875</v>
          </cell>
          <cell r="C2545" t="str">
            <v>MITSUBISHI</v>
          </cell>
          <cell r="D2545" t="str">
            <v>ASX</v>
          </cell>
          <cell r="E2545">
            <v>2019</v>
          </cell>
          <cell r="F2545">
            <v>55500</v>
          </cell>
          <cell r="G2545" t="str">
            <v>1.6 GL MT</v>
          </cell>
          <cell r="H2545" t="str">
            <v>GRIS GRAFITO</v>
          </cell>
          <cell r="I2545" t="str">
            <v>Local Fco De Aguirre</v>
          </cell>
          <cell r="J2545" t="str">
            <v xml:space="preserve"> </v>
          </cell>
          <cell r="K2545" t="str">
            <v>Camila Chepilla</v>
          </cell>
          <cell r="L2545" t="str">
            <v>Rodrigo Salazar</v>
          </cell>
          <cell r="M2545" t="str">
            <v>rsalazar@callegari.cl</v>
          </cell>
          <cell r="N2545">
            <v>9500000</v>
          </cell>
        </row>
        <row r="2546">
          <cell r="A2546" t="str">
            <v>LYLG42</v>
          </cell>
          <cell r="B2546">
            <v>44581.811805555553</v>
          </cell>
          <cell r="C2546" t="str">
            <v>FORD</v>
          </cell>
          <cell r="D2546" t="str">
            <v>ESCAPE</v>
          </cell>
          <cell r="E2546">
            <v>2020</v>
          </cell>
          <cell r="F2546">
            <v>23100</v>
          </cell>
          <cell r="G2546" t="str">
            <v>2.0 TITANIUM AT DIESEL</v>
          </cell>
          <cell r="H2546" t="str">
            <v>ROJO METALICO</v>
          </cell>
          <cell r="I2546" t="str">
            <v>Megacentro La Serena</v>
          </cell>
          <cell r="J2546" t="str">
            <v xml:space="preserve"> </v>
          </cell>
          <cell r="K2546" t="str">
            <v>Camila Chepilla</v>
          </cell>
          <cell r="L2546" t="str">
            <v>Eliana Aguilera</v>
          </cell>
          <cell r="M2546" t="str">
            <v>belen.aguilera@callegari.cl</v>
          </cell>
          <cell r="N2546">
            <v>23500000</v>
          </cell>
        </row>
        <row r="2547">
          <cell r="A2547" t="str">
            <v>RBXW51</v>
          </cell>
          <cell r="B2547">
            <v>44581.748611111114</v>
          </cell>
          <cell r="C2547" t="str">
            <v>FORD</v>
          </cell>
          <cell r="D2547" t="str">
            <v>TERRITORY</v>
          </cell>
          <cell r="E2547">
            <v>2021</v>
          </cell>
          <cell r="F2547">
            <v>11000</v>
          </cell>
          <cell r="G2547" t="str">
            <v>1.5 TREND AT</v>
          </cell>
          <cell r="H2547" t="str">
            <v>AZUL LUNAR</v>
          </cell>
          <cell r="I2547" t="str">
            <v>Megacentro La Serena</v>
          </cell>
          <cell r="J2547" t="str">
            <v xml:space="preserve"> </v>
          </cell>
          <cell r="K2547" t="str">
            <v>Camila Chepilla</v>
          </cell>
          <cell r="L2547" t="str">
            <v>Fabian Muñoz</v>
          </cell>
          <cell r="M2547" t="str">
            <v>fmunoz@callegari.cl</v>
          </cell>
          <cell r="N2547">
            <v>18290000</v>
          </cell>
        </row>
        <row r="2548">
          <cell r="A2548" t="str">
            <v>LBGV51</v>
          </cell>
          <cell r="B2548">
            <v>44580.392361111109</v>
          </cell>
          <cell r="C2548" t="str">
            <v>MAZDA</v>
          </cell>
          <cell r="D2548" t="str">
            <v>CX-3</v>
          </cell>
          <cell r="E2548">
            <v>2019</v>
          </cell>
          <cell r="F2548">
            <v>40000</v>
          </cell>
          <cell r="G2548" t="str">
            <v>2.0 R 2WD 6MT</v>
          </cell>
          <cell r="H2548" t="str">
            <v>BLANCO CERAMICO</v>
          </cell>
          <cell r="I2548" t="str">
            <v>Usados Los Carreras</v>
          </cell>
          <cell r="J2548" t="str">
            <v xml:space="preserve"> </v>
          </cell>
          <cell r="K2548" t="str">
            <v>Camila Chepilla</v>
          </cell>
          <cell r="L2548" t="str">
            <v>Omar Rojas</v>
          </cell>
          <cell r="M2548" t="str">
            <v>orojas@callegari.cl</v>
          </cell>
          <cell r="N2548">
            <v>15000000</v>
          </cell>
        </row>
        <row r="2549">
          <cell r="A2549" t="str">
            <v>HVXJ13</v>
          </cell>
          <cell r="B2549">
            <v>44575.689583333333</v>
          </cell>
          <cell r="C2549" t="str">
            <v>NISSAN</v>
          </cell>
          <cell r="D2549" t="str">
            <v>VERSA</v>
          </cell>
          <cell r="E2549">
            <v>2016</v>
          </cell>
          <cell r="F2549">
            <v>50000</v>
          </cell>
          <cell r="G2549" t="str">
            <v>1.6 ADVANCE AC MT 4X2</v>
          </cell>
          <cell r="H2549" t="str">
            <v>GRIS AMATISTA</v>
          </cell>
          <cell r="I2549" t="str">
            <v>Nissan Copiapo</v>
          </cell>
          <cell r="J2549" t="str">
            <v xml:space="preserve"> </v>
          </cell>
          <cell r="K2549" t="str">
            <v>Camila Chepilla</v>
          </cell>
          <cell r="L2549" t="str">
            <v>Daniel Villa</v>
          </cell>
          <cell r="M2549" t="str">
            <v>dvilla@callegari.cl</v>
          </cell>
          <cell r="N2549">
            <v>7100000</v>
          </cell>
        </row>
        <row r="2550">
          <cell r="A2550" t="str">
            <v>LLBS46</v>
          </cell>
          <cell r="B2550">
            <v>44574.676388888889</v>
          </cell>
          <cell r="C2550" t="str">
            <v>KIA MOTORS</v>
          </cell>
          <cell r="D2550" t="str">
            <v>RIO 4</v>
          </cell>
          <cell r="E2550">
            <v>2019</v>
          </cell>
          <cell r="F2550">
            <v>26000</v>
          </cell>
          <cell r="G2550" t="str">
            <v>RIO 4 LX 1.4L 6MT</v>
          </cell>
          <cell r="H2550" t="str">
            <v>GRIS URBANO</v>
          </cell>
          <cell r="I2550" t="str">
            <v>Local Fco De Aguirre</v>
          </cell>
          <cell r="J2550" t="str">
            <v xml:space="preserve"> </v>
          </cell>
          <cell r="K2550" t="str">
            <v>Camila Chepilla</v>
          </cell>
          <cell r="L2550" t="str">
            <v>Maria Francisca Campos</v>
          </cell>
          <cell r="M2550" t="str">
            <v>mcampos@callegari.cl</v>
          </cell>
          <cell r="N2550">
            <v>9300000</v>
          </cell>
        </row>
        <row r="2551">
          <cell r="A2551" t="str">
            <v>KZWC60</v>
          </cell>
          <cell r="B2551">
            <v>44574.542361111111</v>
          </cell>
          <cell r="C2551" t="str">
            <v>KIA MOTORS</v>
          </cell>
          <cell r="D2551" t="str">
            <v>MORNING</v>
          </cell>
          <cell r="E2551">
            <v>2019</v>
          </cell>
          <cell r="F2551">
            <v>36500</v>
          </cell>
          <cell r="G2551" t="str">
            <v>MORNING EX 1.2L 5MT ABS AC</v>
          </cell>
          <cell r="H2551" t="str">
            <v>ROJO VIVO</v>
          </cell>
          <cell r="I2551" t="str">
            <v>Kia La Serena</v>
          </cell>
          <cell r="J2551" t="str">
            <v xml:space="preserve"> </v>
          </cell>
          <cell r="K2551" t="str">
            <v>Camila Chepilla</v>
          </cell>
          <cell r="L2551" t="str">
            <v>Loreto Garces</v>
          </cell>
          <cell r="M2551" t="str">
            <v>lgarces@callegari.cl</v>
          </cell>
          <cell r="N2551">
            <v>7800000</v>
          </cell>
        </row>
        <row r="2552">
          <cell r="A2552" t="str">
            <v>GHBG48</v>
          </cell>
          <cell r="B2552">
            <v>44573.77847222222</v>
          </cell>
          <cell r="C2552" t="str">
            <v>HYUNDAI</v>
          </cell>
          <cell r="D2552" t="str">
            <v>TUCSON</v>
          </cell>
          <cell r="E2552">
            <v>2014</v>
          </cell>
          <cell r="F2552">
            <v>103000</v>
          </cell>
          <cell r="G2552" t="str">
            <v>2.0 GL 4X2 AT</v>
          </cell>
          <cell r="H2552" t="str">
            <v>ROJO</v>
          </cell>
          <cell r="I2552" t="str">
            <v>Megacentro La Serena</v>
          </cell>
          <cell r="J2552" t="str">
            <v xml:space="preserve"> </v>
          </cell>
          <cell r="K2552" t="str">
            <v>Camila Chepilla</v>
          </cell>
          <cell r="L2552" t="str">
            <v>Fabian Muñoz</v>
          </cell>
          <cell r="M2552" t="str">
            <v>fmunoz@callegari.cl</v>
          </cell>
          <cell r="N2552">
            <v>11500000</v>
          </cell>
        </row>
        <row r="2553">
          <cell r="A2553" t="str">
            <v>KWVL67</v>
          </cell>
          <cell r="B2553">
            <v>44572.804166666669</v>
          </cell>
          <cell r="C2553" t="str">
            <v>KIA MOTORS</v>
          </cell>
          <cell r="D2553" t="str">
            <v>MORNING</v>
          </cell>
          <cell r="E2553">
            <v>2019</v>
          </cell>
          <cell r="F2553">
            <v>46000</v>
          </cell>
          <cell r="G2553" t="str">
            <v>MORNING LX 1.0L 5MT ABS</v>
          </cell>
          <cell r="H2553" t="str">
            <v>NEGRO AURORA</v>
          </cell>
          <cell r="I2553" t="str">
            <v>Kia La Serena</v>
          </cell>
          <cell r="J2553" t="str">
            <v xml:space="preserve"> </v>
          </cell>
          <cell r="K2553" t="str">
            <v>Camila Chepilla</v>
          </cell>
          <cell r="L2553" t="str">
            <v>Erica Miranda</v>
          </cell>
          <cell r="M2553" t="str">
            <v>emiranda@callegari.cl</v>
          </cell>
          <cell r="N2553">
            <v>5500000</v>
          </cell>
        </row>
        <row r="2554">
          <cell r="A2554" t="str">
            <v>KPKS83</v>
          </cell>
          <cell r="B2554">
            <v>44572.800000000003</v>
          </cell>
          <cell r="C2554" t="str">
            <v>HYUNDAI</v>
          </cell>
          <cell r="D2554" t="str">
            <v>GRAND I-10</v>
          </cell>
          <cell r="E2554">
            <v>2018</v>
          </cell>
          <cell r="F2554">
            <v>47000</v>
          </cell>
          <cell r="G2554" t="str">
            <v>1.2 SDN MT GLS 2AB AC ABS FULL PE</v>
          </cell>
          <cell r="H2554" t="str">
            <v>PLATEADO</v>
          </cell>
          <cell r="I2554" t="str">
            <v>Second Floor Nissan</v>
          </cell>
          <cell r="J2554" t="str">
            <v xml:space="preserve"> </v>
          </cell>
          <cell r="K2554" t="str">
            <v>Camila Chepilla</v>
          </cell>
          <cell r="L2554" t="str">
            <v>Paola Lettura</v>
          </cell>
          <cell r="M2554" t="str">
            <v>plettura@callegari.cl</v>
          </cell>
          <cell r="N2554">
            <v>6700000</v>
          </cell>
        </row>
        <row r="2555">
          <cell r="A2555" t="str">
            <v>LYVK87</v>
          </cell>
          <cell r="B2555">
            <v>44571.761805555558</v>
          </cell>
          <cell r="C2555" t="str">
            <v>JEEP</v>
          </cell>
          <cell r="D2555" t="str">
            <v>RENEGADE</v>
          </cell>
          <cell r="E2555">
            <v>2020</v>
          </cell>
          <cell r="F2555">
            <v>29000</v>
          </cell>
          <cell r="G2555" t="str">
            <v>1.8 SPORT LX MT</v>
          </cell>
          <cell r="H2555" t="str">
            <v>GRIS TITANIUM METALIZADO</v>
          </cell>
          <cell r="I2555" t="str">
            <v>Megacentro La Serena</v>
          </cell>
          <cell r="J2555" t="str">
            <v xml:space="preserve"> </v>
          </cell>
          <cell r="K2555" t="str">
            <v>Camila Chepilla</v>
          </cell>
          <cell r="L2555" t="str">
            <v>Fabian Muñoz</v>
          </cell>
          <cell r="M2555" t="str">
            <v>fmunoz@callegari.cl</v>
          </cell>
          <cell r="N2555">
            <v>15000000</v>
          </cell>
        </row>
        <row r="2556">
          <cell r="A2556" t="str">
            <v>CKKR56</v>
          </cell>
          <cell r="B2556">
            <v>44566.804861111108</v>
          </cell>
          <cell r="C2556" t="str">
            <v>SSANGYONG</v>
          </cell>
          <cell r="D2556" t="str">
            <v>REXTON II</v>
          </cell>
          <cell r="E2556">
            <v>2010</v>
          </cell>
          <cell r="F2556">
            <v>130000</v>
          </cell>
          <cell r="G2556" t="str">
            <v>2.7 REXTON II XVT AT DIESEL</v>
          </cell>
          <cell r="H2556" t="str">
            <v>PLATEADO</v>
          </cell>
          <cell r="I2556" t="str">
            <v>Local Usados</v>
          </cell>
          <cell r="J2556" t="str">
            <v xml:space="preserve"> </v>
          </cell>
          <cell r="K2556" t="str">
            <v>Felipe Zárate</v>
          </cell>
          <cell r="L2556" t="str">
            <v>Vanessa  Casanga</v>
          </cell>
          <cell r="M2556" t="str">
            <v>vcasanga@callegari.cl</v>
          </cell>
          <cell r="N2556">
            <v>7500000</v>
          </cell>
        </row>
        <row r="2557">
          <cell r="A2557" t="str">
            <v>KZKD72</v>
          </cell>
          <cell r="B2557">
            <v>44565.760416666664</v>
          </cell>
          <cell r="C2557" t="str">
            <v>KIA MOTORS</v>
          </cell>
          <cell r="D2557" t="str">
            <v>MORNING</v>
          </cell>
          <cell r="E2557">
            <v>2019</v>
          </cell>
          <cell r="F2557">
            <v>39628</v>
          </cell>
          <cell r="G2557" t="str">
            <v>MORNING LX 1.0L 5MT ABS</v>
          </cell>
          <cell r="H2557" t="str">
            <v>PLATEADO RESPLANDECIENTE</v>
          </cell>
          <cell r="I2557" t="str">
            <v>Kia La Serena</v>
          </cell>
          <cell r="J2557" t="str">
            <v xml:space="preserve"> </v>
          </cell>
          <cell r="K2557" t="str">
            <v>Camila Chepilla</v>
          </cell>
          <cell r="L2557" t="str">
            <v>Carolina Bustos</v>
          </cell>
          <cell r="M2557" t="str">
            <v>cbustos@callegari.cl</v>
          </cell>
          <cell r="N2557">
            <v>7000000</v>
          </cell>
        </row>
        <row r="2558">
          <cell r="A2558" t="str">
            <v>KWTR48</v>
          </cell>
          <cell r="B2558">
            <v>44565.759027777778</v>
          </cell>
          <cell r="C2558" t="str">
            <v>KIA MOTORS</v>
          </cell>
          <cell r="D2558" t="str">
            <v>CERATO 5</v>
          </cell>
          <cell r="E2558">
            <v>2019</v>
          </cell>
          <cell r="F2558">
            <v>41000</v>
          </cell>
          <cell r="G2558" t="str">
            <v>NUEVO CERATO 5 SX 1.6L 6MT</v>
          </cell>
          <cell r="H2558" t="str">
            <v>BLANCO INVIERNO</v>
          </cell>
          <cell r="I2558" t="str">
            <v>Megacentro Copiapo</v>
          </cell>
          <cell r="J2558" t="str">
            <v xml:space="preserve"> </v>
          </cell>
          <cell r="K2558" t="str">
            <v>Camila Chepilla</v>
          </cell>
          <cell r="L2558" t="str">
            <v>Martin Thielemann</v>
          </cell>
          <cell r="M2558" t="str">
            <v>mthielemann@callegari.cl</v>
          </cell>
          <cell r="N2558">
            <v>12500000</v>
          </cell>
        </row>
        <row r="2559">
          <cell r="A2559" t="str">
            <v>GKDD57</v>
          </cell>
          <cell r="B2559">
            <v>44561.45416666667</v>
          </cell>
          <cell r="C2559" t="str">
            <v>DODGE</v>
          </cell>
          <cell r="D2559" t="str">
            <v>JOURNEY</v>
          </cell>
          <cell r="E2559">
            <v>2014</v>
          </cell>
          <cell r="F2559">
            <v>162000</v>
          </cell>
          <cell r="G2559" t="str">
            <v>2.4 SXT AT</v>
          </cell>
          <cell r="H2559" t="str">
            <v>NEGRO</v>
          </cell>
          <cell r="I2559" t="str">
            <v>Local Fco De Aguirre</v>
          </cell>
          <cell r="J2559" t="str">
            <v xml:space="preserve"> </v>
          </cell>
          <cell r="K2559" t="str">
            <v>Felipe Zárate</v>
          </cell>
          <cell r="L2559" t="str">
            <v>Maria Paz  Aranciba</v>
          </cell>
          <cell r="M2559" t="str">
            <v>marancibia@callegari.cl</v>
          </cell>
          <cell r="N2559">
            <v>8000000</v>
          </cell>
        </row>
        <row r="2560">
          <cell r="A2560" t="str">
            <v>FGVV38</v>
          </cell>
          <cell r="B2560">
            <v>44560.781944444447</v>
          </cell>
          <cell r="C2560" t="str">
            <v>FORD</v>
          </cell>
          <cell r="D2560" t="str">
            <v>EXPLORER</v>
          </cell>
          <cell r="E2560">
            <v>2013</v>
          </cell>
          <cell r="F2560">
            <v>124000</v>
          </cell>
          <cell r="G2560" t="str">
            <v>3.5 LIMITED AT</v>
          </cell>
          <cell r="H2560" t="str">
            <v>ROJO METALICO</v>
          </cell>
          <cell r="I2560" t="str">
            <v>Megacentro Copiapo</v>
          </cell>
          <cell r="J2560" t="str">
            <v xml:space="preserve"> </v>
          </cell>
          <cell r="K2560" t="str">
            <v>Felipe Zárate</v>
          </cell>
          <cell r="L2560" t="str">
            <v>Martin Thielemann</v>
          </cell>
          <cell r="M2560" t="str">
            <v>mthielemann@callegari.cl</v>
          </cell>
          <cell r="N2560">
            <v>13500000</v>
          </cell>
        </row>
        <row r="2561">
          <cell r="A2561" t="str">
            <v>HKVX93</v>
          </cell>
          <cell r="B2561">
            <v>44560.670138888891</v>
          </cell>
          <cell r="C2561" t="str">
            <v>FORD</v>
          </cell>
          <cell r="D2561" t="str">
            <v>ECOSPORT</v>
          </cell>
          <cell r="E2561">
            <v>2016</v>
          </cell>
          <cell r="F2561">
            <v>125000</v>
          </cell>
          <cell r="G2561" t="str">
            <v>1.6 TITANIUM MT</v>
          </cell>
          <cell r="H2561" t="str">
            <v>BLANCO</v>
          </cell>
          <cell r="I2561" t="str">
            <v>Megacentro La Serena</v>
          </cell>
          <cell r="J2561" t="str">
            <v xml:space="preserve"> </v>
          </cell>
          <cell r="K2561" t="str">
            <v>Felipe Zárate</v>
          </cell>
          <cell r="L2561" t="str">
            <v>Viviana Rojas</v>
          </cell>
          <cell r="M2561" t="str">
            <v>v.rojas@callegari.cl</v>
          </cell>
          <cell r="N2561">
            <v>9000000</v>
          </cell>
        </row>
        <row r="2562">
          <cell r="A2562" t="str">
            <v>JPZZ56</v>
          </cell>
          <cell r="B2562">
            <v>44560.548611111109</v>
          </cell>
          <cell r="C2562" t="str">
            <v>FORD</v>
          </cell>
          <cell r="D2562" t="str">
            <v>F-150</v>
          </cell>
          <cell r="E2562">
            <v>2017</v>
          </cell>
          <cell r="F2562">
            <v>60000</v>
          </cell>
          <cell r="G2562" t="str">
            <v>3.5 PLATINUM CC AT 4X4</v>
          </cell>
          <cell r="H2562" t="str">
            <v>GRIS PLATA</v>
          </cell>
          <cell r="I2562" t="str">
            <v xml:space="preserve">Premium Usados </v>
          </cell>
          <cell r="J2562" t="str">
            <v xml:space="preserve"> </v>
          </cell>
          <cell r="K2562" t="str">
            <v>Felipe Zárate</v>
          </cell>
          <cell r="L2562" t="str">
            <v>Daniel Aguilera</v>
          </cell>
          <cell r="M2562" t="str">
            <v>daguilera@callegari.cl</v>
          </cell>
          <cell r="N2562">
            <v>32000000</v>
          </cell>
        </row>
        <row r="2563">
          <cell r="A2563" t="str">
            <v>HYSP91</v>
          </cell>
          <cell r="B2563">
            <v>44560.536111111112</v>
          </cell>
          <cell r="C2563" t="str">
            <v>JEEP</v>
          </cell>
          <cell r="D2563" t="str">
            <v>RENEGADE</v>
          </cell>
          <cell r="E2563">
            <v>2016</v>
          </cell>
          <cell r="F2563">
            <v>79053</v>
          </cell>
          <cell r="G2563" t="str">
            <v>1.8 SPORT LX MT</v>
          </cell>
          <cell r="H2563" t="str">
            <v>PLATEADO</v>
          </cell>
          <cell r="I2563" t="str">
            <v>Vallenar</v>
          </cell>
          <cell r="J2563" t="str">
            <v xml:space="preserve"> </v>
          </cell>
          <cell r="K2563" t="str">
            <v>Felipe Zárate</v>
          </cell>
          <cell r="L2563" t="str">
            <v>Jorge Peña</v>
          </cell>
          <cell r="M2563" t="str">
            <v>jpenav@callegari.cl</v>
          </cell>
          <cell r="N2563">
            <v>10000000</v>
          </cell>
        </row>
        <row r="2564">
          <cell r="A2564" t="str">
            <v>LRWH27</v>
          </cell>
          <cell r="B2564">
            <v>44560.53402777778</v>
          </cell>
          <cell r="C2564" t="str">
            <v>NISSAN</v>
          </cell>
          <cell r="D2564" t="str">
            <v>VERSA</v>
          </cell>
          <cell r="E2564">
            <v>2020</v>
          </cell>
          <cell r="F2564">
            <v>25279</v>
          </cell>
          <cell r="G2564" t="str">
            <v>1.6 SENSE AC MT 4X2</v>
          </cell>
          <cell r="H2564" t="str">
            <v>GRIS AMATISTA</v>
          </cell>
          <cell r="I2564" t="str">
            <v>Vallenar</v>
          </cell>
          <cell r="J2564" t="str">
            <v xml:space="preserve"> </v>
          </cell>
          <cell r="K2564" t="str">
            <v>Felipe Zárate</v>
          </cell>
          <cell r="L2564" t="str">
            <v>Jorge Peña</v>
          </cell>
          <cell r="M2564" t="str">
            <v>jpenav@callegari.cl</v>
          </cell>
          <cell r="N2564">
            <v>9000000</v>
          </cell>
        </row>
        <row r="2565">
          <cell r="A2565" t="str">
            <v>LVXT13</v>
          </cell>
          <cell r="B2565">
            <v>44560.4</v>
          </cell>
          <cell r="C2565" t="str">
            <v>SUZUKI</v>
          </cell>
          <cell r="D2565" t="str">
            <v>BALENO</v>
          </cell>
          <cell r="E2565">
            <v>2020</v>
          </cell>
          <cell r="F2565">
            <v>28000</v>
          </cell>
          <cell r="G2565" t="str">
            <v>1.4 GLS MT</v>
          </cell>
          <cell r="H2565" t="str">
            <v>PLATEADO PLATA PREMIUM</v>
          </cell>
          <cell r="I2565" t="str">
            <v>Local Fco De Aguirre</v>
          </cell>
          <cell r="J2565" t="str">
            <v xml:space="preserve"> </v>
          </cell>
          <cell r="K2565" t="str">
            <v>Felipe Zárate</v>
          </cell>
          <cell r="L2565" t="str">
            <v>Paola Hidalgo</v>
          </cell>
          <cell r="M2565" t="str">
            <v>paola.hidalgo@callegari.cl</v>
          </cell>
          <cell r="N2565">
            <v>10100000</v>
          </cell>
        </row>
        <row r="2566">
          <cell r="A2566" t="str">
            <v>LHSB73</v>
          </cell>
          <cell r="B2566">
            <v>44560.38958333333</v>
          </cell>
          <cell r="C2566" t="str">
            <v>FORD</v>
          </cell>
          <cell r="D2566" t="str">
            <v>F-150</v>
          </cell>
          <cell r="E2566">
            <v>2019</v>
          </cell>
          <cell r="F2566">
            <v>76000</v>
          </cell>
          <cell r="G2566" t="str">
            <v>5.0 CC LARIAT SPORT AT 4X4</v>
          </cell>
          <cell r="H2566" t="str">
            <v>BLANCO OXFORD</v>
          </cell>
          <cell r="I2566" t="str">
            <v>Megacentro La Serena</v>
          </cell>
          <cell r="J2566" t="str">
            <v xml:space="preserve"> </v>
          </cell>
          <cell r="K2566" t="str">
            <v>Felipe Zárate</v>
          </cell>
          <cell r="L2566" t="str">
            <v>Viviana Rojas</v>
          </cell>
          <cell r="M2566" t="str">
            <v>v.rojas@callegari.cl</v>
          </cell>
          <cell r="N2566">
            <v>31000000</v>
          </cell>
        </row>
        <row r="2567">
          <cell r="A2567" t="str">
            <v>KPKT38</v>
          </cell>
          <cell r="B2567">
            <v>44558.743055555555</v>
          </cell>
          <cell r="C2567" t="str">
            <v>CHEVROLET</v>
          </cell>
          <cell r="D2567" t="str">
            <v>SAIL</v>
          </cell>
          <cell r="E2567">
            <v>2018</v>
          </cell>
          <cell r="F2567">
            <v>64400</v>
          </cell>
          <cell r="G2567" t="str">
            <v>1.5 NB LS MT</v>
          </cell>
          <cell r="H2567" t="str">
            <v>PLATEADO PLATA</v>
          </cell>
          <cell r="I2567" t="str">
            <v>Sk Copiapo</v>
          </cell>
          <cell r="J2567" t="str">
            <v xml:space="preserve"> </v>
          </cell>
          <cell r="K2567" t="str">
            <v>Felipe Zárate</v>
          </cell>
          <cell r="L2567" t="str">
            <v>Katherine Arredondo</v>
          </cell>
          <cell r="M2567" t="str">
            <v>karredondo@callegari.cl</v>
          </cell>
          <cell r="N2567">
            <v>6700000</v>
          </cell>
        </row>
        <row r="2568">
          <cell r="A2568" t="str">
            <v>KWYF92</v>
          </cell>
          <cell r="B2568">
            <v>44558.520833333336</v>
          </cell>
          <cell r="C2568" t="str">
            <v>FORD</v>
          </cell>
          <cell r="D2568" t="str">
            <v>ESCAPE</v>
          </cell>
          <cell r="E2568">
            <v>2019</v>
          </cell>
          <cell r="F2568">
            <v>43200</v>
          </cell>
          <cell r="G2568" t="str">
            <v>2.0 SE ECOBOOST AT 4X2</v>
          </cell>
          <cell r="H2568" t="str">
            <v>BLANCO INVIERNO</v>
          </cell>
          <cell r="I2568" t="str">
            <v>Megacentro La Serena</v>
          </cell>
          <cell r="J2568" t="str">
            <v xml:space="preserve"> </v>
          </cell>
          <cell r="K2568" t="str">
            <v>Felipe Zárate</v>
          </cell>
          <cell r="L2568" t="str">
            <v>Eliana Aguilera</v>
          </cell>
          <cell r="M2568" t="str">
            <v>belen.aguilera@callegari.cl</v>
          </cell>
          <cell r="N2568">
            <v>16500000</v>
          </cell>
        </row>
        <row r="2569">
          <cell r="A2569" t="str">
            <v>KGLL23</v>
          </cell>
          <cell r="B2569">
            <v>44558.464583333334</v>
          </cell>
          <cell r="C2569" t="str">
            <v>MAZDA</v>
          </cell>
          <cell r="D2569" t="str">
            <v>MAZDA3</v>
          </cell>
          <cell r="E2569">
            <v>2018</v>
          </cell>
          <cell r="F2569">
            <v>28000</v>
          </cell>
          <cell r="G2569" t="str">
            <v>2.0 SEDAN V SR 6AT</v>
          </cell>
          <cell r="H2569" t="str">
            <v>ROJO CRISTAL</v>
          </cell>
          <cell r="I2569" t="str">
            <v>Sk Copiapo</v>
          </cell>
          <cell r="J2569" t="str">
            <v xml:space="preserve"> </v>
          </cell>
          <cell r="K2569" t="str">
            <v>Felipe Zárate</v>
          </cell>
          <cell r="L2569" t="str">
            <v>Elizabeth Guerrero</v>
          </cell>
          <cell r="M2569" t="str">
            <v>eguerrero@callegari.cl</v>
          </cell>
          <cell r="N2569">
            <v>13000000</v>
          </cell>
        </row>
        <row r="2570">
          <cell r="A2570" t="str">
            <v>LLJF14</v>
          </cell>
          <cell r="B2570">
            <v>44557.711111111108</v>
          </cell>
          <cell r="C2570" t="str">
            <v>MAZDA</v>
          </cell>
          <cell r="D2570" t="str">
            <v>MAZDA3</v>
          </cell>
          <cell r="E2570">
            <v>2019</v>
          </cell>
          <cell r="F2570">
            <v>28800</v>
          </cell>
          <cell r="G2570" t="str">
            <v>2.0 SPORT V 6MT</v>
          </cell>
          <cell r="H2570" t="str">
            <v>ROJO CRISTAL</v>
          </cell>
          <cell r="I2570" t="str">
            <v>Megacentro Copiapo</v>
          </cell>
          <cell r="J2570" t="str">
            <v xml:space="preserve"> </v>
          </cell>
          <cell r="K2570" t="str">
            <v>Felipe Zárate</v>
          </cell>
          <cell r="L2570" t="str">
            <v>Martin Thielemann</v>
          </cell>
          <cell r="M2570" t="str">
            <v>mthielemann@callegari.cl</v>
          </cell>
          <cell r="N2570">
            <v>14200000</v>
          </cell>
        </row>
        <row r="2571">
          <cell r="A2571" t="str">
            <v>LBGX92</v>
          </cell>
          <cell r="B2571">
            <v>44557.651388888888</v>
          </cell>
          <cell r="C2571" t="str">
            <v>FORD</v>
          </cell>
          <cell r="D2571" t="str">
            <v>EDGE</v>
          </cell>
          <cell r="E2571">
            <v>2019</v>
          </cell>
          <cell r="F2571">
            <v>20000</v>
          </cell>
          <cell r="G2571" t="str">
            <v>2.0 SEL ECOBOOST FWD AT</v>
          </cell>
          <cell r="H2571" t="str">
            <v>GRIS PLATA</v>
          </cell>
          <cell r="I2571" t="str">
            <v>Megacentro La Serena</v>
          </cell>
          <cell r="J2571" t="str">
            <v xml:space="preserve"> </v>
          </cell>
          <cell r="K2571" t="str">
            <v>Felipe Zárate</v>
          </cell>
          <cell r="L2571" t="str">
            <v>Fabian Muñoz</v>
          </cell>
          <cell r="M2571" t="str">
            <v>fmunoz@callegari.cl</v>
          </cell>
          <cell r="N2571">
            <v>20000000</v>
          </cell>
        </row>
        <row r="2572">
          <cell r="A2572" t="str">
            <v>JDKT61</v>
          </cell>
          <cell r="B2572">
            <v>44554.661111111112</v>
          </cell>
          <cell r="C2572" t="str">
            <v>KIA MOTORS</v>
          </cell>
          <cell r="D2572" t="str">
            <v>SPORTAGE</v>
          </cell>
          <cell r="E2572">
            <v>2017</v>
          </cell>
          <cell r="F2572">
            <v>88900</v>
          </cell>
          <cell r="G2572" t="str">
            <v>SPORTAGE LX 2.0L GSL 6MT 2WD</v>
          </cell>
          <cell r="H2572" t="str">
            <v>ROJO FUEGO</v>
          </cell>
          <cell r="I2572" t="str">
            <v>Nissan La Serena</v>
          </cell>
          <cell r="J2572" t="str">
            <v xml:space="preserve"> </v>
          </cell>
          <cell r="K2572" t="str">
            <v>Felipe Zárate</v>
          </cell>
          <cell r="L2572" t="str">
            <v>Gemita Muñoz</v>
          </cell>
          <cell r="M2572" t="str">
            <v>gmunoz@callegari.cl</v>
          </cell>
          <cell r="N2572">
            <v>12400000</v>
          </cell>
        </row>
        <row r="2573">
          <cell r="A2573" t="str">
            <v>DTLC56</v>
          </cell>
          <cell r="B2573">
            <v>44554.412499999999</v>
          </cell>
          <cell r="C2573" t="str">
            <v>AUDI</v>
          </cell>
          <cell r="D2573" t="str">
            <v>Q5</v>
          </cell>
          <cell r="E2573">
            <v>2012</v>
          </cell>
          <cell r="F2573">
            <v>170000</v>
          </cell>
          <cell r="G2573" t="str">
            <v>2.0 TDI AT DIESEL</v>
          </cell>
          <cell r="H2573" t="str">
            <v>GRIS METEORO</v>
          </cell>
          <cell r="I2573" t="str">
            <v>Megacentro La Serena</v>
          </cell>
          <cell r="J2573" t="str">
            <v xml:space="preserve"> </v>
          </cell>
          <cell r="K2573" t="str">
            <v>Felipe Zárate</v>
          </cell>
          <cell r="L2573" t="str">
            <v>Fabian Muñoz</v>
          </cell>
          <cell r="M2573" t="str">
            <v>fmunoz@callegari.cl</v>
          </cell>
          <cell r="N2573">
            <v>15000000</v>
          </cell>
        </row>
        <row r="2574">
          <cell r="A2574" t="str">
            <v>DWDW80</v>
          </cell>
          <cell r="B2574">
            <v>44553.768750000003</v>
          </cell>
          <cell r="C2574" t="str">
            <v>FORD</v>
          </cell>
          <cell r="D2574" t="str">
            <v>EDGE</v>
          </cell>
          <cell r="E2574">
            <v>2013</v>
          </cell>
          <cell r="F2574">
            <v>144000</v>
          </cell>
          <cell r="G2574" t="str">
            <v>3.5 SEL 4X4 AT</v>
          </cell>
          <cell r="H2574" t="str">
            <v>GRIS PLATA</v>
          </cell>
          <cell r="I2574" t="str">
            <v>Megacentro Ovalle</v>
          </cell>
          <cell r="J2574" t="str">
            <v xml:space="preserve"> </v>
          </cell>
          <cell r="K2574" t="str">
            <v>Felipe Zárate</v>
          </cell>
          <cell r="L2574" t="str">
            <v>Armando Canihuante</v>
          </cell>
          <cell r="M2574" t="str">
            <v>acanihuante@callegari.cl</v>
          </cell>
          <cell r="N2574">
            <v>11000000</v>
          </cell>
        </row>
        <row r="2575">
          <cell r="A2575" t="str">
            <v>JHRZ95</v>
          </cell>
          <cell r="B2575">
            <v>44553.730555555558</v>
          </cell>
          <cell r="C2575" t="str">
            <v>NISSAN</v>
          </cell>
          <cell r="D2575" t="str">
            <v>QASHQAI</v>
          </cell>
          <cell r="E2575">
            <v>2017</v>
          </cell>
          <cell r="F2575">
            <v>65160</v>
          </cell>
          <cell r="G2575" t="str">
            <v>2.0 SENSE AC MT 4X2</v>
          </cell>
          <cell r="H2575" t="str">
            <v>PLATEADO SATIN</v>
          </cell>
          <cell r="I2575" t="str">
            <v>Nissan La Serena</v>
          </cell>
          <cell r="J2575" t="str">
            <v xml:space="preserve"> </v>
          </cell>
          <cell r="K2575" t="str">
            <v>Felipe Zárate</v>
          </cell>
          <cell r="L2575" t="str">
            <v>Magdalena Olivares</v>
          </cell>
          <cell r="M2575" t="str">
            <v>molivares@callegari.cl</v>
          </cell>
          <cell r="N2575">
            <v>12000000</v>
          </cell>
        </row>
        <row r="2576">
          <cell r="A2576" t="str">
            <v>KGKW14</v>
          </cell>
          <cell r="B2576">
            <v>44553.559027777781</v>
          </cell>
          <cell r="C2576" t="str">
            <v>JAC</v>
          </cell>
          <cell r="D2576" t="str">
            <v>S3</v>
          </cell>
          <cell r="E2576">
            <v>2018</v>
          </cell>
          <cell r="F2576">
            <v>24410</v>
          </cell>
          <cell r="G2576" t="str">
            <v>1.6 CVT XE AT</v>
          </cell>
          <cell r="H2576" t="str">
            <v>ROJO</v>
          </cell>
          <cell r="I2576" t="str">
            <v>Nissan La Serena</v>
          </cell>
          <cell r="J2576" t="str">
            <v xml:space="preserve"> </v>
          </cell>
          <cell r="K2576" t="str">
            <v>Felipe Zárate</v>
          </cell>
          <cell r="L2576" t="str">
            <v>Magdalena Olivares</v>
          </cell>
          <cell r="M2576" t="str">
            <v>molivares@callegari.cl</v>
          </cell>
          <cell r="N2576">
            <v>10000000</v>
          </cell>
        </row>
        <row r="2577">
          <cell r="A2577" t="str">
            <v>KZWC20</v>
          </cell>
          <cell r="B2577">
            <v>44552.55</v>
          </cell>
          <cell r="C2577" t="str">
            <v>KIA MOTORS</v>
          </cell>
          <cell r="D2577" t="str">
            <v>RIO 4</v>
          </cell>
          <cell r="E2577">
            <v>2019</v>
          </cell>
          <cell r="F2577">
            <v>39000</v>
          </cell>
          <cell r="G2577" t="str">
            <v>RIO 4 LX 1.4L 6MT</v>
          </cell>
          <cell r="H2577" t="str">
            <v>PLATEADO SUAVE</v>
          </cell>
          <cell r="I2577" t="str">
            <v>Vallenar</v>
          </cell>
          <cell r="J2577" t="str">
            <v xml:space="preserve"> </v>
          </cell>
          <cell r="K2577" t="str">
            <v>Felipe Zárate</v>
          </cell>
          <cell r="L2577" t="str">
            <v>Claudia Vasquez</v>
          </cell>
          <cell r="M2577" t="str">
            <v>cvasquez@callegari.cl</v>
          </cell>
          <cell r="N2577">
            <v>8500000</v>
          </cell>
        </row>
        <row r="2578">
          <cell r="A2578" t="str">
            <v>LBVT95</v>
          </cell>
          <cell r="B2578">
            <v>44551.383333333331</v>
          </cell>
          <cell r="C2578" t="str">
            <v>KIA MOTORS</v>
          </cell>
          <cell r="D2578" t="str">
            <v>RIO 4</v>
          </cell>
          <cell r="E2578">
            <v>2019</v>
          </cell>
          <cell r="F2578">
            <v>35000</v>
          </cell>
          <cell r="G2578" t="str">
            <v>RIO 4 LX 1.4L 6MT AC ABS</v>
          </cell>
          <cell r="H2578" t="str">
            <v>PLATEADO SUAVE</v>
          </cell>
          <cell r="I2578" t="str">
            <v>Nissan Copiapo</v>
          </cell>
          <cell r="J2578" t="str">
            <v xml:space="preserve"> </v>
          </cell>
          <cell r="K2578" t="str">
            <v>Felipe Zárate</v>
          </cell>
          <cell r="L2578" t="str">
            <v>Jonathan Barraza</v>
          </cell>
          <cell r="M2578" t="str">
            <v>jbarraza@callegari.cl</v>
          </cell>
          <cell r="N2578">
            <v>9000000</v>
          </cell>
        </row>
        <row r="2579">
          <cell r="A2579" t="str">
            <v>PCFB76</v>
          </cell>
          <cell r="B2579">
            <v>44550.744444444441</v>
          </cell>
          <cell r="C2579" t="str">
            <v>NISSAN</v>
          </cell>
          <cell r="D2579" t="str">
            <v>VERSA</v>
          </cell>
          <cell r="E2579">
            <v>2020</v>
          </cell>
          <cell r="F2579">
            <v>41000</v>
          </cell>
          <cell r="G2579" t="str">
            <v>1.6 SENSE AC MT 4X2</v>
          </cell>
          <cell r="H2579" t="str">
            <v>BLANCO PERLA</v>
          </cell>
          <cell r="I2579" t="str">
            <v>Nissan Copiapo</v>
          </cell>
          <cell r="J2579" t="str">
            <v xml:space="preserve"> </v>
          </cell>
          <cell r="K2579" t="str">
            <v>Felipe Zárate</v>
          </cell>
          <cell r="L2579" t="str">
            <v>Jonathan Barraza</v>
          </cell>
          <cell r="M2579" t="str">
            <v>jbarraza@callegari.cl</v>
          </cell>
          <cell r="N2579">
            <v>9200000</v>
          </cell>
        </row>
        <row r="2580">
          <cell r="A2580" t="str">
            <v>FCRD28</v>
          </cell>
          <cell r="B2580">
            <v>44550.697916666664</v>
          </cell>
          <cell r="C2580" t="str">
            <v>SUBARU</v>
          </cell>
          <cell r="D2580" t="str">
            <v>TRIBECA</v>
          </cell>
          <cell r="E2580">
            <v>2012</v>
          </cell>
          <cell r="F2580">
            <v>110000</v>
          </cell>
          <cell r="G2580" t="str">
            <v>3.6 7A BR DVD AT 4X4</v>
          </cell>
          <cell r="H2580" t="str">
            <v>GRIS GRAFITO</v>
          </cell>
          <cell r="I2580" t="str">
            <v>Megacentro La Serena</v>
          </cell>
          <cell r="J2580" t="str">
            <v xml:space="preserve"> </v>
          </cell>
          <cell r="K2580" t="str">
            <v>Felipe Zárate</v>
          </cell>
          <cell r="L2580" t="str">
            <v>Manuel Villalon</v>
          </cell>
          <cell r="M2580" t="str">
            <v>mvillalon@callegari.cl</v>
          </cell>
          <cell r="N2580">
            <v>11000000</v>
          </cell>
        </row>
        <row r="2581">
          <cell r="A2581" t="str">
            <v>PFRZ54</v>
          </cell>
          <cell r="B2581">
            <v>44550.490277777775</v>
          </cell>
          <cell r="C2581" t="str">
            <v>CHERY</v>
          </cell>
          <cell r="D2581" t="str">
            <v>TIGGO 2</v>
          </cell>
          <cell r="E2581">
            <v>2021</v>
          </cell>
          <cell r="F2581">
            <v>17200</v>
          </cell>
          <cell r="G2581" t="str">
            <v>No sé la versión</v>
          </cell>
          <cell r="H2581" t="str">
            <v>ROJO METALIZADO</v>
          </cell>
          <cell r="I2581" t="str">
            <v>Nissan Copiapo</v>
          </cell>
          <cell r="J2581" t="str">
            <v xml:space="preserve"> </v>
          </cell>
          <cell r="K2581" t="str">
            <v>Felipe Zárate</v>
          </cell>
          <cell r="L2581" t="str">
            <v>Eliana Duque</v>
          </cell>
          <cell r="M2581" t="str">
            <v>eliana.duque@callegari.cl</v>
          </cell>
          <cell r="N2581">
            <v>9200000</v>
          </cell>
        </row>
        <row r="2582">
          <cell r="A2582" t="str">
            <v>DTBB69</v>
          </cell>
          <cell r="B2582">
            <v>44547.42291666667</v>
          </cell>
          <cell r="C2582" t="str">
            <v>KIA MOTORS</v>
          </cell>
          <cell r="D2582" t="str">
            <v>MORNING</v>
          </cell>
          <cell r="E2582">
            <v>2012</v>
          </cell>
          <cell r="F2582">
            <v>80000</v>
          </cell>
          <cell r="G2582" t="str">
            <v>MORNING LX 1.0 MEC EPS</v>
          </cell>
          <cell r="H2582" t="str">
            <v>AZUL SKY</v>
          </cell>
          <cell r="I2582" t="str">
            <v>Local Fco De Aguirre</v>
          </cell>
          <cell r="J2582" t="str">
            <v xml:space="preserve"> </v>
          </cell>
          <cell r="K2582" t="str">
            <v>Felipe Zárate</v>
          </cell>
          <cell r="L2582" t="str">
            <v>Mapi Palacios</v>
          </cell>
          <cell r="M2582" t="str">
            <v>mpalacios@callegari.cl</v>
          </cell>
          <cell r="N2582">
            <v>4300000</v>
          </cell>
        </row>
        <row r="2583">
          <cell r="A2583" t="str">
            <v>KJYC10</v>
          </cell>
          <cell r="B2583">
            <v>44546.793749999997</v>
          </cell>
          <cell r="C2583" t="str">
            <v>KIA MOTORS</v>
          </cell>
          <cell r="D2583" t="str">
            <v>RIO 4</v>
          </cell>
          <cell r="E2583">
            <v>2018</v>
          </cell>
          <cell r="F2583">
            <v>35878</v>
          </cell>
          <cell r="G2583" t="str">
            <v>RIO 4 LX 1.4L 6MT AC</v>
          </cell>
          <cell r="H2583" t="str">
            <v>GRIS URBANO</v>
          </cell>
          <cell r="I2583" t="str">
            <v>Kia La Serena</v>
          </cell>
          <cell r="J2583" t="str">
            <v xml:space="preserve"> </v>
          </cell>
          <cell r="K2583" t="str">
            <v>Felipe Zárate</v>
          </cell>
          <cell r="L2583" t="str">
            <v>Erica Miranda</v>
          </cell>
          <cell r="M2583" t="str">
            <v>emiranda@callegari.cl</v>
          </cell>
          <cell r="N2583">
            <v>9300000</v>
          </cell>
        </row>
        <row r="2584">
          <cell r="A2584" t="str">
            <v>RJPJ14</v>
          </cell>
          <cell r="B2584">
            <v>44546.680555555555</v>
          </cell>
          <cell r="C2584" t="str">
            <v>CHERY</v>
          </cell>
          <cell r="D2584" t="str">
            <v>TIGGO 2</v>
          </cell>
          <cell r="E2584">
            <v>2021</v>
          </cell>
          <cell r="F2584">
            <v>400</v>
          </cell>
          <cell r="G2584" t="str">
            <v>1.5 GLS ECOCUERO MT 4X2</v>
          </cell>
          <cell r="H2584" t="str">
            <v xml:space="preserve">naranja </v>
          </cell>
          <cell r="I2584" t="str">
            <v>Local Fco De Aguirre</v>
          </cell>
          <cell r="J2584" t="str">
            <v xml:space="preserve"> </v>
          </cell>
          <cell r="K2584" t="str">
            <v>Felipe Zárate</v>
          </cell>
          <cell r="L2584" t="str">
            <v>Maria Paz  Aranciba</v>
          </cell>
          <cell r="M2584" t="str">
            <v>marancibia@callegari.cl</v>
          </cell>
          <cell r="N2584">
            <v>10400000</v>
          </cell>
        </row>
        <row r="2585">
          <cell r="A2585" t="str">
            <v>KHWK47</v>
          </cell>
          <cell r="B2585">
            <v>44545.822222222225</v>
          </cell>
          <cell r="C2585" t="str">
            <v>JEEP</v>
          </cell>
          <cell r="D2585" t="str">
            <v>RENEGADE</v>
          </cell>
          <cell r="E2585">
            <v>2018</v>
          </cell>
          <cell r="F2585">
            <v>40000</v>
          </cell>
          <cell r="G2585" t="str">
            <v>1.8 SPORT MT</v>
          </cell>
          <cell r="H2585" t="str">
            <v>ROJO</v>
          </cell>
          <cell r="I2585" t="str">
            <v>Usados Los Carreras</v>
          </cell>
          <cell r="J2585" t="str">
            <v xml:space="preserve"> </v>
          </cell>
          <cell r="K2585" t="str">
            <v>Felipe Zárate</v>
          </cell>
          <cell r="L2585" t="str">
            <v>Omar Rojas</v>
          </cell>
          <cell r="M2585" t="str">
            <v>orojas@callegari.cl</v>
          </cell>
          <cell r="N2585">
            <v>12500000</v>
          </cell>
        </row>
        <row r="2586">
          <cell r="A2586" t="str">
            <v>DSYJ78</v>
          </cell>
          <cell r="B2586">
            <v>44545.458333333336</v>
          </cell>
          <cell r="C2586" t="str">
            <v>JEEP</v>
          </cell>
          <cell r="D2586" t="str">
            <v>GRAND CHEROKEE</v>
          </cell>
          <cell r="E2586">
            <v>2012</v>
          </cell>
          <cell r="F2586">
            <v>148000</v>
          </cell>
          <cell r="G2586" t="str">
            <v>3.6 LAREDO UPLAND AT 4X4</v>
          </cell>
          <cell r="H2586" t="str">
            <v>BEIGE</v>
          </cell>
          <cell r="I2586" t="str">
            <v>Local Fco De Aguirre</v>
          </cell>
          <cell r="J2586" t="str">
            <v xml:space="preserve"> </v>
          </cell>
          <cell r="K2586" t="str">
            <v>Felipe Zárate</v>
          </cell>
          <cell r="L2586" t="str">
            <v>Margarita Neira</v>
          </cell>
          <cell r="M2586" t="str">
            <v>mneira@callegari.cl</v>
          </cell>
          <cell r="N2586">
            <v>14500000</v>
          </cell>
        </row>
        <row r="2587">
          <cell r="A2587" t="str">
            <v>DBRX52</v>
          </cell>
          <cell r="B2587">
            <v>44544.786805555559</v>
          </cell>
          <cell r="C2587" t="str">
            <v>NISSAN</v>
          </cell>
          <cell r="D2587" t="str">
            <v>X-TRAIL</v>
          </cell>
          <cell r="E2587">
            <v>2011</v>
          </cell>
          <cell r="F2587">
            <v>105000</v>
          </cell>
          <cell r="G2587" t="str">
            <v>2.5 S 4X4 MT</v>
          </cell>
          <cell r="H2587" t="str">
            <v>BEIGE METALICO</v>
          </cell>
          <cell r="I2587" t="str">
            <v xml:space="preserve">Premium Usados </v>
          </cell>
          <cell r="J2587" t="str">
            <v xml:space="preserve"> </v>
          </cell>
          <cell r="K2587" t="str">
            <v>Felipe Zárate</v>
          </cell>
          <cell r="L2587" t="str">
            <v>Daniel Aguilera</v>
          </cell>
          <cell r="M2587" t="str">
            <v>daguilera@callegari.cl</v>
          </cell>
          <cell r="N2587">
            <v>6500000</v>
          </cell>
        </row>
        <row r="2588">
          <cell r="A2588" t="str">
            <v>KJYC50</v>
          </cell>
          <cell r="B2588">
            <v>44544.777777777781</v>
          </cell>
          <cell r="C2588" t="str">
            <v>SUBARU</v>
          </cell>
          <cell r="D2588" t="str">
            <v>IMPREZA</v>
          </cell>
          <cell r="E2588">
            <v>2018</v>
          </cell>
          <cell r="F2588">
            <v>59000</v>
          </cell>
          <cell r="G2588" t="str">
            <v>2.0 SUV AT SPORT DYN</v>
          </cell>
          <cell r="H2588" t="str">
            <v>ROJO VENECIA PERLADO</v>
          </cell>
          <cell r="I2588" t="str">
            <v>Megacentro La Serena</v>
          </cell>
          <cell r="J2588" t="str">
            <v xml:space="preserve"> </v>
          </cell>
          <cell r="K2588" t="str">
            <v>Felipe Zárate</v>
          </cell>
          <cell r="L2588" t="str">
            <v>Manuel Villalon</v>
          </cell>
          <cell r="M2588" t="str">
            <v>mvillalon@callegari.cl</v>
          </cell>
          <cell r="N2588">
            <v>15000000</v>
          </cell>
        </row>
        <row r="2589">
          <cell r="A2589" t="str">
            <v>RBXW52</v>
          </cell>
          <cell r="B2589">
            <v>44543.691666666666</v>
          </cell>
          <cell r="C2589" t="str">
            <v>KIA MOTORS</v>
          </cell>
          <cell r="D2589" t="str">
            <v>MORNING</v>
          </cell>
          <cell r="E2589">
            <v>2021</v>
          </cell>
          <cell r="F2589">
            <v>1000</v>
          </cell>
          <cell r="G2589" t="str">
            <v>MORNING EX 1.2L 5MT ABS AC</v>
          </cell>
          <cell r="H2589" t="str">
            <v>ROJO VIVO</v>
          </cell>
          <cell r="I2589" t="str">
            <v>Kia La Serena</v>
          </cell>
          <cell r="J2589" t="str">
            <v xml:space="preserve"> </v>
          </cell>
          <cell r="K2589" t="str">
            <v>Felipe Zárate</v>
          </cell>
          <cell r="L2589" t="str">
            <v>Carolina Bustos</v>
          </cell>
          <cell r="M2589" t="str">
            <v>cbustos@callegari.cl</v>
          </cell>
          <cell r="N2589">
            <v>8300000</v>
          </cell>
        </row>
        <row r="2590">
          <cell r="A2590" t="str">
            <v>FJHT63</v>
          </cell>
          <cell r="B2590">
            <v>44543.647222222222</v>
          </cell>
          <cell r="C2590" t="str">
            <v>HONDA</v>
          </cell>
          <cell r="D2590" t="str">
            <v>CR-V</v>
          </cell>
          <cell r="E2590">
            <v>2013</v>
          </cell>
          <cell r="F2590">
            <v>128000</v>
          </cell>
          <cell r="G2590" t="str">
            <v>2.4 EX AT 4X4</v>
          </cell>
          <cell r="H2590" t="str">
            <v>BLANCO</v>
          </cell>
          <cell r="I2590" t="str">
            <v xml:space="preserve">Premium Usados </v>
          </cell>
          <cell r="J2590" t="str">
            <v xml:space="preserve"> </v>
          </cell>
          <cell r="K2590" t="str">
            <v>Felipe Zárate</v>
          </cell>
          <cell r="L2590" t="str">
            <v>Luis Agustin Neira Rojas</v>
          </cell>
          <cell r="M2590" t="str">
            <v>lneira@callegari.cl</v>
          </cell>
          <cell r="N2590">
            <v>10500000</v>
          </cell>
        </row>
        <row r="2591">
          <cell r="A2591" t="str">
            <v>PCDZ90</v>
          </cell>
          <cell r="B2591">
            <v>44540.741666666669</v>
          </cell>
          <cell r="C2591" t="str">
            <v>FORD</v>
          </cell>
          <cell r="D2591" t="str">
            <v>F-150</v>
          </cell>
          <cell r="E2591">
            <v>2020</v>
          </cell>
          <cell r="F2591">
            <v>38000</v>
          </cell>
          <cell r="G2591" t="str">
            <v>3.3 XLT AT REGCAB 4X4</v>
          </cell>
          <cell r="H2591" t="str">
            <v>GRIS METALICO</v>
          </cell>
          <cell r="I2591" t="str">
            <v>Megacentro La Serena</v>
          </cell>
          <cell r="J2591" t="str">
            <v xml:space="preserve"> </v>
          </cell>
          <cell r="K2591" t="str">
            <v>Felipe Zárate</v>
          </cell>
          <cell r="L2591" t="str">
            <v>Juan Saavedra</v>
          </cell>
          <cell r="M2591" t="str">
            <v>jsaavedra@callegari.cl</v>
          </cell>
          <cell r="N2591">
            <v>25000000</v>
          </cell>
        </row>
        <row r="2592">
          <cell r="A2592" t="str">
            <v>KLSF55</v>
          </cell>
          <cell r="B2592">
            <v>44539.513888888891</v>
          </cell>
          <cell r="C2592" t="str">
            <v>HYUNDAI</v>
          </cell>
          <cell r="D2592" t="str">
            <v>ACCENT</v>
          </cell>
          <cell r="E2592">
            <v>2018</v>
          </cell>
          <cell r="F2592">
            <v>41400</v>
          </cell>
          <cell r="G2592" t="str">
            <v>1.4 RB 5DR GL 2AB ABS AC MT 4X2</v>
          </cell>
          <cell r="H2592" t="str">
            <v>PLATEADO</v>
          </cell>
          <cell r="I2592" t="str">
            <v>Nissan La Serena</v>
          </cell>
          <cell r="J2592" t="str">
            <v xml:space="preserve"> </v>
          </cell>
          <cell r="K2592" t="str">
            <v>Felipe Zárate</v>
          </cell>
          <cell r="L2592" t="str">
            <v>Matias Heredia</v>
          </cell>
          <cell r="M2592" t="str">
            <v>mheredia@callegari.cl</v>
          </cell>
          <cell r="N2592">
            <v>8600000</v>
          </cell>
        </row>
        <row r="2593">
          <cell r="A2593" t="str">
            <v>LLSS87</v>
          </cell>
          <cell r="B2593">
            <v>44537.513194444444</v>
          </cell>
          <cell r="C2593" t="str">
            <v>BMW</v>
          </cell>
          <cell r="D2593" t="str">
            <v>X6</v>
          </cell>
          <cell r="E2593">
            <v>2019</v>
          </cell>
          <cell r="F2593">
            <v>47000</v>
          </cell>
          <cell r="G2593" t="str">
            <v>3.0 XDRIVE 35 I EXECUTIVE AT</v>
          </cell>
          <cell r="H2593" t="str">
            <v>NEGRO ZAFIRO METALIZADO</v>
          </cell>
          <cell r="I2593" t="str">
            <v xml:space="preserve">Premium Usados </v>
          </cell>
          <cell r="J2593" t="str">
            <v xml:space="preserve"> </v>
          </cell>
          <cell r="K2593" t="str">
            <v>Felipe Zárate</v>
          </cell>
          <cell r="L2593" t="str">
            <v>Luis Agustin Neira Rojas</v>
          </cell>
          <cell r="M2593" t="str">
            <v>lneira@callegari.cl</v>
          </cell>
          <cell r="N2593">
            <v>44000000</v>
          </cell>
        </row>
        <row r="2594">
          <cell r="A2594" t="str">
            <v>LHRV31</v>
          </cell>
          <cell r="B2594">
            <v>44536.493750000001</v>
          </cell>
          <cell r="C2594" t="str">
            <v>KIA MOTORS</v>
          </cell>
          <cell r="D2594" t="str">
            <v>RIO 4</v>
          </cell>
          <cell r="E2594">
            <v>2019</v>
          </cell>
          <cell r="F2594">
            <v>47000</v>
          </cell>
          <cell r="G2594" t="str">
            <v>RIO 4 LX 1.4L 6MT</v>
          </cell>
          <cell r="H2594" t="str">
            <v>BLANCO INVIERNO</v>
          </cell>
          <cell r="I2594" t="str">
            <v>Local Usados</v>
          </cell>
          <cell r="J2594" t="str">
            <v xml:space="preserve"> </v>
          </cell>
          <cell r="K2594" t="str">
            <v>Felipe Zárate</v>
          </cell>
          <cell r="L2594" t="str">
            <v>Vanessa  Casanga</v>
          </cell>
          <cell r="M2594" t="str">
            <v>vcasanga@callegari.cl</v>
          </cell>
          <cell r="N2594">
            <v>9800000</v>
          </cell>
        </row>
        <row r="2595">
          <cell r="A2595" t="str">
            <v>LYPB75</v>
          </cell>
          <cell r="B2595">
            <v>44533.588194444441</v>
          </cell>
          <cell r="C2595" t="str">
            <v>FORD</v>
          </cell>
          <cell r="D2595" t="str">
            <v>RANGER</v>
          </cell>
          <cell r="E2595">
            <v>2020</v>
          </cell>
          <cell r="F2595">
            <v>68000</v>
          </cell>
          <cell r="G2595" t="str">
            <v>3.2 XLT MT 4X4 DIESEL</v>
          </cell>
          <cell r="H2595" t="str">
            <v>GRIS PLATA</v>
          </cell>
          <cell r="I2595" t="str">
            <v>Usados Los Carreras</v>
          </cell>
          <cell r="J2595" t="str">
            <v xml:space="preserve"> </v>
          </cell>
          <cell r="K2595" t="str">
            <v>Felipe Zárate</v>
          </cell>
          <cell r="L2595" t="str">
            <v>Omar Rojas</v>
          </cell>
          <cell r="M2595" t="str">
            <v>orojas@callegari.cl</v>
          </cell>
          <cell r="N2595">
            <v>21800000</v>
          </cell>
        </row>
        <row r="2596">
          <cell r="A2596" t="str">
            <v>PYDG66</v>
          </cell>
          <cell r="B2596">
            <v>44531.697222222225</v>
          </cell>
          <cell r="C2596" t="str">
            <v>MG</v>
          </cell>
          <cell r="D2596" t="str">
            <v>MG3</v>
          </cell>
          <cell r="E2596">
            <v>2021</v>
          </cell>
          <cell r="F2596">
            <v>4700</v>
          </cell>
          <cell r="G2596" t="str">
            <v>1.5 MT STD</v>
          </cell>
          <cell r="H2596" t="str">
            <v xml:space="preserve">ROJO </v>
          </cell>
          <cell r="I2596" t="str">
            <v>Kia La Serena</v>
          </cell>
          <cell r="J2596" t="str">
            <v xml:space="preserve"> </v>
          </cell>
          <cell r="K2596" t="str">
            <v>Felipe Zárate</v>
          </cell>
          <cell r="L2596" t="str">
            <v>Loreto Garces</v>
          </cell>
          <cell r="M2596" t="str">
            <v>lgarces@callegari.cl</v>
          </cell>
          <cell r="N2596">
            <v>8000000</v>
          </cell>
        </row>
        <row r="2597">
          <cell r="A2597" t="str">
            <v>FYRF85</v>
          </cell>
          <cell r="B2597">
            <v>44526.629166666666</v>
          </cell>
          <cell r="C2597" t="str">
            <v>MG</v>
          </cell>
          <cell r="D2597" t="str">
            <v>MG3</v>
          </cell>
          <cell r="E2597">
            <v>2014</v>
          </cell>
          <cell r="F2597">
            <v>56505</v>
          </cell>
          <cell r="G2597" t="str">
            <v>1.5 MT COMFORT PLUS</v>
          </cell>
          <cell r="H2597" t="str">
            <v>GRIS GRAFITO OSCURO</v>
          </cell>
          <cell r="I2597" t="str">
            <v>Sk Copiapo</v>
          </cell>
          <cell r="J2597" t="str">
            <v xml:space="preserve"> </v>
          </cell>
          <cell r="K2597" t="str">
            <v>Felipe Zárate</v>
          </cell>
          <cell r="L2597" t="str">
            <v>Liseth Loreto</v>
          </cell>
          <cell r="M2597" t="str">
            <v>lloreto@callegari.cl</v>
          </cell>
          <cell r="N2597">
            <v>5350000</v>
          </cell>
        </row>
        <row r="2598">
          <cell r="A2598" t="str">
            <v>DWDW30</v>
          </cell>
          <cell r="B2598">
            <v>44530.801388888889</v>
          </cell>
          <cell r="C2598" t="str">
            <v>KIA MOTORS</v>
          </cell>
          <cell r="D2598" t="str">
            <v>MORNING</v>
          </cell>
          <cell r="E2598">
            <v>2013</v>
          </cell>
          <cell r="F2598">
            <v>71000</v>
          </cell>
          <cell r="G2598" t="str">
            <v>MORNING EX 1.2 MEC AB</v>
          </cell>
          <cell r="H2598" t="str">
            <v>VERDE LEMON GRASS</v>
          </cell>
          <cell r="I2598" t="str">
            <v>Kia La Serena</v>
          </cell>
          <cell r="J2598" t="str">
            <v xml:space="preserve"> </v>
          </cell>
          <cell r="K2598" t="str">
            <v>Felipe Zárate</v>
          </cell>
          <cell r="L2598" t="str">
            <v>Carolina Bustos</v>
          </cell>
          <cell r="M2598" t="str">
            <v>cbustos@callegari.cl</v>
          </cell>
          <cell r="N2598">
            <v>5400000</v>
          </cell>
        </row>
        <row r="2599">
          <cell r="A2599" t="str">
            <v>LPXL56</v>
          </cell>
          <cell r="B2599">
            <v>44530.788194444445</v>
          </cell>
          <cell r="C2599" t="str">
            <v>KIA MOTORS</v>
          </cell>
          <cell r="D2599" t="str">
            <v>RIO 5</v>
          </cell>
          <cell r="E2599">
            <v>2020</v>
          </cell>
          <cell r="F2599">
            <v>12000</v>
          </cell>
          <cell r="G2599" t="str">
            <v>RIO 5 EX 1.4L 6MT</v>
          </cell>
          <cell r="H2599" t="str">
            <v>BLANCO INVIERNO</v>
          </cell>
          <cell r="I2599" t="str">
            <v>Kia La Serena</v>
          </cell>
          <cell r="J2599" t="str">
            <v xml:space="preserve"> </v>
          </cell>
          <cell r="K2599" t="str">
            <v>Felipe Zárate</v>
          </cell>
          <cell r="L2599" t="str">
            <v>Loreto Garces</v>
          </cell>
          <cell r="M2599" t="str">
            <v>lgarces@callegari.cl</v>
          </cell>
          <cell r="N2599">
            <v>10250000</v>
          </cell>
        </row>
        <row r="2600">
          <cell r="A2600" t="str">
            <v>KFHL75</v>
          </cell>
          <cell r="B2600">
            <v>44530.788194444445</v>
          </cell>
          <cell r="C2600" t="str">
            <v>FORD</v>
          </cell>
          <cell r="D2600" t="str">
            <v>EXPLORER</v>
          </cell>
          <cell r="E2600">
            <v>2018</v>
          </cell>
          <cell r="F2600">
            <v>28000</v>
          </cell>
          <cell r="G2600" t="str">
            <v>2.3 ECOBOOST / LIMITED 4X4 AT</v>
          </cell>
          <cell r="H2600" t="str">
            <v>ROJO METALICO</v>
          </cell>
          <cell r="I2600" t="str">
            <v>Megacentro Ovalle</v>
          </cell>
          <cell r="J2600" t="str">
            <v xml:space="preserve"> </v>
          </cell>
          <cell r="K2600" t="str">
            <v>Felipe Zárate</v>
          </cell>
          <cell r="L2600" t="str">
            <v>Jasen Jose</v>
          </cell>
          <cell r="M2600" t="str">
            <v>jjasen@callegari.cl</v>
          </cell>
          <cell r="N2600">
            <v>29500000</v>
          </cell>
        </row>
        <row r="2601">
          <cell r="A2601" t="str">
            <v>PKXD81</v>
          </cell>
          <cell r="B2601">
            <v>44530.704861111109</v>
          </cell>
          <cell r="C2601" t="str">
            <v>CHERY</v>
          </cell>
          <cell r="D2601" t="str">
            <v>TIGGO 2</v>
          </cell>
          <cell r="E2601">
            <v>2019</v>
          </cell>
          <cell r="F2601">
            <v>17400</v>
          </cell>
          <cell r="G2601" t="str">
            <v>1.5 GL MT 4X2</v>
          </cell>
          <cell r="H2601" t="str">
            <v>BLANCO</v>
          </cell>
          <cell r="I2601" t="str">
            <v>Sk Copiapo</v>
          </cell>
          <cell r="J2601" t="str">
            <v xml:space="preserve"> </v>
          </cell>
          <cell r="K2601" t="str">
            <v>Felipe Zárate</v>
          </cell>
          <cell r="L2601" t="str">
            <v>Elizabeth Guerrero</v>
          </cell>
          <cell r="M2601" t="str">
            <v>eguerrero@callegari.cl</v>
          </cell>
          <cell r="N2601">
            <v>7500000</v>
          </cell>
        </row>
        <row r="2602">
          <cell r="A2602" t="str">
            <v>DDPG26</v>
          </cell>
          <cell r="B2602">
            <v>44530.682638888888</v>
          </cell>
          <cell r="C2602" t="str">
            <v>KIA MOTORS</v>
          </cell>
          <cell r="D2602" t="str">
            <v>RIO 5</v>
          </cell>
          <cell r="E2602">
            <v>2012</v>
          </cell>
          <cell r="F2602">
            <v>65000</v>
          </cell>
          <cell r="G2602" t="str">
            <v>RIO 5 UB EX 1.4L 6MT AB AC</v>
          </cell>
          <cell r="H2602" t="str">
            <v>AZUL ELECTRICO</v>
          </cell>
          <cell r="I2602" t="str">
            <v>Local Fco De Aguirre</v>
          </cell>
          <cell r="J2602" t="str">
            <v xml:space="preserve"> </v>
          </cell>
          <cell r="K2602" t="str">
            <v>Felipe Zárate</v>
          </cell>
          <cell r="L2602" t="str">
            <v>Mapi Palacios</v>
          </cell>
          <cell r="M2602" t="str">
            <v>mpalacios@callegari.cl</v>
          </cell>
          <cell r="N2602">
            <v>5700000</v>
          </cell>
        </row>
        <row r="2603">
          <cell r="A2603" t="str">
            <v>JJJL12</v>
          </cell>
          <cell r="B2603">
            <v>44530.589583333334</v>
          </cell>
          <cell r="C2603" t="str">
            <v>SUBARU</v>
          </cell>
          <cell r="D2603" t="str">
            <v>OUTBACK</v>
          </cell>
          <cell r="E2603">
            <v>2017</v>
          </cell>
          <cell r="F2603">
            <v>60000</v>
          </cell>
          <cell r="G2603" t="str">
            <v>2.5 AWD CVT XS AT</v>
          </cell>
          <cell r="H2603" t="str">
            <v>GRIS CLARO METALICO</v>
          </cell>
          <cell r="I2603" t="str">
            <v>Megacentro La Serena</v>
          </cell>
          <cell r="J2603" t="str">
            <v xml:space="preserve"> </v>
          </cell>
          <cell r="K2603" t="str">
            <v>Felipe Zárate</v>
          </cell>
          <cell r="L2603" t="str">
            <v>Manuel Villalon</v>
          </cell>
          <cell r="M2603" t="str">
            <v>mvillalon@callegari.cl</v>
          </cell>
          <cell r="N2603">
            <v>15800000</v>
          </cell>
        </row>
        <row r="2604">
          <cell r="A2604" t="str">
            <v>GFGT63</v>
          </cell>
          <cell r="B2604">
            <v>44530.57916666667</v>
          </cell>
          <cell r="C2604" t="str">
            <v>FORD</v>
          </cell>
          <cell r="D2604" t="str">
            <v>ECOSPORT</v>
          </cell>
          <cell r="E2604">
            <v>2014</v>
          </cell>
          <cell r="F2604">
            <v>70000</v>
          </cell>
          <cell r="G2604" t="str">
            <v>2.0 TITANIUM AT</v>
          </cell>
          <cell r="H2604" t="str">
            <v>GRIS ACERO</v>
          </cell>
          <cell r="I2604" t="str">
            <v>Megacentro Copiapo</v>
          </cell>
          <cell r="J2604" t="str">
            <v xml:space="preserve"> </v>
          </cell>
          <cell r="K2604" t="str">
            <v>Felipe Zárate</v>
          </cell>
          <cell r="L2604" t="str">
            <v>Fernando Balbontin</v>
          </cell>
          <cell r="M2604" t="str">
            <v>fbalbontin@callegari.cl</v>
          </cell>
          <cell r="N2604">
            <v>9500000</v>
          </cell>
        </row>
        <row r="2605">
          <cell r="A2605" t="str">
            <v>KWGJ71</v>
          </cell>
          <cell r="B2605">
            <v>44530.515972222223</v>
          </cell>
          <cell r="C2605" t="str">
            <v>MG</v>
          </cell>
          <cell r="D2605" t="str">
            <v>ZS</v>
          </cell>
          <cell r="E2605">
            <v>2019</v>
          </cell>
          <cell r="F2605">
            <v>25000</v>
          </cell>
          <cell r="G2605" t="str">
            <v>1.5 5MT COM MT</v>
          </cell>
          <cell r="H2605" t="str">
            <v>ROJO</v>
          </cell>
          <cell r="I2605" t="str">
            <v>Kia La Serena</v>
          </cell>
          <cell r="J2605" t="str">
            <v xml:space="preserve"> </v>
          </cell>
          <cell r="K2605" t="str">
            <v>Felipe Zárate</v>
          </cell>
          <cell r="L2605" t="str">
            <v>Carolina Bustos</v>
          </cell>
          <cell r="M2605" t="str">
            <v>cbustos@callegari.cl</v>
          </cell>
          <cell r="N2605">
            <v>9500000</v>
          </cell>
        </row>
        <row r="2606">
          <cell r="A2606" t="str">
            <v>KZWF29</v>
          </cell>
          <cell r="B2606">
            <v>44530.435416666667</v>
          </cell>
          <cell r="C2606" t="str">
            <v>FORD</v>
          </cell>
          <cell r="D2606" t="str">
            <v>MUSTANG</v>
          </cell>
          <cell r="E2606">
            <v>2019</v>
          </cell>
          <cell r="F2606">
            <v>18000</v>
          </cell>
          <cell r="G2606" t="str">
            <v>5.0 COUPE GTD DELUXE AT</v>
          </cell>
          <cell r="H2606" t="str">
            <v>GRIS PLATA</v>
          </cell>
          <cell r="I2606" t="str">
            <v>Megacentro La Serena</v>
          </cell>
          <cell r="J2606" t="str">
            <v xml:space="preserve"> </v>
          </cell>
          <cell r="K2606" t="str">
            <v>Felipe Zárate</v>
          </cell>
          <cell r="L2606" t="str">
            <v>Juan Saavedra</v>
          </cell>
          <cell r="M2606" t="str">
            <v>jsaavedra@callegari.cl</v>
          </cell>
          <cell r="N2606">
            <v>33000000</v>
          </cell>
        </row>
        <row r="2607">
          <cell r="A2607" t="str">
            <v>LDVV80</v>
          </cell>
          <cell r="B2607">
            <v>44530.43472222222</v>
          </cell>
          <cell r="C2607" t="str">
            <v>MITSUBISHI</v>
          </cell>
          <cell r="D2607" t="str">
            <v>ASX</v>
          </cell>
          <cell r="E2607">
            <v>2019</v>
          </cell>
          <cell r="F2607">
            <v>34500</v>
          </cell>
          <cell r="G2607" t="str">
            <v>2.0 AT 4X4</v>
          </cell>
          <cell r="H2607" t="str">
            <v>ROJO METALIZADO</v>
          </cell>
          <cell r="I2607" t="str">
            <v>Local Fco De Aguirre</v>
          </cell>
          <cell r="J2607" t="str">
            <v xml:space="preserve"> </v>
          </cell>
          <cell r="K2607" t="str">
            <v>Felipe Zárate</v>
          </cell>
          <cell r="L2607" t="str">
            <v>Rodrigo Salazar</v>
          </cell>
          <cell r="M2607" t="str">
            <v>rsalazar@callegari.cl</v>
          </cell>
          <cell r="N2607">
            <v>15200000</v>
          </cell>
        </row>
        <row r="2608">
          <cell r="A2608" t="str">
            <v>PYDH72</v>
          </cell>
          <cell r="B2608">
            <v>44530.417361111111</v>
          </cell>
          <cell r="C2608" t="str">
            <v>FORD</v>
          </cell>
          <cell r="D2608" t="str">
            <v>F-150</v>
          </cell>
          <cell r="E2608">
            <v>2021</v>
          </cell>
          <cell r="F2608">
            <v>2000</v>
          </cell>
          <cell r="G2608" t="str">
            <v>5.0 CC XLT AT 4X4</v>
          </cell>
          <cell r="H2608" t="str">
            <v>ROJO METALICO</v>
          </cell>
          <cell r="I2608" t="str">
            <v>Megacentro La Serena</v>
          </cell>
          <cell r="J2608" t="str">
            <v xml:space="preserve"> </v>
          </cell>
          <cell r="K2608" t="str">
            <v>Felipe Zárate</v>
          </cell>
          <cell r="L2608" t="str">
            <v>Juan Saavedra</v>
          </cell>
          <cell r="M2608" t="str">
            <v>jsaavedra@callegari.cl</v>
          </cell>
          <cell r="N2608">
            <v>37000000</v>
          </cell>
        </row>
        <row r="2609">
          <cell r="A2609" t="str">
            <v>KCCC53</v>
          </cell>
          <cell r="B2609">
            <v>44530.415972222225</v>
          </cell>
          <cell r="C2609" t="str">
            <v>KIA MOTORS</v>
          </cell>
          <cell r="D2609" t="str">
            <v>MORNING</v>
          </cell>
          <cell r="E2609">
            <v>2018</v>
          </cell>
          <cell r="F2609">
            <v>58000</v>
          </cell>
          <cell r="G2609" t="str">
            <v>MORNING EX 1.2L 5MT ABS AC</v>
          </cell>
          <cell r="H2609" t="str">
            <v>PLATEADO RESPLANDECIENTE</v>
          </cell>
          <cell r="I2609" t="str">
            <v>Megacentro La Serena</v>
          </cell>
          <cell r="J2609" t="str">
            <v xml:space="preserve"> </v>
          </cell>
          <cell r="K2609" t="str">
            <v>Felipe Zárate</v>
          </cell>
          <cell r="L2609" t="str">
            <v>Juan Saavedra</v>
          </cell>
          <cell r="M2609" t="str">
            <v>jsaavedra@callegari.cl</v>
          </cell>
          <cell r="N2609">
            <v>7500000</v>
          </cell>
        </row>
        <row r="2610">
          <cell r="A2610" t="str">
            <v>LDBK82</v>
          </cell>
          <cell r="B2610">
            <v>44529.788888888892</v>
          </cell>
          <cell r="C2610" t="str">
            <v>CHERY</v>
          </cell>
          <cell r="D2610" t="str">
            <v>TIGGO 2</v>
          </cell>
          <cell r="E2610">
            <v>2019</v>
          </cell>
          <cell r="F2610">
            <v>13000</v>
          </cell>
          <cell r="G2610" t="str">
            <v>1.5 GLX ECOCUERO SUNROOF MT 4X2</v>
          </cell>
          <cell r="H2610" t="str">
            <v>AZUL METALIZADO</v>
          </cell>
          <cell r="I2610" t="str">
            <v>Usados Los Carreras</v>
          </cell>
          <cell r="J2610" t="str">
            <v xml:space="preserve"> </v>
          </cell>
          <cell r="K2610" t="str">
            <v>Felipe Zárate</v>
          </cell>
          <cell r="L2610" t="str">
            <v>Omar Rojas</v>
          </cell>
          <cell r="M2610" t="str">
            <v>orojas@callegari.cl</v>
          </cell>
          <cell r="N2610">
            <v>7700000</v>
          </cell>
        </row>
        <row r="2611">
          <cell r="A2611" t="str">
            <v>KWGH22</v>
          </cell>
          <cell r="B2611">
            <v>44529.786805555559</v>
          </cell>
          <cell r="C2611" t="str">
            <v>KIA MOTORS</v>
          </cell>
          <cell r="D2611" t="str">
            <v>MORNING</v>
          </cell>
          <cell r="E2611">
            <v>2019</v>
          </cell>
          <cell r="F2611">
            <v>30000</v>
          </cell>
          <cell r="G2611" t="str">
            <v>MORNING LX 1.0L 5MT ABS</v>
          </cell>
          <cell r="H2611" t="str">
            <v>PLATEADO PLATA TITANIO</v>
          </cell>
          <cell r="I2611" t="str">
            <v>Kia La Serena</v>
          </cell>
          <cell r="J2611" t="str">
            <v xml:space="preserve"> </v>
          </cell>
          <cell r="K2611" t="str">
            <v>Felipe Zárate</v>
          </cell>
          <cell r="L2611" t="str">
            <v>Carolina Bustos</v>
          </cell>
          <cell r="M2611" t="str">
            <v>cbustos@callegari.cl</v>
          </cell>
          <cell r="N2611">
            <v>7300000</v>
          </cell>
        </row>
        <row r="2612">
          <cell r="A2612" t="str">
            <v>LPHY15</v>
          </cell>
          <cell r="B2612">
            <v>44529.774305555555</v>
          </cell>
          <cell r="C2612" t="str">
            <v>FORD</v>
          </cell>
          <cell r="D2612" t="str">
            <v>FIESTA</v>
          </cell>
          <cell r="E2612">
            <v>2019</v>
          </cell>
          <cell r="F2612">
            <v>54000</v>
          </cell>
          <cell r="G2612" t="str">
            <v>1.6 TITANIUM 5P MT</v>
          </cell>
          <cell r="H2612" t="str">
            <v>NEGRO PERLADO</v>
          </cell>
          <cell r="I2612" t="str">
            <v>Second Floor Mg</v>
          </cell>
          <cell r="J2612" t="str">
            <v xml:space="preserve"> </v>
          </cell>
          <cell r="K2612" t="str">
            <v>Felipe Zárate</v>
          </cell>
          <cell r="L2612" t="str">
            <v>Whitney Torres</v>
          </cell>
          <cell r="M2612" t="str">
            <v>mariana.torres@callegari.cl</v>
          </cell>
          <cell r="N2612">
            <v>9500000</v>
          </cell>
        </row>
        <row r="2613">
          <cell r="A2613" t="str">
            <v>PFRK58</v>
          </cell>
          <cell r="B2613">
            <v>44529.744444444441</v>
          </cell>
          <cell r="C2613" t="str">
            <v>CHERY</v>
          </cell>
          <cell r="D2613" t="str">
            <v>ARRIZO 5</v>
          </cell>
          <cell r="E2613">
            <v>2020</v>
          </cell>
          <cell r="F2613">
            <v>19000</v>
          </cell>
          <cell r="G2613" t="str">
            <v>1.5 GLS MT</v>
          </cell>
          <cell r="H2613" t="str">
            <v>GRIS ARENA</v>
          </cell>
          <cell r="I2613" t="str">
            <v>Sk Copiapo</v>
          </cell>
          <cell r="J2613" t="str">
            <v xml:space="preserve"> </v>
          </cell>
          <cell r="K2613" t="str">
            <v>Felipe Zárate</v>
          </cell>
          <cell r="L2613" t="str">
            <v>Daiselys Osuna</v>
          </cell>
          <cell r="M2613" t="str">
            <v>daiselys.osuna@callegari.cl</v>
          </cell>
          <cell r="N2613">
            <v>7000000</v>
          </cell>
        </row>
        <row r="2614">
          <cell r="A2614" t="str">
            <v>KGPB92</v>
          </cell>
          <cell r="B2614">
            <v>44529.730555555558</v>
          </cell>
          <cell r="C2614" t="str">
            <v>JEEP</v>
          </cell>
          <cell r="D2614" t="str">
            <v>GRAND CHEROKEE</v>
          </cell>
          <cell r="E2614">
            <v>2018</v>
          </cell>
          <cell r="F2614">
            <v>18500</v>
          </cell>
          <cell r="G2614" t="str">
            <v>3.6 LAREDO AT</v>
          </cell>
          <cell r="H2614" t="str">
            <v>BLANCO</v>
          </cell>
          <cell r="I2614" t="str">
            <v>Local Fco De Aguirre</v>
          </cell>
          <cell r="J2614" t="str">
            <v xml:space="preserve"> </v>
          </cell>
          <cell r="K2614" t="str">
            <v>Felipe Zárate</v>
          </cell>
          <cell r="L2614" t="str">
            <v>Pablo Toth</v>
          </cell>
          <cell r="M2614" t="str">
            <v>ptoth@callegari.cl</v>
          </cell>
          <cell r="N2614">
            <v>22500000</v>
          </cell>
        </row>
        <row r="2615">
          <cell r="A2615" t="str">
            <v>KWXZ14</v>
          </cell>
          <cell r="B2615">
            <v>44529.669444444444</v>
          </cell>
          <cell r="C2615" t="str">
            <v>FORD</v>
          </cell>
          <cell r="D2615" t="str">
            <v>FIESTA</v>
          </cell>
          <cell r="E2615">
            <v>2019</v>
          </cell>
          <cell r="F2615">
            <v>33000</v>
          </cell>
          <cell r="G2615" t="str">
            <v>1.6 5D SE AT</v>
          </cell>
          <cell r="H2615" t="str">
            <v>ROJO SPORT</v>
          </cell>
          <cell r="I2615" t="str">
            <v>Megacentro La Serena</v>
          </cell>
          <cell r="J2615" t="str">
            <v xml:space="preserve"> </v>
          </cell>
          <cell r="K2615" t="str">
            <v>Felipe Zárate</v>
          </cell>
          <cell r="L2615" t="str">
            <v>Eliana Aguilera</v>
          </cell>
          <cell r="M2615" t="str">
            <v>belen.aguilera@callegari.cl</v>
          </cell>
          <cell r="N2615">
            <v>10000000</v>
          </cell>
        </row>
        <row r="2616">
          <cell r="A2616" t="str">
            <v>KGLX14</v>
          </cell>
          <cell r="B2616">
            <v>44529.493055555555</v>
          </cell>
          <cell r="C2616" t="str">
            <v>FORD</v>
          </cell>
          <cell r="D2616" t="str">
            <v>ECOSPORT</v>
          </cell>
          <cell r="E2616">
            <v>2018</v>
          </cell>
          <cell r="F2616">
            <v>68298</v>
          </cell>
          <cell r="G2616" t="str">
            <v>1.5 SE AT</v>
          </cell>
          <cell r="H2616" t="str">
            <v>BLANCO</v>
          </cell>
          <cell r="I2616" t="str">
            <v>Sk Copiapo</v>
          </cell>
          <cell r="J2616" t="str">
            <v xml:space="preserve"> </v>
          </cell>
          <cell r="K2616" t="str">
            <v>Felipe Zárate</v>
          </cell>
          <cell r="L2616" t="str">
            <v>Katherine Arredondo</v>
          </cell>
          <cell r="M2616" t="str">
            <v>karredondo@callegari.cl</v>
          </cell>
          <cell r="N2616">
            <v>10000000</v>
          </cell>
        </row>
        <row r="2617">
          <cell r="A2617" t="str">
            <v>GDPS70</v>
          </cell>
          <cell r="B2617">
            <v>44529.456250000003</v>
          </cell>
          <cell r="C2617" t="str">
            <v>CHERY</v>
          </cell>
          <cell r="D2617" t="str">
            <v>TIGGO</v>
          </cell>
          <cell r="E2617">
            <v>2014</v>
          </cell>
          <cell r="F2617">
            <v>81350</v>
          </cell>
          <cell r="G2617" t="str">
            <v>1.6 MT</v>
          </cell>
          <cell r="H2617" t="str">
            <v>BLANCO CHERY</v>
          </cell>
          <cell r="I2617" t="str">
            <v>Sk Copiapo</v>
          </cell>
          <cell r="J2617" t="str">
            <v xml:space="preserve"> </v>
          </cell>
          <cell r="K2617" t="str">
            <v>Felipe Zárate</v>
          </cell>
          <cell r="L2617" t="str">
            <v>Liseth Loreto</v>
          </cell>
          <cell r="M2617" t="str">
            <v>lloreto@callegari.cl</v>
          </cell>
          <cell r="N2617">
            <v>4000000</v>
          </cell>
        </row>
        <row r="2618">
          <cell r="A2618" t="str">
            <v>HXYB31</v>
          </cell>
          <cell r="B2618">
            <v>44529.411111111112</v>
          </cell>
          <cell r="C2618" t="str">
            <v>HYUNDAI</v>
          </cell>
          <cell r="D2618" t="str">
            <v>ACCENT</v>
          </cell>
          <cell r="E2618">
            <v>2016</v>
          </cell>
          <cell r="F2618">
            <v>45944</v>
          </cell>
          <cell r="G2618" t="str">
            <v>1.4 RB GL AC MT 4X2</v>
          </cell>
          <cell r="H2618" t="str">
            <v>ROJO BURDEO</v>
          </cell>
          <cell r="I2618" t="str">
            <v>Megacentro La Serena</v>
          </cell>
          <cell r="J2618" t="str">
            <v xml:space="preserve"> </v>
          </cell>
          <cell r="K2618" t="str">
            <v>Felipe Zárate</v>
          </cell>
          <cell r="L2618" t="str">
            <v>Viviana Rojas</v>
          </cell>
          <cell r="M2618" t="str">
            <v>v.rojas@callegari.cl</v>
          </cell>
          <cell r="N2618">
            <v>7500000</v>
          </cell>
        </row>
        <row r="2619">
          <cell r="A2619" t="str">
            <v>JWCJ51</v>
          </cell>
          <cell r="B2619">
            <v>44526.722916666666</v>
          </cell>
          <cell r="C2619" t="str">
            <v>DONGFENG</v>
          </cell>
          <cell r="D2619">
            <v>580</v>
          </cell>
          <cell r="E2619">
            <v>2018</v>
          </cell>
          <cell r="F2619">
            <v>75000</v>
          </cell>
          <cell r="G2619" t="str">
            <v>1.5 COMFORT MT</v>
          </cell>
          <cell r="H2619" t="str">
            <v>CAFE BROWN</v>
          </cell>
          <cell r="I2619" t="str">
            <v>Megacentro La Serena</v>
          </cell>
          <cell r="J2619" t="str">
            <v xml:space="preserve"> </v>
          </cell>
          <cell r="K2619" t="str">
            <v>Felipe Zárate</v>
          </cell>
          <cell r="L2619" t="str">
            <v>Manuel Villalon</v>
          </cell>
          <cell r="M2619" t="str">
            <v>mvillalon@callegari.cl</v>
          </cell>
          <cell r="N2619">
            <v>8500000</v>
          </cell>
        </row>
        <row r="2620">
          <cell r="A2620" t="str">
            <v>GSDS96</v>
          </cell>
          <cell r="B2620">
            <v>44526.707638888889</v>
          </cell>
          <cell r="C2620" t="str">
            <v>NISSAN</v>
          </cell>
          <cell r="D2620" t="str">
            <v>NAVARA</v>
          </cell>
          <cell r="E2620">
            <v>2014</v>
          </cell>
          <cell r="F2620">
            <v>104672</v>
          </cell>
          <cell r="G2620" t="str">
            <v>2.5 SE 4X4 ABS MT DSL</v>
          </cell>
          <cell r="H2620" t="str">
            <v>PLATEADO PLATA</v>
          </cell>
          <cell r="I2620" t="str">
            <v>Nissan La Serena</v>
          </cell>
          <cell r="J2620" t="str">
            <v xml:space="preserve"> </v>
          </cell>
          <cell r="K2620" t="str">
            <v>Felipe Zárate</v>
          </cell>
          <cell r="L2620" t="str">
            <v>Magdalena Olivares</v>
          </cell>
          <cell r="M2620" t="str">
            <v>molivares@callegari.cl</v>
          </cell>
          <cell r="N2620">
            <v>11500000</v>
          </cell>
        </row>
        <row r="2621">
          <cell r="A2621" t="str">
            <v>PHTT80</v>
          </cell>
          <cell r="B2621">
            <v>44526.609722222223</v>
          </cell>
          <cell r="C2621" t="str">
            <v>MG</v>
          </cell>
          <cell r="D2621" t="str">
            <v>MG3</v>
          </cell>
          <cell r="E2621">
            <v>2021</v>
          </cell>
          <cell r="F2621">
            <v>32000</v>
          </cell>
          <cell r="G2621" t="str">
            <v>1.5 MT COM</v>
          </cell>
          <cell r="H2621" t="str">
            <v xml:space="preserve">BLANCO </v>
          </cell>
          <cell r="I2621" t="str">
            <v>Local Fco De Aguirre</v>
          </cell>
          <cell r="J2621" t="str">
            <v xml:space="preserve"> </v>
          </cell>
          <cell r="K2621" t="str">
            <v>Felipe Zárate</v>
          </cell>
          <cell r="L2621" t="str">
            <v>Maria Paz  Aranciba</v>
          </cell>
          <cell r="M2621" t="str">
            <v>marancibia@callegari.cl</v>
          </cell>
          <cell r="N2621">
            <v>8500000</v>
          </cell>
        </row>
        <row r="2622">
          <cell r="A2622" t="str">
            <v>LSYF58</v>
          </cell>
          <cell r="B2622">
            <v>44525.738194444442</v>
          </cell>
          <cell r="C2622" t="str">
            <v>JEEP</v>
          </cell>
          <cell r="D2622" t="str">
            <v>CHEROKEE</v>
          </cell>
          <cell r="E2622">
            <v>2020</v>
          </cell>
          <cell r="F2622">
            <v>16100</v>
          </cell>
          <cell r="G2622" t="str">
            <v>2.4 LONGITUDE AT</v>
          </cell>
          <cell r="H2622" t="str">
            <v>GRIS PLATA</v>
          </cell>
          <cell r="I2622" t="str">
            <v>Megacentro Copiapo</v>
          </cell>
          <cell r="J2622" t="str">
            <v xml:space="preserve"> </v>
          </cell>
          <cell r="K2622" t="str">
            <v>Felipe Zárate</v>
          </cell>
          <cell r="L2622" t="str">
            <v>Martin Thielemann</v>
          </cell>
          <cell r="M2622" t="str">
            <v>mthielemann@callegari.cl</v>
          </cell>
          <cell r="N2622">
            <v>17000000</v>
          </cell>
        </row>
        <row r="2623">
          <cell r="A2623" t="str">
            <v>LLRS97</v>
          </cell>
          <cell r="B2623">
            <v>44524.770833333336</v>
          </cell>
          <cell r="C2623" t="str">
            <v>CHEVROLET</v>
          </cell>
          <cell r="D2623" t="str">
            <v>SILVERADO</v>
          </cell>
          <cell r="E2623">
            <v>2019</v>
          </cell>
          <cell r="F2623">
            <v>26000</v>
          </cell>
          <cell r="G2623" t="str">
            <v>5.3 LTZ CC 4WD AT</v>
          </cell>
          <cell r="H2623" t="str">
            <v>PLATEADO PLATA METALICO</v>
          </cell>
          <cell r="I2623" t="str">
            <v>Nissan Copiapo</v>
          </cell>
          <cell r="J2623" t="str">
            <v xml:space="preserve"> </v>
          </cell>
          <cell r="K2623" t="str">
            <v>Felipe Zárate</v>
          </cell>
          <cell r="L2623" t="str">
            <v>Jonathan Barraza</v>
          </cell>
          <cell r="M2623" t="str">
            <v>jbarraza@callegari.cl</v>
          </cell>
          <cell r="N2623">
            <v>33000000</v>
          </cell>
        </row>
        <row r="2624">
          <cell r="A2624" t="str">
            <v>LDWT20</v>
          </cell>
          <cell r="B2624">
            <v>44524.750694444447</v>
          </cell>
          <cell r="C2624" t="str">
            <v>SUZUKI</v>
          </cell>
          <cell r="D2624" t="str">
            <v>BALENO</v>
          </cell>
          <cell r="E2624">
            <v>2019</v>
          </cell>
          <cell r="F2624">
            <v>17000</v>
          </cell>
          <cell r="G2624" t="str">
            <v>1.4 GLX MT</v>
          </cell>
          <cell r="H2624" t="str">
            <v>GRIS METALICO</v>
          </cell>
          <cell r="I2624" t="str">
            <v>Kia La Serena</v>
          </cell>
          <cell r="J2624" t="str">
            <v xml:space="preserve"> </v>
          </cell>
          <cell r="K2624" t="str">
            <v>Felipe Zárate</v>
          </cell>
          <cell r="L2624" t="str">
            <v>Ariel Aguirre</v>
          </cell>
          <cell r="M2624" t="str">
            <v>a.aguirre@callegari.cl</v>
          </cell>
          <cell r="N2624">
            <v>10000000</v>
          </cell>
        </row>
        <row r="2625">
          <cell r="A2625" t="str">
            <v>KWXK85</v>
          </cell>
          <cell r="B2625">
            <v>44524.695833333331</v>
          </cell>
          <cell r="C2625" t="str">
            <v>KIA MOTORS</v>
          </cell>
          <cell r="D2625" t="str">
            <v>RIO 5</v>
          </cell>
          <cell r="E2625">
            <v>2019</v>
          </cell>
          <cell r="F2625">
            <v>65806</v>
          </cell>
          <cell r="G2625" t="str">
            <v>RIO 5 EX 1.6L 6MT SPORT</v>
          </cell>
          <cell r="H2625" t="str">
            <v>GRIS URBANO</v>
          </cell>
          <cell r="I2625" t="str">
            <v>Peugeot Copiapo</v>
          </cell>
          <cell r="J2625" t="str">
            <v xml:space="preserve"> </v>
          </cell>
          <cell r="K2625" t="str">
            <v>Felipe Zárate</v>
          </cell>
          <cell r="L2625" t="str">
            <v>Francisco Diaz</v>
          </cell>
          <cell r="M2625" t="str">
            <v>fdiaz@callegari.cl</v>
          </cell>
          <cell r="N2625">
            <v>9500000</v>
          </cell>
        </row>
        <row r="2626">
          <cell r="A2626" t="str">
            <v>FVKG76</v>
          </cell>
          <cell r="B2626">
            <v>44523.782638888886</v>
          </cell>
          <cell r="C2626" t="str">
            <v>JEEP</v>
          </cell>
          <cell r="D2626" t="str">
            <v>GRAND CHEROKEE</v>
          </cell>
          <cell r="E2626">
            <v>2013</v>
          </cell>
          <cell r="F2626">
            <v>127523</v>
          </cell>
          <cell r="G2626" t="str">
            <v>3.6 LIMITED AT 4X4</v>
          </cell>
          <cell r="H2626" t="str">
            <v>BLANCO</v>
          </cell>
          <cell r="I2626" t="str">
            <v>Local Fco De Aguirre</v>
          </cell>
          <cell r="J2626" t="str">
            <v xml:space="preserve"> </v>
          </cell>
          <cell r="K2626" t="str">
            <v>Felipe Zárate</v>
          </cell>
          <cell r="L2626" t="str">
            <v>Pablo Toth</v>
          </cell>
          <cell r="M2626" t="str">
            <v>ptoth@callegari.cl</v>
          </cell>
          <cell r="N2626">
            <v>15000000</v>
          </cell>
        </row>
        <row r="2627">
          <cell r="A2627" t="str">
            <v>LSYF59</v>
          </cell>
          <cell r="B2627">
            <v>44523.659722222219</v>
          </cell>
          <cell r="C2627" t="str">
            <v>PEUGEOT</v>
          </cell>
          <cell r="D2627">
            <v>5008</v>
          </cell>
          <cell r="E2627">
            <v>2020</v>
          </cell>
          <cell r="F2627">
            <v>55000</v>
          </cell>
          <cell r="G2627" t="str">
            <v>1.5 ACTIVE 130 AT DIESEL</v>
          </cell>
          <cell r="H2627" t="str">
            <v>BLANCO NACARADO</v>
          </cell>
          <cell r="I2627" t="str">
            <v>Peugeot La Serena</v>
          </cell>
          <cell r="J2627" t="str">
            <v xml:space="preserve"> </v>
          </cell>
          <cell r="K2627" t="str">
            <v>Felipe Zárate</v>
          </cell>
          <cell r="L2627" t="str">
            <v>Camila Gonzalez</v>
          </cell>
          <cell r="M2627" t="str">
            <v>camila.gonzalez@callegari.cl</v>
          </cell>
          <cell r="N2627">
            <v>21500000</v>
          </cell>
        </row>
        <row r="2628">
          <cell r="A2628" t="str">
            <v>KWVT88</v>
          </cell>
          <cell r="B2628">
            <v>44522.456250000003</v>
          </cell>
          <cell r="C2628" t="str">
            <v>MITSUBISHI</v>
          </cell>
          <cell r="D2628" t="str">
            <v>OUTLANDER</v>
          </cell>
          <cell r="E2628">
            <v>2019</v>
          </cell>
          <cell r="F2628">
            <v>48000</v>
          </cell>
          <cell r="G2628" t="str">
            <v>2.4 4X4 GLX AT</v>
          </cell>
          <cell r="H2628" t="str">
            <v>PLATEADO</v>
          </cell>
          <cell r="I2628" t="str">
            <v xml:space="preserve">Premium Usados </v>
          </cell>
          <cell r="J2628" t="str">
            <v xml:space="preserve"> </v>
          </cell>
          <cell r="K2628" t="str">
            <v>Felipe Zárate</v>
          </cell>
          <cell r="L2628" t="str">
            <v>Daniel Aguilera</v>
          </cell>
          <cell r="M2628" t="str">
            <v>daguilera@callegari.cl</v>
          </cell>
          <cell r="N2628">
            <v>17000000</v>
          </cell>
        </row>
        <row r="2629">
          <cell r="A2629" t="str">
            <v>KGLS76</v>
          </cell>
          <cell r="B2629">
            <v>44519.493750000001</v>
          </cell>
          <cell r="C2629" t="str">
            <v>FORD</v>
          </cell>
          <cell r="D2629" t="str">
            <v>EDGE</v>
          </cell>
          <cell r="E2629">
            <v>2018</v>
          </cell>
          <cell r="F2629">
            <v>14000</v>
          </cell>
          <cell r="G2629" t="str">
            <v>2.0 SEL ECOBOOST FWD AT</v>
          </cell>
          <cell r="H2629" t="str">
            <v>AZUL RESPLAN</v>
          </cell>
          <cell r="I2629" t="str">
            <v>Megacentro La Serena</v>
          </cell>
          <cell r="J2629" t="str">
            <v xml:space="preserve"> </v>
          </cell>
          <cell r="K2629" t="str">
            <v>Felipe Zárate</v>
          </cell>
          <cell r="L2629" t="str">
            <v>Eliana Aguilera</v>
          </cell>
          <cell r="M2629" t="str">
            <v>belen.aguilera@callegari.cl</v>
          </cell>
          <cell r="N2629">
            <v>18000000</v>
          </cell>
        </row>
        <row r="2630">
          <cell r="A2630" t="str">
            <v>KSJR76</v>
          </cell>
          <cell r="B2630">
            <v>44518.805555555555</v>
          </cell>
          <cell r="C2630" t="str">
            <v>FIAT</v>
          </cell>
          <cell r="D2630" t="str">
            <v>ARGO</v>
          </cell>
          <cell r="E2630">
            <v>2018</v>
          </cell>
          <cell r="F2630">
            <v>44000</v>
          </cell>
          <cell r="G2630" t="str">
            <v>1.3 DRIVE ELX GSE 5P BZ MT</v>
          </cell>
          <cell r="H2630" t="str">
            <v>NEGRO VESUVIO</v>
          </cell>
          <cell r="I2630" t="str">
            <v>Local Fco De Aguirre</v>
          </cell>
          <cell r="J2630" t="str">
            <v xml:space="preserve"> </v>
          </cell>
          <cell r="K2630" t="str">
            <v>Felipe Zárate</v>
          </cell>
          <cell r="L2630" t="str">
            <v>Maria Francisca Campos</v>
          </cell>
          <cell r="M2630" t="str">
            <v>mcampos@callegari.cl</v>
          </cell>
          <cell r="N2630">
            <v>7500000</v>
          </cell>
        </row>
        <row r="2631">
          <cell r="A2631" t="str">
            <v>LJYF19</v>
          </cell>
          <cell r="B2631">
            <v>44518.42083333333</v>
          </cell>
          <cell r="C2631" t="str">
            <v>FORD</v>
          </cell>
          <cell r="D2631" t="str">
            <v>EXPLORER</v>
          </cell>
          <cell r="E2631">
            <v>2019</v>
          </cell>
          <cell r="F2631">
            <v>15630</v>
          </cell>
          <cell r="G2631" t="str">
            <v>3.5 XLT 3R 4X2 AT</v>
          </cell>
          <cell r="H2631" t="str">
            <v>GRIS PLATA</v>
          </cell>
          <cell r="I2631" t="str">
            <v>Usados Los Carreras</v>
          </cell>
          <cell r="J2631" t="str">
            <v xml:space="preserve"> </v>
          </cell>
          <cell r="K2631" t="str">
            <v>Felipe Zárate</v>
          </cell>
          <cell r="L2631" t="str">
            <v>Omar Rojas</v>
          </cell>
          <cell r="M2631" t="str">
            <v>orojas@callegari.cl</v>
          </cell>
          <cell r="N2631">
            <v>26000000</v>
          </cell>
        </row>
        <row r="2632">
          <cell r="A2632" t="str">
            <v>GSKZ28</v>
          </cell>
          <cell r="B2632">
            <v>44516.765277777777</v>
          </cell>
          <cell r="C2632" t="str">
            <v>DODGE</v>
          </cell>
          <cell r="D2632" t="str">
            <v>RAM</v>
          </cell>
          <cell r="E2632">
            <v>2015</v>
          </cell>
          <cell r="F2632">
            <v>169000</v>
          </cell>
          <cell r="H2632" t="str">
            <v>BLANCO</v>
          </cell>
          <cell r="I2632" t="str">
            <v>Usados Los Carreras</v>
          </cell>
          <cell r="J2632" t="str">
            <v xml:space="preserve"> </v>
          </cell>
          <cell r="K2632" t="str">
            <v>Felipe Zárate</v>
          </cell>
          <cell r="L2632" t="str">
            <v>Omar Rojas</v>
          </cell>
          <cell r="M2632" t="str">
            <v>orojas@callegari.cl</v>
          </cell>
          <cell r="N2632">
            <v>17000000</v>
          </cell>
        </row>
        <row r="2633">
          <cell r="A2633" t="str">
            <v>PGRD35</v>
          </cell>
          <cell r="B2633">
            <v>44516.761111111111</v>
          </cell>
          <cell r="C2633" t="str">
            <v>MAXUS</v>
          </cell>
          <cell r="D2633" t="str">
            <v>T60</v>
          </cell>
          <cell r="E2633">
            <v>2020</v>
          </cell>
          <cell r="F2633">
            <v>44000</v>
          </cell>
          <cell r="H2633" t="str">
            <v>ROJO</v>
          </cell>
          <cell r="I2633" t="str">
            <v>Megacentro La Serena</v>
          </cell>
          <cell r="J2633" t="str">
            <v xml:space="preserve"> </v>
          </cell>
          <cell r="K2633" t="str">
            <v>Felipe Zárate</v>
          </cell>
          <cell r="L2633" t="str">
            <v>Juan Saavedra</v>
          </cell>
          <cell r="M2633" t="str">
            <v>jsaavedra@callegari.cl</v>
          </cell>
          <cell r="N2633">
            <v>15500000</v>
          </cell>
        </row>
        <row r="2634">
          <cell r="A2634" t="str">
            <v>RFKS61</v>
          </cell>
          <cell r="B2634">
            <v>44515.806250000001</v>
          </cell>
          <cell r="C2634" t="str">
            <v>SSANGYONG</v>
          </cell>
          <cell r="D2634" t="str">
            <v>MUSSO</v>
          </cell>
          <cell r="E2634">
            <v>2022</v>
          </cell>
          <cell r="F2634">
            <v>2286</v>
          </cell>
          <cell r="H2634" t="str">
            <v>BLANCO</v>
          </cell>
          <cell r="I2634" t="str">
            <v>Mitsubishi</v>
          </cell>
          <cell r="J2634" t="str">
            <v xml:space="preserve"> </v>
          </cell>
          <cell r="K2634" t="str">
            <v>Capacitación  Vendedores</v>
          </cell>
          <cell r="L2634" t="str">
            <v>Wildherd Meneses</v>
          </cell>
          <cell r="M2634" t="str">
            <v>wmeneses@callegari.cl</v>
          </cell>
          <cell r="N2634">
            <v>19000000</v>
          </cell>
        </row>
        <row r="2635">
          <cell r="A2635" t="str">
            <v>LCZK58</v>
          </cell>
          <cell r="B2635">
            <v>44515.693055555559</v>
          </cell>
          <cell r="C2635" t="str">
            <v>CHEVROLET</v>
          </cell>
          <cell r="D2635" t="str">
            <v>PRISMA</v>
          </cell>
          <cell r="E2635">
            <v>2019</v>
          </cell>
          <cell r="F2635">
            <v>65950</v>
          </cell>
          <cell r="G2635" t="str">
            <v>1.4 LTZ MT</v>
          </cell>
          <cell r="H2635" t="str">
            <v>GRIS GRAFITO OSCURO</v>
          </cell>
          <cell r="I2635" t="str">
            <v>Nissan Copiapo</v>
          </cell>
          <cell r="J2635" t="str">
            <v xml:space="preserve"> </v>
          </cell>
          <cell r="K2635" t="str">
            <v>Felipe Zárate</v>
          </cell>
          <cell r="L2635" t="str">
            <v>Eliana Duque</v>
          </cell>
          <cell r="M2635" t="str">
            <v>eliana.duque@callegari.cl</v>
          </cell>
          <cell r="N2635">
            <v>8800000</v>
          </cell>
        </row>
        <row r="2636">
          <cell r="A2636" t="str">
            <v>LXKH29</v>
          </cell>
          <cell r="B2636">
            <v>44515.426388888889</v>
          </cell>
          <cell r="C2636" t="str">
            <v>CHERY</v>
          </cell>
          <cell r="D2636" t="str">
            <v>IQ</v>
          </cell>
          <cell r="E2636">
            <v>2020</v>
          </cell>
          <cell r="F2636">
            <v>10100</v>
          </cell>
          <cell r="G2636" t="str">
            <v>1.0 GLS 2AB MT</v>
          </cell>
          <cell r="H2636" t="str">
            <v>BLANCO CHERY</v>
          </cell>
          <cell r="I2636" t="str">
            <v>Sk Copiapo</v>
          </cell>
          <cell r="J2636" t="str">
            <v xml:space="preserve"> </v>
          </cell>
          <cell r="K2636" t="str">
            <v>Felipe Zárate</v>
          </cell>
          <cell r="L2636" t="str">
            <v>Daiselys Osuna</v>
          </cell>
          <cell r="M2636" t="str">
            <v>daiselys.osuna@callegari.cl</v>
          </cell>
          <cell r="N2636">
            <v>5500000</v>
          </cell>
        </row>
        <row r="2637">
          <cell r="A2637" t="str">
            <v>LSXW44</v>
          </cell>
          <cell r="B2637">
            <v>44509.510416666664</v>
          </cell>
          <cell r="C2637" t="str">
            <v>FORD</v>
          </cell>
          <cell r="D2637" t="str">
            <v>F-150</v>
          </cell>
          <cell r="E2637">
            <v>2020</v>
          </cell>
          <cell r="F2637">
            <v>11100</v>
          </cell>
          <cell r="G2637" t="str">
            <v>5.0 CC LARIAT SPORT AT 4X4</v>
          </cell>
          <cell r="H2637" t="str">
            <v>ROJO METALICO</v>
          </cell>
          <cell r="I2637" t="str">
            <v>Nissan Copiapo</v>
          </cell>
          <cell r="J2637" t="str">
            <v xml:space="preserve"> </v>
          </cell>
          <cell r="K2637" t="str">
            <v>Felipe Zárate</v>
          </cell>
          <cell r="L2637" t="str">
            <v>Claudia Ponce</v>
          </cell>
          <cell r="M2637" t="str">
            <v>cponce@callegari.cl</v>
          </cell>
          <cell r="N2637">
            <v>38500000</v>
          </cell>
        </row>
        <row r="2638">
          <cell r="A2638" t="str">
            <v>LSXW48</v>
          </cell>
          <cell r="B2638">
            <v>44509.510416666664</v>
          </cell>
          <cell r="C2638" t="str">
            <v>FORD</v>
          </cell>
          <cell r="D2638" t="str">
            <v>F-150</v>
          </cell>
          <cell r="E2638">
            <v>2020</v>
          </cell>
          <cell r="F2638">
            <v>13000</v>
          </cell>
          <cell r="G2638" t="str">
            <v>5.0 CC LARIAT SPORT AT 4X4</v>
          </cell>
          <cell r="H2638" t="str">
            <v>AZUL JEANS</v>
          </cell>
          <cell r="I2638" t="str">
            <v>Nissan Copiapo</v>
          </cell>
          <cell r="J2638" t="str">
            <v xml:space="preserve"> </v>
          </cell>
          <cell r="K2638" t="str">
            <v>Felipe Zárate</v>
          </cell>
          <cell r="L2638" t="str">
            <v>Claudia Ponce</v>
          </cell>
          <cell r="M2638" t="str">
            <v>cponce@callegari.cl</v>
          </cell>
          <cell r="N2638">
            <v>38200000</v>
          </cell>
        </row>
        <row r="2639">
          <cell r="A2639" t="str">
            <v>JRBD53</v>
          </cell>
          <cell r="B2639">
            <v>44505.787499999999</v>
          </cell>
          <cell r="C2639" t="str">
            <v>NISSAN</v>
          </cell>
          <cell r="D2639" t="str">
            <v>QASHQAI</v>
          </cell>
          <cell r="E2639">
            <v>2017</v>
          </cell>
          <cell r="F2639">
            <v>60200</v>
          </cell>
          <cell r="G2639" t="str">
            <v>2.0 ADVANCE CVT AC AT 4X2</v>
          </cell>
          <cell r="H2639" t="str">
            <v>VIOLETA MORADO SOMBRA</v>
          </cell>
          <cell r="I2639" t="str">
            <v>Mitsubishi</v>
          </cell>
          <cell r="J2639" t="str">
            <v xml:space="preserve"> </v>
          </cell>
          <cell r="K2639" t="str">
            <v>Felipe Zárate</v>
          </cell>
          <cell r="L2639" t="str">
            <v>Wildherd Meneses</v>
          </cell>
          <cell r="M2639" t="str">
            <v>wmeneses@callegari.cl</v>
          </cell>
          <cell r="N2639">
            <v>11500000</v>
          </cell>
        </row>
        <row r="2640">
          <cell r="A2640" t="str">
            <v>HTCD11</v>
          </cell>
          <cell r="B2640">
            <v>44505.786805555559</v>
          </cell>
          <cell r="C2640" t="str">
            <v>FORD</v>
          </cell>
          <cell r="D2640" t="str">
            <v>F-150</v>
          </cell>
          <cell r="E2640">
            <v>2016</v>
          </cell>
          <cell r="F2640">
            <v>90000</v>
          </cell>
          <cell r="G2640" t="str">
            <v>5.0 XLT AT CC 4X4</v>
          </cell>
          <cell r="H2640" t="str">
            <v>ROJO METALICO</v>
          </cell>
          <cell r="I2640" t="str">
            <v>Megacentro La Serena</v>
          </cell>
          <cell r="J2640" t="str">
            <v xml:space="preserve"> </v>
          </cell>
          <cell r="K2640" t="str">
            <v>Felipe Zárate</v>
          </cell>
          <cell r="L2640" t="str">
            <v>Eliana Aguilera</v>
          </cell>
          <cell r="M2640" t="str">
            <v>belen.aguilera@callegari.cl</v>
          </cell>
          <cell r="N2640">
            <v>24800000</v>
          </cell>
        </row>
        <row r="2641">
          <cell r="A2641" t="str">
            <v>KGPB82</v>
          </cell>
          <cell r="B2641">
            <v>44504.763888888891</v>
          </cell>
          <cell r="C2641" t="str">
            <v>KIA MOTORS</v>
          </cell>
          <cell r="D2641" t="str">
            <v>MORNING</v>
          </cell>
          <cell r="E2641">
            <v>2018</v>
          </cell>
          <cell r="F2641">
            <v>58000</v>
          </cell>
          <cell r="G2641" t="str">
            <v>MORNING LX 1.0L 5MT ABS</v>
          </cell>
          <cell r="H2641" t="str">
            <v>PLATEADO RESPLANDECIENTE</v>
          </cell>
          <cell r="I2641" t="str">
            <v>Local Usados</v>
          </cell>
          <cell r="J2641" t="str">
            <v xml:space="preserve"> </v>
          </cell>
          <cell r="K2641" t="str">
            <v>Felipe Zárate</v>
          </cell>
          <cell r="L2641" t="str">
            <v>Rafael Puelma</v>
          </cell>
          <cell r="M2641" t="str">
            <v>rpuelma@callegari.cl</v>
          </cell>
          <cell r="N2641">
            <v>6400000</v>
          </cell>
        </row>
        <row r="2642">
          <cell r="A2642" t="str">
            <v>PSHY98</v>
          </cell>
          <cell r="B2642">
            <v>44504.670138888891</v>
          </cell>
          <cell r="C2642" t="str">
            <v>DONGFENG</v>
          </cell>
          <cell r="D2642" t="str">
            <v>TRUCK</v>
          </cell>
          <cell r="E2642">
            <v>2021</v>
          </cell>
          <cell r="F2642">
            <v>2000</v>
          </cell>
          <cell r="H2642" t="str">
            <v xml:space="preserve">BLANCO </v>
          </cell>
          <cell r="I2642" t="str">
            <v>Peugeot La Serena</v>
          </cell>
          <cell r="J2642" t="str">
            <v xml:space="preserve"> </v>
          </cell>
          <cell r="K2642" t="str">
            <v>Felipe Zárate</v>
          </cell>
          <cell r="L2642" t="str">
            <v>Camila Gonzalez</v>
          </cell>
          <cell r="M2642" t="str">
            <v>camila.gonzalez@callegari.cl</v>
          </cell>
          <cell r="N2642">
            <v>5200000</v>
          </cell>
        </row>
        <row r="2643">
          <cell r="A2643" t="str">
            <v>JXGC29</v>
          </cell>
          <cell r="B2643">
            <v>44498.759027777778</v>
          </cell>
          <cell r="C2643" t="str">
            <v>FORD</v>
          </cell>
          <cell r="D2643" t="str">
            <v>RANGER</v>
          </cell>
          <cell r="E2643">
            <v>2018</v>
          </cell>
          <cell r="F2643">
            <v>140000</v>
          </cell>
          <cell r="G2643" t="str">
            <v>3.2 DSL XL 4X2 MT</v>
          </cell>
          <cell r="H2643" t="str">
            <v>AZUL AURORA</v>
          </cell>
          <cell r="I2643" t="str">
            <v>Megacentro La Serena</v>
          </cell>
          <cell r="J2643" t="str">
            <v xml:space="preserve"> </v>
          </cell>
          <cell r="K2643" t="str">
            <v>Felipe Zárate</v>
          </cell>
          <cell r="L2643" t="str">
            <v>Viviana Rojas</v>
          </cell>
          <cell r="M2643" t="str">
            <v>v.rojas@callegari.cl</v>
          </cell>
          <cell r="N2643">
            <v>13000000</v>
          </cell>
        </row>
        <row r="2644">
          <cell r="A2644" t="str">
            <v>KGLG61</v>
          </cell>
          <cell r="B2644">
            <v>44498.661111111112</v>
          </cell>
          <cell r="C2644" t="str">
            <v>HYUNDAI</v>
          </cell>
          <cell r="D2644" t="str">
            <v>TUCSON</v>
          </cell>
          <cell r="E2644">
            <v>2018</v>
          </cell>
          <cell r="F2644">
            <v>55400</v>
          </cell>
          <cell r="G2644" t="str">
            <v>2.0 TL 6AT GL ADV NAV 4X2</v>
          </cell>
          <cell r="H2644" t="str">
            <v>BLANCO</v>
          </cell>
          <cell r="I2644" t="str">
            <v>Megacentro La Serena</v>
          </cell>
          <cell r="J2644" t="str">
            <v xml:space="preserve"> </v>
          </cell>
          <cell r="K2644" t="str">
            <v>Felipe Zárate</v>
          </cell>
          <cell r="L2644" t="str">
            <v>Juan Saavedra</v>
          </cell>
          <cell r="M2644" t="str">
            <v>jsaavedra@callegari.cl</v>
          </cell>
          <cell r="N2644">
            <v>15500000</v>
          </cell>
        </row>
        <row r="2645">
          <cell r="A2645" t="str">
            <v>LVXG24</v>
          </cell>
          <cell r="B2645">
            <v>44498.506944444445</v>
          </cell>
          <cell r="C2645" t="str">
            <v>OPEL</v>
          </cell>
          <cell r="D2645" t="str">
            <v>CROSSLAND X</v>
          </cell>
          <cell r="E2645">
            <v>2020</v>
          </cell>
          <cell r="F2645">
            <v>20000</v>
          </cell>
          <cell r="G2645" t="str">
            <v>1.2 INNOVATION AT</v>
          </cell>
          <cell r="H2645" t="str">
            <v>NEGRO BLACK MEET KETTLE</v>
          </cell>
          <cell r="I2645" t="str">
            <v>Megacentro La Serena</v>
          </cell>
          <cell r="J2645" t="str">
            <v xml:space="preserve"> </v>
          </cell>
          <cell r="K2645" t="str">
            <v>Felipe Zárate</v>
          </cell>
          <cell r="L2645" t="str">
            <v>Eliana Aguilera</v>
          </cell>
          <cell r="M2645" t="str">
            <v>belen.aguilera@callegari.cl</v>
          </cell>
          <cell r="N2645">
            <v>12500000</v>
          </cell>
        </row>
        <row r="2646">
          <cell r="A2646" t="str">
            <v>PKDT34</v>
          </cell>
          <cell r="B2646">
            <v>44498.477083333331</v>
          </cell>
          <cell r="C2646" t="str">
            <v>SUZUKI</v>
          </cell>
          <cell r="D2646" t="str">
            <v>S-PRESSO</v>
          </cell>
          <cell r="E2646">
            <v>2021</v>
          </cell>
          <cell r="F2646">
            <v>18000</v>
          </cell>
          <cell r="G2646" t="str">
            <v>1.0 GLX AC MT</v>
          </cell>
          <cell r="H2646" t="str">
            <v>BLANCO</v>
          </cell>
          <cell r="I2646" t="str">
            <v>Local Fco De Aguirre</v>
          </cell>
          <cell r="J2646" t="str">
            <v xml:space="preserve"> </v>
          </cell>
          <cell r="K2646" t="str">
            <v>Felipe Zárate</v>
          </cell>
          <cell r="L2646" t="str">
            <v>Maria Paz  Aranciba</v>
          </cell>
          <cell r="M2646" t="str">
            <v>marancibia@callegari.cl</v>
          </cell>
          <cell r="N2646">
            <v>6500000</v>
          </cell>
        </row>
        <row r="2647">
          <cell r="A2647" t="str">
            <v>LWVH44</v>
          </cell>
          <cell r="B2647">
            <v>44498.451388888891</v>
          </cell>
          <cell r="C2647" t="str">
            <v>CHEVROLET</v>
          </cell>
          <cell r="D2647" t="str">
            <v>ONIX</v>
          </cell>
          <cell r="E2647">
            <v>2020</v>
          </cell>
          <cell r="F2647">
            <v>32000</v>
          </cell>
          <cell r="G2647" t="str">
            <v>1.4 LTZ MT</v>
          </cell>
          <cell r="H2647" t="str">
            <v>PLATEADO PLATA METALICO</v>
          </cell>
          <cell r="I2647" t="str">
            <v>Mitsubishi</v>
          </cell>
          <cell r="J2647" t="str">
            <v xml:space="preserve"> </v>
          </cell>
          <cell r="K2647" t="str">
            <v>Felipe Zárate</v>
          </cell>
          <cell r="L2647" t="str">
            <v>Rodrigo Salazar</v>
          </cell>
          <cell r="M2647" t="str">
            <v>rsalazar@callegari.cl</v>
          </cell>
          <cell r="N2647">
            <v>8300000</v>
          </cell>
        </row>
        <row r="2648">
          <cell r="A2648" t="str">
            <v>KSRX87</v>
          </cell>
          <cell r="B2648">
            <v>44497.722916666666</v>
          </cell>
          <cell r="C2648" t="str">
            <v>NISSAN</v>
          </cell>
          <cell r="D2648" t="str">
            <v>KICKS</v>
          </cell>
          <cell r="E2648">
            <v>2019</v>
          </cell>
          <cell r="F2648">
            <v>63000</v>
          </cell>
          <cell r="G2648" t="str">
            <v>1.6 ADVANCE MT</v>
          </cell>
          <cell r="H2648" t="str">
            <v>GRIS METALICO</v>
          </cell>
          <cell r="I2648" t="str">
            <v>Nissan La Serena</v>
          </cell>
          <cell r="J2648" t="str">
            <v xml:space="preserve"> </v>
          </cell>
          <cell r="K2648" t="str">
            <v>Felipe Zárate</v>
          </cell>
          <cell r="L2648" t="str">
            <v>Gemita Muñoz</v>
          </cell>
          <cell r="M2648" t="str">
            <v>gmunoz@callegari.cl</v>
          </cell>
          <cell r="N2648">
            <v>10500000</v>
          </cell>
        </row>
        <row r="2649">
          <cell r="A2649" t="str">
            <v>LBGW52</v>
          </cell>
          <cell r="B2649">
            <v>44497.547222222223</v>
          </cell>
          <cell r="C2649" t="str">
            <v>NISSAN</v>
          </cell>
          <cell r="D2649" t="str">
            <v>VERSA</v>
          </cell>
          <cell r="E2649">
            <v>2019</v>
          </cell>
          <cell r="F2649">
            <v>31000</v>
          </cell>
          <cell r="G2649" t="str">
            <v>1.6 SENSE AC MT 4X2</v>
          </cell>
          <cell r="H2649" t="str">
            <v>GRIS AMATISTA</v>
          </cell>
          <cell r="I2649" t="str">
            <v>Nissan La Serena</v>
          </cell>
          <cell r="J2649" t="str">
            <v xml:space="preserve"> </v>
          </cell>
          <cell r="K2649" t="str">
            <v>Felipe Zárate</v>
          </cell>
          <cell r="L2649" t="str">
            <v>Magdalena Olivares</v>
          </cell>
          <cell r="M2649" t="str">
            <v>molivares@callegari.cl</v>
          </cell>
          <cell r="N2649">
            <v>8200000</v>
          </cell>
        </row>
        <row r="2650">
          <cell r="A2650" t="str">
            <v>LHCP39</v>
          </cell>
          <cell r="B2650">
            <v>44496.794444444444</v>
          </cell>
          <cell r="C2650" t="str">
            <v>FORD</v>
          </cell>
          <cell r="D2650" t="str">
            <v>ECOSPORT</v>
          </cell>
          <cell r="E2650">
            <v>2019</v>
          </cell>
          <cell r="F2650">
            <v>5500</v>
          </cell>
          <cell r="G2650" t="str">
            <v>1.5 TITANIUM MT</v>
          </cell>
          <cell r="H2650" t="str">
            <v>NEGRO PERLADO</v>
          </cell>
          <cell r="I2650" t="str">
            <v>Megacentro La Serena</v>
          </cell>
          <cell r="J2650" t="str">
            <v xml:space="preserve"> </v>
          </cell>
          <cell r="K2650" t="str">
            <v>Felipe Zárate</v>
          </cell>
          <cell r="L2650" t="str">
            <v>Fabian Muñoz</v>
          </cell>
          <cell r="M2650" t="str">
            <v>fmunoz@callegari.cl</v>
          </cell>
          <cell r="N2650">
            <v>14000000</v>
          </cell>
        </row>
        <row r="2651">
          <cell r="A2651" t="str">
            <v>HVXK69</v>
          </cell>
          <cell r="B2651">
            <v>44496.648611111108</v>
          </cell>
          <cell r="C2651" t="str">
            <v>PEUGEOT</v>
          </cell>
          <cell r="D2651">
            <v>3008</v>
          </cell>
          <cell r="E2651">
            <v>2016</v>
          </cell>
          <cell r="F2651">
            <v>99000</v>
          </cell>
          <cell r="G2651" t="str">
            <v>1.6 ALLURE BLUEHDI 120HP MT DIESEL</v>
          </cell>
          <cell r="H2651" t="str">
            <v>GRIS ALUMINIUM</v>
          </cell>
          <cell r="I2651" t="str">
            <v>Megacentro Copiapo</v>
          </cell>
          <cell r="J2651" t="str">
            <v xml:space="preserve"> </v>
          </cell>
          <cell r="K2651" t="str">
            <v>Felipe Zárate</v>
          </cell>
          <cell r="L2651" t="str">
            <v>Atalia Quinteros</v>
          </cell>
          <cell r="M2651" t="str">
            <v>ataliaq@callegari.cl</v>
          </cell>
          <cell r="N2651">
            <v>12000000</v>
          </cell>
        </row>
        <row r="2652">
          <cell r="A2652" t="str">
            <v>KSRY88</v>
          </cell>
          <cell r="B2652">
            <v>44495.540277777778</v>
          </cell>
          <cell r="C2652" t="str">
            <v>SUBARU</v>
          </cell>
          <cell r="D2652" t="str">
            <v>XV</v>
          </cell>
          <cell r="E2652">
            <v>2019</v>
          </cell>
          <cell r="F2652">
            <v>39853</v>
          </cell>
          <cell r="G2652" t="str">
            <v>1.6 AWD CVT AT</v>
          </cell>
          <cell r="H2652" t="str">
            <v>PLATEADO HIELO CLARO</v>
          </cell>
          <cell r="I2652" t="str">
            <v>Megacentro La Serena</v>
          </cell>
          <cell r="J2652" t="str">
            <v xml:space="preserve"> </v>
          </cell>
          <cell r="K2652" t="str">
            <v>Felipe Zárate</v>
          </cell>
          <cell r="L2652" t="str">
            <v>Manuel Villalon</v>
          </cell>
          <cell r="M2652" t="str">
            <v>mvillalon@callegari.cl</v>
          </cell>
          <cell r="N2652">
            <v>14300000</v>
          </cell>
        </row>
        <row r="2653">
          <cell r="A2653" t="str">
            <v>HCVP16</v>
          </cell>
          <cell r="B2653">
            <v>44491.693749999999</v>
          </cell>
          <cell r="C2653" t="str">
            <v>CHEVROLET</v>
          </cell>
          <cell r="D2653" t="str">
            <v>TRACKER</v>
          </cell>
          <cell r="E2653">
            <v>2015</v>
          </cell>
          <cell r="F2653">
            <v>96400</v>
          </cell>
          <cell r="G2653" t="str">
            <v>1.8 MT LT</v>
          </cell>
          <cell r="H2653" t="str">
            <v>AZUL CLARO METALICO</v>
          </cell>
          <cell r="I2653" t="str">
            <v>Nissan Copiapo</v>
          </cell>
          <cell r="J2653" t="str">
            <v xml:space="preserve"> </v>
          </cell>
          <cell r="K2653" t="str">
            <v>Felipe Zárate</v>
          </cell>
          <cell r="L2653" t="str">
            <v>Daniel Villa</v>
          </cell>
          <cell r="M2653" t="str">
            <v>dvilla@callegari.cl</v>
          </cell>
          <cell r="N2653">
            <v>8200000</v>
          </cell>
        </row>
        <row r="2654">
          <cell r="A2654" t="str">
            <v>LLBF91</v>
          </cell>
          <cell r="B2654">
            <v>44491.524305555555</v>
          </cell>
          <cell r="C2654" t="str">
            <v>MG</v>
          </cell>
          <cell r="D2654" t="str">
            <v>MG3</v>
          </cell>
          <cell r="E2654">
            <v>2020</v>
          </cell>
          <cell r="F2654">
            <v>6500</v>
          </cell>
          <cell r="G2654" t="str">
            <v>1.5 MT COMFORT</v>
          </cell>
          <cell r="H2654" t="str">
            <v>PLATEADO</v>
          </cell>
          <cell r="I2654" t="str">
            <v>Sk Copiapo</v>
          </cell>
          <cell r="J2654" t="str">
            <v xml:space="preserve"> </v>
          </cell>
          <cell r="K2654" t="str">
            <v>Felipe Zárate</v>
          </cell>
          <cell r="L2654" t="str">
            <v>Katherine Arredondo</v>
          </cell>
          <cell r="M2654" t="str">
            <v>karredondo@callegari.cl</v>
          </cell>
          <cell r="N2654">
            <v>7900000</v>
          </cell>
        </row>
        <row r="2655">
          <cell r="A2655" t="str">
            <v>LDBJ91</v>
          </cell>
          <cell r="B2655">
            <v>44491.523611111108</v>
          </cell>
          <cell r="C2655" t="str">
            <v>BMW</v>
          </cell>
          <cell r="D2655" t="str">
            <v>X6</v>
          </cell>
          <cell r="E2655">
            <v>2019</v>
          </cell>
          <cell r="F2655">
            <v>35000</v>
          </cell>
          <cell r="G2655" t="str">
            <v>3.0 XDRIVE 30D EXECUTIVE AT DIESEL</v>
          </cell>
          <cell r="H2655" t="str">
            <v>BLANCO</v>
          </cell>
          <cell r="I2655" t="str">
            <v>Megacentro La Serena</v>
          </cell>
          <cell r="J2655" t="str">
            <v xml:space="preserve"> </v>
          </cell>
          <cell r="K2655" t="str">
            <v>Felipe Zárate</v>
          </cell>
          <cell r="L2655" t="str">
            <v>Juan Saavedra</v>
          </cell>
          <cell r="M2655" t="str">
            <v>jsaavedra@callegari.cl</v>
          </cell>
          <cell r="N2655">
            <v>42000000</v>
          </cell>
        </row>
        <row r="2656">
          <cell r="A2656" t="str">
            <v>FZPG34</v>
          </cell>
          <cell r="B2656">
            <v>44490.604166666664</v>
          </cell>
          <cell r="C2656" t="str">
            <v>CHEVROLET</v>
          </cell>
          <cell r="D2656" t="str">
            <v>CAPTIVA</v>
          </cell>
          <cell r="E2656">
            <v>2014</v>
          </cell>
          <cell r="F2656">
            <v>99120</v>
          </cell>
          <cell r="G2656" t="str">
            <v>2.4 LT FULL 6AT</v>
          </cell>
          <cell r="H2656" t="str">
            <v>NEGRO</v>
          </cell>
          <cell r="I2656" t="str">
            <v>Usados Los Carreras</v>
          </cell>
          <cell r="J2656" t="str">
            <v xml:space="preserve"> </v>
          </cell>
          <cell r="K2656" t="str">
            <v>Felipe Zárate</v>
          </cell>
          <cell r="L2656" t="str">
            <v>Omar Rojas</v>
          </cell>
          <cell r="M2656" t="str">
            <v>orojas@callegari.cl</v>
          </cell>
          <cell r="N2656">
            <v>9000000</v>
          </cell>
        </row>
        <row r="2657">
          <cell r="A2657" t="str">
            <v>KDTY98</v>
          </cell>
          <cell r="B2657">
            <v>44488.734027777777</v>
          </cell>
          <cell r="C2657" t="str">
            <v>FORD</v>
          </cell>
          <cell r="D2657" t="str">
            <v>EDGE</v>
          </cell>
          <cell r="E2657">
            <v>2018</v>
          </cell>
          <cell r="F2657">
            <v>79000</v>
          </cell>
          <cell r="G2657" t="str">
            <v>2.0 SE ECOBOOST 4X2 AT</v>
          </cell>
          <cell r="H2657" t="str">
            <v>BLANCO OXFORD</v>
          </cell>
          <cell r="I2657" t="str">
            <v>Local Usados</v>
          </cell>
          <cell r="J2657" t="str">
            <v xml:space="preserve"> </v>
          </cell>
          <cell r="K2657" t="str">
            <v>Felipe Zárate</v>
          </cell>
          <cell r="L2657" t="str">
            <v>Vanessa  Casanga</v>
          </cell>
          <cell r="M2657" t="str">
            <v>vcasanga@callegari.cl</v>
          </cell>
          <cell r="N2657">
            <v>16000000</v>
          </cell>
        </row>
        <row r="2658">
          <cell r="A2658" t="str">
            <v>JPPR33</v>
          </cell>
          <cell r="B2658">
            <v>44488.474305555559</v>
          </cell>
          <cell r="C2658" t="str">
            <v>KIA MOTORS</v>
          </cell>
          <cell r="D2658" t="str">
            <v>SPORTAGE</v>
          </cell>
          <cell r="E2658">
            <v>2017</v>
          </cell>
          <cell r="F2658">
            <v>83000</v>
          </cell>
          <cell r="G2658" t="str">
            <v>SPORTAGE LX 2.0L GSL 6MT 2WD</v>
          </cell>
          <cell r="H2658" t="str">
            <v>PLATEADO RESPLANDECIENTE</v>
          </cell>
          <cell r="I2658" t="str">
            <v>Kia La Serena</v>
          </cell>
          <cell r="J2658" t="str">
            <v xml:space="preserve"> </v>
          </cell>
          <cell r="K2658" t="str">
            <v>Felipe Zárate</v>
          </cell>
          <cell r="L2658" t="str">
            <v>José Cerda</v>
          </cell>
          <cell r="M2658" t="str">
            <v>jose.cerda@callegari.cl</v>
          </cell>
          <cell r="N2658">
            <v>13000000</v>
          </cell>
        </row>
        <row r="2659">
          <cell r="A2659" t="str">
            <v>FPWK72</v>
          </cell>
          <cell r="B2659">
            <v>44484.428472222222</v>
          </cell>
          <cell r="C2659" t="str">
            <v>SSANGYONG</v>
          </cell>
          <cell r="D2659" t="str">
            <v>KORANDO</v>
          </cell>
          <cell r="E2659">
            <v>2013</v>
          </cell>
          <cell r="F2659">
            <v>53000</v>
          </cell>
          <cell r="G2659" t="str">
            <v>2.0 GAS 2AB ABS LL MT</v>
          </cell>
          <cell r="H2659" t="str">
            <v>GRIS ARENA</v>
          </cell>
          <cell r="I2659" t="str">
            <v>Usados Los Carreras</v>
          </cell>
          <cell r="J2659" t="str">
            <v xml:space="preserve"> </v>
          </cell>
          <cell r="K2659" t="str">
            <v>Felipe Zárate</v>
          </cell>
          <cell r="L2659" t="str">
            <v>Omar Rojas</v>
          </cell>
          <cell r="M2659" t="str">
            <v>orojas@callegari.cl</v>
          </cell>
          <cell r="N2659">
            <v>7500000</v>
          </cell>
        </row>
        <row r="2660">
          <cell r="A2660" t="str">
            <v>LWKT89</v>
          </cell>
          <cell r="B2660">
            <v>44481.638888888891</v>
          </cell>
          <cell r="C2660" t="str">
            <v>HYUNDAI</v>
          </cell>
          <cell r="D2660" t="str">
            <v>TUCSON</v>
          </cell>
          <cell r="E2660">
            <v>2020</v>
          </cell>
          <cell r="F2660">
            <v>14500</v>
          </cell>
          <cell r="G2660" t="str">
            <v>2.0 TL PLUS FL MT</v>
          </cell>
          <cell r="H2660" t="str">
            <v>PLATEADO</v>
          </cell>
          <cell r="I2660" t="str">
            <v>Second Floor Mitsubishi</v>
          </cell>
          <cell r="J2660" t="str">
            <v xml:space="preserve"> </v>
          </cell>
          <cell r="K2660" t="str">
            <v>Felipe Zárate</v>
          </cell>
          <cell r="L2660" t="str">
            <v>Paola Hidalgo</v>
          </cell>
          <cell r="M2660" t="str">
            <v>paola.hidalgo@callegari.cl</v>
          </cell>
          <cell r="N2660">
            <v>15000000</v>
          </cell>
        </row>
        <row r="2661">
          <cell r="A2661" t="str">
            <v>PFXL82</v>
          </cell>
          <cell r="B2661">
            <v>44481.422222222223</v>
          </cell>
          <cell r="C2661" t="str">
            <v>CHEVROLET</v>
          </cell>
          <cell r="D2661" t="str">
            <v>SILVERADO</v>
          </cell>
          <cell r="E2661">
            <v>2020</v>
          </cell>
          <cell r="F2661">
            <v>8500</v>
          </cell>
          <cell r="G2661" t="str">
            <v>5.3 LTZ CC 4WD Z71 AT</v>
          </cell>
          <cell r="H2661" t="str">
            <v>BLANCO</v>
          </cell>
          <cell r="I2661" t="str">
            <v>Second Floor Mg</v>
          </cell>
          <cell r="J2661" t="str">
            <v xml:space="preserve"> </v>
          </cell>
          <cell r="K2661" t="str">
            <v>Felipe Zárate</v>
          </cell>
          <cell r="L2661" t="str">
            <v>Whitney Torres</v>
          </cell>
          <cell r="M2661" t="str">
            <v>mariana.torres@callegari.cl</v>
          </cell>
          <cell r="N2661">
            <v>36000000</v>
          </cell>
        </row>
        <row r="2662">
          <cell r="A2662" t="str">
            <v>JSWH24</v>
          </cell>
          <cell r="B2662">
            <v>44477.814583333333</v>
          </cell>
          <cell r="C2662" t="str">
            <v>SUZUKI</v>
          </cell>
          <cell r="D2662" t="str">
            <v>JIMNY</v>
          </cell>
          <cell r="E2662">
            <v>2017</v>
          </cell>
          <cell r="F2662">
            <v>2958</v>
          </cell>
          <cell r="G2662" t="str">
            <v>1.3 JLX AB AC MT</v>
          </cell>
          <cell r="H2662" t="str">
            <v>BLANCO</v>
          </cell>
          <cell r="I2662" t="str">
            <v>Usados Los Carreras</v>
          </cell>
          <cell r="J2662" t="str">
            <v xml:space="preserve"> </v>
          </cell>
          <cell r="K2662" t="str">
            <v>Felipe Zárate</v>
          </cell>
          <cell r="L2662" t="str">
            <v>Omar Rojas</v>
          </cell>
          <cell r="M2662" t="str">
            <v>orojas@callegari.cl</v>
          </cell>
          <cell r="N2662">
            <v>10500000</v>
          </cell>
        </row>
        <row r="2663">
          <cell r="A2663" t="str">
            <v>LHCW77</v>
          </cell>
          <cell r="B2663">
            <v>44477.708333333336</v>
          </cell>
          <cell r="C2663" t="str">
            <v>FORD</v>
          </cell>
          <cell r="D2663" t="str">
            <v>RANGER</v>
          </cell>
          <cell r="E2663">
            <v>2019</v>
          </cell>
          <cell r="F2663">
            <v>112000</v>
          </cell>
          <cell r="G2663" t="str">
            <v>3.2 XLT AT 4X4 DIESEL</v>
          </cell>
          <cell r="H2663" t="str">
            <v>ROJO BARI</v>
          </cell>
          <cell r="I2663" t="str">
            <v>Megacentro La Serena</v>
          </cell>
          <cell r="J2663" t="str">
            <v xml:space="preserve"> </v>
          </cell>
          <cell r="K2663" t="str">
            <v>Felipe Zárate</v>
          </cell>
          <cell r="L2663" t="str">
            <v>Fabian Muñoz</v>
          </cell>
          <cell r="M2663" t="str">
            <v>fmunoz@callegari.cl</v>
          </cell>
          <cell r="N2663">
            <v>17000000</v>
          </cell>
        </row>
        <row r="2664">
          <cell r="A2664" t="str">
            <v>FTJX39</v>
          </cell>
          <cell r="B2664">
            <v>44475.752083333333</v>
          </cell>
          <cell r="C2664" t="str">
            <v>MG</v>
          </cell>
          <cell r="D2664" t="str">
            <v>MG350</v>
          </cell>
          <cell r="E2664">
            <v>2013</v>
          </cell>
          <cell r="F2664">
            <v>98500</v>
          </cell>
          <cell r="G2664" t="str">
            <v>1.5 STD MT</v>
          </cell>
          <cell r="H2664" t="str">
            <v>BEIGE</v>
          </cell>
          <cell r="I2664" t="str">
            <v>Sk Copiapo</v>
          </cell>
          <cell r="J2664" t="str">
            <v xml:space="preserve"> </v>
          </cell>
          <cell r="K2664" t="str">
            <v>Felipe Zárate</v>
          </cell>
          <cell r="L2664" t="str">
            <v>Liseth Loreto</v>
          </cell>
          <cell r="M2664" t="str">
            <v>lloreto@callegari.cl</v>
          </cell>
          <cell r="N2664">
            <v>5500000</v>
          </cell>
        </row>
        <row r="2665">
          <cell r="A2665" t="str">
            <v>KWXG67</v>
          </cell>
          <cell r="B2665">
            <v>44475.679861111108</v>
          </cell>
          <cell r="C2665" t="str">
            <v>MG</v>
          </cell>
          <cell r="D2665" t="str">
            <v>ZS</v>
          </cell>
          <cell r="E2665">
            <v>2020</v>
          </cell>
          <cell r="F2665">
            <v>32000</v>
          </cell>
          <cell r="G2665" t="str">
            <v>1.5 4AT COM AT</v>
          </cell>
          <cell r="H2665" t="str">
            <v>ROJO</v>
          </cell>
          <cell r="I2665" t="str">
            <v>Sk Copiapo</v>
          </cell>
          <cell r="J2665" t="str">
            <v xml:space="preserve"> </v>
          </cell>
          <cell r="K2665" t="str">
            <v>Felipe Zárate</v>
          </cell>
          <cell r="L2665" t="str">
            <v>Daiselys Osuna</v>
          </cell>
          <cell r="M2665" t="str">
            <v>daiselys.osuna@callegari.cl</v>
          </cell>
          <cell r="N2665">
            <v>10300000</v>
          </cell>
        </row>
        <row r="2666">
          <cell r="A2666" t="str">
            <v>FWBP95</v>
          </cell>
          <cell r="B2666">
            <v>44474.390277777777</v>
          </cell>
          <cell r="C2666" t="str">
            <v>FORD</v>
          </cell>
          <cell r="D2666" t="str">
            <v>EXPLORER</v>
          </cell>
          <cell r="E2666">
            <v>2013</v>
          </cell>
          <cell r="F2666">
            <v>123500</v>
          </cell>
          <cell r="G2666" t="str">
            <v>2.0 ECOBOOST AT</v>
          </cell>
          <cell r="H2666" t="str">
            <v>GRIS PLATA</v>
          </cell>
          <cell r="I2666" t="str">
            <v>Megacentro La Serena</v>
          </cell>
          <cell r="J2666" t="str">
            <v xml:space="preserve"> </v>
          </cell>
          <cell r="K2666" t="str">
            <v>Felipe Zárate</v>
          </cell>
          <cell r="L2666" t="str">
            <v>Fabian Muñoz</v>
          </cell>
          <cell r="M2666" t="str">
            <v>fmunoz@callegari.cl</v>
          </cell>
          <cell r="N2666">
            <v>12000000</v>
          </cell>
        </row>
        <row r="2667">
          <cell r="A2667" t="str">
            <v>PJLL55</v>
          </cell>
          <cell r="B2667">
            <v>44473.74722222222</v>
          </cell>
          <cell r="C2667" t="str">
            <v>FORD</v>
          </cell>
          <cell r="D2667" t="str">
            <v>RANGER</v>
          </cell>
          <cell r="E2667">
            <v>2021</v>
          </cell>
          <cell r="F2667">
            <v>35000</v>
          </cell>
          <cell r="G2667" t="str">
            <v>3.2 XLT MT 4X4 DIESEL</v>
          </cell>
          <cell r="H2667" t="str">
            <v>ROJO BARI</v>
          </cell>
          <cell r="I2667" t="str">
            <v>Megacentro La Serena</v>
          </cell>
          <cell r="J2667" t="str">
            <v xml:space="preserve"> </v>
          </cell>
          <cell r="K2667" t="str">
            <v>Felipe Zárate</v>
          </cell>
          <cell r="L2667" t="str">
            <v>Juan Saavedra</v>
          </cell>
          <cell r="M2667" t="str">
            <v>jsaavedra@callegari.cl</v>
          </cell>
          <cell r="N2667">
            <v>22000000</v>
          </cell>
        </row>
        <row r="2668">
          <cell r="A2668" t="str">
            <v>JDKY11</v>
          </cell>
          <cell r="B2668">
            <v>44473.691666666666</v>
          </cell>
          <cell r="C2668" t="str">
            <v>NISSAN</v>
          </cell>
          <cell r="D2668" t="str">
            <v>X-TRAIL</v>
          </cell>
          <cell r="E2668">
            <v>2017</v>
          </cell>
          <cell r="F2668">
            <v>51000</v>
          </cell>
          <cell r="G2668" t="str">
            <v>2.5 SENSE CVT 4X2 AT</v>
          </cell>
          <cell r="H2668" t="str">
            <v>GRIS METALICO</v>
          </cell>
          <cell r="I2668" t="str">
            <v>Nissan La Serena</v>
          </cell>
          <cell r="J2668" t="str">
            <v xml:space="preserve"> </v>
          </cell>
          <cell r="K2668" t="str">
            <v>Felipe Zárate</v>
          </cell>
          <cell r="L2668" t="str">
            <v>Magdalena Olivares</v>
          </cell>
          <cell r="M2668" t="str">
            <v>molivares@callegari.cl</v>
          </cell>
          <cell r="N2668">
            <v>14200000</v>
          </cell>
        </row>
        <row r="2669">
          <cell r="A2669" t="str">
            <v>DTLW38</v>
          </cell>
          <cell r="B2669">
            <v>44469.672222222223</v>
          </cell>
          <cell r="C2669" t="str">
            <v>KIA MOTORS</v>
          </cell>
          <cell r="D2669" t="str">
            <v>RIO 4</v>
          </cell>
          <cell r="E2669">
            <v>2012</v>
          </cell>
          <cell r="F2669">
            <v>82500</v>
          </cell>
          <cell r="G2669" t="str">
            <v>RIO 4 UB EX 1.4L 6MT AB AC</v>
          </cell>
          <cell r="H2669" t="str">
            <v>PLATEADO BRILLANTE</v>
          </cell>
          <cell r="I2669" t="str">
            <v>Second Floor Kia</v>
          </cell>
          <cell r="J2669" t="str">
            <v xml:space="preserve"> </v>
          </cell>
          <cell r="K2669" t="str">
            <v>Felipe Zárate</v>
          </cell>
          <cell r="L2669" t="str">
            <v>Loreto Garces</v>
          </cell>
          <cell r="M2669" t="str">
            <v>lgarces@callegari.cl</v>
          </cell>
          <cell r="N2669">
            <v>5700000</v>
          </cell>
        </row>
        <row r="2670">
          <cell r="A2670" t="str">
            <v>GRPX30</v>
          </cell>
          <cell r="B2670">
            <v>44469.638194444444</v>
          </cell>
          <cell r="C2670" t="str">
            <v>KIA MOTORS</v>
          </cell>
          <cell r="D2670" t="str">
            <v>MORNING</v>
          </cell>
          <cell r="E2670">
            <v>2015</v>
          </cell>
          <cell r="F2670">
            <v>110000</v>
          </cell>
          <cell r="G2670" t="str">
            <v>1.2 EX AB MT</v>
          </cell>
          <cell r="H2670" t="str">
            <v>PLATEADO PLATA BRILLANTE</v>
          </cell>
          <cell r="I2670" t="str">
            <v>Second Floor Jeep</v>
          </cell>
          <cell r="J2670" t="str">
            <v xml:space="preserve"> </v>
          </cell>
          <cell r="K2670" t="str">
            <v>Felipe Zárate</v>
          </cell>
          <cell r="L2670" t="str">
            <v>Margarita Neira</v>
          </cell>
          <cell r="M2670" t="str">
            <v>mneira@callegari.cl</v>
          </cell>
          <cell r="N2670">
            <v>5150000</v>
          </cell>
        </row>
        <row r="2671">
          <cell r="A2671" t="str">
            <v>KCCJ22</v>
          </cell>
          <cell r="B2671">
            <v>44469.532638888886</v>
          </cell>
          <cell r="C2671" t="str">
            <v>SUZUKI</v>
          </cell>
          <cell r="D2671" t="str">
            <v>BALENO</v>
          </cell>
          <cell r="E2671">
            <v>2018</v>
          </cell>
          <cell r="F2671">
            <v>44500</v>
          </cell>
          <cell r="G2671" t="str">
            <v>1.4 GLS MT</v>
          </cell>
          <cell r="H2671" t="str">
            <v>AZUL METALICO</v>
          </cell>
          <cell r="I2671" t="str">
            <v>Second Floor Jeep</v>
          </cell>
          <cell r="J2671" t="str">
            <v xml:space="preserve"> </v>
          </cell>
          <cell r="K2671" t="str">
            <v>Felipe Zárate</v>
          </cell>
          <cell r="L2671" t="str">
            <v>Rafaela Charris</v>
          </cell>
          <cell r="M2671" t="str">
            <v>rcharris@callegari.cl</v>
          </cell>
          <cell r="N2671">
            <v>7400000</v>
          </cell>
        </row>
        <row r="2672">
          <cell r="A2672" t="str">
            <v>KLSD99</v>
          </cell>
          <cell r="B2672">
            <v>44469.531944444447</v>
          </cell>
          <cell r="C2672" t="str">
            <v>CHERY</v>
          </cell>
          <cell r="D2672" t="str">
            <v>ARRIZO 3</v>
          </cell>
          <cell r="E2672">
            <v>2018</v>
          </cell>
          <cell r="F2672">
            <v>37367</v>
          </cell>
          <cell r="G2672" t="str">
            <v>1.5 GLX MT</v>
          </cell>
          <cell r="H2672" t="str">
            <v>GRIS PLATA</v>
          </cell>
          <cell r="I2672" t="str">
            <v>Second Floor Mg</v>
          </cell>
          <cell r="J2672" t="str">
            <v xml:space="preserve"> </v>
          </cell>
          <cell r="K2672" t="str">
            <v>Felipe Zárate</v>
          </cell>
          <cell r="L2672" t="str">
            <v>Whitney Torres</v>
          </cell>
          <cell r="M2672" t="str">
            <v>mariana.torres@callegari.cl</v>
          </cell>
          <cell r="N2672">
            <v>5300000</v>
          </cell>
        </row>
        <row r="2673">
          <cell r="A2673" t="str">
            <v>PPVC98</v>
          </cell>
          <cell r="B2673">
            <v>44469.504166666666</v>
          </cell>
          <cell r="C2673" t="str">
            <v>SSANGYONG</v>
          </cell>
          <cell r="D2673" t="str">
            <v>MUSSO</v>
          </cell>
          <cell r="E2673">
            <v>2021</v>
          </cell>
          <cell r="F2673">
            <v>21619</v>
          </cell>
          <cell r="G2673" t="str">
            <v>2.2 MT DIESEL</v>
          </cell>
          <cell r="H2673" t="str">
            <v xml:space="preserve">BLANCO </v>
          </cell>
          <cell r="I2673" t="str">
            <v>Megacentro Ovalle</v>
          </cell>
          <cell r="J2673" t="str">
            <v xml:space="preserve"> </v>
          </cell>
          <cell r="K2673" t="str">
            <v>Felipe Zárate</v>
          </cell>
          <cell r="L2673" t="str">
            <v>David Ramirez</v>
          </cell>
          <cell r="M2673" t="str">
            <v>dramirez@callegari.cl</v>
          </cell>
          <cell r="N2673">
            <v>15500000</v>
          </cell>
        </row>
        <row r="2674">
          <cell r="A2674" t="str">
            <v>KTCS89</v>
          </cell>
          <cell r="B2674">
            <v>44468.699305555558</v>
          </cell>
          <cell r="C2674" t="str">
            <v>FORD</v>
          </cell>
          <cell r="D2674" t="str">
            <v>RANGER</v>
          </cell>
          <cell r="E2674">
            <v>2019</v>
          </cell>
          <cell r="F2674">
            <v>45000</v>
          </cell>
          <cell r="G2674" t="str">
            <v>3.2 XLT MT 4X4 DIESEL</v>
          </cell>
          <cell r="H2674" t="str">
            <v>BLANCO</v>
          </cell>
          <cell r="I2674" t="str">
            <v>Megacentro La Serena</v>
          </cell>
          <cell r="J2674" t="str">
            <v xml:space="preserve"> </v>
          </cell>
          <cell r="K2674" t="str">
            <v>Felipe Zárate</v>
          </cell>
          <cell r="L2674" t="str">
            <v>Juan Saavedra</v>
          </cell>
          <cell r="M2674" t="str">
            <v>jsaavedra@callegari.cl</v>
          </cell>
          <cell r="N2674">
            <v>20200000</v>
          </cell>
        </row>
        <row r="2675">
          <cell r="A2675" t="str">
            <v>PRVP44</v>
          </cell>
          <cell r="B2675">
            <v>44468.685416666667</v>
          </cell>
          <cell r="C2675" t="str">
            <v>PEUGEOT</v>
          </cell>
          <cell r="D2675">
            <v>301</v>
          </cell>
          <cell r="E2675">
            <v>2021</v>
          </cell>
          <cell r="F2675">
            <v>3000</v>
          </cell>
          <cell r="G2675" t="str">
            <v>1.6 ACTIVE PACK HDI 92HP MT DIESEL</v>
          </cell>
          <cell r="H2675" t="str">
            <v>GRIS PLATINUM</v>
          </cell>
          <cell r="I2675" t="str">
            <v>Kia La Serena</v>
          </cell>
          <cell r="J2675" t="str">
            <v xml:space="preserve"> </v>
          </cell>
          <cell r="K2675" t="str">
            <v>Felipe Zárate</v>
          </cell>
          <cell r="L2675" t="str">
            <v>Loreto Garces</v>
          </cell>
          <cell r="M2675" t="str">
            <v>lgarces@callegari.cl</v>
          </cell>
          <cell r="N2675">
            <v>11000000</v>
          </cell>
        </row>
        <row r="2676">
          <cell r="A2676" t="str">
            <v>JDKT74</v>
          </cell>
          <cell r="B2676">
            <v>44468.582638888889</v>
          </cell>
          <cell r="C2676" t="str">
            <v>CHERY</v>
          </cell>
          <cell r="D2676" t="str">
            <v>GRAND TIGGO</v>
          </cell>
          <cell r="E2676">
            <v>2017</v>
          </cell>
          <cell r="F2676">
            <v>70000</v>
          </cell>
          <cell r="G2676" t="str">
            <v>2.0 GLX MT</v>
          </cell>
          <cell r="H2676" t="str">
            <v>GRIS GRAFITO</v>
          </cell>
          <cell r="I2676" t="str">
            <v>Sk Copiapo</v>
          </cell>
          <cell r="J2676" t="str">
            <v xml:space="preserve"> </v>
          </cell>
          <cell r="K2676" t="str">
            <v>Felipe Zárate</v>
          </cell>
          <cell r="L2676" t="str">
            <v>Daiselys Osuna</v>
          </cell>
          <cell r="M2676" t="str">
            <v>daiselys.osuna@callegari.cl</v>
          </cell>
          <cell r="N2676">
            <v>7700000</v>
          </cell>
        </row>
        <row r="2677">
          <cell r="A2677" t="str">
            <v>JVCC19</v>
          </cell>
          <cell r="B2677">
            <v>44467.869444444441</v>
          </cell>
          <cell r="C2677" t="str">
            <v>SUZUKI</v>
          </cell>
          <cell r="D2677" t="str">
            <v>SWIFT</v>
          </cell>
          <cell r="E2677">
            <v>2017</v>
          </cell>
          <cell r="F2677">
            <v>49081</v>
          </cell>
          <cell r="G2677" t="str">
            <v>1.2 GLX MT AC</v>
          </cell>
          <cell r="H2677" t="str">
            <v>ROJO</v>
          </cell>
          <cell r="I2677" t="str">
            <v>Megacentro Ovalle</v>
          </cell>
          <cell r="J2677" t="str">
            <v xml:space="preserve"> </v>
          </cell>
          <cell r="K2677" t="str">
            <v>Felipe Zárate</v>
          </cell>
          <cell r="L2677" t="str">
            <v>Sammy Carrasquel</v>
          </cell>
          <cell r="M2677" t="str">
            <v>scarrasquel@callegari.cl</v>
          </cell>
          <cell r="N2677">
            <v>7500000</v>
          </cell>
        </row>
        <row r="2678">
          <cell r="A2678" t="str">
            <v>JHSL66</v>
          </cell>
          <cell r="B2678">
            <v>44467.869444444441</v>
          </cell>
          <cell r="C2678" t="str">
            <v>MITSUBISHI</v>
          </cell>
          <cell r="D2678" t="str">
            <v>L200</v>
          </cell>
          <cell r="E2678">
            <v>2017</v>
          </cell>
          <cell r="F2678">
            <v>152523</v>
          </cell>
          <cell r="G2678" t="str">
            <v>2.4 WORK CR MT 4X2 DIESEL</v>
          </cell>
          <cell r="H2678" t="str">
            <v>BLANCO FAIRY</v>
          </cell>
          <cell r="I2678" t="str">
            <v>Megacentro Ovalle</v>
          </cell>
          <cell r="J2678" t="str">
            <v xml:space="preserve"> </v>
          </cell>
          <cell r="K2678" t="str">
            <v>Felipe Zárate</v>
          </cell>
          <cell r="L2678" t="str">
            <v>Sammy Carrasquel</v>
          </cell>
          <cell r="M2678" t="str">
            <v>scarrasquel@callegari.cl</v>
          </cell>
          <cell r="N2678">
            <v>13500000</v>
          </cell>
        </row>
        <row r="2679">
          <cell r="A2679" t="str">
            <v>JSWK14</v>
          </cell>
          <cell r="B2679">
            <v>44467.791666666664</v>
          </cell>
          <cell r="C2679" t="str">
            <v>FORD</v>
          </cell>
          <cell r="D2679" t="str">
            <v>ECOSPORT</v>
          </cell>
          <cell r="E2679">
            <v>2017</v>
          </cell>
          <cell r="F2679">
            <v>80000</v>
          </cell>
          <cell r="G2679" t="str">
            <v>1.5 SE MT DIESEL</v>
          </cell>
          <cell r="H2679" t="str">
            <v>BLANCO</v>
          </cell>
          <cell r="I2679" t="str">
            <v>Second Floor Mg</v>
          </cell>
          <cell r="J2679" t="str">
            <v xml:space="preserve"> </v>
          </cell>
          <cell r="K2679" t="str">
            <v>Felipe Zárate</v>
          </cell>
          <cell r="L2679" t="str">
            <v>Whitney Torres</v>
          </cell>
          <cell r="M2679" t="str">
            <v>mariana.torres@callegari.cl</v>
          </cell>
          <cell r="N2679">
            <v>9000000</v>
          </cell>
        </row>
        <row r="2680">
          <cell r="A2680" t="str">
            <v>DDGH26</v>
          </cell>
          <cell r="B2680">
            <v>44467.775000000001</v>
          </cell>
          <cell r="C2680" t="str">
            <v>FORD</v>
          </cell>
          <cell r="D2680" t="str">
            <v>EXPLORER</v>
          </cell>
          <cell r="E2680">
            <v>2011</v>
          </cell>
          <cell r="F2680">
            <v>104000</v>
          </cell>
          <cell r="G2680" t="str">
            <v>3.5 XLT 3R 4X2 AT</v>
          </cell>
          <cell r="H2680" t="str">
            <v>ROJO CANDY</v>
          </cell>
          <cell r="I2680" t="str">
            <v>Local Usados</v>
          </cell>
          <cell r="J2680" t="str">
            <v xml:space="preserve"> </v>
          </cell>
          <cell r="K2680" t="str">
            <v>Felipe Zárate</v>
          </cell>
          <cell r="L2680" t="str">
            <v>Luis Agustin Neira Rojas</v>
          </cell>
          <cell r="M2680" t="str">
            <v>lneira@callegari.cl</v>
          </cell>
          <cell r="N2680">
            <v>12000000</v>
          </cell>
        </row>
        <row r="2681">
          <cell r="A2681" t="str">
            <v>JGCG12</v>
          </cell>
          <cell r="B2681">
            <v>44467.712500000001</v>
          </cell>
          <cell r="C2681" t="str">
            <v>PEUGEOT</v>
          </cell>
          <cell r="D2681">
            <v>308</v>
          </cell>
          <cell r="E2681">
            <v>2017</v>
          </cell>
          <cell r="F2681">
            <v>44000</v>
          </cell>
          <cell r="G2681" t="str">
            <v>1.6 DSL MT ALLURE PACK BLUEHDI 120HP</v>
          </cell>
          <cell r="H2681" t="str">
            <v>BLANCO NA</v>
          </cell>
          <cell r="I2681" t="str">
            <v>Megacentro La Serena</v>
          </cell>
          <cell r="J2681" t="str">
            <v xml:space="preserve"> </v>
          </cell>
          <cell r="K2681" t="str">
            <v>Felipe Zárate</v>
          </cell>
          <cell r="L2681" t="str">
            <v>Lucia Alejandra Cortes Saa</v>
          </cell>
          <cell r="M2681" t="str">
            <v>lucia.cortes@callegari.cl</v>
          </cell>
          <cell r="N2681">
            <v>13200000</v>
          </cell>
        </row>
        <row r="2682">
          <cell r="A2682" t="str">
            <v>KWXL24</v>
          </cell>
          <cell r="B2682">
            <v>44467.533333333333</v>
          </cell>
          <cell r="C2682" t="str">
            <v>NISSAN</v>
          </cell>
          <cell r="D2682" t="str">
            <v>VERSA</v>
          </cell>
          <cell r="E2682">
            <v>2019</v>
          </cell>
          <cell r="F2682">
            <v>23000</v>
          </cell>
          <cell r="G2682" t="str">
            <v>1.6 SENSE AC MT 4X2</v>
          </cell>
          <cell r="H2682" t="str">
            <v>BLANCO PERLA</v>
          </cell>
          <cell r="I2682" t="str">
            <v>Nissan Copiapo</v>
          </cell>
          <cell r="J2682" t="str">
            <v xml:space="preserve"> </v>
          </cell>
          <cell r="K2682" t="str">
            <v>Felipe Zárate</v>
          </cell>
          <cell r="L2682" t="str">
            <v>Eliana Duque</v>
          </cell>
          <cell r="M2682" t="str">
            <v>eliana.duque@callegari.cl</v>
          </cell>
          <cell r="N2682">
            <v>9000000</v>
          </cell>
        </row>
        <row r="2683">
          <cell r="A2683" t="str">
            <v>GLRK89</v>
          </cell>
          <cell r="B2683">
            <v>44466.952777777777</v>
          </cell>
          <cell r="C2683" t="str">
            <v>CHEVROLET</v>
          </cell>
          <cell r="D2683" t="str">
            <v>SAIL</v>
          </cell>
          <cell r="E2683">
            <v>2015</v>
          </cell>
          <cell r="F2683">
            <v>134874</v>
          </cell>
          <cell r="G2683" t="str">
            <v>1.4 NB LT MT AC</v>
          </cell>
          <cell r="H2683" t="str">
            <v>ROJO</v>
          </cell>
          <cell r="I2683" t="str">
            <v>Usados Los Carreras</v>
          </cell>
          <cell r="J2683" t="str">
            <v xml:space="preserve"> </v>
          </cell>
          <cell r="K2683" t="str">
            <v>Felipe Zárate</v>
          </cell>
          <cell r="L2683" t="str">
            <v>Jose Mauricio Ibañez</v>
          </cell>
          <cell r="M2683" t="str">
            <v>jibanez@callegari.cl</v>
          </cell>
          <cell r="N2683">
            <v>5000000</v>
          </cell>
        </row>
        <row r="2684">
          <cell r="A2684" t="str">
            <v>HRSZ32</v>
          </cell>
          <cell r="B2684">
            <v>44466.95208333333</v>
          </cell>
          <cell r="C2684" t="str">
            <v>RENAULT</v>
          </cell>
          <cell r="D2684" t="str">
            <v>SYMBOL</v>
          </cell>
          <cell r="E2684">
            <v>2016</v>
          </cell>
          <cell r="F2684">
            <v>70628</v>
          </cell>
          <cell r="G2684" t="str">
            <v>1.6 EXPRESSION MT</v>
          </cell>
          <cell r="H2684" t="str">
            <v>BEIGE CENIZA</v>
          </cell>
          <cell r="I2684" t="str">
            <v>Megacentro Ovalle</v>
          </cell>
          <cell r="J2684" t="str">
            <v xml:space="preserve"> </v>
          </cell>
          <cell r="K2684" t="str">
            <v>Felipe Zárate</v>
          </cell>
          <cell r="L2684" t="str">
            <v>Oscar Ramos</v>
          </cell>
          <cell r="M2684" t="str">
            <v>oramos@callegari.cl</v>
          </cell>
          <cell r="N2684">
            <v>6000000</v>
          </cell>
        </row>
        <row r="2685">
          <cell r="A2685" t="str">
            <v>LHCW81</v>
          </cell>
          <cell r="B2685">
            <v>44466.76458333333</v>
          </cell>
          <cell r="C2685" t="str">
            <v>NISSAN</v>
          </cell>
          <cell r="D2685" t="str">
            <v>KICKS</v>
          </cell>
          <cell r="E2685">
            <v>2019</v>
          </cell>
          <cell r="F2685">
            <v>26000</v>
          </cell>
          <cell r="G2685" t="str">
            <v>1.6 EXCLUSIVE CVT AT</v>
          </cell>
          <cell r="H2685" t="str">
            <v>PLATEADO</v>
          </cell>
          <cell r="I2685" t="str">
            <v>Nissan La Serena</v>
          </cell>
          <cell r="J2685" t="str">
            <v xml:space="preserve"> </v>
          </cell>
          <cell r="K2685" t="str">
            <v>Felipe Zárate</v>
          </cell>
          <cell r="L2685" t="str">
            <v>Gemita Muñoz</v>
          </cell>
          <cell r="M2685" t="str">
            <v>gmunoz@callegari.cl</v>
          </cell>
          <cell r="N2685">
            <v>13000000</v>
          </cell>
        </row>
        <row r="2686">
          <cell r="A2686" t="str">
            <v>LLBJ72</v>
          </cell>
          <cell r="B2686">
            <v>44466.548611111109</v>
          </cell>
          <cell r="C2686" t="str">
            <v>MG</v>
          </cell>
          <cell r="D2686" t="str">
            <v>ZS</v>
          </cell>
          <cell r="E2686">
            <v>2020</v>
          </cell>
          <cell r="F2686">
            <v>12000</v>
          </cell>
          <cell r="G2686" t="str">
            <v>1.5 COM MT</v>
          </cell>
          <cell r="H2686" t="str">
            <v>BLANCO</v>
          </cell>
          <cell r="I2686" t="str">
            <v>Sk Copiapo</v>
          </cell>
          <cell r="J2686" t="str">
            <v xml:space="preserve"> </v>
          </cell>
          <cell r="K2686" t="str">
            <v>Felipe Zárate</v>
          </cell>
          <cell r="L2686" t="str">
            <v>Daiselys Osuna</v>
          </cell>
          <cell r="M2686" t="str">
            <v>daiselys.osuna@callegari.cl</v>
          </cell>
          <cell r="N2686">
            <v>9200000</v>
          </cell>
        </row>
        <row r="2687">
          <cell r="A2687" t="str">
            <v>PJBX90</v>
          </cell>
          <cell r="B2687">
            <v>44466.536111111112</v>
          </cell>
          <cell r="C2687" t="str">
            <v>MITSUBISHI</v>
          </cell>
          <cell r="D2687" t="str">
            <v>ECLIPSE CROSS</v>
          </cell>
          <cell r="E2687">
            <v>2020</v>
          </cell>
          <cell r="F2687">
            <v>10500</v>
          </cell>
          <cell r="G2687" t="str">
            <v>1.5 RS AT</v>
          </cell>
          <cell r="H2687" t="str">
            <v>PLATEADO</v>
          </cell>
          <cell r="I2687" t="str">
            <v xml:space="preserve">Premium Usados </v>
          </cell>
          <cell r="J2687" t="str">
            <v xml:space="preserve"> </v>
          </cell>
          <cell r="K2687" t="str">
            <v>Felipe Zárate</v>
          </cell>
          <cell r="L2687" t="str">
            <v>Jordi Foitzick</v>
          </cell>
          <cell r="M2687" t="str">
            <v>jocarrasco@callegari.cl</v>
          </cell>
          <cell r="N2687">
            <v>16000000</v>
          </cell>
        </row>
        <row r="2688">
          <cell r="A2688" t="str">
            <v>PCDV69</v>
          </cell>
          <cell r="B2688">
            <v>44466.534722222219</v>
          </cell>
          <cell r="C2688" t="str">
            <v>PEUGEOT</v>
          </cell>
          <cell r="D2688">
            <v>3008</v>
          </cell>
          <cell r="E2688">
            <v>2020</v>
          </cell>
          <cell r="F2688">
            <v>13500</v>
          </cell>
          <cell r="G2688" t="str">
            <v>1.5 ACTIVE BLUEHDI 130HP EAT6 DIESEL</v>
          </cell>
          <cell r="H2688" t="str">
            <v>GRIS ARTENSE</v>
          </cell>
          <cell r="I2688" t="str">
            <v>Megacentro La Serena</v>
          </cell>
          <cell r="J2688" t="str">
            <v xml:space="preserve"> </v>
          </cell>
          <cell r="K2688" t="str">
            <v>Felipe Zárate</v>
          </cell>
          <cell r="L2688" t="str">
            <v>Fabian Muñoz</v>
          </cell>
          <cell r="M2688" t="str">
            <v>fmunoz@callegari.cl</v>
          </cell>
          <cell r="N2688">
            <v>21500000</v>
          </cell>
        </row>
        <row r="2689">
          <cell r="A2689" t="str">
            <v>LYLW96</v>
          </cell>
          <cell r="B2689">
            <v>44463.534722222219</v>
          </cell>
          <cell r="C2689" t="str">
            <v>NISSAN</v>
          </cell>
          <cell r="D2689" t="str">
            <v>VERSA</v>
          </cell>
          <cell r="E2689">
            <v>2020</v>
          </cell>
          <cell r="F2689">
            <v>79000</v>
          </cell>
          <cell r="G2689" t="str">
            <v>1.6 SENSE AC MT 4X2</v>
          </cell>
          <cell r="H2689" t="str">
            <v>PLATEADO</v>
          </cell>
          <cell r="I2689" t="str">
            <v>Nissan La Serena</v>
          </cell>
          <cell r="J2689" t="str">
            <v xml:space="preserve"> </v>
          </cell>
          <cell r="K2689" t="str">
            <v>Cristina Resk</v>
          </cell>
          <cell r="L2689" t="str">
            <v>Matias Heredia</v>
          </cell>
          <cell r="M2689" t="str">
            <v>mheredia@callegari.cl</v>
          </cell>
          <cell r="N2689">
            <v>7500000</v>
          </cell>
        </row>
        <row r="2690">
          <cell r="A2690" t="str">
            <v>JDKL64</v>
          </cell>
          <cell r="B2690">
            <v>44466.404166666667</v>
          </cell>
          <cell r="C2690" t="str">
            <v>CHEVROLET</v>
          </cell>
          <cell r="D2690" t="str">
            <v>SAIL</v>
          </cell>
          <cell r="E2690">
            <v>2017</v>
          </cell>
          <cell r="F2690">
            <v>48000</v>
          </cell>
          <cell r="G2690" t="str">
            <v>1.4 NB LS MT</v>
          </cell>
          <cell r="H2690" t="str">
            <v>BLANCO</v>
          </cell>
          <cell r="I2690" t="str">
            <v>Second Floor Nissan</v>
          </cell>
          <cell r="J2690" t="str">
            <v xml:space="preserve"> </v>
          </cell>
          <cell r="K2690" t="str">
            <v>Felipe Zárate</v>
          </cell>
          <cell r="L2690" t="str">
            <v>Paola Lettura</v>
          </cell>
          <cell r="M2690" t="str">
            <v>plettura@callegari.cl</v>
          </cell>
          <cell r="N2690">
            <v>5700000</v>
          </cell>
        </row>
        <row r="2691">
          <cell r="A2691" t="str">
            <v>LCWG69</v>
          </cell>
          <cell r="B2691">
            <v>44463.695138888892</v>
          </cell>
          <cell r="C2691" t="str">
            <v>NISSAN</v>
          </cell>
          <cell r="D2691" t="str">
            <v>VERSA</v>
          </cell>
          <cell r="E2691">
            <v>2019</v>
          </cell>
          <cell r="F2691">
            <v>58900</v>
          </cell>
          <cell r="G2691" t="str">
            <v>1.6 SENSE AC MT 4X2</v>
          </cell>
          <cell r="H2691" t="str">
            <v>BLANCO PERLA</v>
          </cell>
          <cell r="I2691" t="str">
            <v>Nissan Copiapo</v>
          </cell>
          <cell r="J2691" t="str">
            <v xml:space="preserve"> </v>
          </cell>
          <cell r="K2691" t="str">
            <v>Cristina Resk</v>
          </cell>
          <cell r="L2691" t="str">
            <v>Jonathan Barraza</v>
          </cell>
          <cell r="M2691" t="str">
            <v>jbarraza@callegari.cl</v>
          </cell>
          <cell r="N2691">
            <v>7400000</v>
          </cell>
        </row>
        <row r="2692">
          <cell r="A2692" t="str">
            <v>HHYG29</v>
          </cell>
          <cell r="B2692">
            <v>44462.806250000001</v>
          </cell>
          <cell r="C2692" t="str">
            <v>HYUNDAI</v>
          </cell>
          <cell r="D2692" t="str">
            <v>ACCENT</v>
          </cell>
          <cell r="E2692">
            <v>2016</v>
          </cell>
          <cell r="F2692">
            <v>69000</v>
          </cell>
          <cell r="G2692" t="str">
            <v>1.4 RB SDN 6MT GL 2AB 4X2</v>
          </cell>
          <cell r="H2692" t="str">
            <v>AZUL</v>
          </cell>
          <cell r="I2692" t="str">
            <v>Nissan La Serena</v>
          </cell>
          <cell r="J2692" t="str">
            <v xml:space="preserve"> </v>
          </cell>
          <cell r="K2692" t="str">
            <v>Felipe Zárate</v>
          </cell>
          <cell r="L2692" t="str">
            <v>Matias Heredia</v>
          </cell>
          <cell r="M2692" t="str">
            <v>mheredia@callegari.cl</v>
          </cell>
          <cell r="N2692">
            <v>7000000</v>
          </cell>
        </row>
        <row r="2693">
          <cell r="A2693" t="str">
            <v>HKVX16</v>
          </cell>
          <cell r="B2693">
            <v>44462.772222222222</v>
          </cell>
          <cell r="C2693" t="str">
            <v>RENAULT</v>
          </cell>
          <cell r="D2693" t="str">
            <v>DUSTER</v>
          </cell>
          <cell r="E2693">
            <v>2016</v>
          </cell>
          <cell r="F2693">
            <v>65700</v>
          </cell>
          <cell r="G2693" t="str">
            <v>1.6 EXPRESSION 4X2 MT</v>
          </cell>
          <cell r="H2693" t="str">
            <v>VERDE AMAZONAS</v>
          </cell>
          <cell r="I2693" t="str">
            <v>Second Floor Usados</v>
          </cell>
          <cell r="J2693" t="str">
            <v xml:space="preserve"> </v>
          </cell>
          <cell r="K2693" t="str">
            <v>Felipe Zárate</v>
          </cell>
          <cell r="L2693" t="str">
            <v>Liliana Benitez</v>
          </cell>
          <cell r="M2693" t="str">
            <v>lbenitez@callegari.cl</v>
          </cell>
          <cell r="N2693">
            <v>7400000</v>
          </cell>
        </row>
        <row r="2694">
          <cell r="A2694" t="str">
            <v>JZJK78</v>
          </cell>
          <cell r="B2694">
            <v>44462.759027777778</v>
          </cell>
          <cell r="C2694" t="str">
            <v>PEUGEOT</v>
          </cell>
          <cell r="D2694">
            <v>308</v>
          </cell>
          <cell r="E2694">
            <v>2018</v>
          </cell>
          <cell r="F2694">
            <v>45000</v>
          </cell>
          <cell r="G2694" t="str">
            <v>1.2 ACTIVE MT</v>
          </cell>
          <cell r="H2694" t="str">
            <v>BLANCO BANQUISE</v>
          </cell>
          <cell r="I2694" t="str">
            <v>Premium Copiapo</v>
          </cell>
          <cell r="J2694" t="str">
            <v xml:space="preserve"> </v>
          </cell>
          <cell r="K2694" t="str">
            <v>Felipe Zárate</v>
          </cell>
          <cell r="L2694" t="str">
            <v>Omar Rojas</v>
          </cell>
          <cell r="M2694" t="str">
            <v>orojas@callegari.cl</v>
          </cell>
          <cell r="N2694">
            <v>9300000</v>
          </cell>
        </row>
        <row r="2695">
          <cell r="A2695" t="str">
            <v>PFVH81</v>
          </cell>
          <cell r="B2695">
            <v>44460.74722222222</v>
          </cell>
          <cell r="C2695" t="str">
            <v>HAVAL</v>
          </cell>
          <cell r="D2695" t="str">
            <v>H6</v>
          </cell>
          <cell r="E2695">
            <v>2020</v>
          </cell>
          <cell r="F2695">
            <v>27000</v>
          </cell>
          <cell r="G2695" t="str">
            <v>1.5 ELITE MT 4X4</v>
          </cell>
          <cell r="H2695" t="str">
            <v>PLATEADO</v>
          </cell>
          <cell r="I2695" t="str">
            <v>Second Floor Mitsubishi</v>
          </cell>
          <cell r="J2695" t="str">
            <v xml:space="preserve"> </v>
          </cell>
          <cell r="K2695" t="str">
            <v>Felipe Zárate</v>
          </cell>
          <cell r="L2695" t="str">
            <v>Paola Hidalgo</v>
          </cell>
          <cell r="M2695" t="str">
            <v>paola.hidalgo@callegari.cl</v>
          </cell>
          <cell r="N2695">
            <v>10500000</v>
          </cell>
        </row>
        <row r="2696">
          <cell r="A2696" t="str">
            <v>PKDZ79</v>
          </cell>
          <cell r="B2696">
            <v>44454.758333333331</v>
          </cell>
          <cell r="C2696" t="str">
            <v>FORD</v>
          </cell>
          <cell r="D2696" t="str">
            <v>RANGER</v>
          </cell>
          <cell r="E2696">
            <v>2021</v>
          </cell>
          <cell r="F2696">
            <v>30000</v>
          </cell>
          <cell r="G2696" t="str">
            <v>3.2 XLT MT 4X4 DIESEL</v>
          </cell>
          <cell r="H2696" t="str">
            <v>BLANCO</v>
          </cell>
          <cell r="I2696" t="str">
            <v>Megacentro Ovalle</v>
          </cell>
          <cell r="J2696" t="str">
            <v xml:space="preserve"> </v>
          </cell>
          <cell r="K2696" t="str">
            <v>Felipe Zárate</v>
          </cell>
          <cell r="L2696" t="str">
            <v>Jasen Jose</v>
          </cell>
          <cell r="M2696" t="str">
            <v>jjasen@callegari.cl</v>
          </cell>
          <cell r="N2696">
            <v>19500000</v>
          </cell>
        </row>
        <row r="2697">
          <cell r="A2697" t="str">
            <v>PCFB53</v>
          </cell>
          <cell r="B2697">
            <v>44454.750694444447</v>
          </cell>
          <cell r="C2697" t="str">
            <v>MG</v>
          </cell>
          <cell r="D2697" t="str">
            <v>MG3</v>
          </cell>
          <cell r="E2697">
            <v>2020</v>
          </cell>
          <cell r="F2697">
            <v>6000</v>
          </cell>
          <cell r="G2697" t="str">
            <v>1.5 MT COM</v>
          </cell>
          <cell r="H2697" t="str">
            <v>PLATEADO</v>
          </cell>
          <cell r="I2697" t="str">
            <v xml:space="preserve">Premium Usados </v>
          </cell>
          <cell r="J2697" t="str">
            <v xml:space="preserve"> </v>
          </cell>
          <cell r="K2697" t="str">
            <v>Felipe Zárate</v>
          </cell>
          <cell r="L2697" t="str">
            <v>Rodrigo Toro</v>
          </cell>
          <cell r="M2697" t="str">
            <v>rtoro@callegari.cl</v>
          </cell>
          <cell r="N2697">
            <v>7700000</v>
          </cell>
        </row>
        <row r="2698">
          <cell r="A2698" t="str">
            <v>KWVG34</v>
          </cell>
          <cell r="B2698">
            <v>44454.429166666669</v>
          </cell>
          <cell r="C2698" t="str">
            <v>HYUNDAI</v>
          </cell>
          <cell r="D2698" t="str">
            <v>CRETA</v>
          </cell>
          <cell r="E2698">
            <v>2019</v>
          </cell>
          <cell r="F2698">
            <v>23180</v>
          </cell>
          <cell r="G2698" t="str">
            <v>1.6 GS MT GLS 2AB ABS</v>
          </cell>
          <cell r="H2698" t="str">
            <v>GRIS OSCURO</v>
          </cell>
          <cell r="I2698" t="str">
            <v>Megacentro La Serena</v>
          </cell>
          <cell r="J2698" t="str">
            <v xml:space="preserve"> </v>
          </cell>
          <cell r="K2698" t="str">
            <v>Felipe Zárate</v>
          </cell>
          <cell r="L2698" t="str">
            <v>Viviana Rojas</v>
          </cell>
          <cell r="M2698" t="str">
            <v>v.rojas@callegari.cl</v>
          </cell>
          <cell r="N2698">
            <v>11200000</v>
          </cell>
        </row>
        <row r="2699">
          <cell r="A2699" t="str">
            <v>KZWC85</v>
          </cell>
          <cell r="B2699">
            <v>44454.396527777775</v>
          </cell>
          <cell r="C2699" t="str">
            <v>MAZDA</v>
          </cell>
          <cell r="D2699" t="str">
            <v>MAZDA6</v>
          </cell>
          <cell r="E2699">
            <v>2019</v>
          </cell>
          <cell r="F2699">
            <v>21000</v>
          </cell>
          <cell r="G2699" t="str">
            <v>2.5 SDAN GT 6AT GPS</v>
          </cell>
          <cell r="H2699" t="str">
            <v>blanco</v>
          </cell>
          <cell r="I2699" t="str">
            <v>Nissan La Serena</v>
          </cell>
          <cell r="J2699" t="str">
            <v xml:space="preserve"> </v>
          </cell>
          <cell r="K2699" t="str">
            <v>Felipe Zárate</v>
          </cell>
          <cell r="L2699" t="str">
            <v>Gemita Muñoz</v>
          </cell>
          <cell r="M2699" t="str">
            <v>gmunoz@callegari.cl</v>
          </cell>
          <cell r="N2699">
            <v>16500000</v>
          </cell>
        </row>
        <row r="2700">
          <cell r="A2700" t="str">
            <v>CSPB22</v>
          </cell>
          <cell r="B2700">
            <v>44452.39166666667</v>
          </cell>
          <cell r="C2700" t="str">
            <v>HYUNDAI</v>
          </cell>
          <cell r="D2700" t="str">
            <v>SONATA</v>
          </cell>
          <cell r="E2700">
            <v>2011</v>
          </cell>
          <cell r="F2700">
            <v>180000</v>
          </cell>
          <cell r="G2700" t="str">
            <v>2.0 YF GLS AT</v>
          </cell>
          <cell r="H2700" t="str">
            <v>BLANCO</v>
          </cell>
          <cell r="I2700" t="str">
            <v>Local Usados</v>
          </cell>
          <cell r="J2700" t="str">
            <v xml:space="preserve"> </v>
          </cell>
          <cell r="K2700" t="str">
            <v>Felipe Zárate</v>
          </cell>
          <cell r="L2700" t="str">
            <v>Luis Agustin Neira Rojas</v>
          </cell>
          <cell r="M2700" t="str">
            <v>lneira@callegari.cl</v>
          </cell>
          <cell r="N2700">
            <v>6600000</v>
          </cell>
        </row>
        <row r="2701">
          <cell r="A2701" t="str">
            <v>JZJL97</v>
          </cell>
          <cell r="B2701">
            <v>44449.660416666666</v>
          </cell>
          <cell r="C2701" t="str">
            <v>MITSUBISHI</v>
          </cell>
          <cell r="D2701" t="str">
            <v>OUTLANDER</v>
          </cell>
          <cell r="E2701">
            <v>2018</v>
          </cell>
          <cell r="F2701">
            <v>54000</v>
          </cell>
          <cell r="G2701" t="str">
            <v>2.0 4X2 MT</v>
          </cell>
          <cell r="H2701" t="str">
            <v>ROJO METALIZADO</v>
          </cell>
          <cell r="I2701" t="str">
            <v>Usados Los Carreras</v>
          </cell>
          <cell r="J2701" t="str">
            <v xml:space="preserve"> </v>
          </cell>
          <cell r="K2701" t="str">
            <v>Felipe Zárate</v>
          </cell>
          <cell r="L2701" t="str">
            <v>Camila Chepilla</v>
          </cell>
          <cell r="M2701" t="str">
            <v>cchepilla@callegari.cl</v>
          </cell>
          <cell r="N2701">
            <v>11500000</v>
          </cell>
        </row>
        <row r="2702">
          <cell r="A2702" t="str">
            <v>KJYG22</v>
          </cell>
          <cell r="B2702">
            <v>44449.539583333331</v>
          </cell>
          <cell r="C2702" t="str">
            <v>RENAULT</v>
          </cell>
          <cell r="D2702" t="str">
            <v>OROCH</v>
          </cell>
          <cell r="E2702">
            <v>2018</v>
          </cell>
          <cell r="F2702">
            <v>32500</v>
          </cell>
          <cell r="G2702" t="str">
            <v>1.6 ZEN MT</v>
          </cell>
          <cell r="H2702" t="str">
            <v>ROJO FUEGO</v>
          </cell>
          <cell r="I2702" t="str">
            <v>Second Floor Mitsubishi</v>
          </cell>
          <cell r="J2702" t="str">
            <v xml:space="preserve"> </v>
          </cell>
          <cell r="K2702" t="str">
            <v>Felipe Zárate</v>
          </cell>
          <cell r="L2702" t="str">
            <v>Paola Hidalgo</v>
          </cell>
          <cell r="M2702" t="str">
            <v>paola.hidalgo@callegari.cl</v>
          </cell>
          <cell r="N2702">
            <v>8500000</v>
          </cell>
        </row>
        <row r="2703">
          <cell r="A2703" t="str">
            <v>FZPG20</v>
          </cell>
          <cell r="B2703">
            <v>44449.421527777777</v>
          </cell>
          <cell r="C2703" t="str">
            <v>FORD</v>
          </cell>
          <cell r="D2703" t="str">
            <v>EDGE</v>
          </cell>
          <cell r="E2703">
            <v>2014</v>
          </cell>
          <cell r="F2703">
            <v>120000</v>
          </cell>
          <cell r="G2703" t="str">
            <v>2.0 SE ECOBOOST 4X2 AT</v>
          </cell>
          <cell r="H2703" t="str">
            <v>GRIS MINERAL</v>
          </cell>
          <cell r="I2703" t="str">
            <v>Local Usados</v>
          </cell>
          <cell r="J2703" t="str">
            <v xml:space="preserve"> </v>
          </cell>
          <cell r="K2703" t="str">
            <v>Felipe Zárate</v>
          </cell>
          <cell r="L2703" t="str">
            <v>Luis Agustin Neira Rojas</v>
          </cell>
          <cell r="M2703" t="str">
            <v>lneira@callegari.cl</v>
          </cell>
          <cell r="N2703">
            <v>12000000</v>
          </cell>
        </row>
        <row r="2704">
          <cell r="A2704" t="str">
            <v>HVXF84</v>
          </cell>
          <cell r="B2704">
            <v>44448.402083333334</v>
          </cell>
          <cell r="C2704" t="str">
            <v>KIA MOTORS</v>
          </cell>
          <cell r="D2704" t="str">
            <v>SPORTAGE</v>
          </cell>
          <cell r="E2704">
            <v>2016</v>
          </cell>
          <cell r="F2704">
            <v>64000</v>
          </cell>
          <cell r="G2704" t="str">
            <v>SPORTAGE LX 2.0L GSL 6AT 2WD</v>
          </cell>
          <cell r="H2704" t="str">
            <v>PLATEADO MINERAL</v>
          </cell>
          <cell r="I2704" t="str">
            <v>Premium Copiapo</v>
          </cell>
          <cell r="J2704" t="str">
            <v xml:space="preserve"> </v>
          </cell>
          <cell r="K2704" t="str">
            <v>Felipe Zárate</v>
          </cell>
          <cell r="L2704" t="str">
            <v>Omar Rojas</v>
          </cell>
          <cell r="M2704" t="str">
            <v>orojas@callegari.cl</v>
          </cell>
          <cell r="N2704">
            <v>11000000</v>
          </cell>
        </row>
        <row r="2705">
          <cell r="A2705" t="str">
            <v>JZJR77</v>
          </cell>
          <cell r="B2705">
            <v>44447.432638888888</v>
          </cell>
          <cell r="C2705" t="str">
            <v>RENAULT</v>
          </cell>
          <cell r="D2705" t="str">
            <v>CLIO</v>
          </cell>
          <cell r="E2705">
            <v>2018</v>
          </cell>
          <cell r="F2705">
            <v>40000</v>
          </cell>
          <cell r="G2705" t="str">
            <v>1.2 HB MT EXP</v>
          </cell>
          <cell r="H2705" t="str">
            <v>BLANCO MARFIL</v>
          </cell>
          <cell r="I2705" t="str">
            <v xml:space="preserve">Premium Usados </v>
          </cell>
          <cell r="J2705" t="str">
            <v xml:space="preserve"> </v>
          </cell>
          <cell r="K2705" t="str">
            <v>Felipe Zárate</v>
          </cell>
          <cell r="L2705" t="str">
            <v>Daniel Aguilera</v>
          </cell>
          <cell r="M2705" t="str">
            <v>daguilera@callegari.cl</v>
          </cell>
          <cell r="N2705">
            <v>7200000</v>
          </cell>
        </row>
        <row r="2706">
          <cell r="A2706" t="str">
            <v>KVWC71</v>
          </cell>
          <cell r="B2706">
            <v>44447.42083333333</v>
          </cell>
          <cell r="C2706" t="str">
            <v>SSANGYONG</v>
          </cell>
          <cell r="D2706" t="str">
            <v>ACTYON SPORTS</v>
          </cell>
          <cell r="E2706">
            <v>2019</v>
          </cell>
          <cell r="F2706">
            <v>35000</v>
          </cell>
          <cell r="G2706" t="str">
            <v>2.2 DSL MT 4X4 6AS712</v>
          </cell>
          <cell r="H2706" t="str">
            <v>GRIS PLATA</v>
          </cell>
          <cell r="I2706" t="str">
            <v>Second Floor Jeep</v>
          </cell>
          <cell r="J2706" t="str">
            <v xml:space="preserve"> </v>
          </cell>
          <cell r="K2706" t="str">
            <v>Felipe Zárate</v>
          </cell>
          <cell r="L2706" t="str">
            <v>Rafaela Charris</v>
          </cell>
          <cell r="M2706" t="str">
            <v>rcharris@callegari.cl</v>
          </cell>
          <cell r="N2706">
            <v>14000000</v>
          </cell>
        </row>
        <row r="2707">
          <cell r="A2707" t="str">
            <v>FGWC55</v>
          </cell>
          <cell r="B2707">
            <v>44446.765972222223</v>
          </cell>
          <cell r="C2707" t="str">
            <v>NISSAN</v>
          </cell>
          <cell r="D2707" t="str">
            <v>QASHQAI</v>
          </cell>
          <cell r="E2707">
            <v>2013</v>
          </cell>
          <cell r="F2707">
            <v>103000</v>
          </cell>
          <cell r="G2707" t="str">
            <v>2.0 ADVANCE AC MT 4X2</v>
          </cell>
          <cell r="H2707" t="str">
            <v>CAFE</v>
          </cell>
          <cell r="I2707" t="str">
            <v>Usados Los Carreras</v>
          </cell>
          <cell r="J2707" t="str">
            <v xml:space="preserve"> </v>
          </cell>
          <cell r="K2707" t="str">
            <v>Felipe Zárate</v>
          </cell>
          <cell r="L2707" t="str">
            <v>Camila Chepilla</v>
          </cell>
          <cell r="M2707" t="str">
            <v>cchepilla@callegari.cl</v>
          </cell>
          <cell r="N2707">
            <v>6650000</v>
          </cell>
        </row>
        <row r="2708">
          <cell r="A2708" t="str">
            <v>FGJX69</v>
          </cell>
          <cell r="B2708">
            <v>44446.712500000001</v>
          </cell>
          <cell r="C2708" t="str">
            <v>SUZUKI</v>
          </cell>
          <cell r="D2708" t="str">
            <v>ALTO</v>
          </cell>
          <cell r="E2708">
            <v>2013</v>
          </cell>
          <cell r="F2708">
            <v>83300</v>
          </cell>
          <cell r="G2708" t="str">
            <v>0.8 GL2 MT</v>
          </cell>
          <cell r="H2708" t="str">
            <v>ROJO BURDEO</v>
          </cell>
          <cell r="I2708" t="str">
            <v>Local Fco De Aguirre</v>
          </cell>
          <cell r="J2708" t="str">
            <v xml:space="preserve"> </v>
          </cell>
          <cell r="K2708" t="str">
            <v>Felipe Zárate</v>
          </cell>
          <cell r="L2708" t="str">
            <v>Maria Paz  Aranciba</v>
          </cell>
          <cell r="M2708" t="str">
            <v>marancibia@callegari.cl</v>
          </cell>
          <cell r="N2708">
            <v>3000000</v>
          </cell>
        </row>
        <row r="2709">
          <cell r="A2709" t="str">
            <v>KRWG28</v>
          </cell>
          <cell r="B2709">
            <v>44442.757638888892</v>
          </cell>
          <cell r="C2709" t="str">
            <v>KIA MOTORS</v>
          </cell>
          <cell r="D2709" t="str">
            <v>SPORTAGE</v>
          </cell>
          <cell r="E2709">
            <v>2018</v>
          </cell>
          <cell r="F2709">
            <v>38000</v>
          </cell>
          <cell r="G2709" t="str">
            <v>SPORTAGE LX 2.0L GSL 6MT 2WD</v>
          </cell>
          <cell r="H2709" t="str">
            <v>BLANCO INVIERNO</v>
          </cell>
          <cell r="I2709" t="str">
            <v>Kia La Serena</v>
          </cell>
          <cell r="J2709" t="str">
            <v xml:space="preserve"> </v>
          </cell>
          <cell r="K2709" t="str">
            <v>Felipe Zárate</v>
          </cell>
          <cell r="L2709" t="str">
            <v>Carolina Bustos</v>
          </cell>
          <cell r="M2709" t="str">
            <v>cbustos@callegari.cl</v>
          </cell>
          <cell r="N2709">
            <v>13500000</v>
          </cell>
        </row>
        <row r="2710">
          <cell r="A2710" t="str">
            <v>HGPD86</v>
          </cell>
          <cell r="B2710">
            <v>44442.479166666664</v>
          </cell>
          <cell r="C2710" t="str">
            <v>RENAULT</v>
          </cell>
          <cell r="D2710" t="str">
            <v>DUSTER</v>
          </cell>
          <cell r="E2710">
            <v>2015</v>
          </cell>
          <cell r="F2710">
            <v>88000</v>
          </cell>
          <cell r="G2710" t="str">
            <v>1.6 DYNAMIQUE 4X2 MT</v>
          </cell>
          <cell r="H2710" t="str">
            <v>BLANCO ARTICA</v>
          </cell>
          <cell r="I2710" t="str">
            <v>Megacentro Ovalle</v>
          </cell>
          <cell r="J2710" t="str">
            <v xml:space="preserve"> </v>
          </cell>
          <cell r="K2710" t="str">
            <v>Felipe Zárate</v>
          </cell>
          <cell r="L2710" t="str">
            <v>Jasen Jose</v>
          </cell>
          <cell r="M2710" t="str">
            <v>jjasen@callegari.cl</v>
          </cell>
          <cell r="N2710">
            <v>7000000</v>
          </cell>
        </row>
        <row r="2711">
          <cell r="A2711" t="str">
            <v>LJYL45</v>
          </cell>
          <cell r="B2711">
            <v>44441.709027777775</v>
          </cell>
          <cell r="C2711" t="str">
            <v>SUZUKI</v>
          </cell>
          <cell r="D2711" t="str">
            <v>BALENO</v>
          </cell>
          <cell r="E2711">
            <v>2020</v>
          </cell>
          <cell r="F2711">
            <v>22500</v>
          </cell>
          <cell r="G2711" t="str">
            <v>1.4 GLX MT</v>
          </cell>
          <cell r="H2711" t="str">
            <v>BLANCO PERLA</v>
          </cell>
          <cell r="I2711" t="str">
            <v>Local Fco De Aguirre</v>
          </cell>
          <cell r="J2711" t="str">
            <v xml:space="preserve"> </v>
          </cell>
          <cell r="K2711" t="str">
            <v>Felipe Zárate</v>
          </cell>
          <cell r="L2711" t="str">
            <v>Zabdi Castillo</v>
          </cell>
          <cell r="M2711" t="str">
            <v>zabdi.castillo@callegari.cl</v>
          </cell>
          <cell r="N2711">
            <v>9000000</v>
          </cell>
        </row>
        <row r="2712">
          <cell r="A2712" t="str">
            <v>FKKP48</v>
          </cell>
          <cell r="B2712">
            <v>44440.707638888889</v>
          </cell>
          <cell r="C2712" t="str">
            <v>CHEVROLET</v>
          </cell>
          <cell r="D2712" t="str">
            <v>CAPTIVA</v>
          </cell>
          <cell r="E2712">
            <v>2013</v>
          </cell>
          <cell r="F2712">
            <v>110000</v>
          </cell>
          <cell r="G2712" t="str">
            <v>2.2 LT AWD 6AT DIESEL</v>
          </cell>
          <cell r="H2712" t="str">
            <v>PLATEADO PLATA METALICO</v>
          </cell>
          <cell r="I2712" t="str">
            <v>Megacentro La Serena</v>
          </cell>
          <cell r="J2712" t="str">
            <v xml:space="preserve"> </v>
          </cell>
          <cell r="K2712" t="str">
            <v>Felipe Zárate</v>
          </cell>
          <cell r="L2712" t="str">
            <v>Fabian Muñoz</v>
          </cell>
          <cell r="M2712" t="str">
            <v>fmunoz@callegari.cl</v>
          </cell>
          <cell r="N2712">
            <v>10000000</v>
          </cell>
        </row>
        <row r="2713">
          <cell r="A2713" t="str">
            <v>LPDX92</v>
          </cell>
          <cell r="B2713">
            <v>44439.800694444442</v>
          </cell>
          <cell r="C2713" t="str">
            <v>HONDA</v>
          </cell>
          <cell r="D2713" t="str">
            <v>WRV</v>
          </cell>
          <cell r="E2713">
            <v>2020</v>
          </cell>
          <cell r="F2713">
            <v>30000</v>
          </cell>
          <cell r="G2713" t="str">
            <v>1.5 LX SMART MT</v>
          </cell>
          <cell r="H2713" t="str">
            <v>GRIS GRAFITO</v>
          </cell>
          <cell r="I2713" t="str">
            <v>Megacentro La Serena</v>
          </cell>
          <cell r="J2713" t="str">
            <v xml:space="preserve"> </v>
          </cell>
          <cell r="K2713" t="str">
            <v>Felipe Zárate</v>
          </cell>
          <cell r="L2713" t="str">
            <v>Manuel Villalon</v>
          </cell>
          <cell r="M2713" t="str">
            <v>mvillalon@callegari.cl</v>
          </cell>
          <cell r="N2713">
            <v>10800000</v>
          </cell>
        </row>
        <row r="2714">
          <cell r="A2714" t="str">
            <v>PYDH31</v>
          </cell>
          <cell r="B2714">
            <v>44439.783333333333</v>
          </cell>
          <cell r="C2714" t="str">
            <v>SSANGYONG</v>
          </cell>
          <cell r="D2714" t="str">
            <v>KORANDO</v>
          </cell>
          <cell r="E2714">
            <v>2021</v>
          </cell>
          <cell r="F2714">
            <v>3226</v>
          </cell>
          <cell r="H2714" t="str">
            <v>PLATA</v>
          </cell>
          <cell r="I2714" t="str">
            <v>Megacentro Ovalle</v>
          </cell>
          <cell r="J2714" t="str">
            <v xml:space="preserve"> </v>
          </cell>
          <cell r="K2714" t="str">
            <v>Felipe Zárate</v>
          </cell>
          <cell r="L2714" t="str">
            <v>Sammy Carrasquel</v>
          </cell>
          <cell r="M2714" t="str">
            <v>scarrasquel@callegari.cl</v>
          </cell>
          <cell r="N2714">
            <v>14000000</v>
          </cell>
        </row>
        <row r="2715">
          <cell r="A2715" t="str">
            <v>LBGS79</v>
          </cell>
          <cell r="B2715">
            <v>44439.640277777777</v>
          </cell>
          <cell r="C2715" t="str">
            <v>DONGFENG</v>
          </cell>
          <cell r="D2715" t="str">
            <v>MINITRUCK</v>
          </cell>
          <cell r="E2715">
            <v>2019</v>
          </cell>
          <cell r="F2715">
            <v>130000</v>
          </cell>
          <cell r="H2715" t="str">
            <v>BLANCO</v>
          </cell>
          <cell r="I2715" t="str">
            <v>Megacentro Ovalle</v>
          </cell>
          <cell r="J2715" t="str">
            <v xml:space="preserve"> </v>
          </cell>
          <cell r="K2715" t="str">
            <v>Felipe Zárate</v>
          </cell>
          <cell r="L2715" t="str">
            <v>Jasen Jose</v>
          </cell>
          <cell r="M2715" t="str">
            <v>jjasen@callegari.cl</v>
          </cell>
          <cell r="N2715">
            <v>4000000</v>
          </cell>
        </row>
        <row r="2716">
          <cell r="A2716" t="str">
            <v>DBXP41</v>
          </cell>
          <cell r="B2716">
            <v>44439.640277777777</v>
          </cell>
          <cell r="C2716" t="str">
            <v>DODGE</v>
          </cell>
          <cell r="D2716" t="str">
            <v>DURANGO</v>
          </cell>
          <cell r="E2716">
            <v>2011</v>
          </cell>
          <cell r="F2716">
            <v>77800</v>
          </cell>
          <cell r="G2716" t="str">
            <v>5.7 CITADEL AWD AT</v>
          </cell>
          <cell r="H2716" t="str">
            <v>NEGRO METALICO</v>
          </cell>
          <cell r="I2716" t="str">
            <v>Megacentro Copiapo</v>
          </cell>
          <cell r="J2716" t="str">
            <v xml:space="preserve"> </v>
          </cell>
          <cell r="K2716" t="str">
            <v>Felipe Zárate</v>
          </cell>
          <cell r="L2716" t="str">
            <v>Martin Thielemann</v>
          </cell>
          <cell r="M2716" t="str">
            <v>mthielemann@callegari.cl</v>
          </cell>
          <cell r="N2716">
            <v>11000000</v>
          </cell>
        </row>
        <row r="2717">
          <cell r="A2717" t="str">
            <v>LRTP67</v>
          </cell>
          <cell r="B2717">
            <v>44439.568749999999</v>
          </cell>
          <cell r="C2717" t="str">
            <v>VOLKSWAGEN</v>
          </cell>
          <cell r="D2717" t="str">
            <v>VIRTUS</v>
          </cell>
          <cell r="E2717">
            <v>2020</v>
          </cell>
          <cell r="F2717">
            <v>43700</v>
          </cell>
          <cell r="G2717" t="str">
            <v>1.6 MT5 COMFORTLINE MT</v>
          </cell>
          <cell r="H2717" t="str">
            <v>AZUL NOCHE METALICO</v>
          </cell>
          <cell r="I2717" t="str">
            <v>Second Floor Peugeot</v>
          </cell>
          <cell r="J2717" t="str">
            <v xml:space="preserve"> </v>
          </cell>
          <cell r="K2717" t="str">
            <v>Felipe Zárate</v>
          </cell>
          <cell r="L2717" t="str">
            <v>Adriana Casallas</v>
          </cell>
          <cell r="M2717" t="str">
            <v>acasallas@callegari.cl</v>
          </cell>
          <cell r="N2717">
            <v>9500000</v>
          </cell>
        </row>
        <row r="2718">
          <cell r="A2718" t="str">
            <v>LLBS22</v>
          </cell>
          <cell r="B2718">
            <v>44439.566666666666</v>
          </cell>
          <cell r="C2718" t="str">
            <v>PEUGEOT</v>
          </cell>
          <cell r="D2718">
            <v>3008</v>
          </cell>
          <cell r="E2718">
            <v>2019</v>
          </cell>
          <cell r="F2718">
            <v>38000</v>
          </cell>
          <cell r="G2718" t="str">
            <v>1.5 GT-LINE BLUEHDI 130HP EAT8 DIESEL</v>
          </cell>
          <cell r="H2718" t="str">
            <v>GRIS PLATINUM</v>
          </cell>
          <cell r="I2718" t="str">
            <v>Peugeot La Serena</v>
          </cell>
          <cell r="J2718" t="str">
            <v xml:space="preserve"> </v>
          </cell>
          <cell r="K2718" t="str">
            <v>Felipe Zárate</v>
          </cell>
          <cell r="L2718" t="str">
            <v>Carlos  Torres</v>
          </cell>
          <cell r="M2718" t="str">
            <v>ctorres@callegari.cl</v>
          </cell>
          <cell r="N2718">
            <v>20500000</v>
          </cell>
        </row>
        <row r="2719">
          <cell r="A2719" t="str">
            <v>HJHG79</v>
          </cell>
          <cell r="B2719">
            <v>44439.554861111108</v>
          </cell>
          <cell r="C2719" t="str">
            <v>NISSAN</v>
          </cell>
          <cell r="D2719" t="str">
            <v>MARCH</v>
          </cell>
          <cell r="E2719">
            <v>2015</v>
          </cell>
          <cell r="F2719">
            <v>17200</v>
          </cell>
          <cell r="G2719" t="str">
            <v>1.6 ACTIVE MT AC</v>
          </cell>
          <cell r="H2719" t="str">
            <v>ROJO</v>
          </cell>
          <cell r="I2719" t="str">
            <v>Kia La Serena</v>
          </cell>
          <cell r="J2719" t="str">
            <v xml:space="preserve"> </v>
          </cell>
          <cell r="K2719" t="str">
            <v>Felipe Zárate</v>
          </cell>
          <cell r="L2719" t="str">
            <v>Carolina Bustos</v>
          </cell>
          <cell r="M2719" t="str">
            <v>cbustos@callegari.cl</v>
          </cell>
          <cell r="N2719">
            <v>5200000</v>
          </cell>
        </row>
        <row r="2720">
          <cell r="A2720" t="str">
            <v>KZKD18</v>
          </cell>
          <cell r="B2720">
            <v>44439.502083333333</v>
          </cell>
          <cell r="C2720" t="str">
            <v>HYUNDAI</v>
          </cell>
          <cell r="D2720" t="str">
            <v>GRAND I-10</v>
          </cell>
          <cell r="E2720">
            <v>2019</v>
          </cell>
          <cell r="F2720">
            <v>15500</v>
          </cell>
          <cell r="G2720" t="str">
            <v>1.2 HB MT GLS 2AB AC PE</v>
          </cell>
          <cell r="H2720" t="str">
            <v>BLANCO</v>
          </cell>
          <cell r="I2720" t="str">
            <v>Second Floor Jeep</v>
          </cell>
          <cell r="J2720" t="str">
            <v xml:space="preserve"> </v>
          </cell>
          <cell r="K2720" t="str">
            <v>Felipe Zárate</v>
          </cell>
          <cell r="L2720" t="str">
            <v>Rafaela Charris</v>
          </cell>
          <cell r="M2720" t="str">
            <v>rcharris@callegari.cl</v>
          </cell>
          <cell r="N2720">
            <v>7300000</v>
          </cell>
        </row>
        <row r="2721">
          <cell r="A2721" t="str">
            <v>HXYD53</v>
          </cell>
          <cell r="B2721">
            <v>44439.458333333336</v>
          </cell>
          <cell r="C2721" t="str">
            <v>FORD</v>
          </cell>
          <cell r="D2721" t="str">
            <v>EXPLORER</v>
          </cell>
          <cell r="E2721">
            <v>2016</v>
          </cell>
          <cell r="F2721">
            <v>44000</v>
          </cell>
          <cell r="G2721" t="str">
            <v>2.3 ECOBOOST 4X2 AT</v>
          </cell>
          <cell r="H2721" t="str">
            <v>GRIS PLATA</v>
          </cell>
          <cell r="I2721" t="str">
            <v>Megacentro La Serena</v>
          </cell>
          <cell r="J2721" t="str">
            <v xml:space="preserve"> </v>
          </cell>
          <cell r="K2721" t="str">
            <v>Felipe Zárate</v>
          </cell>
          <cell r="L2721" t="str">
            <v>Juan Saavedra</v>
          </cell>
          <cell r="M2721" t="str">
            <v>jsaavedra@callegari.cl</v>
          </cell>
          <cell r="N2721">
            <v>16000000</v>
          </cell>
        </row>
        <row r="2722">
          <cell r="A2722" t="str">
            <v>LHSF52</v>
          </cell>
          <cell r="B2722">
            <v>44438.75277777778</v>
          </cell>
          <cell r="C2722" t="str">
            <v>KIA MOTORS</v>
          </cell>
          <cell r="D2722" t="str">
            <v>RIO 5</v>
          </cell>
          <cell r="E2722">
            <v>2019</v>
          </cell>
          <cell r="F2722">
            <v>13000</v>
          </cell>
          <cell r="G2722" t="str">
            <v>RIO 5 EX 1.4L 6MT FULL</v>
          </cell>
          <cell r="H2722" t="str">
            <v>GRIS URBANO</v>
          </cell>
          <cell r="I2722" t="str">
            <v>Kia La Serena</v>
          </cell>
          <cell r="J2722" t="str">
            <v xml:space="preserve"> </v>
          </cell>
          <cell r="K2722" t="str">
            <v>Felipe Zárate</v>
          </cell>
          <cell r="L2722" t="str">
            <v>Carolina Bustos</v>
          </cell>
          <cell r="M2722" t="str">
            <v>cbustos@callegari.cl</v>
          </cell>
          <cell r="N2722">
            <v>9500000</v>
          </cell>
        </row>
        <row r="2723">
          <cell r="A2723" t="str">
            <v>KJYR43</v>
          </cell>
          <cell r="B2723">
            <v>44438.665972222225</v>
          </cell>
          <cell r="C2723" t="str">
            <v>KIA MOTORS</v>
          </cell>
          <cell r="D2723" t="str">
            <v>SORENTO</v>
          </cell>
          <cell r="E2723">
            <v>2018</v>
          </cell>
          <cell r="F2723">
            <v>97000</v>
          </cell>
          <cell r="G2723" t="str">
            <v>SORENTO EX 2.2L DSL 6MT 2WD</v>
          </cell>
          <cell r="H2723" t="str">
            <v>PLATEADO SUAVE</v>
          </cell>
          <cell r="I2723" t="str">
            <v>Sk Copiapo</v>
          </cell>
          <cell r="J2723" t="str">
            <v xml:space="preserve"> </v>
          </cell>
          <cell r="K2723" t="str">
            <v>Felipe Zárate</v>
          </cell>
          <cell r="L2723" t="str">
            <v>Lorena Castillo</v>
          </cell>
          <cell r="M2723" t="str">
            <v>lcastillo@callegari.cl</v>
          </cell>
          <cell r="N2723">
            <v>17500000</v>
          </cell>
        </row>
        <row r="2724">
          <cell r="A2724" t="str">
            <v>FCXH59</v>
          </cell>
          <cell r="B2724">
            <v>44438.556250000001</v>
          </cell>
          <cell r="C2724" t="str">
            <v>JEEP</v>
          </cell>
          <cell r="D2724" t="str">
            <v>GRAND CHEROKEE</v>
          </cell>
          <cell r="E2724">
            <v>2013</v>
          </cell>
          <cell r="F2724">
            <v>69766</v>
          </cell>
          <cell r="G2724" t="str">
            <v>3.6 LAREDO AT 4X4</v>
          </cell>
          <cell r="H2724" t="str">
            <v>NEGRO METALICO</v>
          </cell>
          <cell r="I2724" t="str">
            <v>Local Fco De Aguirre</v>
          </cell>
          <cell r="J2724" t="str">
            <v xml:space="preserve"> </v>
          </cell>
          <cell r="K2724" t="str">
            <v>Felipe Zárate</v>
          </cell>
          <cell r="L2724" t="str">
            <v>Pablo Toth</v>
          </cell>
          <cell r="M2724" t="str">
            <v>ptoth@callegari.cl</v>
          </cell>
          <cell r="N2724">
            <v>14500000</v>
          </cell>
        </row>
        <row r="2725">
          <cell r="A2725" t="str">
            <v>HXXY38</v>
          </cell>
          <cell r="B2725">
            <v>44435.734027777777</v>
          </cell>
          <cell r="C2725" t="str">
            <v>RENAULT</v>
          </cell>
          <cell r="D2725" t="str">
            <v>SYMBOL</v>
          </cell>
          <cell r="E2725">
            <v>2017</v>
          </cell>
          <cell r="F2725">
            <v>38000</v>
          </cell>
          <cell r="G2725" t="str">
            <v>1.6 DYNAMIQUE MT</v>
          </cell>
          <cell r="H2725" t="str">
            <v>GRIS PLATINO</v>
          </cell>
          <cell r="I2725" t="str">
            <v>Nissan La Serena</v>
          </cell>
          <cell r="J2725" t="str">
            <v xml:space="preserve"> </v>
          </cell>
          <cell r="K2725" t="str">
            <v>Felipe Zárate</v>
          </cell>
          <cell r="L2725" t="str">
            <v>Matias Heredia</v>
          </cell>
          <cell r="M2725" t="str">
            <v>mheredia@callegari.cl</v>
          </cell>
          <cell r="N2725">
            <v>7000000</v>
          </cell>
        </row>
        <row r="2726">
          <cell r="A2726" t="str">
            <v>HCVP64</v>
          </cell>
          <cell r="B2726">
            <v>44435.729861111111</v>
          </cell>
          <cell r="C2726" t="str">
            <v>NISSAN</v>
          </cell>
          <cell r="D2726" t="str">
            <v>QASHQAI</v>
          </cell>
          <cell r="E2726">
            <v>2017</v>
          </cell>
          <cell r="F2726">
            <v>58138</v>
          </cell>
          <cell r="G2726" t="str">
            <v>2.0 SENSE AC MT 4X2</v>
          </cell>
          <cell r="H2726" t="str">
            <v>PLATEADO SATIN</v>
          </cell>
          <cell r="I2726" t="str">
            <v>Nissan La Serena</v>
          </cell>
          <cell r="J2726" t="str">
            <v xml:space="preserve"> </v>
          </cell>
          <cell r="K2726" t="str">
            <v>Felipe Zárate</v>
          </cell>
          <cell r="L2726" t="str">
            <v>Matias Heredia</v>
          </cell>
          <cell r="M2726" t="str">
            <v>mheredia@callegari.cl</v>
          </cell>
          <cell r="N2726">
            <v>11000000</v>
          </cell>
        </row>
        <row r="2727">
          <cell r="A2727" t="str">
            <v>PFRK36</v>
          </cell>
          <cell r="B2727">
            <v>44434.675694444442</v>
          </cell>
          <cell r="C2727" t="str">
            <v>KIA MOTORS</v>
          </cell>
          <cell r="D2727" t="str">
            <v>CERATO</v>
          </cell>
          <cell r="E2727">
            <v>2020</v>
          </cell>
          <cell r="F2727">
            <v>15200</v>
          </cell>
          <cell r="G2727" t="str">
            <v>CERATO EX 1.6L 6MT</v>
          </cell>
          <cell r="H2727" t="str">
            <v>BLANCO INVIERNO</v>
          </cell>
          <cell r="I2727" t="str">
            <v>Megacentro La Serena</v>
          </cell>
          <cell r="J2727" t="str">
            <v xml:space="preserve"> </v>
          </cell>
          <cell r="K2727" t="str">
            <v>Felipe Zárate</v>
          </cell>
          <cell r="L2727" t="str">
            <v>Viviana Rojas</v>
          </cell>
          <cell r="M2727" t="str">
            <v>v.rojas@callegari.cl</v>
          </cell>
          <cell r="N2727">
            <v>11400000</v>
          </cell>
        </row>
        <row r="2728">
          <cell r="A2728" t="str">
            <v>GBVD31</v>
          </cell>
          <cell r="B2728">
            <v>44433.77847222222</v>
          </cell>
          <cell r="C2728" t="str">
            <v>SUZUKI</v>
          </cell>
          <cell r="D2728" t="str">
            <v>GRAND NOMADE</v>
          </cell>
          <cell r="E2728">
            <v>2014</v>
          </cell>
          <cell r="F2728">
            <v>119000</v>
          </cell>
          <cell r="G2728" t="str">
            <v>2.4 GLX AT SPORT 4X4 / A18 / E4</v>
          </cell>
          <cell r="H2728" t="str">
            <v>GRIS OSCURO</v>
          </cell>
          <cell r="I2728" t="str">
            <v>Local Usados</v>
          </cell>
          <cell r="J2728" t="str">
            <v xml:space="preserve"> </v>
          </cell>
          <cell r="K2728" t="str">
            <v>Felipe Zárate</v>
          </cell>
          <cell r="L2728" t="str">
            <v>Luis Agustin Neira Rojas</v>
          </cell>
          <cell r="M2728" t="str">
            <v>lneira@callegari.cl</v>
          </cell>
          <cell r="N2728">
            <v>9000000</v>
          </cell>
        </row>
        <row r="2729">
          <cell r="A2729" t="str">
            <v>JSBJ24</v>
          </cell>
          <cell r="B2729">
            <v>44433.40902777778</v>
          </cell>
          <cell r="C2729" t="str">
            <v>CHEVROLET</v>
          </cell>
          <cell r="D2729" t="str">
            <v>PRISMA</v>
          </cell>
          <cell r="E2729">
            <v>2017</v>
          </cell>
          <cell r="F2729">
            <v>56500</v>
          </cell>
          <cell r="G2729" t="str">
            <v>1.4 LTZ MT</v>
          </cell>
          <cell r="H2729" t="str">
            <v>BLANCO</v>
          </cell>
          <cell r="I2729" t="str">
            <v>Sk Copiapo</v>
          </cell>
          <cell r="J2729" t="str">
            <v xml:space="preserve"> </v>
          </cell>
          <cell r="K2729" t="str">
            <v>Felipe Zárate</v>
          </cell>
          <cell r="L2729" t="str">
            <v>Liseth Loreto</v>
          </cell>
          <cell r="M2729" t="str">
            <v>lloreto@callegari.cl</v>
          </cell>
          <cell r="N2729">
            <v>7200000</v>
          </cell>
        </row>
        <row r="2730">
          <cell r="A2730" t="str">
            <v>LRWG93</v>
          </cell>
          <cell r="B2730">
            <v>44433.392361111109</v>
          </cell>
          <cell r="C2730" t="str">
            <v>CHERY</v>
          </cell>
          <cell r="D2730" t="str">
            <v>TIGGO 3</v>
          </cell>
          <cell r="E2730">
            <v>2020</v>
          </cell>
          <cell r="F2730">
            <v>14590</v>
          </cell>
          <cell r="H2730" t="str">
            <v>GRIS GRAFITO</v>
          </cell>
          <cell r="I2730" t="str">
            <v>Second Floor Mg</v>
          </cell>
          <cell r="J2730" t="str">
            <v xml:space="preserve"> </v>
          </cell>
          <cell r="K2730" t="str">
            <v>Felipe Zárate</v>
          </cell>
          <cell r="L2730" t="str">
            <v>Whitney Torres</v>
          </cell>
          <cell r="M2730" t="str">
            <v>mariana.torres@callegari.cl</v>
          </cell>
          <cell r="N2730">
            <v>7800000</v>
          </cell>
        </row>
        <row r="2731">
          <cell r="A2731" t="str">
            <v>LSYF37</v>
          </cell>
          <cell r="B2731">
            <v>44432.44027777778</v>
          </cell>
          <cell r="C2731" t="str">
            <v>CHERY</v>
          </cell>
          <cell r="D2731" t="str">
            <v>TIGGO 2</v>
          </cell>
          <cell r="E2731">
            <v>2020</v>
          </cell>
          <cell r="F2731">
            <v>26000</v>
          </cell>
          <cell r="G2731" t="str">
            <v>1.5 GLS ECOCUERO MT 4X2</v>
          </cell>
          <cell r="H2731" t="str">
            <v>AZUL METALIZADO</v>
          </cell>
          <cell r="I2731" t="str">
            <v>Second Floor Mg</v>
          </cell>
          <cell r="J2731" t="str">
            <v xml:space="preserve"> </v>
          </cell>
          <cell r="K2731" t="str">
            <v>Felipe Zárate</v>
          </cell>
          <cell r="L2731" t="str">
            <v>Whitney Torres</v>
          </cell>
          <cell r="M2731" t="str">
            <v>mariana.torres@callegari.cl</v>
          </cell>
          <cell r="N2731">
            <v>7200000</v>
          </cell>
        </row>
        <row r="2732">
          <cell r="A2732" t="str">
            <v>FWVC85</v>
          </cell>
          <cell r="B2732">
            <v>44427.518750000003</v>
          </cell>
          <cell r="C2732" t="str">
            <v>FORD</v>
          </cell>
          <cell r="D2732" t="str">
            <v>EXPLORER</v>
          </cell>
          <cell r="E2732">
            <v>2013</v>
          </cell>
          <cell r="F2732">
            <v>148000</v>
          </cell>
          <cell r="G2732" t="str">
            <v>2.0 ECOBOOST AT</v>
          </cell>
          <cell r="H2732" t="str">
            <v>BLANCO OXFOR</v>
          </cell>
          <cell r="I2732" t="str">
            <v>Local Usados</v>
          </cell>
          <cell r="J2732" t="str">
            <v xml:space="preserve"> </v>
          </cell>
          <cell r="K2732" t="str">
            <v>Felipe Zárate</v>
          </cell>
          <cell r="L2732" t="str">
            <v>Luis Agustin Neira Rojas</v>
          </cell>
          <cell r="M2732" t="str">
            <v>lneira@callegari.cl</v>
          </cell>
          <cell r="N2732">
            <v>12000000</v>
          </cell>
        </row>
        <row r="2733">
          <cell r="A2733" t="str">
            <v>FGWP75</v>
          </cell>
          <cell r="B2733">
            <v>44427.518055555556</v>
          </cell>
          <cell r="C2733" t="str">
            <v>FORD</v>
          </cell>
          <cell r="D2733" t="str">
            <v>FIESTA</v>
          </cell>
          <cell r="E2733">
            <v>2013</v>
          </cell>
          <cell r="F2733">
            <v>40500</v>
          </cell>
          <cell r="G2733" t="str">
            <v>1.6 SE 5P MT</v>
          </cell>
          <cell r="H2733" t="str">
            <v>ROJO METALICO</v>
          </cell>
          <cell r="I2733" t="str">
            <v>Nissan La Serena</v>
          </cell>
          <cell r="J2733" t="str">
            <v xml:space="preserve"> </v>
          </cell>
          <cell r="K2733" t="str">
            <v>Felipe Zárate</v>
          </cell>
          <cell r="L2733" t="str">
            <v>Gemita Muñoz</v>
          </cell>
          <cell r="M2733" t="str">
            <v>gmunoz@callegari.cl</v>
          </cell>
          <cell r="N2733">
            <v>5600000</v>
          </cell>
        </row>
        <row r="2734">
          <cell r="A2734" t="str">
            <v>KGPB79</v>
          </cell>
          <cell r="B2734">
            <v>44427.518055555556</v>
          </cell>
          <cell r="C2734" t="str">
            <v>FORD</v>
          </cell>
          <cell r="D2734" t="str">
            <v>EDGE</v>
          </cell>
          <cell r="E2734">
            <v>2018</v>
          </cell>
          <cell r="F2734">
            <v>71000</v>
          </cell>
          <cell r="G2734" t="str">
            <v>3.5 SEL 4X4 AT</v>
          </cell>
          <cell r="H2734" t="str">
            <v>ROJO METALICO</v>
          </cell>
          <cell r="I2734" t="str">
            <v>Megacentro La Serena</v>
          </cell>
          <cell r="J2734" t="str">
            <v xml:space="preserve"> </v>
          </cell>
          <cell r="K2734" t="str">
            <v>Felipe Zárate</v>
          </cell>
          <cell r="L2734" t="str">
            <v>Fabian Muñoz</v>
          </cell>
          <cell r="M2734" t="str">
            <v>fmunoz@callegari.cl</v>
          </cell>
          <cell r="N2734">
            <v>18000000</v>
          </cell>
        </row>
        <row r="2735">
          <cell r="A2735" t="str">
            <v>KRWG70</v>
          </cell>
          <cell r="B2735">
            <v>44426.718055555553</v>
          </cell>
          <cell r="C2735" t="str">
            <v>NISSAN</v>
          </cell>
          <cell r="D2735" t="str">
            <v>KICKS</v>
          </cell>
          <cell r="E2735">
            <v>2018</v>
          </cell>
          <cell r="F2735">
            <v>111000</v>
          </cell>
          <cell r="G2735" t="str">
            <v>1.6 ADVANCE MT</v>
          </cell>
          <cell r="H2735" t="str">
            <v>BLANCO PERLA</v>
          </cell>
          <cell r="I2735" t="str">
            <v>Nissan La Serena</v>
          </cell>
          <cell r="J2735" t="str">
            <v xml:space="preserve"> </v>
          </cell>
          <cell r="K2735" t="str">
            <v>Felipe Zárate</v>
          </cell>
          <cell r="L2735" t="str">
            <v>Cristian Castillo</v>
          </cell>
          <cell r="M2735" t="str">
            <v>ccastillo@callegari.cl</v>
          </cell>
          <cell r="N2735">
            <v>9000000</v>
          </cell>
        </row>
        <row r="2736">
          <cell r="A2736" t="str">
            <v>JHRZ16</v>
          </cell>
          <cell r="B2736">
            <v>44425.77847222222</v>
          </cell>
          <cell r="C2736" t="str">
            <v>SUBARU</v>
          </cell>
          <cell r="D2736" t="str">
            <v>XV</v>
          </cell>
          <cell r="E2736">
            <v>2017</v>
          </cell>
          <cell r="F2736">
            <v>39000</v>
          </cell>
          <cell r="G2736" t="str">
            <v>2.0 AWD CVT LIMITED AT</v>
          </cell>
          <cell r="H2736" t="str">
            <v>AZUL OSCURO PERLADO</v>
          </cell>
          <cell r="I2736" t="str">
            <v>Megacentro La Serena</v>
          </cell>
          <cell r="J2736" t="str">
            <v xml:space="preserve"> </v>
          </cell>
          <cell r="K2736" t="str">
            <v>Felipe Zárate</v>
          </cell>
          <cell r="L2736" t="str">
            <v>Manuel Villalon</v>
          </cell>
          <cell r="M2736" t="str">
            <v>mvillalon@callegari.cl</v>
          </cell>
          <cell r="N2736">
            <v>15000000</v>
          </cell>
        </row>
        <row r="2737">
          <cell r="A2737" t="str">
            <v>JWYW55</v>
          </cell>
          <cell r="B2737">
            <v>44425.552777777775</v>
          </cell>
          <cell r="C2737" t="str">
            <v>SUZUKI</v>
          </cell>
          <cell r="D2737" t="str">
            <v>IGNIS</v>
          </cell>
          <cell r="E2737">
            <v>2017</v>
          </cell>
          <cell r="F2737">
            <v>24000</v>
          </cell>
          <cell r="G2737" t="str">
            <v>1.2 GL MT</v>
          </cell>
          <cell r="H2737" t="str">
            <v>NARANJO</v>
          </cell>
          <cell r="I2737" t="str">
            <v>Local Fco De Aguirre</v>
          </cell>
          <cell r="J2737" t="str">
            <v xml:space="preserve"> </v>
          </cell>
          <cell r="K2737" t="str">
            <v>Felipe Zárate</v>
          </cell>
          <cell r="L2737" t="str">
            <v>Mapi Palacios</v>
          </cell>
          <cell r="M2737" t="str">
            <v>mpalacios@callegari.cl</v>
          </cell>
          <cell r="N2737">
            <v>7000000</v>
          </cell>
        </row>
        <row r="2738">
          <cell r="A2738" t="str">
            <v>KLCD99</v>
          </cell>
          <cell r="B2738">
            <v>44424.481944444444</v>
          </cell>
          <cell r="C2738" t="str">
            <v>LIFAN</v>
          </cell>
          <cell r="D2738" t="str">
            <v>LF</v>
          </cell>
          <cell r="E2738">
            <v>2018</v>
          </cell>
          <cell r="F2738">
            <v>58000</v>
          </cell>
          <cell r="H2738" t="str">
            <v>CAFE</v>
          </cell>
          <cell r="I2738" t="str">
            <v>Second Floor Mitsubishi</v>
          </cell>
          <cell r="J2738" t="str">
            <v xml:space="preserve"> </v>
          </cell>
          <cell r="K2738" t="str">
            <v>Felipe Zárate</v>
          </cell>
          <cell r="L2738" t="str">
            <v>Paola Hidalgo</v>
          </cell>
          <cell r="M2738" t="str">
            <v>paola.hidalgo@callegari.cl</v>
          </cell>
          <cell r="N2738">
            <v>7700000</v>
          </cell>
        </row>
        <row r="2739">
          <cell r="A2739" t="str">
            <v>LHRS77</v>
          </cell>
          <cell r="B2739">
            <v>44421.729166666664</v>
          </cell>
          <cell r="C2739" t="str">
            <v>OPEL</v>
          </cell>
          <cell r="D2739" t="str">
            <v>CROSSLAND X</v>
          </cell>
          <cell r="E2739">
            <v>2019</v>
          </cell>
          <cell r="F2739">
            <v>11000</v>
          </cell>
          <cell r="G2739" t="str">
            <v>1.2 ENJOY AT</v>
          </cell>
          <cell r="H2739" t="str">
            <v>GRIS GRAFITO SATIN GREY</v>
          </cell>
          <cell r="I2739" t="str">
            <v>Megacentro La Serena</v>
          </cell>
          <cell r="J2739" t="str">
            <v xml:space="preserve"> </v>
          </cell>
          <cell r="K2739" t="str">
            <v>Felipe Zárate</v>
          </cell>
          <cell r="L2739" t="str">
            <v>Eliana Aguilera</v>
          </cell>
          <cell r="M2739" t="str">
            <v>belen.aguilera@callegari.cl</v>
          </cell>
          <cell r="N2739">
            <v>11800000</v>
          </cell>
        </row>
        <row r="2740">
          <cell r="A2740" t="str">
            <v>KJYD65</v>
          </cell>
          <cell r="B2740">
            <v>44420.498611111114</v>
          </cell>
          <cell r="C2740" t="str">
            <v>NISSAN</v>
          </cell>
          <cell r="D2740" t="str">
            <v>KICKS</v>
          </cell>
          <cell r="E2740">
            <v>2018</v>
          </cell>
          <cell r="F2740">
            <v>31000</v>
          </cell>
          <cell r="G2740" t="str">
            <v>1.6 ADVANCE CVT AT</v>
          </cell>
          <cell r="H2740" t="str">
            <v>PLATEADO</v>
          </cell>
          <cell r="I2740" t="str">
            <v>Local Fco De Aguirre</v>
          </cell>
          <cell r="J2740" t="str">
            <v xml:space="preserve"> </v>
          </cell>
          <cell r="K2740" t="str">
            <v>Felipe Zárate</v>
          </cell>
          <cell r="L2740" t="str">
            <v>Maria Paz  Aranciba</v>
          </cell>
          <cell r="M2740" t="str">
            <v>marancibia@callegari.cl</v>
          </cell>
          <cell r="N2740">
            <v>11000000</v>
          </cell>
        </row>
        <row r="2741">
          <cell r="A2741" t="str">
            <v>KHPG27</v>
          </cell>
          <cell r="B2741">
            <v>44419.534722222219</v>
          </cell>
          <cell r="C2741" t="str">
            <v>KIA MOTORS</v>
          </cell>
          <cell r="D2741" t="str">
            <v>MORNING</v>
          </cell>
          <cell r="E2741">
            <v>2018</v>
          </cell>
          <cell r="F2741">
            <v>43536</v>
          </cell>
          <cell r="G2741" t="str">
            <v>MORNING LX 1.0L 5MT ABS</v>
          </cell>
          <cell r="H2741" t="str">
            <v>ROJO VIVO</v>
          </cell>
          <cell r="I2741" t="str">
            <v>Second Floor Kia</v>
          </cell>
          <cell r="J2741" t="str">
            <v xml:space="preserve"> </v>
          </cell>
          <cell r="K2741" t="str">
            <v>Felipe Zárate</v>
          </cell>
          <cell r="L2741" t="str">
            <v>Jorge Picon</v>
          </cell>
          <cell r="M2741" t="str">
            <v>jorge.picon@callegari.cl</v>
          </cell>
          <cell r="N2741">
            <v>4550000</v>
          </cell>
        </row>
        <row r="2742">
          <cell r="A2742" t="str">
            <v>KJXD76</v>
          </cell>
          <cell r="B2742">
            <v>44418.724305555559</v>
          </cell>
          <cell r="C2742" t="str">
            <v>KIA MOTORS</v>
          </cell>
          <cell r="D2742" t="str">
            <v>RIO 5</v>
          </cell>
          <cell r="E2742">
            <v>2018</v>
          </cell>
          <cell r="F2742">
            <v>38300</v>
          </cell>
          <cell r="G2742" t="str">
            <v>RIO 5 EX 1.4L 6MT AC</v>
          </cell>
          <cell r="H2742" t="str">
            <v>BLANCO INVIERNO</v>
          </cell>
          <cell r="I2742" t="str">
            <v>Megacentro Copiapo</v>
          </cell>
          <cell r="J2742" t="str">
            <v xml:space="preserve"> </v>
          </cell>
          <cell r="K2742" t="str">
            <v>Felipe Zárate</v>
          </cell>
          <cell r="L2742" t="str">
            <v>Atalia Quinteros</v>
          </cell>
          <cell r="M2742" t="str">
            <v>ataliaq@callegari.cl</v>
          </cell>
          <cell r="N2742">
            <v>8000000</v>
          </cell>
        </row>
        <row r="2743">
          <cell r="A2743" t="str">
            <v>LHCX30</v>
          </cell>
          <cell r="B2743">
            <v>44418.664583333331</v>
          </cell>
          <cell r="C2743" t="str">
            <v>FORD</v>
          </cell>
          <cell r="D2743" t="str">
            <v>RANGER</v>
          </cell>
          <cell r="E2743">
            <v>2019</v>
          </cell>
          <cell r="F2743">
            <v>39800</v>
          </cell>
          <cell r="G2743" t="str">
            <v>3.2 XLT MT 4X4 DIESEL</v>
          </cell>
          <cell r="H2743" t="str">
            <v>GRIS MERCURIO</v>
          </cell>
          <cell r="I2743" t="str">
            <v>Megacentro La Serena</v>
          </cell>
          <cell r="J2743" t="str">
            <v xml:space="preserve"> </v>
          </cell>
          <cell r="K2743" t="str">
            <v>Felipe Zárate</v>
          </cell>
          <cell r="L2743" t="str">
            <v>Fabian Muñoz</v>
          </cell>
          <cell r="M2743" t="str">
            <v>fmunoz@callegari.cl</v>
          </cell>
          <cell r="N2743">
            <v>19500000</v>
          </cell>
        </row>
        <row r="2744">
          <cell r="A2744" t="str">
            <v>HCVZ27</v>
          </cell>
          <cell r="B2744">
            <v>44417.680555555555</v>
          </cell>
          <cell r="C2744" t="str">
            <v>AUDI</v>
          </cell>
          <cell r="D2744" t="str">
            <v>Q3</v>
          </cell>
          <cell r="E2744">
            <v>2015</v>
          </cell>
          <cell r="F2744">
            <v>87216</v>
          </cell>
          <cell r="G2744" t="str">
            <v>No sé la versión</v>
          </cell>
          <cell r="H2744" t="str">
            <v>NEGRO MITOS METALICO</v>
          </cell>
          <cell r="I2744" t="str">
            <v>Second Floor Peugeot</v>
          </cell>
          <cell r="J2744" t="str">
            <v xml:space="preserve"> </v>
          </cell>
          <cell r="K2744" t="str">
            <v>Felipe Zárate</v>
          </cell>
          <cell r="L2744" t="str">
            <v>Jose Luis Espinoza</v>
          </cell>
          <cell r="M2744" t="str">
            <v>jlespinoza@callegari.cl</v>
          </cell>
          <cell r="N2744">
            <v>14000000</v>
          </cell>
        </row>
        <row r="2745">
          <cell r="A2745" t="str">
            <v>PYRZ28</v>
          </cell>
          <cell r="B2745">
            <v>44413.76666666667</v>
          </cell>
          <cell r="C2745" t="str">
            <v>NISSAN</v>
          </cell>
          <cell r="D2745" t="str">
            <v>VERSA</v>
          </cell>
          <cell r="E2745">
            <v>2021</v>
          </cell>
          <cell r="F2745">
            <v>1850</v>
          </cell>
          <cell r="G2745" t="str">
            <v>1.6 SENSE AC MT 4X2</v>
          </cell>
          <cell r="H2745" t="str">
            <v>GRIS METALICO</v>
          </cell>
          <cell r="I2745" t="str">
            <v>Second Floor Kia</v>
          </cell>
          <cell r="J2745" t="str">
            <v xml:space="preserve"> </v>
          </cell>
          <cell r="K2745" t="str">
            <v>Felipe Zárate</v>
          </cell>
          <cell r="L2745" t="str">
            <v>Jorge Picon</v>
          </cell>
          <cell r="M2745" t="str">
            <v>jorge.picon@callegari.cl</v>
          </cell>
          <cell r="N2745">
            <v>9000000</v>
          </cell>
        </row>
        <row r="2746">
          <cell r="A2746" t="str">
            <v>KZDR24</v>
          </cell>
          <cell r="B2746">
            <v>44413.395833333336</v>
          </cell>
          <cell r="C2746" t="str">
            <v>CHEVROLET</v>
          </cell>
          <cell r="D2746" t="str">
            <v>ONIX</v>
          </cell>
          <cell r="E2746">
            <v>2019</v>
          </cell>
          <cell r="F2746">
            <v>42000</v>
          </cell>
          <cell r="G2746" t="str">
            <v>1.4 LTZ MT</v>
          </cell>
          <cell r="H2746" t="str">
            <v>GRIS GRAFITO OSCURO</v>
          </cell>
          <cell r="I2746" t="str">
            <v>Premium Copiapo</v>
          </cell>
          <cell r="J2746" t="str">
            <v xml:space="preserve"> </v>
          </cell>
          <cell r="K2746" t="str">
            <v>Felipe Zárate</v>
          </cell>
          <cell r="L2746" t="str">
            <v>Omar Rojas</v>
          </cell>
          <cell r="M2746" t="str">
            <v>orojas@callegari.cl</v>
          </cell>
          <cell r="N2746">
            <v>7800000</v>
          </cell>
        </row>
        <row r="2747">
          <cell r="A2747" t="str">
            <v>KJXF80</v>
          </cell>
          <cell r="B2747">
            <v>44411.732638888891</v>
          </cell>
          <cell r="C2747" t="str">
            <v>KIA MOTORS</v>
          </cell>
          <cell r="D2747" t="str">
            <v>SPORTAGE</v>
          </cell>
          <cell r="E2747">
            <v>2018</v>
          </cell>
          <cell r="F2747">
            <v>37000</v>
          </cell>
          <cell r="G2747" t="str">
            <v>SPORTAGE LX 2.0 GSL 6AT 2WD SPECIAL PACK</v>
          </cell>
          <cell r="H2747" t="str">
            <v>ROJO FUEGO</v>
          </cell>
          <cell r="I2747" t="str">
            <v>Sk Copiapo</v>
          </cell>
          <cell r="J2747" t="str">
            <v xml:space="preserve"> </v>
          </cell>
          <cell r="K2747" t="str">
            <v>Felipe Zárate</v>
          </cell>
          <cell r="L2747" t="str">
            <v>Elizabeth Guerrero</v>
          </cell>
          <cell r="M2747" t="str">
            <v>eguerrero@callegari.cl</v>
          </cell>
          <cell r="N2747">
            <v>13000000</v>
          </cell>
        </row>
        <row r="2748">
          <cell r="A2748" t="str">
            <v>LLBS25</v>
          </cell>
          <cell r="B2748">
            <v>44410.513194444444</v>
          </cell>
          <cell r="C2748" t="str">
            <v>MG</v>
          </cell>
          <cell r="D2748" t="str">
            <v>MG3</v>
          </cell>
          <cell r="E2748">
            <v>2019</v>
          </cell>
          <cell r="F2748">
            <v>12426</v>
          </cell>
          <cell r="G2748" t="str">
            <v>1.5 MT COMFORT</v>
          </cell>
          <cell r="H2748" t="str">
            <v>BLANCO</v>
          </cell>
          <cell r="I2748" t="str">
            <v>Mitsubishi</v>
          </cell>
          <cell r="J2748" t="str">
            <v xml:space="preserve"> </v>
          </cell>
          <cell r="K2748" t="str">
            <v>Felipe Zárate</v>
          </cell>
          <cell r="L2748" t="str">
            <v>Wildherd Meneses</v>
          </cell>
          <cell r="M2748" t="str">
            <v>wmeneses@callegari.cl</v>
          </cell>
          <cell r="N2748">
            <v>6500000</v>
          </cell>
        </row>
        <row r="2749">
          <cell r="A2749" t="str">
            <v>LSYC32</v>
          </cell>
          <cell r="B2749">
            <v>44407.793055555558</v>
          </cell>
          <cell r="C2749" t="str">
            <v>HAVAL</v>
          </cell>
          <cell r="D2749" t="str">
            <v>H2</v>
          </cell>
          <cell r="E2749">
            <v>2020</v>
          </cell>
          <cell r="F2749">
            <v>15400</v>
          </cell>
          <cell r="G2749" t="str">
            <v>1.5 ACTIVE MT</v>
          </cell>
          <cell r="H2749" t="str">
            <v>PLATEADO PLATA</v>
          </cell>
          <cell r="I2749" t="str">
            <v>Second Floor Kia</v>
          </cell>
          <cell r="J2749" t="str">
            <v xml:space="preserve"> </v>
          </cell>
          <cell r="K2749" t="str">
            <v>Felipe Zárate</v>
          </cell>
          <cell r="L2749" t="str">
            <v>Loreto Garces</v>
          </cell>
          <cell r="M2749" t="str">
            <v>lgarces@callegari.cl</v>
          </cell>
          <cell r="N2749">
            <v>9200000</v>
          </cell>
        </row>
        <row r="2750">
          <cell r="A2750" t="str">
            <v>LLBJ50</v>
          </cell>
          <cell r="B2750">
            <v>44407.747916666667</v>
          </cell>
          <cell r="C2750" t="str">
            <v>NISSAN</v>
          </cell>
          <cell r="D2750" t="str">
            <v>VERSA</v>
          </cell>
          <cell r="E2750">
            <v>2020</v>
          </cell>
          <cell r="F2750">
            <v>40000</v>
          </cell>
          <cell r="G2750" t="str">
            <v>1.6 SENSE AC MT 4X2</v>
          </cell>
          <cell r="H2750" t="str">
            <v>GRIS AMATISTA</v>
          </cell>
          <cell r="I2750" t="str">
            <v>Nissan Copiapo</v>
          </cell>
          <cell r="J2750" t="str">
            <v xml:space="preserve"> </v>
          </cell>
          <cell r="K2750" t="str">
            <v>Felipe Zárate</v>
          </cell>
          <cell r="L2750" t="str">
            <v>Jonathan Barraza</v>
          </cell>
          <cell r="M2750" t="str">
            <v>jbarraza@callegari.cl</v>
          </cell>
          <cell r="N2750">
            <v>7400000</v>
          </cell>
        </row>
        <row r="2751">
          <cell r="A2751" t="str">
            <v>PYDG30</v>
          </cell>
          <cell r="B2751">
            <v>44407.709027777775</v>
          </cell>
          <cell r="C2751" t="str">
            <v>CHERY</v>
          </cell>
          <cell r="D2751" t="str">
            <v>TIGGO 2</v>
          </cell>
          <cell r="E2751">
            <v>2021</v>
          </cell>
          <cell r="F2751">
            <v>2698</v>
          </cell>
          <cell r="G2751" t="str">
            <v>1.5 GLS ECOCUERO MT 4X2</v>
          </cell>
          <cell r="H2751" t="str">
            <v>GRIS GRAFITO</v>
          </cell>
          <cell r="I2751" t="str">
            <v>Nissan La Serena</v>
          </cell>
          <cell r="J2751" t="str">
            <v xml:space="preserve"> </v>
          </cell>
          <cell r="K2751" t="str">
            <v>Felipe Zárate</v>
          </cell>
          <cell r="L2751" t="str">
            <v>Magdalena Olivares</v>
          </cell>
          <cell r="M2751" t="str">
            <v>molivares@callegari.cl</v>
          </cell>
          <cell r="N2751">
            <v>7100000</v>
          </cell>
        </row>
        <row r="2752">
          <cell r="A2752" t="str">
            <v>KZVW90</v>
          </cell>
          <cell r="B2752">
            <v>44407.657638888886</v>
          </cell>
          <cell r="C2752" t="str">
            <v>KIA MOTORS</v>
          </cell>
          <cell r="D2752" t="str">
            <v>MORNING</v>
          </cell>
          <cell r="E2752">
            <v>2019</v>
          </cell>
          <cell r="F2752">
            <v>17935</v>
          </cell>
          <cell r="G2752" t="str">
            <v>MORNING LX 1.0L 5MT ABS</v>
          </cell>
          <cell r="H2752" t="str">
            <v>PLATEADO TITANIO</v>
          </cell>
          <cell r="I2752" t="str">
            <v>Vallenar</v>
          </cell>
          <cell r="J2752" t="str">
            <v xml:space="preserve"> </v>
          </cell>
          <cell r="K2752" t="str">
            <v>Felipe Zárate</v>
          </cell>
          <cell r="L2752" t="str">
            <v>Jorge Peña</v>
          </cell>
          <cell r="M2752" t="str">
            <v>jpenav@callegari.cl</v>
          </cell>
          <cell r="N2752">
            <v>6000000</v>
          </cell>
        </row>
        <row r="2753">
          <cell r="A2753" t="str">
            <v>PHFT44</v>
          </cell>
          <cell r="B2753">
            <v>44407.522222222222</v>
          </cell>
          <cell r="C2753" t="str">
            <v>NISSAN</v>
          </cell>
          <cell r="D2753" t="str">
            <v>MARCH</v>
          </cell>
          <cell r="E2753">
            <v>2021</v>
          </cell>
          <cell r="F2753">
            <v>6000</v>
          </cell>
          <cell r="G2753" t="str">
            <v>1.6 DRIVE BASE MT AC</v>
          </cell>
          <cell r="H2753" t="str">
            <v>PLATEADO</v>
          </cell>
          <cell r="I2753" t="str">
            <v>Nissan Copiapo</v>
          </cell>
          <cell r="J2753" t="str">
            <v xml:space="preserve"> </v>
          </cell>
          <cell r="K2753" t="str">
            <v>Felipe Zárate</v>
          </cell>
          <cell r="L2753" t="str">
            <v>Claudia Ponce</v>
          </cell>
          <cell r="M2753" t="str">
            <v>cponce@callegari.cl</v>
          </cell>
          <cell r="N2753">
            <v>6500000</v>
          </cell>
        </row>
        <row r="2754">
          <cell r="A2754" t="str">
            <v>LBGV77</v>
          </cell>
          <cell r="B2754">
            <v>44407.436111111114</v>
          </cell>
          <cell r="C2754" t="str">
            <v>NISSAN</v>
          </cell>
          <cell r="D2754" t="str">
            <v>VERSA</v>
          </cell>
          <cell r="E2754">
            <v>2019</v>
          </cell>
          <cell r="F2754">
            <v>8000</v>
          </cell>
          <cell r="G2754" t="str">
            <v>1.6 SENSE AC MT 4X2</v>
          </cell>
          <cell r="H2754" t="str">
            <v>PLATEADO</v>
          </cell>
          <cell r="I2754" t="str">
            <v>Second Floor Jeep</v>
          </cell>
          <cell r="J2754" t="str">
            <v xml:space="preserve"> </v>
          </cell>
          <cell r="K2754" t="str">
            <v>Felipe Zárate</v>
          </cell>
          <cell r="L2754" t="str">
            <v>Maria Francisca Campos</v>
          </cell>
          <cell r="M2754" t="str">
            <v>mcampos@callegari.cl</v>
          </cell>
          <cell r="N2754">
            <v>7000000</v>
          </cell>
        </row>
        <row r="2755">
          <cell r="A2755" t="str">
            <v>LDVV99</v>
          </cell>
          <cell r="B2755">
            <v>44407.381249999999</v>
          </cell>
          <cell r="C2755" t="str">
            <v>CHERY</v>
          </cell>
          <cell r="D2755" t="str">
            <v>ARRIZO 5</v>
          </cell>
          <cell r="E2755">
            <v>2019</v>
          </cell>
          <cell r="F2755">
            <v>9049</v>
          </cell>
          <cell r="G2755" t="str">
            <v>1.5 GLX MT</v>
          </cell>
          <cell r="H2755" t="str">
            <v>GRIS PLATA</v>
          </cell>
          <cell r="I2755" t="str">
            <v>Salamanca</v>
          </cell>
          <cell r="J2755" t="str">
            <v xml:space="preserve"> </v>
          </cell>
          <cell r="K2755" t="str">
            <v>Felipe Zárate</v>
          </cell>
          <cell r="L2755" t="str">
            <v>Cristian Rondanelli</v>
          </cell>
          <cell r="M2755" t="str">
            <v>crondanelli@callegari.cl</v>
          </cell>
          <cell r="N2755">
            <v>5700000</v>
          </cell>
        </row>
        <row r="2756">
          <cell r="A2756" t="str">
            <v>KLSF26</v>
          </cell>
          <cell r="B2756">
            <v>44406.73333333333</v>
          </cell>
          <cell r="C2756" t="str">
            <v>FORD</v>
          </cell>
          <cell r="D2756" t="str">
            <v>EXPLORER</v>
          </cell>
          <cell r="E2756">
            <v>2018</v>
          </cell>
          <cell r="F2756">
            <v>56000</v>
          </cell>
          <cell r="G2756" t="str">
            <v>2.3 ECOBOOST 4X2 AT</v>
          </cell>
          <cell r="H2756" t="str">
            <v>NEGRO PROFUNDO</v>
          </cell>
          <cell r="I2756" t="str">
            <v>Megacentro La Serena</v>
          </cell>
          <cell r="J2756" t="str">
            <v xml:space="preserve"> </v>
          </cell>
          <cell r="K2756" t="str">
            <v>Felipe Zárate</v>
          </cell>
          <cell r="L2756" t="str">
            <v>Viviana Rojas</v>
          </cell>
          <cell r="M2756" t="str">
            <v>v.rojas@callegari.cl</v>
          </cell>
          <cell r="N2756">
            <v>18700000</v>
          </cell>
        </row>
        <row r="2757">
          <cell r="A2757" t="str">
            <v>KSRV21</v>
          </cell>
          <cell r="B2757">
            <v>44406.431250000001</v>
          </cell>
          <cell r="C2757" t="str">
            <v>MG</v>
          </cell>
          <cell r="D2757" t="str">
            <v>ZS</v>
          </cell>
          <cell r="E2757">
            <v>2018</v>
          </cell>
          <cell r="F2757">
            <v>85000</v>
          </cell>
          <cell r="G2757" t="str">
            <v>1.5 5MT STD MT</v>
          </cell>
          <cell r="H2757" t="str">
            <v>BLANCO</v>
          </cell>
          <cell r="I2757" t="str">
            <v>Local Fco De Aguirre</v>
          </cell>
          <cell r="J2757" t="str">
            <v xml:space="preserve"> </v>
          </cell>
          <cell r="K2757" t="str">
            <v>Felipe Zárate</v>
          </cell>
          <cell r="L2757" t="str">
            <v>Mapi Palacios</v>
          </cell>
          <cell r="M2757" t="str">
            <v>mpalacios@callegari.cl</v>
          </cell>
          <cell r="N2757">
            <v>7700000</v>
          </cell>
        </row>
        <row r="2758">
          <cell r="A2758" t="str">
            <v>LGDV61</v>
          </cell>
          <cell r="B2758">
            <v>44405.7</v>
          </cell>
          <cell r="C2758" t="str">
            <v>NISSAN</v>
          </cell>
          <cell r="D2758" t="str">
            <v>MARCH</v>
          </cell>
          <cell r="E2758">
            <v>2019</v>
          </cell>
          <cell r="F2758">
            <v>29000</v>
          </cell>
          <cell r="G2758" t="str">
            <v>1.6 SPORT DRIVE AC MT</v>
          </cell>
          <cell r="H2758" t="str">
            <v>BLANCO PERLA</v>
          </cell>
          <cell r="I2758" t="str">
            <v>Second Floor Jeep</v>
          </cell>
          <cell r="J2758" t="str">
            <v xml:space="preserve"> </v>
          </cell>
          <cell r="K2758" t="str">
            <v>Felipe Zárate</v>
          </cell>
          <cell r="L2758" t="str">
            <v>Rafaela Charris</v>
          </cell>
          <cell r="M2758" t="str">
            <v>rcharris@callegari.cl</v>
          </cell>
          <cell r="N2758">
            <v>7100000</v>
          </cell>
        </row>
        <row r="2759">
          <cell r="A2759" t="str">
            <v>LRBB62</v>
          </cell>
          <cell r="B2759">
            <v>44405.553472222222</v>
          </cell>
          <cell r="C2759" t="str">
            <v>GREAT WALL</v>
          </cell>
          <cell r="D2759" t="str">
            <v>C30</v>
          </cell>
          <cell r="E2759">
            <v>2019</v>
          </cell>
          <cell r="F2759">
            <v>82300</v>
          </cell>
          <cell r="G2759" t="str">
            <v>1.5 ELITE MT</v>
          </cell>
          <cell r="H2759" t="str">
            <v>BLANCO TITANIO</v>
          </cell>
          <cell r="I2759" t="str">
            <v>Local Fco De Aguirre</v>
          </cell>
          <cell r="J2759" t="str">
            <v xml:space="preserve"> </v>
          </cell>
          <cell r="K2759" t="str">
            <v>Felipe Zárate</v>
          </cell>
          <cell r="L2759" t="str">
            <v>Pablo Toth</v>
          </cell>
          <cell r="M2759" t="str">
            <v>ptoth@callegari.cl</v>
          </cell>
          <cell r="N2759">
            <v>5800000</v>
          </cell>
        </row>
        <row r="2760">
          <cell r="A2760" t="str">
            <v>LLBZ44</v>
          </cell>
          <cell r="B2760">
            <v>44405.415972222225</v>
          </cell>
          <cell r="C2760" t="str">
            <v>MG</v>
          </cell>
          <cell r="D2760" t="str">
            <v>ZS</v>
          </cell>
          <cell r="E2760">
            <v>2019</v>
          </cell>
          <cell r="F2760">
            <v>26500</v>
          </cell>
          <cell r="G2760" t="str">
            <v>1.5 4AT COM AT</v>
          </cell>
          <cell r="H2760" t="str">
            <v>AZUL</v>
          </cell>
          <cell r="I2760" t="str">
            <v>Second Floor Mitsubishi</v>
          </cell>
          <cell r="J2760" t="str">
            <v xml:space="preserve"> </v>
          </cell>
          <cell r="K2760" t="str">
            <v>Felipe Zárate</v>
          </cell>
          <cell r="L2760" t="str">
            <v>Paola Hidalgo</v>
          </cell>
          <cell r="M2760" t="str">
            <v>paola.hidalgo@callegari.cl</v>
          </cell>
          <cell r="N2760">
            <v>10000000</v>
          </cell>
        </row>
        <row r="2761">
          <cell r="A2761" t="str">
            <v>FZCJ43</v>
          </cell>
          <cell r="B2761">
            <v>44404.745138888888</v>
          </cell>
          <cell r="C2761" t="str">
            <v>KIA MOTORS</v>
          </cell>
          <cell r="D2761" t="str">
            <v>CERATO</v>
          </cell>
          <cell r="E2761">
            <v>2014</v>
          </cell>
          <cell r="F2761">
            <v>33800</v>
          </cell>
          <cell r="G2761" t="str">
            <v>CERATO EX 1.6 6MT AC DAB</v>
          </cell>
          <cell r="H2761" t="str">
            <v>PLATEADO BRILLANTE OSCURO</v>
          </cell>
          <cell r="I2761" t="str">
            <v>Kia La Serena</v>
          </cell>
          <cell r="J2761" t="str">
            <v xml:space="preserve"> </v>
          </cell>
          <cell r="K2761" t="str">
            <v>Felipe Zárate</v>
          </cell>
          <cell r="L2761" t="str">
            <v>José Cerda</v>
          </cell>
          <cell r="M2761" t="str">
            <v>jose.cerda@callegari.cl</v>
          </cell>
          <cell r="N2761">
            <v>8000000</v>
          </cell>
        </row>
        <row r="2762">
          <cell r="A2762" t="str">
            <v>JLSJ73</v>
          </cell>
          <cell r="B2762">
            <v>44404.696527777778</v>
          </cell>
          <cell r="C2762" t="str">
            <v>KIA MOTORS</v>
          </cell>
          <cell r="D2762" t="str">
            <v>RIO 4</v>
          </cell>
          <cell r="E2762">
            <v>2017</v>
          </cell>
          <cell r="F2762">
            <v>51000</v>
          </cell>
          <cell r="G2762" t="str">
            <v>RIO 4 LX 1.4L 6MT AC</v>
          </cell>
          <cell r="H2762" t="str">
            <v>ROJO</v>
          </cell>
          <cell r="I2762" t="str">
            <v>Second Floor Kia</v>
          </cell>
          <cell r="J2762" t="str">
            <v xml:space="preserve"> </v>
          </cell>
          <cell r="K2762" t="str">
            <v>Felipe Zárate</v>
          </cell>
          <cell r="L2762" t="str">
            <v>Loreto Garces</v>
          </cell>
          <cell r="M2762" t="str">
            <v>lgarces@callegari.cl</v>
          </cell>
          <cell r="N2762">
            <v>7000000</v>
          </cell>
        </row>
        <row r="2763">
          <cell r="A2763" t="str">
            <v>LHRY12</v>
          </cell>
          <cell r="B2763">
            <v>44404.636111111111</v>
          </cell>
          <cell r="C2763" t="str">
            <v>NISSAN</v>
          </cell>
          <cell r="D2763" t="str">
            <v>KICKS</v>
          </cell>
          <cell r="E2763">
            <v>2019</v>
          </cell>
          <cell r="F2763">
            <v>28600</v>
          </cell>
          <cell r="G2763" t="str">
            <v>1.6 EXCLUSIVE CVT AT</v>
          </cell>
          <cell r="H2763" t="str">
            <v>GRIS METALICO</v>
          </cell>
          <cell r="I2763" t="str">
            <v>Kia La Serena</v>
          </cell>
          <cell r="J2763" t="str">
            <v xml:space="preserve"> </v>
          </cell>
          <cell r="K2763" t="str">
            <v>Felipe Zárate</v>
          </cell>
          <cell r="L2763" t="str">
            <v>Carolina Bustos</v>
          </cell>
          <cell r="M2763" t="str">
            <v>cbustos@callegari.cl</v>
          </cell>
          <cell r="N2763">
            <v>12400000</v>
          </cell>
        </row>
        <row r="2764">
          <cell r="A2764" t="str">
            <v>PPLZ81</v>
          </cell>
          <cell r="B2764">
            <v>44404.629166666666</v>
          </cell>
          <cell r="C2764" t="str">
            <v>CHERY</v>
          </cell>
          <cell r="D2764" t="str">
            <v>TIGGO 3</v>
          </cell>
          <cell r="E2764">
            <v>2021</v>
          </cell>
          <cell r="F2764">
            <v>779</v>
          </cell>
          <cell r="G2764" t="str">
            <v>1.6 GLX MT</v>
          </cell>
          <cell r="H2764" t="str">
            <v>ROJO METALIZADO</v>
          </cell>
          <cell r="I2764" t="str">
            <v>Megacentro Ovalle</v>
          </cell>
          <cell r="J2764" t="str">
            <v xml:space="preserve"> </v>
          </cell>
          <cell r="K2764" t="str">
            <v>Felipe Zárate</v>
          </cell>
          <cell r="L2764" t="str">
            <v>Gabriela Dictter</v>
          </cell>
          <cell r="M2764" t="str">
            <v>gdictter@callegari.cl</v>
          </cell>
          <cell r="N2764">
            <v>8000000</v>
          </cell>
        </row>
        <row r="2765">
          <cell r="A2765" t="str">
            <v>HCVX97</v>
          </cell>
          <cell r="B2765">
            <v>44404.552777777775</v>
          </cell>
          <cell r="C2765" t="str">
            <v>FORD</v>
          </cell>
          <cell r="D2765" t="str">
            <v>ECOSPORT</v>
          </cell>
          <cell r="E2765">
            <v>2016</v>
          </cell>
          <cell r="F2765">
            <v>55000</v>
          </cell>
          <cell r="G2765" t="str">
            <v>1.6 TITANIUM MT</v>
          </cell>
          <cell r="H2765" t="str">
            <v>BLANCO</v>
          </cell>
          <cell r="I2765" t="str">
            <v>Nissan La Serena</v>
          </cell>
          <cell r="J2765" t="str">
            <v xml:space="preserve"> </v>
          </cell>
          <cell r="K2765" t="str">
            <v>Felipe Zárate</v>
          </cell>
          <cell r="L2765" t="str">
            <v>Matias Heredia</v>
          </cell>
          <cell r="M2765" t="str">
            <v>mheredia@callegari.cl</v>
          </cell>
          <cell r="N2765">
            <v>8500000</v>
          </cell>
        </row>
        <row r="2766">
          <cell r="A2766" t="str">
            <v>KJYR91</v>
          </cell>
          <cell r="B2766">
            <v>44403.759722222225</v>
          </cell>
          <cell r="C2766" t="str">
            <v>KIA MOTORS</v>
          </cell>
          <cell r="D2766" t="str">
            <v>MORNING</v>
          </cell>
          <cell r="E2766">
            <v>2018</v>
          </cell>
          <cell r="F2766">
            <v>63000</v>
          </cell>
          <cell r="G2766" t="str">
            <v>MORNING EX 1.2L 5MT ABS AC</v>
          </cell>
          <cell r="H2766" t="str">
            <v>PLATEADO RESPLANDECIENTE</v>
          </cell>
          <cell r="I2766" t="str">
            <v>Second Floor Kia</v>
          </cell>
          <cell r="J2766" t="str">
            <v xml:space="preserve"> </v>
          </cell>
          <cell r="K2766" t="str">
            <v>Felipe Zárate</v>
          </cell>
          <cell r="L2766" t="str">
            <v>Jorge Picon</v>
          </cell>
          <cell r="M2766" t="str">
            <v>jorge.picon@callegari.cl</v>
          </cell>
          <cell r="N2766">
            <v>5800000</v>
          </cell>
        </row>
        <row r="2767">
          <cell r="A2767" t="str">
            <v>LLBS21</v>
          </cell>
          <cell r="B2767">
            <v>44403.747916666667</v>
          </cell>
          <cell r="C2767" t="str">
            <v>FORD</v>
          </cell>
          <cell r="D2767" t="str">
            <v>ECOSPORT</v>
          </cell>
          <cell r="E2767">
            <v>2019</v>
          </cell>
          <cell r="F2767">
            <v>19000</v>
          </cell>
          <cell r="G2767" t="str">
            <v>1.5 SE MT</v>
          </cell>
          <cell r="H2767" t="str">
            <v>GRIS METAL</v>
          </cell>
          <cell r="I2767" t="str">
            <v>Megacentro Ovalle</v>
          </cell>
          <cell r="J2767" t="str">
            <v xml:space="preserve"> </v>
          </cell>
          <cell r="K2767" t="str">
            <v>Felipe Zárate</v>
          </cell>
          <cell r="L2767" t="str">
            <v>Daniela Saleh</v>
          </cell>
          <cell r="M2767" t="str">
            <v>dsaleh@callegari.cl</v>
          </cell>
          <cell r="N2767">
            <v>11000000</v>
          </cell>
        </row>
        <row r="2768">
          <cell r="A2768" t="str">
            <v>KSRV27</v>
          </cell>
          <cell r="B2768">
            <v>44403.679166666669</v>
          </cell>
          <cell r="C2768" t="str">
            <v>KIA MOTORS</v>
          </cell>
          <cell r="D2768" t="str">
            <v>RIO 5</v>
          </cell>
          <cell r="E2768">
            <v>2018</v>
          </cell>
          <cell r="F2768">
            <v>9109</v>
          </cell>
          <cell r="G2768" t="str">
            <v>RIO 5 EX 1.4L 6MT AC</v>
          </cell>
          <cell r="H2768" t="str">
            <v>ROJO BENGALA</v>
          </cell>
          <cell r="I2768" t="str">
            <v>Kia La Serena</v>
          </cell>
          <cell r="J2768" t="str">
            <v xml:space="preserve"> </v>
          </cell>
          <cell r="K2768" t="str">
            <v>Felipe Zárate</v>
          </cell>
          <cell r="L2768" t="str">
            <v>Carolina Bustos</v>
          </cell>
          <cell r="M2768" t="str">
            <v>cbustos@callegari.cl</v>
          </cell>
          <cell r="N2768">
            <v>8500000</v>
          </cell>
        </row>
        <row r="2769">
          <cell r="A2769" t="str">
            <v>PSHX95</v>
          </cell>
          <cell r="B2769">
            <v>44403.678472222222</v>
          </cell>
          <cell r="C2769" t="str">
            <v>KIA MOTORS</v>
          </cell>
          <cell r="D2769" t="str">
            <v>CERATO</v>
          </cell>
          <cell r="E2769">
            <v>2021</v>
          </cell>
          <cell r="F2769">
            <v>2300</v>
          </cell>
          <cell r="G2769" t="str">
            <v>CERATO EX 1.6L 6MT FULL</v>
          </cell>
          <cell r="H2769" t="str">
            <v>GRIS GRAVEDAD</v>
          </cell>
          <cell r="I2769" t="str">
            <v>Second Floor Kia</v>
          </cell>
          <cell r="J2769" t="str">
            <v xml:space="preserve"> </v>
          </cell>
          <cell r="K2769" t="str">
            <v>Felipe Zárate</v>
          </cell>
          <cell r="L2769" t="str">
            <v>Ariel Aguirre</v>
          </cell>
          <cell r="M2769" t="str">
            <v>a.aguirre@callegari.cl</v>
          </cell>
          <cell r="N2769">
            <v>12500000</v>
          </cell>
        </row>
        <row r="2770">
          <cell r="A2770" t="str">
            <v>HYYC59</v>
          </cell>
          <cell r="B2770">
            <v>44400.702777777777</v>
          </cell>
          <cell r="C2770" t="str">
            <v>FORD</v>
          </cell>
          <cell r="D2770" t="str">
            <v>FOCUS</v>
          </cell>
          <cell r="E2770">
            <v>2016</v>
          </cell>
          <cell r="F2770">
            <v>68000</v>
          </cell>
          <cell r="G2770" t="str">
            <v>2.0 SE 4P AT</v>
          </cell>
          <cell r="H2770" t="str">
            <v>BLANCO OXFOR</v>
          </cell>
          <cell r="I2770" t="str">
            <v>Megacentro La Serena</v>
          </cell>
          <cell r="J2770" t="str">
            <v xml:space="preserve"> </v>
          </cell>
          <cell r="K2770" t="str">
            <v>Felipe Zárate</v>
          </cell>
          <cell r="L2770" t="str">
            <v>Manuel Villalon</v>
          </cell>
          <cell r="M2770" t="str">
            <v>mvillalon@callegari.cl</v>
          </cell>
          <cell r="N2770">
            <v>6900000</v>
          </cell>
        </row>
        <row r="2771">
          <cell r="A2771" t="str">
            <v>DLGY47</v>
          </cell>
          <cell r="B2771">
            <v>44400.70208333333</v>
          </cell>
          <cell r="C2771" t="str">
            <v>NISSAN</v>
          </cell>
          <cell r="D2771" t="str">
            <v>TIIDA</v>
          </cell>
          <cell r="E2771">
            <v>2012</v>
          </cell>
          <cell r="F2771">
            <v>130000</v>
          </cell>
          <cell r="G2771" t="str">
            <v>1.6 SEDAN S AC MT 4X2</v>
          </cell>
          <cell r="H2771" t="str">
            <v>GRIS CENIZA</v>
          </cell>
          <cell r="I2771" t="str">
            <v>Usados Los Carreras</v>
          </cell>
          <cell r="J2771" t="str">
            <v xml:space="preserve"> </v>
          </cell>
          <cell r="K2771" t="str">
            <v>Felipe Zárate</v>
          </cell>
          <cell r="L2771" t="str">
            <v>Jose Mauricio Ibañez</v>
          </cell>
          <cell r="M2771" t="str">
            <v>jibanez@callegari.cl</v>
          </cell>
          <cell r="N2771">
            <v>3500000</v>
          </cell>
        </row>
        <row r="2772">
          <cell r="A2772" t="str">
            <v>HBFV62</v>
          </cell>
          <cell r="B2772">
            <v>44399.563194444447</v>
          </cell>
          <cell r="C2772" t="str">
            <v>SUZUKI</v>
          </cell>
          <cell r="D2772" t="str">
            <v>SWIFT</v>
          </cell>
          <cell r="E2772">
            <v>2015</v>
          </cell>
          <cell r="F2772">
            <v>105000</v>
          </cell>
          <cell r="G2772" t="str">
            <v>1.2 GLX AT AC</v>
          </cell>
          <cell r="H2772" t="str">
            <v>GRIS PERLA</v>
          </cell>
          <cell r="I2772" t="str">
            <v>Second Floor Usados</v>
          </cell>
          <cell r="J2772" t="str">
            <v xml:space="preserve"> </v>
          </cell>
          <cell r="K2772" t="str">
            <v>Felipe Zárate</v>
          </cell>
          <cell r="L2772" t="str">
            <v>Liliana Benitez</v>
          </cell>
          <cell r="M2772" t="str">
            <v>lbenitez@callegari.cl</v>
          </cell>
          <cell r="N2772">
            <v>6000000</v>
          </cell>
        </row>
        <row r="2773">
          <cell r="A2773" t="str">
            <v>KHPJ95</v>
          </cell>
          <cell r="B2773">
            <v>44399.451388888891</v>
          </cell>
          <cell r="C2773" t="str">
            <v>HYUNDAI</v>
          </cell>
          <cell r="D2773" t="str">
            <v>GRAND I-10</v>
          </cell>
          <cell r="E2773">
            <v>2018</v>
          </cell>
          <cell r="F2773">
            <v>60000</v>
          </cell>
          <cell r="G2773" t="str">
            <v>1.2 SDN MT GL 2AB AC PE</v>
          </cell>
          <cell r="H2773" t="str">
            <v>PLATEADO</v>
          </cell>
          <cell r="I2773" t="str">
            <v>Second Floor Mitsubishi</v>
          </cell>
          <cell r="J2773" t="str">
            <v xml:space="preserve"> </v>
          </cell>
          <cell r="K2773" t="str">
            <v>Felipe Zárate</v>
          </cell>
          <cell r="L2773" t="str">
            <v>Paola Hidalgo</v>
          </cell>
          <cell r="M2773" t="str">
            <v>paola.hidalgo@callegari.cl</v>
          </cell>
          <cell r="N2773">
            <v>6000000</v>
          </cell>
        </row>
        <row r="2774">
          <cell r="A2774" t="str">
            <v>KWYF57</v>
          </cell>
          <cell r="B2774">
            <v>44397.390972222223</v>
          </cell>
          <cell r="C2774" t="str">
            <v>NISSAN</v>
          </cell>
          <cell r="D2774" t="str">
            <v>X-TRAIL</v>
          </cell>
          <cell r="E2774">
            <v>2019</v>
          </cell>
          <cell r="F2774">
            <v>84000</v>
          </cell>
          <cell r="G2774" t="str">
            <v>2.5 ADVANCE M-CVT 3F AT</v>
          </cell>
          <cell r="H2774" t="str">
            <v>PLATEADO</v>
          </cell>
          <cell r="I2774" t="str">
            <v>Nissan La Serena</v>
          </cell>
          <cell r="J2774" t="str">
            <v xml:space="preserve"> </v>
          </cell>
          <cell r="K2774" t="str">
            <v>Felipe Zárate</v>
          </cell>
          <cell r="L2774" t="str">
            <v>Matias Heredia</v>
          </cell>
          <cell r="M2774" t="str">
            <v>mheredia@callegari.cl</v>
          </cell>
          <cell r="N2774">
            <v>13000000</v>
          </cell>
        </row>
        <row r="2775">
          <cell r="A2775" t="str">
            <v>KZWB23</v>
          </cell>
          <cell r="B2775">
            <v>44397.390277777777</v>
          </cell>
          <cell r="C2775" t="str">
            <v>MITSUBISHI</v>
          </cell>
          <cell r="D2775" t="str">
            <v>ECLIPSE CROSS</v>
          </cell>
          <cell r="E2775">
            <v>2019</v>
          </cell>
          <cell r="F2775">
            <v>30000</v>
          </cell>
          <cell r="G2775" t="str">
            <v>1.5 RX AT</v>
          </cell>
          <cell r="H2775" t="str">
            <v>GRIS GRAFITO</v>
          </cell>
          <cell r="I2775" t="str">
            <v>Megacentro La Serena</v>
          </cell>
          <cell r="J2775" t="str">
            <v xml:space="preserve"> </v>
          </cell>
          <cell r="K2775" t="str">
            <v>Felipe Zárate</v>
          </cell>
          <cell r="L2775" t="str">
            <v>Manuel Villalon</v>
          </cell>
          <cell r="M2775" t="str">
            <v>mvillalon@callegari.cl</v>
          </cell>
          <cell r="N2775">
            <v>14250000</v>
          </cell>
        </row>
        <row r="2776">
          <cell r="A2776" t="str">
            <v>HJTL45</v>
          </cell>
          <cell r="B2776">
            <v>44392.397222222222</v>
          </cell>
          <cell r="C2776" t="str">
            <v>SSANGYONG</v>
          </cell>
          <cell r="D2776" t="str">
            <v>ACTYON SPORTS</v>
          </cell>
          <cell r="E2776">
            <v>2016</v>
          </cell>
          <cell r="F2776">
            <v>60000</v>
          </cell>
          <cell r="G2776" t="str">
            <v>2.0 DSL MT 4X4</v>
          </cell>
          <cell r="H2776" t="str">
            <v>ROJO GUINDA</v>
          </cell>
          <cell r="I2776" t="str">
            <v>Premium Copiapo</v>
          </cell>
          <cell r="J2776" t="str">
            <v xml:space="preserve"> </v>
          </cell>
          <cell r="K2776" t="str">
            <v>Felipe Zárate</v>
          </cell>
          <cell r="L2776" t="str">
            <v>Omar Rojas</v>
          </cell>
          <cell r="M2776" t="str">
            <v>orojas@callegari.cl</v>
          </cell>
          <cell r="N2776">
            <v>11500000</v>
          </cell>
        </row>
        <row r="2777">
          <cell r="A2777" t="str">
            <v>GRPK98</v>
          </cell>
          <cell r="B2777">
            <v>44391.806944444441</v>
          </cell>
          <cell r="C2777" t="str">
            <v>FORD</v>
          </cell>
          <cell r="D2777" t="str">
            <v>FOCUS</v>
          </cell>
          <cell r="E2777">
            <v>2015</v>
          </cell>
          <cell r="F2777">
            <v>37000</v>
          </cell>
          <cell r="G2777" t="str">
            <v>2.0 5D SE AT</v>
          </cell>
          <cell r="H2777" t="str">
            <v>ROJO METALICO</v>
          </cell>
          <cell r="I2777" t="str">
            <v>Premium Copiapo</v>
          </cell>
          <cell r="J2777" t="str">
            <v xml:space="preserve"> </v>
          </cell>
          <cell r="K2777" t="str">
            <v>Felipe Zárate</v>
          </cell>
          <cell r="L2777" t="str">
            <v>Omar Rojas</v>
          </cell>
          <cell r="M2777" t="str">
            <v>orojas@callegari.cl</v>
          </cell>
          <cell r="N2777">
            <v>6500000</v>
          </cell>
        </row>
        <row r="2778">
          <cell r="A2778" t="str">
            <v>HGPB61</v>
          </cell>
          <cell r="B2778">
            <v>44391.588194444441</v>
          </cell>
          <cell r="C2778" t="str">
            <v>HYUNDAI</v>
          </cell>
          <cell r="D2778" t="str">
            <v>SANTA FE</v>
          </cell>
          <cell r="E2778">
            <v>2015</v>
          </cell>
          <cell r="F2778">
            <v>54000</v>
          </cell>
          <cell r="G2778" t="str">
            <v>2.4 DM GLS 2WD MT</v>
          </cell>
          <cell r="H2778" t="str">
            <v>AZUL</v>
          </cell>
          <cell r="I2778" t="str">
            <v>Megacentro La Serena</v>
          </cell>
          <cell r="J2778" t="str">
            <v xml:space="preserve"> </v>
          </cell>
          <cell r="K2778" t="str">
            <v>Felipe Zárate</v>
          </cell>
          <cell r="L2778" t="str">
            <v>Juan Saavedra</v>
          </cell>
          <cell r="M2778" t="str">
            <v>jsaavedra@callegari.cl</v>
          </cell>
          <cell r="N2778">
            <v>12500000</v>
          </cell>
        </row>
        <row r="2779">
          <cell r="A2779" t="str">
            <v>LDVV77</v>
          </cell>
          <cell r="B2779">
            <v>44391.581250000003</v>
          </cell>
          <cell r="C2779" t="str">
            <v>KIA MOTORS</v>
          </cell>
          <cell r="D2779" t="str">
            <v>MORNING</v>
          </cell>
          <cell r="E2779">
            <v>2019</v>
          </cell>
          <cell r="F2779">
            <v>48000</v>
          </cell>
          <cell r="G2779" t="str">
            <v>MORNING LX 1.0L 5MT ABS</v>
          </cell>
          <cell r="H2779" t="str">
            <v>PLATEADO RESPLANDECIENTE</v>
          </cell>
          <cell r="I2779" t="str">
            <v>Kia La Serena</v>
          </cell>
          <cell r="J2779" t="str">
            <v xml:space="preserve"> </v>
          </cell>
          <cell r="K2779" t="str">
            <v>Felipe Zárate</v>
          </cell>
          <cell r="L2779" t="str">
            <v>José Cerda</v>
          </cell>
          <cell r="M2779" t="str">
            <v>jose.cerda@callegari.cl</v>
          </cell>
          <cell r="N2779">
            <v>5500000</v>
          </cell>
        </row>
        <row r="2780">
          <cell r="A2780" t="str">
            <v>KSRP24</v>
          </cell>
          <cell r="B2780">
            <v>44390.656944444447</v>
          </cell>
          <cell r="C2780" t="str">
            <v>MAXUS</v>
          </cell>
          <cell r="D2780" t="str">
            <v>T60</v>
          </cell>
          <cell r="E2780">
            <v>2019</v>
          </cell>
          <cell r="F2780">
            <v>42000</v>
          </cell>
          <cell r="G2780" t="str">
            <v>2.8 GLXSE AT DIESEL 4X4</v>
          </cell>
          <cell r="H2780" t="str">
            <v>GRIS</v>
          </cell>
          <cell r="I2780" t="str">
            <v>Megacentro La Serena</v>
          </cell>
          <cell r="J2780" t="str">
            <v xml:space="preserve"> </v>
          </cell>
          <cell r="K2780" t="str">
            <v>Felipe Zárate</v>
          </cell>
          <cell r="L2780" t="str">
            <v>Eliana Aguilera</v>
          </cell>
          <cell r="M2780" t="str">
            <v>belen.aguilera@callegari.cl</v>
          </cell>
          <cell r="N2780">
            <v>15000000</v>
          </cell>
        </row>
        <row r="2781">
          <cell r="A2781" t="str">
            <v>KSRY40</v>
          </cell>
          <cell r="B2781">
            <v>44389.720833333333</v>
          </cell>
          <cell r="C2781" t="str">
            <v>MG</v>
          </cell>
          <cell r="D2781" t="str">
            <v>ZS</v>
          </cell>
          <cell r="E2781">
            <v>2019</v>
          </cell>
          <cell r="F2781">
            <v>25077</v>
          </cell>
          <cell r="G2781" t="str">
            <v>1.5 STD MT</v>
          </cell>
          <cell r="H2781" t="str">
            <v>NEGRO</v>
          </cell>
          <cell r="I2781" t="str">
            <v>Local Fco De Aguirre</v>
          </cell>
          <cell r="J2781" t="str">
            <v xml:space="preserve"> </v>
          </cell>
          <cell r="K2781" t="str">
            <v>Felipe Zárate</v>
          </cell>
          <cell r="L2781" t="str">
            <v>Maria Paz  Aranciba</v>
          </cell>
          <cell r="M2781" t="str">
            <v>marancibia@callegari.cl</v>
          </cell>
          <cell r="N2781">
            <v>9100000</v>
          </cell>
        </row>
        <row r="2782">
          <cell r="A2782" t="str">
            <v>KJYP68</v>
          </cell>
          <cell r="B2782">
            <v>44389.711805555555</v>
          </cell>
          <cell r="C2782" t="str">
            <v>KIA MOTORS</v>
          </cell>
          <cell r="D2782" t="str">
            <v>MORNING</v>
          </cell>
          <cell r="E2782">
            <v>2018</v>
          </cell>
          <cell r="F2782">
            <v>55000</v>
          </cell>
          <cell r="G2782" t="str">
            <v>MORNING EX 1.2L 5MT FULL</v>
          </cell>
          <cell r="H2782" t="str">
            <v>PLATEADO RESPLANDECIENTE</v>
          </cell>
          <cell r="I2782" t="str">
            <v>Megacentro Ovalle</v>
          </cell>
          <cell r="J2782" t="str">
            <v xml:space="preserve"> </v>
          </cell>
          <cell r="K2782" t="str">
            <v>Felipe Zárate</v>
          </cell>
          <cell r="L2782" t="str">
            <v>Marcelo Vigorena</v>
          </cell>
          <cell r="M2782" t="str">
            <v>mvigorena@callegari.cl</v>
          </cell>
          <cell r="N2782">
            <v>6850000</v>
          </cell>
        </row>
        <row r="2783">
          <cell r="A2783" t="str">
            <v>KRWG57</v>
          </cell>
          <cell r="B2783">
            <v>44389.52847222222</v>
          </cell>
          <cell r="C2783" t="str">
            <v>FORD</v>
          </cell>
          <cell r="D2783" t="str">
            <v>ECOSPORT</v>
          </cell>
          <cell r="E2783">
            <v>2018</v>
          </cell>
          <cell r="F2783">
            <v>24000</v>
          </cell>
          <cell r="G2783" t="str">
            <v>1.5 SE MT</v>
          </cell>
          <cell r="H2783" t="str">
            <v>ROJO COBRE ANDINO</v>
          </cell>
          <cell r="I2783" t="str">
            <v>Megacentro La Serena</v>
          </cell>
          <cell r="J2783" t="str">
            <v xml:space="preserve"> </v>
          </cell>
          <cell r="K2783" t="str">
            <v>Felipe Zárate</v>
          </cell>
          <cell r="L2783" t="str">
            <v>Eliana Aguilera</v>
          </cell>
          <cell r="M2783" t="str">
            <v>belen.aguilera@callegari.cl</v>
          </cell>
          <cell r="N2783">
            <v>10000000</v>
          </cell>
        </row>
        <row r="2784">
          <cell r="A2784" t="str">
            <v>FPVH63</v>
          </cell>
          <cell r="B2784">
            <v>44389.525694444441</v>
          </cell>
          <cell r="C2784" t="str">
            <v>CHEVROLET</v>
          </cell>
          <cell r="D2784" t="str">
            <v>SONIC</v>
          </cell>
          <cell r="E2784">
            <v>2013</v>
          </cell>
          <cell r="F2784">
            <v>71000</v>
          </cell>
          <cell r="G2784" t="str">
            <v>1.6 LT HB 5P AT</v>
          </cell>
          <cell r="H2784" t="str">
            <v>BLANCO</v>
          </cell>
          <cell r="I2784" t="str">
            <v>Second Floor Jeep</v>
          </cell>
          <cell r="J2784" t="str">
            <v xml:space="preserve"> </v>
          </cell>
          <cell r="K2784" t="str">
            <v>Felipe Zárate</v>
          </cell>
          <cell r="L2784" t="str">
            <v>Maria Francisca Campos</v>
          </cell>
          <cell r="M2784" t="str">
            <v>mcampos@callegari.cl</v>
          </cell>
          <cell r="N2784">
            <v>6000000</v>
          </cell>
        </row>
        <row r="2785">
          <cell r="A2785" t="str">
            <v>PCFC96</v>
          </cell>
          <cell r="B2785">
            <v>44389.405555555553</v>
          </cell>
          <cell r="C2785" t="str">
            <v>NISSAN</v>
          </cell>
          <cell r="D2785" t="str">
            <v>VERSA</v>
          </cell>
          <cell r="E2785">
            <v>2020</v>
          </cell>
          <cell r="F2785">
            <v>54000</v>
          </cell>
          <cell r="G2785" t="str">
            <v>1.6 SENSE AC MT 4X2</v>
          </cell>
          <cell r="H2785" t="str">
            <v>GRIS METALICO</v>
          </cell>
          <cell r="I2785" t="str">
            <v>Nissan Copiapo</v>
          </cell>
          <cell r="J2785" t="str">
            <v xml:space="preserve"> </v>
          </cell>
          <cell r="K2785" t="str">
            <v>Felipe Zárate</v>
          </cell>
          <cell r="L2785" t="str">
            <v>Jonathan Barraza</v>
          </cell>
          <cell r="M2785" t="str">
            <v>jbarraza@callegari.cl</v>
          </cell>
          <cell r="N2785">
            <v>9200000</v>
          </cell>
        </row>
        <row r="2786">
          <cell r="A2786" t="str">
            <v>LZPB15</v>
          </cell>
          <cell r="B2786">
            <v>44389.405555555553</v>
          </cell>
          <cell r="C2786" t="str">
            <v>MG</v>
          </cell>
          <cell r="D2786" t="str">
            <v>ZS</v>
          </cell>
          <cell r="E2786">
            <v>2020</v>
          </cell>
          <cell r="F2786">
            <v>18200</v>
          </cell>
          <cell r="G2786" t="str">
            <v>1.5 4AT COM AT</v>
          </cell>
          <cell r="H2786" t="str">
            <v>BLANCO</v>
          </cell>
          <cell r="I2786" t="str">
            <v>Megacentro Copiapo</v>
          </cell>
          <cell r="J2786" t="str">
            <v xml:space="preserve"> </v>
          </cell>
          <cell r="K2786" t="str">
            <v>Felipe Zárate</v>
          </cell>
          <cell r="L2786" t="str">
            <v>Martin Thielemann</v>
          </cell>
          <cell r="M2786" t="str">
            <v>mthielemann@callegari.cl</v>
          </cell>
          <cell r="N2786">
            <v>10000000</v>
          </cell>
        </row>
        <row r="2787">
          <cell r="A2787" t="str">
            <v>PTKW62</v>
          </cell>
          <cell r="B2787">
            <v>44386.659722222219</v>
          </cell>
          <cell r="C2787" t="str">
            <v>CHERY</v>
          </cell>
          <cell r="D2787" t="str">
            <v>TIGGO 8</v>
          </cell>
          <cell r="E2787">
            <v>2021</v>
          </cell>
          <cell r="F2787">
            <v>8000</v>
          </cell>
          <cell r="G2787" t="str">
            <v>GLX DCT</v>
          </cell>
          <cell r="H2787" t="str">
            <v>AZUL</v>
          </cell>
          <cell r="I2787" t="str">
            <v>Second Floor Peugeot</v>
          </cell>
          <cell r="J2787" t="str">
            <v xml:space="preserve"> </v>
          </cell>
          <cell r="K2787" t="str">
            <v>Felipe Zárate</v>
          </cell>
          <cell r="L2787" t="str">
            <v>Jose Luis Espinoza</v>
          </cell>
          <cell r="M2787" t="str">
            <v>jlespinoza@callegari.cl</v>
          </cell>
          <cell r="N2787">
            <v>14500000</v>
          </cell>
        </row>
        <row r="2788">
          <cell r="A2788" t="str">
            <v>KTCZ34</v>
          </cell>
          <cell r="B2788">
            <v>44385.750694444447</v>
          </cell>
          <cell r="C2788" t="str">
            <v>FORD</v>
          </cell>
          <cell r="D2788" t="str">
            <v>EDGE</v>
          </cell>
          <cell r="E2788">
            <v>2019</v>
          </cell>
          <cell r="F2788">
            <v>51000</v>
          </cell>
          <cell r="G2788" t="str">
            <v>2.0 SEL ECOBOOST FWD AT</v>
          </cell>
          <cell r="H2788" t="str">
            <v>NEGRO PROFUNDO</v>
          </cell>
          <cell r="I2788" t="str">
            <v>Megacentro La Serena</v>
          </cell>
          <cell r="J2788" t="str">
            <v xml:space="preserve"> </v>
          </cell>
          <cell r="K2788" t="str">
            <v>Felipe Zárate</v>
          </cell>
          <cell r="L2788" t="str">
            <v>Eliana Aguilera</v>
          </cell>
          <cell r="M2788" t="str">
            <v>belen.aguilera@callegari.cl</v>
          </cell>
          <cell r="N2788">
            <v>17000000</v>
          </cell>
        </row>
        <row r="2789">
          <cell r="A2789" t="str">
            <v>PCDV85</v>
          </cell>
          <cell r="B2789">
            <v>44385.743055555555</v>
          </cell>
          <cell r="C2789" t="str">
            <v>FORD</v>
          </cell>
          <cell r="D2789" t="str">
            <v>RANGER</v>
          </cell>
          <cell r="E2789">
            <v>2020</v>
          </cell>
          <cell r="F2789">
            <v>26300</v>
          </cell>
          <cell r="H2789" t="str">
            <v>GRIS PLATA</v>
          </cell>
          <cell r="I2789" t="str">
            <v>Megacentro La Serena</v>
          </cell>
          <cell r="J2789" t="str">
            <v xml:space="preserve"> </v>
          </cell>
          <cell r="K2789" t="str">
            <v>Felipe Zárate</v>
          </cell>
          <cell r="L2789" t="str">
            <v>Viviana Rojas</v>
          </cell>
          <cell r="M2789" t="str">
            <v>v.rojas@callegari.cl</v>
          </cell>
          <cell r="N2789">
            <v>17900000</v>
          </cell>
        </row>
        <row r="2790">
          <cell r="A2790" t="str">
            <v>JGCG49</v>
          </cell>
          <cell r="B2790">
            <v>44385.397222222222</v>
          </cell>
          <cell r="C2790" t="str">
            <v>KIA MOTORS</v>
          </cell>
          <cell r="D2790" t="str">
            <v>MORNING</v>
          </cell>
          <cell r="E2790">
            <v>2017</v>
          </cell>
          <cell r="F2790">
            <v>38810</v>
          </cell>
          <cell r="G2790" t="str">
            <v>MORNING EX 1.2L 5MT DAB</v>
          </cell>
          <cell r="H2790" t="str">
            <v>NEGRO</v>
          </cell>
          <cell r="I2790" t="str">
            <v>Second Floor Usados</v>
          </cell>
          <cell r="J2790" t="str">
            <v xml:space="preserve"> </v>
          </cell>
          <cell r="K2790" t="str">
            <v>Felipe Zárate</v>
          </cell>
          <cell r="L2790" t="str">
            <v>Liliana Benitez</v>
          </cell>
          <cell r="M2790" t="str">
            <v>lbenitez@callegari.cl</v>
          </cell>
          <cell r="N2790">
            <v>5500000</v>
          </cell>
        </row>
        <row r="2791">
          <cell r="A2791" t="str">
            <v>LHRY86</v>
          </cell>
          <cell r="B2791">
            <v>44384.420138888891</v>
          </cell>
          <cell r="C2791" t="str">
            <v>FORD</v>
          </cell>
          <cell r="D2791" t="str">
            <v>ESCAPE</v>
          </cell>
          <cell r="E2791">
            <v>2019</v>
          </cell>
          <cell r="F2791">
            <v>21000</v>
          </cell>
          <cell r="G2791" t="str">
            <v>2.5 S AT 4X2</v>
          </cell>
          <cell r="H2791" t="str">
            <v>NEGRO ABSOLUTO</v>
          </cell>
          <cell r="I2791" t="str">
            <v>Megacentro La Serena</v>
          </cell>
          <cell r="J2791" t="str">
            <v xml:space="preserve"> </v>
          </cell>
          <cell r="K2791" t="str">
            <v>Felipe Zárate</v>
          </cell>
          <cell r="L2791" t="str">
            <v>Manuel Villalon</v>
          </cell>
          <cell r="M2791" t="str">
            <v>mvillalon@callegari.cl</v>
          </cell>
          <cell r="N2791">
            <v>14500000</v>
          </cell>
        </row>
        <row r="2792">
          <cell r="A2792" t="str">
            <v>KLRZ68</v>
          </cell>
          <cell r="B2792">
            <v>44383.752083333333</v>
          </cell>
          <cell r="C2792" t="str">
            <v>KIA MOTORS</v>
          </cell>
          <cell r="D2792" t="str">
            <v>MORNING</v>
          </cell>
          <cell r="E2792">
            <v>2018</v>
          </cell>
          <cell r="F2792">
            <v>26300</v>
          </cell>
          <cell r="G2792" t="str">
            <v>MORNING LX 1.0L 5MT ABS</v>
          </cell>
          <cell r="H2792" t="str">
            <v>BLANCO INVIERNO</v>
          </cell>
          <cell r="I2792" t="str">
            <v>Kia La Serena</v>
          </cell>
          <cell r="J2792" t="str">
            <v xml:space="preserve"> </v>
          </cell>
          <cell r="K2792" t="str">
            <v>Felipe Zárate</v>
          </cell>
          <cell r="L2792" t="str">
            <v>Carolina Bustos</v>
          </cell>
          <cell r="M2792" t="str">
            <v>cbustos@callegari.cl</v>
          </cell>
          <cell r="N2792">
            <v>5300000</v>
          </cell>
        </row>
        <row r="2793">
          <cell r="A2793" t="str">
            <v>HHXR79</v>
          </cell>
          <cell r="B2793">
            <v>44383.751388888886</v>
          </cell>
          <cell r="C2793" t="str">
            <v>MAZDA</v>
          </cell>
          <cell r="D2793" t="str">
            <v>MAZDA2</v>
          </cell>
          <cell r="E2793">
            <v>2016</v>
          </cell>
          <cell r="F2793">
            <v>95000</v>
          </cell>
          <cell r="G2793" t="str">
            <v>1.5 SEDAN V MT</v>
          </cell>
          <cell r="H2793" t="str">
            <v>BLANCO</v>
          </cell>
          <cell r="I2793" t="str">
            <v>Usados Los Carreras</v>
          </cell>
          <cell r="J2793" t="str">
            <v xml:space="preserve"> </v>
          </cell>
          <cell r="K2793" t="str">
            <v>Felipe Zárate</v>
          </cell>
          <cell r="L2793" t="str">
            <v>Camila Chepilla</v>
          </cell>
          <cell r="M2793" t="str">
            <v>cchepilla@callegari.cl</v>
          </cell>
          <cell r="N2793">
            <v>7500000</v>
          </cell>
        </row>
        <row r="2794">
          <cell r="A2794" t="str">
            <v>LFXT19</v>
          </cell>
          <cell r="B2794">
            <v>44378.47152777778</v>
          </cell>
          <cell r="C2794" t="str">
            <v>NISSAN</v>
          </cell>
          <cell r="D2794" t="str">
            <v>QASHQAI</v>
          </cell>
          <cell r="E2794">
            <v>2019</v>
          </cell>
          <cell r="F2794">
            <v>27000</v>
          </cell>
          <cell r="G2794" t="str">
            <v>2.0 ADVANCE AC MT 4X2</v>
          </cell>
          <cell r="H2794" t="str">
            <v>BLANCO PERLA</v>
          </cell>
          <cell r="I2794" t="str">
            <v>Nissan Copiapo</v>
          </cell>
          <cell r="J2794" t="str">
            <v xml:space="preserve"> </v>
          </cell>
          <cell r="K2794" t="str">
            <v>Felipe Zárate</v>
          </cell>
          <cell r="L2794" t="str">
            <v>Jonathan Barraza</v>
          </cell>
          <cell r="M2794" t="str">
            <v>jbarraza@callegari.cl</v>
          </cell>
          <cell r="N2794">
            <v>12500000</v>
          </cell>
        </row>
        <row r="2795">
          <cell r="A2795" t="str">
            <v>KSRV14</v>
          </cell>
          <cell r="B2795">
            <v>44377.709027777775</v>
          </cell>
          <cell r="C2795" t="str">
            <v>SUBARU</v>
          </cell>
          <cell r="D2795" t="str">
            <v>XV</v>
          </cell>
          <cell r="E2795">
            <v>2018</v>
          </cell>
          <cell r="F2795">
            <v>90000</v>
          </cell>
          <cell r="G2795" t="str">
            <v>1.6 AWD CVT AT</v>
          </cell>
          <cell r="H2795" t="str">
            <v>PLATEADO HIELO CLARO</v>
          </cell>
          <cell r="I2795" t="str">
            <v>Megacentro La Serena</v>
          </cell>
          <cell r="J2795" t="str">
            <v xml:space="preserve"> </v>
          </cell>
          <cell r="K2795" t="str">
            <v>Felipe Zárate</v>
          </cell>
          <cell r="L2795" t="str">
            <v>Manuel Villalon</v>
          </cell>
          <cell r="M2795" t="str">
            <v>mvillalon@callegari.cl</v>
          </cell>
          <cell r="N2795">
            <v>11500000</v>
          </cell>
        </row>
        <row r="2796">
          <cell r="A2796" t="str">
            <v>LSYJ27</v>
          </cell>
          <cell r="B2796">
            <v>44377.697222222225</v>
          </cell>
          <cell r="C2796" t="str">
            <v>KIA MOTORS</v>
          </cell>
          <cell r="D2796" t="str">
            <v>MORNING</v>
          </cell>
          <cell r="E2796">
            <v>2020</v>
          </cell>
          <cell r="F2796">
            <v>3093</v>
          </cell>
          <cell r="G2796" t="str">
            <v>MORNING LX 1.0L 5MT ABS</v>
          </cell>
          <cell r="H2796" t="str">
            <v>PLATEADO TITANIO</v>
          </cell>
          <cell r="I2796" t="str">
            <v>Kia La Serena</v>
          </cell>
          <cell r="J2796" t="str">
            <v xml:space="preserve"> </v>
          </cell>
          <cell r="K2796" t="str">
            <v>Felipe Zárate</v>
          </cell>
          <cell r="L2796" t="str">
            <v>Erica Miranda</v>
          </cell>
          <cell r="M2796" t="str">
            <v>emiranda@callegari.cl</v>
          </cell>
          <cell r="N2796">
            <v>5500000</v>
          </cell>
        </row>
        <row r="2797">
          <cell r="A2797" t="str">
            <v>LZPC98</v>
          </cell>
          <cell r="B2797">
            <v>44377.694444444445</v>
          </cell>
          <cell r="C2797" t="str">
            <v>NISSAN</v>
          </cell>
          <cell r="D2797" t="str">
            <v>VERSA</v>
          </cell>
          <cell r="E2797">
            <v>2020</v>
          </cell>
          <cell r="F2797">
            <v>9400</v>
          </cell>
          <cell r="H2797" t="str">
            <v>ROJO</v>
          </cell>
          <cell r="I2797" t="str">
            <v>Sk Copiapo</v>
          </cell>
          <cell r="J2797" t="str">
            <v xml:space="preserve"> </v>
          </cell>
          <cell r="K2797" t="str">
            <v>Felipe Zárate</v>
          </cell>
          <cell r="L2797" t="str">
            <v>Elizabeth Guerrero</v>
          </cell>
          <cell r="M2797" t="str">
            <v>eguerrero@callegari.cl</v>
          </cell>
          <cell r="N2797">
            <v>9200000</v>
          </cell>
        </row>
        <row r="2798">
          <cell r="A2798" t="str">
            <v>LLBY14</v>
          </cell>
          <cell r="B2798">
            <v>44377.679166666669</v>
          </cell>
          <cell r="C2798" t="str">
            <v>NISSAN</v>
          </cell>
          <cell r="D2798" t="str">
            <v>KICKS</v>
          </cell>
          <cell r="E2798">
            <v>2019</v>
          </cell>
          <cell r="F2798">
            <v>17141</v>
          </cell>
          <cell r="G2798" t="str">
            <v>1.6 ADVANCE CVT AT</v>
          </cell>
          <cell r="H2798" t="str">
            <v>BLANCO PERLA</v>
          </cell>
          <cell r="I2798" t="str">
            <v>Nissan La Serena</v>
          </cell>
          <cell r="J2798" t="str">
            <v xml:space="preserve"> </v>
          </cell>
          <cell r="K2798" t="str">
            <v>Felipe Zárate</v>
          </cell>
          <cell r="L2798" t="str">
            <v>Magdalena Olivares</v>
          </cell>
          <cell r="M2798" t="str">
            <v>molivares@callegari.cl</v>
          </cell>
          <cell r="N2798">
            <v>11807669</v>
          </cell>
        </row>
        <row r="2799">
          <cell r="A2799" t="str">
            <v>LRWB16</v>
          </cell>
          <cell r="B2799">
            <v>44377.559027777781</v>
          </cell>
          <cell r="C2799" t="str">
            <v>NISSAN</v>
          </cell>
          <cell r="D2799" t="str">
            <v>QASHQAI</v>
          </cell>
          <cell r="E2799">
            <v>2019</v>
          </cell>
          <cell r="F2799">
            <v>24000</v>
          </cell>
          <cell r="G2799" t="str">
            <v>2.0 SENSE AC MT 4X2</v>
          </cell>
          <cell r="H2799" t="str">
            <v>AZUL CLARO METALICO</v>
          </cell>
          <cell r="I2799" t="str">
            <v>Second Floor Nissan</v>
          </cell>
          <cell r="J2799" t="str">
            <v xml:space="preserve"> </v>
          </cell>
          <cell r="K2799" t="str">
            <v>Felipe Zárate</v>
          </cell>
          <cell r="L2799" t="str">
            <v>Paola Lettura</v>
          </cell>
          <cell r="M2799" t="str">
            <v>plettura@callegari.cl</v>
          </cell>
          <cell r="N2799">
            <v>12500000</v>
          </cell>
        </row>
        <row r="2800">
          <cell r="A2800" t="str">
            <v>KJRJ11</v>
          </cell>
          <cell r="B2800">
            <v>44377.515277777777</v>
          </cell>
          <cell r="C2800" t="str">
            <v>KIA MOTORS</v>
          </cell>
          <cell r="D2800" t="str">
            <v>RIO 4</v>
          </cell>
          <cell r="E2800">
            <v>2018</v>
          </cell>
          <cell r="F2800">
            <v>45000</v>
          </cell>
          <cell r="G2800" t="str">
            <v>RIO 4 LX 1.4L 6MT</v>
          </cell>
          <cell r="H2800" t="str">
            <v>GRIS</v>
          </cell>
          <cell r="I2800" t="str">
            <v>Mall Coquimbo (Inactiva)</v>
          </cell>
          <cell r="J2800" t="str">
            <v xml:space="preserve"> </v>
          </cell>
          <cell r="K2800" t="str">
            <v>Felipe Zárate</v>
          </cell>
          <cell r="L2800" t="str">
            <v>Roberto Villalon</v>
          </cell>
          <cell r="M2800" t="str">
            <v>rvillalon@callegari.cl</v>
          </cell>
          <cell r="N2800">
            <v>6700000</v>
          </cell>
        </row>
        <row r="2801">
          <cell r="A2801" t="str">
            <v>LBGS72</v>
          </cell>
          <cell r="B2801">
            <v>44377.481944444444</v>
          </cell>
          <cell r="C2801" t="str">
            <v>FORD</v>
          </cell>
          <cell r="D2801" t="str">
            <v>ECOSPORT</v>
          </cell>
          <cell r="E2801">
            <v>2019</v>
          </cell>
          <cell r="F2801">
            <v>27500</v>
          </cell>
          <cell r="G2801" t="str">
            <v>1.5 FREESTYLE MT</v>
          </cell>
          <cell r="H2801" t="str">
            <v>BLANCO</v>
          </cell>
          <cell r="I2801" t="str">
            <v>Megacentro La Serena</v>
          </cell>
          <cell r="J2801" t="str">
            <v xml:space="preserve"> </v>
          </cell>
          <cell r="K2801" t="str">
            <v>Felipe Zárate</v>
          </cell>
          <cell r="L2801" t="str">
            <v>Fabian Muñoz</v>
          </cell>
          <cell r="M2801" t="str">
            <v>fmunoz@callegari.cl</v>
          </cell>
          <cell r="N2801">
            <v>10500000</v>
          </cell>
        </row>
        <row r="2802">
          <cell r="A2802" t="str">
            <v>LBGS97</v>
          </cell>
          <cell r="B2802">
            <v>44377.417361111111</v>
          </cell>
          <cell r="C2802" t="str">
            <v>MITSUBISHI</v>
          </cell>
          <cell r="D2802" t="str">
            <v>MIRAGE</v>
          </cell>
          <cell r="E2802">
            <v>2019</v>
          </cell>
          <cell r="F2802">
            <v>57767</v>
          </cell>
          <cell r="G2802" t="str">
            <v>1.2 GLX MT</v>
          </cell>
          <cell r="H2802" t="str">
            <v>GRIS GRAFITO</v>
          </cell>
          <cell r="I2802" t="str">
            <v>Mitsubishi</v>
          </cell>
          <cell r="J2802" t="str">
            <v xml:space="preserve"> </v>
          </cell>
          <cell r="K2802" t="str">
            <v>Felipe Zárate</v>
          </cell>
          <cell r="L2802" t="str">
            <v>Rodrigo Salazar</v>
          </cell>
          <cell r="M2802" t="str">
            <v>rsalazar@callegari.cl</v>
          </cell>
          <cell r="N2802">
            <v>5700000</v>
          </cell>
        </row>
        <row r="2803">
          <cell r="A2803" t="str">
            <v>PCFB53</v>
          </cell>
          <cell r="B2803">
            <v>44377.416666666664</v>
          </cell>
          <cell r="C2803" t="str">
            <v>MG</v>
          </cell>
          <cell r="D2803" t="str">
            <v>MG3</v>
          </cell>
          <cell r="E2803">
            <v>2020</v>
          </cell>
          <cell r="F2803">
            <v>5500</v>
          </cell>
          <cell r="G2803" t="str">
            <v>1.5 MT COM</v>
          </cell>
          <cell r="H2803" t="str">
            <v>PLATEADO</v>
          </cell>
          <cell r="I2803" t="str">
            <v>Mitsubishi</v>
          </cell>
          <cell r="J2803" t="str">
            <v xml:space="preserve"> </v>
          </cell>
          <cell r="K2803" t="str">
            <v>Felipe Zárate</v>
          </cell>
          <cell r="L2803" t="str">
            <v>Rodrigo Salazar</v>
          </cell>
          <cell r="M2803" t="str">
            <v>rsalazar@callegari.cl</v>
          </cell>
          <cell r="N2803">
            <v>7200000</v>
          </cell>
        </row>
        <row r="2804">
          <cell r="A2804" t="str">
            <v>KHPD57</v>
          </cell>
          <cell r="B2804">
            <v>44377.397222222222</v>
          </cell>
          <cell r="C2804" t="str">
            <v>KIA MOTORS</v>
          </cell>
          <cell r="D2804" t="str">
            <v>SPORTAGE</v>
          </cell>
          <cell r="E2804">
            <v>2018</v>
          </cell>
          <cell r="F2804">
            <v>10500</v>
          </cell>
          <cell r="G2804" t="str">
            <v>SPORTAGE LX 2.0L GSL 6MT 2WD</v>
          </cell>
          <cell r="H2804" t="str">
            <v>PLATEADO MINERAL</v>
          </cell>
          <cell r="I2804" t="str">
            <v>Second Floor Kia</v>
          </cell>
          <cell r="J2804" t="str">
            <v xml:space="preserve"> </v>
          </cell>
          <cell r="K2804" t="str">
            <v>Felipe Zárate</v>
          </cell>
          <cell r="L2804" t="str">
            <v>Loreto Garces</v>
          </cell>
          <cell r="M2804" t="str">
            <v>lgarces@callegari.cl</v>
          </cell>
          <cell r="N2804">
            <v>13500000</v>
          </cell>
        </row>
        <row r="2805">
          <cell r="A2805" t="str">
            <v>KJYF65</v>
          </cell>
          <cell r="B2805">
            <v>44377.397222222222</v>
          </cell>
          <cell r="C2805" t="str">
            <v>CHERY</v>
          </cell>
          <cell r="D2805" t="str">
            <v>FULWIN</v>
          </cell>
          <cell r="E2805">
            <v>2018</v>
          </cell>
          <cell r="F2805">
            <v>30000</v>
          </cell>
          <cell r="G2805" t="str">
            <v>1.5 SPORT GLX MT</v>
          </cell>
          <cell r="H2805" t="str">
            <v>GRIS GRAFITO</v>
          </cell>
          <cell r="I2805" t="str">
            <v>Megacentro Ovalle</v>
          </cell>
          <cell r="J2805" t="str">
            <v xml:space="preserve"> </v>
          </cell>
          <cell r="K2805" t="str">
            <v>Felipe Zárate</v>
          </cell>
          <cell r="L2805" t="str">
            <v>David Ramirez</v>
          </cell>
          <cell r="M2805" t="str">
            <v>dramirez@callegari.cl</v>
          </cell>
          <cell r="N2805">
            <v>5000000</v>
          </cell>
        </row>
        <row r="2806">
          <cell r="A2806" t="str">
            <v>LHRW22</v>
          </cell>
          <cell r="B2806">
            <v>44377.397222222222</v>
          </cell>
          <cell r="C2806" t="str">
            <v>FORD</v>
          </cell>
          <cell r="D2806" t="str">
            <v>RANGER</v>
          </cell>
          <cell r="E2806">
            <v>2019</v>
          </cell>
          <cell r="F2806">
            <v>40000</v>
          </cell>
          <cell r="G2806" t="str">
            <v>3.2 XLT AT 4X4 DIESEL</v>
          </cell>
          <cell r="H2806" t="str">
            <v>ROJO DESIERTO</v>
          </cell>
          <cell r="I2806" t="str">
            <v>Megacentro La Serena</v>
          </cell>
          <cell r="J2806" t="str">
            <v xml:space="preserve"> </v>
          </cell>
          <cell r="K2806" t="str">
            <v>Felipe Zárate</v>
          </cell>
          <cell r="L2806" t="str">
            <v>Fabian Muñoz</v>
          </cell>
          <cell r="M2806" t="str">
            <v>fmunoz@callegari.cl</v>
          </cell>
          <cell r="N2806">
            <v>21000000</v>
          </cell>
        </row>
        <row r="2807">
          <cell r="A2807" t="str">
            <v>KJYD57</v>
          </cell>
          <cell r="B2807">
            <v>44376.765277777777</v>
          </cell>
          <cell r="C2807" t="str">
            <v>NISSAN</v>
          </cell>
          <cell r="D2807" t="str">
            <v>KICKS</v>
          </cell>
          <cell r="E2807">
            <v>2018</v>
          </cell>
          <cell r="F2807">
            <v>33000</v>
          </cell>
          <cell r="G2807" t="str">
            <v>1.6 ADVANCE CVT AT</v>
          </cell>
          <cell r="H2807" t="str">
            <v>ROJO METALICO</v>
          </cell>
          <cell r="I2807" t="str">
            <v>Nissan La Serena</v>
          </cell>
          <cell r="J2807" t="str">
            <v xml:space="preserve"> </v>
          </cell>
          <cell r="K2807" t="str">
            <v>Felipe Zárate</v>
          </cell>
          <cell r="L2807" t="str">
            <v>Gemita Muñoz</v>
          </cell>
          <cell r="M2807" t="str">
            <v>gmunoz@callegari.cl</v>
          </cell>
          <cell r="N2807">
            <v>11700000</v>
          </cell>
        </row>
        <row r="2808">
          <cell r="A2808" t="str">
            <v>FKDZ19</v>
          </cell>
          <cell r="B2808">
            <v>44376.727083333331</v>
          </cell>
          <cell r="C2808" t="str">
            <v>HYUNDAI</v>
          </cell>
          <cell r="D2808" t="str">
            <v>SANTA FE</v>
          </cell>
          <cell r="E2808">
            <v>2013</v>
          </cell>
          <cell r="F2808">
            <v>88500</v>
          </cell>
          <cell r="G2808" t="str">
            <v>2.4 DM GLS 2WD AT</v>
          </cell>
          <cell r="H2808" t="str">
            <v>BLANCO PERLA</v>
          </cell>
          <cell r="I2808" t="str">
            <v>Second Floor Jeep</v>
          </cell>
          <cell r="J2808" t="str">
            <v xml:space="preserve"> </v>
          </cell>
          <cell r="K2808" t="str">
            <v>Felipe Zárate</v>
          </cell>
          <cell r="L2808" t="str">
            <v>Maria Francisca Campos</v>
          </cell>
          <cell r="M2808" t="str">
            <v>mcampos@callegari.cl</v>
          </cell>
          <cell r="N2808">
            <v>10000000</v>
          </cell>
        </row>
        <row r="2809">
          <cell r="A2809" t="str">
            <v>KGZJ78</v>
          </cell>
          <cell r="B2809">
            <v>44376.726388888892</v>
          </cell>
          <cell r="C2809" t="str">
            <v>SSANGYONG</v>
          </cell>
          <cell r="D2809" t="str">
            <v>STAVIC</v>
          </cell>
          <cell r="E2809">
            <v>2018</v>
          </cell>
          <cell r="F2809">
            <v>123000</v>
          </cell>
          <cell r="G2809" t="str">
            <v>2.2 AT DIESEL 4X4</v>
          </cell>
          <cell r="H2809" t="str">
            <v>GRIS OSCURO</v>
          </cell>
          <cell r="I2809" t="str">
            <v>Megacentro La Serena</v>
          </cell>
          <cell r="J2809" t="str">
            <v xml:space="preserve"> </v>
          </cell>
          <cell r="K2809" t="str">
            <v>Felipe Zárate</v>
          </cell>
          <cell r="L2809" t="str">
            <v>Fabian Muñoz</v>
          </cell>
          <cell r="M2809" t="str">
            <v>fmunoz@callegari.cl</v>
          </cell>
          <cell r="N2809">
            <v>14200000</v>
          </cell>
        </row>
        <row r="2810">
          <cell r="A2810" t="str">
            <v>LLYB76</v>
          </cell>
          <cell r="B2810">
            <v>44372.756944444445</v>
          </cell>
          <cell r="C2810" t="str">
            <v>MITSUBISHI</v>
          </cell>
          <cell r="D2810" t="str">
            <v>MONTERO SPORT</v>
          </cell>
          <cell r="E2810">
            <v>2019</v>
          </cell>
          <cell r="F2810">
            <v>70000</v>
          </cell>
          <cell r="G2810" t="str">
            <v>3.0 AT 4X2</v>
          </cell>
          <cell r="H2810" t="str">
            <v>PLATEADO</v>
          </cell>
          <cell r="I2810" t="str">
            <v>Second Floor Mg</v>
          </cell>
          <cell r="J2810" t="str">
            <v xml:space="preserve"> </v>
          </cell>
          <cell r="K2810" t="str">
            <v>Felipe Zárate</v>
          </cell>
          <cell r="L2810" t="str">
            <v>Whitney Torres</v>
          </cell>
          <cell r="M2810" t="str">
            <v>mariana.torres@callegari.cl</v>
          </cell>
          <cell r="N2810">
            <v>18500000</v>
          </cell>
        </row>
        <row r="2811">
          <cell r="A2811" t="str">
            <v>JWYG34</v>
          </cell>
          <cell r="B2811">
            <v>44372.502083333333</v>
          </cell>
          <cell r="C2811" t="str">
            <v>RENAULT</v>
          </cell>
          <cell r="D2811" t="str">
            <v>KOLEOS</v>
          </cell>
          <cell r="E2811">
            <v>2018</v>
          </cell>
          <cell r="F2811">
            <v>36000</v>
          </cell>
          <cell r="G2811" t="str">
            <v>2.5 PRIV 4X4 6CVT AT</v>
          </cell>
          <cell r="H2811" t="str">
            <v>PLATEADO PLATA</v>
          </cell>
          <cell r="I2811" t="str">
            <v>Kia La Serena</v>
          </cell>
          <cell r="J2811" t="str">
            <v xml:space="preserve"> </v>
          </cell>
          <cell r="K2811" t="str">
            <v>Felipe Zárate</v>
          </cell>
          <cell r="L2811" t="str">
            <v>Carolina Bustos</v>
          </cell>
          <cell r="M2811" t="str">
            <v>cbustos@callegari.cl</v>
          </cell>
          <cell r="N2811">
            <v>15700000</v>
          </cell>
        </row>
        <row r="2812">
          <cell r="A2812" t="str">
            <v>JHRW62</v>
          </cell>
          <cell r="B2812">
            <v>44371.779861111114</v>
          </cell>
          <cell r="C2812" t="str">
            <v>KIA MOTORS</v>
          </cell>
          <cell r="D2812" t="str">
            <v>RIO 5</v>
          </cell>
          <cell r="E2812">
            <v>2017</v>
          </cell>
          <cell r="F2812">
            <v>13500</v>
          </cell>
          <cell r="G2812" t="str">
            <v>RIO 5 EX 1.2L 5MT DAB</v>
          </cell>
          <cell r="H2812" t="str">
            <v>PLATEADO BRILLANTE</v>
          </cell>
          <cell r="I2812" t="str">
            <v>Vallenar</v>
          </cell>
          <cell r="J2812" t="str">
            <v xml:space="preserve"> </v>
          </cell>
          <cell r="K2812" t="str">
            <v>Felipe Zárate</v>
          </cell>
          <cell r="L2812" t="str">
            <v>Jorge Peña</v>
          </cell>
          <cell r="M2812" t="str">
            <v>jpenav@callegari.cl</v>
          </cell>
          <cell r="N2812">
            <v>7600000</v>
          </cell>
        </row>
        <row r="2813">
          <cell r="A2813" t="str">
            <v>GLKC57</v>
          </cell>
          <cell r="B2813">
            <v>44371.511805555558</v>
          </cell>
          <cell r="C2813" t="str">
            <v>FORD</v>
          </cell>
          <cell r="D2813" t="str">
            <v>F-150</v>
          </cell>
          <cell r="E2813">
            <v>2014</v>
          </cell>
          <cell r="F2813">
            <v>56000</v>
          </cell>
          <cell r="G2813" t="str">
            <v>3.7 XLT AT REGCAB 4X2</v>
          </cell>
          <cell r="H2813" t="str">
            <v>NEGRO TUXEDO</v>
          </cell>
          <cell r="I2813" t="str">
            <v>Second Floor Opel</v>
          </cell>
          <cell r="J2813" t="str">
            <v xml:space="preserve"> </v>
          </cell>
          <cell r="K2813" t="str">
            <v>Felipe Zárate</v>
          </cell>
          <cell r="L2813" t="str">
            <v>Rodrigo Noble</v>
          </cell>
          <cell r="M2813" t="str">
            <v>rnoble@callegari.cl</v>
          </cell>
          <cell r="N2813">
            <v>12800000</v>
          </cell>
        </row>
        <row r="2814">
          <cell r="A2814" t="str">
            <v>KSRR73</v>
          </cell>
          <cell r="B2814">
            <v>44371.496527777781</v>
          </cell>
          <cell r="C2814" t="str">
            <v>JAC</v>
          </cell>
          <cell r="D2814" t="str">
            <v>S2</v>
          </cell>
          <cell r="E2814">
            <v>2018</v>
          </cell>
          <cell r="F2814">
            <v>2500</v>
          </cell>
          <cell r="G2814" t="str">
            <v>1.5 4X2 CE CVT AT</v>
          </cell>
          <cell r="H2814" t="str">
            <v>PLATEADO PLATA</v>
          </cell>
          <cell r="I2814" t="str">
            <v>Second Floor Mitsubishi</v>
          </cell>
          <cell r="J2814" t="str">
            <v xml:space="preserve"> </v>
          </cell>
          <cell r="K2814" t="str">
            <v>Felipe Zárate</v>
          </cell>
          <cell r="L2814" t="str">
            <v>Paola Hidalgo</v>
          </cell>
          <cell r="M2814" t="str">
            <v>paola.hidalgo@callegari.cl</v>
          </cell>
          <cell r="N2814">
            <v>7000000</v>
          </cell>
        </row>
        <row r="2815">
          <cell r="A2815" t="str">
            <v>JPZZ40</v>
          </cell>
          <cell r="B2815">
            <v>44371.495833333334</v>
          </cell>
          <cell r="C2815" t="str">
            <v>SUBARU</v>
          </cell>
          <cell r="D2815" t="str">
            <v>XV</v>
          </cell>
          <cell r="E2815">
            <v>2017</v>
          </cell>
          <cell r="F2815">
            <v>90000</v>
          </cell>
          <cell r="G2815" t="str">
            <v>2.0 AWD MT</v>
          </cell>
          <cell r="H2815" t="str">
            <v>PLATEADO HIELO CLARO</v>
          </cell>
          <cell r="I2815" t="str">
            <v>Premium Copiapo</v>
          </cell>
          <cell r="J2815" t="str">
            <v xml:space="preserve"> </v>
          </cell>
          <cell r="K2815" t="str">
            <v>Felipe Zárate</v>
          </cell>
          <cell r="L2815" t="str">
            <v>Omar Rojas</v>
          </cell>
          <cell r="M2815" t="str">
            <v>orojas@callegari.cl</v>
          </cell>
          <cell r="N2815">
            <v>11000000</v>
          </cell>
        </row>
        <row r="2816">
          <cell r="A2816" t="str">
            <v>HZKJ78</v>
          </cell>
          <cell r="B2816">
            <v>44370.512499999997</v>
          </cell>
          <cell r="C2816" t="str">
            <v>FORD</v>
          </cell>
          <cell r="D2816" t="str">
            <v>EXPLORER</v>
          </cell>
          <cell r="E2816">
            <v>2016</v>
          </cell>
          <cell r="F2816">
            <v>105000</v>
          </cell>
          <cell r="H2816" t="str">
            <v>ROJO METALICO</v>
          </cell>
          <cell r="I2816" t="str">
            <v>Vallenar</v>
          </cell>
          <cell r="J2816" t="str">
            <v xml:space="preserve"> </v>
          </cell>
          <cell r="K2816" t="str">
            <v>Felipe Zárate</v>
          </cell>
          <cell r="L2816" t="str">
            <v>Claudia Vasquez</v>
          </cell>
          <cell r="M2816" t="str">
            <v>cvasquez@callegari.cl</v>
          </cell>
          <cell r="N2816">
            <v>16000000</v>
          </cell>
        </row>
        <row r="2817">
          <cell r="A2817" t="str">
            <v>KSRP50</v>
          </cell>
          <cell r="B2817">
            <v>44369.713194444441</v>
          </cell>
          <cell r="C2817" t="str">
            <v>FORD</v>
          </cell>
          <cell r="D2817" t="str">
            <v>EXPLORER</v>
          </cell>
          <cell r="E2817">
            <v>2019</v>
          </cell>
          <cell r="F2817">
            <v>24920</v>
          </cell>
          <cell r="G2817" t="str">
            <v>2.3 ECOBOOST / LIMITED 4X4 AT</v>
          </cell>
          <cell r="H2817" t="str">
            <v>ROJO METALICO</v>
          </cell>
          <cell r="I2817" t="str">
            <v>Megacentro La Serena</v>
          </cell>
          <cell r="J2817" t="str">
            <v xml:space="preserve"> </v>
          </cell>
          <cell r="K2817" t="str">
            <v>Felipe Zárate</v>
          </cell>
          <cell r="L2817" t="str">
            <v>Viviana Rojas</v>
          </cell>
          <cell r="M2817" t="str">
            <v>v.rojas@callegari.cl</v>
          </cell>
          <cell r="N2817">
            <v>25500000</v>
          </cell>
        </row>
        <row r="2818">
          <cell r="A2818" t="str">
            <v>PCFJ46</v>
          </cell>
          <cell r="B2818">
            <v>44369.52847222222</v>
          </cell>
          <cell r="C2818" t="str">
            <v>CHERY</v>
          </cell>
          <cell r="D2818" t="str">
            <v>TIGGO 2</v>
          </cell>
          <cell r="E2818">
            <v>2020</v>
          </cell>
          <cell r="F2818">
            <v>10500</v>
          </cell>
          <cell r="G2818" t="str">
            <v>1.5 GLS ECOCUERO MT 4X2</v>
          </cell>
          <cell r="H2818" t="str">
            <v>NARANJO METALIZADO</v>
          </cell>
          <cell r="I2818" t="str">
            <v>Second Floor Mitsubishi</v>
          </cell>
          <cell r="J2818" t="str">
            <v xml:space="preserve"> </v>
          </cell>
          <cell r="K2818" t="str">
            <v>Felipe Zárate</v>
          </cell>
          <cell r="L2818" t="str">
            <v>Paola Hidalgo</v>
          </cell>
          <cell r="M2818" t="str">
            <v>paola.hidalgo@callegari.cl</v>
          </cell>
          <cell r="N2818">
            <v>6700000</v>
          </cell>
        </row>
        <row r="2819">
          <cell r="A2819" t="str">
            <v>KLRZ87</v>
          </cell>
          <cell r="B2819">
            <v>44369.430555555555</v>
          </cell>
          <cell r="C2819" t="str">
            <v>NISSAN</v>
          </cell>
          <cell r="D2819" t="str">
            <v>NP300</v>
          </cell>
          <cell r="E2819">
            <v>2018</v>
          </cell>
          <cell r="F2819">
            <v>58000</v>
          </cell>
          <cell r="G2819" t="str">
            <v>2.3 DSL DC SE MT 4WD</v>
          </cell>
          <cell r="H2819" t="str">
            <v>BLANCO</v>
          </cell>
          <cell r="I2819" t="str">
            <v>Nissan La Serena</v>
          </cell>
          <cell r="J2819" t="str">
            <v xml:space="preserve"> </v>
          </cell>
          <cell r="K2819" t="str">
            <v>Felipe Zárate</v>
          </cell>
          <cell r="L2819" t="str">
            <v>Matias Heredia</v>
          </cell>
          <cell r="M2819" t="str">
            <v>mheredia@callegari.cl</v>
          </cell>
          <cell r="N2819">
            <v>16000000</v>
          </cell>
        </row>
        <row r="2820">
          <cell r="A2820" t="str">
            <v>JDKH51</v>
          </cell>
          <cell r="B2820">
            <v>44369.404166666667</v>
          </cell>
          <cell r="C2820" t="str">
            <v>NISSAN</v>
          </cell>
          <cell r="D2820" t="str">
            <v>X-TRAIL</v>
          </cell>
          <cell r="E2820">
            <v>2017</v>
          </cell>
          <cell r="F2820">
            <v>52000</v>
          </cell>
          <cell r="G2820" t="str">
            <v>2.5 SENSE CVT 4X2 AT</v>
          </cell>
          <cell r="H2820" t="str">
            <v>GRIS METALICO</v>
          </cell>
          <cell r="I2820" t="str">
            <v>Nissan La Serena</v>
          </cell>
          <cell r="J2820" t="str">
            <v xml:space="preserve"> </v>
          </cell>
          <cell r="K2820" t="str">
            <v>Felipe Zárate</v>
          </cell>
          <cell r="L2820" t="str">
            <v>Gemita Muñoz</v>
          </cell>
          <cell r="M2820" t="str">
            <v>gmunoz@callegari.cl</v>
          </cell>
          <cell r="N2820">
            <v>13000000</v>
          </cell>
        </row>
        <row r="2821">
          <cell r="A2821" t="str">
            <v>PKJR44</v>
          </cell>
          <cell r="B2821">
            <v>44365.504166666666</v>
          </cell>
          <cell r="C2821" t="str">
            <v>KIA MOTORS</v>
          </cell>
          <cell r="D2821" t="str">
            <v>RIO 5</v>
          </cell>
          <cell r="E2821">
            <v>2021</v>
          </cell>
          <cell r="F2821">
            <v>3500</v>
          </cell>
          <cell r="G2821" t="str">
            <v>RIO 5 EX 1.4L 6MT AC</v>
          </cell>
          <cell r="H2821" t="str">
            <v>BLANCO INVIERNO</v>
          </cell>
          <cell r="I2821" t="str">
            <v>Kia La Serena</v>
          </cell>
          <cell r="J2821" t="str">
            <v xml:space="preserve"> </v>
          </cell>
          <cell r="K2821" t="str">
            <v>Felipe Zárate</v>
          </cell>
          <cell r="L2821" t="str">
            <v>Carolina Bustos</v>
          </cell>
          <cell r="M2821" t="str">
            <v>cbustos@callegari.cl</v>
          </cell>
          <cell r="N2821">
            <v>9500000</v>
          </cell>
        </row>
        <row r="2822">
          <cell r="A2822" t="str">
            <v>HXXT73</v>
          </cell>
          <cell r="B2822">
            <v>44364.752083333333</v>
          </cell>
          <cell r="C2822" t="str">
            <v>MERCEDES BENZ</v>
          </cell>
          <cell r="D2822" t="str">
            <v>A250</v>
          </cell>
          <cell r="E2822">
            <v>2016</v>
          </cell>
          <cell r="F2822">
            <v>37000</v>
          </cell>
          <cell r="G2822" t="str">
            <v>2.0 A250 SPORT AT</v>
          </cell>
          <cell r="H2822" t="str">
            <v>PLATEADO</v>
          </cell>
          <cell r="I2822" t="str">
            <v>Local Fco De Aguirre</v>
          </cell>
          <cell r="J2822" t="str">
            <v xml:space="preserve"> </v>
          </cell>
          <cell r="K2822" t="str">
            <v>Felipe Zárate</v>
          </cell>
          <cell r="L2822" t="str">
            <v>Pablo Toth</v>
          </cell>
          <cell r="M2822" t="str">
            <v>ptoth@callegari.cl</v>
          </cell>
          <cell r="N2822">
            <v>15800000</v>
          </cell>
        </row>
        <row r="2823">
          <cell r="A2823" t="str">
            <v>KSRT89</v>
          </cell>
          <cell r="B2823">
            <v>44363.564583333333</v>
          </cell>
          <cell r="C2823" t="str">
            <v>KIA MOTORS</v>
          </cell>
          <cell r="D2823" t="str">
            <v>SORENTO</v>
          </cell>
          <cell r="E2823">
            <v>2018</v>
          </cell>
          <cell r="F2823">
            <v>45000</v>
          </cell>
          <cell r="G2823" t="str">
            <v>SORENTO EX 2.2L DSL 6MT 2WD</v>
          </cell>
          <cell r="H2823" t="str">
            <v>GRIS PLATINADO</v>
          </cell>
          <cell r="I2823" t="str">
            <v>Second Floor Jeep</v>
          </cell>
          <cell r="J2823" t="str">
            <v xml:space="preserve"> </v>
          </cell>
          <cell r="K2823" t="str">
            <v>Felipe Zárate</v>
          </cell>
          <cell r="L2823" t="str">
            <v>Maria Francisca Campos</v>
          </cell>
          <cell r="M2823" t="str">
            <v>mcampos@callegari.cl</v>
          </cell>
          <cell r="N2823">
            <v>18000000</v>
          </cell>
        </row>
        <row r="2824">
          <cell r="A2824" t="str">
            <v>KLPL27</v>
          </cell>
          <cell r="B2824">
            <v>44363.553472222222</v>
          </cell>
          <cell r="C2824" t="str">
            <v>KIA MOTORS</v>
          </cell>
          <cell r="D2824" t="str">
            <v>MORNING</v>
          </cell>
          <cell r="E2824">
            <v>2018</v>
          </cell>
          <cell r="F2824">
            <v>35000</v>
          </cell>
          <cell r="G2824" t="str">
            <v>MORNING EX 1.2L 5MT FULL</v>
          </cell>
          <cell r="H2824" t="str">
            <v>ROJO VIVO</v>
          </cell>
          <cell r="I2824" t="str">
            <v>Kia La Serena</v>
          </cell>
          <cell r="J2824" t="str">
            <v xml:space="preserve"> </v>
          </cell>
          <cell r="K2824" t="str">
            <v>Felipe Zárate</v>
          </cell>
          <cell r="L2824" t="str">
            <v>José Cerda</v>
          </cell>
          <cell r="M2824" t="str">
            <v>jose.cerda@callegari.cl</v>
          </cell>
          <cell r="N2824">
            <v>7000000</v>
          </cell>
        </row>
        <row r="2825">
          <cell r="A2825" t="str">
            <v>HHXL20</v>
          </cell>
          <cell r="B2825">
            <v>44361.509027777778</v>
          </cell>
          <cell r="C2825" t="str">
            <v>CHEVROLET</v>
          </cell>
          <cell r="D2825" t="str">
            <v>CAMARO</v>
          </cell>
          <cell r="E2825">
            <v>2015</v>
          </cell>
          <cell r="F2825">
            <v>63000</v>
          </cell>
          <cell r="G2825" t="str">
            <v>6.2 NB 2P SS AT</v>
          </cell>
          <cell r="H2825" t="str">
            <v>NEGRO</v>
          </cell>
          <cell r="I2825" t="str">
            <v>Megacentro La Serena</v>
          </cell>
          <cell r="J2825" t="str">
            <v xml:space="preserve"> </v>
          </cell>
          <cell r="K2825" t="str">
            <v>Felipe Zárate</v>
          </cell>
          <cell r="L2825" t="str">
            <v>Fabian Muñoz</v>
          </cell>
          <cell r="M2825" t="str">
            <v>fmunoz@callegari.cl</v>
          </cell>
          <cell r="N2825">
            <v>19400000</v>
          </cell>
        </row>
        <row r="2826">
          <cell r="A2826" t="str">
            <v>FPHR50</v>
          </cell>
          <cell r="B2826">
            <v>44358.500694444447</v>
          </cell>
          <cell r="C2826" t="str">
            <v>KIA MOTORS</v>
          </cell>
          <cell r="D2826" t="str">
            <v>SPORTAGE</v>
          </cell>
          <cell r="E2826">
            <v>2013</v>
          </cell>
          <cell r="F2826">
            <v>114000</v>
          </cell>
          <cell r="G2826" t="str">
            <v>SPORTAGE LX GSL 2.0 MEC A/C DAB ABS 4X2</v>
          </cell>
          <cell r="H2826" t="str">
            <v>PLATEADO MINERAL</v>
          </cell>
          <cell r="I2826" t="str">
            <v>Usados Los Carreras</v>
          </cell>
          <cell r="J2826" t="str">
            <v xml:space="preserve"> </v>
          </cell>
          <cell r="K2826" t="str">
            <v>Felipe Zárate</v>
          </cell>
          <cell r="L2826" t="str">
            <v>Jose Mauricio Ibañez</v>
          </cell>
          <cell r="M2826" t="str">
            <v>jibanez@callegari.cl</v>
          </cell>
          <cell r="N2826">
            <v>8000000</v>
          </cell>
        </row>
        <row r="2827">
          <cell r="A2827" t="str">
            <v>PFRR27</v>
          </cell>
          <cell r="B2827">
            <v>44358.472222222219</v>
          </cell>
          <cell r="C2827" t="str">
            <v>FORD</v>
          </cell>
          <cell r="D2827" t="str">
            <v>F-150</v>
          </cell>
          <cell r="E2827">
            <v>2020</v>
          </cell>
          <cell r="F2827">
            <v>3325</v>
          </cell>
          <cell r="H2827" t="str">
            <v>GRIS PLATA</v>
          </cell>
          <cell r="I2827" t="str">
            <v>Megacentro La Serena</v>
          </cell>
          <cell r="J2827" t="str">
            <v xml:space="preserve"> </v>
          </cell>
          <cell r="K2827" t="str">
            <v>Felipe Zárate</v>
          </cell>
          <cell r="L2827" t="str">
            <v>Juan Saavedra</v>
          </cell>
          <cell r="M2827" t="str">
            <v>jsaavedra@callegari.cl</v>
          </cell>
          <cell r="N2827">
            <v>26000000</v>
          </cell>
        </row>
        <row r="2828">
          <cell r="A2828" t="str">
            <v>FLFH33</v>
          </cell>
          <cell r="B2828">
            <v>44356.776388888888</v>
          </cell>
          <cell r="C2828" t="str">
            <v>SSANGYONG</v>
          </cell>
          <cell r="D2828" t="str">
            <v>ACTYON SPORTS</v>
          </cell>
          <cell r="E2828">
            <v>2013</v>
          </cell>
          <cell r="F2828">
            <v>150000</v>
          </cell>
          <cell r="G2828" t="str">
            <v>2.0 DSL AT 4X2 2AB ABS LL TE</v>
          </cell>
          <cell r="H2828" t="str">
            <v>NEGRO</v>
          </cell>
          <cell r="I2828" t="str">
            <v>Premium Copiapo</v>
          </cell>
          <cell r="J2828" t="str">
            <v xml:space="preserve"> </v>
          </cell>
          <cell r="K2828" t="str">
            <v>Felipe Zárate</v>
          </cell>
          <cell r="L2828" t="str">
            <v>Omar Rojas</v>
          </cell>
          <cell r="M2828" t="str">
            <v>orojas@callegari.cl</v>
          </cell>
          <cell r="N2828">
            <v>8200000</v>
          </cell>
        </row>
        <row r="2829">
          <cell r="A2829" t="str">
            <v>FTJX73</v>
          </cell>
          <cell r="B2829">
            <v>44356.646527777775</v>
          </cell>
          <cell r="C2829" t="str">
            <v>NISSAN</v>
          </cell>
          <cell r="D2829" t="str">
            <v>NAVARA</v>
          </cell>
          <cell r="E2829">
            <v>2013</v>
          </cell>
          <cell r="F2829">
            <v>88500</v>
          </cell>
          <cell r="G2829" t="str">
            <v>2.5 SE 4X4 6MT DSL</v>
          </cell>
          <cell r="H2829" t="str">
            <v>ROJO INTENSO</v>
          </cell>
          <cell r="I2829" t="str">
            <v>Premium Copiapo</v>
          </cell>
          <cell r="J2829" t="str">
            <v xml:space="preserve"> </v>
          </cell>
          <cell r="K2829" t="str">
            <v>Felipe Zárate</v>
          </cell>
          <cell r="L2829" t="str">
            <v>Omar Rojas</v>
          </cell>
          <cell r="M2829" t="str">
            <v>orojas@callegari.cl</v>
          </cell>
          <cell r="N2829">
            <v>9600000</v>
          </cell>
        </row>
        <row r="2830">
          <cell r="A2830" t="str">
            <v>JYBB19</v>
          </cell>
          <cell r="B2830">
            <v>44356.507638888892</v>
          </cell>
          <cell r="C2830" t="str">
            <v>KIA MOTORS</v>
          </cell>
          <cell r="D2830" t="str">
            <v>MORNING</v>
          </cell>
          <cell r="E2830">
            <v>2018</v>
          </cell>
          <cell r="F2830">
            <v>72000</v>
          </cell>
          <cell r="G2830" t="str">
            <v>MORNING EX 1.2L 5MT GT Line</v>
          </cell>
          <cell r="H2830" t="str">
            <v>PLATEADO TITANIO</v>
          </cell>
          <cell r="I2830" t="str">
            <v>Vallenar</v>
          </cell>
          <cell r="J2830" t="str">
            <v xml:space="preserve"> </v>
          </cell>
          <cell r="K2830" t="str">
            <v>Felipe Zárate</v>
          </cell>
          <cell r="L2830" t="str">
            <v>Claudia Vasquez</v>
          </cell>
          <cell r="M2830" t="str">
            <v>cvasquez@callegari.cl</v>
          </cell>
          <cell r="N2830">
            <v>5000000</v>
          </cell>
        </row>
        <row r="2831">
          <cell r="A2831" t="str">
            <v>KTCT40</v>
          </cell>
          <cell r="B2831">
            <v>44355.772222222222</v>
          </cell>
          <cell r="C2831" t="str">
            <v>SUZUKI</v>
          </cell>
          <cell r="D2831" t="str">
            <v>BALENO</v>
          </cell>
          <cell r="E2831">
            <v>2018</v>
          </cell>
          <cell r="F2831">
            <v>17263</v>
          </cell>
          <cell r="G2831" t="str">
            <v>1.4 GLX MT</v>
          </cell>
          <cell r="H2831" t="str">
            <v>BLANCO PERLA</v>
          </cell>
          <cell r="I2831" t="str">
            <v>Megacentro Ovalle</v>
          </cell>
          <cell r="J2831" t="str">
            <v xml:space="preserve"> </v>
          </cell>
          <cell r="K2831" t="str">
            <v>Felipe Zárate</v>
          </cell>
          <cell r="L2831" t="str">
            <v>Gabriela Dictter</v>
          </cell>
          <cell r="M2831" t="str">
            <v>gdictter@callegari.cl</v>
          </cell>
          <cell r="N2831">
            <v>8600000</v>
          </cell>
        </row>
        <row r="2832">
          <cell r="A2832" t="str">
            <v>DGGY28</v>
          </cell>
          <cell r="B2832">
            <v>44355.586111111108</v>
          </cell>
          <cell r="C2832" t="str">
            <v>KIA MOTORS</v>
          </cell>
          <cell r="D2832" t="str">
            <v>RIO</v>
          </cell>
          <cell r="E2832">
            <v>2012</v>
          </cell>
          <cell r="F2832">
            <v>84800</v>
          </cell>
          <cell r="G2832" t="str">
            <v>RIO JB EX 1.4 MEC DH 4X2</v>
          </cell>
          <cell r="H2832" t="str">
            <v>BLANCO INVIERNO</v>
          </cell>
          <cell r="I2832" t="str">
            <v>Megacentro Ovalle</v>
          </cell>
          <cell r="J2832" t="str">
            <v xml:space="preserve"> </v>
          </cell>
          <cell r="K2832" t="str">
            <v>Felipe Zárate</v>
          </cell>
          <cell r="L2832" t="str">
            <v>Marcelo Vigorena</v>
          </cell>
          <cell r="M2832" t="str">
            <v>mvigorena@callegari.cl</v>
          </cell>
          <cell r="N2832">
            <v>3800000</v>
          </cell>
        </row>
        <row r="2833">
          <cell r="A2833" t="str">
            <v>GXTF93</v>
          </cell>
          <cell r="B2833">
            <v>44355.480555555558</v>
          </cell>
          <cell r="C2833" t="str">
            <v>HYUNDAI</v>
          </cell>
          <cell r="D2833" t="str">
            <v>ACCENT</v>
          </cell>
          <cell r="E2833">
            <v>2015</v>
          </cell>
          <cell r="F2833">
            <v>67400</v>
          </cell>
          <cell r="G2833" t="str">
            <v>1.4 RB GL AC MT 4X2</v>
          </cell>
          <cell r="H2833" t="str">
            <v>ROJO BURDEO</v>
          </cell>
          <cell r="I2833" t="str">
            <v>Second Floor Usados</v>
          </cell>
          <cell r="J2833" t="str">
            <v xml:space="preserve"> </v>
          </cell>
          <cell r="K2833" t="str">
            <v>Felipe Zárate</v>
          </cell>
          <cell r="L2833" t="str">
            <v>Liliana Benitez</v>
          </cell>
          <cell r="M2833" t="str">
            <v>lbenitez@callegari.cl</v>
          </cell>
          <cell r="N2833">
            <v>6000000</v>
          </cell>
        </row>
        <row r="2834">
          <cell r="A2834" t="str">
            <v>KCBZ39</v>
          </cell>
          <cell r="B2834">
            <v>44351.74722222222</v>
          </cell>
          <cell r="C2834" t="str">
            <v>SUBARU</v>
          </cell>
          <cell r="D2834" t="str">
            <v>FORESTER</v>
          </cell>
          <cell r="E2834">
            <v>2018</v>
          </cell>
          <cell r="F2834">
            <v>50000</v>
          </cell>
          <cell r="G2834" t="str">
            <v>2.0 AWD CVT XS AT</v>
          </cell>
          <cell r="H2834" t="str">
            <v>GRIS OSCURO METALICO</v>
          </cell>
          <cell r="I2834" t="str">
            <v>Megacentro La Serena</v>
          </cell>
          <cell r="J2834" t="str">
            <v xml:space="preserve"> </v>
          </cell>
          <cell r="K2834" t="str">
            <v>Felipe Zárate</v>
          </cell>
          <cell r="L2834" t="str">
            <v>Manuel Villalon</v>
          </cell>
          <cell r="M2834" t="str">
            <v>mvillalon@callegari.cl</v>
          </cell>
          <cell r="N2834">
            <v>13100000</v>
          </cell>
        </row>
        <row r="2835">
          <cell r="A2835" t="str">
            <v>KZVW77</v>
          </cell>
          <cell r="B2835">
            <v>44350.456250000003</v>
          </cell>
          <cell r="C2835" t="str">
            <v>KIA MOTORS</v>
          </cell>
          <cell r="D2835" t="str">
            <v>RIO 5</v>
          </cell>
          <cell r="E2835">
            <v>2019</v>
          </cell>
          <cell r="F2835">
            <v>11500</v>
          </cell>
          <cell r="G2835" t="str">
            <v>RIO 5 EX 1.4L 6MT</v>
          </cell>
          <cell r="H2835" t="str">
            <v>GRIS URBANO</v>
          </cell>
          <cell r="I2835" t="str">
            <v>Kia La Serena</v>
          </cell>
          <cell r="J2835" t="str">
            <v xml:space="preserve"> </v>
          </cell>
          <cell r="K2835" t="str">
            <v>Felipe Zárate</v>
          </cell>
          <cell r="L2835" t="str">
            <v>José Cerda</v>
          </cell>
          <cell r="M2835" t="str">
            <v>jose.cerda@callegari.cl</v>
          </cell>
          <cell r="N2835">
            <v>8000000</v>
          </cell>
        </row>
        <row r="2836">
          <cell r="A2836" t="str">
            <v>HHXP92</v>
          </cell>
          <cell r="B2836">
            <v>44347.783333333333</v>
          </cell>
          <cell r="C2836" t="str">
            <v>FORD</v>
          </cell>
          <cell r="D2836" t="str">
            <v>FIESTA</v>
          </cell>
          <cell r="E2836">
            <v>2016</v>
          </cell>
          <cell r="F2836">
            <v>90000</v>
          </cell>
          <cell r="G2836" t="str">
            <v>1.6 SE 5P MT</v>
          </cell>
          <cell r="H2836" t="str">
            <v>ROJO METALICO</v>
          </cell>
          <cell r="I2836" t="str">
            <v xml:space="preserve">Premium Usados </v>
          </cell>
          <cell r="J2836" t="str">
            <v xml:space="preserve"> </v>
          </cell>
          <cell r="K2836" t="str">
            <v>Felipe Zárate</v>
          </cell>
          <cell r="L2836" t="str">
            <v>Vanessa  Casanga</v>
          </cell>
          <cell r="M2836" t="str">
            <v>vcasanga@callegari.cl</v>
          </cell>
          <cell r="N2836">
            <v>6000000</v>
          </cell>
        </row>
        <row r="2837">
          <cell r="A2837" t="str">
            <v>KJYP79</v>
          </cell>
          <cell r="B2837">
            <v>44347.652777777781</v>
          </cell>
          <cell r="C2837" t="str">
            <v>NISSAN</v>
          </cell>
          <cell r="D2837" t="str">
            <v>NP300</v>
          </cell>
          <cell r="E2837">
            <v>2018</v>
          </cell>
          <cell r="F2837">
            <v>106000</v>
          </cell>
          <cell r="G2837" t="str">
            <v>2.3 DSL DC LE AT 4WD</v>
          </cell>
          <cell r="H2837" t="str">
            <v>PLATEADO</v>
          </cell>
          <cell r="I2837" t="str">
            <v>Nissan La Serena</v>
          </cell>
          <cell r="J2837" t="str">
            <v xml:space="preserve"> </v>
          </cell>
          <cell r="K2837" t="str">
            <v>Felipe Zárate</v>
          </cell>
          <cell r="L2837" t="str">
            <v>Matias Heredia</v>
          </cell>
          <cell r="M2837" t="str">
            <v>mheredia@callegari.cl</v>
          </cell>
          <cell r="N2837">
            <v>16000000</v>
          </cell>
        </row>
        <row r="2838">
          <cell r="A2838" t="str">
            <v>KJYD48</v>
          </cell>
          <cell r="B2838">
            <v>44347.554166666669</v>
          </cell>
          <cell r="C2838" t="str">
            <v>SSANGYONG</v>
          </cell>
          <cell r="D2838" t="str">
            <v>ACTYON SPORTS</v>
          </cell>
          <cell r="E2838">
            <v>2018</v>
          </cell>
          <cell r="F2838">
            <v>70390</v>
          </cell>
          <cell r="G2838" t="str">
            <v>2.0 DSL MT 4X2 NAS610</v>
          </cell>
          <cell r="H2838" t="str">
            <v>GRIS GRAFITO</v>
          </cell>
          <cell r="I2838" t="str">
            <v>Megacentro Ovalle</v>
          </cell>
          <cell r="J2838" t="str">
            <v xml:space="preserve"> </v>
          </cell>
          <cell r="K2838" t="str">
            <v>Felipe Zárate</v>
          </cell>
          <cell r="L2838" t="str">
            <v>David Ramirez</v>
          </cell>
          <cell r="M2838" t="str">
            <v>dramirez@callegari.cl</v>
          </cell>
          <cell r="N2838">
            <v>9500000</v>
          </cell>
        </row>
        <row r="2839">
          <cell r="A2839" t="str">
            <v>LXSK60</v>
          </cell>
          <cell r="B2839">
            <v>44347.496527777781</v>
          </cell>
          <cell r="C2839" t="str">
            <v>KIA MOTORS</v>
          </cell>
          <cell r="D2839" t="str">
            <v>RIO 5</v>
          </cell>
          <cell r="E2839">
            <v>2020</v>
          </cell>
          <cell r="F2839">
            <v>23318</v>
          </cell>
          <cell r="G2839" t="str">
            <v>RIO 5 EX 1.4L 6MT AC</v>
          </cell>
          <cell r="H2839" t="str">
            <v>GRIS URBANO</v>
          </cell>
          <cell r="I2839" t="str">
            <v>Megacentro Ovalle</v>
          </cell>
          <cell r="J2839" t="str">
            <v xml:space="preserve"> </v>
          </cell>
          <cell r="K2839" t="str">
            <v>Felipe Zárate</v>
          </cell>
          <cell r="L2839" t="str">
            <v>Jasen Jose</v>
          </cell>
          <cell r="M2839" t="str">
            <v>jjasen@callegari.cl</v>
          </cell>
          <cell r="N2839">
            <v>9000000</v>
          </cell>
        </row>
        <row r="2840">
          <cell r="A2840" t="str">
            <v>KFPT37</v>
          </cell>
          <cell r="B2840">
            <v>44344.741666666669</v>
          </cell>
          <cell r="C2840" t="str">
            <v>NISSAN</v>
          </cell>
          <cell r="D2840" t="str">
            <v>NP300</v>
          </cell>
          <cell r="E2840">
            <v>2018</v>
          </cell>
          <cell r="F2840">
            <v>75000</v>
          </cell>
          <cell r="G2840" t="str">
            <v>2.3 DSL DC XE MT 4WD</v>
          </cell>
          <cell r="H2840" t="str">
            <v>NARANJO</v>
          </cell>
          <cell r="I2840" t="str">
            <v>Nissan Copiapo</v>
          </cell>
          <cell r="J2840" t="str">
            <v xml:space="preserve"> </v>
          </cell>
          <cell r="K2840" t="str">
            <v>Felipe Zárate</v>
          </cell>
          <cell r="L2840" t="str">
            <v>Jonathan Barraza</v>
          </cell>
          <cell r="M2840" t="str">
            <v>jbarraza@callegari.cl</v>
          </cell>
          <cell r="N2840">
            <v>14500000</v>
          </cell>
        </row>
        <row r="2841">
          <cell r="A2841" t="str">
            <v>FXSR55</v>
          </cell>
          <cell r="B2841">
            <v>44344.627083333333</v>
          </cell>
          <cell r="C2841" t="str">
            <v>JAC</v>
          </cell>
          <cell r="D2841" t="str">
            <v>A-137</v>
          </cell>
          <cell r="E2841">
            <v>2013</v>
          </cell>
          <cell r="F2841">
            <v>69230</v>
          </cell>
          <cell r="G2841" t="str">
            <v>1.3 VVT SPORT BBE MT</v>
          </cell>
          <cell r="H2841" t="str">
            <v>AZUL OCEANO</v>
          </cell>
          <cell r="I2841" t="str">
            <v xml:space="preserve">Premium Usados </v>
          </cell>
          <cell r="J2841" t="str">
            <v xml:space="preserve"> </v>
          </cell>
          <cell r="K2841" t="str">
            <v>Felipe Zárate</v>
          </cell>
          <cell r="L2841" t="str">
            <v>Rodrigo Toro</v>
          </cell>
          <cell r="M2841" t="str">
            <v>rtoro@callegari.cl</v>
          </cell>
          <cell r="N2841">
            <v>3800000</v>
          </cell>
        </row>
        <row r="2842">
          <cell r="A2842" t="str">
            <v>PLHJ63</v>
          </cell>
          <cell r="B2842">
            <v>44344.463888888888</v>
          </cell>
          <cell r="C2842" t="str">
            <v>FORD</v>
          </cell>
          <cell r="D2842" t="str">
            <v>RANGER</v>
          </cell>
          <cell r="E2842">
            <v>2021</v>
          </cell>
          <cell r="F2842">
            <v>10800</v>
          </cell>
          <cell r="G2842" t="str">
            <v>3.2 XLT MT 4X4 DIESEL</v>
          </cell>
          <cell r="H2842" t="str">
            <v>GRIS MERCURIO</v>
          </cell>
          <cell r="I2842" t="str">
            <v>Megacentro La Serena</v>
          </cell>
          <cell r="J2842" t="str">
            <v xml:space="preserve"> </v>
          </cell>
          <cell r="K2842" t="str">
            <v>Felipe Zárate</v>
          </cell>
          <cell r="L2842" t="str">
            <v>Fabian Muñoz</v>
          </cell>
          <cell r="M2842" t="str">
            <v>fmunoz@callegari.cl</v>
          </cell>
          <cell r="N2842">
            <v>21000000</v>
          </cell>
        </row>
        <row r="2843">
          <cell r="A2843" t="str">
            <v>HBFK85</v>
          </cell>
          <cell r="B2843">
            <v>44343.713194444441</v>
          </cell>
          <cell r="C2843" t="str">
            <v>SUBARU</v>
          </cell>
          <cell r="D2843" t="str">
            <v>OUTBACK</v>
          </cell>
          <cell r="E2843">
            <v>2015</v>
          </cell>
          <cell r="F2843">
            <v>107000</v>
          </cell>
          <cell r="G2843" t="str">
            <v>2.0 DIESEL AWD MT DYNAMIC</v>
          </cell>
          <cell r="H2843" t="str">
            <v>GRIS OSCURO METALICO</v>
          </cell>
          <cell r="I2843" t="str">
            <v xml:space="preserve">Premium Usados </v>
          </cell>
          <cell r="J2843" t="str">
            <v xml:space="preserve"> </v>
          </cell>
          <cell r="K2843" t="str">
            <v>Felipe Zárate</v>
          </cell>
          <cell r="L2843" t="str">
            <v>Daniel Aguilera</v>
          </cell>
          <cell r="M2843" t="str">
            <v>daguilera@callegari.cl</v>
          </cell>
          <cell r="N2843">
            <v>12000000</v>
          </cell>
        </row>
        <row r="2844">
          <cell r="A2844" t="str">
            <v>LCWD66</v>
          </cell>
          <cell r="B2844">
            <v>44343.634027777778</v>
          </cell>
          <cell r="C2844" t="str">
            <v>JAC</v>
          </cell>
          <cell r="D2844" t="str">
            <v>S2</v>
          </cell>
          <cell r="E2844">
            <v>2019</v>
          </cell>
          <cell r="F2844">
            <v>22102</v>
          </cell>
          <cell r="G2844" t="str">
            <v>1.5 4X2 CE MT</v>
          </cell>
          <cell r="H2844" t="str">
            <v>NARANJO</v>
          </cell>
          <cell r="I2844" t="str">
            <v>Sk Copiapo</v>
          </cell>
          <cell r="J2844" t="str">
            <v xml:space="preserve"> </v>
          </cell>
          <cell r="K2844" t="str">
            <v>Felipe Zárate</v>
          </cell>
          <cell r="L2844" t="str">
            <v>Liseth Loreto</v>
          </cell>
          <cell r="M2844" t="str">
            <v>lloreto@callegari.cl</v>
          </cell>
          <cell r="N2844">
            <v>6000000</v>
          </cell>
        </row>
        <row r="2845">
          <cell r="A2845" t="str">
            <v>LCBY92</v>
          </cell>
          <cell r="B2845">
            <v>44342.754861111112</v>
          </cell>
          <cell r="C2845" t="str">
            <v>HYUNDAI</v>
          </cell>
          <cell r="D2845" t="str">
            <v>GRAND I-10</v>
          </cell>
          <cell r="E2845">
            <v>2019</v>
          </cell>
          <cell r="F2845">
            <v>24300</v>
          </cell>
          <cell r="G2845" t="str">
            <v>1.2 HB MT GLS 2AB AC PE</v>
          </cell>
          <cell r="H2845" t="str">
            <v>BLANCO</v>
          </cell>
          <cell r="I2845" t="str">
            <v>Local Usados</v>
          </cell>
          <cell r="J2845" t="str">
            <v xml:space="preserve"> </v>
          </cell>
          <cell r="K2845" t="str">
            <v>Felipe Zárate</v>
          </cell>
          <cell r="L2845" t="str">
            <v>Rafael Puelma</v>
          </cell>
          <cell r="M2845" t="str">
            <v>rpuelma@callegari.cl</v>
          </cell>
          <cell r="N2845">
            <v>6800000</v>
          </cell>
        </row>
        <row r="2846">
          <cell r="A2846" t="str">
            <v>CJBT33</v>
          </cell>
          <cell r="B2846">
            <v>44342.634722222225</v>
          </cell>
          <cell r="C2846" t="str">
            <v>KIA MOTORS</v>
          </cell>
          <cell r="D2846" t="str">
            <v>RIO 5</v>
          </cell>
          <cell r="E2846">
            <v>2010</v>
          </cell>
          <cell r="F2846">
            <v>146700</v>
          </cell>
          <cell r="G2846" t="str">
            <v>RIO JB EX 5DR 1.4 MEC DH  4X2</v>
          </cell>
          <cell r="H2846" t="str">
            <v>ROJO TROPICAL</v>
          </cell>
          <cell r="I2846" t="str">
            <v>Second Floor Kia</v>
          </cell>
          <cell r="J2846" t="str">
            <v xml:space="preserve"> </v>
          </cell>
          <cell r="K2846" t="str">
            <v>Felipe Zárate</v>
          </cell>
          <cell r="L2846" t="str">
            <v>Loreto Garces</v>
          </cell>
          <cell r="M2846" t="str">
            <v>lgarces@callegari.cl</v>
          </cell>
          <cell r="N2846">
            <v>2600000</v>
          </cell>
        </row>
        <row r="2847">
          <cell r="A2847" t="str">
            <v>KHWJ54</v>
          </cell>
          <cell r="B2847">
            <v>44342.634027777778</v>
          </cell>
          <cell r="C2847" t="str">
            <v>NISSAN</v>
          </cell>
          <cell r="D2847" t="str">
            <v>KICKS</v>
          </cell>
          <cell r="E2847">
            <v>2018</v>
          </cell>
          <cell r="F2847">
            <v>27000</v>
          </cell>
          <cell r="G2847" t="str">
            <v>1.6 ADVANCE MT</v>
          </cell>
          <cell r="H2847" t="str">
            <v>NEGRO</v>
          </cell>
          <cell r="I2847" t="str">
            <v>Peugeot Copiapo</v>
          </cell>
          <cell r="J2847" t="str">
            <v xml:space="preserve"> </v>
          </cell>
          <cell r="K2847" t="str">
            <v>Felipe Zárate</v>
          </cell>
          <cell r="L2847" t="str">
            <v>Francisco Diaz</v>
          </cell>
          <cell r="M2847" t="str">
            <v>fdiaz@callegari.cl</v>
          </cell>
          <cell r="N2847">
            <v>9300000</v>
          </cell>
        </row>
        <row r="2848">
          <cell r="A2848" t="str">
            <v>JBJG93</v>
          </cell>
          <cell r="B2848">
            <v>44342.447916666664</v>
          </cell>
          <cell r="C2848" t="str">
            <v>KIA MOTORS</v>
          </cell>
          <cell r="D2848" t="str">
            <v>SPORTAGE</v>
          </cell>
          <cell r="E2848">
            <v>2016</v>
          </cell>
          <cell r="F2848">
            <v>96000</v>
          </cell>
          <cell r="G2848" t="str">
            <v>2.0 LX MT</v>
          </cell>
          <cell r="H2848" t="str">
            <v>AZUL MERCURIO</v>
          </cell>
          <cell r="I2848" t="str">
            <v>Local Usados</v>
          </cell>
          <cell r="J2848" t="str">
            <v xml:space="preserve"> </v>
          </cell>
          <cell r="K2848" t="str">
            <v>Felipe Zárate</v>
          </cell>
          <cell r="L2848" t="str">
            <v>Luis Agustin Neira Rojas</v>
          </cell>
          <cell r="M2848" t="str">
            <v>lneira@callegari.cl</v>
          </cell>
          <cell r="N2848">
            <v>12000000</v>
          </cell>
        </row>
        <row r="2849">
          <cell r="A2849" t="str">
            <v>DJVD56</v>
          </cell>
          <cell r="B2849">
            <v>44341.757638888892</v>
          </cell>
          <cell r="C2849" t="str">
            <v>HYUNDAI</v>
          </cell>
          <cell r="D2849" t="str">
            <v>TUCSON</v>
          </cell>
          <cell r="E2849">
            <v>2011</v>
          </cell>
          <cell r="F2849">
            <v>73536</v>
          </cell>
          <cell r="G2849" t="str">
            <v>2.0 LM GL MT 4X4 AC 2AB</v>
          </cell>
          <cell r="H2849" t="str">
            <v>NEGRO</v>
          </cell>
          <cell r="I2849" t="str">
            <v>Kia La Serena</v>
          </cell>
          <cell r="J2849" t="str">
            <v xml:space="preserve"> </v>
          </cell>
          <cell r="K2849" t="str">
            <v>Felipe Zárate</v>
          </cell>
          <cell r="L2849" t="str">
            <v>Carolina Bustos</v>
          </cell>
          <cell r="M2849" t="str">
            <v>cbustos@callegari.cl</v>
          </cell>
          <cell r="N2849">
            <v>5800000</v>
          </cell>
        </row>
        <row r="2850">
          <cell r="A2850" t="str">
            <v>PHGB46</v>
          </cell>
          <cell r="B2850">
            <v>44341.756944444445</v>
          </cell>
          <cell r="C2850" t="str">
            <v>KIA MOTORS</v>
          </cell>
          <cell r="D2850" t="str">
            <v>SPORTAGE</v>
          </cell>
          <cell r="E2850">
            <v>2021</v>
          </cell>
          <cell r="F2850">
            <v>16390</v>
          </cell>
          <cell r="G2850" t="str">
            <v>SPORTAGE LX 2.0L GSL 6MT 2WD</v>
          </cell>
          <cell r="H2850" t="str">
            <v>GRIS ACERO</v>
          </cell>
          <cell r="I2850" t="str">
            <v>Second Floor Kia</v>
          </cell>
          <cell r="J2850" t="str">
            <v xml:space="preserve"> </v>
          </cell>
          <cell r="K2850" t="str">
            <v>Felipe Zárate</v>
          </cell>
          <cell r="L2850" t="str">
            <v>Ariel Aguirre</v>
          </cell>
          <cell r="M2850" t="str">
            <v>a.aguirre@callegari.cl</v>
          </cell>
          <cell r="N2850">
            <v>15000000</v>
          </cell>
        </row>
        <row r="2851">
          <cell r="A2851" t="str">
            <v>HFJB34</v>
          </cell>
          <cell r="B2851">
            <v>44341.65625</v>
          </cell>
          <cell r="C2851" t="str">
            <v>KIA MOTORS</v>
          </cell>
          <cell r="D2851" t="str">
            <v>SPORTAGE</v>
          </cell>
          <cell r="E2851">
            <v>2015</v>
          </cell>
          <cell r="F2851">
            <v>75000</v>
          </cell>
          <cell r="G2851" t="str">
            <v>SPORTAGE LX 2.0L GSL 6AT 2WD</v>
          </cell>
          <cell r="H2851" t="str">
            <v>NEGRO METALICO</v>
          </cell>
          <cell r="I2851" t="str">
            <v>Megacentro La Serena</v>
          </cell>
          <cell r="J2851" t="str">
            <v xml:space="preserve"> </v>
          </cell>
          <cell r="K2851" t="str">
            <v>Felipe Zárate</v>
          </cell>
          <cell r="L2851" t="str">
            <v>Manuel Villalon</v>
          </cell>
          <cell r="M2851" t="str">
            <v>mvillalon@callegari.cl</v>
          </cell>
          <cell r="N2851">
            <v>10500000</v>
          </cell>
        </row>
        <row r="2852">
          <cell r="A2852" t="str">
            <v>JSWX85</v>
          </cell>
          <cell r="B2852">
            <v>44341.65</v>
          </cell>
          <cell r="C2852" t="str">
            <v>CHERY</v>
          </cell>
          <cell r="D2852" t="str">
            <v>TIGGO 2</v>
          </cell>
          <cell r="E2852">
            <v>2017</v>
          </cell>
          <cell r="F2852">
            <v>89856</v>
          </cell>
          <cell r="G2852" t="str">
            <v>1.5 GLX ECOCUERO SUNROOF MT 4X2</v>
          </cell>
          <cell r="H2852" t="str">
            <v>BLANCO CHERY</v>
          </cell>
          <cell r="I2852" t="str">
            <v>Vallenar</v>
          </cell>
          <cell r="J2852" t="str">
            <v xml:space="preserve"> </v>
          </cell>
          <cell r="K2852" t="str">
            <v>Felipe Zárate</v>
          </cell>
          <cell r="L2852" t="str">
            <v>Jorge Peña</v>
          </cell>
          <cell r="M2852" t="str">
            <v>jpenav@callegari.cl</v>
          </cell>
          <cell r="N2852">
            <v>4900000</v>
          </cell>
        </row>
        <row r="2853">
          <cell r="A2853" t="str">
            <v>KLSB13</v>
          </cell>
          <cell r="B2853">
            <v>44341.417361111111</v>
          </cell>
          <cell r="C2853" t="str">
            <v>HYUNDAI</v>
          </cell>
          <cell r="D2853" t="str">
            <v>GRAND I-10</v>
          </cell>
          <cell r="E2853">
            <v>2018</v>
          </cell>
          <cell r="F2853">
            <v>42700</v>
          </cell>
          <cell r="G2853" t="str">
            <v>1.2 HB MT GLS 2AB ABS AC PE</v>
          </cell>
          <cell r="H2853" t="str">
            <v>GRIS OSCURO</v>
          </cell>
          <cell r="I2853" t="str">
            <v>Megacentro La Serena</v>
          </cell>
          <cell r="J2853" t="str">
            <v xml:space="preserve"> </v>
          </cell>
          <cell r="K2853" t="str">
            <v>Felipe Zárate</v>
          </cell>
          <cell r="L2853" t="str">
            <v>Juan Saavedra</v>
          </cell>
          <cell r="M2853" t="str">
            <v>jsaavedra@callegari.cl</v>
          </cell>
          <cell r="N2853">
            <v>6300000</v>
          </cell>
        </row>
        <row r="2854">
          <cell r="A2854" t="str">
            <v>KDSH41</v>
          </cell>
          <cell r="B2854">
            <v>44336.699305555558</v>
          </cell>
          <cell r="C2854" t="str">
            <v>MITSUBISHI</v>
          </cell>
          <cell r="D2854" t="str">
            <v>MONTERO</v>
          </cell>
          <cell r="E2854">
            <v>2018</v>
          </cell>
          <cell r="F2854">
            <v>42000</v>
          </cell>
          <cell r="G2854" t="str">
            <v>3.2 AT DIESEL</v>
          </cell>
          <cell r="H2854" t="str">
            <v>PLATEADO</v>
          </cell>
          <cell r="I2854" t="str">
            <v>Mitsubishi</v>
          </cell>
          <cell r="J2854" t="str">
            <v xml:space="preserve"> </v>
          </cell>
          <cell r="K2854" t="str">
            <v>Felipe Zárate</v>
          </cell>
          <cell r="L2854" t="str">
            <v>Rodrigo Salazar</v>
          </cell>
          <cell r="M2854" t="str">
            <v>rsalazar@callegari.cl</v>
          </cell>
          <cell r="N2854">
            <v>19500000</v>
          </cell>
        </row>
        <row r="2855">
          <cell r="A2855" t="str">
            <v>KWVR53</v>
          </cell>
          <cell r="B2855">
            <v>44336.699305555558</v>
          </cell>
          <cell r="C2855" t="str">
            <v>KIA MOTORS</v>
          </cell>
          <cell r="D2855" t="str">
            <v>MORNING</v>
          </cell>
          <cell r="E2855">
            <v>2019</v>
          </cell>
          <cell r="F2855">
            <v>21176</v>
          </cell>
          <cell r="G2855" t="str">
            <v>MORNING EX 1.2L 4AT FULL</v>
          </cell>
          <cell r="H2855" t="str">
            <v>ROJO VIVO</v>
          </cell>
          <cell r="I2855" t="str">
            <v>Kia La Serena</v>
          </cell>
          <cell r="J2855" t="str">
            <v xml:space="preserve"> </v>
          </cell>
          <cell r="K2855" t="str">
            <v>Felipe Zárate</v>
          </cell>
          <cell r="L2855" t="str">
            <v>Carolina Bustos</v>
          </cell>
          <cell r="M2855" t="str">
            <v>cbustos@callegari.cl</v>
          </cell>
          <cell r="N2855">
            <v>7000000</v>
          </cell>
        </row>
        <row r="2856">
          <cell r="A2856" t="str">
            <v>KZWF50</v>
          </cell>
          <cell r="B2856">
            <v>44336.680555555555</v>
          </cell>
          <cell r="C2856" t="str">
            <v>MG</v>
          </cell>
          <cell r="D2856" t="str">
            <v>ZS</v>
          </cell>
          <cell r="E2856">
            <v>2019</v>
          </cell>
          <cell r="F2856">
            <v>25000</v>
          </cell>
          <cell r="G2856" t="str">
            <v>1.5 5MT COM MT</v>
          </cell>
          <cell r="H2856" t="str">
            <v>ROJO</v>
          </cell>
          <cell r="I2856" t="str">
            <v>Kia La Serena</v>
          </cell>
          <cell r="J2856" t="str">
            <v xml:space="preserve"> </v>
          </cell>
          <cell r="K2856" t="str">
            <v>Felipe Zárate</v>
          </cell>
          <cell r="L2856" t="str">
            <v>Carolina Bustos</v>
          </cell>
          <cell r="M2856" t="str">
            <v>cbustos@callegari.cl</v>
          </cell>
          <cell r="N2856">
            <v>7800000</v>
          </cell>
        </row>
        <row r="2857">
          <cell r="A2857" t="str">
            <v>LLBS70</v>
          </cell>
          <cell r="B2857">
            <v>44336.673611111109</v>
          </cell>
          <cell r="C2857" t="str">
            <v>FORD</v>
          </cell>
          <cell r="D2857" t="str">
            <v>ECOSPORT</v>
          </cell>
          <cell r="E2857">
            <v>2019</v>
          </cell>
          <cell r="F2857">
            <v>20386</v>
          </cell>
          <cell r="G2857" t="str">
            <v>1.6 SE MT</v>
          </cell>
          <cell r="H2857" t="str">
            <v>GRIS METAL</v>
          </cell>
          <cell r="I2857" t="str">
            <v>Kia La Serena</v>
          </cell>
          <cell r="J2857" t="str">
            <v xml:space="preserve"> </v>
          </cell>
          <cell r="K2857" t="str">
            <v>Felipe Zárate</v>
          </cell>
          <cell r="L2857" t="str">
            <v>José Cerda</v>
          </cell>
          <cell r="M2857" t="str">
            <v>jose.cerda@callegari.cl</v>
          </cell>
          <cell r="N2857">
            <v>9500000</v>
          </cell>
        </row>
        <row r="2858">
          <cell r="A2858" t="str">
            <v>LDBK63</v>
          </cell>
          <cell r="B2858">
            <v>44336.472222222219</v>
          </cell>
          <cell r="C2858" t="str">
            <v>CHERY</v>
          </cell>
          <cell r="D2858" t="str">
            <v>ARRIZO 3</v>
          </cell>
          <cell r="E2858">
            <v>2019</v>
          </cell>
          <cell r="F2858">
            <v>19939</v>
          </cell>
          <cell r="G2858" t="str">
            <v>1.5 GLX MT</v>
          </cell>
          <cell r="H2858" t="str">
            <v>ROJO</v>
          </cell>
          <cell r="I2858" t="str">
            <v>Mitsubishi</v>
          </cell>
          <cell r="J2858" t="str">
            <v xml:space="preserve"> </v>
          </cell>
          <cell r="K2858" t="str">
            <v>Felipe Zárate</v>
          </cell>
          <cell r="L2858" t="str">
            <v>Wildherd Meneses</v>
          </cell>
          <cell r="M2858" t="str">
            <v>wmeneses@callegari.cl</v>
          </cell>
          <cell r="N2858">
            <v>5400000</v>
          </cell>
        </row>
        <row r="2859">
          <cell r="A2859" t="str">
            <v>KGPF16</v>
          </cell>
          <cell r="B2859">
            <v>44336.402777777781</v>
          </cell>
          <cell r="C2859" t="str">
            <v>SUBARU</v>
          </cell>
          <cell r="D2859" t="str">
            <v>XV</v>
          </cell>
          <cell r="E2859">
            <v>2018</v>
          </cell>
          <cell r="F2859">
            <v>19400</v>
          </cell>
          <cell r="G2859" t="str">
            <v>2.0 AWD CVT LIMITED AT</v>
          </cell>
          <cell r="H2859" t="str">
            <v>BLANCO CRISTAL PERLADO</v>
          </cell>
          <cell r="I2859" t="str">
            <v>Megacentro La Serena</v>
          </cell>
          <cell r="J2859" t="str">
            <v xml:space="preserve"> </v>
          </cell>
          <cell r="K2859" t="str">
            <v>Felipe Zárate</v>
          </cell>
          <cell r="L2859" t="str">
            <v>Manuel Villalon</v>
          </cell>
          <cell r="M2859" t="str">
            <v>mvillalon@callegari.cl</v>
          </cell>
          <cell r="N2859">
            <v>16000000</v>
          </cell>
        </row>
        <row r="2860">
          <cell r="A2860" t="str">
            <v>HYSR25</v>
          </cell>
          <cell r="B2860">
            <v>44336.390972222223</v>
          </cell>
          <cell r="C2860" t="str">
            <v>FORD</v>
          </cell>
          <cell r="D2860" t="str">
            <v>EXPEDITION</v>
          </cell>
          <cell r="E2860">
            <v>2016</v>
          </cell>
          <cell r="F2860">
            <v>82000</v>
          </cell>
          <cell r="H2860" t="str">
            <v>GRIS PLATA</v>
          </cell>
          <cell r="I2860" t="str">
            <v>Local Usados</v>
          </cell>
          <cell r="J2860" t="str">
            <v xml:space="preserve"> </v>
          </cell>
          <cell r="K2860" t="str">
            <v>Felipe Zárate</v>
          </cell>
          <cell r="L2860" t="str">
            <v>Luis Agustin Neira Rojas</v>
          </cell>
          <cell r="M2860" t="str">
            <v>lneira@callegari.cl</v>
          </cell>
          <cell r="N2860">
            <v>22000000</v>
          </cell>
        </row>
        <row r="2861">
          <cell r="A2861" t="str">
            <v>KJYF20</v>
          </cell>
          <cell r="B2861">
            <v>44335.690972222219</v>
          </cell>
          <cell r="C2861" t="str">
            <v>KIA MOTORS</v>
          </cell>
          <cell r="D2861" t="str">
            <v>RIO 5</v>
          </cell>
          <cell r="E2861">
            <v>2018</v>
          </cell>
          <cell r="F2861">
            <v>80000</v>
          </cell>
          <cell r="G2861" t="str">
            <v>RIO 5 EX 1.4L 6MT AC</v>
          </cell>
          <cell r="H2861" t="str">
            <v>BLANCO INVIERNO</v>
          </cell>
          <cell r="I2861" t="str">
            <v>Local Fco De Aguirre</v>
          </cell>
          <cell r="J2861" t="str">
            <v xml:space="preserve"> </v>
          </cell>
          <cell r="K2861" t="str">
            <v>Felipe Zárate</v>
          </cell>
          <cell r="L2861" t="str">
            <v>Zabdi Castillo</v>
          </cell>
          <cell r="M2861" t="str">
            <v>zabdi.castillo@callegari.cl</v>
          </cell>
          <cell r="N2861">
            <v>7500000</v>
          </cell>
        </row>
        <row r="2862">
          <cell r="A2862" t="str">
            <v>HJTC32</v>
          </cell>
          <cell r="B2862">
            <v>44335.69027777778</v>
          </cell>
          <cell r="C2862" t="str">
            <v>VOLVO</v>
          </cell>
          <cell r="D2862" t="str">
            <v>S60</v>
          </cell>
          <cell r="E2862">
            <v>2016</v>
          </cell>
          <cell r="F2862">
            <v>161187</v>
          </cell>
          <cell r="H2862" t="str">
            <v>PLATEADO BRILLANTE METALI</v>
          </cell>
          <cell r="I2862" t="str">
            <v>Nissan La Serena</v>
          </cell>
          <cell r="J2862" t="str">
            <v xml:space="preserve"> </v>
          </cell>
          <cell r="K2862" t="str">
            <v>Felipe Zárate</v>
          </cell>
          <cell r="L2862" t="str">
            <v>Magdalena Olivares</v>
          </cell>
          <cell r="M2862" t="str">
            <v>molivares@callegari.cl</v>
          </cell>
          <cell r="N2862">
            <v>11500000</v>
          </cell>
        </row>
        <row r="2863">
          <cell r="A2863" t="str">
            <v>KDTX58</v>
          </cell>
          <cell r="B2863">
            <v>44334.724999999999</v>
          </cell>
          <cell r="C2863" t="str">
            <v>PEUGEOT</v>
          </cell>
          <cell r="D2863">
            <v>3008</v>
          </cell>
          <cell r="E2863">
            <v>2018</v>
          </cell>
          <cell r="F2863">
            <v>28700</v>
          </cell>
          <cell r="G2863" t="str">
            <v>1.6 GT-LINE THP EAT6 E6</v>
          </cell>
          <cell r="H2863" t="str">
            <v>BLANCO NACARADO</v>
          </cell>
          <cell r="I2863" t="str">
            <v>Megacentro La Serena</v>
          </cell>
          <cell r="J2863" t="str">
            <v xml:space="preserve"> </v>
          </cell>
          <cell r="K2863" t="str">
            <v>Felipe Zárate</v>
          </cell>
          <cell r="L2863" t="str">
            <v>Juan Saavedra</v>
          </cell>
          <cell r="M2863" t="str">
            <v>jsaavedra@callegari.cl</v>
          </cell>
          <cell r="N2863">
            <v>18000000</v>
          </cell>
        </row>
        <row r="2864">
          <cell r="A2864" t="str">
            <v>KGLR93</v>
          </cell>
          <cell r="B2864">
            <v>44333.74722222222</v>
          </cell>
          <cell r="C2864" t="str">
            <v>NISSAN</v>
          </cell>
          <cell r="D2864" t="str">
            <v>QASHQAI</v>
          </cell>
          <cell r="E2864">
            <v>2018</v>
          </cell>
          <cell r="F2864">
            <v>30000</v>
          </cell>
          <cell r="G2864" t="str">
            <v>2.0 SENSE AC MT 4X2</v>
          </cell>
          <cell r="H2864" t="str">
            <v>GRIS</v>
          </cell>
          <cell r="I2864" t="str">
            <v>Nissan Copiapo</v>
          </cell>
          <cell r="J2864" t="str">
            <v xml:space="preserve"> </v>
          </cell>
          <cell r="K2864" t="str">
            <v>Felipe Zárate</v>
          </cell>
          <cell r="L2864" t="str">
            <v>Claudia Ponce</v>
          </cell>
          <cell r="M2864" t="str">
            <v>cponce@callegari.cl</v>
          </cell>
          <cell r="N2864">
            <v>10000000</v>
          </cell>
        </row>
        <row r="2865">
          <cell r="A2865" t="str">
            <v>GTLT27</v>
          </cell>
          <cell r="B2865">
            <v>44333.517361111109</v>
          </cell>
          <cell r="C2865" t="str">
            <v>FORD</v>
          </cell>
          <cell r="D2865" t="str">
            <v>ECOSPORT</v>
          </cell>
          <cell r="E2865">
            <v>2015</v>
          </cell>
          <cell r="F2865">
            <v>119871</v>
          </cell>
          <cell r="G2865" t="str">
            <v>1.6 TITANIUM MT</v>
          </cell>
          <cell r="H2865" t="str">
            <v>blanco</v>
          </cell>
          <cell r="I2865" t="str">
            <v>Vallenar</v>
          </cell>
          <cell r="J2865" t="str">
            <v xml:space="preserve"> </v>
          </cell>
          <cell r="K2865" t="str">
            <v>Felipe Zárate</v>
          </cell>
          <cell r="L2865" t="str">
            <v>Janette Calderon</v>
          </cell>
          <cell r="M2865" t="str">
            <v>jcalderon@callegari.cl</v>
          </cell>
          <cell r="N2865">
            <v>5500000</v>
          </cell>
        </row>
        <row r="2866">
          <cell r="A2866" t="str">
            <v>KRCT23</v>
          </cell>
          <cell r="B2866">
            <v>44330.40625</v>
          </cell>
          <cell r="C2866" t="str">
            <v>MITSUBISHI</v>
          </cell>
          <cell r="D2866" t="str">
            <v>MONTERO SPORT</v>
          </cell>
          <cell r="E2866">
            <v>2018</v>
          </cell>
          <cell r="F2866">
            <v>68000</v>
          </cell>
          <cell r="G2866" t="str">
            <v>2.4 MT 4X2 DSL</v>
          </cell>
          <cell r="H2866" t="str">
            <v>DORADO BRONCE METALIZADO</v>
          </cell>
          <cell r="I2866" t="str">
            <v>Mitsubishi</v>
          </cell>
          <cell r="J2866" t="str">
            <v xml:space="preserve"> </v>
          </cell>
          <cell r="K2866" t="str">
            <v>Felipe Zárate</v>
          </cell>
          <cell r="L2866" t="str">
            <v>Rodrigo Salazar</v>
          </cell>
          <cell r="M2866" t="str">
            <v>rsalazar@callegari.cl</v>
          </cell>
          <cell r="N2866">
            <v>18000000</v>
          </cell>
        </row>
        <row r="2867">
          <cell r="A2867" t="str">
            <v>JHRZ12</v>
          </cell>
          <cell r="B2867">
            <v>44329.527083333334</v>
          </cell>
          <cell r="C2867" t="str">
            <v>MERCEDES BENZ</v>
          </cell>
          <cell r="D2867" t="str">
            <v>SPRINTER</v>
          </cell>
          <cell r="E2867">
            <v>2017</v>
          </cell>
          <cell r="F2867">
            <v>27000</v>
          </cell>
          <cell r="H2867" t="str">
            <v>BLANCO</v>
          </cell>
          <cell r="I2867" t="str">
            <v>Megacentro La Serena</v>
          </cell>
          <cell r="J2867" t="str">
            <v xml:space="preserve"> </v>
          </cell>
          <cell r="K2867" t="str">
            <v>Felipe Zárate</v>
          </cell>
          <cell r="L2867" t="str">
            <v>Viviana Rojas</v>
          </cell>
          <cell r="M2867" t="str">
            <v>v.rojas@callegari.cl</v>
          </cell>
          <cell r="N2867">
            <v>23500000</v>
          </cell>
        </row>
        <row r="2868">
          <cell r="A2868" t="str">
            <v>KHDJ88</v>
          </cell>
          <cell r="B2868">
            <v>44327.383333333331</v>
          </cell>
          <cell r="C2868" t="str">
            <v>SUBARU</v>
          </cell>
          <cell r="D2868" t="str">
            <v>IMPREZA</v>
          </cell>
          <cell r="E2868">
            <v>2018</v>
          </cell>
          <cell r="F2868">
            <v>55000</v>
          </cell>
          <cell r="G2868" t="str">
            <v>1.6 SUV AT CVT</v>
          </cell>
          <cell r="H2868" t="str">
            <v>BLANCO CRISTAL PERLADO</v>
          </cell>
          <cell r="I2868" t="str">
            <v xml:space="preserve">Premium Usados </v>
          </cell>
          <cell r="J2868" t="str">
            <v xml:space="preserve"> </v>
          </cell>
          <cell r="K2868" t="str">
            <v>Felipe Zárate</v>
          </cell>
          <cell r="L2868" t="str">
            <v>Daniel Aguilera</v>
          </cell>
          <cell r="M2868" t="str">
            <v>daguilera@callegari.cl</v>
          </cell>
          <cell r="N2868">
            <v>10500000</v>
          </cell>
        </row>
        <row r="2869">
          <cell r="A2869" t="str">
            <v>JJKR84</v>
          </cell>
          <cell r="B2869">
            <v>44326.65625</v>
          </cell>
          <cell r="C2869" t="str">
            <v>CHEVROLET</v>
          </cell>
          <cell r="D2869" t="str">
            <v>D-MAX</v>
          </cell>
          <cell r="E2869">
            <v>2017</v>
          </cell>
          <cell r="F2869">
            <v>103000</v>
          </cell>
          <cell r="G2869" t="str">
            <v>2.5 CC E4 DAB ABS MT DSL</v>
          </cell>
          <cell r="H2869" t="str">
            <v>BLANCO</v>
          </cell>
          <cell r="I2869" t="str">
            <v>Local Usados</v>
          </cell>
          <cell r="J2869" t="str">
            <v xml:space="preserve"> </v>
          </cell>
          <cell r="K2869" t="str">
            <v>Felipe Zárate</v>
          </cell>
          <cell r="L2869" t="str">
            <v>Rafael Puelma</v>
          </cell>
          <cell r="M2869" t="str">
            <v>rpuelma@callegari.cl</v>
          </cell>
          <cell r="N2869">
            <v>12500000</v>
          </cell>
        </row>
        <row r="2870">
          <cell r="A2870" t="str">
            <v>KVWG12</v>
          </cell>
          <cell r="B2870">
            <v>44326.443749999999</v>
          </cell>
          <cell r="C2870" t="str">
            <v>MG</v>
          </cell>
          <cell r="D2870" t="str">
            <v>MG3</v>
          </cell>
          <cell r="E2870">
            <v>2019</v>
          </cell>
          <cell r="F2870">
            <v>45000</v>
          </cell>
          <cell r="G2870" t="str">
            <v>1.5 MT COM</v>
          </cell>
          <cell r="H2870" t="str">
            <v>ROJO NEGRO</v>
          </cell>
          <cell r="I2870" t="str">
            <v>Kia La Serena</v>
          </cell>
          <cell r="J2870" t="str">
            <v xml:space="preserve"> </v>
          </cell>
          <cell r="K2870" t="str">
            <v>Felipe Zárate</v>
          </cell>
          <cell r="L2870" t="str">
            <v>Carolina Bustos</v>
          </cell>
          <cell r="M2870" t="str">
            <v>cbustos@callegari.cl</v>
          </cell>
          <cell r="N2870">
            <v>5400000</v>
          </cell>
        </row>
        <row r="2871">
          <cell r="A2871" t="str">
            <v>KWGJ82</v>
          </cell>
          <cell r="B2871">
            <v>44323.715277777781</v>
          </cell>
          <cell r="C2871" t="str">
            <v>KIA MOTORS</v>
          </cell>
          <cell r="D2871" t="str">
            <v>CERATO</v>
          </cell>
          <cell r="E2871">
            <v>2019</v>
          </cell>
          <cell r="F2871">
            <v>25390</v>
          </cell>
          <cell r="G2871" t="str">
            <v>CERATO EX 1.6L 6MT</v>
          </cell>
          <cell r="H2871" t="str">
            <v>BLANCO INVIERNO</v>
          </cell>
          <cell r="I2871" t="str">
            <v>Second Floor Kia</v>
          </cell>
          <cell r="J2871" t="str">
            <v xml:space="preserve"> </v>
          </cell>
          <cell r="K2871" t="str">
            <v>Felipe Zárate</v>
          </cell>
          <cell r="L2871" t="str">
            <v>Jorge Picon</v>
          </cell>
          <cell r="M2871" t="str">
            <v>jorge.picon@callegari.cl</v>
          </cell>
          <cell r="N2871">
            <v>10500000</v>
          </cell>
        </row>
        <row r="2872">
          <cell r="A2872" t="str">
            <v>LDWS45</v>
          </cell>
          <cell r="B2872">
            <v>44323.715277777781</v>
          </cell>
          <cell r="C2872" t="str">
            <v>VOLKSWAGEN</v>
          </cell>
          <cell r="D2872" t="str">
            <v>VIRTUS</v>
          </cell>
          <cell r="E2872">
            <v>2019</v>
          </cell>
          <cell r="F2872">
            <v>46746</v>
          </cell>
          <cell r="G2872" t="str">
            <v>1.6 MT5 TRENDLINE MT</v>
          </cell>
          <cell r="H2872" t="str">
            <v>BLANCO CANDY</v>
          </cell>
          <cell r="I2872" t="str">
            <v>Megacentro Ovalle</v>
          </cell>
          <cell r="J2872" t="str">
            <v xml:space="preserve"> </v>
          </cell>
          <cell r="K2872" t="str">
            <v>Felipe Zárate</v>
          </cell>
          <cell r="L2872" t="str">
            <v>David Ramirez</v>
          </cell>
          <cell r="M2872" t="str">
            <v>dramirez@callegari.cl</v>
          </cell>
          <cell r="N2872">
            <v>7000000</v>
          </cell>
        </row>
        <row r="2873">
          <cell r="A2873" t="str">
            <v>JVBY82</v>
          </cell>
          <cell r="B2873">
            <v>44322.727777777778</v>
          </cell>
          <cell r="C2873" t="str">
            <v>SUZUKI</v>
          </cell>
          <cell r="D2873" t="str">
            <v>GRAND NOMADE</v>
          </cell>
          <cell r="E2873">
            <v>2017</v>
          </cell>
          <cell r="F2873">
            <v>43000</v>
          </cell>
          <cell r="G2873" t="str">
            <v>2.4 GLX MT 2WD / 4X2 SPORT</v>
          </cell>
          <cell r="H2873" t="str">
            <v>BLANCO PERLA</v>
          </cell>
          <cell r="I2873" t="str">
            <v xml:space="preserve">Premium Usados </v>
          </cell>
          <cell r="J2873" t="str">
            <v xml:space="preserve"> </v>
          </cell>
          <cell r="K2873" t="str">
            <v>Felipe Zárate</v>
          </cell>
          <cell r="L2873" t="str">
            <v>Daniel Aguilera</v>
          </cell>
          <cell r="M2873" t="str">
            <v>daguilera@callegari.cl</v>
          </cell>
          <cell r="N2873">
            <v>9500000</v>
          </cell>
        </row>
        <row r="2874">
          <cell r="A2874" t="str">
            <v>KPKX35</v>
          </cell>
          <cell r="B2874">
            <v>44320.732638888891</v>
          </cell>
          <cell r="C2874" t="str">
            <v>SUZUKI</v>
          </cell>
          <cell r="D2874" t="str">
            <v>GRAND VITARA</v>
          </cell>
          <cell r="E2874">
            <v>2018</v>
          </cell>
          <cell r="F2874">
            <v>35000</v>
          </cell>
          <cell r="G2874" t="str">
            <v>2.4 MT GLX NAV</v>
          </cell>
          <cell r="H2874" t="str">
            <v>DORADO BRONCE BIZONTE</v>
          </cell>
          <cell r="I2874" t="str">
            <v>Peugeot La Serena</v>
          </cell>
          <cell r="J2874" t="str">
            <v xml:space="preserve"> </v>
          </cell>
          <cell r="K2874" t="str">
            <v>Felipe Zárate</v>
          </cell>
          <cell r="L2874" t="str">
            <v>Carlos  Torres</v>
          </cell>
          <cell r="M2874" t="str">
            <v>ctorres@callegari.cl</v>
          </cell>
          <cell r="N2874">
            <v>10000000</v>
          </cell>
        </row>
        <row r="2875">
          <cell r="A2875" t="str">
            <v>LPXF44</v>
          </cell>
          <cell r="B2875">
            <v>44319.660416666666</v>
          </cell>
          <cell r="C2875" t="str">
            <v>SUZUKI</v>
          </cell>
          <cell r="D2875" t="str">
            <v>GRAND NOMADE</v>
          </cell>
          <cell r="E2875">
            <v>2019</v>
          </cell>
          <cell r="F2875">
            <v>22500</v>
          </cell>
          <cell r="G2875" t="str">
            <v>2.4 GLX MT SPORT 4X4</v>
          </cell>
          <cell r="H2875" t="str">
            <v>DORADO BRONCE BIZONTE</v>
          </cell>
          <cell r="I2875" t="str">
            <v>Megacentro Copiapo</v>
          </cell>
          <cell r="J2875" t="str">
            <v xml:space="preserve"> </v>
          </cell>
          <cell r="K2875" t="str">
            <v>Felipe Zárate</v>
          </cell>
          <cell r="L2875" t="str">
            <v>Martin Thielemann</v>
          </cell>
          <cell r="M2875" t="str">
            <v>mthielemann@callegari.cl</v>
          </cell>
          <cell r="N2875">
            <v>10000000</v>
          </cell>
        </row>
        <row r="2876">
          <cell r="A2876" t="str">
            <v>JDKB86</v>
          </cell>
          <cell r="B2876">
            <v>44319.660416666666</v>
          </cell>
          <cell r="C2876" t="str">
            <v>SUZUKI</v>
          </cell>
          <cell r="D2876" t="str">
            <v>ALTO</v>
          </cell>
          <cell r="E2876">
            <v>2017</v>
          </cell>
          <cell r="F2876">
            <v>27600</v>
          </cell>
          <cell r="G2876" t="str">
            <v>0.8 GL 2AB MT</v>
          </cell>
          <cell r="H2876" t="str">
            <v>VERDE</v>
          </cell>
          <cell r="I2876" t="str">
            <v>Sk Copiapo</v>
          </cell>
          <cell r="J2876" t="str">
            <v xml:space="preserve"> </v>
          </cell>
          <cell r="K2876" t="str">
            <v>Felipe Zárate</v>
          </cell>
          <cell r="L2876" t="str">
            <v>Elizabeth Guerrero</v>
          </cell>
          <cell r="M2876" t="str">
            <v>eguerrero@callegari.cl</v>
          </cell>
          <cell r="N2876">
            <v>3500000</v>
          </cell>
        </row>
        <row r="2877">
          <cell r="A2877" t="str">
            <v>LDVS21</v>
          </cell>
          <cell r="B2877">
            <v>44319.408333333333</v>
          </cell>
          <cell r="C2877" t="str">
            <v>RENAULT</v>
          </cell>
          <cell r="D2877" t="str">
            <v>CLIO</v>
          </cell>
          <cell r="E2877">
            <v>2019</v>
          </cell>
          <cell r="F2877">
            <v>57400</v>
          </cell>
          <cell r="G2877" t="str">
            <v>1.2 HB MT EXP</v>
          </cell>
          <cell r="H2877" t="str">
            <v>ROJO INTENSO</v>
          </cell>
          <cell r="I2877" t="str">
            <v>Second Floor Kia</v>
          </cell>
          <cell r="J2877" t="str">
            <v xml:space="preserve"> </v>
          </cell>
          <cell r="K2877" t="str">
            <v>Felipe Zárate</v>
          </cell>
          <cell r="L2877" t="str">
            <v>Loreto Garces</v>
          </cell>
          <cell r="M2877" t="str">
            <v>lgarces@callegari.cl</v>
          </cell>
          <cell r="N2877">
            <v>7800000</v>
          </cell>
        </row>
        <row r="2878">
          <cell r="A2878" t="str">
            <v>PCFK52</v>
          </cell>
          <cell r="B2878">
            <v>44319.408333333333</v>
          </cell>
          <cell r="C2878" t="str">
            <v>KIA MOTORS</v>
          </cell>
          <cell r="D2878" t="str">
            <v>MORNING</v>
          </cell>
          <cell r="E2878">
            <v>2020</v>
          </cell>
          <cell r="F2878">
            <v>15000</v>
          </cell>
          <cell r="G2878" t="str">
            <v>MORNING LX 1.0L 5MT ABS</v>
          </cell>
          <cell r="H2878" t="str">
            <v>BLANCO INVIERNO</v>
          </cell>
          <cell r="I2878" t="str">
            <v>Second Floor Kia</v>
          </cell>
          <cell r="J2878" t="str">
            <v xml:space="preserve"> </v>
          </cell>
          <cell r="K2878" t="str">
            <v>Felipe Zárate</v>
          </cell>
          <cell r="L2878" t="str">
            <v>Loreto Garces</v>
          </cell>
          <cell r="M2878" t="str">
            <v>lgarces@callegari.cl</v>
          </cell>
          <cell r="N2878">
            <v>6400000</v>
          </cell>
        </row>
        <row r="2879">
          <cell r="A2879" t="str">
            <v>PLCF28</v>
          </cell>
          <cell r="B2879">
            <v>44316.763194444444</v>
          </cell>
          <cell r="C2879" t="str">
            <v>KIA MOTORS</v>
          </cell>
          <cell r="D2879" t="str">
            <v>MORNING</v>
          </cell>
          <cell r="E2879">
            <v>2021</v>
          </cell>
          <cell r="F2879">
            <v>5555</v>
          </cell>
          <cell r="G2879" t="str">
            <v>MORNING EX 1.2L 5MT ABS AC</v>
          </cell>
          <cell r="H2879" t="str">
            <v>PLATEADO RESPLANDECIENTE</v>
          </cell>
          <cell r="I2879" t="str">
            <v>Second Floor Kia</v>
          </cell>
          <cell r="J2879" t="str">
            <v xml:space="preserve"> </v>
          </cell>
          <cell r="K2879" t="str">
            <v>Felipe Zárate</v>
          </cell>
          <cell r="L2879" t="str">
            <v>Loreto Garces</v>
          </cell>
          <cell r="M2879" t="str">
            <v>lgarces@callegari.cl</v>
          </cell>
          <cell r="N2879">
            <v>7700000</v>
          </cell>
        </row>
        <row r="2880">
          <cell r="A2880" t="str">
            <v>JBJY33</v>
          </cell>
          <cell r="B2880">
            <v>44316.529166666667</v>
          </cell>
          <cell r="C2880" t="str">
            <v>PEUGEOT</v>
          </cell>
          <cell r="D2880">
            <v>308</v>
          </cell>
          <cell r="E2880">
            <v>2017</v>
          </cell>
          <cell r="F2880">
            <v>88000</v>
          </cell>
          <cell r="G2880" t="str">
            <v>1.6 DSL AT FELINE BLUEHDI 120HP</v>
          </cell>
          <cell r="H2880" t="str">
            <v>GRIS ARTENSE</v>
          </cell>
          <cell r="I2880" t="str">
            <v xml:space="preserve">Premium Usados </v>
          </cell>
          <cell r="J2880" t="str">
            <v xml:space="preserve"> </v>
          </cell>
          <cell r="K2880" t="str">
            <v>Felipe Zárate</v>
          </cell>
          <cell r="L2880" t="str">
            <v>Vanessa  Casanga</v>
          </cell>
          <cell r="M2880" t="str">
            <v>vcasanga@callegari.cl</v>
          </cell>
          <cell r="N2880">
            <v>11000000</v>
          </cell>
        </row>
        <row r="2881">
          <cell r="A2881" t="str">
            <v>HXYC70</v>
          </cell>
          <cell r="B2881">
            <v>44316.529166666667</v>
          </cell>
          <cell r="C2881" t="str">
            <v>FORD</v>
          </cell>
          <cell r="D2881" t="str">
            <v>F-150</v>
          </cell>
          <cell r="E2881">
            <v>2016</v>
          </cell>
          <cell r="F2881">
            <v>128330</v>
          </cell>
          <cell r="G2881" t="str">
            <v>3.5 XLT AT REGCAB 4X4</v>
          </cell>
          <cell r="H2881" t="str">
            <v>NEGRO PROFUNDO</v>
          </cell>
          <cell r="I2881" t="str">
            <v xml:space="preserve">Premium Usados </v>
          </cell>
          <cell r="J2881" t="str">
            <v xml:space="preserve"> </v>
          </cell>
          <cell r="K2881" t="str">
            <v>Felipe Zárate</v>
          </cell>
          <cell r="L2881" t="str">
            <v>Vanessa  Casanga</v>
          </cell>
          <cell r="M2881" t="str">
            <v>vcasanga@callegari.cl</v>
          </cell>
          <cell r="N2881">
            <v>15000000</v>
          </cell>
        </row>
        <row r="2882">
          <cell r="A2882" t="str">
            <v>LYPB70</v>
          </cell>
          <cell r="B2882">
            <v>44316.458333333336</v>
          </cell>
          <cell r="C2882" t="str">
            <v>KIA MOTORS</v>
          </cell>
          <cell r="D2882" t="str">
            <v>SOLUTO</v>
          </cell>
          <cell r="E2882">
            <v>2020</v>
          </cell>
          <cell r="F2882">
            <v>27073</v>
          </cell>
          <cell r="G2882" t="str">
            <v>1.4 LX AC MT</v>
          </cell>
          <cell r="H2882" t="str">
            <v>BLANCO INVIERNO</v>
          </cell>
          <cell r="I2882" t="str">
            <v>Vallenar</v>
          </cell>
          <cell r="J2882" t="str">
            <v xml:space="preserve"> </v>
          </cell>
          <cell r="K2882" t="str">
            <v>Felipe Zárate</v>
          </cell>
          <cell r="L2882" t="str">
            <v>Jorge Peña</v>
          </cell>
          <cell r="M2882" t="str">
            <v>jpenav@callegari.cl</v>
          </cell>
          <cell r="N2882">
            <v>7500000</v>
          </cell>
        </row>
        <row r="2883">
          <cell r="A2883" t="str">
            <v>LDVX77</v>
          </cell>
          <cell r="B2883">
            <v>44316.4375</v>
          </cell>
          <cell r="C2883" t="str">
            <v>NISSAN</v>
          </cell>
          <cell r="D2883" t="str">
            <v>KICKS</v>
          </cell>
          <cell r="E2883">
            <v>2019</v>
          </cell>
          <cell r="F2883">
            <v>39800</v>
          </cell>
          <cell r="G2883" t="str">
            <v>1.6 ADVANCE CVT AT</v>
          </cell>
          <cell r="H2883" t="str">
            <v>ROJO METALICO</v>
          </cell>
          <cell r="I2883" t="str">
            <v>Nissan La Serena</v>
          </cell>
          <cell r="J2883" t="str">
            <v xml:space="preserve"> </v>
          </cell>
          <cell r="K2883" t="str">
            <v>Felipe Zárate</v>
          </cell>
          <cell r="L2883" t="str">
            <v>Magdalena Olivares</v>
          </cell>
          <cell r="M2883" t="str">
            <v>molivares@callegari.cl</v>
          </cell>
          <cell r="N2883">
            <v>11700000</v>
          </cell>
        </row>
        <row r="2884">
          <cell r="A2884" t="str">
            <v>KWTK23</v>
          </cell>
          <cell r="B2884">
            <v>44316.436805555553</v>
          </cell>
          <cell r="C2884" t="str">
            <v>CHERY</v>
          </cell>
          <cell r="D2884" t="str">
            <v>TIGGO 7</v>
          </cell>
          <cell r="E2884">
            <v>2019</v>
          </cell>
          <cell r="F2884">
            <v>31000</v>
          </cell>
          <cell r="G2884" t="str">
            <v>1.5 GLS MT</v>
          </cell>
          <cell r="H2884" t="str">
            <v>ROJO METALIZADO</v>
          </cell>
          <cell r="I2884" t="str">
            <v>Local Fco De Aguirre</v>
          </cell>
          <cell r="J2884" t="str">
            <v xml:space="preserve"> </v>
          </cell>
          <cell r="K2884" t="str">
            <v>Felipe Zárate</v>
          </cell>
          <cell r="L2884" t="str">
            <v>Zabdi Castillo</v>
          </cell>
          <cell r="M2884" t="str">
            <v>zabdi.castillo@callegari.cl</v>
          </cell>
          <cell r="N2884">
            <v>9000000</v>
          </cell>
        </row>
        <row r="2885">
          <cell r="A2885" t="str">
            <v>JDKT59</v>
          </cell>
          <cell r="B2885">
            <v>44316.42291666667</v>
          </cell>
          <cell r="C2885" t="str">
            <v>MITSUBISHI</v>
          </cell>
          <cell r="D2885" t="str">
            <v>OUTLANDER</v>
          </cell>
          <cell r="E2885">
            <v>2017</v>
          </cell>
          <cell r="F2885">
            <v>28800</v>
          </cell>
          <cell r="G2885" t="str">
            <v>2.0 4X2 AT</v>
          </cell>
          <cell r="H2885" t="str">
            <v>GRIS</v>
          </cell>
          <cell r="I2885" t="str">
            <v>Second Floor Peugeot</v>
          </cell>
          <cell r="J2885" t="str">
            <v xml:space="preserve"> </v>
          </cell>
          <cell r="K2885" t="str">
            <v>Felipe Zárate</v>
          </cell>
          <cell r="L2885" t="str">
            <v>Adriana Casallas</v>
          </cell>
          <cell r="M2885" t="str">
            <v>acasallas@callegari.cl</v>
          </cell>
          <cell r="N2885">
            <v>10500000</v>
          </cell>
        </row>
        <row r="2886">
          <cell r="A2886" t="str">
            <v>DSYK35</v>
          </cell>
          <cell r="B2886">
            <v>44315.700694444444</v>
          </cell>
          <cell r="C2886" t="str">
            <v>KIA MOTORS</v>
          </cell>
          <cell r="D2886" t="str">
            <v>RIO 5</v>
          </cell>
          <cell r="E2886">
            <v>2012</v>
          </cell>
          <cell r="F2886">
            <v>63842</v>
          </cell>
          <cell r="G2886" t="str">
            <v>RIO 5 UB EX 1.4L AT DAB ABS AC</v>
          </cell>
          <cell r="H2886" t="str">
            <v>AZUL ELECTRICO</v>
          </cell>
          <cell r="I2886" t="str">
            <v>Kia La Serena</v>
          </cell>
          <cell r="J2886" t="str">
            <v xml:space="preserve"> </v>
          </cell>
          <cell r="K2886" t="str">
            <v>Felipe Zárate</v>
          </cell>
          <cell r="L2886" t="str">
            <v>Carolina Bustos</v>
          </cell>
          <cell r="M2886" t="str">
            <v>cbustos@callegari.cl</v>
          </cell>
          <cell r="N2886">
            <v>5700000</v>
          </cell>
        </row>
        <row r="2887">
          <cell r="A2887" t="str">
            <v>JDDV47</v>
          </cell>
          <cell r="B2887">
            <v>44315.7</v>
          </cell>
          <cell r="C2887" t="str">
            <v>RENAULT</v>
          </cell>
          <cell r="D2887" t="str">
            <v>EXPRESS</v>
          </cell>
          <cell r="E2887">
            <v>2017</v>
          </cell>
          <cell r="F2887">
            <v>78000</v>
          </cell>
          <cell r="H2887" t="str">
            <v>BLANCO GLACIER</v>
          </cell>
          <cell r="I2887" t="str">
            <v xml:space="preserve">Premium Usados </v>
          </cell>
          <cell r="J2887" t="str">
            <v xml:space="preserve"> </v>
          </cell>
          <cell r="K2887" t="str">
            <v>Felipe Zárate</v>
          </cell>
          <cell r="L2887" t="str">
            <v>Daniel Aguilera</v>
          </cell>
          <cell r="M2887" t="str">
            <v>daguilera@callegari.cl</v>
          </cell>
          <cell r="N2887">
            <v>6650000</v>
          </cell>
        </row>
        <row r="2888">
          <cell r="A2888" t="str">
            <v>FBTT18</v>
          </cell>
          <cell r="B2888">
            <v>44315.668055555558</v>
          </cell>
          <cell r="C2888" t="str">
            <v>FORD</v>
          </cell>
          <cell r="D2888" t="str">
            <v>EXPLORER</v>
          </cell>
          <cell r="E2888">
            <v>2013</v>
          </cell>
          <cell r="F2888">
            <v>123292</v>
          </cell>
          <cell r="G2888" t="str">
            <v>3.5 XLT 3R 4X2 AT</v>
          </cell>
          <cell r="H2888" t="str">
            <v>BLANCO METAL</v>
          </cell>
          <cell r="I2888" t="str">
            <v>Nissan La Serena</v>
          </cell>
          <cell r="J2888" t="str">
            <v xml:space="preserve"> </v>
          </cell>
          <cell r="K2888" t="str">
            <v>Felipe Zárate</v>
          </cell>
          <cell r="L2888" t="str">
            <v>Magdalena Olivares</v>
          </cell>
          <cell r="M2888" t="str">
            <v>molivares@callegari.cl</v>
          </cell>
          <cell r="N2888">
            <v>11000000</v>
          </cell>
        </row>
        <row r="2889">
          <cell r="A2889" t="str">
            <v>JZGC69</v>
          </cell>
          <cell r="B2889">
            <v>44315.578472222223</v>
          </cell>
          <cell r="C2889" t="str">
            <v>KIA MOTORS</v>
          </cell>
          <cell r="D2889" t="str">
            <v>RIO 4</v>
          </cell>
          <cell r="E2889">
            <v>2018</v>
          </cell>
          <cell r="F2889">
            <v>51000</v>
          </cell>
          <cell r="G2889" t="str">
            <v>RIO 4 LX 1.4L 6MT AC</v>
          </cell>
          <cell r="H2889" t="str">
            <v>ROJO BENGALA</v>
          </cell>
          <cell r="I2889" t="str">
            <v>Kia La Serena</v>
          </cell>
          <cell r="J2889" t="str">
            <v xml:space="preserve"> </v>
          </cell>
          <cell r="K2889" t="str">
            <v>Felipe Zárate</v>
          </cell>
          <cell r="L2889" t="str">
            <v>José Cerda</v>
          </cell>
          <cell r="M2889" t="str">
            <v>jose.cerda@callegari.cl</v>
          </cell>
          <cell r="N2889">
            <v>7000000</v>
          </cell>
        </row>
        <row r="2890">
          <cell r="A2890" t="str">
            <v>PJDY45</v>
          </cell>
          <cell r="B2890">
            <v>44315.493750000001</v>
          </cell>
          <cell r="C2890" t="str">
            <v>KIA MOTORS</v>
          </cell>
          <cell r="D2890" t="str">
            <v>RIO 4</v>
          </cell>
          <cell r="E2890">
            <v>2021</v>
          </cell>
          <cell r="F2890">
            <v>7000</v>
          </cell>
          <cell r="G2890" t="str">
            <v>1.4 LX 4 6MT AC</v>
          </cell>
          <cell r="H2890" t="str">
            <v>PLATEADO METALICO</v>
          </cell>
          <cell r="I2890" t="str">
            <v>Premium Copiapo</v>
          </cell>
          <cell r="J2890" t="str">
            <v xml:space="preserve"> </v>
          </cell>
          <cell r="K2890" t="str">
            <v>Felipe Zárate</v>
          </cell>
          <cell r="L2890" t="str">
            <v>Omar Rojas</v>
          </cell>
          <cell r="M2890" t="str">
            <v>orojas@callegari.cl</v>
          </cell>
          <cell r="N2890">
            <v>9500000</v>
          </cell>
        </row>
        <row r="2891">
          <cell r="A2891" t="str">
            <v>LDBB86</v>
          </cell>
          <cell r="B2891">
            <v>44314.713888888888</v>
          </cell>
          <cell r="C2891" t="str">
            <v>FORD</v>
          </cell>
          <cell r="D2891" t="str">
            <v>EXPLORER</v>
          </cell>
          <cell r="E2891">
            <v>2019</v>
          </cell>
          <cell r="F2891">
            <v>30000</v>
          </cell>
          <cell r="G2891" t="str">
            <v>2.3 ECOBOOST / LIMITED 4X4 AT</v>
          </cell>
          <cell r="H2891" t="str">
            <v>GRIS METALICO</v>
          </cell>
          <cell r="I2891" t="str">
            <v>Megacentro La Serena</v>
          </cell>
          <cell r="J2891" t="str">
            <v xml:space="preserve"> </v>
          </cell>
          <cell r="K2891" t="str">
            <v>Felipe Zárate</v>
          </cell>
          <cell r="L2891" t="str">
            <v>Eliana Aguilera</v>
          </cell>
          <cell r="M2891" t="str">
            <v>belen.aguilera@callegari.cl</v>
          </cell>
          <cell r="N2891">
            <v>24000000</v>
          </cell>
        </row>
        <row r="2892">
          <cell r="A2892" t="str">
            <v>LBGW80</v>
          </cell>
          <cell r="B2892">
            <v>44314.518750000003</v>
          </cell>
          <cell r="C2892" t="str">
            <v>FORD</v>
          </cell>
          <cell r="D2892" t="str">
            <v>ECOSPORT</v>
          </cell>
          <cell r="E2892">
            <v>2019</v>
          </cell>
          <cell r="F2892">
            <v>45000</v>
          </cell>
          <cell r="G2892" t="str">
            <v>1.5 FREESTYLE MT</v>
          </cell>
          <cell r="H2892" t="str">
            <v>BLANCO</v>
          </cell>
          <cell r="I2892" t="str">
            <v>Megacentro La Serena</v>
          </cell>
          <cell r="J2892" t="str">
            <v xml:space="preserve"> </v>
          </cell>
          <cell r="K2892" t="str">
            <v>Felipe Zárate</v>
          </cell>
          <cell r="L2892" t="str">
            <v>Eliana Aguilera</v>
          </cell>
          <cell r="M2892" t="str">
            <v>belen.aguilera@callegari.cl</v>
          </cell>
          <cell r="N2892">
            <v>10000000</v>
          </cell>
        </row>
        <row r="2893">
          <cell r="A2893" t="str">
            <v>HXYL27</v>
          </cell>
          <cell r="B2893">
            <v>44313.739583333336</v>
          </cell>
          <cell r="C2893" t="str">
            <v>KIA MOTORS</v>
          </cell>
          <cell r="D2893" t="str">
            <v>SORENTO</v>
          </cell>
          <cell r="E2893">
            <v>2016</v>
          </cell>
          <cell r="F2893">
            <v>103000</v>
          </cell>
          <cell r="G2893" t="str">
            <v>SORENTO EX 2.2L DSL 6AT 4X4 FULL</v>
          </cell>
          <cell r="H2893" t="str">
            <v>BLANCO INVIERNO</v>
          </cell>
          <cell r="I2893" t="str">
            <v>Kia La Serena</v>
          </cell>
          <cell r="J2893" t="str">
            <v xml:space="preserve"> </v>
          </cell>
          <cell r="K2893" t="str">
            <v>Felipe Zárate</v>
          </cell>
          <cell r="L2893" t="str">
            <v>José Cerda</v>
          </cell>
          <cell r="M2893" t="str">
            <v>jose.cerda@callegari.cl</v>
          </cell>
          <cell r="N2893">
            <v>16500000</v>
          </cell>
        </row>
        <row r="2894">
          <cell r="A2894" t="str">
            <v>LLBR23</v>
          </cell>
          <cell r="B2894">
            <v>44307.402777777781</v>
          </cell>
          <cell r="C2894" t="str">
            <v>JAC</v>
          </cell>
          <cell r="D2894" t="str">
            <v>S1</v>
          </cell>
          <cell r="E2894">
            <v>2019</v>
          </cell>
          <cell r="F2894">
            <v>22299</v>
          </cell>
          <cell r="G2894" t="str">
            <v>1.3 SE BICLOR SMART MT</v>
          </cell>
          <cell r="H2894" t="str">
            <v>ROJO TECHO BLANCO</v>
          </cell>
          <cell r="I2894" t="str">
            <v>Second Floor Mg</v>
          </cell>
          <cell r="J2894" t="str">
            <v xml:space="preserve"> </v>
          </cell>
          <cell r="K2894" t="str">
            <v>Felipe Zárate</v>
          </cell>
          <cell r="L2894" t="str">
            <v>Whitney Torres</v>
          </cell>
          <cell r="M2894" t="str">
            <v>mariana.torres@callegari.cl</v>
          </cell>
          <cell r="N2894">
            <v>4750000</v>
          </cell>
        </row>
        <row r="2895">
          <cell r="A2895" t="str">
            <v>KZWD78</v>
          </cell>
          <cell r="B2895">
            <v>44312.40347222222</v>
          </cell>
          <cell r="C2895" t="str">
            <v>MG</v>
          </cell>
          <cell r="D2895" t="str">
            <v>MG3</v>
          </cell>
          <cell r="E2895">
            <v>2019</v>
          </cell>
          <cell r="F2895">
            <v>8581</v>
          </cell>
          <cell r="G2895" t="str">
            <v>1.5 MT COMFORT</v>
          </cell>
          <cell r="H2895" t="str">
            <v>ROJO</v>
          </cell>
          <cell r="I2895" t="str">
            <v>Premium Copiapo</v>
          </cell>
          <cell r="J2895" t="str">
            <v xml:space="preserve"> </v>
          </cell>
          <cell r="K2895" t="str">
            <v>Felipe Zárate</v>
          </cell>
          <cell r="L2895" t="str">
            <v>Omar Rojas</v>
          </cell>
          <cell r="M2895" t="str">
            <v>orojas@callegari.cl</v>
          </cell>
          <cell r="N2895">
            <v>6100000</v>
          </cell>
        </row>
        <row r="2896">
          <cell r="A2896" t="str">
            <v>PHGC16</v>
          </cell>
          <cell r="B2896">
            <v>44309.719444444447</v>
          </cell>
          <cell r="C2896" t="str">
            <v>FORD</v>
          </cell>
          <cell r="D2896" t="str">
            <v>TERRITORY</v>
          </cell>
          <cell r="E2896">
            <v>2021</v>
          </cell>
          <cell r="F2896">
            <v>2422</v>
          </cell>
          <cell r="G2896" t="str">
            <v>1.5 TREND AT</v>
          </cell>
          <cell r="H2896" t="str">
            <v>BLANCO METALICO</v>
          </cell>
          <cell r="I2896" t="str">
            <v>Peugeot La Serena</v>
          </cell>
          <cell r="J2896" t="str">
            <v xml:space="preserve"> </v>
          </cell>
          <cell r="K2896" t="str">
            <v>Felipe Zárate</v>
          </cell>
          <cell r="L2896" t="str">
            <v>Camila Gonzalez</v>
          </cell>
          <cell r="M2896" t="str">
            <v>camila.gonzalez@callegari.cl</v>
          </cell>
          <cell r="N2896">
            <v>15900000</v>
          </cell>
        </row>
        <row r="2897">
          <cell r="A2897" t="str">
            <v>KCTH80</v>
          </cell>
          <cell r="B2897">
            <v>44309.440972222219</v>
          </cell>
          <cell r="C2897" t="str">
            <v>FORD</v>
          </cell>
          <cell r="D2897" t="str">
            <v>RANGER</v>
          </cell>
          <cell r="E2897">
            <v>2018</v>
          </cell>
          <cell r="F2897">
            <v>140000</v>
          </cell>
          <cell r="G2897" t="str">
            <v>3.2 XLT MT 4X4 DIESEL</v>
          </cell>
          <cell r="H2897" t="str">
            <v>ROJO BARI</v>
          </cell>
          <cell r="I2897" t="str">
            <v>Megacentro La Serena</v>
          </cell>
          <cell r="J2897" t="str">
            <v xml:space="preserve"> </v>
          </cell>
          <cell r="K2897" t="str">
            <v>Felipe Zárate</v>
          </cell>
          <cell r="L2897" t="str">
            <v>Juan Saavedra</v>
          </cell>
          <cell r="M2897" t="str">
            <v>jsaavedra@callegari.cl</v>
          </cell>
          <cell r="N2897">
            <v>15700000</v>
          </cell>
        </row>
        <row r="2898">
          <cell r="A2898" t="str">
            <v>JVWV81</v>
          </cell>
          <cell r="B2898">
            <v>44308.727083333331</v>
          </cell>
          <cell r="C2898" t="str">
            <v>SUZUKI</v>
          </cell>
          <cell r="D2898" t="str">
            <v>SWIFT</v>
          </cell>
          <cell r="E2898">
            <v>2017</v>
          </cell>
          <cell r="F2898">
            <v>36800</v>
          </cell>
          <cell r="G2898" t="str">
            <v>1.4 GLX MT AC</v>
          </cell>
          <cell r="H2898" t="str">
            <v>AZUL METALICO</v>
          </cell>
          <cell r="I2898" t="str">
            <v>Peugeot La Serena</v>
          </cell>
          <cell r="J2898" t="str">
            <v xml:space="preserve"> </v>
          </cell>
          <cell r="K2898" t="str">
            <v>Felipe Zárate</v>
          </cell>
          <cell r="L2898" t="str">
            <v>Camila Gonzalez</v>
          </cell>
          <cell r="M2898" t="str">
            <v>camila.gonzalez@callegari.cl</v>
          </cell>
          <cell r="N2898">
            <v>8400000</v>
          </cell>
        </row>
        <row r="2899">
          <cell r="A2899" t="str">
            <v>FKJF31</v>
          </cell>
          <cell r="B2899">
            <v>44307.520138888889</v>
          </cell>
          <cell r="C2899" t="str">
            <v>KIA MOTORS</v>
          </cell>
          <cell r="D2899" t="str">
            <v>SOUL</v>
          </cell>
          <cell r="E2899">
            <v>2013</v>
          </cell>
          <cell r="F2899">
            <v>96000</v>
          </cell>
          <cell r="G2899" t="str">
            <v>SOUL LX 1.6L 6MT DAB ABS AC</v>
          </cell>
          <cell r="H2899" t="str">
            <v>PLATEADO</v>
          </cell>
          <cell r="I2899" t="str">
            <v>Sk Copiapo</v>
          </cell>
          <cell r="J2899" t="str">
            <v xml:space="preserve"> </v>
          </cell>
          <cell r="K2899" t="str">
            <v>Felipe Zárate</v>
          </cell>
          <cell r="L2899" t="str">
            <v>Lorena Castillo</v>
          </cell>
          <cell r="M2899" t="str">
            <v>lcastillo@callegari.cl</v>
          </cell>
          <cell r="N2899">
            <v>4600000</v>
          </cell>
        </row>
        <row r="2900">
          <cell r="A2900" t="str">
            <v>KRWD62</v>
          </cell>
          <cell r="B2900">
            <v>44301.379861111112</v>
          </cell>
          <cell r="C2900" t="str">
            <v>FORD</v>
          </cell>
          <cell r="D2900" t="str">
            <v>ECOSPORT</v>
          </cell>
          <cell r="E2900">
            <v>2018</v>
          </cell>
          <cell r="F2900">
            <v>48000</v>
          </cell>
          <cell r="G2900" t="str">
            <v>1.5 TITANIUM MT</v>
          </cell>
          <cell r="H2900" t="str">
            <v>BLANCO</v>
          </cell>
          <cell r="I2900" t="str">
            <v>Megacentro La Serena</v>
          </cell>
          <cell r="J2900" t="str">
            <v xml:space="preserve"> </v>
          </cell>
          <cell r="K2900" t="str">
            <v>Felipe Zárate</v>
          </cell>
          <cell r="L2900" t="str">
            <v>Juan Saavedra</v>
          </cell>
          <cell r="M2900" t="str">
            <v>jsaavedra@callegari.cl</v>
          </cell>
          <cell r="N2900">
            <v>8850000</v>
          </cell>
        </row>
        <row r="2901">
          <cell r="A2901" t="str">
            <v>KFPT68</v>
          </cell>
          <cell r="B2901">
            <v>44300.468055555553</v>
          </cell>
          <cell r="C2901" t="str">
            <v>CHEVROLET</v>
          </cell>
          <cell r="D2901" t="str">
            <v>TRACKER</v>
          </cell>
          <cell r="E2901">
            <v>2018</v>
          </cell>
          <cell r="F2901">
            <v>75000</v>
          </cell>
          <cell r="G2901" t="str">
            <v>1.8 AWD LT AT</v>
          </cell>
          <cell r="H2901" t="str">
            <v>GRIS SON OF GUN</v>
          </cell>
          <cell r="I2901" t="str">
            <v>Sk Copiapo</v>
          </cell>
          <cell r="J2901" t="str">
            <v xml:space="preserve"> </v>
          </cell>
          <cell r="K2901" t="str">
            <v>Felipe Zárate</v>
          </cell>
          <cell r="L2901" t="str">
            <v>Lorena Castillo</v>
          </cell>
          <cell r="M2901" t="str">
            <v>lcastillo@callegari.cl</v>
          </cell>
          <cell r="N2901">
            <v>9500000</v>
          </cell>
        </row>
        <row r="2902">
          <cell r="A2902" t="str">
            <v>JHRW47</v>
          </cell>
          <cell r="B2902">
            <v>44298.70416666667</v>
          </cell>
          <cell r="C2902" t="str">
            <v>KIA MOTORS</v>
          </cell>
          <cell r="D2902" t="str">
            <v>MORNING</v>
          </cell>
          <cell r="E2902">
            <v>2017</v>
          </cell>
          <cell r="F2902">
            <v>46000</v>
          </cell>
          <cell r="G2902" t="str">
            <v>MORNING EX 1.2L 5MT DAB</v>
          </cell>
          <cell r="H2902" t="str">
            <v>PLATEADO BRILLANTE</v>
          </cell>
          <cell r="I2902" t="str">
            <v>Second Floor Kia</v>
          </cell>
          <cell r="J2902" t="str">
            <v xml:space="preserve"> </v>
          </cell>
          <cell r="K2902" t="str">
            <v>Felipe Zárate</v>
          </cell>
          <cell r="L2902" t="str">
            <v>Loreto Garces</v>
          </cell>
          <cell r="M2902" t="str">
            <v>lgarces@callegari.cl</v>
          </cell>
          <cell r="N2902">
            <v>4500000</v>
          </cell>
        </row>
        <row r="2903">
          <cell r="A2903" t="str">
            <v>LFXV40</v>
          </cell>
          <cell r="B2903">
            <v>44295.530555555553</v>
          </cell>
          <cell r="C2903" t="str">
            <v>NISSAN</v>
          </cell>
          <cell r="D2903" t="str">
            <v>KICKS</v>
          </cell>
          <cell r="E2903">
            <v>2019</v>
          </cell>
          <cell r="F2903">
            <v>11000</v>
          </cell>
          <cell r="G2903" t="str">
            <v>1.6 ADVANCE MT</v>
          </cell>
          <cell r="H2903" t="str">
            <v>NEGRO</v>
          </cell>
          <cell r="I2903" t="str">
            <v>Nissan Copiapo</v>
          </cell>
          <cell r="J2903" t="str">
            <v xml:space="preserve"> </v>
          </cell>
          <cell r="K2903" t="str">
            <v>Felipe Zárate</v>
          </cell>
          <cell r="L2903" t="str">
            <v>Claudia Ponce</v>
          </cell>
          <cell r="M2903" t="str">
            <v>cponce@callegari.cl</v>
          </cell>
          <cell r="N2903">
            <v>10000000</v>
          </cell>
        </row>
        <row r="2904">
          <cell r="A2904" t="str">
            <v>PFSC91</v>
          </cell>
          <cell r="B2904">
            <v>44295.530555555553</v>
          </cell>
          <cell r="C2904" t="str">
            <v>FORD</v>
          </cell>
          <cell r="D2904" t="str">
            <v>ECOSPORT</v>
          </cell>
          <cell r="E2904">
            <v>2021</v>
          </cell>
          <cell r="F2904">
            <v>12500</v>
          </cell>
          <cell r="G2904" t="str">
            <v>1.5 S MT</v>
          </cell>
          <cell r="H2904" t="str">
            <v>NEGRO EBANO</v>
          </cell>
          <cell r="I2904" t="str">
            <v>Megacentro Copiapo</v>
          </cell>
          <cell r="J2904" t="str">
            <v xml:space="preserve"> </v>
          </cell>
          <cell r="K2904" t="str">
            <v>Felipe Zárate</v>
          </cell>
          <cell r="L2904" t="str">
            <v>Martin Thielemann</v>
          </cell>
          <cell r="M2904" t="str">
            <v>mthielemann@callegari.cl</v>
          </cell>
          <cell r="N2904">
            <v>9500000</v>
          </cell>
        </row>
        <row r="2905">
          <cell r="A2905" t="str">
            <v>KFJK96</v>
          </cell>
          <cell r="B2905">
            <v>44294.553472222222</v>
          </cell>
          <cell r="C2905" t="str">
            <v>MG</v>
          </cell>
          <cell r="D2905" t="str">
            <v>MG3</v>
          </cell>
          <cell r="E2905">
            <v>2018</v>
          </cell>
          <cell r="F2905">
            <v>81000</v>
          </cell>
          <cell r="G2905" t="str">
            <v>1.5 MT STD</v>
          </cell>
          <cell r="H2905" t="str">
            <v>ROJO NEGRO</v>
          </cell>
          <cell r="I2905" t="str">
            <v>Second Floor Mitsubishi</v>
          </cell>
          <cell r="J2905" t="str">
            <v xml:space="preserve"> </v>
          </cell>
          <cell r="K2905" t="str">
            <v>Felipe Zárate</v>
          </cell>
          <cell r="L2905" t="str">
            <v>Paola Hidalgo</v>
          </cell>
          <cell r="M2905" t="str">
            <v>paola.hidalgo@callegari.cl</v>
          </cell>
          <cell r="N2905">
            <v>5000000</v>
          </cell>
        </row>
        <row r="2906">
          <cell r="A2906" t="str">
            <v>JWVH88</v>
          </cell>
          <cell r="B2906">
            <v>44294.552777777775</v>
          </cell>
          <cell r="C2906" t="str">
            <v>HYUNDAI</v>
          </cell>
          <cell r="D2906" t="str">
            <v>TUCSON</v>
          </cell>
          <cell r="E2906">
            <v>2018</v>
          </cell>
          <cell r="F2906">
            <v>25135</v>
          </cell>
          <cell r="G2906" t="str">
            <v>2.0 TL 6MT GL ACTIVE MT 4X2</v>
          </cell>
          <cell r="H2906" t="str">
            <v>PLATEADO</v>
          </cell>
          <cell r="I2906" t="str">
            <v>Megacentro Ovalle</v>
          </cell>
          <cell r="J2906" t="str">
            <v xml:space="preserve"> </v>
          </cell>
          <cell r="K2906" t="str">
            <v>Felipe Zárate</v>
          </cell>
          <cell r="L2906" t="str">
            <v>David Ramirez</v>
          </cell>
          <cell r="M2906" t="str">
            <v>dramirez@callegari.cl</v>
          </cell>
          <cell r="N2906">
            <v>11500000</v>
          </cell>
        </row>
        <row r="2907">
          <cell r="A2907" t="str">
            <v>JPLX82</v>
          </cell>
          <cell r="B2907">
            <v>44293.71875</v>
          </cell>
          <cell r="C2907" t="str">
            <v>HYUNDAI</v>
          </cell>
          <cell r="D2907" t="str">
            <v>GRAND I-10</v>
          </cell>
          <cell r="E2907">
            <v>2017</v>
          </cell>
          <cell r="F2907">
            <v>42000</v>
          </cell>
          <cell r="G2907" t="str">
            <v>1.2 HB MT GLS 2AB ABS AC PE</v>
          </cell>
          <cell r="H2907" t="str">
            <v>BLANCO</v>
          </cell>
          <cell r="I2907" t="str">
            <v>Kia La Serena</v>
          </cell>
          <cell r="J2907" t="str">
            <v xml:space="preserve"> </v>
          </cell>
          <cell r="K2907" t="str">
            <v>Felipe Zárate</v>
          </cell>
          <cell r="L2907" t="str">
            <v>José Cerda</v>
          </cell>
          <cell r="M2907" t="str">
            <v>jose.cerda@callegari.cl</v>
          </cell>
          <cell r="N2907">
            <v>6000000</v>
          </cell>
        </row>
        <row r="2908">
          <cell r="A2908" t="str">
            <v>LTBS56</v>
          </cell>
          <cell r="B2908">
            <v>44292.379166666666</v>
          </cell>
          <cell r="C2908" t="str">
            <v>CHEVROLET</v>
          </cell>
          <cell r="D2908" t="str">
            <v>SILVERADO</v>
          </cell>
          <cell r="E2908">
            <v>2020</v>
          </cell>
          <cell r="F2908">
            <v>70000</v>
          </cell>
          <cell r="G2908" t="str">
            <v>5.3 CC LT TB AT</v>
          </cell>
          <cell r="H2908" t="str">
            <v>ROJO BRILLANTE</v>
          </cell>
          <cell r="I2908" t="str">
            <v>Megacentro La Serena</v>
          </cell>
          <cell r="J2908" t="str">
            <v xml:space="preserve"> </v>
          </cell>
          <cell r="K2908" t="str">
            <v>Felipe Zárate</v>
          </cell>
          <cell r="L2908" t="str">
            <v>Fabian Muñoz</v>
          </cell>
          <cell r="M2908" t="str">
            <v>fmunoz@callegari.cl</v>
          </cell>
          <cell r="N2908">
            <v>27000000</v>
          </cell>
        </row>
        <row r="2909">
          <cell r="A2909" t="str">
            <v>LDVV60</v>
          </cell>
          <cell r="B2909">
            <v>44287.430555555555</v>
          </cell>
          <cell r="C2909" t="str">
            <v>SUBARU</v>
          </cell>
          <cell r="D2909" t="str">
            <v>IMPREZA</v>
          </cell>
          <cell r="E2909">
            <v>2019</v>
          </cell>
          <cell r="F2909">
            <v>42000</v>
          </cell>
          <cell r="G2909" t="str">
            <v>2.0 SUV AT AWD CVT XS</v>
          </cell>
          <cell r="H2909" t="str">
            <v>GRIS OSCURO METALICO</v>
          </cell>
          <cell r="I2909" t="str">
            <v>Megacentro La Serena</v>
          </cell>
          <cell r="J2909" t="str">
            <v xml:space="preserve"> </v>
          </cell>
          <cell r="K2909" t="str">
            <v>Felipe Zárate</v>
          </cell>
          <cell r="L2909" t="str">
            <v>Viviana Rojas</v>
          </cell>
          <cell r="M2909" t="str">
            <v>v.rojas@callegari.cl</v>
          </cell>
          <cell r="N2909">
            <v>12400000</v>
          </cell>
        </row>
        <row r="2910">
          <cell r="A2910" t="str">
            <v>KWXG84</v>
          </cell>
          <cell r="B2910">
            <v>44286.78402777778</v>
          </cell>
          <cell r="C2910" t="str">
            <v>SUZUKI</v>
          </cell>
          <cell r="D2910" t="str">
            <v>ALTO</v>
          </cell>
          <cell r="E2910">
            <v>2020</v>
          </cell>
          <cell r="F2910">
            <v>18000</v>
          </cell>
          <cell r="G2910" t="str">
            <v>0.8 DLX 2AB AC MT</v>
          </cell>
          <cell r="H2910" t="str">
            <v xml:space="preserve">AZUL </v>
          </cell>
          <cell r="I2910" t="str">
            <v>Megacentro Copiapo</v>
          </cell>
          <cell r="J2910" t="str">
            <v xml:space="preserve"> </v>
          </cell>
          <cell r="K2910" t="str">
            <v>Felipe Zárate</v>
          </cell>
          <cell r="L2910" t="str">
            <v>Atalia Quinteros</v>
          </cell>
          <cell r="M2910" t="str">
            <v>ataliaq@callegari.cl</v>
          </cell>
          <cell r="N2910">
            <v>4000000</v>
          </cell>
        </row>
        <row r="2911">
          <cell r="A2911" t="str">
            <v>GFDG44</v>
          </cell>
          <cell r="B2911">
            <v>44286.694444444445</v>
          </cell>
          <cell r="C2911" t="str">
            <v>MAZDA</v>
          </cell>
          <cell r="D2911" t="str">
            <v>CX-5</v>
          </cell>
          <cell r="E2911">
            <v>2014</v>
          </cell>
          <cell r="F2911">
            <v>80000</v>
          </cell>
          <cell r="G2911" t="str">
            <v>2.0 R AT</v>
          </cell>
          <cell r="H2911" t="str">
            <v>PLATEADO</v>
          </cell>
          <cell r="I2911" t="str">
            <v>Megacentro La Serena</v>
          </cell>
          <cell r="J2911" t="str">
            <v xml:space="preserve"> </v>
          </cell>
          <cell r="K2911" t="str">
            <v>Felipe Zárate</v>
          </cell>
          <cell r="L2911" t="str">
            <v>Eliana Aguilera</v>
          </cell>
          <cell r="M2911" t="str">
            <v>belen.aguilera@callegari.cl</v>
          </cell>
          <cell r="N2911">
            <v>9700000</v>
          </cell>
        </row>
        <row r="2912">
          <cell r="A2912" t="str">
            <v>KWVT48</v>
          </cell>
          <cell r="B2912">
            <v>44286.675000000003</v>
          </cell>
          <cell r="C2912" t="str">
            <v>NISSAN</v>
          </cell>
          <cell r="D2912" t="str">
            <v>VERSA</v>
          </cell>
          <cell r="E2912">
            <v>2019</v>
          </cell>
          <cell r="F2912">
            <v>43236</v>
          </cell>
          <cell r="G2912" t="str">
            <v>1.6 SENSE AC MT 4X2</v>
          </cell>
          <cell r="H2912" t="str">
            <v>BLANCO PERLA</v>
          </cell>
          <cell r="I2912" t="str">
            <v>Nissan La Serena</v>
          </cell>
          <cell r="J2912" t="str">
            <v xml:space="preserve"> </v>
          </cell>
          <cell r="K2912" t="str">
            <v>Felipe Zárate</v>
          </cell>
          <cell r="L2912" t="str">
            <v>Matias Heredia</v>
          </cell>
          <cell r="M2912" t="str">
            <v>mheredia@callegari.cl</v>
          </cell>
          <cell r="N2912">
            <v>7000000</v>
          </cell>
        </row>
        <row r="2913">
          <cell r="A2913" t="str">
            <v>KFPV39</v>
          </cell>
          <cell r="B2913">
            <v>44286.673611111109</v>
          </cell>
          <cell r="C2913" t="str">
            <v>NISSAN</v>
          </cell>
          <cell r="D2913" t="str">
            <v>VERSA</v>
          </cell>
          <cell r="E2913">
            <v>2018</v>
          </cell>
          <cell r="F2913">
            <v>41000</v>
          </cell>
          <cell r="G2913" t="str">
            <v>1.6 SENSE AC AT 4X2</v>
          </cell>
          <cell r="H2913" t="str">
            <v>GRIS</v>
          </cell>
          <cell r="I2913" t="str">
            <v>Nissan Copiapo</v>
          </cell>
          <cell r="J2913" t="str">
            <v xml:space="preserve"> </v>
          </cell>
          <cell r="K2913" t="str">
            <v>Felipe Zárate</v>
          </cell>
          <cell r="L2913" t="str">
            <v>Jonathan Barraza</v>
          </cell>
          <cell r="M2913" t="str">
            <v>jbarraza@callegari.cl</v>
          </cell>
          <cell r="N2913">
            <v>6800000</v>
          </cell>
        </row>
        <row r="2914">
          <cell r="A2914" t="str">
            <v>KJYD35</v>
          </cell>
          <cell r="B2914">
            <v>44286.67291666667</v>
          </cell>
          <cell r="C2914" t="str">
            <v>VOLKSWAGEN</v>
          </cell>
          <cell r="D2914" t="str">
            <v>GOL</v>
          </cell>
          <cell r="E2914">
            <v>2018</v>
          </cell>
          <cell r="F2914">
            <v>40000</v>
          </cell>
          <cell r="G2914" t="str">
            <v>1.6 HB POWER MT</v>
          </cell>
          <cell r="H2914" t="str">
            <v>PLATEADO</v>
          </cell>
          <cell r="I2914" t="str">
            <v>Peugeot La Serena</v>
          </cell>
          <cell r="J2914" t="str">
            <v xml:space="preserve"> </v>
          </cell>
          <cell r="K2914" t="str">
            <v>Felipe Zárate</v>
          </cell>
          <cell r="L2914" t="str">
            <v>Carlos  Torres</v>
          </cell>
          <cell r="M2914" t="str">
            <v>ctorres@callegari.cl</v>
          </cell>
          <cell r="N2914">
            <v>5500000</v>
          </cell>
        </row>
        <row r="2915">
          <cell r="A2915" t="str">
            <v>HVXH82</v>
          </cell>
          <cell r="B2915">
            <v>44286.568749999999</v>
          </cell>
          <cell r="C2915" t="str">
            <v>CHEVROLET</v>
          </cell>
          <cell r="D2915" t="str">
            <v>CRUZE</v>
          </cell>
          <cell r="E2915">
            <v>2016</v>
          </cell>
          <cell r="F2915">
            <v>45000</v>
          </cell>
          <cell r="G2915" t="str">
            <v>1.8 HB E5 MT LS NB</v>
          </cell>
          <cell r="H2915" t="str">
            <v>PLATEADO</v>
          </cell>
          <cell r="I2915" t="str">
            <v>Nissan Copiapo</v>
          </cell>
          <cell r="J2915" t="str">
            <v xml:space="preserve"> </v>
          </cell>
          <cell r="K2915" t="str">
            <v>Felipe Zárate</v>
          </cell>
          <cell r="L2915" t="str">
            <v>Jonathan Barraza</v>
          </cell>
          <cell r="M2915" t="str">
            <v>jbarraza@callegari.cl</v>
          </cell>
          <cell r="N2915">
            <v>7000000</v>
          </cell>
        </row>
        <row r="2916">
          <cell r="A2916" t="str">
            <v>KFJR76</v>
          </cell>
          <cell r="B2916">
            <v>44286.568749999999</v>
          </cell>
          <cell r="C2916" t="str">
            <v>KIA MOTORS</v>
          </cell>
          <cell r="D2916" t="str">
            <v>RIO 4</v>
          </cell>
          <cell r="E2916">
            <v>2018</v>
          </cell>
          <cell r="F2916">
            <v>45000</v>
          </cell>
          <cell r="G2916" t="str">
            <v>RIO 4 LX 1.4L 6MT AC</v>
          </cell>
          <cell r="H2916" t="str">
            <v>AZUL FUERTE</v>
          </cell>
          <cell r="I2916" t="str">
            <v>Nissan La Serena</v>
          </cell>
          <cell r="J2916" t="str">
            <v xml:space="preserve"> </v>
          </cell>
          <cell r="K2916" t="str">
            <v>Felipe Zárate</v>
          </cell>
          <cell r="L2916" t="str">
            <v>Matias Heredia</v>
          </cell>
          <cell r="M2916" t="str">
            <v>mheredia@callegari.cl</v>
          </cell>
          <cell r="N2916">
            <v>7500000</v>
          </cell>
        </row>
        <row r="2917">
          <cell r="A2917" t="str">
            <v>HHXS17</v>
          </cell>
          <cell r="B2917">
            <v>44286.40625</v>
          </cell>
          <cell r="C2917" t="str">
            <v>MG</v>
          </cell>
          <cell r="D2917" t="str">
            <v>MG3</v>
          </cell>
          <cell r="E2917">
            <v>2016</v>
          </cell>
          <cell r="F2917">
            <v>34000</v>
          </cell>
          <cell r="G2917" t="str">
            <v>1.5 MT STD</v>
          </cell>
          <cell r="H2917" t="str">
            <v>ROJO</v>
          </cell>
          <cell r="I2917" t="str">
            <v>Sk Copiapo</v>
          </cell>
          <cell r="J2917" t="str">
            <v xml:space="preserve"> </v>
          </cell>
          <cell r="K2917" t="str">
            <v>Felipe Zárate</v>
          </cell>
          <cell r="L2917" t="str">
            <v>Daiselys Osuna</v>
          </cell>
          <cell r="M2917" t="str">
            <v>daiselys.osuna@callegari.cl</v>
          </cell>
          <cell r="N2917">
            <v>4800000</v>
          </cell>
        </row>
        <row r="2918">
          <cell r="A2918" t="str">
            <v>LSYF50</v>
          </cell>
          <cell r="B2918">
            <v>44285.67083333333</v>
          </cell>
          <cell r="C2918" t="str">
            <v>CHERY</v>
          </cell>
          <cell r="D2918" t="str">
            <v>K60</v>
          </cell>
          <cell r="E2918">
            <v>2020</v>
          </cell>
          <cell r="F2918">
            <v>11905</v>
          </cell>
          <cell r="H2918" t="str">
            <v>GRIS PLATA</v>
          </cell>
          <cell r="I2918" t="str">
            <v>Second Floor Mg</v>
          </cell>
          <cell r="J2918" t="str">
            <v xml:space="preserve"> </v>
          </cell>
          <cell r="K2918" t="str">
            <v>Felipe Zárate</v>
          </cell>
          <cell r="L2918" t="str">
            <v>Whitney Torres</v>
          </cell>
          <cell r="M2918" t="str">
            <v>mariana.torres@callegari.cl</v>
          </cell>
          <cell r="N2918">
            <v>6800000</v>
          </cell>
        </row>
        <row r="2919">
          <cell r="A2919" t="str">
            <v>PFSB79</v>
          </cell>
          <cell r="B2919">
            <v>44285.532638888886</v>
          </cell>
          <cell r="C2919" t="str">
            <v>KIA MOTORS</v>
          </cell>
          <cell r="D2919" t="str">
            <v>CERATO</v>
          </cell>
          <cell r="E2919">
            <v>2020</v>
          </cell>
          <cell r="F2919">
            <v>13000</v>
          </cell>
          <cell r="G2919" t="str">
            <v>CERATO EX 1.6L 6AT</v>
          </cell>
          <cell r="H2919" t="str">
            <v>BLANCO INVIERNO</v>
          </cell>
          <cell r="I2919" t="str">
            <v>Peugeot La Serena</v>
          </cell>
          <cell r="J2919" t="str">
            <v xml:space="preserve"> </v>
          </cell>
          <cell r="K2919" t="str">
            <v>Felipe Zárate</v>
          </cell>
          <cell r="L2919" t="str">
            <v>Camila Gonzalez</v>
          </cell>
          <cell r="M2919" t="str">
            <v>camila.gonzalez@callegari.cl</v>
          </cell>
          <cell r="N2919">
            <v>11700000</v>
          </cell>
        </row>
        <row r="2920">
          <cell r="A2920" t="str">
            <v>KCBZ52</v>
          </cell>
          <cell r="B2920">
            <v>44284.731249999997</v>
          </cell>
          <cell r="C2920" t="str">
            <v>KIA MOTORS</v>
          </cell>
          <cell r="D2920" t="str">
            <v>CERATO</v>
          </cell>
          <cell r="E2920">
            <v>2018</v>
          </cell>
          <cell r="F2920">
            <v>51000</v>
          </cell>
          <cell r="G2920" t="str">
            <v>NUEVO CERATO SX 1.6L 6MT</v>
          </cell>
          <cell r="H2920" t="str">
            <v>GRIS</v>
          </cell>
          <cell r="I2920" t="str">
            <v>Nissan La Serena</v>
          </cell>
          <cell r="J2920" t="str">
            <v xml:space="preserve"> </v>
          </cell>
          <cell r="K2920" t="str">
            <v>Felipe Zárate</v>
          </cell>
          <cell r="L2920" t="str">
            <v>Gemita Muñoz</v>
          </cell>
          <cell r="M2920" t="str">
            <v>gmunoz@callegari.cl</v>
          </cell>
          <cell r="N2920">
            <v>8100000</v>
          </cell>
        </row>
        <row r="2921">
          <cell r="A2921" t="str">
            <v>KFJK78</v>
          </cell>
          <cell r="B2921">
            <v>44284.731249999997</v>
          </cell>
          <cell r="C2921" t="str">
            <v>KIA MOTORS</v>
          </cell>
          <cell r="D2921" t="str">
            <v>RIO 4</v>
          </cell>
          <cell r="E2921">
            <v>2018</v>
          </cell>
          <cell r="F2921">
            <v>71000</v>
          </cell>
          <cell r="G2921" t="str">
            <v>RIO 4 LX 1.4L 6MT AC</v>
          </cell>
          <cell r="H2921" t="str">
            <v>PLATEADO</v>
          </cell>
          <cell r="I2921" t="str">
            <v>Nissan La Serena</v>
          </cell>
          <cell r="J2921" t="str">
            <v xml:space="preserve"> </v>
          </cell>
          <cell r="K2921" t="str">
            <v>Felipe Zárate</v>
          </cell>
          <cell r="L2921" t="str">
            <v>Gemita Muñoz</v>
          </cell>
          <cell r="M2921" t="str">
            <v>gmunoz@callegari.cl</v>
          </cell>
          <cell r="N2921">
            <v>7000000</v>
          </cell>
        </row>
        <row r="2922">
          <cell r="A2922" t="str">
            <v>KDTX36</v>
          </cell>
          <cell r="B2922">
            <v>44284.390972222223</v>
          </cell>
          <cell r="C2922" t="str">
            <v>NISSAN</v>
          </cell>
          <cell r="D2922" t="str">
            <v>KICKS</v>
          </cell>
          <cell r="E2922">
            <v>2018</v>
          </cell>
          <cell r="F2922">
            <v>23600</v>
          </cell>
          <cell r="G2922" t="str">
            <v>1.6 ADVANCE MT</v>
          </cell>
          <cell r="H2922" t="str">
            <v>GRIS</v>
          </cell>
          <cell r="I2922" t="str">
            <v>Nissan La Serena</v>
          </cell>
          <cell r="J2922" t="str">
            <v xml:space="preserve"> </v>
          </cell>
          <cell r="K2922" t="str">
            <v>Felipe Zárate</v>
          </cell>
          <cell r="L2922" t="str">
            <v>Magdalena Olivares</v>
          </cell>
          <cell r="M2922" t="str">
            <v>molivares@callegari.cl</v>
          </cell>
          <cell r="N2922">
            <v>9500000</v>
          </cell>
        </row>
        <row r="2923">
          <cell r="A2923" t="str">
            <v>HXRG70</v>
          </cell>
          <cell r="B2923">
            <v>44281.743750000001</v>
          </cell>
          <cell r="C2923" t="str">
            <v>KIA MOTORS</v>
          </cell>
          <cell r="D2923" t="str">
            <v>MORNING</v>
          </cell>
          <cell r="E2923">
            <v>2016</v>
          </cell>
          <cell r="F2923">
            <v>103875</v>
          </cell>
          <cell r="G2923" t="str">
            <v>MORNING EX 1.0L 5MT NON STOP</v>
          </cell>
          <cell r="H2923" t="str">
            <v>BLANCO INVIERNO</v>
          </cell>
          <cell r="I2923" t="str">
            <v>Megacentro Ovalle</v>
          </cell>
          <cell r="J2923" t="str">
            <v xml:space="preserve"> </v>
          </cell>
          <cell r="K2923" t="str">
            <v>Felipe Zárate</v>
          </cell>
          <cell r="L2923" t="str">
            <v>David Ramirez</v>
          </cell>
          <cell r="M2923" t="str">
            <v>dramirez@callegari.cl</v>
          </cell>
          <cell r="N2923">
            <v>4500000</v>
          </cell>
        </row>
        <row r="2924">
          <cell r="A2924" t="str">
            <v>KHPK24</v>
          </cell>
          <cell r="B2924">
            <v>44281.709027777775</v>
          </cell>
          <cell r="C2924" t="str">
            <v>PEUGEOT</v>
          </cell>
          <cell r="D2924">
            <v>2008</v>
          </cell>
          <cell r="E2924">
            <v>2018</v>
          </cell>
          <cell r="F2924">
            <v>22000</v>
          </cell>
          <cell r="G2924" t="str">
            <v>1.6 ACTIVE BLUEHDI 100HP MT5 DIESEL</v>
          </cell>
          <cell r="H2924" t="str">
            <v>GRIS</v>
          </cell>
          <cell r="I2924" t="str">
            <v>Megacentro Ovalle</v>
          </cell>
          <cell r="J2924" t="str">
            <v xml:space="preserve"> </v>
          </cell>
          <cell r="K2924" t="str">
            <v>Felipe Zárate</v>
          </cell>
          <cell r="L2924" t="str">
            <v>David Ramirez</v>
          </cell>
          <cell r="M2924" t="str">
            <v>dramirez@callegari.cl</v>
          </cell>
          <cell r="N2924">
            <v>9500000</v>
          </cell>
        </row>
        <row r="2925">
          <cell r="A2925" t="str">
            <v>JDPC25</v>
          </cell>
          <cell r="B2925">
            <v>44281.521527777775</v>
          </cell>
          <cell r="C2925" t="str">
            <v>CHERY</v>
          </cell>
          <cell r="D2925" t="str">
            <v>ARRIZO 5</v>
          </cell>
          <cell r="E2925">
            <v>2017</v>
          </cell>
          <cell r="F2925">
            <v>50000</v>
          </cell>
          <cell r="G2925" t="str">
            <v>1.5 GLS MT</v>
          </cell>
          <cell r="H2925" t="str">
            <v>GRIS</v>
          </cell>
          <cell r="I2925" t="str">
            <v>Megacentro La Serena</v>
          </cell>
          <cell r="J2925" t="str">
            <v xml:space="preserve"> </v>
          </cell>
          <cell r="K2925" t="str">
            <v>Felipe Zárate</v>
          </cell>
          <cell r="L2925" t="str">
            <v>Manuel Villalon</v>
          </cell>
          <cell r="M2925" t="str">
            <v>mvillalon@callegari.cl</v>
          </cell>
          <cell r="N2925">
            <v>4100000</v>
          </cell>
        </row>
        <row r="2926">
          <cell r="A2926" t="str">
            <v>LBGW49</v>
          </cell>
          <cell r="B2926">
            <v>44280.49722222222</v>
          </cell>
          <cell r="C2926" t="str">
            <v>NISSAN</v>
          </cell>
          <cell r="D2926" t="str">
            <v>MARCH</v>
          </cell>
          <cell r="E2926">
            <v>2019</v>
          </cell>
          <cell r="F2926">
            <v>27000</v>
          </cell>
          <cell r="G2926" t="str">
            <v>1.6 SPORT DRIVE MT</v>
          </cell>
          <cell r="H2926" t="str">
            <v>BLANCO PERLA</v>
          </cell>
          <cell r="I2926" t="str">
            <v>Nissan La Serena</v>
          </cell>
          <cell r="J2926" t="str">
            <v xml:space="preserve"> </v>
          </cell>
          <cell r="K2926" t="str">
            <v>Felipe Zárate</v>
          </cell>
          <cell r="L2926" t="str">
            <v>Matias Heredia</v>
          </cell>
          <cell r="M2926" t="str">
            <v>mheredia@callegari.cl</v>
          </cell>
          <cell r="N2926">
            <v>6000000</v>
          </cell>
        </row>
        <row r="2927">
          <cell r="A2927" t="str">
            <v>LDGV98</v>
          </cell>
          <cell r="B2927">
            <v>44279.694444444445</v>
          </cell>
          <cell r="C2927" t="str">
            <v>KIA MOTORS</v>
          </cell>
          <cell r="D2927" t="str">
            <v>RIO 4</v>
          </cell>
          <cell r="E2927">
            <v>2019</v>
          </cell>
          <cell r="F2927">
            <v>47000</v>
          </cell>
          <cell r="G2927" t="str">
            <v>RIO 4 LX 1.4L 6MT</v>
          </cell>
          <cell r="H2927" t="str">
            <v>ROJO BENGALA</v>
          </cell>
          <cell r="I2927" t="str">
            <v>Second Floor Kia</v>
          </cell>
          <cell r="J2927" t="str">
            <v xml:space="preserve"> </v>
          </cell>
          <cell r="K2927" t="str">
            <v>Felipe Zárate</v>
          </cell>
          <cell r="L2927" t="str">
            <v>Loreto Garces</v>
          </cell>
          <cell r="M2927" t="str">
            <v>lgarces@callegari.cl</v>
          </cell>
          <cell r="N2927">
            <v>6800000</v>
          </cell>
        </row>
        <row r="2928">
          <cell r="A2928" t="str">
            <v>HFHY73</v>
          </cell>
          <cell r="B2928">
            <v>44278.720833333333</v>
          </cell>
          <cell r="C2928" t="str">
            <v>GEELY</v>
          </cell>
          <cell r="D2928" t="str">
            <v>LC</v>
          </cell>
          <cell r="E2928">
            <v>2015</v>
          </cell>
          <cell r="F2928">
            <v>35000</v>
          </cell>
          <cell r="G2928" t="str">
            <v>1.0 GL MT</v>
          </cell>
          <cell r="H2928" t="str">
            <v>ROJO</v>
          </cell>
          <cell r="I2928" t="str">
            <v>Second Floor Jeep</v>
          </cell>
          <cell r="J2928" t="str">
            <v xml:space="preserve"> </v>
          </cell>
          <cell r="K2928" t="str">
            <v>Felipe Zárate</v>
          </cell>
          <cell r="L2928" t="str">
            <v>Rafaela Charris</v>
          </cell>
          <cell r="M2928" t="str">
            <v>rcharris@callegari.cl</v>
          </cell>
          <cell r="N2928">
            <v>2800000</v>
          </cell>
        </row>
        <row r="2929">
          <cell r="A2929" t="str">
            <v>JFRL22</v>
          </cell>
          <cell r="B2929">
            <v>44278.720833333333</v>
          </cell>
          <cell r="C2929" t="str">
            <v>CHEVROLET</v>
          </cell>
          <cell r="D2929" t="str">
            <v>PRISMA</v>
          </cell>
          <cell r="E2929">
            <v>2017</v>
          </cell>
          <cell r="F2929">
            <v>61500</v>
          </cell>
          <cell r="G2929" t="str">
            <v>1.4 LT MT</v>
          </cell>
          <cell r="H2929" t="str">
            <v>GRIS GRAFITO OSCURO</v>
          </cell>
          <cell r="I2929" t="str">
            <v>Second Floor Jeep</v>
          </cell>
          <cell r="J2929" t="str">
            <v xml:space="preserve"> </v>
          </cell>
          <cell r="K2929" t="str">
            <v>Felipe Zárate</v>
          </cell>
          <cell r="L2929" t="str">
            <v>Rafaela Charris</v>
          </cell>
          <cell r="M2929" t="str">
            <v>rcharris@callegari.cl</v>
          </cell>
          <cell r="N2929">
            <v>6000000</v>
          </cell>
        </row>
        <row r="2930">
          <cell r="A2930" t="str">
            <v>FTCP38</v>
          </cell>
          <cell r="B2930">
            <v>44278.670138888891</v>
          </cell>
          <cell r="C2930" t="str">
            <v>NISSAN</v>
          </cell>
          <cell r="D2930" t="str">
            <v>QASHQAI</v>
          </cell>
          <cell r="E2930">
            <v>2013</v>
          </cell>
          <cell r="F2930">
            <v>121000</v>
          </cell>
          <cell r="G2930" t="str">
            <v>No sé la versión</v>
          </cell>
          <cell r="H2930" t="str">
            <v>GRIS</v>
          </cell>
          <cell r="I2930" t="str">
            <v>Nissan Copiapo</v>
          </cell>
          <cell r="J2930" t="str">
            <v xml:space="preserve"> </v>
          </cell>
          <cell r="K2930" t="str">
            <v>Felipe Zárate</v>
          </cell>
          <cell r="L2930" t="str">
            <v>Eliana Duque</v>
          </cell>
          <cell r="M2930" t="str">
            <v>eliana.duque@callegari.cl</v>
          </cell>
          <cell r="N2930">
            <v>5400000</v>
          </cell>
        </row>
        <row r="2931">
          <cell r="A2931" t="str">
            <v>LHRB21</v>
          </cell>
          <cell r="B2931">
            <v>44274.709027777775</v>
          </cell>
          <cell r="C2931" t="str">
            <v>KIA MOTORS</v>
          </cell>
          <cell r="D2931" t="str">
            <v>SOLUTO</v>
          </cell>
          <cell r="E2931">
            <v>2019</v>
          </cell>
          <cell r="F2931">
            <v>17000</v>
          </cell>
          <cell r="G2931" t="str">
            <v>1.4 LX AC MT</v>
          </cell>
          <cell r="H2931" t="str">
            <v>AZUL</v>
          </cell>
          <cell r="I2931" t="str">
            <v>Megacentro Copiapo</v>
          </cell>
          <cell r="J2931" t="str">
            <v xml:space="preserve"> </v>
          </cell>
          <cell r="K2931" t="str">
            <v>Felipe Zárate</v>
          </cell>
          <cell r="L2931" t="str">
            <v>Atalia Quinteros</v>
          </cell>
          <cell r="M2931" t="str">
            <v>ataliaq@callegari.cl</v>
          </cell>
          <cell r="N2931">
            <v>6000000</v>
          </cell>
        </row>
        <row r="2932">
          <cell r="A2932" t="str">
            <v>KWYK85</v>
          </cell>
          <cell r="B2932">
            <v>44274.47152777778</v>
          </cell>
          <cell r="C2932" t="str">
            <v>SUBARU</v>
          </cell>
          <cell r="D2932" t="str">
            <v>IMPREZA</v>
          </cell>
          <cell r="E2932">
            <v>2019</v>
          </cell>
          <cell r="F2932">
            <v>46031</v>
          </cell>
          <cell r="G2932" t="str">
            <v>2.0 SUV AT CVT LTD NAV</v>
          </cell>
          <cell r="H2932" t="str">
            <v>AZUL OSCURO PERLADO</v>
          </cell>
          <cell r="I2932" t="str">
            <v>Megacentro La Serena</v>
          </cell>
          <cell r="J2932" t="str">
            <v xml:space="preserve"> </v>
          </cell>
          <cell r="K2932" t="str">
            <v>Felipe Zárate</v>
          </cell>
          <cell r="L2932" t="str">
            <v>Manuel Villalon</v>
          </cell>
          <cell r="M2932" t="str">
            <v>mvillalon@callegari.cl</v>
          </cell>
          <cell r="N2932">
            <v>14500000</v>
          </cell>
        </row>
        <row r="2933">
          <cell r="A2933" t="str">
            <v>KWTK10</v>
          </cell>
          <cell r="B2933">
            <v>44273.377083333333</v>
          </cell>
          <cell r="C2933" t="str">
            <v>NISSAN</v>
          </cell>
          <cell r="D2933" t="str">
            <v>QASHQAI</v>
          </cell>
          <cell r="E2933">
            <v>2019</v>
          </cell>
          <cell r="F2933">
            <v>40000</v>
          </cell>
          <cell r="G2933" t="str">
            <v>2.0 EXCLUSIVE CTV AC SUN ROOF CUERO AT 4X4</v>
          </cell>
          <cell r="H2933" t="str">
            <v>BLANCO PERLA</v>
          </cell>
          <cell r="I2933" t="str">
            <v>Nissan Copiapo</v>
          </cell>
          <cell r="J2933" t="str">
            <v xml:space="preserve"> </v>
          </cell>
          <cell r="K2933" t="str">
            <v>Felipe Zárate</v>
          </cell>
          <cell r="L2933" t="str">
            <v>Claudia Ponce</v>
          </cell>
          <cell r="M2933" t="str">
            <v>cponce@callegari.cl</v>
          </cell>
          <cell r="N2933">
            <v>15000000</v>
          </cell>
        </row>
        <row r="2934">
          <cell r="A2934" t="str">
            <v>KWGH44</v>
          </cell>
          <cell r="B2934">
            <v>44270.654166666667</v>
          </cell>
          <cell r="C2934" t="str">
            <v>TOYOTA</v>
          </cell>
          <cell r="D2934" t="str">
            <v>RAV4</v>
          </cell>
          <cell r="E2934">
            <v>2019</v>
          </cell>
          <cell r="F2934">
            <v>37000</v>
          </cell>
          <cell r="G2934" t="str">
            <v>2.0 LE 4X2 AT CVT A20LE2C</v>
          </cell>
          <cell r="H2934" t="str">
            <v>plata</v>
          </cell>
          <cell r="I2934" t="str">
            <v>Second Floor Jeep</v>
          </cell>
          <cell r="J2934" t="str">
            <v xml:space="preserve"> </v>
          </cell>
          <cell r="K2934" t="str">
            <v>Felipe Zárate</v>
          </cell>
          <cell r="L2934" t="str">
            <v>Maria Francisca Campos</v>
          </cell>
          <cell r="M2934" t="str">
            <v>mcampos@callegari.cl</v>
          </cell>
          <cell r="N2934">
            <v>13000000</v>
          </cell>
        </row>
        <row r="2935">
          <cell r="A2935" t="str">
            <v>HTCY73</v>
          </cell>
          <cell r="B2935">
            <v>44270.400000000001</v>
          </cell>
          <cell r="C2935" t="str">
            <v>GEELY</v>
          </cell>
          <cell r="D2935" t="str">
            <v>GS</v>
          </cell>
          <cell r="E2935">
            <v>2016</v>
          </cell>
          <cell r="F2935">
            <v>61000</v>
          </cell>
          <cell r="G2935" t="str">
            <v>No sé la versión</v>
          </cell>
          <cell r="H2935" t="str">
            <v>BLANCO</v>
          </cell>
          <cell r="I2935" t="str">
            <v>Nissan La Serena</v>
          </cell>
          <cell r="J2935" t="str">
            <v xml:space="preserve"> </v>
          </cell>
          <cell r="K2935" t="str">
            <v>Felipe Zárate</v>
          </cell>
          <cell r="L2935" t="str">
            <v>Matias Heredia</v>
          </cell>
          <cell r="M2935" t="str">
            <v>mheredia@callegari.cl</v>
          </cell>
          <cell r="N2935">
            <v>4000000</v>
          </cell>
        </row>
        <row r="2936">
          <cell r="A2936" t="str">
            <v>JWFL95</v>
          </cell>
          <cell r="B2936">
            <v>44267.644444444442</v>
          </cell>
          <cell r="C2936" t="str">
            <v>KIA MOTORS</v>
          </cell>
          <cell r="D2936" t="str">
            <v>MORNING</v>
          </cell>
          <cell r="E2936">
            <v>2017</v>
          </cell>
          <cell r="F2936">
            <v>30000</v>
          </cell>
          <cell r="G2936" t="str">
            <v>MORNING EX 1.2L 4AT FULL</v>
          </cell>
          <cell r="H2936" t="str">
            <v>PLATEADO</v>
          </cell>
          <cell r="I2936" t="str">
            <v>Second Floor Kia</v>
          </cell>
          <cell r="J2936" t="str">
            <v xml:space="preserve"> </v>
          </cell>
          <cell r="K2936" t="str">
            <v>Jorge De La Jara</v>
          </cell>
          <cell r="L2936" t="str">
            <v>Loreto Garces</v>
          </cell>
          <cell r="M2936" t="str">
            <v>lgarces@callegari.cl</v>
          </cell>
          <cell r="N2936">
            <v>6000000</v>
          </cell>
        </row>
        <row r="2937">
          <cell r="A2937" t="str">
            <v>JWCK62</v>
          </cell>
          <cell r="B2937">
            <v>44267.561111111114</v>
          </cell>
          <cell r="C2937" t="str">
            <v>KIA MOTORS</v>
          </cell>
          <cell r="D2937" t="str">
            <v>MORNING</v>
          </cell>
          <cell r="E2937">
            <v>2018</v>
          </cell>
          <cell r="F2937">
            <v>45000</v>
          </cell>
          <cell r="G2937" t="str">
            <v>MORNING EX 1.2L 5MT FULL</v>
          </cell>
          <cell r="H2937" t="str">
            <v>BLANCO INVIERNO</v>
          </cell>
          <cell r="I2937" t="str">
            <v>Vallenar</v>
          </cell>
          <cell r="J2937" t="str">
            <v xml:space="preserve"> </v>
          </cell>
          <cell r="K2937" t="str">
            <v>Jorge De La Jara</v>
          </cell>
          <cell r="L2937" t="str">
            <v>Claudia Vasquez</v>
          </cell>
          <cell r="M2937" t="str">
            <v>cvasquez@callegari.cl</v>
          </cell>
          <cell r="N2937">
            <v>6000000</v>
          </cell>
        </row>
        <row r="2938">
          <cell r="A2938" t="str">
            <v>JZJK85</v>
          </cell>
          <cell r="B2938">
            <v>44266.75</v>
          </cell>
          <cell r="C2938" t="str">
            <v>NISSAN</v>
          </cell>
          <cell r="D2938" t="str">
            <v>NV350</v>
          </cell>
          <cell r="E2938">
            <v>2018</v>
          </cell>
          <cell r="F2938">
            <v>29000</v>
          </cell>
          <cell r="G2938" t="str">
            <v>2.5 WIDE S-LONG SCHOOL BUS MT</v>
          </cell>
          <cell r="H2938" t="str">
            <v>AMARILLO</v>
          </cell>
          <cell r="I2938" t="str">
            <v>Usados Los Carreras</v>
          </cell>
          <cell r="J2938" t="str">
            <v xml:space="preserve"> </v>
          </cell>
          <cell r="K2938" t="str">
            <v>Cristina Resk</v>
          </cell>
          <cell r="L2938" t="str">
            <v>Camila Chepilla</v>
          </cell>
          <cell r="M2938" t="str">
            <v>cchepilla@callegari.cl</v>
          </cell>
          <cell r="N2938">
            <v>14000000</v>
          </cell>
        </row>
        <row r="2939">
          <cell r="A2939" t="str">
            <v>KLSD33</v>
          </cell>
          <cell r="B2939">
            <v>44265.52847222222</v>
          </cell>
          <cell r="C2939" t="str">
            <v>KIA MOTORS</v>
          </cell>
          <cell r="D2939" t="str">
            <v>SORENTO</v>
          </cell>
          <cell r="E2939">
            <v>2018</v>
          </cell>
          <cell r="F2939">
            <v>58000</v>
          </cell>
          <cell r="G2939" t="str">
            <v>SORENTO EX 2.4L GSL 6MT 2WD SPECIAL PACK</v>
          </cell>
          <cell r="H2939" t="str">
            <v>gris plata</v>
          </cell>
          <cell r="I2939" t="str">
            <v>Kia La Serena</v>
          </cell>
          <cell r="J2939" t="str">
            <v xml:space="preserve"> </v>
          </cell>
          <cell r="K2939" t="str">
            <v>Jorge De La Jara</v>
          </cell>
          <cell r="L2939" t="str">
            <v>Erica Miranda</v>
          </cell>
          <cell r="M2939" t="str">
            <v>emiranda@callegari.cl</v>
          </cell>
          <cell r="N2939">
            <v>16000000</v>
          </cell>
        </row>
        <row r="2940">
          <cell r="A2940" t="str">
            <v>DZPG13</v>
          </cell>
          <cell r="B2940">
            <v>44265.729861111111</v>
          </cell>
          <cell r="C2940" t="str">
            <v>HYUNDAI</v>
          </cell>
          <cell r="D2940" t="str">
            <v>ELANTRA</v>
          </cell>
          <cell r="E2940">
            <v>2012</v>
          </cell>
          <cell r="F2940">
            <v>30000</v>
          </cell>
          <cell r="G2940" t="str">
            <v>1.6 HD GLS MT AC</v>
          </cell>
          <cell r="H2940" t="str">
            <v>PLATEADO</v>
          </cell>
          <cell r="I2940" t="str">
            <v>Kia La Serena</v>
          </cell>
          <cell r="J2940" t="str">
            <v xml:space="preserve"> </v>
          </cell>
          <cell r="K2940" t="str">
            <v>Jorge De La Jara</v>
          </cell>
          <cell r="L2940" t="str">
            <v>Carolina Bustos</v>
          </cell>
          <cell r="M2940" t="str">
            <v>cbustos@callegari.cl</v>
          </cell>
          <cell r="N2940">
            <v>6500000</v>
          </cell>
        </row>
        <row r="2941">
          <cell r="A2941" t="str">
            <v>HCVS43</v>
          </cell>
          <cell r="B2941">
            <v>44265.720833333333</v>
          </cell>
          <cell r="C2941" t="str">
            <v>KIA MOTORS</v>
          </cell>
          <cell r="D2941" t="str">
            <v>MORNING</v>
          </cell>
          <cell r="E2941">
            <v>2015</v>
          </cell>
          <cell r="F2941">
            <v>61000</v>
          </cell>
          <cell r="G2941" t="str">
            <v>MORNING EX 1.2 MT AC DAB</v>
          </cell>
          <cell r="H2941" t="str">
            <v>PLATEADO PLATA BRILLANTE</v>
          </cell>
          <cell r="I2941" t="str">
            <v xml:space="preserve">Premium Usados </v>
          </cell>
          <cell r="J2941" t="str">
            <v xml:space="preserve"> </v>
          </cell>
          <cell r="K2941" t="str">
            <v>Jorge De La Jara</v>
          </cell>
          <cell r="L2941" t="str">
            <v>Vanessa  Casanga</v>
          </cell>
          <cell r="M2941" t="str">
            <v>vcasanga@callegari.cl</v>
          </cell>
          <cell r="N2941">
            <v>4800000</v>
          </cell>
        </row>
        <row r="2942">
          <cell r="A2942" t="str">
            <v>HJTK35</v>
          </cell>
          <cell r="B2942">
            <v>44263.707638888889</v>
          </cell>
          <cell r="C2942" t="str">
            <v>MAZDA</v>
          </cell>
          <cell r="D2942" t="str">
            <v>CX-5</v>
          </cell>
          <cell r="E2942">
            <v>2016</v>
          </cell>
          <cell r="F2942">
            <v>76000</v>
          </cell>
          <cell r="G2942" t="str">
            <v>2.0 GT AWD AT C.N</v>
          </cell>
          <cell r="H2942" t="str">
            <v>AZUL</v>
          </cell>
          <cell r="I2942" t="str">
            <v>Nissan Copiapo</v>
          </cell>
          <cell r="J2942" t="str">
            <v xml:space="preserve"> </v>
          </cell>
          <cell r="K2942" t="str">
            <v>Cristina Resk</v>
          </cell>
          <cell r="L2942" t="str">
            <v>Claudia Ponce</v>
          </cell>
          <cell r="M2942" t="str">
            <v>cponce@callegari.cl</v>
          </cell>
          <cell r="N2942">
            <v>11000000</v>
          </cell>
        </row>
        <row r="2943">
          <cell r="A2943" t="str">
            <v>HRWS48</v>
          </cell>
          <cell r="B2943">
            <v>44263.706250000003</v>
          </cell>
          <cell r="C2943" t="str">
            <v>PEUGEOT</v>
          </cell>
          <cell r="D2943">
            <v>301</v>
          </cell>
          <cell r="E2943">
            <v>2016</v>
          </cell>
          <cell r="F2943">
            <v>162000</v>
          </cell>
          <cell r="G2943" t="str">
            <v>1.6 ACTIVE HDI MT DIESEL</v>
          </cell>
          <cell r="H2943" t="str">
            <v>BLANCO</v>
          </cell>
          <cell r="I2943" t="str">
            <v>Peugeot La Serena</v>
          </cell>
          <cell r="J2943" t="str">
            <v xml:space="preserve"> </v>
          </cell>
          <cell r="K2943" t="str">
            <v>Cristina Resk</v>
          </cell>
          <cell r="L2943" t="str">
            <v>Camila Gonzalez</v>
          </cell>
          <cell r="M2943" t="str">
            <v>camila.gonzalez@callegari.cl</v>
          </cell>
          <cell r="N2943">
            <v>5800000</v>
          </cell>
        </row>
        <row r="2944">
          <cell r="A2944" t="str">
            <v>KWYK90</v>
          </cell>
          <cell r="B2944">
            <v>44258.724305555559</v>
          </cell>
          <cell r="C2944" t="str">
            <v>AUDI</v>
          </cell>
          <cell r="D2944" t="str">
            <v>A5</v>
          </cell>
          <cell r="E2944">
            <v>2019</v>
          </cell>
          <cell r="F2944">
            <v>32000</v>
          </cell>
          <cell r="G2944" t="str">
            <v>2.0 SB SPORT TFSI AT 4X4</v>
          </cell>
          <cell r="H2944" t="str">
            <v>BLANCO</v>
          </cell>
          <cell r="I2944" t="str">
            <v>Local Usados</v>
          </cell>
          <cell r="J2944" t="str">
            <v xml:space="preserve"> </v>
          </cell>
          <cell r="K2944" t="str">
            <v>Raul Muñoz</v>
          </cell>
          <cell r="L2944" t="str">
            <v>Luis Agustin Neira Rojas</v>
          </cell>
          <cell r="M2944" t="str">
            <v>lneira@callegari.cl</v>
          </cell>
          <cell r="N2944">
            <v>25500000</v>
          </cell>
        </row>
        <row r="2945">
          <cell r="A2945" t="str">
            <v>JBJC21</v>
          </cell>
          <cell r="B2945">
            <v>44258.411111111112</v>
          </cell>
          <cell r="C2945" t="str">
            <v>KIA MOTORS</v>
          </cell>
          <cell r="D2945" t="str">
            <v>MORNING</v>
          </cell>
          <cell r="E2945">
            <v>2017</v>
          </cell>
          <cell r="F2945">
            <v>64000</v>
          </cell>
          <cell r="G2945" t="str">
            <v>MORNING EX 1.2L 5MT SPORT</v>
          </cell>
          <cell r="H2945" t="str">
            <v>BLANCO</v>
          </cell>
          <cell r="I2945" t="str">
            <v>Vallenar</v>
          </cell>
          <cell r="J2945" t="str">
            <v xml:space="preserve"> </v>
          </cell>
          <cell r="K2945" t="str">
            <v>Felipe Zárate</v>
          </cell>
          <cell r="L2945" t="str">
            <v>Claudia Vasquez</v>
          </cell>
          <cell r="M2945" t="str">
            <v>cvasquez@callegari.cl</v>
          </cell>
          <cell r="N2945">
            <v>4500000</v>
          </cell>
        </row>
        <row r="2946">
          <cell r="A2946" t="str">
            <v>PFRK56</v>
          </cell>
          <cell r="B2946">
            <v>44257.719444444447</v>
          </cell>
          <cell r="C2946" t="str">
            <v>FORD</v>
          </cell>
          <cell r="D2946" t="str">
            <v>EDGE</v>
          </cell>
          <cell r="E2946">
            <v>2020</v>
          </cell>
          <cell r="F2946">
            <v>15000</v>
          </cell>
          <cell r="G2946" t="str">
            <v>2.0 SEL ECOBOOST AWD AT</v>
          </cell>
          <cell r="H2946" t="str">
            <v>VERDE BALTICO</v>
          </cell>
          <cell r="I2946" t="str">
            <v>Megacentro La Serena</v>
          </cell>
          <cell r="J2946" t="str">
            <v xml:space="preserve"> </v>
          </cell>
          <cell r="K2946" t="str">
            <v>Felipe Zárate</v>
          </cell>
          <cell r="L2946" t="str">
            <v>Juan Saavedra</v>
          </cell>
          <cell r="M2946" t="str">
            <v>jsaavedra@callegari.cl</v>
          </cell>
          <cell r="N2946">
            <v>23000000</v>
          </cell>
        </row>
        <row r="2947">
          <cell r="A2947" t="str">
            <v>JSVD86</v>
          </cell>
          <cell r="B2947">
            <v>44257.493750000001</v>
          </cell>
          <cell r="C2947" t="str">
            <v>FORD</v>
          </cell>
          <cell r="D2947" t="str">
            <v>EXPLORER</v>
          </cell>
          <cell r="E2947">
            <v>2017</v>
          </cell>
          <cell r="F2947">
            <v>67000</v>
          </cell>
          <cell r="G2947" t="str">
            <v>2.3 ECOBOOST / LIMITED 4X4 AT</v>
          </cell>
          <cell r="H2947" t="str">
            <v>GRIS</v>
          </cell>
          <cell r="I2947" t="str">
            <v>Megacentro La Serena</v>
          </cell>
          <cell r="J2947" t="str">
            <v xml:space="preserve"> </v>
          </cell>
          <cell r="K2947" t="str">
            <v>Felipe Zárate</v>
          </cell>
          <cell r="L2947" t="str">
            <v>Fabian Muñoz</v>
          </cell>
          <cell r="M2947" t="str">
            <v>fmunoz@callegari.cl</v>
          </cell>
          <cell r="N2947">
            <v>19000000</v>
          </cell>
        </row>
        <row r="2948">
          <cell r="A2948" t="str">
            <v>KTDB93</v>
          </cell>
          <cell r="B2948">
            <v>44256.459722222222</v>
          </cell>
          <cell r="C2948" t="str">
            <v>PEUGEOT</v>
          </cell>
          <cell r="D2948">
            <v>301</v>
          </cell>
          <cell r="E2948">
            <v>2019</v>
          </cell>
          <cell r="F2948">
            <v>97000</v>
          </cell>
          <cell r="G2948" t="str">
            <v>1.6 ACTIVE PACK HDI 92HP MT DIESEL</v>
          </cell>
          <cell r="H2948" t="str">
            <v>GRIS</v>
          </cell>
          <cell r="I2948" t="str">
            <v>Megacentro Ovalle</v>
          </cell>
          <cell r="J2948" t="str">
            <v xml:space="preserve"> </v>
          </cell>
          <cell r="K2948" t="str">
            <v>Felipe Zárate</v>
          </cell>
          <cell r="L2948" t="str">
            <v>Jasen Jose</v>
          </cell>
          <cell r="M2948" t="str">
            <v>jjasen@callegari.cl</v>
          </cell>
          <cell r="N2948">
            <v>7800000</v>
          </cell>
        </row>
        <row r="2949">
          <cell r="A2949" t="str">
            <v>CVPL66</v>
          </cell>
          <cell r="B2949">
            <v>44253.743055555555</v>
          </cell>
          <cell r="C2949" t="str">
            <v>NISSAN</v>
          </cell>
          <cell r="D2949" t="str">
            <v>TIIDA</v>
          </cell>
          <cell r="E2949">
            <v>2011</v>
          </cell>
          <cell r="F2949">
            <v>35883</v>
          </cell>
          <cell r="G2949" t="str">
            <v>1.6 SEDAN S AC AT 4X2</v>
          </cell>
          <cell r="H2949" t="str">
            <v>NEGRO</v>
          </cell>
          <cell r="I2949" t="str">
            <v>Nissan La Serena</v>
          </cell>
          <cell r="J2949" t="str">
            <v xml:space="preserve"> </v>
          </cell>
          <cell r="K2949" t="str">
            <v>Felipe Zárate</v>
          </cell>
          <cell r="L2949" t="str">
            <v>Magdalena Olivares</v>
          </cell>
          <cell r="M2949" t="str">
            <v>molivares@callegari.cl</v>
          </cell>
          <cell r="N2949">
            <v>4000000</v>
          </cell>
        </row>
        <row r="2950">
          <cell r="A2950" t="str">
            <v>JJYW63</v>
          </cell>
          <cell r="B2950">
            <v>44253.527083333334</v>
          </cell>
          <cell r="C2950" t="str">
            <v>MERCEDES BENZ</v>
          </cell>
          <cell r="D2950" t="str">
            <v>GLA200</v>
          </cell>
          <cell r="E2950">
            <v>2017</v>
          </cell>
          <cell r="F2950">
            <v>45000</v>
          </cell>
          <cell r="G2950" t="str">
            <v>GLA200 FL 1.6 AT</v>
          </cell>
          <cell r="H2950" t="str">
            <v>AZUL</v>
          </cell>
          <cell r="I2950" t="str">
            <v>Second Floor Usados</v>
          </cell>
          <cell r="J2950" t="str">
            <v xml:space="preserve"> </v>
          </cell>
          <cell r="K2950" t="str">
            <v>Felipe Zárate</v>
          </cell>
          <cell r="L2950" t="str">
            <v>Liliana Benitez</v>
          </cell>
          <cell r="M2950" t="str">
            <v>lbenitez@callegari.cl</v>
          </cell>
          <cell r="N2950">
            <v>14705000</v>
          </cell>
        </row>
        <row r="2951">
          <cell r="A2951" t="str">
            <v>KZVX27</v>
          </cell>
          <cell r="B2951">
            <v>44252.484722222223</v>
          </cell>
          <cell r="C2951" t="str">
            <v>FORD</v>
          </cell>
          <cell r="D2951" t="str">
            <v>RANGER</v>
          </cell>
          <cell r="E2951">
            <v>2019</v>
          </cell>
          <cell r="F2951">
            <v>47000</v>
          </cell>
          <cell r="G2951" t="str">
            <v>2.2 DSL XL MT DIESEL</v>
          </cell>
          <cell r="H2951" t="str">
            <v>GRIS</v>
          </cell>
          <cell r="I2951" t="str">
            <v>Megacentro La Serena</v>
          </cell>
          <cell r="J2951" t="str">
            <v xml:space="preserve"> </v>
          </cell>
          <cell r="K2951" t="str">
            <v>Felipe Zárate</v>
          </cell>
          <cell r="L2951" t="str">
            <v>Juan Saavedra</v>
          </cell>
          <cell r="M2951" t="str">
            <v>jsaavedra@callegari.cl</v>
          </cell>
          <cell r="N2951">
            <v>14700000</v>
          </cell>
        </row>
        <row r="2952">
          <cell r="A2952" t="str">
            <v>KWVT77</v>
          </cell>
          <cell r="B2952">
            <v>44252.460416666669</v>
          </cell>
          <cell r="C2952" t="str">
            <v>NISSAN</v>
          </cell>
          <cell r="D2952" t="str">
            <v>QASHQAI</v>
          </cell>
          <cell r="E2952">
            <v>2019</v>
          </cell>
          <cell r="F2952">
            <v>22800</v>
          </cell>
          <cell r="G2952" t="str">
            <v>2.0 SENSE AC MT 4X2</v>
          </cell>
          <cell r="H2952" t="str">
            <v>PLATEADO</v>
          </cell>
          <cell r="I2952" t="str">
            <v>Nissan La Serena</v>
          </cell>
          <cell r="J2952" t="str">
            <v xml:space="preserve"> </v>
          </cell>
          <cell r="K2952" t="str">
            <v>Felipe Zárate</v>
          </cell>
          <cell r="L2952" t="str">
            <v>Magdalena Olivares</v>
          </cell>
          <cell r="M2952" t="str">
            <v>molivares@callegari.cl</v>
          </cell>
          <cell r="N2952">
            <v>10500000</v>
          </cell>
        </row>
        <row r="2953">
          <cell r="A2953" t="str">
            <v>JZGH18</v>
          </cell>
          <cell r="B2953">
            <v>44252.460416666669</v>
          </cell>
          <cell r="C2953" t="str">
            <v>NISSAN</v>
          </cell>
          <cell r="D2953" t="str">
            <v>QASHQAI</v>
          </cell>
          <cell r="E2953">
            <v>2018</v>
          </cell>
          <cell r="F2953">
            <v>10800</v>
          </cell>
          <cell r="G2953" t="str">
            <v>2.0 SENSE AC MT 4X2</v>
          </cell>
          <cell r="H2953" t="str">
            <v>GRIS</v>
          </cell>
          <cell r="I2953" t="str">
            <v>Second Floor Nissan</v>
          </cell>
          <cell r="J2953" t="str">
            <v xml:space="preserve"> </v>
          </cell>
          <cell r="K2953" t="str">
            <v>Felipe Zárate</v>
          </cell>
          <cell r="L2953" t="str">
            <v>Paola Lettura</v>
          </cell>
          <cell r="M2953" t="str">
            <v>plettura@callegari.cl</v>
          </cell>
          <cell r="N2953">
            <v>9600000</v>
          </cell>
        </row>
        <row r="2954">
          <cell r="A2954" t="str">
            <v>KGPD41</v>
          </cell>
          <cell r="B2954">
            <v>44251.499305555553</v>
          </cell>
          <cell r="C2954" t="str">
            <v>KIA MOTORS</v>
          </cell>
          <cell r="D2954" t="str">
            <v>MORNING</v>
          </cell>
          <cell r="E2954">
            <v>2018</v>
          </cell>
          <cell r="F2954">
            <v>31000</v>
          </cell>
          <cell r="G2954" t="str">
            <v>MORNING EX 1.2L 5MT FULL</v>
          </cell>
          <cell r="H2954" t="str">
            <v>PLATEADO</v>
          </cell>
          <cell r="I2954" t="str">
            <v>Second Floor Kia</v>
          </cell>
          <cell r="J2954" t="str">
            <v xml:space="preserve"> </v>
          </cell>
          <cell r="K2954" t="str">
            <v>Felipe Zárate</v>
          </cell>
          <cell r="L2954" t="str">
            <v>Loreto Garces</v>
          </cell>
          <cell r="M2954" t="str">
            <v>lgarces@callegari.cl</v>
          </cell>
          <cell r="N2954">
            <v>6500000</v>
          </cell>
        </row>
        <row r="2955">
          <cell r="A2955" t="str">
            <v>JSWT81</v>
          </cell>
          <cell r="B2955">
            <v>44251.480555555558</v>
          </cell>
          <cell r="C2955" t="str">
            <v>TOYOTA</v>
          </cell>
          <cell r="D2955" t="str">
            <v>RAV4</v>
          </cell>
          <cell r="E2955">
            <v>2017</v>
          </cell>
          <cell r="F2955">
            <v>80000</v>
          </cell>
          <cell r="G2955" t="str">
            <v>2.0 SUPER LUJO AT 722CH2</v>
          </cell>
          <cell r="H2955" t="str">
            <v>BLANCO</v>
          </cell>
          <cell r="I2955" t="str">
            <v>Megacentro La Serena</v>
          </cell>
          <cell r="J2955" t="str">
            <v xml:space="preserve"> </v>
          </cell>
          <cell r="K2955" t="str">
            <v>Felipe Zárate</v>
          </cell>
          <cell r="L2955" t="str">
            <v>Manuel Villalon</v>
          </cell>
          <cell r="M2955" t="str">
            <v>mvillalon@callegari.cl</v>
          </cell>
          <cell r="N2955">
            <v>11500000</v>
          </cell>
        </row>
        <row r="2956">
          <cell r="A2956" t="str">
            <v>GWTX59</v>
          </cell>
          <cell r="B2956">
            <v>44250.701388888891</v>
          </cell>
          <cell r="C2956" t="str">
            <v>SSANGYONG</v>
          </cell>
          <cell r="D2956" t="str">
            <v>ACTYON SPORTS</v>
          </cell>
          <cell r="E2956">
            <v>2015</v>
          </cell>
          <cell r="F2956">
            <v>148780</v>
          </cell>
          <cell r="G2956" t="str">
            <v>2.0 DSL MT 4X4 AC LL</v>
          </cell>
          <cell r="H2956" t="str">
            <v>BLANCO</v>
          </cell>
          <cell r="I2956" t="str">
            <v>Megacentro Ovalle</v>
          </cell>
          <cell r="J2956" t="str">
            <v xml:space="preserve"> </v>
          </cell>
          <cell r="K2956" t="str">
            <v>Felipe Zárate</v>
          </cell>
          <cell r="L2956" t="str">
            <v>David Ramirez</v>
          </cell>
          <cell r="M2956" t="str">
            <v>dramirez@callegari.cl</v>
          </cell>
          <cell r="N2956">
            <v>5000000</v>
          </cell>
        </row>
        <row r="2957">
          <cell r="A2957" t="str">
            <v>LHRV31</v>
          </cell>
          <cell r="B2957">
            <v>44243.78402777778</v>
          </cell>
          <cell r="C2957" t="str">
            <v>KIA MOTORS</v>
          </cell>
          <cell r="D2957" t="str">
            <v>RIO 4</v>
          </cell>
          <cell r="E2957">
            <v>2019</v>
          </cell>
          <cell r="F2957">
            <v>38636</v>
          </cell>
          <cell r="G2957" t="str">
            <v>RIO 4 LX 1.4L 6MT AC</v>
          </cell>
          <cell r="H2957" t="str">
            <v>BLANCO</v>
          </cell>
          <cell r="I2957" t="str">
            <v>Kia La Serena</v>
          </cell>
          <cell r="J2957" t="str">
            <v xml:space="preserve"> </v>
          </cell>
          <cell r="K2957" t="str">
            <v>Felipe Zárate</v>
          </cell>
          <cell r="L2957" t="str">
            <v>José Cerda</v>
          </cell>
          <cell r="M2957" t="str">
            <v>jose.cerda@callegari.cl</v>
          </cell>
          <cell r="N2957">
            <v>7700000</v>
          </cell>
        </row>
        <row r="2958">
          <cell r="A2958" t="str">
            <v>LSYG67</v>
          </cell>
          <cell r="B2958">
            <v>44243.478472222225</v>
          </cell>
          <cell r="C2958" t="str">
            <v>FORD</v>
          </cell>
          <cell r="D2958" t="str">
            <v>EDGE</v>
          </cell>
          <cell r="E2958">
            <v>2019</v>
          </cell>
          <cell r="F2958">
            <v>7000</v>
          </cell>
          <cell r="G2958" t="str">
            <v>2.0 SEL ECOBOOST AWD AT</v>
          </cell>
          <cell r="H2958" t="str">
            <v>GRIS PLATA</v>
          </cell>
          <cell r="I2958" t="str">
            <v>Megacentro La Serena</v>
          </cell>
          <cell r="J2958" t="str">
            <v xml:space="preserve"> </v>
          </cell>
          <cell r="K2958" t="str">
            <v>Felipe Zárate</v>
          </cell>
          <cell r="L2958" t="str">
            <v>Eliana Aguilera</v>
          </cell>
          <cell r="M2958" t="str">
            <v>belen.aguilera@callegari.cl</v>
          </cell>
          <cell r="N2958">
            <v>18500000</v>
          </cell>
        </row>
        <row r="2959">
          <cell r="A2959" t="str">
            <v>FZCJ23</v>
          </cell>
          <cell r="B2959">
            <v>44239.555555555555</v>
          </cell>
          <cell r="C2959" t="str">
            <v>FORD</v>
          </cell>
          <cell r="D2959" t="str">
            <v>ESCAPE</v>
          </cell>
          <cell r="E2959">
            <v>2014</v>
          </cell>
          <cell r="F2959">
            <v>130000</v>
          </cell>
          <cell r="G2959" t="str">
            <v>2.0 SE ECOBOOST AT 4X2</v>
          </cell>
          <cell r="H2959" t="str">
            <v>GRIS</v>
          </cell>
          <cell r="I2959" t="str">
            <v>Megacentro La Serena</v>
          </cell>
          <cell r="J2959" t="str">
            <v xml:space="preserve"> </v>
          </cell>
          <cell r="K2959" t="str">
            <v>Felipe Zárate</v>
          </cell>
          <cell r="L2959" t="str">
            <v>Juan Saavedra</v>
          </cell>
          <cell r="M2959" t="str">
            <v>jsaavedra@callegari.cl</v>
          </cell>
          <cell r="N2959">
            <v>7600000</v>
          </cell>
        </row>
        <row r="2960">
          <cell r="A2960" t="str">
            <v>KTYS77</v>
          </cell>
          <cell r="B2960">
            <v>44239.532638888886</v>
          </cell>
          <cell r="C2960" t="str">
            <v>SUBARU</v>
          </cell>
          <cell r="D2960" t="str">
            <v>XV</v>
          </cell>
          <cell r="E2960">
            <v>2018</v>
          </cell>
          <cell r="F2960">
            <v>17000</v>
          </cell>
          <cell r="G2960" t="str">
            <v>1.6 AWD CVT AT</v>
          </cell>
          <cell r="H2960" t="str">
            <v>GRIS</v>
          </cell>
          <cell r="I2960" t="str">
            <v>Megacentro La Serena</v>
          </cell>
          <cell r="J2960" t="str">
            <v xml:space="preserve"> </v>
          </cell>
          <cell r="K2960" t="str">
            <v>Felipe Zárate</v>
          </cell>
          <cell r="L2960" t="str">
            <v>Manuel Villalon</v>
          </cell>
          <cell r="M2960" t="str">
            <v>mvillalon@callegari.cl</v>
          </cell>
          <cell r="N2960">
            <v>12300000</v>
          </cell>
        </row>
        <row r="2961">
          <cell r="A2961" t="str">
            <v>LVXL41</v>
          </cell>
          <cell r="B2961">
            <v>44239.498611111114</v>
          </cell>
          <cell r="C2961" t="str">
            <v>SSANGYONG</v>
          </cell>
          <cell r="D2961" t="str">
            <v>ACTYON SPORTS</v>
          </cell>
          <cell r="E2961">
            <v>2020</v>
          </cell>
          <cell r="F2961">
            <v>2578</v>
          </cell>
          <cell r="H2961" t="str">
            <v>ROJO</v>
          </cell>
          <cell r="I2961" t="str">
            <v>Megacentro La Serena</v>
          </cell>
          <cell r="J2961" t="str">
            <v xml:space="preserve"> </v>
          </cell>
          <cell r="K2961" t="str">
            <v>Felipe Zárate</v>
          </cell>
          <cell r="L2961" t="str">
            <v>Viviana Rojas</v>
          </cell>
          <cell r="M2961" t="str">
            <v>v.rojas@callegari.cl</v>
          </cell>
          <cell r="N2961">
            <v>13000000</v>
          </cell>
        </row>
        <row r="2962">
          <cell r="A2962" t="str">
            <v>HLSL49</v>
          </cell>
          <cell r="B2962">
            <v>44237.500694444447</v>
          </cell>
          <cell r="C2962" t="str">
            <v>FORD</v>
          </cell>
          <cell r="D2962" t="str">
            <v>FIESTA</v>
          </cell>
          <cell r="E2962">
            <v>2016</v>
          </cell>
          <cell r="F2962">
            <v>70200</v>
          </cell>
          <cell r="G2962" t="str">
            <v>1.6 SE 5P MT</v>
          </cell>
          <cell r="H2962" t="str">
            <v>ROJO</v>
          </cell>
          <cell r="I2962" t="str">
            <v>Premium Copiapo</v>
          </cell>
          <cell r="J2962" t="str">
            <v xml:space="preserve"> </v>
          </cell>
          <cell r="K2962" t="str">
            <v>Felipe Zárate</v>
          </cell>
          <cell r="L2962" t="str">
            <v>Omar Rojas</v>
          </cell>
          <cell r="M2962" t="str">
            <v>orojas@callegari.cl</v>
          </cell>
          <cell r="N2962">
            <v>5000000</v>
          </cell>
        </row>
        <row r="2963">
          <cell r="A2963" t="str">
            <v>JHRW36</v>
          </cell>
          <cell r="B2963">
            <v>44236.696527777778</v>
          </cell>
          <cell r="C2963" t="str">
            <v>CHERY</v>
          </cell>
          <cell r="D2963" t="str">
            <v>TIGGO 3</v>
          </cell>
          <cell r="E2963">
            <v>2017</v>
          </cell>
          <cell r="F2963">
            <v>103000</v>
          </cell>
          <cell r="G2963" t="str">
            <v>1.6 GLX MT</v>
          </cell>
          <cell r="H2963" t="str">
            <v>BLANCO</v>
          </cell>
          <cell r="I2963" t="str">
            <v>Kia La Serena</v>
          </cell>
          <cell r="J2963" t="str">
            <v xml:space="preserve"> </v>
          </cell>
          <cell r="K2963" t="str">
            <v>Felipe Zárate</v>
          </cell>
          <cell r="L2963" t="str">
            <v>José Cerda</v>
          </cell>
          <cell r="M2963" t="str">
            <v>jose.cerda@callegari.cl</v>
          </cell>
          <cell r="N2963">
            <v>4500000</v>
          </cell>
        </row>
        <row r="2964">
          <cell r="A2964" t="str">
            <v>LJYL90</v>
          </cell>
          <cell r="B2964">
            <v>44235.680555555555</v>
          </cell>
          <cell r="C2964" t="str">
            <v>KIA MOTORS</v>
          </cell>
          <cell r="D2964" t="str">
            <v>MORNING</v>
          </cell>
          <cell r="E2964">
            <v>2019</v>
          </cell>
          <cell r="F2964">
            <v>3400</v>
          </cell>
          <cell r="G2964" t="str">
            <v>MORNING EX 1.2L 5MT ABS AC</v>
          </cell>
          <cell r="H2964" t="str">
            <v>BLANCO</v>
          </cell>
          <cell r="I2964" t="str">
            <v>Vallenar</v>
          </cell>
          <cell r="J2964" t="str">
            <v xml:space="preserve"> </v>
          </cell>
          <cell r="K2964" t="str">
            <v>Felipe Zárate</v>
          </cell>
          <cell r="L2964" t="str">
            <v>Jorge Peña</v>
          </cell>
          <cell r="M2964" t="str">
            <v>jpenav@callegari.cl</v>
          </cell>
          <cell r="N2964">
            <v>5600000</v>
          </cell>
        </row>
        <row r="2965">
          <cell r="A2965" t="str">
            <v>LLBS83</v>
          </cell>
          <cell r="B2965">
            <v>44228.397222222222</v>
          </cell>
          <cell r="C2965" t="str">
            <v>KIA MOTORS</v>
          </cell>
          <cell r="D2965" t="str">
            <v>RIO 4</v>
          </cell>
          <cell r="E2965">
            <v>2019</v>
          </cell>
          <cell r="F2965">
            <v>66000</v>
          </cell>
          <cell r="G2965" t="str">
            <v>RIO 4 LX 1.4L 6MT</v>
          </cell>
          <cell r="H2965" t="str">
            <v>PLATEADO</v>
          </cell>
          <cell r="I2965" t="str">
            <v>Kia La Serena</v>
          </cell>
          <cell r="J2965" t="str">
            <v xml:space="preserve"> </v>
          </cell>
          <cell r="K2965" t="str">
            <v>Felipe Zárate</v>
          </cell>
          <cell r="L2965" t="str">
            <v>Carolina Bustos</v>
          </cell>
          <cell r="M2965" t="str">
            <v>cbustos@callegari.cl</v>
          </cell>
          <cell r="N2965">
            <v>7500000</v>
          </cell>
        </row>
        <row r="2966">
          <cell r="A2966" t="str">
            <v>KWXZ28</v>
          </cell>
          <cell r="B2966">
            <v>44225.796527777777</v>
          </cell>
          <cell r="C2966" t="str">
            <v>SUZUKI</v>
          </cell>
          <cell r="D2966" t="str">
            <v>BALENO</v>
          </cell>
          <cell r="E2966">
            <v>2019</v>
          </cell>
          <cell r="F2966">
            <v>30000</v>
          </cell>
          <cell r="G2966" t="str">
            <v>1.4 GLX AT</v>
          </cell>
          <cell r="H2966" t="str">
            <v>PLATEADO</v>
          </cell>
          <cell r="I2966" t="str">
            <v>Megacentro La Serena</v>
          </cell>
          <cell r="J2966" t="str">
            <v xml:space="preserve"> </v>
          </cell>
          <cell r="K2966" t="str">
            <v>Felipe Zárate</v>
          </cell>
          <cell r="L2966" t="str">
            <v>Manuel Villalon</v>
          </cell>
          <cell r="M2966" t="str">
            <v>mvillalon@callegari.cl</v>
          </cell>
          <cell r="N2966">
            <v>8500000</v>
          </cell>
        </row>
        <row r="2967">
          <cell r="A2967" t="str">
            <v>HXYD30</v>
          </cell>
          <cell r="B2967">
            <v>44225.750694444447</v>
          </cell>
          <cell r="C2967" t="str">
            <v>FORD</v>
          </cell>
          <cell r="D2967" t="str">
            <v>ESCAPE</v>
          </cell>
          <cell r="E2967">
            <v>2016</v>
          </cell>
          <cell r="F2967">
            <v>91400</v>
          </cell>
          <cell r="G2967" t="str">
            <v>2.0 SE ECOBOOST AT 4X4</v>
          </cell>
          <cell r="H2967" t="str">
            <v>GRIS</v>
          </cell>
          <cell r="I2967" t="str">
            <v>Peugeot La Serena</v>
          </cell>
          <cell r="J2967" t="str">
            <v xml:space="preserve"> </v>
          </cell>
          <cell r="K2967" t="str">
            <v>Felipe Zárate</v>
          </cell>
          <cell r="L2967" t="str">
            <v>Carlos  Torres</v>
          </cell>
          <cell r="M2967" t="str">
            <v>ctorres@callegari.cl</v>
          </cell>
          <cell r="N2967">
            <v>9500000</v>
          </cell>
        </row>
        <row r="2968">
          <cell r="A2968" t="str">
            <v>JHSB17</v>
          </cell>
          <cell r="B2968">
            <v>44225.455555555556</v>
          </cell>
          <cell r="C2968" t="str">
            <v>KIA MOTORS</v>
          </cell>
          <cell r="D2968" t="str">
            <v>MORNING</v>
          </cell>
          <cell r="E2968">
            <v>2017</v>
          </cell>
          <cell r="F2968">
            <v>59500</v>
          </cell>
          <cell r="G2968" t="str">
            <v>MORNING EX 1.2L 5MT DAB AC</v>
          </cell>
          <cell r="H2968" t="str">
            <v>BLANCO</v>
          </cell>
          <cell r="I2968" t="str">
            <v>Second Floor Kia</v>
          </cell>
          <cell r="J2968" t="str">
            <v xml:space="preserve"> </v>
          </cell>
          <cell r="K2968" t="str">
            <v>Felipe Zárate</v>
          </cell>
          <cell r="L2968" t="str">
            <v>Loreto Garces</v>
          </cell>
          <cell r="M2968" t="str">
            <v>lgarces@callegari.cl</v>
          </cell>
          <cell r="N2968">
            <v>5000000</v>
          </cell>
        </row>
        <row r="2969">
          <cell r="A2969" t="str">
            <v>HRSZ32</v>
          </cell>
          <cell r="B2969">
            <v>44224.786805555559</v>
          </cell>
          <cell r="C2969" t="str">
            <v>RENAULT</v>
          </cell>
          <cell r="D2969" t="str">
            <v>SYMBOL</v>
          </cell>
          <cell r="E2969">
            <v>2016</v>
          </cell>
          <cell r="F2969">
            <v>55000</v>
          </cell>
          <cell r="G2969" t="str">
            <v>1.6 EXPRESSION MT</v>
          </cell>
          <cell r="H2969" t="str">
            <v>BEIGE</v>
          </cell>
          <cell r="I2969" t="str">
            <v>Sk Copiapo</v>
          </cell>
          <cell r="J2969" t="str">
            <v xml:space="preserve"> </v>
          </cell>
          <cell r="K2969" t="str">
            <v>Felipe Zárate</v>
          </cell>
          <cell r="L2969" t="str">
            <v>Daiselys Osuna</v>
          </cell>
          <cell r="M2969" t="str">
            <v>daiselys.osuna@callegari.cl</v>
          </cell>
          <cell r="N2969">
            <v>5000000</v>
          </cell>
        </row>
        <row r="2970">
          <cell r="A2970" t="str">
            <v>JZSS38</v>
          </cell>
          <cell r="B2970">
            <v>44224.76666666667</v>
          </cell>
          <cell r="C2970" t="str">
            <v>FORD</v>
          </cell>
          <cell r="D2970" t="str">
            <v>EDGE</v>
          </cell>
          <cell r="E2970">
            <v>2018</v>
          </cell>
          <cell r="F2970">
            <v>59105</v>
          </cell>
          <cell r="G2970" t="str">
            <v>2.0 SE ECOBOOST 4X2 AT</v>
          </cell>
          <cell r="H2970" t="str">
            <v>NEGRO</v>
          </cell>
          <cell r="I2970" t="str">
            <v>Mitsubishi</v>
          </cell>
          <cell r="J2970" t="str">
            <v xml:space="preserve"> </v>
          </cell>
          <cell r="K2970" t="str">
            <v>Felipe Zárate</v>
          </cell>
          <cell r="L2970" t="str">
            <v>Rodrigo Salazar</v>
          </cell>
          <cell r="M2970" t="str">
            <v>rsalazar@callegari.cl</v>
          </cell>
          <cell r="N2970">
            <v>12500000</v>
          </cell>
        </row>
        <row r="2971">
          <cell r="A2971" t="str">
            <v>JXRX11</v>
          </cell>
          <cell r="B2971">
            <v>44224.759722222225</v>
          </cell>
          <cell r="C2971" t="str">
            <v>KIA MOTORS</v>
          </cell>
          <cell r="D2971" t="str">
            <v>RIO 4</v>
          </cell>
          <cell r="E2971">
            <v>2018</v>
          </cell>
          <cell r="F2971">
            <v>39000</v>
          </cell>
          <cell r="G2971" t="str">
            <v>RIO 4 LX 1.4L 6MT AC</v>
          </cell>
          <cell r="H2971" t="str">
            <v>PLATEADO</v>
          </cell>
          <cell r="I2971" t="str">
            <v>Sk Copiapo</v>
          </cell>
          <cell r="J2971" t="str">
            <v xml:space="preserve"> </v>
          </cell>
          <cell r="K2971" t="str">
            <v>Felipe Zárate</v>
          </cell>
          <cell r="L2971" t="str">
            <v>Daiselys Osuna</v>
          </cell>
          <cell r="M2971" t="str">
            <v>daiselys.osuna@callegari.cl</v>
          </cell>
          <cell r="N2971">
            <v>6000000</v>
          </cell>
        </row>
        <row r="2972">
          <cell r="A2972" t="str">
            <v>KHPJ10</v>
          </cell>
          <cell r="B2972">
            <v>44223.79791666667</v>
          </cell>
          <cell r="C2972" t="str">
            <v>BRILLIANCE</v>
          </cell>
          <cell r="D2972" t="str">
            <v>V3</v>
          </cell>
          <cell r="E2972">
            <v>2018</v>
          </cell>
          <cell r="F2972">
            <v>30000</v>
          </cell>
          <cell r="G2972" t="str">
            <v>1.5 AT 4X2 GX ELITE</v>
          </cell>
          <cell r="H2972" t="str">
            <v>BLANCO</v>
          </cell>
          <cell r="I2972" t="str">
            <v>Peugeot La Serena</v>
          </cell>
          <cell r="J2972" t="str">
            <v xml:space="preserve"> </v>
          </cell>
          <cell r="K2972" t="str">
            <v>Felipe Zárate</v>
          </cell>
          <cell r="L2972" t="str">
            <v>Carlos  Torres</v>
          </cell>
          <cell r="M2972" t="str">
            <v>ctorres@callegari.cl</v>
          </cell>
          <cell r="N2972">
            <v>6200000</v>
          </cell>
        </row>
        <row r="2973">
          <cell r="A2973" t="str">
            <v>KWYF45</v>
          </cell>
          <cell r="B2973">
            <v>44223.79791666667</v>
          </cell>
          <cell r="C2973" t="str">
            <v>DONGFENG</v>
          </cell>
          <cell r="D2973">
            <v>580</v>
          </cell>
          <cell r="E2973">
            <v>2019</v>
          </cell>
          <cell r="F2973">
            <v>43000</v>
          </cell>
          <cell r="G2973" t="str">
            <v>1.5 COMFORT MT</v>
          </cell>
          <cell r="H2973" t="str">
            <v>PLATEADO</v>
          </cell>
          <cell r="I2973" t="str">
            <v>Megacentro Ovalle</v>
          </cell>
          <cell r="J2973" t="str">
            <v xml:space="preserve"> </v>
          </cell>
          <cell r="K2973" t="str">
            <v>Felipe Zárate</v>
          </cell>
          <cell r="L2973" t="str">
            <v>Jasen Jose</v>
          </cell>
          <cell r="M2973" t="str">
            <v>jjasen@callegari.cl</v>
          </cell>
          <cell r="N2973">
            <v>6500000</v>
          </cell>
        </row>
        <row r="2974">
          <cell r="A2974" t="str">
            <v>JZJS16</v>
          </cell>
          <cell r="B2974">
            <v>44222.763888888891</v>
          </cell>
          <cell r="C2974" t="str">
            <v>KIA MOTORS</v>
          </cell>
          <cell r="D2974" t="str">
            <v>RIO 4</v>
          </cell>
          <cell r="E2974">
            <v>2018</v>
          </cell>
          <cell r="F2974">
            <v>15000</v>
          </cell>
          <cell r="G2974" t="str">
            <v>RIO 4 LX 1.4L 6MT AC</v>
          </cell>
          <cell r="H2974" t="str">
            <v>AZUL</v>
          </cell>
          <cell r="I2974" t="str">
            <v>Megacentro Copiapo</v>
          </cell>
          <cell r="J2974" t="str">
            <v xml:space="preserve"> </v>
          </cell>
          <cell r="K2974" t="str">
            <v>Felipe Zárate</v>
          </cell>
          <cell r="L2974" t="str">
            <v>Atalia Quinteros</v>
          </cell>
          <cell r="M2974" t="str">
            <v>ataliaq@callegari.cl</v>
          </cell>
          <cell r="N2974">
            <v>6700000</v>
          </cell>
        </row>
        <row r="2975">
          <cell r="A2975" t="str">
            <v>FWFH99</v>
          </cell>
          <cell r="B2975">
            <v>44222.747916666667</v>
          </cell>
          <cell r="C2975" t="str">
            <v>NISSAN</v>
          </cell>
          <cell r="D2975" t="str">
            <v>NAVARA</v>
          </cell>
          <cell r="E2975">
            <v>2013</v>
          </cell>
          <cell r="F2975">
            <v>185000</v>
          </cell>
          <cell r="G2975" t="str">
            <v>2.5 SE 4X4 DSL MT</v>
          </cell>
          <cell r="H2975" t="str">
            <v>PLATEADO</v>
          </cell>
          <cell r="I2975" t="str">
            <v>Local Usados</v>
          </cell>
          <cell r="J2975" t="str">
            <v xml:space="preserve"> </v>
          </cell>
          <cell r="K2975" t="str">
            <v>Felipe Zárate</v>
          </cell>
          <cell r="L2975" t="str">
            <v>Luis Agustin Neira Rojas</v>
          </cell>
          <cell r="M2975" t="str">
            <v>lneira@callegari.cl</v>
          </cell>
          <cell r="N2975">
            <v>7500000</v>
          </cell>
        </row>
        <row r="2976">
          <cell r="A2976" t="str">
            <v>LFTZ46</v>
          </cell>
          <cell r="B2976">
            <v>44222.491666666669</v>
          </cell>
          <cell r="C2976" t="str">
            <v>SUZUKI</v>
          </cell>
          <cell r="D2976" t="str">
            <v>GRAND NOMADE</v>
          </cell>
          <cell r="E2976">
            <v>2019</v>
          </cell>
          <cell r="F2976">
            <v>18100</v>
          </cell>
          <cell r="G2976" t="str">
            <v>2.4 LIMITED NAV 4WD AT</v>
          </cell>
          <cell r="H2976" t="str">
            <v>PLATEADO</v>
          </cell>
          <cell r="I2976" t="str">
            <v>Peugeot La Serena</v>
          </cell>
          <cell r="J2976" t="str">
            <v xml:space="preserve"> </v>
          </cell>
          <cell r="K2976" t="str">
            <v>Felipe Zárate</v>
          </cell>
          <cell r="L2976" t="str">
            <v>Francisco Jimenez</v>
          </cell>
          <cell r="M2976" t="str">
            <v>fjimenez@callegari.cl</v>
          </cell>
          <cell r="N2976">
            <v>11150000</v>
          </cell>
        </row>
        <row r="2977">
          <cell r="A2977" t="str">
            <v>LJHC25</v>
          </cell>
          <cell r="B2977">
            <v>44221.668749999997</v>
          </cell>
          <cell r="C2977" t="str">
            <v>MG</v>
          </cell>
          <cell r="D2977" t="str">
            <v>MG6</v>
          </cell>
          <cell r="E2977">
            <v>2019</v>
          </cell>
          <cell r="F2977">
            <v>30000</v>
          </cell>
          <cell r="H2977" t="str">
            <v>NEGRO</v>
          </cell>
          <cell r="I2977" t="str">
            <v>Local Fco De Aguirre</v>
          </cell>
          <cell r="J2977" t="str">
            <v xml:space="preserve"> </v>
          </cell>
          <cell r="K2977" t="str">
            <v>Felipe Zárate</v>
          </cell>
          <cell r="L2977" t="str">
            <v>Zabdi Castillo</v>
          </cell>
          <cell r="M2977" t="str">
            <v>zabdi.castillo@callegari.cl</v>
          </cell>
          <cell r="N2977">
            <v>10000000</v>
          </cell>
        </row>
        <row r="2978">
          <cell r="A2978" t="str">
            <v>LDVL76</v>
          </cell>
          <cell r="B2978">
            <v>44217.740277777775</v>
          </cell>
          <cell r="C2978" t="str">
            <v>MITSUBISHI</v>
          </cell>
          <cell r="D2978" t="str">
            <v>MIRAGE</v>
          </cell>
          <cell r="E2978">
            <v>2019</v>
          </cell>
          <cell r="F2978">
            <v>15952</v>
          </cell>
          <cell r="G2978" t="str">
            <v>1.2 GLX MT</v>
          </cell>
          <cell r="H2978" t="str">
            <v>GRIS</v>
          </cell>
          <cell r="I2978" t="str">
            <v>Local Fco De Aguirre</v>
          </cell>
          <cell r="J2978" t="str">
            <v xml:space="preserve"> </v>
          </cell>
          <cell r="K2978" t="str">
            <v>Felipe Zárate</v>
          </cell>
          <cell r="L2978" t="str">
            <v>Pablo Toth</v>
          </cell>
          <cell r="M2978" t="str">
            <v>ptoth@callegari.cl</v>
          </cell>
          <cell r="N2978">
            <v>6000000</v>
          </cell>
        </row>
        <row r="2979">
          <cell r="A2979" t="str">
            <v>KFJS47</v>
          </cell>
          <cell r="B2979">
            <v>44215.720138888886</v>
          </cell>
          <cell r="C2979" t="str">
            <v>PEUGEOT</v>
          </cell>
          <cell r="D2979">
            <v>2008</v>
          </cell>
          <cell r="E2979">
            <v>2018</v>
          </cell>
          <cell r="F2979">
            <v>57000</v>
          </cell>
          <cell r="G2979" t="str">
            <v>1.6 ACTIVE BLUEHDI 100HP MT5 DIESEL</v>
          </cell>
          <cell r="H2979" t="str">
            <v>ROJO</v>
          </cell>
          <cell r="I2979" t="str">
            <v>Peugeot La Serena</v>
          </cell>
          <cell r="J2979" t="str">
            <v xml:space="preserve"> </v>
          </cell>
          <cell r="K2979" t="str">
            <v>Felipe Zárate</v>
          </cell>
          <cell r="L2979" t="str">
            <v>Carlos  Torres</v>
          </cell>
          <cell r="M2979" t="str">
            <v>ctorres@callegari.cl</v>
          </cell>
          <cell r="N2979">
            <v>9500000</v>
          </cell>
        </row>
        <row r="2980">
          <cell r="A2980" t="str">
            <v>PKJP98</v>
          </cell>
          <cell r="B2980">
            <v>44215.719444444447</v>
          </cell>
          <cell r="C2980" t="str">
            <v>FORD</v>
          </cell>
          <cell r="D2980" t="str">
            <v>ECOSPORT</v>
          </cell>
          <cell r="E2980">
            <v>2021</v>
          </cell>
          <cell r="F2980">
            <v>3009</v>
          </cell>
          <cell r="G2980" t="str">
            <v>1.5 TITANIUM MT</v>
          </cell>
          <cell r="H2980" t="str">
            <v>GRIS MERCURIO</v>
          </cell>
          <cell r="I2980" t="str">
            <v>Megacentro La Serena</v>
          </cell>
          <cell r="J2980" t="str">
            <v xml:space="preserve"> </v>
          </cell>
          <cell r="K2980" t="str">
            <v>Felipe Zárate</v>
          </cell>
          <cell r="L2980" t="str">
            <v>Fabian Muñoz</v>
          </cell>
          <cell r="M2980" t="str">
            <v>fmunoz@callegari.cl</v>
          </cell>
          <cell r="N2980">
            <v>12500000</v>
          </cell>
        </row>
        <row r="2981">
          <cell r="A2981" t="str">
            <v>JPZV81</v>
          </cell>
          <cell r="B2981">
            <v>44215.707638888889</v>
          </cell>
          <cell r="C2981" t="str">
            <v>SUZUKI</v>
          </cell>
          <cell r="D2981" t="str">
            <v>GRAND NOMADE</v>
          </cell>
          <cell r="E2981">
            <v>2017</v>
          </cell>
          <cell r="F2981">
            <v>32000</v>
          </cell>
          <cell r="G2981" t="str">
            <v>2.4 LIMITED NAV 4WD AT</v>
          </cell>
          <cell r="H2981" t="str">
            <v>PLATEADO</v>
          </cell>
          <cell r="I2981" t="str">
            <v>Megacentro Ovalle</v>
          </cell>
          <cell r="J2981" t="str">
            <v xml:space="preserve"> </v>
          </cell>
          <cell r="K2981" t="str">
            <v>Felipe Zárate</v>
          </cell>
          <cell r="L2981" t="str">
            <v>Jasen Jose</v>
          </cell>
          <cell r="M2981" t="str">
            <v>jjasen@callegari.cl</v>
          </cell>
          <cell r="N2981">
            <v>8600000</v>
          </cell>
        </row>
        <row r="2982">
          <cell r="A2982" t="str">
            <v>HHXP92</v>
          </cell>
          <cell r="B2982">
            <v>44210.672222222223</v>
          </cell>
          <cell r="C2982" t="str">
            <v>FORD</v>
          </cell>
          <cell r="D2982" t="str">
            <v>FIESTA</v>
          </cell>
          <cell r="E2982">
            <v>2016</v>
          </cell>
          <cell r="F2982">
            <v>53000</v>
          </cell>
          <cell r="G2982" t="str">
            <v>1.6 SE 5P MT</v>
          </cell>
          <cell r="H2982" t="str">
            <v>ROJO</v>
          </cell>
          <cell r="I2982" t="str">
            <v xml:space="preserve">Premium Usados </v>
          </cell>
          <cell r="J2982" t="str">
            <v xml:space="preserve"> </v>
          </cell>
          <cell r="K2982" t="str">
            <v>Felipe Zárate</v>
          </cell>
          <cell r="L2982" t="str">
            <v>Vanessa  Casanga</v>
          </cell>
          <cell r="M2982" t="str">
            <v>vcasanga@callegari.cl</v>
          </cell>
          <cell r="N2982">
            <v>6000000</v>
          </cell>
        </row>
        <row r="2983">
          <cell r="A2983" t="str">
            <v>KWVR40</v>
          </cell>
          <cell r="B2983">
            <v>44207.470138888886</v>
          </cell>
          <cell r="C2983" t="str">
            <v>PEUGEOT</v>
          </cell>
          <cell r="D2983">
            <v>301</v>
          </cell>
          <cell r="E2983">
            <v>2019</v>
          </cell>
          <cell r="F2983">
            <v>2000</v>
          </cell>
          <cell r="G2983" t="str">
            <v>1.6 ACTIVE PACK VTI EAT6</v>
          </cell>
          <cell r="H2983" t="str">
            <v>BLANCO</v>
          </cell>
          <cell r="I2983" t="str">
            <v xml:space="preserve">Premium Usados </v>
          </cell>
          <cell r="J2983" t="str">
            <v xml:space="preserve"> </v>
          </cell>
          <cell r="K2983" t="str">
            <v>Felipe Zárate</v>
          </cell>
          <cell r="L2983" t="str">
            <v>Vanessa  Casanga</v>
          </cell>
          <cell r="M2983" t="str">
            <v>vcasanga@callegari.cl</v>
          </cell>
          <cell r="N2983">
            <v>7300000</v>
          </cell>
        </row>
        <row r="2984">
          <cell r="A2984" t="str">
            <v>KLSD69</v>
          </cell>
          <cell r="B2984">
            <v>44202.670138888891</v>
          </cell>
          <cell r="C2984" t="str">
            <v>FORD</v>
          </cell>
          <cell r="D2984" t="str">
            <v>EDGE</v>
          </cell>
          <cell r="E2984">
            <v>2018</v>
          </cell>
          <cell r="F2984">
            <v>69500</v>
          </cell>
          <cell r="G2984" t="str">
            <v>2.0 SE ECOBOOST 4X2 AT</v>
          </cell>
          <cell r="H2984" t="str">
            <v>GRIS</v>
          </cell>
          <cell r="I2984" t="str">
            <v>Megacentro La Serena</v>
          </cell>
          <cell r="J2984" t="str">
            <v xml:space="preserve"> </v>
          </cell>
          <cell r="K2984" t="str">
            <v>Felipe Zárate</v>
          </cell>
          <cell r="L2984" t="str">
            <v>Fabian Muñoz</v>
          </cell>
          <cell r="M2984" t="str">
            <v>fmunoz@callegari.cl</v>
          </cell>
          <cell r="N2984">
            <v>14500000</v>
          </cell>
        </row>
        <row r="2985">
          <cell r="A2985" t="str">
            <v>LHCV33</v>
          </cell>
          <cell r="B2985">
            <v>44202.404861111114</v>
          </cell>
          <cell r="C2985" t="str">
            <v>SSANGYONG</v>
          </cell>
          <cell r="D2985" t="str">
            <v>ACTYON SPORTS</v>
          </cell>
          <cell r="E2985">
            <v>2019</v>
          </cell>
          <cell r="F2985">
            <v>30000</v>
          </cell>
          <cell r="G2985" t="str">
            <v>2.2 DSL MT 4X2 6AS611</v>
          </cell>
          <cell r="H2985" t="str">
            <v>ROJO</v>
          </cell>
          <cell r="I2985" t="str">
            <v>Megacentro Ovalle</v>
          </cell>
          <cell r="J2985" t="str">
            <v xml:space="preserve"> </v>
          </cell>
          <cell r="K2985" t="str">
            <v>Felipe Zárate</v>
          </cell>
          <cell r="L2985" t="str">
            <v>David Ramirez</v>
          </cell>
          <cell r="M2985" t="str">
            <v>dramirez@callegari.cl</v>
          </cell>
          <cell r="N2985">
            <v>10500000</v>
          </cell>
        </row>
        <row r="2986">
          <cell r="A2986" t="str">
            <v>KZWF53</v>
          </cell>
          <cell r="B2986">
            <v>44201.745138888888</v>
          </cell>
          <cell r="C2986" t="str">
            <v>CHERY</v>
          </cell>
          <cell r="D2986" t="str">
            <v>TIGGO 2</v>
          </cell>
          <cell r="E2986">
            <v>2019</v>
          </cell>
          <cell r="F2986">
            <v>60550</v>
          </cell>
          <cell r="G2986" t="str">
            <v>1.5 GLS ECOCUERO MT 4X2</v>
          </cell>
          <cell r="H2986" t="str">
            <v>NARANJO</v>
          </cell>
          <cell r="I2986" t="str">
            <v>Megacentro Ovalle</v>
          </cell>
          <cell r="J2986" t="str">
            <v xml:space="preserve"> </v>
          </cell>
          <cell r="K2986" t="str">
            <v>Felipe Zárate</v>
          </cell>
          <cell r="L2986" t="str">
            <v>Daniela Saleh</v>
          </cell>
          <cell r="M2986" t="str">
            <v>dsaleh@callegari.cl</v>
          </cell>
          <cell r="N2986">
            <v>5800000</v>
          </cell>
        </row>
        <row r="2987">
          <cell r="A2987" t="str">
            <v>LRWC38</v>
          </cell>
          <cell r="B2987">
            <v>44201.467361111114</v>
          </cell>
          <cell r="C2987" t="str">
            <v>FORD</v>
          </cell>
          <cell r="D2987" t="str">
            <v>RANGER</v>
          </cell>
          <cell r="E2987">
            <v>2020</v>
          </cell>
          <cell r="F2987">
            <v>35000</v>
          </cell>
          <cell r="H2987" t="str">
            <v>AZUL</v>
          </cell>
          <cell r="I2987" t="str">
            <v>Megacentro La Serena</v>
          </cell>
          <cell r="J2987" t="str">
            <v xml:space="preserve"> </v>
          </cell>
          <cell r="K2987" t="str">
            <v>Felipe Zárate</v>
          </cell>
          <cell r="L2987" t="str">
            <v>Eliana Aguilera</v>
          </cell>
          <cell r="M2987" t="str">
            <v>belen.aguilera@callegari.cl</v>
          </cell>
          <cell r="N2987">
            <v>14700000</v>
          </cell>
        </row>
        <row r="2988">
          <cell r="A2988" t="str">
            <v>HXRF22</v>
          </cell>
          <cell r="B2988">
            <v>44200.736805555556</v>
          </cell>
          <cell r="C2988" t="str">
            <v>CHERY</v>
          </cell>
          <cell r="D2988" t="str">
            <v>BEAT</v>
          </cell>
          <cell r="E2988">
            <v>2016</v>
          </cell>
          <cell r="F2988">
            <v>31000</v>
          </cell>
          <cell r="G2988" t="str">
            <v>1.3 SW MT</v>
          </cell>
          <cell r="H2988" t="str">
            <v>AZUL</v>
          </cell>
          <cell r="I2988" t="str">
            <v>Second Floor Jeep</v>
          </cell>
          <cell r="J2988" t="str">
            <v xml:space="preserve"> </v>
          </cell>
          <cell r="K2988" t="str">
            <v>Felipe Zárate</v>
          </cell>
          <cell r="L2988" t="str">
            <v>Rafaela Charris</v>
          </cell>
          <cell r="M2988" t="str">
            <v>rcharris@callegari.cl</v>
          </cell>
          <cell r="N2988">
            <v>3000000</v>
          </cell>
        </row>
        <row r="2989">
          <cell r="A2989" t="str">
            <v>JHSG51</v>
          </cell>
          <cell r="B2989">
            <v>44200.613194444442</v>
          </cell>
          <cell r="C2989" t="str">
            <v>CHEVROLET</v>
          </cell>
          <cell r="D2989" t="str">
            <v>SAIL</v>
          </cell>
          <cell r="E2989">
            <v>2017</v>
          </cell>
          <cell r="F2989">
            <v>59082</v>
          </cell>
          <cell r="G2989" t="str">
            <v>1.4 NB LT MT AC</v>
          </cell>
          <cell r="H2989" t="str">
            <v>BLANCO</v>
          </cell>
          <cell r="I2989" t="str">
            <v>Megacentro Ovalle</v>
          </cell>
          <cell r="J2989" t="str">
            <v xml:space="preserve"> </v>
          </cell>
          <cell r="K2989" t="str">
            <v>Felipe Zárate</v>
          </cell>
          <cell r="L2989" t="str">
            <v>David Ramirez</v>
          </cell>
          <cell r="M2989" t="str">
            <v>dramirez@callegari.cl</v>
          </cell>
          <cell r="N2989">
            <v>4200000</v>
          </cell>
        </row>
        <row r="2990">
          <cell r="A2990" t="str">
            <v>JXGC23</v>
          </cell>
          <cell r="B2990">
            <v>44196.686111111114</v>
          </cell>
          <cell r="C2990" t="str">
            <v>NISSAN</v>
          </cell>
          <cell r="D2990" t="str">
            <v>X-TRAIL</v>
          </cell>
          <cell r="E2990">
            <v>2018</v>
          </cell>
          <cell r="F2990">
            <v>69000</v>
          </cell>
          <cell r="G2990" t="str">
            <v>2.5 S 4X2 AT</v>
          </cell>
          <cell r="H2990" t="str">
            <v>GRIS</v>
          </cell>
          <cell r="I2990" t="str">
            <v>Nissan La Serena</v>
          </cell>
          <cell r="J2990" t="str">
            <v xml:space="preserve"> </v>
          </cell>
          <cell r="K2990" t="str">
            <v>Felipe Zárate</v>
          </cell>
          <cell r="L2990" t="str">
            <v>Gemita Muñoz</v>
          </cell>
          <cell r="M2990" t="str">
            <v>gmunoz@callegari.cl</v>
          </cell>
          <cell r="N2990">
            <v>10500000</v>
          </cell>
        </row>
        <row r="2991">
          <cell r="A2991" t="str">
            <v>FXSR55</v>
          </cell>
          <cell r="B2991">
            <v>44196.513888888891</v>
          </cell>
          <cell r="C2991" t="str">
            <v>JAC</v>
          </cell>
          <cell r="D2991" t="str">
            <v>A-137</v>
          </cell>
          <cell r="E2991">
            <v>2013</v>
          </cell>
          <cell r="F2991">
            <v>67000</v>
          </cell>
          <cell r="G2991" t="str">
            <v>1.3 VVT SPORT BBE MT</v>
          </cell>
          <cell r="H2991" t="str">
            <v>AZUL</v>
          </cell>
          <cell r="I2991" t="str">
            <v>Kia La Serena</v>
          </cell>
          <cell r="J2991" t="str">
            <v xml:space="preserve"> </v>
          </cell>
          <cell r="K2991" t="str">
            <v>Felipe Zárate</v>
          </cell>
          <cell r="L2991" t="str">
            <v>José Cerda</v>
          </cell>
          <cell r="M2991" t="str">
            <v>jose.cerda@callegari.cl</v>
          </cell>
          <cell r="N2991">
            <v>2700000</v>
          </cell>
        </row>
        <row r="2992">
          <cell r="A2992" t="str">
            <v>KZWG61</v>
          </cell>
          <cell r="B2992">
            <v>44196.559027777781</v>
          </cell>
          <cell r="C2992" t="str">
            <v>HONDA</v>
          </cell>
          <cell r="D2992" t="str">
            <v>CR-V</v>
          </cell>
          <cell r="E2992">
            <v>2019</v>
          </cell>
          <cell r="F2992">
            <v>65000</v>
          </cell>
          <cell r="G2992" t="str">
            <v>1.5 TOURING TURBO 4X4 CVT AT</v>
          </cell>
          <cell r="H2992" t="str">
            <v>GRIS</v>
          </cell>
          <cell r="I2992" t="str">
            <v>Megacentro La Serena</v>
          </cell>
          <cell r="J2992" t="str">
            <v xml:space="preserve"> </v>
          </cell>
          <cell r="K2992" t="str">
            <v>Felipe Zárate</v>
          </cell>
          <cell r="L2992" t="str">
            <v>Fabian Muñoz</v>
          </cell>
          <cell r="M2992" t="str">
            <v>fmunoz@callegari.cl</v>
          </cell>
          <cell r="N2992">
            <v>15400000</v>
          </cell>
        </row>
        <row r="2993">
          <cell r="A2993" t="str">
            <v>LHCW83</v>
          </cell>
          <cell r="B2993">
            <v>44196.536111111112</v>
          </cell>
          <cell r="C2993" t="str">
            <v>KIA MOTORS</v>
          </cell>
          <cell r="D2993" t="str">
            <v>RIO 4</v>
          </cell>
          <cell r="E2993">
            <v>2019</v>
          </cell>
          <cell r="F2993">
            <v>22000</v>
          </cell>
          <cell r="G2993" t="str">
            <v>RIO 4 LX 1.4L 6MT AC ABS</v>
          </cell>
          <cell r="H2993" t="str">
            <v>BLANCO</v>
          </cell>
          <cell r="I2993" t="str">
            <v>Megacentro La Serena</v>
          </cell>
          <cell r="J2993" t="str">
            <v xml:space="preserve"> </v>
          </cell>
          <cell r="K2993" t="str">
            <v>Felipe Zárate</v>
          </cell>
          <cell r="L2993" t="str">
            <v>Fabian Muñoz</v>
          </cell>
          <cell r="M2993" t="str">
            <v>fmunoz@callegari.cl</v>
          </cell>
          <cell r="N2993">
            <v>7500000</v>
          </cell>
        </row>
        <row r="2994">
          <cell r="A2994" t="str">
            <v>JGCG95</v>
          </cell>
          <cell r="B2994">
            <v>44195.563888888886</v>
          </cell>
          <cell r="C2994" t="str">
            <v>SUZUKI</v>
          </cell>
          <cell r="D2994" t="str">
            <v>CELERIO</v>
          </cell>
          <cell r="E2994">
            <v>2017</v>
          </cell>
          <cell r="F2994">
            <v>56300</v>
          </cell>
          <cell r="G2994" t="str">
            <v>1.0 GA AC MT</v>
          </cell>
          <cell r="H2994" t="str">
            <v>AZUL</v>
          </cell>
          <cell r="I2994" t="str">
            <v>Kia La Serena</v>
          </cell>
          <cell r="J2994" t="str">
            <v xml:space="preserve"> </v>
          </cell>
          <cell r="K2994" t="str">
            <v>Felipe Zárate</v>
          </cell>
          <cell r="L2994" t="str">
            <v>José Cerda</v>
          </cell>
          <cell r="M2994" t="str">
            <v>jose.cerda@callegari.cl</v>
          </cell>
          <cell r="N2994">
            <v>4500000</v>
          </cell>
        </row>
        <row r="2995">
          <cell r="A2995" t="str">
            <v>JZLS19</v>
          </cell>
          <cell r="B2995">
            <v>44195.511111111111</v>
          </cell>
          <cell r="C2995" t="str">
            <v>HYUNDAI</v>
          </cell>
          <cell r="D2995" t="str">
            <v>I-20</v>
          </cell>
          <cell r="E2995">
            <v>2018</v>
          </cell>
          <cell r="F2995">
            <v>70000</v>
          </cell>
          <cell r="G2995" t="str">
            <v>1.4 ACTIVEL 2AB ABS MT</v>
          </cell>
          <cell r="H2995" t="str">
            <v>PLATEADO</v>
          </cell>
          <cell r="I2995" t="str">
            <v>Megacentro La Serena</v>
          </cell>
          <cell r="J2995" t="str">
            <v xml:space="preserve"> </v>
          </cell>
          <cell r="K2995" t="str">
            <v>Felipe Zárate</v>
          </cell>
          <cell r="L2995" t="str">
            <v>Eliana Aguilera</v>
          </cell>
          <cell r="M2995" t="str">
            <v>belen.aguilera@callegari.cl</v>
          </cell>
          <cell r="N2995">
            <v>6300000</v>
          </cell>
        </row>
        <row r="2996">
          <cell r="A2996" t="str">
            <v>JDKB67</v>
          </cell>
          <cell r="B2996">
            <v>44194.816666666666</v>
          </cell>
          <cell r="C2996" t="str">
            <v>FORD</v>
          </cell>
          <cell r="D2996" t="str">
            <v>ECOSPORT</v>
          </cell>
          <cell r="E2996">
            <v>2017</v>
          </cell>
          <cell r="F2996">
            <v>22000</v>
          </cell>
          <cell r="G2996" t="str">
            <v>1.6 TITANIUM MT</v>
          </cell>
          <cell r="H2996" t="str">
            <v>BLANCO</v>
          </cell>
          <cell r="I2996" t="str">
            <v>Megacentro Copiapo</v>
          </cell>
          <cell r="J2996" t="str">
            <v xml:space="preserve"> </v>
          </cell>
          <cell r="K2996" t="str">
            <v>Felipe Zárate</v>
          </cell>
          <cell r="L2996" t="str">
            <v>Martin Thielemann</v>
          </cell>
          <cell r="M2996" t="str">
            <v>mthielemann@callegari.cl</v>
          </cell>
          <cell r="N2996">
            <v>7200000</v>
          </cell>
        </row>
        <row r="2997">
          <cell r="A2997" t="str">
            <v>JXRP32</v>
          </cell>
          <cell r="B2997">
            <v>44194.654861111114</v>
          </cell>
          <cell r="C2997" t="str">
            <v>NISSAN</v>
          </cell>
          <cell r="D2997" t="str">
            <v>KICKS</v>
          </cell>
          <cell r="E2997">
            <v>2018</v>
          </cell>
          <cell r="F2997">
            <v>62000</v>
          </cell>
          <cell r="G2997" t="str">
            <v>1.6 ADVANCE CVT AT</v>
          </cell>
          <cell r="H2997" t="str">
            <v>BLANCO</v>
          </cell>
          <cell r="I2997" t="str">
            <v>Nissan La Serena</v>
          </cell>
          <cell r="J2997" t="str">
            <v xml:space="preserve"> </v>
          </cell>
          <cell r="K2997" t="str">
            <v>Felipe Zárate</v>
          </cell>
          <cell r="L2997" t="str">
            <v>Matias Heredia</v>
          </cell>
          <cell r="M2997" t="str">
            <v>mheredia@callegari.cl</v>
          </cell>
          <cell r="N2997">
            <v>9000000</v>
          </cell>
        </row>
        <row r="2998">
          <cell r="A2998" t="str">
            <v>JZGK49</v>
          </cell>
          <cell r="B2998">
            <v>44193.677777777775</v>
          </cell>
          <cell r="C2998" t="str">
            <v>KIA MOTORS</v>
          </cell>
          <cell r="D2998" t="str">
            <v>SPORTAGE</v>
          </cell>
          <cell r="E2998">
            <v>2018</v>
          </cell>
          <cell r="F2998">
            <v>48000</v>
          </cell>
          <cell r="G2998" t="str">
            <v>SPORTAGE LX 2.0L GSL 6MT 2WD</v>
          </cell>
          <cell r="H2998" t="str">
            <v>NEGRO</v>
          </cell>
          <cell r="I2998" t="str">
            <v>Kia La Serena</v>
          </cell>
          <cell r="J2998" t="str">
            <v xml:space="preserve"> </v>
          </cell>
          <cell r="K2998" t="str">
            <v>Felipe Zárate</v>
          </cell>
          <cell r="L2998" t="str">
            <v>Erica Miranda</v>
          </cell>
          <cell r="M2998" t="str">
            <v>emiranda@callegari.cl</v>
          </cell>
          <cell r="N2998">
            <v>11000000</v>
          </cell>
        </row>
        <row r="2999">
          <cell r="A2999" t="str">
            <v>KCBX10</v>
          </cell>
          <cell r="B2999">
            <v>44188.638888888891</v>
          </cell>
          <cell r="C2999" t="str">
            <v>FORD</v>
          </cell>
          <cell r="D2999" t="str">
            <v>EXPLORER</v>
          </cell>
          <cell r="E2999">
            <v>2018</v>
          </cell>
          <cell r="F2999">
            <v>31000</v>
          </cell>
          <cell r="G2999" t="str">
            <v>3.5 XLT 3R 4X2 AT</v>
          </cell>
          <cell r="H2999" t="str">
            <v>GRIS</v>
          </cell>
          <cell r="I2999" t="str">
            <v>Megacentro La Serena</v>
          </cell>
          <cell r="J2999" t="str">
            <v xml:space="preserve"> </v>
          </cell>
          <cell r="K2999" t="str">
            <v>Felipe Zárate</v>
          </cell>
          <cell r="L2999" t="str">
            <v>Fabian Muñoz</v>
          </cell>
          <cell r="M2999" t="str">
            <v>fmunoz@callegari.cl</v>
          </cell>
          <cell r="N2999">
            <v>16000000</v>
          </cell>
        </row>
        <row r="3000">
          <cell r="A3000" t="str">
            <v>LHPY75</v>
          </cell>
          <cell r="B3000">
            <v>44188.429166666669</v>
          </cell>
          <cell r="C3000" t="str">
            <v>KIA MOTORS</v>
          </cell>
          <cell r="D3000" t="str">
            <v>RIO 4</v>
          </cell>
          <cell r="E3000">
            <v>2019</v>
          </cell>
          <cell r="F3000">
            <v>53500</v>
          </cell>
          <cell r="G3000" t="str">
            <v>RIO 4 LX 1.4L 6MT AC ABS</v>
          </cell>
          <cell r="H3000" t="str">
            <v>PLATEADO</v>
          </cell>
          <cell r="I3000" t="str">
            <v>Megacentro Copiapo</v>
          </cell>
          <cell r="J3000" t="str">
            <v xml:space="preserve"> </v>
          </cell>
          <cell r="K3000" t="str">
            <v>Felipe Zárate</v>
          </cell>
          <cell r="L3000" t="str">
            <v>Martin Thielemann</v>
          </cell>
          <cell r="M3000" t="str">
            <v>mthielemann@callegari.cl</v>
          </cell>
          <cell r="N3000">
            <v>7500000</v>
          </cell>
        </row>
        <row r="3001">
          <cell r="A3001" t="str">
            <v>KWYF82</v>
          </cell>
          <cell r="B3001">
            <v>44188.402083333334</v>
          </cell>
          <cell r="C3001" t="str">
            <v>NISSAN</v>
          </cell>
          <cell r="D3001" t="str">
            <v>VERSA</v>
          </cell>
          <cell r="E3001">
            <v>2019</v>
          </cell>
          <cell r="F3001">
            <v>43000</v>
          </cell>
          <cell r="G3001" t="str">
            <v>1.6 SENSE AC MT 4X2</v>
          </cell>
          <cell r="H3001" t="str">
            <v>PLATEADO</v>
          </cell>
          <cell r="I3001" t="str">
            <v>Nissan Copiapo</v>
          </cell>
          <cell r="J3001" t="str">
            <v xml:space="preserve"> </v>
          </cell>
          <cell r="K3001" t="str">
            <v>Felipe Zárate</v>
          </cell>
          <cell r="L3001" t="str">
            <v>Jonathan Barraza</v>
          </cell>
          <cell r="M3001" t="str">
            <v>jbarraza@callegari.cl</v>
          </cell>
          <cell r="N3001">
            <v>6300000</v>
          </cell>
        </row>
        <row r="3002">
          <cell r="A3002" t="str">
            <v>KZKD95</v>
          </cell>
          <cell r="B3002">
            <v>44187.490277777775</v>
          </cell>
          <cell r="C3002" t="str">
            <v>KIA MOTORS</v>
          </cell>
          <cell r="D3002" t="str">
            <v>SOUL</v>
          </cell>
          <cell r="E3002">
            <v>2019</v>
          </cell>
          <cell r="F3002">
            <v>25000</v>
          </cell>
          <cell r="G3002" t="str">
            <v>NUEVO SOUL EX 1.6 DSL 6MT CAMARA</v>
          </cell>
          <cell r="H3002" t="str">
            <v>PLATEADO</v>
          </cell>
          <cell r="I3002" t="str">
            <v>Kia La Serena</v>
          </cell>
          <cell r="J3002" t="str">
            <v xml:space="preserve"> </v>
          </cell>
          <cell r="K3002" t="str">
            <v>Felipe Zárate</v>
          </cell>
          <cell r="L3002" t="str">
            <v>Erica Miranda</v>
          </cell>
          <cell r="M3002" t="str">
            <v>emiranda@callegari.cl</v>
          </cell>
          <cell r="N3002">
            <v>9400000</v>
          </cell>
        </row>
        <row r="3003">
          <cell r="A3003" t="str">
            <v>LBGX85</v>
          </cell>
          <cell r="B3003">
            <v>44186.488888888889</v>
          </cell>
          <cell r="C3003" t="str">
            <v>PEUGEOT</v>
          </cell>
          <cell r="D3003">
            <v>3008</v>
          </cell>
          <cell r="E3003">
            <v>2019</v>
          </cell>
          <cell r="F3003">
            <v>18000</v>
          </cell>
          <cell r="G3003" t="str">
            <v>2.0 GT-LINE DIESEL AT</v>
          </cell>
          <cell r="H3003" t="str">
            <v>BLANCO</v>
          </cell>
          <cell r="I3003" t="str">
            <v>Megacentro La Serena</v>
          </cell>
          <cell r="J3003" t="str">
            <v xml:space="preserve"> </v>
          </cell>
          <cell r="K3003" t="str">
            <v>Felipe Zárate</v>
          </cell>
          <cell r="L3003" t="str">
            <v>Eliana Aguilera</v>
          </cell>
          <cell r="M3003" t="str">
            <v>belen.aguilera@callegari.cl</v>
          </cell>
          <cell r="N3003">
            <v>18200000</v>
          </cell>
        </row>
        <row r="3004">
          <cell r="A3004" t="str">
            <v>PHFW32</v>
          </cell>
          <cell r="B3004">
            <v>44182.732638888891</v>
          </cell>
          <cell r="C3004" t="str">
            <v>FORD</v>
          </cell>
          <cell r="D3004" t="str">
            <v>TERRITORY</v>
          </cell>
          <cell r="E3004">
            <v>2021</v>
          </cell>
          <cell r="F3004">
            <v>4000</v>
          </cell>
          <cell r="G3004" t="str">
            <v>1.5 TREND AT</v>
          </cell>
          <cell r="H3004" t="str">
            <v>rojo ruby</v>
          </cell>
          <cell r="I3004" t="str">
            <v>Megacentro La Serena</v>
          </cell>
          <cell r="J3004" t="str">
            <v xml:space="preserve"> </v>
          </cell>
          <cell r="K3004" t="str">
            <v>Felipe Zárate</v>
          </cell>
          <cell r="L3004" t="str">
            <v>Fabian Muñoz</v>
          </cell>
          <cell r="M3004" t="str">
            <v>fmunoz@callegari.cl</v>
          </cell>
          <cell r="N3004">
            <v>16000000</v>
          </cell>
        </row>
        <row r="3005">
          <cell r="A3005" t="str">
            <v>KRPW93</v>
          </cell>
          <cell r="B3005">
            <v>44182.484722222223</v>
          </cell>
          <cell r="C3005" t="str">
            <v>KIA MOTORS</v>
          </cell>
          <cell r="D3005" t="str">
            <v>RIO 4</v>
          </cell>
          <cell r="E3005">
            <v>2018</v>
          </cell>
          <cell r="F3005">
            <v>13500</v>
          </cell>
          <cell r="G3005" t="str">
            <v>RIO 4 LX 1.4L 6MT</v>
          </cell>
          <cell r="H3005" t="str">
            <v>ROJO</v>
          </cell>
          <cell r="I3005" t="str">
            <v>Megacentro Copiapo</v>
          </cell>
          <cell r="J3005" t="str">
            <v xml:space="preserve"> </v>
          </cell>
          <cell r="K3005" t="str">
            <v>Felipe Zárate</v>
          </cell>
          <cell r="L3005" t="str">
            <v>Atalia Quinteros</v>
          </cell>
          <cell r="M3005" t="str">
            <v>ataliaq@callegari.cl</v>
          </cell>
          <cell r="N3005">
            <v>5600000</v>
          </cell>
        </row>
        <row r="3006">
          <cell r="A3006" t="str">
            <v>KTDB69</v>
          </cell>
          <cell r="B3006">
            <v>44181.572916666664</v>
          </cell>
          <cell r="C3006" t="str">
            <v>DONGFENG</v>
          </cell>
          <cell r="D3006">
            <v>580</v>
          </cell>
          <cell r="E3006">
            <v>2019</v>
          </cell>
          <cell r="F3006">
            <v>18509</v>
          </cell>
          <cell r="G3006" t="str">
            <v>1.8 COMFORT MT</v>
          </cell>
          <cell r="H3006" t="str">
            <v>PLATEADO</v>
          </cell>
          <cell r="I3006" t="str">
            <v>Megacentro La Serena</v>
          </cell>
          <cell r="J3006" t="str">
            <v xml:space="preserve"> </v>
          </cell>
          <cell r="K3006" t="str">
            <v>Felipe Zárate</v>
          </cell>
          <cell r="L3006" t="str">
            <v>Manuel Villalon</v>
          </cell>
          <cell r="M3006" t="str">
            <v>mvillalon@callegari.cl</v>
          </cell>
          <cell r="N3006">
            <v>7000000</v>
          </cell>
        </row>
        <row r="3007">
          <cell r="A3007" t="str">
            <v>DJYT36</v>
          </cell>
          <cell r="B3007">
            <v>44174.711805555555</v>
          </cell>
          <cell r="C3007" t="str">
            <v>DODGE</v>
          </cell>
          <cell r="D3007" t="str">
            <v>DURANGO</v>
          </cell>
          <cell r="E3007">
            <v>2012</v>
          </cell>
          <cell r="F3007">
            <v>131000</v>
          </cell>
          <cell r="G3007" t="str">
            <v>5.7 CITADEL AWD AT</v>
          </cell>
          <cell r="H3007" t="str">
            <v>GRIS</v>
          </cell>
          <cell r="I3007" t="str">
            <v>Local Usados</v>
          </cell>
          <cell r="J3007" t="str">
            <v xml:space="preserve"> </v>
          </cell>
          <cell r="K3007" t="str">
            <v>Felipe Zárate</v>
          </cell>
          <cell r="L3007" t="str">
            <v>Luis Agustin Neira Rojas</v>
          </cell>
          <cell r="M3007" t="str">
            <v>lneira@callegari.cl</v>
          </cell>
          <cell r="N3007">
            <v>8400000</v>
          </cell>
        </row>
        <row r="3008">
          <cell r="A3008" t="str">
            <v>DBLL88</v>
          </cell>
          <cell r="B3008">
            <v>44174.696527777778</v>
          </cell>
          <cell r="C3008" t="str">
            <v>MERCEDES BENZ</v>
          </cell>
          <cell r="D3008" t="str">
            <v>E350</v>
          </cell>
          <cell r="E3008">
            <v>2011</v>
          </cell>
          <cell r="F3008">
            <v>60000</v>
          </cell>
          <cell r="G3008" t="str">
            <v>3.5 E350 COUPE ELEGANCE AT</v>
          </cell>
          <cell r="H3008" t="str">
            <v>GRIS</v>
          </cell>
          <cell r="I3008" t="str">
            <v>Local Usados</v>
          </cell>
          <cell r="J3008" t="str">
            <v xml:space="preserve"> </v>
          </cell>
          <cell r="K3008" t="str">
            <v>Felipe Zárate</v>
          </cell>
          <cell r="L3008" t="str">
            <v>Luis Agustin Neira Rojas</v>
          </cell>
          <cell r="M3008" t="str">
            <v>lneira@callegari.cl</v>
          </cell>
          <cell r="N3008">
            <v>9700000</v>
          </cell>
        </row>
        <row r="3009">
          <cell r="A3009" t="str">
            <v>KDTX27</v>
          </cell>
          <cell r="B3009">
            <v>44174.40902777778</v>
          </cell>
          <cell r="C3009" t="str">
            <v>PEUGEOT</v>
          </cell>
          <cell r="D3009">
            <v>5008</v>
          </cell>
          <cell r="E3009">
            <v>2018</v>
          </cell>
          <cell r="F3009">
            <v>52000</v>
          </cell>
          <cell r="H3009" t="str">
            <v>GRIS</v>
          </cell>
          <cell r="I3009" t="str">
            <v>Peugeot La Serena</v>
          </cell>
          <cell r="J3009" t="str">
            <v xml:space="preserve"> </v>
          </cell>
          <cell r="K3009" t="str">
            <v>Felipe Zárate</v>
          </cell>
          <cell r="L3009" t="str">
            <v>Carlos  Torres</v>
          </cell>
          <cell r="M3009" t="str">
            <v>ctorres@callegari.cl</v>
          </cell>
          <cell r="N3009">
            <v>13500000</v>
          </cell>
        </row>
        <row r="3010">
          <cell r="A3010" t="str">
            <v>JXGC70</v>
          </cell>
          <cell r="B3010">
            <v>44167.570138888892</v>
          </cell>
          <cell r="C3010" t="str">
            <v>PEUGEOT</v>
          </cell>
          <cell r="D3010">
            <v>3008</v>
          </cell>
          <cell r="E3010">
            <v>2018</v>
          </cell>
          <cell r="F3010">
            <v>29000</v>
          </cell>
          <cell r="G3010" t="str">
            <v>1.6 ACTPACK BLUEHDI MT E6 DIESEL</v>
          </cell>
          <cell r="H3010" t="str">
            <v>BLANCO</v>
          </cell>
          <cell r="I3010" t="str">
            <v>Peugeot La Serena</v>
          </cell>
          <cell r="J3010" t="str">
            <v xml:space="preserve"> </v>
          </cell>
          <cell r="K3010" t="str">
            <v>Felipe Zárate</v>
          </cell>
          <cell r="L3010" t="str">
            <v>Carlos  Torres</v>
          </cell>
          <cell r="M3010" t="str">
            <v>ctorres@callegari.cl</v>
          </cell>
          <cell r="N3010">
            <v>14200000</v>
          </cell>
        </row>
        <row r="3011">
          <cell r="A3011" t="str">
            <v>LCKJ18</v>
          </cell>
          <cell r="B3011">
            <v>44166.724999999999</v>
          </cell>
          <cell r="C3011" t="str">
            <v>FORD</v>
          </cell>
          <cell r="D3011" t="str">
            <v>MUSTANG</v>
          </cell>
          <cell r="E3011">
            <v>2019</v>
          </cell>
          <cell r="F3011">
            <v>13900</v>
          </cell>
          <cell r="G3011" t="str">
            <v>5.0 COUPE GTD DELUXE AT</v>
          </cell>
          <cell r="H3011" t="str">
            <v>GRIS</v>
          </cell>
          <cell r="I3011" t="str">
            <v>Megacentro La Serena</v>
          </cell>
          <cell r="J3011" t="str">
            <v xml:space="preserve"> </v>
          </cell>
          <cell r="K3011" t="str">
            <v>Felipe Zárate</v>
          </cell>
          <cell r="L3011" t="str">
            <v>Juan Saavedra</v>
          </cell>
          <cell r="M3011" t="str">
            <v>jsaavedra@callegari.cl</v>
          </cell>
          <cell r="N3011">
            <v>25000000</v>
          </cell>
        </row>
        <row r="3012">
          <cell r="A3012" t="str">
            <v>LLBY19</v>
          </cell>
          <cell r="B3012">
            <v>44166.450694444444</v>
          </cell>
          <cell r="C3012" t="str">
            <v>NISSAN</v>
          </cell>
          <cell r="D3012" t="str">
            <v>KICKS</v>
          </cell>
          <cell r="E3012">
            <v>2019</v>
          </cell>
          <cell r="F3012">
            <v>20000</v>
          </cell>
          <cell r="G3012" t="str">
            <v>1.6 SENCE MT</v>
          </cell>
          <cell r="H3012" t="str">
            <v>PLATEADO</v>
          </cell>
          <cell r="I3012" t="str">
            <v>Kia La Serena</v>
          </cell>
          <cell r="J3012" t="str">
            <v xml:space="preserve"> </v>
          </cell>
          <cell r="K3012" t="str">
            <v>Felipe Zárate</v>
          </cell>
          <cell r="L3012" t="str">
            <v>José Cerda</v>
          </cell>
          <cell r="M3012" t="str">
            <v>jose.cerda@callegari.cl</v>
          </cell>
          <cell r="N3012">
            <v>8700000</v>
          </cell>
        </row>
        <row r="3013">
          <cell r="A3013" t="str">
            <v>LRWB24</v>
          </cell>
          <cell r="B3013">
            <v>44166.450694444444</v>
          </cell>
          <cell r="C3013" t="str">
            <v>NISSAN</v>
          </cell>
          <cell r="D3013" t="str">
            <v>VERSA</v>
          </cell>
          <cell r="E3013">
            <v>2019</v>
          </cell>
          <cell r="F3013">
            <v>23900</v>
          </cell>
          <cell r="G3013" t="str">
            <v>1.6 SENSE AC MT 4X2</v>
          </cell>
          <cell r="H3013" t="str">
            <v>BLANCO</v>
          </cell>
          <cell r="I3013" t="str">
            <v>Nissan Copiapo</v>
          </cell>
          <cell r="J3013" t="str">
            <v xml:space="preserve"> </v>
          </cell>
          <cell r="K3013" t="str">
            <v>Felipe Zárate</v>
          </cell>
          <cell r="L3013" t="str">
            <v>Jonathan Barraza</v>
          </cell>
          <cell r="M3013" t="str">
            <v>jbarraza@callegari.cl</v>
          </cell>
          <cell r="N3013">
            <v>6000000</v>
          </cell>
        </row>
        <row r="3014">
          <cell r="A3014" t="str">
            <v>JZST48</v>
          </cell>
          <cell r="B3014">
            <v>44166.45</v>
          </cell>
          <cell r="C3014" t="str">
            <v>KIA MOTORS</v>
          </cell>
          <cell r="D3014" t="str">
            <v>RIO 5</v>
          </cell>
          <cell r="E3014">
            <v>2018</v>
          </cell>
          <cell r="F3014">
            <v>28500</v>
          </cell>
          <cell r="G3014" t="str">
            <v>RIO 5 EX 1.4L 6MT AC</v>
          </cell>
          <cell r="H3014" t="str">
            <v>ROJO</v>
          </cell>
          <cell r="I3014" t="str">
            <v>Local Fco De Aguirre</v>
          </cell>
          <cell r="J3014" t="str">
            <v xml:space="preserve"> </v>
          </cell>
          <cell r="K3014" t="str">
            <v>Felipe Zárate</v>
          </cell>
          <cell r="L3014" t="str">
            <v>Zabdi Castillo</v>
          </cell>
          <cell r="M3014" t="str">
            <v>zabdi.castillo@callegari.cl</v>
          </cell>
          <cell r="N3014">
            <v>6300000</v>
          </cell>
        </row>
        <row r="3015">
          <cell r="A3015" t="str">
            <v>JSWG73</v>
          </cell>
          <cell r="B3015">
            <v>44165.8125</v>
          </cell>
          <cell r="C3015" t="str">
            <v>NISSAN</v>
          </cell>
          <cell r="D3015" t="str">
            <v>QASHQAI</v>
          </cell>
          <cell r="E3015">
            <v>2017</v>
          </cell>
          <cell r="F3015">
            <v>52300</v>
          </cell>
          <cell r="G3015" t="str">
            <v>2.0 SENSE AC MT 4X2</v>
          </cell>
          <cell r="H3015" t="str">
            <v>BLANCO</v>
          </cell>
          <cell r="I3015" t="str">
            <v>Nissan Copiapo</v>
          </cell>
          <cell r="J3015" t="str">
            <v xml:space="preserve"> </v>
          </cell>
          <cell r="K3015" t="str">
            <v>Felipe Zárate</v>
          </cell>
          <cell r="L3015" t="str">
            <v>Jonathan Barraza</v>
          </cell>
          <cell r="M3015" t="str">
            <v>jbarraza@callegari.cl</v>
          </cell>
          <cell r="N3015">
            <v>8000000</v>
          </cell>
        </row>
        <row r="3016">
          <cell r="A3016" t="str">
            <v>JZSP24</v>
          </cell>
          <cell r="B3016">
            <v>44165.811805555553</v>
          </cell>
          <cell r="C3016" t="str">
            <v>HYUNDAI</v>
          </cell>
          <cell r="D3016" t="str">
            <v>GRAND I-10</v>
          </cell>
          <cell r="E3016">
            <v>2018</v>
          </cell>
          <cell r="F3016">
            <v>51000</v>
          </cell>
          <cell r="G3016" t="str">
            <v>No sé la versión</v>
          </cell>
          <cell r="H3016" t="str">
            <v>GRIS</v>
          </cell>
          <cell r="I3016" t="str">
            <v>Nissan La Serena</v>
          </cell>
          <cell r="J3016" t="str">
            <v xml:space="preserve"> </v>
          </cell>
          <cell r="K3016" t="str">
            <v>Felipe Zárate</v>
          </cell>
          <cell r="L3016" t="str">
            <v>Matias Heredia</v>
          </cell>
          <cell r="M3016" t="str">
            <v>mheredia@callegari.cl</v>
          </cell>
          <cell r="N3016">
            <v>6500000</v>
          </cell>
        </row>
        <row r="3017">
          <cell r="A3017" t="str">
            <v>GDDH45</v>
          </cell>
          <cell r="B3017">
            <v>44162.447222222225</v>
          </cell>
          <cell r="C3017" t="str">
            <v>KIA MOTORS</v>
          </cell>
          <cell r="D3017" t="str">
            <v>SPORTAGE</v>
          </cell>
          <cell r="E3017">
            <v>2014</v>
          </cell>
          <cell r="F3017">
            <v>98600</v>
          </cell>
          <cell r="G3017" t="str">
            <v>SPORTAGE EX GSL 2.0 AUT FULL 4X4</v>
          </cell>
          <cell r="H3017" t="str">
            <v>NEGRO</v>
          </cell>
          <cell r="I3017" t="str">
            <v>Nissan La Serena</v>
          </cell>
          <cell r="J3017" t="str">
            <v xml:space="preserve"> </v>
          </cell>
          <cell r="K3017" t="str">
            <v>Felipe Zárate</v>
          </cell>
          <cell r="L3017" t="str">
            <v>Magdalena Olivares</v>
          </cell>
          <cell r="M3017" t="str">
            <v>molivares@callegari.cl</v>
          </cell>
          <cell r="N3017">
            <v>7300000</v>
          </cell>
        </row>
        <row r="3018">
          <cell r="A3018" t="str">
            <v>KZWB28</v>
          </cell>
          <cell r="B3018">
            <v>44165.693055555559</v>
          </cell>
          <cell r="C3018" t="str">
            <v>NISSAN</v>
          </cell>
          <cell r="D3018" t="str">
            <v>QASHQAI</v>
          </cell>
          <cell r="E3018">
            <v>2019</v>
          </cell>
          <cell r="F3018">
            <v>13000</v>
          </cell>
          <cell r="G3018" t="str">
            <v>2.0 SENSE AC MT 4X2</v>
          </cell>
          <cell r="H3018" t="str">
            <v>PLATEADO</v>
          </cell>
          <cell r="I3018" t="str">
            <v>Nissan La Serena</v>
          </cell>
          <cell r="J3018" t="str">
            <v xml:space="preserve"> </v>
          </cell>
          <cell r="K3018" t="str">
            <v>Felipe Zárate</v>
          </cell>
          <cell r="L3018" t="str">
            <v>Matias Heredia</v>
          </cell>
          <cell r="M3018" t="str">
            <v>mheredia@callegari.cl</v>
          </cell>
          <cell r="N3018">
            <v>9300000</v>
          </cell>
        </row>
        <row r="3019">
          <cell r="A3019" t="str">
            <v>JYDR61</v>
          </cell>
          <cell r="B3019">
            <v>44165.676388888889</v>
          </cell>
          <cell r="C3019" t="str">
            <v>FORD</v>
          </cell>
          <cell r="D3019" t="str">
            <v>ESCAPE</v>
          </cell>
          <cell r="E3019">
            <v>2018</v>
          </cell>
          <cell r="F3019">
            <v>35000</v>
          </cell>
          <cell r="G3019" t="str">
            <v>2.0 SE AT 4X4</v>
          </cell>
          <cell r="H3019" t="str">
            <v>GRIS</v>
          </cell>
          <cell r="I3019" t="str">
            <v>Megacentro La Serena</v>
          </cell>
          <cell r="J3019" t="str">
            <v xml:space="preserve"> </v>
          </cell>
          <cell r="K3019" t="str">
            <v>Felipe Zárate</v>
          </cell>
          <cell r="L3019" t="str">
            <v>Eliana Aguilera</v>
          </cell>
          <cell r="M3019" t="str">
            <v>belen.aguilera@callegari.cl</v>
          </cell>
          <cell r="N3019">
            <v>12000000</v>
          </cell>
        </row>
        <row r="3020">
          <cell r="A3020" t="str">
            <v>LVTF98</v>
          </cell>
          <cell r="B3020">
            <v>44165.51458333333</v>
          </cell>
          <cell r="C3020" t="str">
            <v>TOYOTA</v>
          </cell>
          <cell r="D3020" t="str">
            <v>RAV4</v>
          </cell>
          <cell r="E3020">
            <v>2020</v>
          </cell>
          <cell r="F3020">
            <v>7000</v>
          </cell>
          <cell r="G3020" t="str">
            <v>2.0 XLE 4X2 CVT AT A20XLE2C</v>
          </cell>
          <cell r="H3020" t="str">
            <v>AZUL</v>
          </cell>
          <cell r="I3020" t="str">
            <v>Second Floor Kia</v>
          </cell>
          <cell r="J3020" t="str">
            <v xml:space="preserve"> </v>
          </cell>
          <cell r="K3020" t="str">
            <v>Felipe Zárate</v>
          </cell>
          <cell r="L3020" t="str">
            <v>Jorge Picon</v>
          </cell>
          <cell r="M3020" t="str">
            <v>jorge.picon@callegari.cl</v>
          </cell>
          <cell r="N3020">
            <v>14500000</v>
          </cell>
        </row>
        <row r="3021">
          <cell r="A3021" t="str">
            <v>HHYB60</v>
          </cell>
          <cell r="B3021">
            <v>44165.513888888891</v>
          </cell>
          <cell r="C3021" t="str">
            <v>FORD</v>
          </cell>
          <cell r="D3021" t="str">
            <v>EDGE</v>
          </cell>
          <cell r="E3021">
            <v>2015</v>
          </cell>
          <cell r="F3021">
            <v>98400</v>
          </cell>
          <cell r="G3021" t="str">
            <v>3.5 SEL 4X4 AT</v>
          </cell>
          <cell r="H3021" t="str">
            <v>NEGRO</v>
          </cell>
          <cell r="I3021" t="str">
            <v>Megacentro La Serena</v>
          </cell>
          <cell r="J3021" t="str">
            <v xml:space="preserve"> </v>
          </cell>
          <cell r="K3021" t="str">
            <v>Felipe Zárate</v>
          </cell>
          <cell r="L3021" t="str">
            <v>Viviana Rojas</v>
          </cell>
          <cell r="M3021" t="str">
            <v>v.rojas@callegari.cl</v>
          </cell>
          <cell r="N3021">
            <v>9500000</v>
          </cell>
        </row>
        <row r="3022">
          <cell r="A3022" t="str">
            <v>CVTH15</v>
          </cell>
          <cell r="B3022">
            <v>44165.513888888891</v>
          </cell>
          <cell r="C3022" t="str">
            <v>CHEVROLET</v>
          </cell>
          <cell r="D3022" t="str">
            <v>CRUZE</v>
          </cell>
          <cell r="E3022">
            <v>2011</v>
          </cell>
          <cell r="F3022">
            <v>71900</v>
          </cell>
          <cell r="G3022" t="str">
            <v>1.8 HB AT NB LS</v>
          </cell>
          <cell r="H3022" t="str">
            <v>PLATEADO</v>
          </cell>
          <cell r="I3022" t="str">
            <v>Nissan La Serena</v>
          </cell>
          <cell r="J3022" t="str">
            <v xml:space="preserve"> </v>
          </cell>
          <cell r="K3022" t="str">
            <v>Felipe Zárate</v>
          </cell>
          <cell r="L3022" t="str">
            <v>Magdalena Olivares</v>
          </cell>
          <cell r="M3022" t="str">
            <v>molivares@callegari.cl</v>
          </cell>
          <cell r="N3022">
            <v>3300000</v>
          </cell>
        </row>
        <row r="3023">
          <cell r="A3023" t="str">
            <v>PHKK59</v>
          </cell>
          <cell r="B3023">
            <v>44163.566666666666</v>
          </cell>
          <cell r="C3023" t="str">
            <v>CHEVROLET</v>
          </cell>
          <cell r="D3023" t="str">
            <v>TRACKER</v>
          </cell>
          <cell r="E3023">
            <v>2021</v>
          </cell>
          <cell r="F3023">
            <v>1630</v>
          </cell>
          <cell r="H3023" t="str">
            <v>PLATA</v>
          </cell>
          <cell r="I3023" t="str">
            <v>Second Floor Kia</v>
          </cell>
          <cell r="J3023" t="str">
            <v xml:space="preserve"> </v>
          </cell>
          <cell r="K3023" t="str">
            <v>Felipe Zárate</v>
          </cell>
          <cell r="L3023" t="str">
            <v>Jorge Picon</v>
          </cell>
          <cell r="M3023" t="str">
            <v>jorge.picon@callegari.cl</v>
          </cell>
          <cell r="N3023">
            <v>9000000</v>
          </cell>
        </row>
        <row r="3024">
          <cell r="A3024" t="str">
            <v>JYXP92</v>
          </cell>
          <cell r="B3024">
            <v>44163.431250000001</v>
          </cell>
          <cell r="C3024" t="str">
            <v>FORD</v>
          </cell>
          <cell r="D3024" t="str">
            <v>ESCAPE</v>
          </cell>
          <cell r="E3024">
            <v>2018</v>
          </cell>
          <cell r="F3024">
            <v>84626</v>
          </cell>
          <cell r="G3024" t="str">
            <v>2.0 SE ECOBOOST AT 4X2</v>
          </cell>
          <cell r="H3024" t="str">
            <v>BLANCO</v>
          </cell>
          <cell r="I3024" t="str">
            <v>Megacentro La Serena</v>
          </cell>
          <cell r="J3024" t="str">
            <v xml:space="preserve"> </v>
          </cell>
          <cell r="K3024" t="str">
            <v>Felipe Zárate</v>
          </cell>
          <cell r="L3024" t="str">
            <v>Eliana Aguilera</v>
          </cell>
          <cell r="M3024" t="str">
            <v>belen.aguilera@callegari.cl</v>
          </cell>
          <cell r="N3024">
            <v>10000000</v>
          </cell>
        </row>
        <row r="3025">
          <cell r="A3025" t="str">
            <v>KRYV87</v>
          </cell>
          <cell r="B3025">
            <v>44163.429861111108</v>
          </cell>
          <cell r="C3025" t="str">
            <v>NISSAN</v>
          </cell>
          <cell r="D3025" t="str">
            <v>KICKS</v>
          </cell>
          <cell r="E3025">
            <v>2018</v>
          </cell>
          <cell r="F3025">
            <v>40000</v>
          </cell>
          <cell r="G3025" t="str">
            <v>1.6 ADVANCE CVT AT</v>
          </cell>
          <cell r="H3025" t="str">
            <v>NARANJO</v>
          </cell>
          <cell r="I3025" t="str">
            <v>Peugeot La Serena</v>
          </cell>
          <cell r="J3025" t="str">
            <v xml:space="preserve"> </v>
          </cell>
          <cell r="K3025" t="str">
            <v>Felipe Zárate</v>
          </cell>
          <cell r="L3025" t="str">
            <v>Francisco Jimenez</v>
          </cell>
          <cell r="M3025" t="str">
            <v>fjimenez@callegari.cl</v>
          </cell>
          <cell r="N3025">
            <v>9500000</v>
          </cell>
        </row>
        <row r="3026">
          <cell r="A3026" t="str">
            <v>KWXG60</v>
          </cell>
          <cell r="B3026">
            <v>44162.685416666667</v>
          </cell>
          <cell r="C3026" t="str">
            <v>KIA MOTORS</v>
          </cell>
          <cell r="D3026" t="str">
            <v>RIO 5</v>
          </cell>
          <cell r="E3026">
            <v>2020</v>
          </cell>
          <cell r="F3026">
            <v>14420</v>
          </cell>
          <cell r="G3026" t="str">
            <v>RIO 5 EX 1.4L 6MT AC</v>
          </cell>
          <cell r="H3026" t="str">
            <v>BLANCO</v>
          </cell>
          <cell r="I3026" t="str">
            <v>Sk Copiapo</v>
          </cell>
          <cell r="J3026" t="str">
            <v xml:space="preserve"> </v>
          </cell>
          <cell r="K3026" t="str">
            <v>Felipe Zárate</v>
          </cell>
          <cell r="L3026" t="str">
            <v>Liseth Loreto</v>
          </cell>
          <cell r="M3026" t="str">
            <v>lloreto@callegari.cl</v>
          </cell>
          <cell r="N3026">
            <v>7500000</v>
          </cell>
        </row>
        <row r="3027">
          <cell r="A3027" t="str">
            <v>KLRG72</v>
          </cell>
          <cell r="B3027">
            <v>44161.731944444444</v>
          </cell>
          <cell r="C3027" t="str">
            <v>RENAULT</v>
          </cell>
          <cell r="D3027" t="str">
            <v>SYMBOL</v>
          </cell>
          <cell r="E3027">
            <v>2018</v>
          </cell>
          <cell r="F3027">
            <v>48220</v>
          </cell>
          <cell r="G3027" t="str">
            <v>1.6 ZEN MT</v>
          </cell>
          <cell r="H3027" t="str">
            <v>AZUL</v>
          </cell>
          <cell r="I3027" t="str">
            <v>Second Floor Kia</v>
          </cell>
          <cell r="J3027" t="str">
            <v xml:space="preserve"> </v>
          </cell>
          <cell r="K3027" t="str">
            <v>Felipe Zárate</v>
          </cell>
          <cell r="L3027" t="str">
            <v>Ariel Aguirre</v>
          </cell>
          <cell r="M3027" t="str">
            <v>a.aguirre@callegari.cl</v>
          </cell>
          <cell r="N3027">
            <v>4400000</v>
          </cell>
        </row>
        <row r="3028">
          <cell r="A3028" t="str">
            <v>LVXR41</v>
          </cell>
          <cell r="B3028">
            <v>44161.727083333331</v>
          </cell>
          <cell r="C3028" t="str">
            <v>MAZDA</v>
          </cell>
          <cell r="D3028" t="str">
            <v>CX-30</v>
          </cell>
          <cell r="E3028">
            <v>2020</v>
          </cell>
          <cell r="F3028">
            <v>5000</v>
          </cell>
          <cell r="G3028" t="str">
            <v>2.0 V 7G AT</v>
          </cell>
          <cell r="H3028" t="str">
            <v>blanco</v>
          </cell>
          <cell r="I3028" t="str">
            <v>Premium Copiapo</v>
          </cell>
          <cell r="J3028" t="str">
            <v xml:space="preserve"> </v>
          </cell>
          <cell r="K3028" t="str">
            <v>Felipe Zárate</v>
          </cell>
          <cell r="L3028" t="str">
            <v>Omar Rojas</v>
          </cell>
          <cell r="M3028" t="str">
            <v>orojas@callegari.cl</v>
          </cell>
          <cell r="N3028">
            <v>13500000</v>
          </cell>
        </row>
        <row r="3029">
          <cell r="A3029" t="str">
            <v>KWTH64</v>
          </cell>
          <cell r="B3029">
            <v>44161.475694444445</v>
          </cell>
          <cell r="C3029" t="str">
            <v>CHERY</v>
          </cell>
          <cell r="D3029" t="str">
            <v>IQ</v>
          </cell>
          <cell r="E3029">
            <v>2019</v>
          </cell>
          <cell r="F3029">
            <v>11000</v>
          </cell>
          <cell r="G3029" t="str">
            <v>1.0 GLS 2AB MT</v>
          </cell>
          <cell r="H3029" t="str">
            <v>BLANCO</v>
          </cell>
          <cell r="I3029" t="str">
            <v>Sk Copiapo</v>
          </cell>
          <cell r="J3029" t="str">
            <v xml:space="preserve"> </v>
          </cell>
          <cell r="K3029" t="str">
            <v>Felipe Zárate</v>
          </cell>
          <cell r="L3029" t="str">
            <v>Daiselys Osuna</v>
          </cell>
          <cell r="M3029" t="str">
            <v>daiselys.osuna@callegari.cl</v>
          </cell>
          <cell r="N3029">
            <v>3200000</v>
          </cell>
        </row>
        <row r="3030">
          <cell r="A3030" t="str">
            <v>CTRT74</v>
          </cell>
          <cell r="B3030">
            <v>44160.681250000001</v>
          </cell>
          <cell r="C3030" t="str">
            <v>JEEP</v>
          </cell>
          <cell r="D3030" t="str">
            <v>COMPASS</v>
          </cell>
          <cell r="E3030">
            <v>2011</v>
          </cell>
          <cell r="F3030">
            <v>99500</v>
          </cell>
          <cell r="G3030" t="str">
            <v>2.4 SPORT 4X2 AT</v>
          </cell>
          <cell r="H3030" t="str">
            <v>VERDE</v>
          </cell>
          <cell r="I3030" t="str">
            <v>Local Fco De Aguirre</v>
          </cell>
          <cell r="J3030" t="str">
            <v xml:space="preserve"> </v>
          </cell>
          <cell r="K3030" t="str">
            <v>Felipe Zárate</v>
          </cell>
          <cell r="L3030" t="str">
            <v>Zabdi Castillo</v>
          </cell>
          <cell r="M3030" t="str">
            <v>zabdi.castillo@callegari.cl</v>
          </cell>
          <cell r="N3030">
            <v>3500000</v>
          </cell>
        </row>
        <row r="3031">
          <cell r="A3031" t="str">
            <v>JDKG16</v>
          </cell>
          <cell r="B3031">
            <v>44159.480555555558</v>
          </cell>
          <cell r="C3031" t="str">
            <v>PEUGEOT</v>
          </cell>
          <cell r="D3031">
            <v>301</v>
          </cell>
          <cell r="E3031">
            <v>2017</v>
          </cell>
          <cell r="F3031">
            <v>101000</v>
          </cell>
          <cell r="G3031" t="str">
            <v>1.6 ALLURE HDI 92HP MT DIESEL</v>
          </cell>
          <cell r="H3031" t="str">
            <v>BLANCO</v>
          </cell>
          <cell r="I3031" t="str">
            <v>Peugeot La Serena</v>
          </cell>
          <cell r="J3031" t="str">
            <v xml:space="preserve"> </v>
          </cell>
          <cell r="K3031" t="str">
            <v>Felipe Zárate</v>
          </cell>
          <cell r="L3031" t="str">
            <v>Maria Alejandra Garcia</v>
          </cell>
          <cell r="M3031" t="str">
            <v>magarcia@callegari.cl</v>
          </cell>
          <cell r="N3031">
            <v>6100000</v>
          </cell>
        </row>
        <row r="3032">
          <cell r="A3032" t="str">
            <v>JPPH46</v>
          </cell>
          <cell r="B3032">
            <v>44159.479861111111</v>
          </cell>
          <cell r="C3032" t="str">
            <v>FORD</v>
          </cell>
          <cell r="D3032" t="str">
            <v>ESCAPE</v>
          </cell>
          <cell r="E3032">
            <v>2017</v>
          </cell>
          <cell r="F3032">
            <v>49000</v>
          </cell>
          <cell r="H3032" t="str">
            <v>GRIS</v>
          </cell>
          <cell r="I3032" t="str">
            <v>Megacentro La Serena</v>
          </cell>
          <cell r="J3032" t="str">
            <v xml:space="preserve"> </v>
          </cell>
          <cell r="K3032" t="str">
            <v>Felipe Zárate</v>
          </cell>
          <cell r="L3032" t="str">
            <v>Eliana Aguilera</v>
          </cell>
          <cell r="M3032" t="str">
            <v>belen.aguilera@callegari.cl</v>
          </cell>
          <cell r="N3032">
            <v>11000000</v>
          </cell>
        </row>
        <row r="3033">
          <cell r="A3033" t="str">
            <v>JZSS85</v>
          </cell>
          <cell r="B3033">
            <v>44155.507638888892</v>
          </cell>
          <cell r="C3033" t="str">
            <v>CHERY</v>
          </cell>
          <cell r="D3033" t="str">
            <v>TIGGO 2</v>
          </cell>
          <cell r="E3033">
            <v>2018</v>
          </cell>
          <cell r="F3033">
            <v>18300</v>
          </cell>
          <cell r="H3033" t="str">
            <v>BLANCO</v>
          </cell>
          <cell r="I3033" t="str">
            <v>Megacentro Ovalle</v>
          </cell>
          <cell r="J3033" t="str">
            <v xml:space="preserve"> </v>
          </cell>
          <cell r="K3033" t="str">
            <v>Felipe Zárate</v>
          </cell>
          <cell r="L3033" t="str">
            <v>Marcelo Vigorena</v>
          </cell>
          <cell r="M3033" t="str">
            <v>mvigorena@callegari.cl</v>
          </cell>
          <cell r="N3033">
            <v>5600000</v>
          </cell>
        </row>
        <row r="3034">
          <cell r="A3034" t="str">
            <v>KDTX64</v>
          </cell>
          <cell r="B3034">
            <v>44155.412499999999</v>
          </cell>
          <cell r="C3034" t="str">
            <v>NISSAN</v>
          </cell>
          <cell r="D3034" t="str">
            <v>MARCH</v>
          </cell>
          <cell r="E3034">
            <v>2018</v>
          </cell>
          <cell r="F3034">
            <v>58600</v>
          </cell>
          <cell r="G3034" t="str">
            <v>1.6 SPORT DRIVE AC MT</v>
          </cell>
          <cell r="H3034" t="str">
            <v>BLANCO</v>
          </cell>
          <cell r="I3034" t="str">
            <v>Nissan La Serena</v>
          </cell>
          <cell r="J3034" t="str">
            <v xml:space="preserve"> </v>
          </cell>
          <cell r="K3034" t="str">
            <v>Felipe Zárate</v>
          </cell>
          <cell r="L3034" t="str">
            <v>Matias Heredia</v>
          </cell>
          <cell r="M3034" t="str">
            <v>mheredia@callegari.cl</v>
          </cell>
          <cell r="N3034">
            <v>4700000</v>
          </cell>
        </row>
        <row r="3035">
          <cell r="A3035" t="str">
            <v>PHFY65</v>
          </cell>
          <cell r="B3035">
            <v>44152.561805555553</v>
          </cell>
          <cell r="C3035" t="str">
            <v>FORD</v>
          </cell>
          <cell r="D3035" t="str">
            <v>TERRITORY</v>
          </cell>
          <cell r="E3035">
            <v>2021</v>
          </cell>
          <cell r="F3035">
            <v>420</v>
          </cell>
          <cell r="G3035" t="str">
            <v>1.5 TITANIUM PLUS AT</v>
          </cell>
          <cell r="H3035" t="str">
            <v>BLANCO PERLA</v>
          </cell>
          <cell r="I3035" t="str">
            <v>Megacentro La Serena</v>
          </cell>
          <cell r="J3035" t="str">
            <v xml:space="preserve"> </v>
          </cell>
          <cell r="K3035" t="str">
            <v>Felipe Zárate</v>
          </cell>
          <cell r="L3035" t="str">
            <v>Eliana Aguilera</v>
          </cell>
          <cell r="M3035" t="str">
            <v>belen.aguilera@callegari.cl</v>
          </cell>
          <cell r="N3035">
            <v>18000000</v>
          </cell>
        </row>
        <row r="3036">
          <cell r="A3036" t="str">
            <v>KJYC50</v>
          </cell>
          <cell r="B3036">
            <v>44152.477777777778</v>
          </cell>
          <cell r="C3036" t="str">
            <v>SUBARU</v>
          </cell>
          <cell r="D3036" t="str">
            <v>IMPREZA</v>
          </cell>
          <cell r="E3036">
            <v>2018</v>
          </cell>
          <cell r="F3036">
            <v>45000</v>
          </cell>
          <cell r="G3036" t="str">
            <v>2.0 SUV AT CVT LTD / AWD</v>
          </cell>
          <cell r="H3036" t="str">
            <v>ROJO</v>
          </cell>
          <cell r="I3036" t="str">
            <v>Peugeot La Serena</v>
          </cell>
          <cell r="J3036" t="str">
            <v xml:space="preserve"> </v>
          </cell>
          <cell r="K3036" t="str">
            <v>Felipe Zárate</v>
          </cell>
          <cell r="L3036" t="str">
            <v>Francisco Jimenez</v>
          </cell>
          <cell r="M3036" t="str">
            <v>fjimenez@callegari.cl</v>
          </cell>
          <cell r="N3036">
            <v>9500000</v>
          </cell>
        </row>
        <row r="3037">
          <cell r="A3037" t="str">
            <v>KTBY73</v>
          </cell>
          <cell r="B3037">
            <v>44146.758333333331</v>
          </cell>
          <cell r="C3037" t="str">
            <v>CHERY</v>
          </cell>
          <cell r="D3037" t="str">
            <v>TIGGO 2</v>
          </cell>
          <cell r="E3037">
            <v>2019</v>
          </cell>
          <cell r="F3037">
            <v>15436</v>
          </cell>
          <cell r="G3037" t="str">
            <v>1.5 GLS ECOCUERO MT 4X2</v>
          </cell>
          <cell r="H3037" t="str">
            <v>NEGRO</v>
          </cell>
          <cell r="I3037" t="str">
            <v>Sk Copiapo</v>
          </cell>
          <cell r="J3037" t="str">
            <v xml:space="preserve"> </v>
          </cell>
          <cell r="K3037" t="str">
            <v>Felipe Zárate</v>
          </cell>
          <cell r="L3037" t="str">
            <v>Liseth Loreto</v>
          </cell>
          <cell r="M3037" t="str">
            <v>lloreto@callegari.cl</v>
          </cell>
          <cell r="N3037">
            <v>5300000</v>
          </cell>
        </row>
        <row r="3038">
          <cell r="A3038" t="str">
            <v>KJYS17</v>
          </cell>
          <cell r="B3038">
            <v>44146.746527777781</v>
          </cell>
          <cell r="C3038" t="str">
            <v>SUZUKI</v>
          </cell>
          <cell r="D3038" t="str">
            <v>CIAZ</v>
          </cell>
          <cell r="E3038">
            <v>2018</v>
          </cell>
          <cell r="F3038">
            <v>22000</v>
          </cell>
          <cell r="G3038" t="str">
            <v>1.4 GLX AT</v>
          </cell>
          <cell r="H3038" t="str">
            <v>BLANCO</v>
          </cell>
          <cell r="I3038" t="str">
            <v>Nissan La Serena</v>
          </cell>
          <cell r="J3038" t="str">
            <v xml:space="preserve"> </v>
          </cell>
          <cell r="K3038" t="str">
            <v>Felipe Zárate</v>
          </cell>
          <cell r="L3038" t="str">
            <v>Magdalena Olivares</v>
          </cell>
          <cell r="M3038" t="str">
            <v>molivares@callegari.cl</v>
          </cell>
          <cell r="N3038">
            <v>7600000</v>
          </cell>
        </row>
        <row r="3039">
          <cell r="A3039" t="str">
            <v>KDTW71</v>
          </cell>
          <cell r="B3039">
            <v>44145.526388888888</v>
          </cell>
          <cell r="C3039" t="str">
            <v>PEUGEOT</v>
          </cell>
          <cell r="D3039">
            <v>3008</v>
          </cell>
          <cell r="E3039">
            <v>2018</v>
          </cell>
          <cell r="F3039">
            <v>40000</v>
          </cell>
          <cell r="G3039" t="str">
            <v>1.6 ALL BLUHDI 120EAT6 E6 DIESEL</v>
          </cell>
          <cell r="H3039" t="str">
            <v>GRIS</v>
          </cell>
          <cell r="I3039" t="str">
            <v>Mitsubishi</v>
          </cell>
          <cell r="J3039" t="str">
            <v xml:space="preserve"> </v>
          </cell>
          <cell r="K3039" t="str">
            <v>Felipe Zárate</v>
          </cell>
          <cell r="L3039" t="str">
            <v>Rodrigo Salazar</v>
          </cell>
          <cell r="M3039" t="str">
            <v>rsalazar@callegari.cl</v>
          </cell>
          <cell r="N3039">
            <v>15000000</v>
          </cell>
        </row>
        <row r="3040">
          <cell r="A3040" t="str">
            <v>JPZT45</v>
          </cell>
          <cell r="B3040">
            <v>44133.755555555559</v>
          </cell>
          <cell r="C3040" t="str">
            <v>KIA MOTORS</v>
          </cell>
          <cell r="D3040" t="str">
            <v>GRAND CARNIVAL</v>
          </cell>
          <cell r="E3040">
            <v>2017</v>
          </cell>
          <cell r="F3040">
            <v>109700</v>
          </cell>
          <cell r="G3040" t="str">
            <v>GRAND CARNIVAL EX 2.2 DSL 6AT</v>
          </cell>
          <cell r="H3040" t="str">
            <v>GRIS</v>
          </cell>
          <cell r="I3040" t="str">
            <v>Mall Coquimbo (Inactiva)</v>
          </cell>
          <cell r="J3040" t="str">
            <v xml:space="preserve"> </v>
          </cell>
          <cell r="K3040" t="str">
            <v>Felipe Zárate</v>
          </cell>
          <cell r="L3040" t="str">
            <v>Jose Morales</v>
          </cell>
          <cell r="M3040" t="str">
            <v>joseluis.morales@callegari.cl</v>
          </cell>
          <cell r="N3040">
            <v>13000000</v>
          </cell>
        </row>
        <row r="3041">
          <cell r="A3041" t="str">
            <v>CPPC96</v>
          </cell>
          <cell r="B3041">
            <v>44141.503472222219</v>
          </cell>
          <cell r="C3041" t="str">
            <v>TOYOTA</v>
          </cell>
          <cell r="D3041" t="str">
            <v>YARIS</v>
          </cell>
          <cell r="E3041">
            <v>2011</v>
          </cell>
          <cell r="F3041">
            <v>130000</v>
          </cell>
          <cell r="G3041" t="str">
            <v>1.5 SEDAN GLI MT</v>
          </cell>
          <cell r="H3041" t="str">
            <v>PLATEADO</v>
          </cell>
          <cell r="I3041" t="str">
            <v>Local Usados</v>
          </cell>
          <cell r="J3041" t="str">
            <v xml:space="preserve"> </v>
          </cell>
          <cell r="K3041" t="str">
            <v>Felipe Zárate</v>
          </cell>
          <cell r="L3041" t="str">
            <v>Luis Agustin Neira Rojas</v>
          </cell>
          <cell r="M3041" t="str">
            <v>lneira@callegari.cl</v>
          </cell>
          <cell r="N3041">
            <v>3000000</v>
          </cell>
        </row>
        <row r="3042">
          <cell r="A3042" t="str">
            <v>PJLL54</v>
          </cell>
          <cell r="B3042">
            <v>44138.722222222219</v>
          </cell>
          <cell r="C3042" t="str">
            <v>MG</v>
          </cell>
          <cell r="D3042" t="str">
            <v>ZS</v>
          </cell>
          <cell r="E3042">
            <v>2021</v>
          </cell>
          <cell r="F3042">
            <v>120</v>
          </cell>
          <cell r="G3042" t="str">
            <v>1.5 4AT COM AT</v>
          </cell>
          <cell r="H3042" t="str">
            <v>PLATA</v>
          </cell>
          <cell r="I3042" t="str">
            <v>Local Fco De Aguirre</v>
          </cell>
          <cell r="J3042" t="str">
            <v xml:space="preserve"> </v>
          </cell>
          <cell r="K3042" t="str">
            <v>Felipe Zárate</v>
          </cell>
          <cell r="L3042" t="str">
            <v>Mapi Palacios</v>
          </cell>
          <cell r="M3042" t="str">
            <v>mpalacios@callegari.cl</v>
          </cell>
          <cell r="N3042">
            <v>10000000</v>
          </cell>
        </row>
        <row r="3043">
          <cell r="A3043" t="str">
            <v>FSSD67</v>
          </cell>
          <cell r="B3043">
            <v>44137.788194444445</v>
          </cell>
          <cell r="C3043" t="str">
            <v>SUBARU</v>
          </cell>
          <cell r="D3043" t="str">
            <v>OUTBACK</v>
          </cell>
          <cell r="E3043">
            <v>2013</v>
          </cell>
          <cell r="F3043">
            <v>56727</v>
          </cell>
          <cell r="G3043" t="str">
            <v>2.5 AWD CVT XS AT</v>
          </cell>
          <cell r="H3043" t="str">
            <v>BLANCO</v>
          </cell>
          <cell r="I3043" t="str">
            <v>Mitsubishi</v>
          </cell>
          <cell r="J3043" t="str">
            <v xml:space="preserve"> </v>
          </cell>
          <cell r="K3043" t="str">
            <v>Felipe Zárate</v>
          </cell>
          <cell r="L3043" t="str">
            <v>Wildherd Meneses</v>
          </cell>
          <cell r="M3043" t="str">
            <v>wmeneses@callegari.cl</v>
          </cell>
          <cell r="N3043">
            <v>7150000</v>
          </cell>
        </row>
        <row r="3044">
          <cell r="A3044" t="str">
            <v>HTBD60</v>
          </cell>
          <cell r="B3044">
            <v>44137.384027777778</v>
          </cell>
          <cell r="C3044" t="str">
            <v>MAZDA</v>
          </cell>
          <cell r="D3044" t="str">
            <v>CX-5</v>
          </cell>
          <cell r="E3044">
            <v>2016</v>
          </cell>
          <cell r="F3044">
            <v>80000</v>
          </cell>
          <cell r="G3044" t="str">
            <v>2.0 R I-STOP AT</v>
          </cell>
          <cell r="H3044" t="str">
            <v>PLATEADO</v>
          </cell>
          <cell r="I3044" t="str">
            <v>Second Floor Mitsubishi</v>
          </cell>
          <cell r="J3044" t="str">
            <v xml:space="preserve"> </v>
          </cell>
          <cell r="K3044" t="str">
            <v>Felipe Zárate</v>
          </cell>
          <cell r="L3044" t="str">
            <v>Paola Hidalgo</v>
          </cell>
          <cell r="M3044" t="str">
            <v>paola.hidalgo@callegari.cl</v>
          </cell>
          <cell r="N3044">
            <v>8000000</v>
          </cell>
        </row>
        <row r="3045">
          <cell r="A3045" t="str">
            <v>JHSD33</v>
          </cell>
          <cell r="B3045">
            <v>44134.779166666667</v>
          </cell>
          <cell r="C3045" t="str">
            <v>KIA MOTORS</v>
          </cell>
          <cell r="D3045" t="str">
            <v>SORENTO</v>
          </cell>
          <cell r="E3045">
            <v>2017</v>
          </cell>
          <cell r="F3045">
            <v>67000</v>
          </cell>
          <cell r="G3045" t="str">
            <v>SORENTO EX 2.4L GSL 6AT 2WD</v>
          </cell>
          <cell r="H3045" t="str">
            <v>PLATEADO</v>
          </cell>
          <cell r="I3045" t="str">
            <v>Kia La Serena</v>
          </cell>
          <cell r="J3045" t="str">
            <v xml:space="preserve"> </v>
          </cell>
          <cell r="K3045" t="str">
            <v>Felipe Zárate</v>
          </cell>
          <cell r="L3045" t="str">
            <v>José Cerda</v>
          </cell>
          <cell r="M3045" t="str">
            <v>jose.cerda@callegari.cl</v>
          </cell>
          <cell r="N3045">
            <v>11000000</v>
          </cell>
        </row>
        <row r="3046">
          <cell r="A3046" t="str">
            <v>KTCZ44</v>
          </cell>
          <cell r="B3046">
            <v>44134.73541666667</v>
          </cell>
          <cell r="C3046" t="str">
            <v>PEUGEOT</v>
          </cell>
          <cell r="D3046">
            <v>3008</v>
          </cell>
          <cell r="E3046">
            <v>2019</v>
          </cell>
          <cell r="F3046">
            <v>40000</v>
          </cell>
          <cell r="G3046" t="str">
            <v>1.5 ALLURE BLUEHDI 130HP EAT6 DIESEL</v>
          </cell>
          <cell r="H3046" t="str">
            <v>ROJO</v>
          </cell>
          <cell r="I3046" t="str">
            <v>Peugeot La Serena</v>
          </cell>
          <cell r="J3046" t="str">
            <v xml:space="preserve"> </v>
          </cell>
          <cell r="K3046" t="str">
            <v>Felipe Zárate</v>
          </cell>
          <cell r="L3046" t="str">
            <v>Carlos  Torres</v>
          </cell>
          <cell r="M3046" t="str">
            <v>ctorres@callegari.cl</v>
          </cell>
          <cell r="N3046">
            <v>16000000</v>
          </cell>
        </row>
        <row r="3047">
          <cell r="A3047" t="str">
            <v>KTCS32</v>
          </cell>
          <cell r="B3047">
            <v>44134.686805555553</v>
          </cell>
          <cell r="C3047" t="str">
            <v>PEUGEOT</v>
          </cell>
          <cell r="D3047">
            <v>2008</v>
          </cell>
          <cell r="E3047">
            <v>2019</v>
          </cell>
          <cell r="F3047">
            <v>41000</v>
          </cell>
          <cell r="G3047" t="str">
            <v>1.6 GT-LINE MT DIESEL</v>
          </cell>
          <cell r="H3047" t="str">
            <v>BLANCO</v>
          </cell>
          <cell r="I3047" t="str">
            <v>Peugeot La Serena</v>
          </cell>
          <cell r="J3047" t="str">
            <v xml:space="preserve"> </v>
          </cell>
          <cell r="K3047" t="str">
            <v>Felipe Zárate</v>
          </cell>
          <cell r="L3047" t="str">
            <v>Carlos  Torres</v>
          </cell>
          <cell r="M3047" t="str">
            <v>ctorres@callegari.cl</v>
          </cell>
          <cell r="N3047">
            <v>11000000</v>
          </cell>
        </row>
        <row r="3048">
          <cell r="A3048" t="str">
            <v>HXRC93</v>
          </cell>
          <cell r="B3048">
            <v>44134.660416666666</v>
          </cell>
          <cell r="C3048" t="str">
            <v>TOYOTA</v>
          </cell>
          <cell r="D3048" t="str">
            <v>RAV4</v>
          </cell>
          <cell r="E3048">
            <v>2016</v>
          </cell>
          <cell r="F3048">
            <v>40000</v>
          </cell>
          <cell r="G3048" t="str">
            <v>2.0 ADVANTAGE LUJO BT 4X4 MT</v>
          </cell>
          <cell r="H3048" t="str">
            <v>PLATEADO</v>
          </cell>
          <cell r="I3048" t="str">
            <v>Peugeot La Serena</v>
          </cell>
          <cell r="J3048" t="str">
            <v xml:space="preserve"> </v>
          </cell>
          <cell r="K3048" t="str">
            <v>Felipe Zárate</v>
          </cell>
          <cell r="L3048" t="str">
            <v>Carlos  Torres</v>
          </cell>
          <cell r="M3048" t="str">
            <v>ctorres@callegari.cl</v>
          </cell>
          <cell r="N3048">
            <v>10000000</v>
          </cell>
        </row>
        <row r="3049">
          <cell r="A3049" t="str">
            <v>LVXF18</v>
          </cell>
          <cell r="B3049">
            <v>44134.536111111112</v>
          </cell>
          <cell r="C3049" t="str">
            <v>KIA MOTORS</v>
          </cell>
          <cell r="D3049" t="str">
            <v>MORNING</v>
          </cell>
          <cell r="E3049">
            <v>2020</v>
          </cell>
          <cell r="F3049">
            <v>16263</v>
          </cell>
          <cell r="G3049" t="str">
            <v>MORNING LX 1.0L 5MT ABS</v>
          </cell>
          <cell r="H3049" t="str">
            <v>ROJO</v>
          </cell>
          <cell r="I3049" t="str">
            <v>Mall Coquimbo (Inactiva)</v>
          </cell>
          <cell r="J3049" t="str">
            <v xml:space="preserve"> </v>
          </cell>
          <cell r="K3049" t="str">
            <v>Felipe Zárate</v>
          </cell>
          <cell r="L3049" t="str">
            <v>Roberto Villalon</v>
          </cell>
          <cell r="M3049" t="str">
            <v>rvillalon@callegari.cl</v>
          </cell>
          <cell r="N3049">
            <v>4750000</v>
          </cell>
        </row>
        <row r="3050">
          <cell r="A3050" t="str">
            <v>JWCG98</v>
          </cell>
          <cell r="B3050">
            <v>44134.49722222222</v>
          </cell>
          <cell r="C3050" t="str">
            <v>FORD</v>
          </cell>
          <cell r="D3050" t="str">
            <v>EDGE</v>
          </cell>
          <cell r="E3050">
            <v>2018</v>
          </cell>
          <cell r="F3050">
            <v>49884</v>
          </cell>
          <cell r="G3050" t="str">
            <v>3.5 SEL 4X4 AT</v>
          </cell>
          <cell r="H3050" t="str">
            <v>BLANCO</v>
          </cell>
          <cell r="I3050" t="str">
            <v>Megacentro La Serena</v>
          </cell>
          <cell r="J3050" t="str">
            <v xml:space="preserve"> </v>
          </cell>
          <cell r="K3050" t="str">
            <v>Felipe Zárate</v>
          </cell>
          <cell r="L3050" t="str">
            <v>Viviana Rojas</v>
          </cell>
          <cell r="M3050" t="str">
            <v>v.rojas@callegari.cl</v>
          </cell>
          <cell r="N3050">
            <v>16000000</v>
          </cell>
        </row>
        <row r="3051">
          <cell r="A3051" t="str">
            <v>HHRY28</v>
          </cell>
          <cell r="B3051">
            <v>44134.395833333336</v>
          </cell>
          <cell r="C3051" t="str">
            <v>PEUGEOT</v>
          </cell>
          <cell r="D3051">
            <v>4008</v>
          </cell>
          <cell r="E3051">
            <v>2015</v>
          </cell>
          <cell r="F3051">
            <v>86804</v>
          </cell>
          <cell r="G3051" t="str">
            <v>2.0 FELINE 150HP AT 4X4</v>
          </cell>
          <cell r="H3051" t="str">
            <v>GRIS</v>
          </cell>
          <cell r="I3051" t="str">
            <v>Second Floor Peugeot</v>
          </cell>
          <cell r="J3051" t="str">
            <v xml:space="preserve"> </v>
          </cell>
          <cell r="K3051" t="str">
            <v>Felipe Zárate</v>
          </cell>
          <cell r="L3051" t="str">
            <v>Adriana Casallas</v>
          </cell>
          <cell r="M3051" t="str">
            <v>acasallas@callegari.cl</v>
          </cell>
          <cell r="N3051">
            <v>8076000</v>
          </cell>
        </row>
        <row r="3052">
          <cell r="A3052" t="str">
            <v>JZGD48</v>
          </cell>
          <cell r="B3052">
            <v>44134.392361111109</v>
          </cell>
          <cell r="C3052" t="str">
            <v>PEUGEOT</v>
          </cell>
          <cell r="D3052">
            <v>5008</v>
          </cell>
          <cell r="E3052">
            <v>2018</v>
          </cell>
          <cell r="F3052">
            <v>81441</v>
          </cell>
          <cell r="G3052" t="str">
            <v>2.0 ALLURE MT DIESEL</v>
          </cell>
          <cell r="H3052" t="str">
            <v>GRIS</v>
          </cell>
          <cell r="I3052" t="str">
            <v>Second Floor Peugeot</v>
          </cell>
          <cell r="J3052" t="str">
            <v xml:space="preserve"> </v>
          </cell>
          <cell r="K3052" t="str">
            <v>Felipe Zárate</v>
          </cell>
          <cell r="L3052" t="str">
            <v>Adriana Casallas</v>
          </cell>
          <cell r="M3052" t="str">
            <v>acasallas@callegari.cl</v>
          </cell>
          <cell r="N3052">
            <v>14500000</v>
          </cell>
        </row>
        <row r="3053">
          <cell r="A3053" t="str">
            <v>GSWW49</v>
          </cell>
          <cell r="B3053">
            <v>44134.39166666667</v>
          </cell>
          <cell r="C3053" t="str">
            <v>DODGE</v>
          </cell>
          <cell r="D3053" t="str">
            <v>CHALLENGER</v>
          </cell>
          <cell r="E3053">
            <v>2014</v>
          </cell>
          <cell r="F3053">
            <v>32456</v>
          </cell>
          <cell r="G3053" t="str">
            <v>6.4 SRT8 AT</v>
          </cell>
          <cell r="H3053" t="str">
            <v>GRIS</v>
          </cell>
          <cell r="I3053" t="str">
            <v>Local Fco De Aguirre</v>
          </cell>
          <cell r="J3053" t="str">
            <v xml:space="preserve"> </v>
          </cell>
          <cell r="K3053" t="str">
            <v>Felipe Zárate</v>
          </cell>
          <cell r="L3053" t="str">
            <v>Pablo Toth</v>
          </cell>
          <cell r="M3053" t="str">
            <v>ptoth@callegari.cl</v>
          </cell>
          <cell r="N3053">
            <v>17200000</v>
          </cell>
        </row>
        <row r="3054">
          <cell r="A3054" t="str">
            <v>KSRY53</v>
          </cell>
          <cell r="B3054">
            <v>44133.755555555559</v>
          </cell>
          <cell r="C3054" t="str">
            <v>KIA MOTORS</v>
          </cell>
          <cell r="D3054" t="str">
            <v>RIO 4</v>
          </cell>
          <cell r="E3054">
            <v>2018</v>
          </cell>
          <cell r="F3054">
            <v>42950</v>
          </cell>
          <cell r="G3054" t="str">
            <v>RIO 4 LX 1.4L 6MT AC</v>
          </cell>
          <cell r="H3054" t="str">
            <v>GRIS</v>
          </cell>
          <cell r="I3054" t="str">
            <v>Mall Coquimbo (Inactiva)</v>
          </cell>
          <cell r="J3054" t="str">
            <v xml:space="preserve"> </v>
          </cell>
          <cell r="K3054" t="str">
            <v>Felipe Zárate</v>
          </cell>
          <cell r="L3054" t="str">
            <v>Jose Morales</v>
          </cell>
          <cell r="M3054" t="str">
            <v>joseluis.morales@callegari.cl</v>
          </cell>
          <cell r="N3054">
            <v>5700000</v>
          </cell>
        </row>
        <row r="3055">
          <cell r="A3055" t="str">
            <v>LHCW13</v>
          </cell>
          <cell r="B3055">
            <v>44133.749305555553</v>
          </cell>
          <cell r="C3055" t="str">
            <v>KIA MOTORS</v>
          </cell>
          <cell r="D3055" t="str">
            <v>RIO 4</v>
          </cell>
          <cell r="E3055">
            <v>2019</v>
          </cell>
          <cell r="F3055">
            <v>30000</v>
          </cell>
          <cell r="G3055" t="str">
            <v>RIO 4 LX 1.4L 6MT</v>
          </cell>
          <cell r="H3055" t="str">
            <v>ROJO</v>
          </cell>
          <cell r="I3055" t="str">
            <v xml:space="preserve">Premium Usados </v>
          </cell>
          <cell r="J3055" t="str">
            <v xml:space="preserve"> </v>
          </cell>
          <cell r="K3055" t="str">
            <v>Felipe Zárate</v>
          </cell>
          <cell r="L3055" t="str">
            <v>Daniel Aguilera</v>
          </cell>
          <cell r="M3055" t="str">
            <v>daguilera@callegari.cl</v>
          </cell>
          <cell r="N3055">
            <v>6400000</v>
          </cell>
        </row>
        <row r="3056">
          <cell r="A3056" t="str">
            <v>KTCZ17</v>
          </cell>
          <cell r="B3056">
            <v>44133.724305555559</v>
          </cell>
          <cell r="C3056" t="str">
            <v>NISSAN</v>
          </cell>
          <cell r="D3056" t="str">
            <v>VERSA</v>
          </cell>
          <cell r="E3056">
            <v>2019</v>
          </cell>
          <cell r="F3056">
            <v>25000</v>
          </cell>
          <cell r="G3056" t="str">
            <v>1.6 SENSE AC MT 4X2</v>
          </cell>
          <cell r="H3056" t="str">
            <v>PLATEADO</v>
          </cell>
          <cell r="I3056" t="str">
            <v>Nissan La Serena</v>
          </cell>
          <cell r="J3056" t="str">
            <v xml:space="preserve"> </v>
          </cell>
          <cell r="K3056" t="str">
            <v>Felipe Zárate</v>
          </cell>
          <cell r="L3056" t="str">
            <v>Magdalena Olivares</v>
          </cell>
          <cell r="M3056" t="str">
            <v>molivares@callegari.cl</v>
          </cell>
          <cell r="N3056">
            <v>6000000</v>
          </cell>
        </row>
        <row r="3057">
          <cell r="A3057" t="str">
            <v>KTCY67</v>
          </cell>
          <cell r="B3057">
            <v>44133.710416666669</v>
          </cell>
          <cell r="C3057" t="str">
            <v>CHERY</v>
          </cell>
          <cell r="D3057" t="str">
            <v>ARRIZO 5</v>
          </cell>
          <cell r="E3057">
            <v>2019</v>
          </cell>
          <cell r="F3057">
            <v>18000</v>
          </cell>
          <cell r="G3057" t="str">
            <v>1.5 L MT</v>
          </cell>
          <cell r="H3057" t="str">
            <v>AZUL</v>
          </cell>
          <cell r="I3057" t="str">
            <v>Kia La Serena</v>
          </cell>
          <cell r="J3057" t="str">
            <v xml:space="preserve"> </v>
          </cell>
          <cell r="K3057" t="str">
            <v>Felipe Zárate</v>
          </cell>
          <cell r="L3057" t="str">
            <v>Erica Miranda</v>
          </cell>
          <cell r="M3057" t="str">
            <v>emiranda@callegari.cl</v>
          </cell>
          <cell r="N3057">
            <v>4700000</v>
          </cell>
        </row>
        <row r="3058">
          <cell r="A3058" t="str">
            <v>GCSW65</v>
          </cell>
          <cell r="B3058">
            <v>44132.771527777775</v>
          </cell>
          <cell r="C3058" t="str">
            <v>SUZUKI</v>
          </cell>
          <cell r="D3058" t="str">
            <v>S-CROSS</v>
          </cell>
          <cell r="E3058">
            <v>2014</v>
          </cell>
          <cell r="F3058">
            <v>124000</v>
          </cell>
          <cell r="H3058" t="str">
            <v>BLANCO</v>
          </cell>
          <cell r="I3058" t="str">
            <v>Nissan La Serena</v>
          </cell>
          <cell r="J3058" t="str">
            <v xml:space="preserve"> </v>
          </cell>
          <cell r="K3058" t="str">
            <v>Felipe Zárate</v>
          </cell>
          <cell r="L3058" t="str">
            <v>Matias Heredia</v>
          </cell>
          <cell r="M3058" t="str">
            <v>mheredia@callegari.cl</v>
          </cell>
          <cell r="N3058">
            <v>5000000</v>
          </cell>
        </row>
        <row r="3059">
          <cell r="A3059" t="str">
            <v>PCFK19</v>
          </cell>
          <cell r="B3059">
            <v>44131.962500000001</v>
          </cell>
          <cell r="C3059" t="str">
            <v>FORD</v>
          </cell>
          <cell r="D3059" t="str">
            <v>ESCAPE</v>
          </cell>
          <cell r="E3059">
            <v>2020</v>
          </cell>
          <cell r="F3059">
            <v>8000</v>
          </cell>
          <cell r="G3059" t="str">
            <v>2.0 SE ECOBOOST AT 4X2</v>
          </cell>
          <cell r="H3059" t="str">
            <v>GRIS METALICO</v>
          </cell>
          <cell r="I3059" t="str">
            <v>Megacentro La Serena</v>
          </cell>
          <cell r="J3059" t="str">
            <v xml:space="preserve"> </v>
          </cell>
          <cell r="K3059" t="str">
            <v>Felipe Zárate</v>
          </cell>
          <cell r="L3059" t="str">
            <v>Juan Saavedra</v>
          </cell>
          <cell r="M3059" t="str">
            <v>jsaavedra@callegari.cl</v>
          </cell>
          <cell r="N3059">
            <v>14000000</v>
          </cell>
        </row>
        <row r="3060">
          <cell r="A3060" t="str">
            <v>GHBF77</v>
          </cell>
          <cell r="B3060">
            <v>44127.414583333331</v>
          </cell>
          <cell r="C3060" t="str">
            <v>KIA MOTORS</v>
          </cell>
          <cell r="D3060" t="str">
            <v>SORENTO</v>
          </cell>
          <cell r="E3060">
            <v>2014</v>
          </cell>
          <cell r="F3060">
            <v>86000</v>
          </cell>
          <cell r="G3060" t="str">
            <v>SORENTO EX 2.4 GSL 6MT 4X2</v>
          </cell>
          <cell r="H3060" t="str">
            <v>BLANCO</v>
          </cell>
          <cell r="I3060" t="str">
            <v>Peugeot La Serena</v>
          </cell>
          <cell r="J3060" t="str">
            <v xml:space="preserve"> </v>
          </cell>
          <cell r="K3060" t="str">
            <v>Felipe Zárate</v>
          </cell>
          <cell r="L3060" t="str">
            <v>Francisco Jimenez</v>
          </cell>
          <cell r="M3060" t="str">
            <v>fjimenez@callegari.cl</v>
          </cell>
          <cell r="N3060">
            <v>7600000</v>
          </cell>
        </row>
        <row r="3061">
          <cell r="A3061" t="str">
            <v>LBGS62</v>
          </cell>
          <cell r="B3061">
            <v>44130.656944444447</v>
          </cell>
          <cell r="C3061" t="str">
            <v>FORD</v>
          </cell>
          <cell r="D3061" t="str">
            <v>RANGER</v>
          </cell>
          <cell r="E3061">
            <v>2019</v>
          </cell>
          <cell r="F3061">
            <v>52000</v>
          </cell>
          <cell r="G3061" t="str">
            <v>2.2 DSL XL MT DIESEL</v>
          </cell>
          <cell r="H3061" t="str">
            <v>GRIS</v>
          </cell>
          <cell r="I3061" t="str">
            <v>Megacentro La Serena</v>
          </cell>
          <cell r="J3061" t="str">
            <v xml:space="preserve"> </v>
          </cell>
          <cell r="K3061" t="str">
            <v>Felipe Zárate</v>
          </cell>
          <cell r="L3061" t="str">
            <v>Juan Saavedra</v>
          </cell>
          <cell r="M3061" t="str">
            <v>jsaavedra@callegari.cl</v>
          </cell>
          <cell r="N3061">
            <v>12800000</v>
          </cell>
        </row>
        <row r="3062">
          <cell r="A3062" t="str">
            <v>LDBK87</v>
          </cell>
          <cell r="B3062">
            <v>44130.484027777777</v>
          </cell>
          <cell r="C3062" t="str">
            <v>KIA MOTORS</v>
          </cell>
          <cell r="D3062" t="str">
            <v>SPORTAGE</v>
          </cell>
          <cell r="E3062">
            <v>2019</v>
          </cell>
          <cell r="F3062">
            <v>15500</v>
          </cell>
          <cell r="G3062" t="str">
            <v>2.0 LX GSL 2WD MT</v>
          </cell>
          <cell r="H3062" t="str">
            <v>GRIS</v>
          </cell>
          <cell r="I3062" t="str">
            <v>Mall Coquimbo (Inactiva)</v>
          </cell>
          <cell r="J3062" t="str">
            <v xml:space="preserve"> </v>
          </cell>
          <cell r="K3062" t="str">
            <v>Felipe Zárate</v>
          </cell>
          <cell r="L3062" t="str">
            <v>Roberto Villalon</v>
          </cell>
          <cell r="M3062" t="str">
            <v>rvillalon@callegari.cl</v>
          </cell>
          <cell r="N3062">
            <v>11500000</v>
          </cell>
        </row>
        <row r="3063">
          <cell r="A3063" t="str">
            <v>LBVS46</v>
          </cell>
          <cell r="B3063">
            <v>44130.470138888886</v>
          </cell>
          <cell r="C3063" t="str">
            <v>KIA MOTORS</v>
          </cell>
          <cell r="D3063" t="str">
            <v>RIO 4</v>
          </cell>
          <cell r="E3063">
            <v>2019</v>
          </cell>
          <cell r="F3063">
            <v>12000</v>
          </cell>
          <cell r="G3063" t="str">
            <v>RIO 4 LX 1.4L 6MT AC</v>
          </cell>
          <cell r="H3063" t="str">
            <v>AZUL</v>
          </cell>
          <cell r="I3063" t="str">
            <v xml:space="preserve">Premium Usados </v>
          </cell>
          <cell r="J3063" t="str">
            <v xml:space="preserve"> </v>
          </cell>
          <cell r="K3063" t="str">
            <v>Felipe Zárate</v>
          </cell>
          <cell r="L3063" t="str">
            <v>Vanessa  Casanga</v>
          </cell>
          <cell r="M3063" t="str">
            <v>vcasanga@callegari.cl</v>
          </cell>
          <cell r="N3063">
            <v>7000000</v>
          </cell>
        </row>
        <row r="3064">
          <cell r="A3064" t="str">
            <v>BKRH84</v>
          </cell>
          <cell r="B3064">
            <v>44127.761111111111</v>
          </cell>
          <cell r="C3064" t="str">
            <v>FORD</v>
          </cell>
          <cell r="D3064" t="str">
            <v>ESCAPE</v>
          </cell>
          <cell r="E3064">
            <v>2008</v>
          </cell>
          <cell r="F3064">
            <v>143700</v>
          </cell>
          <cell r="G3064" t="str">
            <v>2.3 XLS MT 4X2</v>
          </cell>
          <cell r="H3064" t="str">
            <v>AZUL</v>
          </cell>
          <cell r="I3064" t="str">
            <v>Kia La Serena</v>
          </cell>
          <cell r="J3064" t="str">
            <v xml:space="preserve"> </v>
          </cell>
          <cell r="K3064" t="str">
            <v>Felipe Zárate</v>
          </cell>
          <cell r="L3064" t="str">
            <v>Erica Miranda</v>
          </cell>
          <cell r="M3064" t="str">
            <v>emiranda@callegari.cl</v>
          </cell>
          <cell r="N3064">
            <v>2000000</v>
          </cell>
        </row>
        <row r="3065">
          <cell r="A3065" t="str">
            <v>LDBL97</v>
          </cell>
          <cell r="B3065">
            <v>44127.720138888886</v>
          </cell>
          <cell r="C3065" t="str">
            <v>FIAT</v>
          </cell>
          <cell r="D3065" t="str">
            <v>UNO</v>
          </cell>
          <cell r="E3065">
            <v>2019</v>
          </cell>
          <cell r="F3065">
            <v>20000</v>
          </cell>
          <cell r="G3065" t="str">
            <v>1.4 WAY EVO AA FL MT</v>
          </cell>
          <cell r="H3065" t="str">
            <v>GRIS</v>
          </cell>
          <cell r="I3065" t="str">
            <v>Vallenar</v>
          </cell>
          <cell r="J3065" t="str">
            <v xml:space="preserve"> </v>
          </cell>
          <cell r="K3065" t="str">
            <v>Felipe Zárate</v>
          </cell>
          <cell r="L3065" t="str">
            <v>Claudia Vasquez</v>
          </cell>
          <cell r="M3065" t="str">
            <v>cvasquez@callegari.cl</v>
          </cell>
          <cell r="N3065">
            <v>4700000</v>
          </cell>
        </row>
        <row r="3066">
          <cell r="A3066" t="str">
            <v>JXRV79</v>
          </cell>
          <cell r="B3066">
            <v>44127.719444444447</v>
          </cell>
          <cell r="C3066" t="str">
            <v>NISSAN</v>
          </cell>
          <cell r="D3066" t="str">
            <v>MARCH</v>
          </cell>
          <cell r="E3066">
            <v>2018</v>
          </cell>
          <cell r="F3066">
            <v>48250</v>
          </cell>
          <cell r="G3066" t="str">
            <v>1.6 SPORT DRIVE AC MT</v>
          </cell>
          <cell r="H3066" t="str">
            <v>PLATEADO</v>
          </cell>
          <cell r="I3066" t="str">
            <v>Nissan Copiapo</v>
          </cell>
          <cell r="J3066" t="str">
            <v xml:space="preserve"> </v>
          </cell>
          <cell r="K3066" t="str">
            <v>Felipe Zárate</v>
          </cell>
          <cell r="L3066" t="str">
            <v>Jonathan Barraza</v>
          </cell>
          <cell r="M3066" t="str">
            <v>jbarraza@callegari.cl</v>
          </cell>
          <cell r="N3066">
            <v>4700000</v>
          </cell>
        </row>
        <row r="3067">
          <cell r="A3067" t="str">
            <v>JGBT94</v>
          </cell>
          <cell r="B3067">
            <v>44127.553472222222</v>
          </cell>
          <cell r="C3067" t="str">
            <v>NISSAN</v>
          </cell>
          <cell r="D3067" t="str">
            <v>X-TRAIL</v>
          </cell>
          <cell r="E3067">
            <v>2017</v>
          </cell>
          <cell r="F3067">
            <v>56044</v>
          </cell>
          <cell r="G3067" t="str">
            <v>2.5 SENSE CVT 4X2 AT</v>
          </cell>
          <cell r="H3067" t="str">
            <v>PLATEADO</v>
          </cell>
          <cell r="I3067" t="str">
            <v>Kia La Serena</v>
          </cell>
          <cell r="J3067" t="str">
            <v xml:space="preserve"> </v>
          </cell>
          <cell r="K3067" t="str">
            <v>Felipe Zárate</v>
          </cell>
          <cell r="L3067" t="str">
            <v>Erica Miranda</v>
          </cell>
          <cell r="M3067" t="str">
            <v>emiranda@callegari.cl</v>
          </cell>
          <cell r="N3067">
            <v>9300000</v>
          </cell>
        </row>
        <row r="3068">
          <cell r="A3068" t="str">
            <v>HKWL45</v>
          </cell>
          <cell r="B3068">
            <v>44127.487500000003</v>
          </cell>
          <cell r="C3068" t="str">
            <v>MERCEDES BENZ</v>
          </cell>
          <cell r="D3068" t="str">
            <v>GLA200</v>
          </cell>
          <cell r="E3068">
            <v>2016</v>
          </cell>
          <cell r="F3068">
            <v>64500</v>
          </cell>
          <cell r="G3068" t="str">
            <v>GLA200 FL 1.6 AT</v>
          </cell>
          <cell r="H3068" t="str">
            <v>BLANCO</v>
          </cell>
          <cell r="I3068" t="str">
            <v>Local Fco De Aguirre</v>
          </cell>
          <cell r="J3068" t="str">
            <v xml:space="preserve"> </v>
          </cell>
          <cell r="K3068" t="str">
            <v>Felipe Zárate</v>
          </cell>
          <cell r="L3068" t="str">
            <v>Pablo Toth</v>
          </cell>
          <cell r="M3068" t="str">
            <v>ptoth@callegari.cl</v>
          </cell>
          <cell r="N3068">
            <v>11800000</v>
          </cell>
        </row>
        <row r="3069">
          <cell r="A3069" t="str">
            <v>KZVZ36</v>
          </cell>
          <cell r="B3069">
            <v>44126.652777777781</v>
          </cell>
          <cell r="C3069" t="str">
            <v>DODGE</v>
          </cell>
          <cell r="D3069" t="str">
            <v>DURANGO</v>
          </cell>
          <cell r="E3069">
            <v>2019</v>
          </cell>
          <cell r="F3069">
            <v>37500</v>
          </cell>
          <cell r="G3069" t="str">
            <v>3.6 SXT 4X4 AT</v>
          </cell>
          <cell r="H3069" t="str">
            <v>BLANCO</v>
          </cell>
          <cell r="I3069" t="str">
            <v>Local Fco De Aguirre</v>
          </cell>
          <cell r="J3069" t="str">
            <v xml:space="preserve"> </v>
          </cell>
          <cell r="K3069" t="str">
            <v>Felipe Zárate</v>
          </cell>
          <cell r="L3069" t="str">
            <v>Zabdi Castillo</v>
          </cell>
          <cell r="M3069" t="str">
            <v>zabdi.castillo@callegari.cl</v>
          </cell>
          <cell r="N3069">
            <v>17500000</v>
          </cell>
        </row>
        <row r="3070">
          <cell r="A3070" t="str">
            <v>KTCS57</v>
          </cell>
          <cell r="B3070">
            <v>44125.741666666669</v>
          </cell>
          <cell r="C3070" t="str">
            <v>MG</v>
          </cell>
          <cell r="D3070" t="str">
            <v>ZS</v>
          </cell>
          <cell r="E3070">
            <v>2019</v>
          </cell>
          <cell r="F3070">
            <v>16127</v>
          </cell>
          <cell r="G3070" t="str">
            <v>1.5 5MT STD MT</v>
          </cell>
          <cell r="H3070" t="str">
            <v>AZUL</v>
          </cell>
          <cell r="I3070" t="str">
            <v>Salamanca</v>
          </cell>
          <cell r="J3070" t="str">
            <v xml:space="preserve"> </v>
          </cell>
          <cell r="K3070" t="str">
            <v>Felipe Zárate</v>
          </cell>
          <cell r="L3070" t="str">
            <v>Cristian Rondanelli</v>
          </cell>
          <cell r="M3070" t="str">
            <v>crondanelli@callegari.cl</v>
          </cell>
          <cell r="N3070">
            <v>6500000</v>
          </cell>
        </row>
        <row r="3071">
          <cell r="A3071" t="str">
            <v>LBGT94</v>
          </cell>
          <cell r="B3071">
            <v>44125.728472222225</v>
          </cell>
          <cell r="C3071" t="str">
            <v>VOLKSWAGEN</v>
          </cell>
          <cell r="D3071" t="str">
            <v>SAVEIRO</v>
          </cell>
          <cell r="E3071">
            <v>2019</v>
          </cell>
          <cell r="F3071">
            <v>55000</v>
          </cell>
          <cell r="G3071" t="str">
            <v>1.6 CABINA EXTENDIDA TRENDLINE MT</v>
          </cell>
          <cell r="H3071" t="str">
            <v>GRIS</v>
          </cell>
          <cell r="I3071" t="str">
            <v>Megacentro La Serena</v>
          </cell>
          <cell r="J3071" t="str">
            <v xml:space="preserve"> </v>
          </cell>
          <cell r="K3071" t="str">
            <v>Felipe Zárate</v>
          </cell>
          <cell r="L3071" t="str">
            <v>Fabian Muñoz</v>
          </cell>
          <cell r="M3071" t="str">
            <v>fmunoz@callegari.cl</v>
          </cell>
          <cell r="N3071">
            <v>7400000</v>
          </cell>
        </row>
        <row r="3072">
          <cell r="A3072" t="str">
            <v>JSWX16</v>
          </cell>
          <cell r="B3072">
            <v>44125.667361111111</v>
          </cell>
          <cell r="C3072" t="str">
            <v>KIA MOTORS</v>
          </cell>
          <cell r="D3072" t="str">
            <v>RIO 5</v>
          </cell>
          <cell r="E3072">
            <v>2017</v>
          </cell>
          <cell r="F3072">
            <v>39500</v>
          </cell>
          <cell r="G3072" t="str">
            <v>RIO 5 EX 1.4L 6MT DAB</v>
          </cell>
          <cell r="H3072" t="str">
            <v>ROJO</v>
          </cell>
          <cell r="I3072" t="str">
            <v>Megacentro Ovalle</v>
          </cell>
          <cell r="J3072" t="str">
            <v xml:space="preserve"> </v>
          </cell>
          <cell r="K3072" t="str">
            <v>Felipe Zárate</v>
          </cell>
          <cell r="L3072" t="str">
            <v>Marcelo Vigorena</v>
          </cell>
          <cell r="M3072" t="str">
            <v>mvigorena@callegari.cl</v>
          </cell>
          <cell r="N3072">
            <v>5500000</v>
          </cell>
        </row>
        <row r="3073">
          <cell r="A3073" t="str">
            <v>JYBF64</v>
          </cell>
          <cell r="B3073">
            <v>44125.65902777778</v>
          </cell>
          <cell r="C3073" t="str">
            <v>KIA MOTORS</v>
          </cell>
          <cell r="D3073" t="str">
            <v>RIO 4</v>
          </cell>
          <cell r="E3073">
            <v>2018</v>
          </cell>
          <cell r="F3073">
            <v>28000</v>
          </cell>
          <cell r="G3073" t="str">
            <v>RIO 4 LX 1.4L 6MT</v>
          </cell>
          <cell r="H3073" t="str">
            <v>PLATEADO</v>
          </cell>
          <cell r="I3073" t="str">
            <v>Kia La Serena</v>
          </cell>
          <cell r="J3073" t="str">
            <v xml:space="preserve"> </v>
          </cell>
          <cell r="K3073" t="str">
            <v>Felipe Zárate</v>
          </cell>
          <cell r="L3073" t="str">
            <v>Erica Miranda</v>
          </cell>
          <cell r="M3073" t="str">
            <v>emiranda@callegari.cl</v>
          </cell>
          <cell r="N3073">
            <v>5800000</v>
          </cell>
        </row>
        <row r="3074">
          <cell r="A3074" t="str">
            <v>KRGS66</v>
          </cell>
          <cell r="B3074">
            <v>44125.460416666669</v>
          </cell>
          <cell r="C3074" t="str">
            <v>MITSUBISHI</v>
          </cell>
          <cell r="D3074" t="str">
            <v>ASX</v>
          </cell>
          <cell r="E3074">
            <v>2018</v>
          </cell>
          <cell r="F3074">
            <v>30000</v>
          </cell>
          <cell r="G3074" t="str">
            <v>1.6 GL MT</v>
          </cell>
          <cell r="H3074" t="str">
            <v>NEGRO</v>
          </cell>
          <cell r="I3074" t="str">
            <v>Megacentro Ovalle</v>
          </cell>
          <cell r="J3074" t="str">
            <v xml:space="preserve"> </v>
          </cell>
          <cell r="K3074" t="str">
            <v>Felipe Zárate</v>
          </cell>
          <cell r="L3074" t="str">
            <v>Aurelio Pearson</v>
          </cell>
          <cell r="M3074" t="str">
            <v>apearson@callegari.cl</v>
          </cell>
          <cell r="N3074">
            <v>7200000</v>
          </cell>
        </row>
        <row r="3075">
          <cell r="A3075" t="str">
            <v>KWGH31</v>
          </cell>
          <cell r="B3075">
            <v>44125.416666666664</v>
          </cell>
          <cell r="C3075" t="str">
            <v>NISSAN</v>
          </cell>
          <cell r="D3075" t="str">
            <v>KICKS</v>
          </cell>
          <cell r="E3075">
            <v>2019</v>
          </cell>
          <cell r="F3075">
            <v>24000</v>
          </cell>
          <cell r="G3075" t="str">
            <v>1.6 ADVANCE MT</v>
          </cell>
          <cell r="H3075" t="str">
            <v>BLANCO</v>
          </cell>
          <cell r="I3075" t="str">
            <v>Kia La Serena</v>
          </cell>
          <cell r="J3075" t="str">
            <v xml:space="preserve"> </v>
          </cell>
          <cell r="K3075" t="str">
            <v>Felipe Zárate</v>
          </cell>
          <cell r="L3075" t="str">
            <v>Francisco Rojas</v>
          </cell>
          <cell r="M3075" t="str">
            <v>frojas@forum.cl</v>
          </cell>
          <cell r="N3075">
            <v>8500000</v>
          </cell>
        </row>
        <row r="3076">
          <cell r="A3076" t="str">
            <v>JYBB79</v>
          </cell>
          <cell r="B3076">
            <v>44123.70208333333</v>
          </cell>
          <cell r="C3076" t="str">
            <v>KIA MOTORS</v>
          </cell>
          <cell r="D3076" t="str">
            <v>SPORTAGE</v>
          </cell>
          <cell r="E3076">
            <v>2018</v>
          </cell>
          <cell r="F3076">
            <v>19000</v>
          </cell>
          <cell r="G3076" t="str">
            <v>SPORTAGE LX 2.0L GSL 6AT 2WD</v>
          </cell>
          <cell r="H3076" t="str">
            <v>PLATEADO</v>
          </cell>
          <cell r="I3076" t="str">
            <v>Kia La Serena</v>
          </cell>
          <cell r="J3076" t="str">
            <v xml:space="preserve"> </v>
          </cell>
          <cell r="K3076" t="str">
            <v>Felipe Zárate</v>
          </cell>
          <cell r="L3076" t="str">
            <v>Francisco Rojas</v>
          </cell>
          <cell r="M3076" t="str">
            <v>frojas@forum.cl</v>
          </cell>
          <cell r="N3076">
            <v>11000000</v>
          </cell>
        </row>
        <row r="3077">
          <cell r="A3077" t="str">
            <v>GCSZ17</v>
          </cell>
          <cell r="B3077">
            <v>44123.556944444441</v>
          </cell>
          <cell r="C3077" t="str">
            <v>FORD</v>
          </cell>
          <cell r="D3077" t="str">
            <v>ESCAPE</v>
          </cell>
          <cell r="E3077">
            <v>2014</v>
          </cell>
          <cell r="F3077">
            <v>67000</v>
          </cell>
          <cell r="G3077" t="str">
            <v>2.5 S AT 4X2</v>
          </cell>
          <cell r="H3077" t="str">
            <v>GRIS</v>
          </cell>
          <cell r="I3077" t="str">
            <v>Megacentro Ovalle</v>
          </cell>
          <cell r="J3077" t="str">
            <v xml:space="preserve"> </v>
          </cell>
          <cell r="K3077" t="str">
            <v>Felipe Zárate</v>
          </cell>
          <cell r="L3077" t="str">
            <v>Marcelo Vigorena</v>
          </cell>
          <cell r="M3077" t="str">
            <v>mvigorena@callegari.cl</v>
          </cell>
          <cell r="N3077">
            <v>6400000</v>
          </cell>
        </row>
        <row r="3078">
          <cell r="A3078" t="str">
            <v>JGBV28</v>
          </cell>
          <cell r="B3078">
            <v>44123.457638888889</v>
          </cell>
          <cell r="C3078" t="str">
            <v>SSANGYONG</v>
          </cell>
          <cell r="D3078" t="str">
            <v>ACTYON</v>
          </cell>
          <cell r="E3078">
            <v>2017</v>
          </cell>
          <cell r="F3078">
            <v>39000</v>
          </cell>
          <cell r="G3078" t="str">
            <v>2.0 SPORT 4X2 MT DIESEL</v>
          </cell>
          <cell r="H3078" t="str">
            <v>ROJO</v>
          </cell>
          <cell r="I3078" t="str">
            <v>Peugeot La Serena</v>
          </cell>
          <cell r="J3078" t="str">
            <v xml:space="preserve"> </v>
          </cell>
          <cell r="K3078" t="str">
            <v>Felipe Zárate</v>
          </cell>
          <cell r="L3078" t="str">
            <v>Maria Alejandra Garcia</v>
          </cell>
          <cell r="M3078" t="str">
            <v>magarcia@callegari.cl</v>
          </cell>
          <cell r="N3078">
            <v>8400000</v>
          </cell>
        </row>
        <row r="3079">
          <cell r="A3079" t="str">
            <v>JHSD41</v>
          </cell>
          <cell r="B3079">
            <v>44120.794444444444</v>
          </cell>
          <cell r="C3079" t="str">
            <v>KIA MOTORS</v>
          </cell>
          <cell r="D3079" t="str">
            <v>MORNING</v>
          </cell>
          <cell r="E3079">
            <v>2017</v>
          </cell>
          <cell r="F3079">
            <v>25000</v>
          </cell>
          <cell r="G3079" t="str">
            <v>MORNING LX 1.0L 5MT ABS</v>
          </cell>
          <cell r="H3079" t="str">
            <v>PLATEADO</v>
          </cell>
          <cell r="I3079" t="str">
            <v>Kia La Serena</v>
          </cell>
          <cell r="J3079" t="str">
            <v xml:space="preserve"> </v>
          </cell>
          <cell r="K3079" t="str">
            <v>Felipe Zárate</v>
          </cell>
          <cell r="L3079" t="str">
            <v>José Cerda</v>
          </cell>
          <cell r="M3079" t="str">
            <v>jose.cerda@callegari.cl</v>
          </cell>
          <cell r="N3079">
            <v>4500000</v>
          </cell>
        </row>
        <row r="3080">
          <cell r="A3080" t="str">
            <v>JZST37</v>
          </cell>
          <cell r="B3080">
            <v>44119.76666666667</v>
          </cell>
          <cell r="C3080" t="str">
            <v>KIA MOTORS</v>
          </cell>
          <cell r="D3080" t="str">
            <v>SPORTAGE</v>
          </cell>
          <cell r="E3080">
            <v>2018</v>
          </cell>
          <cell r="F3080">
            <v>55000</v>
          </cell>
          <cell r="G3080" t="str">
            <v>SPORTAGE LX 2.0L DSL 6MT 2WD</v>
          </cell>
          <cell r="H3080" t="str">
            <v>ROJO</v>
          </cell>
          <cell r="I3080" t="str">
            <v>Second Floor Mitsubishi</v>
          </cell>
          <cell r="J3080" t="str">
            <v xml:space="preserve"> </v>
          </cell>
          <cell r="K3080" t="str">
            <v>Felipe Zárate</v>
          </cell>
          <cell r="L3080" t="str">
            <v>Paola Hidalgo</v>
          </cell>
          <cell r="M3080" t="str">
            <v>paola.hidalgo@callegari.cl</v>
          </cell>
          <cell r="N3080">
            <v>10300000</v>
          </cell>
        </row>
        <row r="3081">
          <cell r="A3081" t="str">
            <v>KTCS62</v>
          </cell>
          <cell r="B3081">
            <v>44118.655555555553</v>
          </cell>
          <cell r="C3081" t="str">
            <v>NISSAN</v>
          </cell>
          <cell r="D3081" t="str">
            <v>NP300</v>
          </cell>
          <cell r="E3081">
            <v>2019</v>
          </cell>
          <cell r="F3081">
            <v>74000</v>
          </cell>
          <cell r="G3081" t="str">
            <v>2.5 DC S MT</v>
          </cell>
          <cell r="H3081" t="str">
            <v>ROJO</v>
          </cell>
          <cell r="I3081" t="str">
            <v>Nissan La Serena</v>
          </cell>
          <cell r="J3081" t="str">
            <v xml:space="preserve"> </v>
          </cell>
          <cell r="K3081" t="str">
            <v>Felipe Zárate</v>
          </cell>
          <cell r="L3081" t="str">
            <v>Matias Heredia</v>
          </cell>
          <cell r="M3081" t="str">
            <v>mheredia@callegari.cl</v>
          </cell>
          <cell r="N3081">
            <v>12000000</v>
          </cell>
        </row>
        <row r="3082">
          <cell r="A3082" t="str">
            <v>JSWR54</v>
          </cell>
          <cell r="B3082">
            <v>44117.739583333336</v>
          </cell>
          <cell r="C3082" t="str">
            <v>KIA MOTORS</v>
          </cell>
          <cell r="D3082" t="str">
            <v>SPORTAGE</v>
          </cell>
          <cell r="E3082">
            <v>2017</v>
          </cell>
          <cell r="F3082">
            <v>38850</v>
          </cell>
          <cell r="G3082" t="str">
            <v>SPORTAGE LX 2.0L GSL 6MT 2WD</v>
          </cell>
          <cell r="H3082" t="str">
            <v>PLATEADO</v>
          </cell>
          <cell r="I3082" t="str">
            <v>Kia La Serena</v>
          </cell>
          <cell r="J3082" t="str">
            <v xml:space="preserve"> </v>
          </cell>
          <cell r="K3082" t="str">
            <v>Felipe Zárate</v>
          </cell>
          <cell r="L3082" t="str">
            <v>José Cerda</v>
          </cell>
          <cell r="M3082" t="str">
            <v>jose.cerda@callegari.cl</v>
          </cell>
          <cell r="N3082">
            <v>8400000</v>
          </cell>
        </row>
        <row r="3083">
          <cell r="A3083" t="str">
            <v>JZGK95</v>
          </cell>
          <cell r="B3083">
            <v>44113.667361111111</v>
          </cell>
          <cell r="C3083" t="str">
            <v>NISSAN</v>
          </cell>
          <cell r="D3083" t="str">
            <v>QASHQAI</v>
          </cell>
          <cell r="E3083">
            <v>2018</v>
          </cell>
          <cell r="F3083">
            <v>38000</v>
          </cell>
          <cell r="G3083" t="str">
            <v>2.0 SENSE AC MT 4X2</v>
          </cell>
          <cell r="H3083" t="str">
            <v>ROJO</v>
          </cell>
          <cell r="I3083" t="str">
            <v>Nissan La Serena</v>
          </cell>
          <cell r="J3083" t="str">
            <v xml:space="preserve"> </v>
          </cell>
          <cell r="K3083" t="str">
            <v>Felipe Zárate</v>
          </cell>
          <cell r="L3083" t="str">
            <v>Gemita Muñoz</v>
          </cell>
          <cell r="M3083" t="str">
            <v>gmunoz@callegari.cl</v>
          </cell>
          <cell r="N3083">
            <v>9000000</v>
          </cell>
        </row>
        <row r="3084">
          <cell r="A3084" t="str">
            <v>KVWC78</v>
          </cell>
          <cell r="B3084">
            <v>44113.526388888888</v>
          </cell>
          <cell r="C3084" t="str">
            <v>FORD</v>
          </cell>
          <cell r="D3084" t="str">
            <v>ESCAPE</v>
          </cell>
          <cell r="E3084">
            <v>2019</v>
          </cell>
          <cell r="F3084">
            <v>30400</v>
          </cell>
          <cell r="G3084" t="str">
            <v>2.0 SE ECOBOOST AT 4X2</v>
          </cell>
          <cell r="H3084" t="str">
            <v>BLANCO</v>
          </cell>
          <cell r="I3084" t="str">
            <v>Megacentro La Serena</v>
          </cell>
          <cell r="J3084" t="str">
            <v xml:space="preserve"> </v>
          </cell>
          <cell r="K3084" t="str">
            <v>Felipe Zárate</v>
          </cell>
          <cell r="L3084" t="str">
            <v>Fabian Muñoz</v>
          </cell>
          <cell r="M3084" t="str">
            <v>fmunoz@callegari.cl</v>
          </cell>
          <cell r="N3084">
            <v>12700000</v>
          </cell>
        </row>
        <row r="3085">
          <cell r="A3085" t="str">
            <v>HRTB31</v>
          </cell>
          <cell r="B3085">
            <v>44113.50277777778</v>
          </cell>
          <cell r="C3085" t="str">
            <v>KIA MOTORS</v>
          </cell>
          <cell r="D3085" t="str">
            <v>SPORTAGE</v>
          </cell>
          <cell r="E3085">
            <v>2016</v>
          </cell>
          <cell r="F3085">
            <v>85000</v>
          </cell>
          <cell r="G3085" t="str">
            <v>SPORTAGE LX 2.0 GSL 6AT AC 4X4</v>
          </cell>
          <cell r="H3085" t="str">
            <v>PLATEADO</v>
          </cell>
          <cell r="I3085" t="str">
            <v>Megacentro Copiapo</v>
          </cell>
          <cell r="J3085" t="str">
            <v xml:space="preserve"> </v>
          </cell>
          <cell r="K3085" t="str">
            <v>Felipe Zárate</v>
          </cell>
          <cell r="L3085" t="str">
            <v>Martin Thielemann</v>
          </cell>
          <cell r="M3085" t="str">
            <v>mthielemann@callegari.cl</v>
          </cell>
          <cell r="N3085">
            <v>8400000</v>
          </cell>
        </row>
        <row r="3086">
          <cell r="A3086" t="str">
            <v>KJYG20</v>
          </cell>
          <cell r="B3086">
            <v>44113.492361111108</v>
          </cell>
          <cell r="C3086" t="str">
            <v>SUZUKI</v>
          </cell>
          <cell r="D3086" t="str">
            <v>GRAND NOMADE</v>
          </cell>
          <cell r="E3086">
            <v>2018</v>
          </cell>
          <cell r="F3086">
            <v>35000</v>
          </cell>
          <cell r="G3086" t="str">
            <v>2.4 GLX MT / 4WD NAV</v>
          </cell>
          <cell r="H3086" t="str">
            <v>GRIS</v>
          </cell>
          <cell r="I3086" t="str">
            <v>Local Usados</v>
          </cell>
          <cell r="J3086" t="str">
            <v xml:space="preserve"> </v>
          </cell>
          <cell r="K3086" t="str">
            <v>Felipe Zárate</v>
          </cell>
          <cell r="L3086" t="str">
            <v>Rafael Puelma</v>
          </cell>
          <cell r="M3086" t="str">
            <v>rpuelma@callegari.cl</v>
          </cell>
          <cell r="N3086">
            <v>7800000</v>
          </cell>
        </row>
        <row r="3087">
          <cell r="A3087" t="str">
            <v>JZSR98</v>
          </cell>
          <cell r="B3087">
            <v>44112.753472222219</v>
          </cell>
          <cell r="C3087" t="str">
            <v>CHANGAN</v>
          </cell>
          <cell r="D3087" t="str">
            <v>CX70</v>
          </cell>
          <cell r="E3087">
            <v>2018</v>
          </cell>
          <cell r="F3087">
            <v>44000</v>
          </cell>
          <cell r="G3087" t="str">
            <v>1.6 LUXURY MT</v>
          </cell>
          <cell r="H3087" t="str">
            <v>ROJO</v>
          </cell>
          <cell r="I3087" t="str">
            <v>Second Floor Kia</v>
          </cell>
          <cell r="J3087" t="str">
            <v xml:space="preserve"> </v>
          </cell>
          <cell r="K3087" t="str">
            <v>Felipe Zárate</v>
          </cell>
          <cell r="L3087" t="str">
            <v>Jorge Picon</v>
          </cell>
          <cell r="M3087" t="str">
            <v>jorge.picon@callegari.cl</v>
          </cell>
          <cell r="N3087">
            <v>5500000</v>
          </cell>
        </row>
        <row r="3088">
          <cell r="A3088" t="str">
            <v>DTBG58</v>
          </cell>
          <cell r="B3088">
            <v>44112.54791666667</v>
          </cell>
          <cell r="C3088" t="str">
            <v>NISSAN</v>
          </cell>
          <cell r="D3088" t="str">
            <v>TIIDA</v>
          </cell>
          <cell r="E3088">
            <v>2012</v>
          </cell>
          <cell r="F3088">
            <v>63514</v>
          </cell>
          <cell r="H3088" t="str">
            <v>GRIS</v>
          </cell>
          <cell r="I3088" t="str">
            <v>Nissan Copiapo</v>
          </cell>
          <cell r="J3088" t="str">
            <v xml:space="preserve"> </v>
          </cell>
          <cell r="K3088" t="str">
            <v>Felipe Zárate</v>
          </cell>
          <cell r="L3088" t="str">
            <v>Eliana Duque</v>
          </cell>
          <cell r="M3088" t="str">
            <v>eliana.duque@callegari.cl</v>
          </cell>
          <cell r="N3088">
            <v>2600000</v>
          </cell>
        </row>
        <row r="3089">
          <cell r="A3089" t="str">
            <v>LHSF34</v>
          </cell>
          <cell r="B3089">
            <v>44112.54791666667</v>
          </cell>
          <cell r="C3089" t="str">
            <v>KIA MOTORS</v>
          </cell>
          <cell r="D3089" t="str">
            <v>RIO 4</v>
          </cell>
          <cell r="E3089">
            <v>2019</v>
          </cell>
          <cell r="F3089">
            <v>10400</v>
          </cell>
          <cell r="G3089" t="str">
            <v>RIO 4 LX 1.4L 6MT AC ABS</v>
          </cell>
          <cell r="H3089" t="str">
            <v>GRIS</v>
          </cell>
          <cell r="I3089" t="str">
            <v>Kia La Serena</v>
          </cell>
          <cell r="J3089" t="str">
            <v xml:space="preserve"> </v>
          </cell>
          <cell r="K3089" t="str">
            <v>Felipe Zárate</v>
          </cell>
          <cell r="L3089" t="str">
            <v>José Cerda</v>
          </cell>
          <cell r="M3089" t="str">
            <v>jose.cerda@callegari.cl</v>
          </cell>
          <cell r="N3089">
            <v>7000000</v>
          </cell>
        </row>
        <row r="3090">
          <cell r="A3090" t="str">
            <v>JGBT17</v>
          </cell>
          <cell r="B3090">
            <v>44111.393055555556</v>
          </cell>
          <cell r="C3090" t="str">
            <v>SUZUKI</v>
          </cell>
          <cell r="D3090" t="str">
            <v>GRAND VITARA</v>
          </cell>
          <cell r="E3090">
            <v>2017</v>
          </cell>
          <cell r="F3090">
            <v>37165</v>
          </cell>
          <cell r="G3090" t="str">
            <v>2.4 AT GLX NAV</v>
          </cell>
          <cell r="H3090" t="str">
            <v>GRIS</v>
          </cell>
          <cell r="I3090" t="str">
            <v>Second Floor Mg</v>
          </cell>
          <cell r="J3090" t="str">
            <v xml:space="preserve"> </v>
          </cell>
          <cell r="K3090" t="str">
            <v>Felipe Zárate</v>
          </cell>
          <cell r="L3090" t="str">
            <v>Whitney Torres</v>
          </cell>
          <cell r="M3090" t="str">
            <v>mariana.torres@callegari.cl</v>
          </cell>
          <cell r="N3090">
            <v>7000000</v>
          </cell>
        </row>
        <row r="3091">
          <cell r="A3091" t="str">
            <v>FRLL89</v>
          </cell>
          <cell r="B3091">
            <v>44110.747916666667</v>
          </cell>
          <cell r="C3091" t="str">
            <v>JEEP</v>
          </cell>
          <cell r="D3091" t="str">
            <v>COMPASS</v>
          </cell>
          <cell r="E3091">
            <v>2013</v>
          </cell>
          <cell r="F3091">
            <v>120000</v>
          </cell>
          <cell r="G3091" t="str">
            <v>2.4 SPORT 4X2 AT</v>
          </cell>
          <cell r="H3091" t="str">
            <v>GRIS</v>
          </cell>
          <cell r="I3091" t="str">
            <v>Local Usados</v>
          </cell>
          <cell r="J3091" t="str">
            <v xml:space="preserve"> </v>
          </cell>
          <cell r="K3091" t="str">
            <v>Felipe Zárate</v>
          </cell>
          <cell r="L3091" t="str">
            <v>Luis Agustin Neira Rojas</v>
          </cell>
          <cell r="M3091" t="str">
            <v>lneira@callegari.cl</v>
          </cell>
          <cell r="N3091">
            <v>4200000</v>
          </cell>
        </row>
        <row r="3092">
          <cell r="A3092" t="str">
            <v>JPPP57</v>
          </cell>
          <cell r="B3092">
            <v>44110.502083333333</v>
          </cell>
          <cell r="C3092" t="str">
            <v>VOLKSWAGEN</v>
          </cell>
          <cell r="D3092" t="str">
            <v>AMAROK</v>
          </cell>
          <cell r="E3092">
            <v>2017</v>
          </cell>
          <cell r="F3092">
            <v>45000</v>
          </cell>
          <cell r="G3092" t="str">
            <v>2.0 COMFORTLINE MT 4X2 DIESEL</v>
          </cell>
          <cell r="H3092" t="str">
            <v>PLATEADO</v>
          </cell>
          <cell r="I3092" t="str">
            <v>Megacentro La Serena</v>
          </cell>
          <cell r="J3092" t="str">
            <v xml:space="preserve"> </v>
          </cell>
          <cell r="K3092" t="str">
            <v>Felipe Zárate</v>
          </cell>
          <cell r="L3092" t="str">
            <v>Viviana Rojas</v>
          </cell>
          <cell r="M3092" t="str">
            <v>v.rojas@callegari.cl</v>
          </cell>
          <cell r="N3092">
            <v>12400000</v>
          </cell>
        </row>
        <row r="3093">
          <cell r="A3093" t="str">
            <v>JZSS83</v>
          </cell>
          <cell r="B3093">
            <v>44110.412499999999</v>
          </cell>
          <cell r="C3093" t="str">
            <v>FORD</v>
          </cell>
          <cell r="D3093" t="str">
            <v>ECOSPORT</v>
          </cell>
          <cell r="E3093">
            <v>2018</v>
          </cell>
          <cell r="F3093">
            <v>36838</v>
          </cell>
          <cell r="G3093" t="str">
            <v>1.5 SE MT</v>
          </cell>
          <cell r="H3093" t="str">
            <v>GRIS</v>
          </cell>
          <cell r="I3093" t="str">
            <v>Megacentro La Serena</v>
          </cell>
          <cell r="J3093" t="str">
            <v xml:space="preserve"> </v>
          </cell>
          <cell r="K3093" t="str">
            <v>Felipe Zárate</v>
          </cell>
          <cell r="L3093" t="str">
            <v>Manuel Villalon</v>
          </cell>
          <cell r="M3093" t="str">
            <v>mvillalon@callegari.cl</v>
          </cell>
          <cell r="N3093">
            <v>7400000</v>
          </cell>
        </row>
        <row r="3094">
          <cell r="A3094" t="str">
            <v>KHPG68</v>
          </cell>
          <cell r="B3094">
            <v>44110.411805555559</v>
          </cell>
          <cell r="C3094" t="str">
            <v>JEEP</v>
          </cell>
          <cell r="D3094" t="str">
            <v>RENEGADE</v>
          </cell>
          <cell r="E3094">
            <v>2018</v>
          </cell>
          <cell r="F3094">
            <v>38000</v>
          </cell>
          <cell r="G3094" t="str">
            <v>1.8 SPORT MT</v>
          </cell>
          <cell r="H3094" t="str">
            <v>NEGRO</v>
          </cell>
          <cell r="I3094" t="str">
            <v>Megacentro La Serena</v>
          </cell>
          <cell r="J3094" t="str">
            <v xml:space="preserve"> </v>
          </cell>
          <cell r="K3094" t="str">
            <v>Felipe Zárate</v>
          </cell>
          <cell r="L3094" t="str">
            <v>Manuel Villalon</v>
          </cell>
          <cell r="M3094" t="str">
            <v>mvillalon@callegari.cl</v>
          </cell>
          <cell r="N3094">
            <v>8000000</v>
          </cell>
        </row>
        <row r="3095">
          <cell r="A3095" t="str">
            <v>JSYZ86</v>
          </cell>
          <cell r="B3095">
            <v>44109.657638888886</v>
          </cell>
          <cell r="C3095" t="str">
            <v>NISSAN</v>
          </cell>
          <cell r="D3095" t="str">
            <v>MARCH</v>
          </cell>
          <cell r="E3095">
            <v>2017</v>
          </cell>
          <cell r="F3095">
            <v>103000</v>
          </cell>
          <cell r="G3095" t="str">
            <v>1.6 SPORT DRIVE AC MT</v>
          </cell>
          <cell r="H3095" t="str">
            <v>ROJO</v>
          </cell>
          <cell r="I3095" t="str">
            <v>Nissan La Serena</v>
          </cell>
          <cell r="J3095" t="str">
            <v xml:space="preserve"> </v>
          </cell>
          <cell r="K3095" t="str">
            <v>Felipe Zárate</v>
          </cell>
          <cell r="L3095" t="str">
            <v>Matias Heredia</v>
          </cell>
          <cell r="M3095" t="str">
            <v>mheredia@callegari.cl</v>
          </cell>
          <cell r="N3095">
            <v>3000000</v>
          </cell>
        </row>
        <row r="3096">
          <cell r="A3096" t="str">
            <v>JZGH80</v>
          </cell>
          <cell r="B3096">
            <v>44106.747916666667</v>
          </cell>
          <cell r="C3096" t="str">
            <v>CHERY</v>
          </cell>
          <cell r="D3096" t="str">
            <v>TIGGO 2</v>
          </cell>
          <cell r="E3096">
            <v>2018</v>
          </cell>
          <cell r="F3096">
            <v>55000</v>
          </cell>
          <cell r="G3096" t="str">
            <v>1.5 GLS ECOCUERO MT 4X2</v>
          </cell>
          <cell r="H3096" t="str">
            <v>GRIS</v>
          </cell>
          <cell r="I3096" t="str">
            <v>Second Floor Kia</v>
          </cell>
          <cell r="J3096" t="str">
            <v xml:space="preserve"> </v>
          </cell>
          <cell r="K3096" t="str">
            <v>Felipe Zárate</v>
          </cell>
          <cell r="L3096" t="str">
            <v>Ariel Aguirre</v>
          </cell>
          <cell r="M3096" t="str">
            <v>a.aguirre@callegari.cl</v>
          </cell>
          <cell r="N3096">
            <v>4800000</v>
          </cell>
        </row>
        <row r="3097">
          <cell r="A3097" t="str">
            <v>KSRV84</v>
          </cell>
          <cell r="B3097">
            <v>44105.781944444447</v>
          </cell>
          <cell r="C3097" t="str">
            <v>NISSAN</v>
          </cell>
          <cell r="D3097" t="str">
            <v>QASHQAI</v>
          </cell>
          <cell r="E3097">
            <v>2018</v>
          </cell>
          <cell r="F3097">
            <v>16200</v>
          </cell>
          <cell r="G3097" t="str">
            <v>2.0 ADVANCE AC MT 4X2</v>
          </cell>
          <cell r="H3097" t="str">
            <v>BLANCO</v>
          </cell>
          <cell r="I3097" t="str">
            <v>Nissan La Serena</v>
          </cell>
          <cell r="J3097" t="str">
            <v xml:space="preserve"> </v>
          </cell>
          <cell r="K3097" t="str">
            <v>Felipe Zárate</v>
          </cell>
          <cell r="L3097" t="str">
            <v>Matias Heredia</v>
          </cell>
          <cell r="M3097" t="str">
            <v>mheredia@callegari.cl</v>
          </cell>
          <cell r="N3097">
            <v>10000000</v>
          </cell>
        </row>
        <row r="3098">
          <cell r="A3098" t="str">
            <v>JSWF63</v>
          </cell>
          <cell r="B3098">
            <v>44105.709027777775</v>
          </cell>
          <cell r="C3098" t="str">
            <v>KIA MOTORS</v>
          </cell>
          <cell r="D3098" t="str">
            <v>RIO 5</v>
          </cell>
          <cell r="E3098">
            <v>2017</v>
          </cell>
          <cell r="F3098">
            <v>54546</v>
          </cell>
          <cell r="G3098" t="str">
            <v>RIO 5 EX 1.4L 6MT FULL</v>
          </cell>
          <cell r="H3098" t="str">
            <v>PLATEADO</v>
          </cell>
          <cell r="I3098" t="str">
            <v>Kia La Serena</v>
          </cell>
          <cell r="J3098" t="str">
            <v xml:space="preserve"> </v>
          </cell>
          <cell r="K3098" t="str">
            <v>Felipe Zárate</v>
          </cell>
          <cell r="L3098" t="str">
            <v>Carolina Bustos</v>
          </cell>
          <cell r="M3098" t="str">
            <v>cbustos@callegari.cl</v>
          </cell>
          <cell r="N3098">
            <v>5000000</v>
          </cell>
        </row>
        <row r="3099">
          <cell r="A3099" t="str">
            <v>PCDY96</v>
          </cell>
          <cell r="B3099">
            <v>44105.458333333336</v>
          </cell>
          <cell r="C3099" t="str">
            <v>MG</v>
          </cell>
          <cell r="D3099" t="str">
            <v>RX5</v>
          </cell>
          <cell r="E3099">
            <v>2020</v>
          </cell>
          <cell r="F3099">
            <v>31137</v>
          </cell>
          <cell r="G3099" t="str">
            <v>1.5 T STD MT</v>
          </cell>
          <cell r="I3099" t="str">
            <v>Second Floor Mg</v>
          </cell>
          <cell r="J3099" t="str">
            <v xml:space="preserve"> </v>
          </cell>
          <cell r="K3099" t="str">
            <v>Felipe Zárate</v>
          </cell>
          <cell r="L3099" t="str">
            <v>Whitney Torres</v>
          </cell>
          <cell r="M3099" t="str">
            <v>mariana.torres@callegari.cl</v>
          </cell>
          <cell r="N3099">
            <v>8000000</v>
          </cell>
        </row>
        <row r="3100">
          <cell r="A3100" t="str">
            <v>HYLD65</v>
          </cell>
          <cell r="B3100">
            <v>44104.818749999999</v>
          </cell>
          <cell r="C3100" t="str">
            <v>KIA MOTORS</v>
          </cell>
          <cell r="D3100" t="str">
            <v>FRONTIER</v>
          </cell>
          <cell r="E3100">
            <v>2016</v>
          </cell>
          <cell r="F3100">
            <v>126660</v>
          </cell>
          <cell r="G3100" t="str">
            <v>FRONTIER C/C 2.5 6MT</v>
          </cell>
          <cell r="H3100" t="str">
            <v>BLANCO</v>
          </cell>
          <cell r="I3100" t="str">
            <v>Camiones</v>
          </cell>
          <cell r="J3100" t="str">
            <v xml:space="preserve"> </v>
          </cell>
          <cell r="K3100" t="str">
            <v>Felipe Zárate</v>
          </cell>
          <cell r="L3100" t="str">
            <v>Cristobal Vidal</v>
          </cell>
          <cell r="M3100" t="str">
            <v>cristobal.vidal@callegari.cl</v>
          </cell>
          <cell r="N3100">
            <v>7000000</v>
          </cell>
        </row>
        <row r="3101">
          <cell r="A3101" t="str">
            <v>KTCZ70</v>
          </cell>
          <cell r="B3101">
            <v>44104.743750000001</v>
          </cell>
          <cell r="C3101" t="str">
            <v>NISSAN</v>
          </cell>
          <cell r="D3101" t="str">
            <v>QASHQAI</v>
          </cell>
          <cell r="E3101">
            <v>2019</v>
          </cell>
          <cell r="F3101">
            <v>22168</v>
          </cell>
          <cell r="G3101" t="str">
            <v>2.0 SENSE AC MT 4X2</v>
          </cell>
          <cell r="H3101" t="str">
            <v>GRIS</v>
          </cell>
          <cell r="I3101" t="str">
            <v>Nissan La Serena</v>
          </cell>
          <cell r="J3101" t="str">
            <v xml:space="preserve"> </v>
          </cell>
          <cell r="K3101" t="str">
            <v>Felipe Zárate</v>
          </cell>
          <cell r="L3101" t="str">
            <v>Magdalena Olivares</v>
          </cell>
          <cell r="M3101" t="str">
            <v>molivares@callegari.cl</v>
          </cell>
          <cell r="N3101">
            <v>9000000</v>
          </cell>
        </row>
        <row r="3102">
          <cell r="A3102" t="str">
            <v>KTCR67</v>
          </cell>
          <cell r="B3102">
            <v>44103.767361111109</v>
          </cell>
          <cell r="C3102" t="str">
            <v>NISSAN</v>
          </cell>
          <cell r="D3102" t="str">
            <v>MARCH</v>
          </cell>
          <cell r="E3102">
            <v>2018</v>
          </cell>
          <cell r="F3102">
            <v>31000</v>
          </cell>
          <cell r="G3102" t="str">
            <v>1.6 SPORT DRIVE AC MT</v>
          </cell>
          <cell r="H3102" t="str">
            <v>PLATEADO</v>
          </cell>
          <cell r="I3102" t="str">
            <v>Nissan La Serena</v>
          </cell>
          <cell r="J3102" t="str">
            <v xml:space="preserve"> </v>
          </cell>
          <cell r="K3102" t="str">
            <v>Felipe Zárate</v>
          </cell>
          <cell r="L3102" t="str">
            <v>Magdalena Olivares</v>
          </cell>
          <cell r="M3102" t="str">
            <v>molivares@callegari.cl</v>
          </cell>
          <cell r="N3102">
            <v>4200000</v>
          </cell>
        </row>
        <row r="3103">
          <cell r="A3103" t="str">
            <v>JRBD10</v>
          </cell>
          <cell r="B3103">
            <v>44103.489583333336</v>
          </cell>
          <cell r="C3103" t="str">
            <v>KIA MOTORS</v>
          </cell>
          <cell r="D3103" t="str">
            <v>SPORTAGE</v>
          </cell>
          <cell r="E3103">
            <v>2017</v>
          </cell>
          <cell r="F3103">
            <v>43000</v>
          </cell>
          <cell r="G3103" t="str">
            <v>SPORTAGE LX 2.0L GSL 6AT 2WD</v>
          </cell>
          <cell r="H3103" t="str">
            <v>ROJO</v>
          </cell>
          <cell r="I3103" t="str">
            <v>Kia La Serena</v>
          </cell>
          <cell r="J3103" t="str">
            <v xml:space="preserve"> </v>
          </cell>
          <cell r="K3103" t="str">
            <v>Felipe Zárate</v>
          </cell>
          <cell r="L3103" t="str">
            <v>Francisco Rojas</v>
          </cell>
          <cell r="M3103" t="str">
            <v>frojas@forum.cl</v>
          </cell>
          <cell r="N3103">
            <v>9200000</v>
          </cell>
        </row>
        <row r="3104">
          <cell r="A3104" t="str">
            <v>PCDZ71</v>
          </cell>
          <cell r="B3104">
            <v>44103.438194444447</v>
          </cell>
          <cell r="C3104" t="str">
            <v>FORD</v>
          </cell>
          <cell r="D3104" t="str">
            <v>FUSION</v>
          </cell>
          <cell r="E3104">
            <v>2020</v>
          </cell>
          <cell r="F3104">
            <v>3837</v>
          </cell>
          <cell r="G3104" t="str">
            <v>2.5 SE AT</v>
          </cell>
          <cell r="I3104" t="str">
            <v>Megacentro La Serena</v>
          </cell>
          <cell r="J3104" t="str">
            <v xml:space="preserve"> </v>
          </cell>
          <cell r="K3104" t="str">
            <v>Felipe Zárate</v>
          </cell>
          <cell r="L3104" t="str">
            <v>Eliana Aguilera</v>
          </cell>
          <cell r="M3104" t="str">
            <v>belen.aguilera@callegari.cl</v>
          </cell>
          <cell r="N3104">
            <v>13700000</v>
          </cell>
        </row>
        <row r="3105">
          <cell r="A3105" t="str">
            <v>KSRX20</v>
          </cell>
          <cell r="B3105">
            <v>44103.425000000003</v>
          </cell>
          <cell r="C3105" t="str">
            <v>JEEP</v>
          </cell>
          <cell r="D3105" t="str">
            <v>RENEGADE</v>
          </cell>
          <cell r="E3105">
            <v>2019</v>
          </cell>
          <cell r="F3105">
            <v>36330</v>
          </cell>
          <cell r="G3105" t="str">
            <v>1.8 SPORT LX AT</v>
          </cell>
          <cell r="H3105" t="str">
            <v>GRIS</v>
          </cell>
          <cell r="I3105" t="str">
            <v>Mitsubishi</v>
          </cell>
          <cell r="J3105" t="str">
            <v xml:space="preserve"> </v>
          </cell>
          <cell r="K3105" t="str">
            <v>Felipe Zárate</v>
          </cell>
          <cell r="L3105" t="str">
            <v>Rodrigo Salazar</v>
          </cell>
          <cell r="M3105" t="str">
            <v>rsalazar@callegari.cl</v>
          </cell>
          <cell r="N3105">
            <v>10200000</v>
          </cell>
        </row>
        <row r="3106">
          <cell r="A3106" t="str">
            <v>JBJW21</v>
          </cell>
          <cell r="B3106">
            <v>44103.418055555558</v>
          </cell>
          <cell r="C3106" t="str">
            <v>HYUNDAI</v>
          </cell>
          <cell r="D3106" t="str">
            <v>TUCSON</v>
          </cell>
          <cell r="E3106">
            <v>2016</v>
          </cell>
          <cell r="F3106">
            <v>50000</v>
          </cell>
          <cell r="G3106" t="str">
            <v>2.0 TL 6MT GL ACTIVE MT 4X2</v>
          </cell>
          <cell r="H3106" t="str">
            <v>PLATEADO</v>
          </cell>
          <cell r="I3106" t="str">
            <v>Peugeot La Serena</v>
          </cell>
          <cell r="J3106" t="str">
            <v xml:space="preserve"> </v>
          </cell>
          <cell r="K3106" t="str">
            <v>Felipe Zárate</v>
          </cell>
          <cell r="L3106" t="str">
            <v>Camila Gonzalez</v>
          </cell>
          <cell r="M3106" t="str">
            <v>camila.gonzalez@callegari.cl</v>
          </cell>
          <cell r="N3106">
            <v>8600000</v>
          </cell>
        </row>
        <row r="3107">
          <cell r="A3107" t="str">
            <v>JBJK76</v>
          </cell>
          <cell r="B3107">
            <v>44102.502083333333</v>
          </cell>
          <cell r="C3107" t="str">
            <v>FORD</v>
          </cell>
          <cell r="D3107" t="str">
            <v>ECOSPORT</v>
          </cell>
          <cell r="E3107">
            <v>2016</v>
          </cell>
          <cell r="F3107">
            <v>35604</v>
          </cell>
          <cell r="G3107" t="str">
            <v>1.6 TITANIUM MT</v>
          </cell>
          <cell r="H3107" t="str">
            <v>NEGRO</v>
          </cell>
          <cell r="I3107" t="str">
            <v>Nissan La Serena</v>
          </cell>
          <cell r="J3107" t="str">
            <v xml:space="preserve"> </v>
          </cell>
          <cell r="K3107" t="str">
            <v>Felipe Zárate</v>
          </cell>
          <cell r="L3107" t="str">
            <v>Magdalena Olivares</v>
          </cell>
          <cell r="M3107" t="str">
            <v>molivares@callegari.cl</v>
          </cell>
          <cell r="N3107">
            <v>6000000</v>
          </cell>
        </row>
        <row r="3108">
          <cell r="A3108" t="str">
            <v>KCRK56</v>
          </cell>
          <cell r="B3108">
            <v>44098.460416666669</v>
          </cell>
          <cell r="C3108" t="str">
            <v>BAIC</v>
          </cell>
          <cell r="D3108" t="str">
            <v>X35</v>
          </cell>
          <cell r="E3108">
            <v>2018</v>
          </cell>
          <cell r="F3108">
            <v>15071</v>
          </cell>
          <cell r="G3108" t="str">
            <v>1.5 LUXURY AT</v>
          </cell>
          <cell r="H3108" t="str">
            <v>ROJO</v>
          </cell>
          <cell r="I3108" t="str">
            <v>Megacentro La Serena</v>
          </cell>
          <cell r="J3108" t="str">
            <v xml:space="preserve"> </v>
          </cell>
          <cell r="K3108" t="str">
            <v>Felipe Zárate</v>
          </cell>
          <cell r="L3108" t="str">
            <v>Manuel Villalon</v>
          </cell>
          <cell r="M3108" t="str">
            <v>mvillalon@callegari.cl</v>
          </cell>
          <cell r="N3108">
            <v>5800000</v>
          </cell>
        </row>
        <row r="3109">
          <cell r="A3109" t="str">
            <v>LLBZ93</v>
          </cell>
          <cell r="B3109">
            <v>44097.70208333333</v>
          </cell>
          <cell r="C3109" t="str">
            <v>MG</v>
          </cell>
          <cell r="D3109" t="str">
            <v>MG3</v>
          </cell>
          <cell r="E3109">
            <v>2019</v>
          </cell>
          <cell r="F3109">
            <v>13000</v>
          </cell>
          <cell r="G3109" t="str">
            <v>1.5 MT STD</v>
          </cell>
          <cell r="H3109" t="str">
            <v>AMARILLO</v>
          </cell>
          <cell r="I3109" t="str">
            <v>Local Fco De Aguirre</v>
          </cell>
          <cell r="J3109" t="str">
            <v xml:space="preserve"> </v>
          </cell>
          <cell r="K3109" t="str">
            <v>Felipe Zárate</v>
          </cell>
          <cell r="L3109" t="str">
            <v>Maria Mendoza</v>
          </cell>
          <cell r="M3109" t="str">
            <v>maria.mendoza@callegari.cl</v>
          </cell>
          <cell r="N3109">
            <v>4400000</v>
          </cell>
        </row>
        <row r="3110">
          <cell r="A3110" t="str">
            <v>JSWP92</v>
          </cell>
          <cell r="B3110">
            <v>44097.510416666664</v>
          </cell>
          <cell r="C3110" t="str">
            <v>KIA MOTORS</v>
          </cell>
          <cell r="D3110" t="str">
            <v>CERATO 5</v>
          </cell>
          <cell r="E3110">
            <v>2017</v>
          </cell>
          <cell r="F3110">
            <v>51400</v>
          </cell>
          <cell r="G3110" t="str">
            <v>NUEVO CERATO 5 SX 1.6L 6MT</v>
          </cell>
          <cell r="H3110" t="str">
            <v>BLANCO</v>
          </cell>
          <cell r="I3110" t="str">
            <v>Kia La Serena</v>
          </cell>
          <cell r="J3110" t="str">
            <v xml:space="preserve"> </v>
          </cell>
          <cell r="K3110" t="str">
            <v>Felipe Zárate</v>
          </cell>
          <cell r="L3110" t="str">
            <v>Erica Miranda</v>
          </cell>
          <cell r="M3110" t="str">
            <v>emiranda@callegari.cl</v>
          </cell>
          <cell r="N3110">
            <v>6800000</v>
          </cell>
        </row>
        <row r="3111">
          <cell r="A3111" t="str">
            <v>LWFY22</v>
          </cell>
          <cell r="B3111">
            <v>44090.497916666667</v>
          </cell>
          <cell r="C3111" t="str">
            <v>BRILLIANCE</v>
          </cell>
          <cell r="D3111" t="str">
            <v>V3</v>
          </cell>
          <cell r="E3111">
            <v>2020</v>
          </cell>
          <cell r="F3111">
            <v>3300</v>
          </cell>
          <cell r="G3111" t="str">
            <v>1.5 MT 4X2 GX ELITE</v>
          </cell>
          <cell r="H3111" t="str">
            <v>BLANCO</v>
          </cell>
          <cell r="I3111" t="str">
            <v>Second Floor Mitsubishi</v>
          </cell>
          <cell r="J3111" t="str">
            <v xml:space="preserve"> </v>
          </cell>
          <cell r="K3111" t="str">
            <v>Felipe Zárate</v>
          </cell>
          <cell r="L3111" t="str">
            <v>Paola Hidalgo</v>
          </cell>
          <cell r="M3111" t="str">
            <v>paola.hidalgo@callegari.cl</v>
          </cell>
          <cell r="N3111">
            <v>6000000</v>
          </cell>
        </row>
        <row r="3112">
          <cell r="A3112" t="str">
            <v>KGPB14</v>
          </cell>
          <cell r="B3112">
            <v>44090.442361111112</v>
          </cell>
          <cell r="C3112" t="str">
            <v>DODGE</v>
          </cell>
          <cell r="D3112" t="str">
            <v>JOURNEY</v>
          </cell>
          <cell r="E3112">
            <v>2018</v>
          </cell>
          <cell r="F3112">
            <v>50000</v>
          </cell>
          <cell r="G3112" t="str">
            <v>2.4 SE AT</v>
          </cell>
          <cell r="H3112" t="str">
            <v>BLANCO</v>
          </cell>
          <cell r="I3112" t="str">
            <v>Mitsubishi</v>
          </cell>
          <cell r="J3112" t="str">
            <v xml:space="preserve"> </v>
          </cell>
          <cell r="K3112" t="str">
            <v>Felipe Zárate</v>
          </cell>
          <cell r="L3112" t="str">
            <v>Rodrigo Salazar</v>
          </cell>
          <cell r="M3112" t="str">
            <v>rsalazar@callegari.cl</v>
          </cell>
          <cell r="N3112">
            <v>9700000</v>
          </cell>
        </row>
        <row r="3113">
          <cell r="A3113" t="str">
            <v>KSRY39</v>
          </cell>
          <cell r="B3113">
            <v>44089.743055555555</v>
          </cell>
          <cell r="C3113" t="str">
            <v>RAM</v>
          </cell>
          <cell r="D3113">
            <v>700</v>
          </cell>
          <cell r="E3113">
            <v>2019</v>
          </cell>
          <cell r="F3113">
            <v>76700</v>
          </cell>
          <cell r="G3113" t="str">
            <v>1.6 ADV DC MT</v>
          </cell>
          <cell r="H3113" t="str">
            <v>ROJO</v>
          </cell>
          <cell r="I3113" t="str">
            <v>Local Fco De Aguirre</v>
          </cell>
          <cell r="J3113" t="str">
            <v xml:space="preserve"> </v>
          </cell>
          <cell r="K3113" t="str">
            <v>Felipe Zárate</v>
          </cell>
          <cell r="L3113" t="str">
            <v>Raul Muñoz</v>
          </cell>
          <cell r="M3113" t="str">
            <v>rmunoz@callegari.cl</v>
          </cell>
          <cell r="N3113">
            <v>5800000</v>
          </cell>
        </row>
        <row r="3114">
          <cell r="A3114" t="str">
            <v>GVLB46</v>
          </cell>
          <cell r="B3114">
            <v>44089.743055555555</v>
          </cell>
          <cell r="C3114" t="str">
            <v>HYUNDAI</v>
          </cell>
          <cell r="D3114" t="str">
            <v>TUCSON</v>
          </cell>
          <cell r="E3114">
            <v>2014</v>
          </cell>
          <cell r="F3114">
            <v>62000</v>
          </cell>
          <cell r="G3114" t="str">
            <v>2.0 GL 4X2 MT</v>
          </cell>
          <cell r="H3114" t="str">
            <v>GRIS</v>
          </cell>
          <cell r="I3114" t="str">
            <v>Nissan La Serena</v>
          </cell>
          <cell r="J3114" t="str">
            <v xml:space="preserve"> </v>
          </cell>
          <cell r="K3114" t="str">
            <v>Felipe Zárate</v>
          </cell>
          <cell r="L3114" t="str">
            <v>Matias Heredia</v>
          </cell>
          <cell r="M3114" t="str">
            <v>mheredia@callegari.cl</v>
          </cell>
          <cell r="N3114">
            <v>6600000</v>
          </cell>
        </row>
        <row r="3115">
          <cell r="A3115" t="str">
            <v>PFRK40</v>
          </cell>
          <cell r="B3115">
            <v>44089.522916666669</v>
          </cell>
          <cell r="C3115" t="str">
            <v>KIA MOTORS</v>
          </cell>
          <cell r="D3115" t="str">
            <v>MORNING</v>
          </cell>
          <cell r="E3115">
            <v>2020</v>
          </cell>
          <cell r="F3115">
            <v>3943</v>
          </cell>
          <cell r="G3115" t="str">
            <v>MORNING LX 1.0L 5MT ABS</v>
          </cell>
          <cell r="H3115" t="str">
            <v>BLANCO</v>
          </cell>
          <cell r="I3115" t="str">
            <v>Megacentro Ovalle</v>
          </cell>
          <cell r="J3115" t="str">
            <v xml:space="preserve"> </v>
          </cell>
          <cell r="K3115" t="str">
            <v>Felipe Zárate</v>
          </cell>
          <cell r="L3115" t="str">
            <v>Daniela Saleh</v>
          </cell>
          <cell r="M3115" t="str">
            <v>dsaleh@callegari.cl</v>
          </cell>
          <cell r="N3115">
            <v>4400000</v>
          </cell>
        </row>
        <row r="3116">
          <cell r="A3116" t="str">
            <v>FCWP17</v>
          </cell>
          <cell r="B3116">
            <v>44086.518750000003</v>
          </cell>
          <cell r="C3116" t="str">
            <v>NISSAN</v>
          </cell>
          <cell r="D3116" t="str">
            <v>TIIDA</v>
          </cell>
          <cell r="E3116">
            <v>2013</v>
          </cell>
          <cell r="F3116">
            <v>134000</v>
          </cell>
          <cell r="G3116" t="str">
            <v>1.6 SEDAN S ABS MT 4X2</v>
          </cell>
          <cell r="H3116" t="str">
            <v>BEIGE</v>
          </cell>
          <cell r="I3116" t="str">
            <v>Nissan Copiapo</v>
          </cell>
          <cell r="J3116" t="str">
            <v xml:space="preserve"> </v>
          </cell>
          <cell r="K3116" t="str">
            <v>Felipe Zárate</v>
          </cell>
          <cell r="L3116" t="str">
            <v>Jonathan Barraza</v>
          </cell>
          <cell r="M3116" t="str">
            <v>jbarraza@callegari.cl</v>
          </cell>
          <cell r="N3116">
            <v>2350000</v>
          </cell>
        </row>
        <row r="3117">
          <cell r="A3117" t="str">
            <v>JPZK16</v>
          </cell>
          <cell r="B3117">
            <v>44085.69027777778</v>
          </cell>
          <cell r="C3117" t="str">
            <v>SUBARU</v>
          </cell>
          <cell r="D3117" t="str">
            <v>IMPREZA</v>
          </cell>
          <cell r="E3117">
            <v>2017</v>
          </cell>
          <cell r="F3117">
            <v>49168</v>
          </cell>
          <cell r="G3117" t="str">
            <v>2.0 SUV AT CVT DYN</v>
          </cell>
          <cell r="H3117" t="str">
            <v>PLATEADO</v>
          </cell>
          <cell r="I3117" t="str">
            <v>Megacentro La Serena</v>
          </cell>
          <cell r="J3117" t="str">
            <v xml:space="preserve"> </v>
          </cell>
          <cell r="K3117" t="str">
            <v>Felipe Zárate</v>
          </cell>
          <cell r="L3117" t="str">
            <v>Manuel Villalon</v>
          </cell>
          <cell r="M3117" t="str">
            <v>mvillalon@callegari.cl</v>
          </cell>
          <cell r="N3117">
            <v>8000000</v>
          </cell>
        </row>
        <row r="3118">
          <cell r="A3118" t="str">
            <v>LDVY68</v>
          </cell>
          <cell r="B3118">
            <v>44085.502083333333</v>
          </cell>
          <cell r="C3118" t="str">
            <v>RENAULT</v>
          </cell>
          <cell r="D3118" t="str">
            <v>DUSTER</v>
          </cell>
          <cell r="E3118">
            <v>2019</v>
          </cell>
          <cell r="F3118">
            <v>37700</v>
          </cell>
          <cell r="G3118" t="str">
            <v>1.6 ZEN 5MT 4X2</v>
          </cell>
          <cell r="H3118" t="str">
            <v>BLANCO</v>
          </cell>
          <cell r="I3118" t="str">
            <v>Second Floor Peugeot</v>
          </cell>
          <cell r="J3118" t="str">
            <v xml:space="preserve"> </v>
          </cell>
          <cell r="K3118" t="str">
            <v>Felipe Zárate</v>
          </cell>
          <cell r="L3118" t="str">
            <v>Adriana Casallas</v>
          </cell>
          <cell r="M3118" t="str">
            <v>acasallas@callegari.cl</v>
          </cell>
          <cell r="N3118">
            <v>6500000</v>
          </cell>
        </row>
        <row r="3119">
          <cell r="A3119" t="str">
            <v>JBJY59</v>
          </cell>
          <cell r="B3119">
            <v>44084.643750000003</v>
          </cell>
          <cell r="C3119" t="str">
            <v>PEUGEOT</v>
          </cell>
          <cell r="D3119">
            <v>3008</v>
          </cell>
          <cell r="E3119">
            <v>2017</v>
          </cell>
          <cell r="F3119">
            <v>35000</v>
          </cell>
          <cell r="G3119" t="str">
            <v>1.6 ALLURE BLUEHDI 120HP MT DIESEL</v>
          </cell>
          <cell r="H3119" t="str">
            <v>GRIS</v>
          </cell>
          <cell r="I3119" t="str">
            <v>Peugeot La Serena</v>
          </cell>
          <cell r="J3119" t="str">
            <v xml:space="preserve"> </v>
          </cell>
          <cell r="K3119" t="str">
            <v>Felipe Zárate</v>
          </cell>
          <cell r="L3119" t="str">
            <v>Camila Gonzalez</v>
          </cell>
          <cell r="M3119" t="str">
            <v>camila.gonzalez@callegari.cl</v>
          </cell>
          <cell r="N3119">
            <v>10000000</v>
          </cell>
        </row>
        <row r="3120">
          <cell r="A3120" t="str">
            <v>JXTB23</v>
          </cell>
          <cell r="B3120">
            <v>44082.418055555558</v>
          </cell>
          <cell r="C3120" t="str">
            <v>HYUNDAI</v>
          </cell>
          <cell r="D3120" t="str">
            <v>CRETA</v>
          </cell>
          <cell r="E3120">
            <v>2018</v>
          </cell>
          <cell r="F3120">
            <v>66000</v>
          </cell>
          <cell r="G3120" t="str">
            <v>1.6 GS MT GLS 2AB ABS</v>
          </cell>
          <cell r="H3120" t="str">
            <v>PLATEADO</v>
          </cell>
          <cell r="I3120" t="str">
            <v>Mitsubishi</v>
          </cell>
          <cell r="J3120" t="str">
            <v xml:space="preserve"> </v>
          </cell>
          <cell r="K3120" t="str">
            <v>Felipe Zárate</v>
          </cell>
          <cell r="L3120" t="str">
            <v>Rodrigo Salazar</v>
          </cell>
          <cell r="M3120" t="str">
            <v>rsalazar@callegari.cl</v>
          </cell>
          <cell r="N3120">
            <v>8200000</v>
          </cell>
        </row>
        <row r="3121">
          <cell r="A3121" t="str">
            <v>KCBP73</v>
          </cell>
          <cell r="B3121">
            <v>44081.477083333331</v>
          </cell>
          <cell r="C3121" t="str">
            <v>JEEP</v>
          </cell>
          <cell r="D3121" t="str">
            <v>RENEGADE</v>
          </cell>
          <cell r="E3121">
            <v>2018</v>
          </cell>
          <cell r="F3121">
            <v>28870</v>
          </cell>
          <cell r="G3121" t="str">
            <v>1.8 SPORT LX AT</v>
          </cell>
          <cell r="H3121" t="str">
            <v>ROJO</v>
          </cell>
          <cell r="I3121" t="str">
            <v>Sk Copiapo</v>
          </cell>
          <cell r="J3121" t="str">
            <v xml:space="preserve"> </v>
          </cell>
          <cell r="K3121" t="str">
            <v>Felipe Zárate</v>
          </cell>
          <cell r="L3121" t="str">
            <v>Adriana Muñoz</v>
          </cell>
          <cell r="M3121" t="str">
            <v>adriana.munoz@callegari.cl</v>
          </cell>
          <cell r="N3121">
            <v>8200000</v>
          </cell>
        </row>
        <row r="3122">
          <cell r="A3122" t="str">
            <v>LRWC26</v>
          </cell>
          <cell r="B3122">
            <v>44079.446527777778</v>
          </cell>
          <cell r="C3122" t="str">
            <v>FORD</v>
          </cell>
          <cell r="D3122" t="str">
            <v>EDGE</v>
          </cell>
          <cell r="E3122">
            <v>2020</v>
          </cell>
          <cell r="F3122">
            <v>13000</v>
          </cell>
          <cell r="G3122" t="str">
            <v>2.0 SEL ECOBOOST AWD AT</v>
          </cell>
          <cell r="H3122" t="str">
            <v>BLANCO</v>
          </cell>
          <cell r="I3122" t="str">
            <v>Megacentro La Serena</v>
          </cell>
          <cell r="J3122" t="str">
            <v xml:space="preserve"> </v>
          </cell>
          <cell r="K3122" t="str">
            <v>Felipe Zárate</v>
          </cell>
          <cell r="L3122" t="str">
            <v>Juan Saavedra</v>
          </cell>
          <cell r="M3122" t="str">
            <v>jsaavedra@callegari.cl</v>
          </cell>
          <cell r="N3122">
            <v>17000000</v>
          </cell>
        </row>
        <row r="3123">
          <cell r="A3123" t="str">
            <v>GFBX22</v>
          </cell>
          <cell r="B3123">
            <v>44078.402083333334</v>
          </cell>
          <cell r="C3123" t="str">
            <v>KIA MOTORS</v>
          </cell>
          <cell r="D3123" t="str">
            <v>MORNING</v>
          </cell>
          <cell r="E3123">
            <v>2014</v>
          </cell>
          <cell r="F3123">
            <v>40000</v>
          </cell>
          <cell r="G3123" t="str">
            <v>MORNING LX 1.0 MT EPS</v>
          </cell>
          <cell r="H3123" t="str">
            <v>ROJO</v>
          </cell>
          <cell r="I3123" t="str">
            <v>Megacentro La Serena</v>
          </cell>
          <cell r="J3123" t="str">
            <v xml:space="preserve"> </v>
          </cell>
          <cell r="K3123" t="str">
            <v>Felipe Zárate</v>
          </cell>
          <cell r="L3123" t="str">
            <v>Juan Saavedra</v>
          </cell>
          <cell r="M3123" t="str">
            <v>jsaavedra@callegari.cl</v>
          </cell>
          <cell r="N3123">
            <v>3000000</v>
          </cell>
        </row>
        <row r="3124">
          <cell r="A3124" t="str">
            <v>KRWK49</v>
          </cell>
          <cell r="B3124">
            <v>44076.702777777777</v>
          </cell>
          <cell r="C3124" t="str">
            <v>KIA MOTORS</v>
          </cell>
          <cell r="D3124" t="str">
            <v>SPORTAGE</v>
          </cell>
          <cell r="E3124">
            <v>2018</v>
          </cell>
          <cell r="F3124">
            <v>19707</v>
          </cell>
          <cell r="G3124" t="str">
            <v>SPORTAGE LX 2.0L GSL 6AT 2WD</v>
          </cell>
          <cell r="H3124" t="str">
            <v>BLANCO</v>
          </cell>
          <cell r="I3124" t="str">
            <v>Second Floor Peugeot</v>
          </cell>
          <cell r="J3124" t="str">
            <v xml:space="preserve"> </v>
          </cell>
          <cell r="K3124" t="str">
            <v>Felipe Zárate</v>
          </cell>
          <cell r="L3124" t="str">
            <v>Adriana Casallas</v>
          </cell>
          <cell r="M3124" t="str">
            <v>acasallas@callegari.cl</v>
          </cell>
          <cell r="N3124">
            <v>10800000</v>
          </cell>
        </row>
        <row r="3125">
          <cell r="A3125" t="str">
            <v>GTKP32</v>
          </cell>
          <cell r="B3125">
            <v>44075.397222222222</v>
          </cell>
          <cell r="C3125" t="str">
            <v>JEEP</v>
          </cell>
          <cell r="D3125" t="str">
            <v>CHEROKEE</v>
          </cell>
          <cell r="E3125">
            <v>2015</v>
          </cell>
          <cell r="F3125">
            <v>50200</v>
          </cell>
          <cell r="G3125" t="str">
            <v>2.4 SPORT AT</v>
          </cell>
          <cell r="H3125" t="str">
            <v>AZUL</v>
          </cell>
          <cell r="I3125" t="str">
            <v>Second Floor Peugeot</v>
          </cell>
          <cell r="J3125" t="str">
            <v xml:space="preserve"> </v>
          </cell>
          <cell r="K3125" t="str">
            <v>Felipe Zárate</v>
          </cell>
          <cell r="L3125" t="str">
            <v>Adriana Casallas</v>
          </cell>
          <cell r="M3125" t="str">
            <v>acasallas@callegari.cl</v>
          </cell>
          <cell r="N3125">
            <v>7500000</v>
          </cell>
        </row>
        <row r="3126">
          <cell r="A3126" t="str">
            <v>JDKK36</v>
          </cell>
          <cell r="B3126">
            <v>44075.397222222222</v>
          </cell>
          <cell r="C3126" t="str">
            <v>VOLKSWAGEN</v>
          </cell>
          <cell r="D3126" t="str">
            <v>GOL</v>
          </cell>
          <cell r="E3126">
            <v>2017</v>
          </cell>
          <cell r="F3126">
            <v>58899</v>
          </cell>
          <cell r="G3126" t="str">
            <v>1.6 TRENDLINE 2AB ABS MT</v>
          </cell>
          <cell r="H3126" t="str">
            <v>BLANCO</v>
          </cell>
          <cell r="I3126" t="str">
            <v>Megacentro La Serena</v>
          </cell>
          <cell r="J3126" t="str">
            <v xml:space="preserve"> </v>
          </cell>
          <cell r="K3126" t="str">
            <v>Felipe Zárate</v>
          </cell>
          <cell r="L3126" t="str">
            <v>Eliana Aguilera</v>
          </cell>
          <cell r="M3126" t="str">
            <v>belen.aguilera@callegari.cl</v>
          </cell>
          <cell r="N3126">
            <v>4400000</v>
          </cell>
        </row>
        <row r="3127">
          <cell r="A3127" t="str">
            <v>FLCH82</v>
          </cell>
          <cell r="B3127">
            <v>44075.396527777775</v>
          </cell>
          <cell r="C3127" t="str">
            <v>HONDA</v>
          </cell>
          <cell r="D3127" t="str">
            <v>RIDGELINE</v>
          </cell>
          <cell r="E3127">
            <v>2013</v>
          </cell>
          <cell r="F3127">
            <v>89000</v>
          </cell>
          <cell r="G3127" t="str">
            <v>3.5 RTL AT 4X4</v>
          </cell>
          <cell r="H3127" t="str">
            <v>BLANCO</v>
          </cell>
          <cell r="I3127" t="str">
            <v>Megacentro La Serena</v>
          </cell>
          <cell r="J3127" t="str">
            <v xml:space="preserve"> </v>
          </cell>
          <cell r="K3127" t="str">
            <v>Felipe Zárate</v>
          </cell>
          <cell r="L3127" t="str">
            <v>Eliana Aguilera</v>
          </cell>
          <cell r="M3127" t="str">
            <v>belen.aguilera@callegari.cl</v>
          </cell>
          <cell r="N3127">
            <v>7500000</v>
          </cell>
        </row>
        <row r="3128">
          <cell r="A3128" t="str">
            <v>JPPG76</v>
          </cell>
          <cell r="B3128">
            <v>44074.456944444442</v>
          </cell>
          <cell r="C3128" t="str">
            <v>RENAULT</v>
          </cell>
          <cell r="D3128" t="str">
            <v>DUSTER</v>
          </cell>
          <cell r="E3128">
            <v>2017</v>
          </cell>
          <cell r="F3128">
            <v>66106</v>
          </cell>
          <cell r="G3128" t="str">
            <v>1.6 EXPRESSION 4X2 MT F2</v>
          </cell>
          <cell r="H3128" t="str">
            <v>GRIS</v>
          </cell>
          <cell r="I3128" t="str">
            <v>Local Fco De Aguirre</v>
          </cell>
          <cell r="J3128" t="str">
            <v xml:space="preserve"> </v>
          </cell>
          <cell r="K3128" t="str">
            <v>Felipe Zárate</v>
          </cell>
          <cell r="L3128" t="str">
            <v>Maria Mendoza</v>
          </cell>
          <cell r="M3128" t="str">
            <v>maria.mendoza@callegari.cl</v>
          </cell>
          <cell r="N3128">
            <v>5500000</v>
          </cell>
        </row>
        <row r="3129">
          <cell r="A3129" t="str">
            <v>KRWJ75</v>
          </cell>
          <cell r="B3129">
            <v>44074.430555555555</v>
          </cell>
          <cell r="C3129" t="str">
            <v>NISSAN</v>
          </cell>
          <cell r="D3129" t="str">
            <v>KICKS</v>
          </cell>
          <cell r="E3129">
            <v>2018</v>
          </cell>
          <cell r="F3129">
            <v>25000</v>
          </cell>
          <cell r="G3129" t="str">
            <v>1.6 SENCE MT</v>
          </cell>
          <cell r="H3129" t="str">
            <v>NARANJO</v>
          </cell>
          <cell r="I3129" t="str">
            <v>Nissan La Serena</v>
          </cell>
          <cell r="J3129" t="str">
            <v xml:space="preserve"> </v>
          </cell>
          <cell r="K3129" t="str">
            <v>Felipe Zárate</v>
          </cell>
          <cell r="L3129" t="str">
            <v>Matias Heredia</v>
          </cell>
          <cell r="M3129" t="str">
            <v>mheredia@callegari.cl</v>
          </cell>
          <cell r="N3129">
            <v>7600000</v>
          </cell>
        </row>
        <row r="3130">
          <cell r="A3130" t="str">
            <v>LLBY60</v>
          </cell>
          <cell r="B3130">
            <v>44074.400000000001</v>
          </cell>
          <cell r="C3130" t="str">
            <v>FIAT</v>
          </cell>
          <cell r="D3130" t="str">
            <v>TIPO</v>
          </cell>
          <cell r="E3130">
            <v>2019</v>
          </cell>
          <cell r="F3130">
            <v>19000</v>
          </cell>
          <cell r="G3130" t="str">
            <v>1.6 EASY AT</v>
          </cell>
          <cell r="H3130" t="str">
            <v>AZUL</v>
          </cell>
          <cell r="I3130" t="str">
            <v>Mitsubishi</v>
          </cell>
          <cell r="J3130" t="str">
            <v xml:space="preserve"> </v>
          </cell>
          <cell r="K3130" t="str">
            <v>Felipe Zárate</v>
          </cell>
          <cell r="L3130" t="str">
            <v>Rodrigo Salazar</v>
          </cell>
          <cell r="M3130" t="str">
            <v>rsalazar@callegari.cl</v>
          </cell>
          <cell r="N3130">
            <v>6700000</v>
          </cell>
        </row>
        <row r="3131">
          <cell r="A3131" t="str">
            <v>JSWD17</v>
          </cell>
          <cell r="B3131">
            <v>44071.725694444445</v>
          </cell>
          <cell r="C3131" t="str">
            <v>NISSAN</v>
          </cell>
          <cell r="D3131" t="str">
            <v>X-TRAIL</v>
          </cell>
          <cell r="E3131">
            <v>2017</v>
          </cell>
          <cell r="F3131">
            <v>42000</v>
          </cell>
          <cell r="G3131" t="str">
            <v>2.5 SENSE CVT 4X2 AT</v>
          </cell>
          <cell r="H3131" t="str">
            <v>VERDE</v>
          </cell>
          <cell r="I3131" t="str">
            <v>Nissan Copiapo</v>
          </cell>
          <cell r="J3131" t="str">
            <v xml:space="preserve"> </v>
          </cell>
          <cell r="K3131" t="str">
            <v>Felipe Zárate</v>
          </cell>
          <cell r="L3131" t="str">
            <v>Claudia Ponce</v>
          </cell>
          <cell r="M3131" t="str">
            <v>cponce@callegari.cl</v>
          </cell>
          <cell r="N3131">
            <v>9400000</v>
          </cell>
        </row>
        <row r="3132">
          <cell r="A3132" t="str">
            <v>GLJB91</v>
          </cell>
          <cell r="B3132">
            <v>44071.725694444445</v>
          </cell>
          <cell r="C3132" t="str">
            <v>FORD</v>
          </cell>
          <cell r="D3132" t="str">
            <v>ECOSPORT</v>
          </cell>
          <cell r="E3132">
            <v>2014</v>
          </cell>
          <cell r="F3132">
            <v>35000</v>
          </cell>
          <cell r="G3132" t="str">
            <v>1.6 TITANIUM MT</v>
          </cell>
          <cell r="H3132" t="str">
            <v>GRIS</v>
          </cell>
          <cell r="I3132" t="str">
            <v>Second Floor Jeep</v>
          </cell>
          <cell r="J3132" t="str">
            <v xml:space="preserve"> </v>
          </cell>
          <cell r="K3132" t="str">
            <v>Felipe Zárate</v>
          </cell>
          <cell r="L3132" t="str">
            <v>Rafaela Charris</v>
          </cell>
          <cell r="M3132" t="str">
            <v>rcharris@callegari.cl</v>
          </cell>
          <cell r="N3132">
            <v>5000000</v>
          </cell>
        </row>
        <row r="3133">
          <cell r="A3133" t="str">
            <v>JVKW53</v>
          </cell>
          <cell r="B3133">
            <v>44071.638194444444</v>
          </cell>
          <cell r="C3133" t="str">
            <v>NISSAN</v>
          </cell>
          <cell r="D3133" t="str">
            <v>VERSA</v>
          </cell>
          <cell r="E3133">
            <v>2017</v>
          </cell>
          <cell r="F3133">
            <v>55888</v>
          </cell>
          <cell r="G3133" t="str">
            <v>1.6 SENSE AC MT 4X2</v>
          </cell>
          <cell r="H3133" t="str">
            <v>BLANCO</v>
          </cell>
          <cell r="I3133" t="str">
            <v>Nissan La Serena</v>
          </cell>
          <cell r="J3133" t="str">
            <v xml:space="preserve"> </v>
          </cell>
          <cell r="K3133" t="str">
            <v>Felipe Zárate</v>
          </cell>
          <cell r="L3133" t="str">
            <v>Matias Heredia</v>
          </cell>
          <cell r="M3133" t="str">
            <v>mheredia@callegari.cl</v>
          </cell>
          <cell r="N3133">
            <v>5000000</v>
          </cell>
        </row>
        <row r="3134">
          <cell r="A3134" t="str">
            <v>JPPJ78</v>
          </cell>
          <cell r="B3134">
            <v>44071.40347222222</v>
          </cell>
          <cell r="C3134" t="str">
            <v>HYUNDAI</v>
          </cell>
          <cell r="D3134" t="str">
            <v>CRETA</v>
          </cell>
          <cell r="E3134">
            <v>2017</v>
          </cell>
          <cell r="F3134">
            <v>44737</v>
          </cell>
          <cell r="G3134" t="str">
            <v>1.6 GS MT GL 2AB</v>
          </cell>
          <cell r="H3134" t="str">
            <v>AZUL</v>
          </cell>
          <cell r="I3134" t="str">
            <v>Second Floor Kia</v>
          </cell>
          <cell r="J3134" t="str">
            <v xml:space="preserve"> </v>
          </cell>
          <cell r="K3134" t="str">
            <v>Felipe Zárate</v>
          </cell>
          <cell r="L3134" t="str">
            <v>Jorge Picon</v>
          </cell>
          <cell r="M3134" t="str">
            <v>jorge.picon@callegari.cl</v>
          </cell>
          <cell r="N3134">
            <v>7300000</v>
          </cell>
        </row>
        <row r="3135">
          <cell r="A3135" t="str">
            <v>LDBJ91</v>
          </cell>
          <cell r="B3135">
            <v>44070.686111111114</v>
          </cell>
          <cell r="C3135" t="str">
            <v>BMW</v>
          </cell>
          <cell r="D3135" t="str">
            <v>X6</v>
          </cell>
          <cell r="E3135">
            <v>2019</v>
          </cell>
          <cell r="F3135">
            <v>23600</v>
          </cell>
          <cell r="G3135" t="str">
            <v>3.0 EXECUTIVE PLUS AT DIESEL</v>
          </cell>
          <cell r="H3135" t="str">
            <v>BLANCO</v>
          </cell>
          <cell r="I3135" t="str">
            <v>Megacentro La Serena</v>
          </cell>
          <cell r="J3135" t="str">
            <v xml:space="preserve"> </v>
          </cell>
          <cell r="K3135" t="str">
            <v>Felipe Zárate</v>
          </cell>
          <cell r="L3135" t="str">
            <v>Eliana Aguilera</v>
          </cell>
          <cell r="M3135" t="str">
            <v>belen.aguilera@callegari.cl</v>
          </cell>
          <cell r="N3135">
            <v>33000000</v>
          </cell>
        </row>
        <row r="3136">
          <cell r="A3136" t="str">
            <v>FZLZ60</v>
          </cell>
          <cell r="B3136">
            <v>44070.525000000001</v>
          </cell>
          <cell r="C3136" t="str">
            <v>SUBARU</v>
          </cell>
          <cell r="D3136" t="str">
            <v>FORESTER</v>
          </cell>
          <cell r="E3136">
            <v>2014</v>
          </cell>
          <cell r="F3136">
            <v>116822</v>
          </cell>
          <cell r="G3136" t="str">
            <v>2.0 AWD CVT X AT</v>
          </cell>
          <cell r="H3136" t="str">
            <v>PLATEADO</v>
          </cell>
          <cell r="I3136" t="str">
            <v>Nissan La Serena</v>
          </cell>
          <cell r="J3136" t="str">
            <v xml:space="preserve"> </v>
          </cell>
          <cell r="K3136" t="str">
            <v>Felipe Zárate</v>
          </cell>
          <cell r="L3136" t="str">
            <v>Magdalena Olivares</v>
          </cell>
          <cell r="M3136" t="str">
            <v>molivares@callegari.cl</v>
          </cell>
          <cell r="N3136">
            <v>5000000</v>
          </cell>
        </row>
        <row r="3137">
          <cell r="A3137" t="str">
            <v>JBJR91</v>
          </cell>
          <cell r="B3137">
            <v>44070.477777777778</v>
          </cell>
          <cell r="C3137" t="str">
            <v>NISSAN</v>
          </cell>
          <cell r="D3137" t="str">
            <v>QASHQAI</v>
          </cell>
          <cell r="E3137">
            <v>2016</v>
          </cell>
          <cell r="F3137">
            <v>79128</v>
          </cell>
          <cell r="G3137" t="str">
            <v>2.0 SENSE AC MT 4X2</v>
          </cell>
          <cell r="H3137" t="str">
            <v>BLANCO</v>
          </cell>
          <cell r="I3137" t="str">
            <v>Megacentro Ovalle</v>
          </cell>
          <cell r="J3137" t="str">
            <v xml:space="preserve"> </v>
          </cell>
          <cell r="K3137" t="str">
            <v>Felipe Zárate</v>
          </cell>
          <cell r="L3137" t="str">
            <v>Daniela Saleh</v>
          </cell>
          <cell r="M3137" t="str">
            <v>dsaleh@callegari.cl</v>
          </cell>
          <cell r="N3137">
            <v>7300000</v>
          </cell>
        </row>
        <row r="3138">
          <cell r="A3138" t="str">
            <v>KSPD35</v>
          </cell>
          <cell r="B3138">
            <v>44070.400694444441</v>
          </cell>
          <cell r="C3138" t="str">
            <v>NISSAN</v>
          </cell>
          <cell r="D3138" t="str">
            <v>X-TRAIL</v>
          </cell>
          <cell r="E3138">
            <v>2018</v>
          </cell>
          <cell r="F3138">
            <v>15200</v>
          </cell>
          <cell r="G3138" t="str">
            <v>2.5 SENSE CVT 4X2 AT</v>
          </cell>
          <cell r="H3138" t="str">
            <v>BLANCO</v>
          </cell>
          <cell r="I3138" t="str">
            <v>Second Floor Usados</v>
          </cell>
          <cell r="J3138" t="str">
            <v xml:space="preserve"> </v>
          </cell>
          <cell r="K3138" t="str">
            <v>Felipe Zárate</v>
          </cell>
          <cell r="L3138" t="str">
            <v>Liliana Benitez</v>
          </cell>
          <cell r="M3138" t="str">
            <v>lbenitez@callegari.cl</v>
          </cell>
          <cell r="N3138">
            <v>10300000</v>
          </cell>
        </row>
        <row r="3139">
          <cell r="A3139" t="str">
            <v>JBJY12</v>
          </cell>
          <cell r="B3139">
            <v>44069.67083333333</v>
          </cell>
          <cell r="C3139" t="str">
            <v>MITSUBISHI</v>
          </cell>
          <cell r="D3139" t="str">
            <v>OUTLANDER</v>
          </cell>
          <cell r="E3139">
            <v>2017</v>
          </cell>
          <cell r="F3139">
            <v>109104</v>
          </cell>
          <cell r="G3139" t="str">
            <v>2.4 4X4 GLS AT</v>
          </cell>
          <cell r="H3139" t="str">
            <v>NEGRO</v>
          </cell>
          <cell r="I3139" t="str">
            <v>Second Floor Kia</v>
          </cell>
          <cell r="J3139" t="str">
            <v xml:space="preserve"> </v>
          </cell>
          <cell r="K3139" t="str">
            <v>Felipe Zárate</v>
          </cell>
          <cell r="L3139" t="str">
            <v>Jorge Picon</v>
          </cell>
          <cell r="M3139" t="str">
            <v>jorge.picon@callegari.cl</v>
          </cell>
          <cell r="N3139">
            <v>9500000</v>
          </cell>
        </row>
        <row r="3140">
          <cell r="A3140" t="str">
            <v>KTCS56</v>
          </cell>
          <cell r="B3140">
            <v>44069.414583333331</v>
          </cell>
          <cell r="C3140" t="str">
            <v>NISSAN</v>
          </cell>
          <cell r="D3140" t="str">
            <v>KICKS</v>
          </cell>
          <cell r="E3140">
            <v>2019</v>
          </cell>
          <cell r="F3140">
            <v>33800</v>
          </cell>
          <cell r="G3140" t="str">
            <v>1.6 ADVANCE MT</v>
          </cell>
          <cell r="H3140" t="str">
            <v>BLANCO</v>
          </cell>
          <cell r="I3140" t="str">
            <v>Nissan La Serena</v>
          </cell>
          <cell r="J3140" t="str">
            <v xml:space="preserve"> </v>
          </cell>
          <cell r="K3140" t="str">
            <v>Felipe Zárate</v>
          </cell>
          <cell r="L3140" t="str">
            <v>Matias Heredia</v>
          </cell>
          <cell r="M3140" t="str">
            <v>mheredia@callegari.cl</v>
          </cell>
          <cell r="N3140">
            <v>8400000</v>
          </cell>
        </row>
        <row r="3141">
          <cell r="A3141" t="str">
            <v>JZGH98</v>
          </cell>
          <cell r="B3141">
            <v>44068.744444444441</v>
          </cell>
          <cell r="C3141" t="str">
            <v>CHERY</v>
          </cell>
          <cell r="D3141" t="str">
            <v>TIGGO 2</v>
          </cell>
          <cell r="E3141">
            <v>2018</v>
          </cell>
          <cell r="F3141">
            <v>30681</v>
          </cell>
          <cell r="G3141" t="str">
            <v>1.5 GLS TELA MT 4X2</v>
          </cell>
          <cell r="H3141" t="str">
            <v>ROJO</v>
          </cell>
          <cell r="I3141" t="str">
            <v>Salamanca</v>
          </cell>
          <cell r="J3141" t="str">
            <v xml:space="preserve"> </v>
          </cell>
          <cell r="K3141" t="str">
            <v>Felipe Zárate</v>
          </cell>
          <cell r="L3141" t="str">
            <v>Cristian Rondanelli</v>
          </cell>
          <cell r="M3141" t="str">
            <v>crondanelli@callegari.cl</v>
          </cell>
          <cell r="N3141">
            <v>4500000</v>
          </cell>
        </row>
        <row r="3142">
          <cell r="A3142" t="str">
            <v>KRPW33</v>
          </cell>
          <cell r="B3142">
            <v>44068.498611111114</v>
          </cell>
          <cell r="C3142" t="str">
            <v>CHERY</v>
          </cell>
          <cell r="D3142" t="str">
            <v>TIGGO 2</v>
          </cell>
          <cell r="E3142">
            <v>2018</v>
          </cell>
          <cell r="F3142">
            <v>19000</v>
          </cell>
          <cell r="G3142" t="str">
            <v>1.5 GL MT 4X2</v>
          </cell>
          <cell r="H3142" t="str">
            <v>GRIS</v>
          </cell>
          <cell r="I3142" t="str">
            <v>Sk Copiapo</v>
          </cell>
          <cell r="J3142" t="str">
            <v xml:space="preserve"> </v>
          </cell>
          <cell r="K3142" t="str">
            <v>Felipe Zárate</v>
          </cell>
          <cell r="L3142" t="str">
            <v>Lorena Castillo</v>
          </cell>
          <cell r="M3142" t="str">
            <v>lcastillo@callegari.cl</v>
          </cell>
          <cell r="N3142">
            <v>4800000</v>
          </cell>
        </row>
        <row r="3143">
          <cell r="A3143" t="str">
            <v>KDTS55</v>
          </cell>
          <cell r="B3143">
            <v>44067.407638888886</v>
          </cell>
          <cell r="C3143" t="str">
            <v>HYUNDAI</v>
          </cell>
          <cell r="D3143" t="str">
            <v>TUCSON</v>
          </cell>
          <cell r="E3143">
            <v>2018</v>
          </cell>
          <cell r="F3143">
            <v>49100</v>
          </cell>
          <cell r="G3143" t="str">
            <v>2.0 TL PLUS FL MT 4X4</v>
          </cell>
          <cell r="H3143" t="str">
            <v>PLATEADO</v>
          </cell>
          <cell r="I3143" t="str">
            <v>Second Floor Kia</v>
          </cell>
          <cell r="J3143" t="str">
            <v xml:space="preserve"> </v>
          </cell>
          <cell r="K3143" t="str">
            <v>Felipe Zárate</v>
          </cell>
          <cell r="L3143" t="str">
            <v>Ariel Aguirre</v>
          </cell>
          <cell r="M3143" t="str">
            <v>a.aguirre@callegari.cl</v>
          </cell>
          <cell r="N3143">
            <v>10300000</v>
          </cell>
        </row>
        <row r="3144">
          <cell r="A3144" t="str">
            <v>KGLZ79</v>
          </cell>
          <cell r="B3144">
            <v>44064.788888888892</v>
          </cell>
          <cell r="C3144" t="str">
            <v>FORD</v>
          </cell>
          <cell r="D3144" t="str">
            <v>ECOSPORT</v>
          </cell>
          <cell r="E3144">
            <v>2018</v>
          </cell>
          <cell r="F3144">
            <v>46000</v>
          </cell>
          <cell r="H3144" t="str">
            <v>BLANCO</v>
          </cell>
          <cell r="I3144" t="str">
            <v>Megacentro Ovalle</v>
          </cell>
          <cell r="J3144" t="str">
            <v xml:space="preserve"> </v>
          </cell>
          <cell r="K3144" t="str">
            <v>Felipe Zárate</v>
          </cell>
          <cell r="L3144" t="str">
            <v>Jasen Jose</v>
          </cell>
          <cell r="M3144" t="str">
            <v>jjasen@callegari.cl</v>
          </cell>
          <cell r="N3144">
            <v>7000000</v>
          </cell>
        </row>
        <row r="3145">
          <cell r="A3145" t="str">
            <v>KZKC28</v>
          </cell>
          <cell r="B3145">
            <v>44064.45416666667</v>
          </cell>
          <cell r="C3145" t="str">
            <v>CHEVROLET</v>
          </cell>
          <cell r="D3145" t="str">
            <v>SPARK GT</v>
          </cell>
          <cell r="E3145">
            <v>2019</v>
          </cell>
          <cell r="F3145">
            <v>77555</v>
          </cell>
          <cell r="G3145" t="str">
            <v>1.2 GT DH E5 MT LT AC BT</v>
          </cell>
          <cell r="H3145" t="str">
            <v>BLANCO</v>
          </cell>
          <cell r="I3145" t="str">
            <v>Local Fco De Aguirre</v>
          </cell>
          <cell r="J3145" t="str">
            <v xml:space="preserve"> </v>
          </cell>
          <cell r="K3145" t="str">
            <v>Felipe Zárate</v>
          </cell>
          <cell r="L3145" t="str">
            <v>Maria Mendoza</v>
          </cell>
          <cell r="M3145" t="str">
            <v>maria.mendoza@callegari.cl</v>
          </cell>
          <cell r="N3145">
            <v>4000000</v>
          </cell>
        </row>
        <row r="3146">
          <cell r="A3146" t="str">
            <v>FXGY32</v>
          </cell>
          <cell r="B3146">
            <v>44063.622916666667</v>
          </cell>
          <cell r="C3146" t="str">
            <v>KIA MOTORS</v>
          </cell>
          <cell r="D3146" t="str">
            <v>SPORTAGE</v>
          </cell>
          <cell r="E3146">
            <v>2014</v>
          </cell>
          <cell r="F3146">
            <v>73500</v>
          </cell>
          <cell r="G3146" t="str">
            <v>SPORTAGE LX 2.0 GSL 6MT AC 4X4</v>
          </cell>
          <cell r="H3146" t="str">
            <v>NEGRO</v>
          </cell>
          <cell r="I3146" t="str">
            <v>Second Floor Peugeot</v>
          </cell>
          <cell r="J3146" t="str">
            <v xml:space="preserve"> </v>
          </cell>
          <cell r="K3146" t="str">
            <v>Felipe Zárate</v>
          </cell>
          <cell r="L3146" t="str">
            <v>Adriana Casallas</v>
          </cell>
          <cell r="M3146" t="str">
            <v>acasallas@callegari.cl</v>
          </cell>
          <cell r="N3146">
            <v>7000000</v>
          </cell>
        </row>
        <row r="3147">
          <cell r="A3147" t="str">
            <v>HSSJ21</v>
          </cell>
          <cell r="B3147">
            <v>44062.660416666666</v>
          </cell>
          <cell r="C3147" t="str">
            <v>TOYOTA</v>
          </cell>
          <cell r="D3147" t="str">
            <v>COROLLA</v>
          </cell>
          <cell r="E3147">
            <v>2016</v>
          </cell>
          <cell r="F3147">
            <v>87000</v>
          </cell>
          <cell r="G3147" t="str">
            <v>1.8 SDN GLI CVT 172VG0 AT</v>
          </cell>
          <cell r="H3147" t="str">
            <v>PLATEADO</v>
          </cell>
          <cell r="I3147" t="str">
            <v>Peugeot La Serena</v>
          </cell>
          <cell r="J3147" t="str">
            <v xml:space="preserve"> </v>
          </cell>
          <cell r="K3147" t="str">
            <v>Felipe Zárate</v>
          </cell>
          <cell r="L3147" t="str">
            <v>Camila Gonzalez</v>
          </cell>
          <cell r="M3147" t="str">
            <v>camila.gonzalez@callegari.cl</v>
          </cell>
          <cell r="N3147">
            <v>6200000</v>
          </cell>
        </row>
        <row r="3148">
          <cell r="A3148" t="str">
            <v>LXJV26</v>
          </cell>
          <cell r="B3148">
            <v>44062.410416666666</v>
          </cell>
          <cell r="C3148" t="str">
            <v>RENAULT</v>
          </cell>
          <cell r="D3148" t="str">
            <v>SYMBOL</v>
          </cell>
          <cell r="E3148">
            <v>2020</v>
          </cell>
          <cell r="F3148">
            <v>13556</v>
          </cell>
          <cell r="G3148" t="str">
            <v>1.6 INTENS MT</v>
          </cell>
          <cell r="H3148" t="str">
            <v>ROJO</v>
          </cell>
          <cell r="I3148" t="str">
            <v>Nissan La Serena</v>
          </cell>
          <cell r="J3148" t="str">
            <v xml:space="preserve"> </v>
          </cell>
          <cell r="K3148" t="str">
            <v>Felipe Zárate</v>
          </cell>
          <cell r="L3148" t="str">
            <v>Magdalena Olivares</v>
          </cell>
          <cell r="M3148" t="str">
            <v>molivares@callegari.cl</v>
          </cell>
          <cell r="N3148">
            <v>5500000</v>
          </cell>
        </row>
        <row r="3149">
          <cell r="A3149" t="str">
            <v>JSWR70</v>
          </cell>
          <cell r="B3149">
            <v>44062.385416666664</v>
          </cell>
          <cell r="C3149" t="str">
            <v>NISSAN</v>
          </cell>
          <cell r="D3149" t="str">
            <v>QASHQAI</v>
          </cell>
          <cell r="E3149">
            <v>2017</v>
          </cell>
          <cell r="F3149">
            <v>60000</v>
          </cell>
          <cell r="G3149" t="str">
            <v>2.0 SENSE AC MT 4X2</v>
          </cell>
          <cell r="H3149" t="str">
            <v>BLANCO</v>
          </cell>
          <cell r="I3149" t="str">
            <v>Nissan La Serena</v>
          </cell>
          <cell r="J3149" t="str">
            <v xml:space="preserve"> </v>
          </cell>
          <cell r="K3149" t="str">
            <v>Felipe Zárate</v>
          </cell>
          <cell r="L3149" t="str">
            <v>Magdalena Olivares</v>
          </cell>
          <cell r="M3149" t="str">
            <v>molivares@callegari.cl</v>
          </cell>
          <cell r="N3149">
            <v>8000000</v>
          </cell>
        </row>
        <row r="3150">
          <cell r="A3150" t="str">
            <v>JSWX26</v>
          </cell>
          <cell r="B3150">
            <v>44061.540277777778</v>
          </cell>
          <cell r="C3150" t="str">
            <v>KIA MOTORS</v>
          </cell>
          <cell r="D3150" t="str">
            <v>MORNING</v>
          </cell>
          <cell r="E3150">
            <v>2017</v>
          </cell>
          <cell r="F3150">
            <v>38379</v>
          </cell>
          <cell r="G3150" t="str">
            <v>MORNING LX 1.0L 5MT ABS</v>
          </cell>
          <cell r="H3150" t="str">
            <v>PLATEADO</v>
          </cell>
          <cell r="I3150" t="str">
            <v>Vallenar</v>
          </cell>
          <cell r="J3150" t="str">
            <v xml:space="preserve"> </v>
          </cell>
          <cell r="K3150" t="str">
            <v>Felipe Zárate</v>
          </cell>
          <cell r="L3150" t="str">
            <v>Janette Calderon</v>
          </cell>
          <cell r="M3150" t="str">
            <v>jcalderon@callegari.cl</v>
          </cell>
          <cell r="N3150">
            <v>3800000</v>
          </cell>
        </row>
        <row r="3151">
          <cell r="A3151" t="str">
            <v>KPKS29</v>
          </cell>
          <cell r="B3151">
            <v>44061.459722222222</v>
          </cell>
          <cell r="C3151" t="str">
            <v>KIA MOTORS</v>
          </cell>
          <cell r="D3151" t="str">
            <v>RIO 5</v>
          </cell>
          <cell r="E3151">
            <v>2018</v>
          </cell>
          <cell r="F3151">
            <v>15941</v>
          </cell>
          <cell r="G3151" t="str">
            <v>RIO 5 EX 1.4L 6MT</v>
          </cell>
          <cell r="H3151" t="str">
            <v>BLANCO</v>
          </cell>
          <cell r="I3151" t="str">
            <v>Nissan La Serena</v>
          </cell>
          <cell r="J3151" t="str">
            <v xml:space="preserve"> </v>
          </cell>
          <cell r="K3151" t="str">
            <v>Felipe Zárate</v>
          </cell>
          <cell r="L3151" t="str">
            <v>Magdalena Olivares</v>
          </cell>
          <cell r="M3151" t="str">
            <v>molivares@callegari.cl</v>
          </cell>
          <cell r="N3151">
            <v>6000000</v>
          </cell>
        </row>
        <row r="3152">
          <cell r="A3152" t="str">
            <v>LLBL19</v>
          </cell>
          <cell r="B3152">
            <v>44056.388194444444</v>
          </cell>
          <cell r="C3152" t="str">
            <v>KIA MOTORS</v>
          </cell>
          <cell r="D3152" t="str">
            <v>RIO 5</v>
          </cell>
          <cell r="E3152">
            <v>2019</v>
          </cell>
          <cell r="F3152">
            <v>11000</v>
          </cell>
          <cell r="G3152" t="str">
            <v>RIO 5 EX 1.4L 6MT AC</v>
          </cell>
          <cell r="H3152" t="str">
            <v>ROJO</v>
          </cell>
          <cell r="I3152" t="str">
            <v>Second Floor Kia</v>
          </cell>
          <cell r="J3152" t="str">
            <v xml:space="preserve"> </v>
          </cell>
          <cell r="K3152" t="str">
            <v>Felipe Zárate</v>
          </cell>
          <cell r="L3152" t="str">
            <v>Loreto Garces</v>
          </cell>
          <cell r="M3152" t="str">
            <v>lgarces@callegari.cl</v>
          </cell>
          <cell r="N3152">
            <v>6600000</v>
          </cell>
        </row>
        <row r="3153">
          <cell r="A3153" t="str">
            <v>KPKW93</v>
          </cell>
          <cell r="B3153">
            <v>44054.726388888892</v>
          </cell>
          <cell r="C3153" t="str">
            <v>DODGE</v>
          </cell>
          <cell r="D3153" t="str">
            <v>JOURNEY</v>
          </cell>
          <cell r="E3153">
            <v>2018</v>
          </cell>
          <cell r="F3153">
            <v>16700</v>
          </cell>
          <cell r="G3153" t="str">
            <v>2.4 SE AT</v>
          </cell>
          <cell r="H3153" t="str">
            <v>AZUL</v>
          </cell>
          <cell r="I3153" t="str">
            <v>Second Floor Usados</v>
          </cell>
          <cell r="J3153" t="str">
            <v xml:space="preserve"> </v>
          </cell>
          <cell r="K3153" t="str">
            <v>Felipe Zárate</v>
          </cell>
          <cell r="L3153" t="str">
            <v>Liliana Benitez</v>
          </cell>
          <cell r="M3153" t="str">
            <v>lbenitez@callegari.cl</v>
          </cell>
          <cell r="N3153">
            <v>9900000</v>
          </cell>
        </row>
        <row r="3154">
          <cell r="A3154" t="str">
            <v>JGCD96</v>
          </cell>
          <cell r="B3154">
            <v>44054.661111111112</v>
          </cell>
          <cell r="C3154" t="str">
            <v>CHERY</v>
          </cell>
          <cell r="D3154" t="str">
            <v>TIGGO 2</v>
          </cell>
          <cell r="E3154">
            <v>2017</v>
          </cell>
          <cell r="F3154">
            <v>43996</v>
          </cell>
          <cell r="G3154" t="str">
            <v>1.5 GLX ECOCUERO SUNROOF MT 4X2</v>
          </cell>
          <cell r="H3154" t="str">
            <v>GRIS</v>
          </cell>
          <cell r="I3154" t="str">
            <v>Vallenar</v>
          </cell>
          <cell r="J3154" t="str">
            <v xml:space="preserve"> </v>
          </cell>
          <cell r="K3154" t="str">
            <v>Felipe Zárate</v>
          </cell>
          <cell r="L3154" t="str">
            <v>Jorge Peña</v>
          </cell>
          <cell r="M3154" t="str">
            <v>jpenav@callegari.cl</v>
          </cell>
          <cell r="N3154">
            <v>4800000</v>
          </cell>
        </row>
        <row r="3155">
          <cell r="A3155" t="str">
            <v>KSRX90</v>
          </cell>
          <cell r="B3155">
            <v>44053.395833333336</v>
          </cell>
          <cell r="C3155" t="str">
            <v>RAM</v>
          </cell>
          <cell r="D3155">
            <v>700</v>
          </cell>
          <cell r="E3155">
            <v>2019</v>
          </cell>
          <cell r="F3155">
            <v>48710</v>
          </cell>
          <cell r="G3155" t="str">
            <v>1.4 SLT DC MT</v>
          </cell>
          <cell r="H3155" t="str">
            <v>GRIS</v>
          </cell>
          <cell r="I3155" t="str">
            <v>Megacentro Ovalle</v>
          </cell>
          <cell r="J3155" t="str">
            <v xml:space="preserve"> </v>
          </cell>
          <cell r="K3155" t="str">
            <v>Felipe Zárate</v>
          </cell>
          <cell r="L3155" t="str">
            <v>Ernesto Pereda</v>
          </cell>
          <cell r="M3155" t="str">
            <v>apereda@callegari.cl</v>
          </cell>
          <cell r="N3155">
            <v>6000000</v>
          </cell>
        </row>
        <row r="3156">
          <cell r="A3156" t="str">
            <v>DFPP12</v>
          </cell>
          <cell r="B3156">
            <v>44050.536805555559</v>
          </cell>
          <cell r="C3156" t="str">
            <v>NISSAN</v>
          </cell>
          <cell r="D3156" t="str">
            <v>QASHQAI</v>
          </cell>
          <cell r="E3156">
            <v>2011</v>
          </cell>
          <cell r="F3156">
            <v>115000</v>
          </cell>
          <cell r="G3156" t="str">
            <v>2.0 EE AC 6MT 4X2</v>
          </cell>
          <cell r="H3156" t="str">
            <v>BLANCO</v>
          </cell>
          <cell r="I3156" t="str">
            <v>Megacentro Ovalle</v>
          </cell>
          <cell r="J3156" t="str">
            <v xml:space="preserve"> </v>
          </cell>
          <cell r="K3156" t="str">
            <v>Felipe Zárate</v>
          </cell>
          <cell r="L3156" t="str">
            <v>Marcelo Vigorena</v>
          </cell>
          <cell r="M3156" t="str">
            <v>mvigorena@callegari.cl</v>
          </cell>
          <cell r="N3156">
            <v>4000000</v>
          </cell>
        </row>
        <row r="3157">
          <cell r="A3157" t="str">
            <v>JWTK80</v>
          </cell>
          <cell r="B3157">
            <v>44050.425000000003</v>
          </cell>
          <cell r="C3157" t="str">
            <v>FORD</v>
          </cell>
          <cell r="D3157" t="str">
            <v>RANGER</v>
          </cell>
          <cell r="E3157">
            <v>2018</v>
          </cell>
          <cell r="F3157">
            <v>24971</v>
          </cell>
          <cell r="G3157" t="str">
            <v>2.5 GSL XLT D/C MT</v>
          </cell>
          <cell r="H3157" t="str">
            <v>GRIS</v>
          </cell>
          <cell r="I3157" t="str">
            <v>Vallenar</v>
          </cell>
          <cell r="J3157" t="str">
            <v xml:space="preserve"> </v>
          </cell>
          <cell r="K3157" t="str">
            <v>Felipe Zárate</v>
          </cell>
          <cell r="L3157" t="str">
            <v>Jorge Peña</v>
          </cell>
          <cell r="M3157" t="str">
            <v>jpenav@callegari.cl</v>
          </cell>
          <cell r="N3157">
            <v>10000000</v>
          </cell>
        </row>
        <row r="3158">
          <cell r="A3158" t="str">
            <v>JXGF66</v>
          </cell>
          <cell r="B3158">
            <v>44047.646527777775</v>
          </cell>
          <cell r="C3158" t="str">
            <v>KIA MOTORS</v>
          </cell>
          <cell r="D3158" t="str">
            <v>SPORTAGE</v>
          </cell>
          <cell r="E3158">
            <v>2018</v>
          </cell>
          <cell r="F3158">
            <v>59000</v>
          </cell>
          <cell r="G3158" t="str">
            <v>SPORTAGE LX 2.0L DSL 6AT 2WD 6AB</v>
          </cell>
          <cell r="H3158" t="str">
            <v>PLATEADO</v>
          </cell>
          <cell r="I3158" t="str">
            <v>Kia La Serena</v>
          </cell>
          <cell r="J3158" t="str">
            <v xml:space="preserve"> </v>
          </cell>
          <cell r="K3158" t="str">
            <v>Felipe Zárate</v>
          </cell>
          <cell r="L3158" t="str">
            <v>Carolina Bustos</v>
          </cell>
          <cell r="M3158" t="str">
            <v>cbustos@callegari.cl</v>
          </cell>
          <cell r="N3158">
            <v>12250000</v>
          </cell>
        </row>
        <row r="3159">
          <cell r="A3159" t="str">
            <v>JPZH92</v>
          </cell>
          <cell r="B3159">
            <v>44047.535416666666</v>
          </cell>
          <cell r="C3159" t="str">
            <v>HYUNDAI</v>
          </cell>
          <cell r="D3159" t="str">
            <v>ACCENT</v>
          </cell>
          <cell r="E3159">
            <v>2017</v>
          </cell>
          <cell r="F3159">
            <v>37540</v>
          </cell>
          <cell r="G3159" t="str">
            <v>1.4 RB 5DR 6MT GL AC 2AB MT 4X2</v>
          </cell>
          <cell r="H3159" t="str">
            <v>PLATEADO</v>
          </cell>
          <cell r="I3159" t="str">
            <v>Nissan Copiapo</v>
          </cell>
          <cell r="J3159" t="str">
            <v xml:space="preserve"> </v>
          </cell>
          <cell r="K3159" t="str">
            <v>Felipe Zárate</v>
          </cell>
          <cell r="L3159" t="str">
            <v>Jonathan Barraza</v>
          </cell>
          <cell r="M3159" t="str">
            <v>jbarraza@callegari.cl</v>
          </cell>
          <cell r="N3159">
            <v>5800000</v>
          </cell>
        </row>
        <row r="3160">
          <cell r="A3160" t="str">
            <v>KPLB30</v>
          </cell>
          <cell r="B3160">
            <v>44046.381944444445</v>
          </cell>
          <cell r="C3160" t="str">
            <v>FORD</v>
          </cell>
          <cell r="D3160" t="str">
            <v>EXPLORER</v>
          </cell>
          <cell r="E3160">
            <v>2018</v>
          </cell>
          <cell r="F3160">
            <v>38000</v>
          </cell>
          <cell r="G3160" t="str">
            <v>3.5 XLT 3R 4X2 AT</v>
          </cell>
          <cell r="H3160" t="str">
            <v>GRIS</v>
          </cell>
          <cell r="I3160" t="str">
            <v>Megacentro Ovalle</v>
          </cell>
          <cell r="J3160" t="str">
            <v xml:space="preserve"> </v>
          </cell>
          <cell r="K3160" t="str">
            <v>Felipe Zárate</v>
          </cell>
          <cell r="L3160" t="str">
            <v>Jasen Jose</v>
          </cell>
          <cell r="M3160" t="str">
            <v>jjasen@callegari.cl</v>
          </cell>
          <cell r="N3160">
            <v>14600000</v>
          </cell>
        </row>
        <row r="3161">
          <cell r="A3161" t="str">
            <v>HBFV91</v>
          </cell>
          <cell r="B3161">
            <v>44044.536805555559</v>
          </cell>
          <cell r="C3161" t="str">
            <v>CHEVROLET</v>
          </cell>
          <cell r="D3161" t="str">
            <v>SPARK GT</v>
          </cell>
          <cell r="E3161">
            <v>2015</v>
          </cell>
          <cell r="F3161">
            <v>35201</v>
          </cell>
          <cell r="H3161" t="str">
            <v>CELESTE</v>
          </cell>
          <cell r="I3161" t="str">
            <v>Nissan La Serena</v>
          </cell>
          <cell r="J3161" t="str">
            <v xml:space="preserve"> </v>
          </cell>
          <cell r="K3161" t="str">
            <v>Felipe Zárate</v>
          </cell>
          <cell r="L3161" t="str">
            <v>Magdalena Olivares</v>
          </cell>
          <cell r="M3161" t="str">
            <v>molivares@callegari.cl</v>
          </cell>
          <cell r="N3161">
            <v>3350000</v>
          </cell>
        </row>
        <row r="3162">
          <cell r="A3162" t="str">
            <v>KZTS44</v>
          </cell>
          <cell r="B3162">
            <v>44044.42083333333</v>
          </cell>
          <cell r="C3162" t="str">
            <v>DODGE</v>
          </cell>
          <cell r="D3162" t="str">
            <v>DURANGO</v>
          </cell>
          <cell r="E3162">
            <v>2019</v>
          </cell>
          <cell r="F3162">
            <v>16300</v>
          </cell>
          <cell r="G3162" t="str">
            <v>3.6 SXT 4X4 AT</v>
          </cell>
          <cell r="H3162" t="str">
            <v>BLANCO</v>
          </cell>
          <cell r="I3162" t="str">
            <v>Megacentro La Serena</v>
          </cell>
          <cell r="J3162" t="str">
            <v xml:space="preserve"> </v>
          </cell>
          <cell r="K3162" t="str">
            <v>Felipe Zárate</v>
          </cell>
          <cell r="L3162" t="str">
            <v>Juan Saavedra</v>
          </cell>
          <cell r="M3162" t="str">
            <v>jsaavedra@callegari.cl</v>
          </cell>
          <cell r="N3162">
            <v>19800000</v>
          </cell>
        </row>
        <row r="3163">
          <cell r="A3163" t="str">
            <v>HBFV32</v>
          </cell>
          <cell r="B3163">
            <v>44041.652777777781</v>
          </cell>
          <cell r="C3163" t="str">
            <v>PEUGEOT</v>
          </cell>
          <cell r="D3163">
            <v>301</v>
          </cell>
          <cell r="E3163">
            <v>2015</v>
          </cell>
          <cell r="F3163">
            <v>95000</v>
          </cell>
          <cell r="G3163" t="str">
            <v>1.6 ALLURE PACK HDI 92HP MT DIESEL</v>
          </cell>
          <cell r="H3163" t="str">
            <v>GRIS</v>
          </cell>
          <cell r="I3163" t="str">
            <v>Peugeot La Serena</v>
          </cell>
          <cell r="J3163" t="str">
            <v xml:space="preserve"> </v>
          </cell>
          <cell r="K3163" t="str">
            <v>Felipe Zárate</v>
          </cell>
          <cell r="L3163" t="str">
            <v>Camila Gonzalez</v>
          </cell>
          <cell r="M3163" t="str">
            <v>camila.gonzalez@callegari.cl</v>
          </cell>
          <cell r="N3163">
            <v>5000000</v>
          </cell>
        </row>
        <row r="3164">
          <cell r="A3164" t="str">
            <v>JPPH48</v>
          </cell>
          <cell r="B3164">
            <v>44041.595833333333</v>
          </cell>
          <cell r="C3164" t="str">
            <v>NISSAN</v>
          </cell>
          <cell r="D3164" t="str">
            <v>KICKS</v>
          </cell>
          <cell r="E3164">
            <v>2017</v>
          </cell>
          <cell r="F3164">
            <v>49063</v>
          </cell>
          <cell r="G3164" t="str">
            <v>1.6 ADVANCE CVT AT</v>
          </cell>
          <cell r="H3164" t="str">
            <v>GRIS</v>
          </cell>
          <cell r="I3164" t="str">
            <v>Vallenar</v>
          </cell>
          <cell r="J3164" t="str">
            <v xml:space="preserve"> </v>
          </cell>
          <cell r="K3164" t="str">
            <v>Felipe Zárate</v>
          </cell>
          <cell r="L3164" t="str">
            <v>Janette Calderon</v>
          </cell>
          <cell r="M3164" t="str">
            <v>jcalderon@callegari.cl</v>
          </cell>
          <cell r="N3164">
            <v>8000000</v>
          </cell>
        </row>
        <row r="3165">
          <cell r="A3165" t="str">
            <v>GWWW65</v>
          </cell>
          <cell r="B3165">
            <v>44041.595138888886</v>
          </cell>
          <cell r="C3165" t="str">
            <v>DODGE</v>
          </cell>
          <cell r="D3165" t="str">
            <v>DURANGO</v>
          </cell>
          <cell r="E3165">
            <v>2015</v>
          </cell>
          <cell r="F3165">
            <v>110000</v>
          </cell>
          <cell r="G3165" t="str">
            <v>3.6 SXT 4X2 AT</v>
          </cell>
          <cell r="H3165" t="str">
            <v>BLANCO</v>
          </cell>
          <cell r="I3165" t="str">
            <v>Megacentro La Serena</v>
          </cell>
          <cell r="J3165" t="str">
            <v xml:space="preserve"> </v>
          </cell>
          <cell r="K3165" t="str">
            <v>Felipe Zárate</v>
          </cell>
          <cell r="L3165" t="str">
            <v>Eliana Aguilera</v>
          </cell>
          <cell r="M3165" t="str">
            <v>belen.aguilera@callegari.cl</v>
          </cell>
          <cell r="N3165">
            <v>9000000</v>
          </cell>
        </row>
        <row r="3166">
          <cell r="A3166" t="str">
            <v>JHRW49</v>
          </cell>
          <cell r="B3166">
            <v>44041.59097222222</v>
          </cell>
          <cell r="C3166" t="str">
            <v>FORD</v>
          </cell>
          <cell r="D3166" t="str">
            <v>EXPLORER</v>
          </cell>
          <cell r="E3166">
            <v>2017</v>
          </cell>
          <cell r="F3166">
            <v>30500</v>
          </cell>
          <cell r="H3166" t="str">
            <v>BLANCO</v>
          </cell>
          <cell r="I3166" t="str">
            <v>Second Floor Opel</v>
          </cell>
          <cell r="J3166" t="str">
            <v xml:space="preserve"> </v>
          </cell>
          <cell r="K3166" t="str">
            <v>Felipe Zárate</v>
          </cell>
          <cell r="L3166" t="str">
            <v>Luis Agustin Neira Rojas</v>
          </cell>
          <cell r="M3166" t="str">
            <v>lneira@callegari.cl</v>
          </cell>
          <cell r="N3166">
            <v>14000000</v>
          </cell>
        </row>
        <row r="3167">
          <cell r="A3167" t="str">
            <v>GFLK60</v>
          </cell>
          <cell r="B3167">
            <v>44041.553472222222</v>
          </cell>
          <cell r="C3167" t="str">
            <v>CHEVROLET</v>
          </cell>
          <cell r="D3167" t="str">
            <v>SPARK GT</v>
          </cell>
          <cell r="E3167">
            <v>2014</v>
          </cell>
          <cell r="F3167">
            <v>66000</v>
          </cell>
          <cell r="G3167" t="str">
            <v>1.2 GT HB MT LT AC</v>
          </cell>
          <cell r="H3167" t="str">
            <v>BLANCO</v>
          </cell>
          <cell r="I3167" t="str">
            <v>Second Floor Kia</v>
          </cell>
          <cell r="J3167" t="str">
            <v xml:space="preserve"> </v>
          </cell>
          <cell r="K3167" t="str">
            <v>Felipe Zárate</v>
          </cell>
          <cell r="L3167" t="str">
            <v>Ariel Aguirre</v>
          </cell>
          <cell r="M3167" t="str">
            <v>a.aguirre@callegari.cl</v>
          </cell>
          <cell r="N3167">
            <v>3000000</v>
          </cell>
        </row>
        <row r="3168">
          <cell r="A3168" t="str">
            <v>JRFR47</v>
          </cell>
          <cell r="B3168">
            <v>44041.536111111112</v>
          </cell>
          <cell r="C3168" t="str">
            <v>SUBARU</v>
          </cell>
          <cell r="D3168" t="str">
            <v>FORESTER</v>
          </cell>
          <cell r="E3168">
            <v>2017</v>
          </cell>
          <cell r="F3168">
            <v>90000</v>
          </cell>
          <cell r="G3168" t="str">
            <v>2.0 AWD CVT X AT</v>
          </cell>
          <cell r="H3168" t="str">
            <v>BLANCO</v>
          </cell>
          <cell r="I3168" t="str">
            <v>Megacentro La Serena</v>
          </cell>
          <cell r="J3168" t="str">
            <v xml:space="preserve"> </v>
          </cell>
          <cell r="K3168" t="str">
            <v>Felipe Zárate</v>
          </cell>
          <cell r="L3168" t="str">
            <v>Eliana Aguilera</v>
          </cell>
          <cell r="M3168" t="str">
            <v>belen.aguilera@callegari.cl</v>
          </cell>
          <cell r="N3168">
            <v>7700000</v>
          </cell>
        </row>
        <row r="3169">
          <cell r="A3169" t="str">
            <v>JZGK81</v>
          </cell>
          <cell r="B3169">
            <v>44041.48333333333</v>
          </cell>
          <cell r="C3169" t="str">
            <v>NISSAN</v>
          </cell>
          <cell r="D3169" t="str">
            <v>QASHQAI</v>
          </cell>
          <cell r="E3169">
            <v>2018</v>
          </cell>
          <cell r="F3169">
            <v>24300</v>
          </cell>
          <cell r="G3169" t="str">
            <v>2.0 SENSE AC MT 4X2</v>
          </cell>
          <cell r="H3169" t="str">
            <v>PLATEADO</v>
          </cell>
          <cell r="I3169" t="str">
            <v>Nissan La Serena</v>
          </cell>
          <cell r="J3169" t="str">
            <v xml:space="preserve"> </v>
          </cell>
          <cell r="K3169" t="str">
            <v>Felipe Zárate</v>
          </cell>
          <cell r="L3169" t="str">
            <v>Magdalena Olivares</v>
          </cell>
          <cell r="M3169" t="str">
            <v>molivares@callegari.cl</v>
          </cell>
          <cell r="N3169">
            <v>8300000</v>
          </cell>
        </row>
        <row r="3170">
          <cell r="A3170" t="str">
            <v>JSVY81</v>
          </cell>
          <cell r="B3170">
            <v>44041.382638888892</v>
          </cell>
          <cell r="C3170" t="str">
            <v>FORD</v>
          </cell>
          <cell r="D3170" t="str">
            <v>EDGE</v>
          </cell>
          <cell r="E3170">
            <v>2017</v>
          </cell>
          <cell r="F3170">
            <v>39000</v>
          </cell>
          <cell r="G3170" t="str">
            <v>3.5 SEL 4X4 AT</v>
          </cell>
          <cell r="H3170" t="str">
            <v>ROJO</v>
          </cell>
          <cell r="I3170" t="str">
            <v>Megacentro La Serena</v>
          </cell>
          <cell r="J3170" t="str">
            <v xml:space="preserve"> </v>
          </cell>
          <cell r="K3170" t="str">
            <v>Felipe Zárate</v>
          </cell>
          <cell r="L3170" t="str">
            <v>Eliana Aguilera</v>
          </cell>
          <cell r="M3170" t="str">
            <v>belen.aguilera@callegari.cl</v>
          </cell>
          <cell r="N3170">
            <v>13500000</v>
          </cell>
        </row>
        <row r="3171">
          <cell r="A3171" t="str">
            <v>KPLD29</v>
          </cell>
          <cell r="B3171">
            <v>44040.5</v>
          </cell>
          <cell r="C3171" t="str">
            <v>KIA MOTORS</v>
          </cell>
          <cell r="D3171" t="str">
            <v>MORNING</v>
          </cell>
          <cell r="E3171">
            <v>2018</v>
          </cell>
          <cell r="F3171">
            <v>5200</v>
          </cell>
          <cell r="G3171" t="str">
            <v>MORNING LX 1.0L 5MT ABS</v>
          </cell>
          <cell r="H3171" t="str">
            <v>PLATEADO</v>
          </cell>
          <cell r="I3171" t="str">
            <v>Kia La Serena</v>
          </cell>
          <cell r="J3171" t="str">
            <v xml:space="preserve"> </v>
          </cell>
          <cell r="K3171" t="str">
            <v>Felipe Zárate</v>
          </cell>
          <cell r="L3171" t="str">
            <v>Carolina Bustos</v>
          </cell>
          <cell r="M3171" t="str">
            <v>cbustos@callegari.cl</v>
          </cell>
          <cell r="N3171">
            <v>4500000</v>
          </cell>
        </row>
        <row r="3172">
          <cell r="A3172" t="str">
            <v>KJXC62</v>
          </cell>
          <cell r="B3172">
            <v>44040.409722222219</v>
          </cell>
          <cell r="C3172" t="str">
            <v>MITSUBISHI</v>
          </cell>
          <cell r="D3172" t="str">
            <v>L200</v>
          </cell>
          <cell r="E3172">
            <v>2018</v>
          </cell>
          <cell r="F3172">
            <v>85000</v>
          </cell>
          <cell r="G3172" t="str">
            <v>2.4 DAKAR CRS HP MT DIESEL</v>
          </cell>
          <cell r="H3172" t="str">
            <v>GRIS</v>
          </cell>
          <cell r="I3172" t="str">
            <v>Sk Copiapo</v>
          </cell>
          <cell r="J3172" t="str">
            <v xml:space="preserve"> </v>
          </cell>
          <cell r="K3172" t="str">
            <v>Felipe Zárate</v>
          </cell>
          <cell r="L3172" t="str">
            <v>Daiselys Osuna</v>
          </cell>
          <cell r="M3172" t="str">
            <v>daiselys.osuna@callegari.cl</v>
          </cell>
          <cell r="N3172">
            <v>11800000</v>
          </cell>
        </row>
        <row r="3173">
          <cell r="A3173" t="str">
            <v>LDVY37</v>
          </cell>
          <cell r="B3173">
            <v>44040.40902777778</v>
          </cell>
          <cell r="C3173" t="str">
            <v>MITSUBISHI</v>
          </cell>
          <cell r="D3173" t="str">
            <v>OUTLANDER</v>
          </cell>
          <cell r="E3173">
            <v>2019</v>
          </cell>
          <cell r="F3173">
            <v>7800</v>
          </cell>
          <cell r="G3173" t="str">
            <v>2.0 4X2 AT</v>
          </cell>
          <cell r="H3173" t="str">
            <v>PLATEADO</v>
          </cell>
          <cell r="I3173" t="str">
            <v>Kia La Serena</v>
          </cell>
          <cell r="J3173" t="str">
            <v xml:space="preserve"> </v>
          </cell>
          <cell r="K3173" t="str">
            <v>Felipe Zárate</v>
          </cell>
          <cell r="L3173" t="str">
            <v>Erica Miranda</v>
          </cell>
          <cell r="M3173" t="str">
            <v>emiranda@callegari.cl</v>
          </cell>
          <cell r="N3173">
            <v>9300000</v>
          </cell>
        </row>
        <row r="3174">
          <cell r="A3174" t="str">
            <v>JVYK57</v>
          </cell>
          <cell r="B3174">
            <v>44040.408333333333</v>
          </cell>
          <cell r="C3174" t="str">
            <v>DODGE</v>
          </cell>
          <cell r="D3174" t="str">
            <v>JOURNEY</v>
          </cell>
          <cell r="E3174">
            <v>2018</v>
          </cell>
          <cell r="F3174">
            <v>35800</v>
          </cell>
          <cell r="G3174" t="str">
            <v>2.4 SE AT</v>
          </cell>
          <cell r="H3174" t="str">
            <v>GRIS</v>
          </cell>
          <cell r="I3174" t="str">
            <v>Second Floor Peugeot</v>
          </cell>
          <cell r="J3174" t="str">
            <v xml:space="preserve"> </v>
          </cell>
          <cell r="K3174" t="str">
            <v>Felipe Zárate</v>
          </cell>
          <cell r="L3174" t="str">
            <v>Adriana Casallas</v>
          </cell>
          <cell r="M3174" t="str">
            <v>acasallas@callegari.cl</v>
          </cell>
          <cell r="N3174">
            <v>10000000</v>
          </cell>
        </row>
        <row r="3175">
          <cell r="A3175" t="str">
            <v>GFLZ78</v>
          </cell>
          <cell r="B3175">
            <v>44040.385416666664</v>
          </cell>
          <cell r="C3175" t="str">
            <v>MG</v>
          </cell>
          <cell r="D3175" t="str">
            <v>MG3</v>
          </cell>
          <cell r="E3175">
            <v>2014</v>
          </cell>
          <cell r="F3175">
            <v>78500</v>
          </cell>
          <cell r="G3175" t="str">
            <v>1.5 MT STD</v>
          </cell>
          <cell r="H3175" t="str">
            <v>NEGRO</v>
          </cell>
          <cell r="I3175" t="str">
            <v>Second Floor Jeep</v>
          </cell>
          <cell r="J3175" t="str">
            <v xml:space="preserve"> </v>
          </cell>
          <cell r="K3175" t="str">
            <v>Felipe Zárate</v>
          </cell>
          <cell r="L3175" t="str">
            <v>Mapi Palacios</v>
          </cell>
          <cell r="M3175" t="str">
            <v>mpalacios@callegari.cl</v>
          </cell>
          <cell r="N3175">
            <v>2750000</v>
          </cell>
        </row>
        <row r="3176">
          <cell r="A3176" t="str">
            <v>GHBH19</v>
          </cell>
          <cell r="B3176">
            <v>44039.672222222223</v>
          </cell>
          <cell r="C3176" t="str">
            <v>FORD</v>
          </cell>
          <cell r="D3176" t="str">
            <v>F-150</v>
          </cell>
          <cell r="E3176">
            <v>2014</v>
          </cell>
          <cell r="F3176">
            <v>70000</v>
          </cell>
          <cell r="G3176" t="str">
            <v>5.0 LARIAT AT NEW SUPERCREW 4X4</v>
          </cell>
          <cell r="H3176" t="str">
            <v>BLANCO</v>
          </cell>
          <cell r="I3176" t="str">
            <v>Megacentro La Serena</v>
          </cell>
          <cell r="J3176" t="str">
            <v xml:space="preserve"> </v>
          </cell>
          <cell r="K3176" t="str">
            <v>Felipe Zárate</v>
          </cell>
          <cell r="L3176" t="str">
            <v>Juan Saavedra</v>
          </cell>
          <cell r="M3176" t="str">
            <v>jsaavedra@callegari.cl</v>
          </cell>
          <cell r="N3176">
            <v>11500000</v>
          </cell>
        </row>
        <row r="3177">
          <cell r="A3177" t="str">
            <v>GTXP68</v>
          </cell>
          <cell r="B3177">
            <v>44039.506944444445</v>
          </cell>
          <cell r="C3177" t="str">
            <v>KIA MOTORS</v>
          </cell>
          <cell r="D3177" t="str">
            <v>RIO 4</v>
          </cell>
          <cell r="E3177">
            <v>2014</v>
          </cell>
          <cell r="F3177">
            <v>77600</v>
          </cell>
          <cell r="G3177" t="str">
            <v>RIO 4 EX 1.2L 5MT 2014</v>
          </cell>
          <cell r="H3177" t="str">
            <v>PLATEADO</v>
          </cell>
          <cell r="I3177" t="str">
            <v xml:space="preserve">Premium Usados </v>
          </cell>
          <cell r="J3177" t="str">
            <v xml:space="preserve"> </v>
          </cell>
          <cell r="K3177" t="str">
            <v>Felipe Zárate</v>
          </cell>
          <cell r="L3177" t="str">
            <v>Vanessa  Casanga</v>
          </cell>
          <cell r="M3177" t="str">
            <v>vcasanga@callegari.cl</v>
          </cell>
          <cell r="N3177">
            <v>3400000</v>
          </cell>
        </row>
        <row r="3178">
          <cell r="A3178" t="str">
            <v>JPYS69</v>
          </cell>
          <cell r="B3178">
            <v>44039.463888888888</v>
          </cell>
          <cell r="C3178" t="str">
            <v>NISSAN</v>
          </cell>
          <cell r="D3178" t="str">
            <v>QASHQAI</v>
          </cell>
          <cell r="E3178">
            <v>2017</v>
          </cell>
          <cell r="F3178">
            <v>59038</v>
          </cell>
          <cell r="G3178" t="str">
            <v>2.0 SENSE AC MT 4X2</v>
          </cell>
          <cell r="H3178" t="str">
            <v>GRIS</v>
          </cell>
          <cell r="I3178" t="str">
            <v>Second Floor Mg</v>
          </cell>
          <cell r="J3178" t="str">
            <v xml:space="preserve"> </v>
          </cell>
          <cell r="K3178" t="str">
            <v>Felipe Zárate</v>
          </cell>
          <cell r="L3178" t="str">
            <v>Whitney Torres</v>
          </cell>
          <cell r="M3178" t="str">
            <v>mariana.torres@callegari.cl</v>
          </cell>
          <cell r="N3178">
            <v>8000000</v>
          </cell>
        </row>
        <row r="3179">
          <cell r="A3179" t="str">
            <v>KJXF68</v>
          </cell>
          <cell r="B3179">
            <v>44039.425000000003</v>
          </cell>
          <cell r="C3179" t="str">
            <v>JEEP</v>
          </cell>
          <cell r="D3179" t="str">
            <v>COMPASS</v>
          </cell>
          <cell r="E3179">
            <v>2018</v>
          </cell>
          <cell r="F3179">
            <v>27683</v>
          </cell>
          <cell r="G3179" t="str">
            <v>2.3 SPORT LX MT</v>
          </cell>
          <cell r="H3179" t="str">
            <v>ROJO</v>
          </cell>
          <cell r="I3179" t="str">
            <v>Sk Copiapo</v>
          </cell>
          <cell r="J3179" t="str">
            <v xml:space="preserve"> </v>
          </cell>
          <cell r="K3179" t="str">
            <v>Felipe Zárate</v>
          </cell>
          <cell r="L3179" t="str">
            <v>Lorena Castillo</v>
          </cell>
          <cell r="M3179" t="str">
            <v>lcastillo@callegari.cl</v>
          </cell>
          <cell r="N3179">
            <v>9700000</v>
          </cell>
        </row>
        <row r="3180">
          <cell r="A3180" t="str">
            <v>FTTR92</v>
          </cell>
          <cell r="B3180">
            <v>44039.421527777777</v>
          </cell>
          <cell r="C3180" t="str">
            <v>HYUNDAI</v>
          </cell>
          <cell r="D3180" t="str">
            <v>ACCENT</v>
          </cell>
          <cell r="E3180">
            <v>2015</v>
          </cell>
          <cell r="F3180">
            <v>93879</v>
          </cell>
          <cell r="G3180" t="str">
            <v>1.4 RB GL AC MT 4X2</v>
          </cell>
          <cell r="H3180" t="str">
            <v>BLANCO</v>
          </cell>
          <cell r="I3180" t="str">
            <v>Vallenar</v>
          </cell>
          <cell r="J3180" t="str">
            <v xml:space="preserve"> </v>
          </cell>
          <cell r="K3180" t="str">
            <v>Felipe Zárate</v>
          </cell>
          <cell r="L3180" t="str">
            <v>Jorge Peña</v>
          </cell>
          <cell r="M3180" t="str">
            <v>jpenav@callegari.cl</v>
          </cell>
          <cell r="N3180">
            <v>4300000</v>
          </cell>
        </row>
        <row r="3181">
          <cell r="A3181" t="str">
            <v>LDVW81</v>
          </cell>
          <cell r="B3181">
            <v>44037.568749999999</v>
          </cell>
          <cell r="C3181" t="str">
            <v>MG</v>
          </cell>
          <cell r="D3181" t="str">
            <v>ZS</v>
          </cell>
          <cell r="E3181">
            <v>2019</v>
          </cell>
          <cell r="F3181">
            <v>9300</v>
          </cell>
          <cell r="G3181" t="str">
            <v>1.5 5MT STD MT</v>
          </cell>
          <cell r="H3181" t="str">
            <v>GRIS</v>
          </cell>
          <cell r="I3181" t="str">
            <v>Local Fco De Aguirre</v>
          </cell>
          <cell r="J3181" t="str">
            <v xml:space="preserve"> </v>
          </cell>
          <cell r="K3181" t="str">
            <v>Felipe Zárate</v>
          </cell>
          <cell r="L3181" t="str">
            <v>Maria Mendoza</v>
          </cell>
          <cell r="M3181" t="str">
            <v>maria.mendoza@callegari.cl</v>
          </cell>
          <cell r="N3181">
            <v>6500000</v>
          </cell>
        </row>
        <row r="3182">
          <cell r="A3182" t="str">
            <v>JSWF46</v>
          </cell>
          <cell r="B3182">
            <v>44037.543055555558</v>
          </cell>
          <cell r="C3182" t="str">
            <v>NISSAN</v>
          </cell>
          <cell r="D3182" t="str">
            <v>KICKS</v>
          </cell>
          <cell r="E3182">
            <v>2017</v>
          </cell>
          <cell r="F3182">
            <v>38854</v>
          </cell>
          <cell r="G3182" t="str">
            <v>1.6 ADVANCE MT</v>
          </cell>
          <cell r="H3182" t="str">
            <v>GRIS</v>
          </cell>
          <cell r="I3182" t="str">
            <v>Megacentro Copiapo</v>
          </cell>
          <cell r="J3182" t="str">
            <v xml:space="preserve"> </v>
          </cell>
          <cell r="K3182" t="str">
            <v>Felipe Zárate</v>
          </cell>
          <cell r="L3182" t="str">
            <v>Atalia Quinteros</v>
          </cell>
          <cell r="M3182" t="str">
            <v>ataliaq@callegari.cl</v>
          </cell>
          <cell r="N3182">
            <v>7000000</v>
          </cell>
        </row>
        <row r="3183">
          <cell r="A3183" t="str">
            <v>DZLZ78</v>
          </cell>
          <cell r="B3183">
            <v>44037.518750000003</v>
          </cell>
          <cell r="C3183" t="str">
            <v>NISSAN</v>
          </cell>
          <cell r="D3183" t="str">
            <v>QASHQAI</v>
          </cell>
          <cell r="E3183">
            <v>2013</v>
          </cell>
          <cell r="F3183">
            <v>113950</v>
          </cell>
          <cell r="G3183" t="str">
            <v>1.6 CON BARRA MT 4X2</v>
          </cell>
          <cell r="H3183" t="str">
            <v>BLANCO</v>
          </cell>
          <cell r="I3183" t="str">
            <v xml:space="preserve">Premium Usados </v>
          </cell>
          <cell r="J3183" t="str">
            <v xml:space="preserve"> </v>
          </cell>
          <cell r="K3183" t="str">
            <v>Felipe Zárate</v>
          </cell>
          <cell r="L3183" t="str">
            <v>Daniel Aguilera</v>
          </cell>
          <cell r="M3183" t="str">
            <v>daguilera@callegari.cl</v>
          </cell>
          <cell r="N3183">
            <v>4900000</v>
          </cell>
        </row>
        <row r="3184">
          <cell r="A3184" t="str">
            <v>JDPD49</v>
          </cell>
          <cell r="B3184">
            <v>44036.468055555553</v>
          </cell>
          <cell r="C3184" t="str">
            <v>MAZDA</v>
          </cell>
          <cell r="D3184" t="str">
            <v>CX-3</v>
          </cell>
          <cell r="E3184">
            <v>2017</v>
          </cell>
          <cell r="F3184">
            <v>37000</v>
          </cell>
          <cell r="G3184" t="str">
            <v>2.0 R 2WD 6MT</v>
          </cell>
          <cell r="H3184" t="str">
            <v>GRIS</v>
          </cell>
          <cell r="I3184" t="str">
            <v>Second Floor Usados</v>
          </cell>
          <cell r="J3184" t="str">
            <v xml:space="preserve"> </v>
          </cell>
          <cell r="K3184" t="str">
            <v>Felipe Zárate</v>
          </cell>
          <cell r="L3184" t="str">
            <v>Liliana Benitez</v>
          </cell>
          <cell r="M3184" t="str">
            <v>lbenitez@callegari.cl</v>
          </cell>
          <cell r="N3184">
            <v>8000000</v>
          </cell>
        </row>
        <row r="3185">
          <cell r="A3185" t="str">
            <v>LLBV43</v>
          </cell>
          <cell r="B3185">
            <v>44036.442361111112</v>
          </cell>
          <cell r="C3185" t="str">
            <v>NISSAN</v>
          </cell>
          <cell r="D3185" t="str">
            <v>QASHQAI</v>
          </cell>
          <cell r="E3185">
            <v>2019</v>
          </cell>
          <cell r="F3185">
            <v>12251</v>
          </cell>
          <cell r="G3185" t="str">
            <v>2.0 SENSE AC MT 4X2</v>
          </cell>
          <cell r="H3185" t="str">
            <v>GRIS</v>
          </cell>
          <cell r="I3185" t="str">
            <v>Local Fco De Aguirre</v>
          </cell>
          <cell r="J3185" t="str">
            <v xml:space="preserve"> </v>
          </cell>
          <cell r="K3185" t="str">
            <v>Felipe Zárate</v>
          </cell>
          <cell r="L3185" t="str">
            <v>Maria Mendoza</v>
          </cell>
          <cell r="M3185" t="str">
            <v>maria.mendoza@callegari.cl</v>
          </cell>
          <cell r="N3185">
            <v>9500000</v>
          </cell>
        </row>
        <row r="3186">
          <cell r="A3186" t="str">
            <v>KJYR87</v>
          </cell>
          <cell r="B3186">
            <v>44035.746527777781</v>
          </cell>
          <cell r="C3186" t="str">
            <v>FORD</v>
          </cell>
          <cell r="D3186" t="str">
            <v>ECOSPORT</v>
          </cell>
          <cell r="E3186">
            <v>2018</v>
          </cell>
          <cell r="F3186">
            <v>48000</v>
          </cell>
          <cell r="G3186" t="str">
            <v>1.5 SE MT</v>
          </cell>
          <cell r="H3186" t="str">
            <v>GRIS</v>
          </cell>
          <cell r="I3186" t="str">
            <v>Megacentro La Serena</v>
          </cell>
          <cell r="J3186" t="str">
            <v xml:space="preserve"> </v>
          </cell>
          <cell r="K3186" t="str">
            <v>Felipe Zárate</v>
          </cell>
          <cell r="L3186" t="str">
            <v>Eliana Aguilera</v>
          </cell>
          <cell r="M3186" t="str">
            <v>belen.aguilera@callegari.cl</v>
          </cell>
          <cell r="N3186">
            <v>7000000</v>
          </cell>
        </row>
        <row r="3187">
          <cell r="A3187" t="str">
            <v>DHJJ41</v>
          </cell>
          <cell r="B3187">
            <v>44035.554166666669</v>
          </cell>
          <cell r="C3187" t="str">
            <v>DODGE</v>
          </cell>
          <cell r="D3187" t="str">
            <v>JOURNEY</v>
          </cell>
          <cell r="E3187">
            <v>2012</v>
          </cell>
          <cell r="F3187">
            <v>107300</v>
          </cell>
          <cell r="G3187" t="str">
            <v>2.4 SXT AT</v>
          </cell>
          <cell r="H3187" t="str">
            <v>GRIS</v>
          </cell>
          <cell r="I3187" t="str">
            <v>Megacentro La Serena</v>
          </cell>
          <cell r="J3187" t="str">
            <v xml:space="preserve"> </v>
          </cell>
          <cell r="K3187" t="str">
            <v>Felipe Zárate</v>
          </cell>
          <cell r="L3187" t="str">
            <v>Juan Saavedra</v>
          </cell>
          <cell r="M3187" t="str">
            <v>jsaavedra@callegari.cl</v>
          </cell>
          <cell r="N3187">
            <v>4200000</v>
          </cell>
        </row>
        <row r="3188">
          <cell r="A3188" t="str">
            <v>JYBB62</v>
          </cell>
          <cell r="B3188">
            <v>44035.422222222223</v>
          </cell>
          <cell r="C3188" t="str">
            <v>DODGE</v>
          </cell>
          <cell r="D3188" t="str">
            <v>RAM</v>
          </cell>
          <cell r="E3188">
            <v>2017</v>
          </cell>
          <cell r="F3188">
            <v>53500</v>
          </cell>
          <cell r="G3188" t="str">
            <v>5.7 1500 LARAMIE CREW CAB AT 4X4</v>
          </cell>
          <cell r="H3188" t="str">
            <v>NEGRO</v>
          </cell>
          <cell r="I3188" t="str">
            <v>Mitsubishi</v>
          </cell>
          <cell r="J3188" t="str">
            <v xml:space="preserve"> </v>
          </cell>
          <cell r="K3188" t="str">
            <v>Felipe Zárate</v>
          </cell>
          <cell r="L3188" t="str">
            <v>Rodrigo Salazar</v>
          </cell>
          <cell r="M3188" t="str">
            <v>rsalazar@callegari.cl</v>
          </cell>
          <cell r="N3188">
            <v>17600000</v>
          </cell>
        </row>
        <row r="3189">
          <cell r="A3189" t="str">
            <v>JRBB74</v>
          </cell>
          <cell r="B3189">
            <v>44035.42083333333</v>
          </cell>
          <cell r="C3189" t="str">
            <v>VOLKSWAGEN</v>
          </cell>
          <cell r="D3189" t="str">
            <v>BORA</v>
          </cell>
          <cell r="E3189">
            <v>2017</v>
          </cell>
          <cell r="F3189">
            <v>71000</v>
          </cell>
          <cell r="G3189" t="str">
            <v>2.0 TDIHIGHLINE AT DIESEL</v>
          </cell>
          <cell r="H3189" t="str">
            <v>PLATEADO</v>
          </cell>
          <cell r="I3189" t="str">
            <v xml:space="preserve">Premium Usados </v>
          </cell>
          <cell r="J3189" t="str">
            <v xml:space="preserve"> </v>
          </cell>
          <cell r="K3189" t="str">
            <v>Felipe Zárate</v>
          </cell>
          <cell r="L3189" t="str">
            <v>Daniel Aguilera</v>
          </cell>
          <cell r="M3189" t="str">
            <v>daguilera@callegari.cl</v>
          </cell>
          <cell r="N3189">
            <v>6000000</v>
          </cell>
        </row>
        <row r="3190">
          <cell r="A3190" t="str">
            <v>HRWS95</v>
          </cell>
          <cell r="B3190">
            <v>44035.39166666667</v>
          </cell>
          <cell r="C3190" t="str">
            <v>TOYOTA</v>
          </cell>
          <cell r="D3190" t="str">
            <v>RAV4</v>
          </cell>
          <cell r="E3190">
            <v>2016</v>
          </cell>
          <cell r="F3190">
            <v>51000</v>
          </cell>
          <cell r="G3190" t="str">
            <v>2.0 STD 4X2 AT 722CL0</v>
          </cell>
          <cell r="H3190" t="str">
            <v>PLATEADO</v>
          </cell>
          <cell r="I3190" t="str">
            <v>Second Floor Peugeot</v>
          </cell>
          <cell r="J3190" t="str">
            <v xml:space="preserve"> </v>
          </cell>
          <cell r="K3190" t="str">
            <v>Felipe Zárate</v>
          </cell>
          <cell r="L3190" t="str">
            <v>Adriana Casallas</v>
          </cell>
          <cell r="M3190" t="str">
            <v>acasallas@callegari.cl</v>
          </cell>
          <cell r="N3190">
            <v>8000000</v>
          </cell>
        </row>
        <row r="3191">
          <cell r="A3191" t="str">
            <v>GYDK30</v>
          </cell>
          <cell r="B3191">
            <v>44033.664583333331</v>
          </cell>
          <cell r="C3191" t="str">
            <v>CHEVROLET</v>
          </cell>
          <cell r="D3191" t="str">
            <v>CAPTIVA</v>
          </cell>
          <cell r="E3191">
            <v>2015</v>
          </cell>
          <cell r="F3191">
            <v>70000</v>
          </cell>
          <cell r="G3191" t="str">
            <v>2.4 LT FULL 6AT</v>
          </cell>
          <cell r="H3191" t="str">
            <v>GRIS</v>
          </cell>
          <cell r="I3191" t="str">
            <v>Peugeot La Serena</v>
          </cell>
          <cell r="J3191" t="str">
            <v xml:space="preserve"> </v>
          </cell>
          <cell r="K3191" t="str">
            <v>Felipe Zárate</v>
          </cell>
          <cell r="L3191" t="str">
            <v>Camila Gonzalez</v>
          </cell>
          <cell r="M3191" t="str">
            <v>camila.gonzalez@callegari.cl</v>
          </cell>
          <cell r="N3191">
            <v>8100000</v>
          </cell>
        </row>
        <row r="3192">
          <cell r="A3192" t="str">
            <v>HRTF62</v>
          </cell>
          <cell r="B3192">
            <v>44034.450694444444</v>
          </cell>
          <cell r="C3192" t="str">
            <v>FORD</v>
          </cell>
          <cell r="D3192" t="str">
            <v>F-150</v>
          </cell>
          <cell r="E3192">
            <v>2016</v>
          </cell>
          <cell r="F3192">
            <v>120000</v>
          </cell>
          <cell r="G3192" t="str">
            <v>5.0 XLT AT CC 4X4</v>
          </cell>
          <cell r="H3192" t="str">
            <v>NEGRO</v>
          </cell>
          <cell r="I3192" t="str">
            <v>Megacentro La Serena</v>
          </cell>
          <cell r="J3192" t="str">
            <v xml:space="preserve"> </v>
          </cell>
          <cell r="K3192" t="str">
            <v>Felipe Zárate</v>
          </cell>
          <cell r="L3192" t="str">
            <v>Juan Saavedra</v>
          </cell>
          <cell r="M3192" t="str">
            <v>jsaavedra@callegari.cl</v>
          </cell>
          <cell r="N3192">
            <v>11000000</v>
          </cell>
        </row>
        <row r="3193">
          <cell r="A3193" t="str">
            <v>JGDG99</v>
          </cell>
          <cell r="B3193">
            <v>44033.728472222225</v>
          </cell>
          <cell r="C3193" t="str">
            <v>MAZDA</v>
          </cell>
          <cell r="D3193" t="str">
            <v>CX-5</v>
          </cell>
          <cell r="E3193">
            <v>2017</v>
          </cell>
          <cell r="F3193">
            <v>68000</v>
          </cell>
          <cell r="G3193" t="str">
            <v>2.0 R 2WD 6AT I-STOP</v>
          </cell>
          <cell r="H3193" t="str">
            <v>ROJO</v>
          </cell>
          <cell r="I3193" t="str">
            <v>Local Usados</v>
          </cell>
          <cell r="J3193" t="str">
            <v xml:space="preserve"> </v>
          </cell>
          <cell r="K3193" t="str">
            <v>Felipe Zárate</v>
          </cell>
          <cell r="L3193" t="str">
            <v>Luis Agustin Neira Rojas</v>
          </cell>
          <cell r="M3193" t="str">
            <v>lneira@callegari.cl</v>
          </cell>
          <cell r="N3193">
            <v>10200000</v>
          </cell>
        </row>
        <row r="3194">
          <cell r="A3194" t="str">
            <v>JKYG44</v>
          </cell>
          <cell r="B3194">
            <v>44033.724305555559</v>
          </cell>
          <cell r="C3194" t="str">
            <v>SUBARU</v>
          </cell>
          <cell r="D3194" t="str">
            <v>OUTBACK</v>
          </cell>
          <cell r="E3194">
            <v>2017</v>
          </cell>
          <cell r="F3194">
            <v>60000</v>
          </cell>
          <cell r="G3194" t="str">
            <v>2.5 AWD CVT XS AT</v>
          </cell>
          <cell r="H3194" t="str">
            <v>GRIS</v>
          </cell>
          <cell r="I3194" t="str">
            <v>Megacentro La Serena</v>
          </cell>
          <cell r="J3194" t="str">
            <v xml:space="preserve"> </v>
          </cell>
          <cell r="K3194" t="str">
            <v>Felipe Zárate</v>
          </cell>
          <cell r="L3194" t="str">
            <v>Manuel Villalon</v>
          </cell>
          <cell r="M3194" t="str">
            <v>mvillalon@callegari.cl</v>
          </cell>
          <cell r="N3194">
            <v>10800000</v>
          </cell>
        </row>
        <row r="3195">
          <cell r="A3195" t="str">
            <v>LCZZ96</v>
          </cell>
          <cell r="B3195">
            <v>44033.55</v>
          </cell>
          <cell r="C3195" t="str">
            <v>NISSAN</v>
          </cell>
          <cell r="D3195" t="str">
            <v>NP300</v>
          </cell>
          <cell r="E3195">
            <v>2019</v>
          </cell>
          <cell r="F3195">
            <v>18300</v>
          </cell>
          <cell r="G3195" t="str">
            <v>2.3 DSL DC LE AT 4WD</v>
          </cell>
          <cell r="H3195" t="str">
            <v>ROJO</v>
          </cell>
          <cell r="I3195" t="str">
            <v>Nissan La Serena</v>
          </cell>
          <cell r="J3195" t="str">
            <v xml:space="preserve"> </v>
          </cell>
          <cell r="K3195" t="str">
            <v>Felipe Zárate</v>
          </cell>
          <cell r="L3195" t="str">
            <v>Magdalena Olivares</v>
          </cell>
          <cell r="M3195" t="str">
            <v>molivares@callegari.cl</v>
          </cell>
          <cell r="N3195">
            <v>15000000</v>
          </cell>
        </row>
        <row r="3196">
          <cell r="A3196" t="str">
            <v>LBGS98</v>
          </cell>
          <cell r="B3196">
            <v>44033.549305555556</v>
          </cell>
          <cell r="C3196" t="str">
            <v>NISSAN</v>
          </cell>
          <cell r="D3196" t="str">
            <v>PATHFINDER</v>
          </cell>
          <cell r="E3196">
            <v>2019</v>
          </cell>
          <cell r="F3196">
            <v>4500</v>
          </cell>
          <cell r="G3196" t="str">
            <v>3.5 AT ADVANCE CVT 4X4</v>
          </cell>
          <cell r="H3196" t="str">
            <v>BLANCO</v>
          </cell>
          <cell r="I3196" t="str">
            <v>Nissan La Serena</v>
          </cell>
          <cell r="J3196" t="str">
            <v xml:space="preserve"> </v>
          </cell>
          <cell r="K3196" t="str">
            <v>Felipe Zárate</v>
          </cell>
          <cell r="L3196" t="str">
            <v>Magdalena Olivares</v>
          </cell>
          <cell r="M3196" t="str">
            <v>molivares@callegari.cl</v>
          </cell>
          <cell r="N3196">
            <v>17500000</v>
          </cell>
        </row>
        <row r="3197">
          <cell r="A3197" t="str">
            <v>LDVW44</v>
          </cell>
          <cell r="B3197">
            <v>44032.683333333334</v>
          </cell>
          <cell r="C3197" t="str">
            <v>NISSAN</v>
          </cell>
          <cell r="D3197" t="str">
            <v>X-TRAIL</v>
          </cell>
          <cell r="E3197">
            <v>2019</v>
          </cell>
          <cell r="F3197">
            <v>20000</v>
          </cell>
          <cell r="G3197" t="str">
            <v>2.5 SENSE CVT 4X2 2F AT</v>
          </cell>
          <cell r="H3197" t="str">
            <v>NEGRO</v>
          </cell>
          <cell r="I3197" t="str">
            <v xml:space="preserve">Premium Usados </v>
          </cell>
          <cell r="J3197" t="str">
            <v xml:space="preserve"> </v>
          </cell>
          <cell r="K3197" t="str">
            <v>Felipe Zárate</v>
          </cell>
          <cell r="L3197" t="str">
            <v>Daniel Aguilera</v>
          </cell>
          <cell r="M3197" t="str">
            <v>daguilera@callegari.cl</v>
          </cell>
          <cell r="N3197">
            <v>10900000</v>
          </cell>
        </row>
        <row r="3198">
          <cell r="A3198" t="str">
            <v>KZDP88</v>
          </cell>
          <cell r="B3198">
            <v>44032.657638888886</v>
          </cell>
          <cell r="C3198" t="str">
            <v>CHEVROLET</v>
          </cell>
          <cell r="D3198" t="str">
            <v>ONIX</v>
          </cell>
          <cell r="E3198">
            <v>2019</v>
          </cell>
          <cell r="F3198">
            <v>30000</v>
          </cell>
          <cell r="G3198" t="str">
            <v>1.4 LTZ MT</v>
          </cell>
          <cell r="H3198" t="str">
            <v>BLANCO</v>
          </cell>
          <cell r="I3198" t="str">
            <v>Local Usados</v>
          </cell>
          <cell r="J3198" t="str">
            <v xml:space="preserve"> </v>
          </cell>
          <cell r="K3198" t="str">
            <v>Felipe Zárate</v>
          </cell>
          <cell r="L3198" t="str">
            <v>Luis Agustin Neira Rojas</v>
          </cell>
          <cell r="M3198" t="str">
            <v>lneira@callegari.cl</v>
          </cell>
          <cell r="N3198">
            <v>6000000</v>
          </cell>
        </row>
        <row r="3199">
          <cell r="A3199" t="str">
            <v>DSGR22</v>
          </cell>
          <cell r="B3199">
            <v>44032.654861111114</v>
          </cell>
          <cell r="C3199" t="str">
            <v>KIA MOTORS</v>
          </cell>
          <cell r="D3199" t="str">
            <v>SORENTO</v>
          </cell>
          <cell r="E3199">
            <v>2012</v>
          </cell>
          <cell r="F3199">
            <v>80000</v>
          </cell>
          <cell r="G3199" t="str">
            <v>SORENTO GSL 7P 2.4 AUT 4X4</v>
          </cell>
          <cell r="H3199" t="str">
            <v>BLANCO</v>
          </cell>
          <cell r="I3199" t="str">
            <v>Second Floor Kia</v>
          </cell>
          <cell r="J3199" t="str">
            <v xml:space="preserve"> </v>
          </cell>
          <cell r="K3199" t="str">
            <v>Felipe Zárate</v>
          </cell>
          <cell r="L3199" t="str">
            <v>Loreto Garces</v>
          </cell>
          <cell r="M3199" t="str">
            <v>lgarces@callegari.cl</v>
          </cell>
          <cell r="N3199">
            <v>6000000</v>
          </cell>
        </row>
        <row r="3200">
          <cell r="A3200" t="str">
            <v>JPPR51</v>
          </cell>
          <cell r="B3200">
            <v>44032.429166666669</v>
          </cell>
          <cell r="C3200" t="str">
            <v>MG</v>
          </cell>
          <cell r="D3200" t="str">
            <v>MG3</v>
          </cell>
          <cell r="E3200">
            <v>2017</v>
          </cell>
          <cell r="F3200">
            <v>34400</v>
          </cell>
          <cell r="G3200" t="str">
            <v>1.5 MT STD</v>
          </cell>
          <cell r="H3200" t="str">
            <v>AZUL</v>
          </cell>
          <cell r="I3200" t="str">
            <v>Second Floor Mg</v>
          </cell>
          <cell r="J3200" t="str">
            <v xml:space="preserve"> </v>
          </cell>
          <cell r="K3200" t="str">
            <v>Felipe Zárate</v>
          </cell>
          <cell r="L3200" t="str">
            <v>Whitney Torres</v>
          </cell>
          <cell r="M3200" t="str">
            <v>mariana.torres@callegari.cl</v>
          </cell>
          <cell r="N3200">
            <v>3800000</v>
          </cell>
        </row>
        <row r="3201">
          <cell r="A3201" t="str">
            <v>JZSP26</v>
          </cell>
          <cell r="B3201">
            <v>44030.525694444441</v>
          </cell>
          <cell r="C3201" t="str">
            <v>HYUNDAI</v>
          </cell>
          <cell r="D3201" t="str">
            <v>ACCENT</v>
          </cell>
          <cell r="E3201">
            <v>2018</v>
          </cell>
          <cell r="F3201">
            <v>6700</v>
          </cell>
          <cell r="G3201" t="str">
            <v>1.4 RB 5DR 6MT GL AC 2AB MT 4X2</v>
          </cell>
          <cell r="H3201" t="str">
            <v>BLANCO</v>
          </cell>
          <cell r="I3201" t="str">
            <v>Local Fco De Aguirre</v>
          </cell>
          <cell r="J3201" t="str">
            <v xml:space="preserve"> </v>
          </cell>
          <cell r="K3201" t="str">
            <v>Felipe Zárate</v>
          </cell>
          <cell r="L3201" t="str">
            <v>Mapi Palacios</v>
          </cell>
          <cell r="M3201" t="str">
            <v>mpalacios@callegari.cl</v>
          </cell>
          <cell r="N3201">
            <v>6000000</v>
          </cell>
        </row>
        <row r="3202">
          <cell r="A3202" t="str">
            <v>KGPD49</v>
          </cell>
          <cell r="B3202">
            <v>44030.493055555555</v>
          </cell>
          <cell r="C3202" t="str">
            <v>FORD</v>
          </cell>
          <cell r="D3202" t="str">
            <v>FIESTA</v>
          </cell>
          <cell r="E3202">
            <v>2018</v>
          </cell>
          <cell r="F3202">
            <v>7500</v>
          </cell>
          <cell r="G3202" t="str">
            <v>1.6 TITANIUM 5P MT</v>
          </cell>
          <cell r="H3202" t="str">
            <v>NEGRO</v>
          </cell>
          <cell r="I3202" t="str">
            <v>Megacentro La Serena</v>
          </cell>
          <cell r="J3202" t="str">
            <v xml:space="preserve"> </v>
          </cell>
          <cell r="K3202" t="str">
            <v>Felipe Zárate</v>
          </cell>
          <cell r="L3202" t="str">
            <v>Juan Saavedra</v>
          </cell>
          <cell r="M3202" t="str">
            <v>jsaavedra@callegari.cl</v>
          </cell>
          <cell r="N3202">
            <v>6600000</v>
          </cell>
        </row>
        <row r="3203">
          <cell r="A3203" t="str">
            <v>KRWD48</v>
          </cell>
          <cell r="B3203">
            <v>44029.645138888889</v>
          </cell>
          <cell r="C3203" t="str">
            <v>CITROEN</v>
          </cell>
          <cell r="D3203" t="str">
            <v>C-ELYSEE</v>
          </cell>
          <cell r="E3203">
            <v>2018</v>
          </cell>
          <cell r="F3203">
            <v>26000</v>
          </cell>
          <cell r="G3203" t="str">
            <v>1.2 PURETECH SHINE MT</v>
          </cell>
          <cell r="H3203" t="str">
            <v>AZUL</v>
          </cell>
          <cell r="I3203" t="str">
            <v>Megacentro La Serena</v>
          </cell>
          <cell r="J3203" t="str">
            <v xml:space="preserve"> </v>
          </cell>
          <cell r="K3203" t="str">
            <v>Felipe Zárate</v>
          </cell>
          <cell r="L3203" t="str">
            <v>Eliana Aguilera</v>
          </cell>
          <cell r="M3203" t="str">
            <v>belen.aguilera@callegari.cl</v>
          </cell>
          <cell r="N3203">
            <v>5500000</v>
          </cell>
        </row>
        <row r="3204">
          <cell r="A3204" t="str">
            <v>JXRX90</v>
          </cell>
          <cell r="B3204">
            <v>44029.438194444447</v>
          </cell>
          <cell r="C3204" t="str">
            <v>BMW</v>
          </cell>
          <cell r="D3204">
            <v>118</v>
          </cell>
          <cell r="E3204">
            <v>2017</v>
          </cell>
          <cell r="F3204">
            <v>50000</v>
          </cell>
          <cell r="G3204" t="str">
            <v>1.5 I 5 PUERTAS AT</v>
          </cell>
          <cell r="H3204" t="str">
            <v>GRIS</v>
          </cell>
          <cell r="I3204" t="str">
            <v>Megacentro La Serena</v>
          </cell>
          <cell r="J3204" t="str">
            <v xml:space="preserve"> </v>
          </cell>
          <cell r="K3204" t="str">
            <v>Felipe Zárate</v>
          </cell>
          <cell r="L3204" t="str">
            <v>Manuel Villalon</v>
          </cell>
          <cell r="M3204" t="str">
            <v>mvillalon@callegari.cl</v>
          </cell>
          <cell r="N3204">
            <v>9500000</v>
          </cell>
        </row>
        <row r="3205">
          <cell r="A3205" t="str">
            <v>JCWL33</v>
          </cell>
          <cell r="B3205">
            <v>44027.420138888891</v>
          </cell>
          <cell r="C3205" t="str">
            <v>RENAULT</v>
          </cell>
          <cell r="D3205" t="str">
            <v>KOLEOS</v>
          </cell>
          <cell r="E3205">
            <v>2017</v>
          </cell>
          <cell r="F3205">
            <v>65000</v>
          </cell>
          <cell r="G3205" t="str">
            <v>2.5 PRIV 4X4 AT</v>
          </cell>
          <cell r="H3205" t="str">
            <v>GRIS</v>
          </cell>
          <cell r="I3205" t="str">
            <v>Megacentro La Serena</v>
          </cell>
          <cell r="J3205" t="str">
            <v xml:space="preserve"> </v>
          </cell>
          <cell r="K3205" t="str">
            <v>Felipe Zárate</v>
          </cell>
          <cell r="L3205" t="str">
            <v>Manuel Villalon</v>
          </cell>
          <cell r="M3205" t="str">
            <v>mvillalon@callegari.cl</v>
          </cell>
          <cell r="N3205">
            <v>11500000</v>
          </cell>
        </row>
        <row r="3206">
          <cell r="A3206" t="str">
            <v>KJYF88</v>
          </cell>
          <cell r="B3206">
            <v>44026.725694444445</v>
          </cell>
          <cell r="C3206" t="str">
            <v>PEUGEOT</v>
          </cell>
          <cell r="D3206">
            <v>3008</v>
          </cell>
          <cell r="E3206">
            <v>2018</v>
          </cell>
          <cell r="F3206">
            <v>41000</v>
          </cell>
          <cell r="G3206" t="str">
            <v>2.0 GT BLHDI 180HP EAT6E6 DIESEL</v>
          </cell>
          <cell r="H3206" t="str">
            <v>GRIS</v>
          </cell>
          <cell r="I3206" t="str">
            <v>Local Fco De Aguirre</v>
          </cell>
          <cell r="J3206" t="str">
            <v xml:space="preserve"> </v>
          </cell>
          <cell r="K3206" t="str">
            <v>Felipe Zárate</v>
          </cell>
          <cell r="L3206" t="str">
            <v>Maria Mendoza</v>
          </cell>
          <cell r="M3206" t="str">
            <v>maria.mendoza@callegari.cl</v>
          </cell>
          <cell r="N3206">
            <v>16000000</v>
          </cell>
        </row>
        <row r="3207">
          <cell r="A3207" t="str">
            <v>JPPH16</v>
          </cell>
          <cell r="B3207">
            <v>44026.709027777775</v>
          </cell>
          <cell r="C3207" t="str">
            <v>PEUGEOT</v>
          </cell>
          <cell r="D3207">
            <v>301</v>
          </cell>
          <cell r="E3207">
            <v>2017</v>
          </cell>
          <cell r="F3207">
            <v>35200</v>
          </cell>
          <cell r="G3207" t="str">
            <v>1.6 ACTIVE PACK HDI 92HP MT DIESEL</v>
          </cell>
          <cell r="H3207" t="str">
            <v>BLANCO</v>
          </cell>
          <cell r="I3207" t="str">
            <v>Vallenar</v>
          </cell>
          <cell r="J3207" t="str">
            <v xml:space="preserve"> </v>
          </cell>
          <cell r="K3207" t="str">
            <v>Felipe Zárate</v>
          </cell>
          <cell r="L3207" t="str">
            <v>Jorge Peña</v>
          </cell>
          <cell r="M3207" t="str">
            <v>jpenav@callegari.cl</v>
          </cell>
          <cell r="N3207">
            <v>5550000</v>
          </cell>
        </row>
        <row r="3208">
          <cell r="A3208" t="str">
            <v>KPKW25</v>
          </cell>
          <cell r="B3208">
            <v>44026.484027777777</v>
          </cell>
          <cell r="C3208" t="str">
            <v>PEUGEOT</v>
          </cell>
          <cell r="D3208">
            <v>308</v>
          </cell>
          <cell r="E3208">
            <v>2018</v>
          </cell>
          <cell r="F3208">
            <v>33200</v>
          </cell>
          <cell r="G3208" t="str">
            <v>1.6 DSL MT ALLURE PACK BLUEHDI 120HP</v>
          </cell>
          <cell r="H3208" t="str">
            <v>BLANCO</v>
          </cell>
          <cell r="I3208" t="str">
            <v>Megacentro La Serena</v>
          </cell>
          <cell r="J3208" t="str">
            <v xml:space="preserve"> </v>
          </cell>
          <cell r="K3208" t="str">
            <v>Felipe Zárate</v>
          </cell>
          <cell r="L3208" t="str">
            <v>Juan Saavedra</v>
          </cell>
          <cell r="M3208" t="str">
            <v>jsaavedra@callegari.cl</v>
          </cell>
          <cell r="N3208">
            <v>10100000</v>
          </cell>
        </row>
        <row r="3209">
          <cell r="A3209" t="str">
            <v>DTLS61</v>
          </cell>
          <cell r="B3209">
            <v>44026.460416666669</v>
          </cell>
          <cell r="C3209" t="str">
            <v>CHERY</v>
          </cell>
          <cell r="D3209" t="str">
            <v>BEAT</v>
          </cell>
          <cell r="E3209">
            <v>2012</v>
          </cell>
          <cell r="F3209">
            <v>82856</v>
          </cell>
          <cell r="G3209" t="str">
            <v>1.3 MT</v>
          </cell>
          <cell r="H3209" t="str">
            <v>ROJO</v>
          </cell>
          <cell r="I3209" t="str">
            <v>Local Fco De Aguirre</v>
          </cell>
          <cell r="J3209" t="str">
            <v xml:space="preserve"> </v>
          </cell>
          <cell r="K3209" t="str">
            <v>Felipe Zárate</v>
          </cell>
          <cell r="L3209" t="str">
            <v>Maria Mendoza</v>
          </cell>
          <cell r="M3209" t="str">
            <v>maria.mendoza@callegari.cl</v>
          </cell>
          <cell r="N3209">
            <v>1500000</v>
          </cell>
        </row>
        <row r="3210">
          <cell r="A3210" t="str">
            <v>KJYP45</v>
          </cell>
          <cell r="B3210">
            <v>44025.638888888891</v>
          </cell>
          <cell r="C3210" t="str">
            <v>FORD</v>
          </cell>
          <cell r="D3210" t="str">
            <v>ECOSPORT</v>
          </cell>
          <cell r="E3210">
            <v>2018</v>
          </cell>
          <cell r="F3210">
            <v>33000</v>
          </cell>
          <cell r="G3210" t="str">
            <v>1.5 SE AT</v>
          </cell>
          <cell r="H3210" t="str">
            <v>NEGRO</v>
          </cell>
          <cell r="I3210" t="str">
            <v>Megacentro La Serena</v>
          </cell>
          <cell r="J3210" t="str">
            <v xml:space="preserve"> </v>
          </cell>
          <cell r="K3210" t="str">
            <v>Felipe Zárate</v>
          </cell>
          <cell r="L3210" t="str">
            <v>Juan Saavedra</v>
          </cell>
          <cell r="M3210" t="str">
            <v>jsaavedra@callegari.cl</v>
          </cell>
          <cell r="N3210">
            <v>7735048</v>
          </cell>
        </row>
        <row r="3211">
          <cell r="A3211" t="str">
            <v>GFLP90</v>
          </cell>
          <cell r="B3211">
            <v>44023.425694444442</v>
          </cell>
          <cell r="C3211" t="str">
            <v>DODGE</v>
          </cell>
          <cell r="D3211" t="str">
            <v>RAM</v>
          </cell>
          <cell r="E3211">
            <v>2014</v>
          </cell>
          <cell r="F3211">
            <v>72000</v>
          </cell>
          <cell r="G3211" t="str">
            <v>5.7 1500 CREWCAB LARAMIE AT</v>
          </cell>
          <cell r="H3211" t="str">
            <v>BLANCO</v>
          </cell>
          <cell r="I3211" t="str">
            <v>Megacentro La Serena</v>
          </cell>
          <cell r="J3211" t="str">
            <v xml:space="preserve"> </v>
          </cell>
          <cell r="K3211" t="str">
            <v>Felipe Zárate</v>
          </cell>
          <cell r="L3211" t="str">
            <v>Juan Saavedra</v>
          </cell>
          <cell r="M3211" t="str">
            <v>jsaavedra@callegari.cl</v>
          </cell>
          <cell r="N3211">
            <v>10600000</v>
          </cell>
        </row>
        <row r="3212">
          <cell r="A3212" t="str">
            <v>KZVZ93</v>
          </cell>
          <cell r="B3212">
            <v>44022.637499999997</v>
          </cell>
          <cell r="C3212" t="str">
            <v>KIA MOTORS</v>
          </cell>
          <cell r="D3212" t="str">
            <v>RIO 4</v>
          </cell>
          <cell r="E3212">
            <v>2019</v>
          </cell>
          <cell r="F3212">
            <v>13538</v>
          </cell>
          <cell r="G3212" t="str">
            <v>RIO 4 LX 1.4L 6MT AC</v>
          </cell>
          <cell r="H3212" t="str">
            <v>GRIS</v>
          </cell>
          <cell r="I3212" t="str">
            <v>Kia La Serena</v>
          </cell>
          <cell r="J3212" t="str">
            <v xml:space="preserve"> </v>
          </cell>
          <cell r="K3212" t="str">
            <v>Felipe Zárate</v>
          </cell>
          <cell r="L3212" t="str">
            <v>Jorge Roman</v>
          </cell>
          <cell r="M3212" t="str">
            <v>jorge.roman@callegari.cl</v>
          </cell>
          <cell r="N3212">
            <v>6500000</v>
          </cell>
        </row>
        <row r="3213">
          <cell r="A3213" t="str">
            <v>FCXK95</v>
          </cell>
          <cell r="B3213">
            <v>44022.552777777775</v>
          </cell>
          <cell r="C3213" t="str">
            <v>KIA MOTORS</v>
          </cell>
          <cell r="D3213" t="str">
            <v>SORENTO</v>
          </cell>
          <cell r="E3213">
            <v>2012</v>
          </cell>
          <cell r="F3213">
            <v>130000</v>
          </cell>
          <cell r="G3213" t="str">
            <v>SORENTO DSL 7P 2.2 MEC 4X2</v>
          </cell>
          <cell r="H3213" t="str">
            <v>PLATEADO</v>
          </cell>
          <cell r="I3213" t="str">
            <v>Sk Copiapo</v>
          </cell>
          <cell r="J3213" t="str">
            <v xml:space="preserve"> </v>
          </cell>
          <cell r="K3213" t="str">
            <v>Felipe Zárate</v>
          </cell>
          <cell r="L3213" t="str">
            <v>Lorena Castillo</v>
          </cell>
          <cell r="M3213" t="str">
            <v>lcastillo@callegari.cl</v>
          </cell>
          <cell r="N3213">
            <v>5800000</v>
          </cell>
        </row>
        <row r="3214">
          <cell r="A3214" t="str">
            <v>JRBF58</v>
          </cell>
          <cell r="B3214">
            <v>44022.506944444445</v>
          </cell>
          <cell r="C3214" t="str">
            <v>FORD</v>
          </cell>
          <cell r="D3214" t="str">
            <v>RANGER</v>
          </cell>
          <cell r="E3214">
            <v>2017</v>
          </cell>
          <cell r="F3214">
            <v>66750</v>
          </cell>
          <cell r="G3214" t="str">
            <v>2.5 GSL XL D/C MT</v>
          </cell>
          <cell r="H3214" t="str">
            <v>BLANCO</v>
          </cell>
          <cell r="I3214" t="str">
            <v>Megacentro La Serena</v>
          </cell>
          <cell r="J3214" t="str">
            <v xml:space="preserve"> </v>
          </cell>
          <cell r="K3214" t="str">
            <v>Felipe Zárate</v>
          </cell>
          <cell r="L3214" t="str">
            <v>Juan Saavedra</v>
          </cell>
          <cell r="M3214" t="str">
            <v>jsaavedra@callegari.cl</v>
          </cell>
          <cell r="N3214">
            <v>8800000</v>
          </cell>
        </row>
        <row r="3215">
          <cell r="A3215" t="str">
            <v>LLBT37</v>
          </cell>
          <cell r="B3215">
            <v>44021.698611111111</v>
          </cell>
          <cell r="C3215" t="str">
            <v>FORD</v>
          </cell>
          <cell r="D3215" t="str">
            <v>EDGE</v>
          </cell>
          <cell r="E3215">
            <v>2019</v>
          </cell>
          <cell r="F3215">
            <v>13000</v>
          </cell>
          <cell r="G3215" t="str">
            <v>3.5 TITANIUM AT</v>
          </cell>
          <cell r="H3215" t="str">
            <v>GRIS</v>
          </cell>
          <cell r="I3215" t="str">
            <v>Second Floor Jeep</v>
          </cell>
          <cell r="J3215" t="str">
            <v xml:space="preserve"> </v>
          </cell>
          <cell r="K3215" t="str">
            <v>Felipe Zárate</v>
          </cell>
          <cell r="L3215" t="str">
            <v>Rafaela Charris</v>
          </cell>
          <cell r="M3215" t="str">
            <v>rcharris@callegari.cl</v>
          </cell>
          <cell r="N3215">
            <v>15150000</v>
          </cell>
        </row>
        <row r="3216">
          <cell r="A3216" t="str">
            <v>LHRZ77</v>
          </cell>
          <cell r="B3216">
            <v>44021.414583333331</v>
          </cell>
          <cell r="C3216" t="str">
            <v>KIA MOTORS</v>
          </cell>
          <cell r="D3216" t="str">
            <v>SPORTAGE</v>
          </cell>
          <cell r="E3216">
            <v>2019</v>
          </cell>
          <cell r="F3216">
            <v>10000</v>
          </cell>
          <cell r="G3216" t="str">
            <v>2.0 LX GSL 2WD MT</v>
          </cell>
          <cell r="H3216" t="str">
            <v>ROJO</v>
          </cell>
          <cell r="I3216" t="str">
            <v>Second Floor Mitsubishi</v>
          </cell>
          <cell r="J3216" t="str">
            <v xml:space="preserve"> </v>
          </cell>
          <cell r="K3216" t="str">
            <v>Felipe Zárate</v>
          </cell>
          <cell r="L3216" t="str">
            <v>Paola Hidalgo</v>
          </cell>
          <cell r="M3216" t="str">
            <v>paola.hidalgo@callegari.cl</v>
          </cell>
          <cell r="N3216">
            <v>10800000</v>
          </cell>
        </row>
        <row r="3217">
          <cell r="A3217" t="str">
            <v>LLBT54</v>
          </cell>
          <cell r="B3217">
            <v>44021.413888888892</v>
          </cell>
          <cell r="C3217" t="str">
            <v>JEEP</v>
          </cell>
          <cell r="D3217" t="str">
            <v>COMPASS</v>
          </cell>
          <cell r="E3217">
            <v>2019</v>
          </cell>
          <cell r="F3217">
            <v>16922</v>
          </cell>
          <cell r="G3217" t="str">
            <v>2.4 SPORT LX MT</v>
          </cell>
          <cell r="H3217" t="str">
            <v>VERDE</v>
          </cell>
          <cell r="I3217" t="str">
            <v>Second Floor Mg</v>
          </cell>
          <cell r="J3217" t="str">
            <v xml:space="preserve"> </v>
          </cell>
          <cell r="K3217" t="str">
            <v>Felipe Zárate</v>
          </cell>
          <cell r="L3217" t="str">
            <v>Whitney Torres</v>
          </cell>
          <cell r="M3217" t="str">
            <v>mariana.torres@callegari.cl</v>
          </cell>
          <cell r="N3217">
            <v>11300000</v>
          </cell>
        </row>
        <row r="3218">
          <cell r="A3218" t="str">
            <v>HZDX89</v>
          </cell>
          <cell r="B3218">
            <v>44020.492361111108</v>
          </cell>
          <cell r="C3218" t="str">
            <v>PEUGEOT</v>
          </cell>
          <cell r="D3218">
            <v>108</v>
          </cell>
          <cell r="E3218">
            <v>2016</v>
          </cell>
          <cell r="F3218">
            <v>33000</v>
          </cell>
          <cell r="G3218" t="str">
            <v>1.2 TOP ALLURE PURETECH MT</v>
          </cell>
          <cell r="H3218" t="str">
            <v>BLANCO</v>
          </cell>
          <cell r="I3218" t="str">
            <v xml:space="preserve">Premium Usados </v>
          </cell>
          <cell r="J3218" t="str">
            <v xml:space="preserve"> </v>
          </cell>
          <cell r="K3218" t="str">
            <v>Felipe Zárate</v>
          </cell>
          <cell r="L3218" t="str">
            <v>Vanessa  Casanga</v>
          </cell>
          <cell r="M3218" t="str">
            <v>vcasanga@callegari.cl</v>
          </cell>
          <cell r="N3218">
            <v>4800000</v>
          </cell>
        </row>
        <row r="3219">
          <cell r="A3219" t="str">
            <v>JGCD96</v>
          </cell>
          <cell r="B3219">
            <v>44020.385416666664</v>
          </cell>
          <cell r="C3219" t="str">
            <v>CHERY</v>
          </cell>
          <cell r="D3219" t="str">
            <v>TIGGO 2</v>
          </cell>
          <cell r="E3219">
            <v>2017</v>
          </cell>
          <cell r="F3219">
            <v>42393</v>
          </cell>
          <cell r="G3219" t="str">
            <v>1.5 GLX ECOCUERO SUNROOF MT 4X2</v>
          </cell>
          <cell r="H3219" t="str">
            <v>GRIS</v>
          </cell>
          <cell r="I3219" t="str">
            <v>Vallenar</v>
          </cell>
          <cell r="J3219" t="str">
            <v xml:space="preserve"> </v>
          </cell>
          <cell r="K3219" t="str">
            <v>Felipe Zárate</v>
          </cell>
          <cell r="L3219" t="str">
            <v>Jorge Peña</v>
          </cell>
          <cell r="M3219" t="str">
            <v>jpenav@callegari.cl</v>
          </cell>
          <cell r="N3219">
            <v>4800000</v>
          </cell>
        </row>
        <row r="3220">
          <cell r="A3220" t="str">
            <v>LHRY87</v>
          </cell>
          <cell r="B3220">
            <v>44019.690972222219</v>
          </cell>
          <cell r="C3220" t="str">
            <v>FORD</v>
          </cell>
          <cell r="D3220" t="str">
            <v>ESCAPE</v>
          </cell>
          <cell r="E3220">
            <v>2019</v>
          </cell>
          <cell r="F3220">
            <v>13400</v>
          </cell>
          <cell r="G3220" t="str">
            <v>2.0 SE AT 4X4</v>
          </cell>
          <cell r="H3220" t="str">
            <v>GRIS</v>
          </cell>
          <cell r="I3220" t="str">
            <v>Kia La Serena</v>
          </cell>
          <cell r="J3220" t="str">
            <v xml:space="preserve"> </v>
          </cell>
          <cell r="K3220" t="str">
            <v>Felipe Zárate</v>
          </cell>
          <cell r="L3220" t="str">
            <v>Carolina Bustos</v>
          </cell>
          <cell r="M3220" t="str">
            <v>cbustos@callegari.cl</v>
          </cell>
          <cell r="N3220">
            <v>13000000</v>
          </cell>
        </row>
        <row r="3221">
          <cell r="A3221" t="str">
            <v>DSYJ57</v>
          </cell>
          <cell r="B3221">
            <v>44019.397222222222</v>
          </cell>
          <cell r="C3221" t="str">
            <v>FORD</v>
          </cell>
          <cell r="D3221" t="str">
            <v>ESCAPE</v>
          </cell>
          <cell r="E3221">
            <v>2012</v>
          </cell>
          <cell r="F3221">
            <v>80000</v>
          </cell>
          <cell r="G3221" t="str">
            <v>2.5 XLS MT 4X2</v>
          </cell>
          <cell r="H3221" t="str">
            <v>GRIS</v>
          </cell>
          <cell r="I3221" t="str">
            <v>Megacentro Ovalle</v>
          </cell>
          <cell r="J3221" t="str">
            <v xml:space="preserve"> </v>
          </cell>
          <cell r="K3221" t="str">
            <v>Felipe Zárate</v>
          </cell>
          <cell r="L3221" t="str">
            <v>Aurelio Pearson</v>
          </cell>
          <cell r="M3221" t="str">
            <v>apearson@callegari.cl</v>
          </cell>
          <cell r="N3221">
            <v>4650000</v>
          </cell>
        </row>
        <row r="3222">
          <cell r="A3222" t="str">
            <v>JTLF81</v>
          </cell>
          <cell r="B3222">
            <v>44018.54791666667</v>
          </cell>
          <cell r="C3222" t="str">
            <v>CHEVROLET</v>
          </cell>
          <cell r="D3222" t="str">
            <v>CAMARO</v>
          </cell>
          <cell r="E3222">
            <v>2017</v>
          </cell>
          <cell r="F3222">
            <v>42000</v>
          </cell>
          <cell r="G3222" t="str">
            <v>6.2 SIX SS AT</v>
          </cell>
          <cell r="H3222" t="str">
            <v>ROJO</v>
          </cell>
          <cell r="I3222" t="str">
            <v>Second Floor Kia</v>
          </cell>
          <cell r="J3222" t="str">
            <v xml:space="preserve"> </v>
          </cell>
          <cell r="K3222" t="str">
            <v>Felipe Zárate</v>
          </cell>
          <cell r="L3222" t="str">
            <v>Jorge Picon</v>
          </cell>
          <cell r="M3222" t="str">
            <v>jorge.picon@callegari.cl</v>
          </cell>
          <cell r="N3222">
            <v>20000000</v>
          </cell>
        </row>
        <row r="3223">
          <cell r="A3223" t="str">
            <v>JDLG13</v>
          </cell>
          <cell r="B3223">
            <v>44018.546527777777</v>
          </cell>
          <cell r="C3223" t="str">
            <v>KIA MOTORS</v>
          </cell>
          <cell r="D3223" t="str">
            <v>RIO 5</v>
          </cell>
          <cell r="E3223">
            <v>2016</v>
          </cell>
          <cell r="F3223">
            <v>55000</v>
          </cell>
          <cell r="G3223" t="str">
            <v>RIO 5 EX 1.4L 6MT DAB</v>
          </cell>
          <cell r="H3223" t="str">
            <v>ROJO</v>
          </cell>
          <cell r="I3223" t="str">
            <v>Nissan La Serena</v>
          </cell>
          <cell r="J3223" t="str">
            <v xml:space="preserve"> </v>
          </cell>
          <cell r="K3223" t="str">
            <v>Felipe Zárate</v>
          </cell>
          <cell r="L3223" t="str">
            <v>Magdalena Olivares</v>
          </cell>
          <cell r="M3223" t="str">
            <v>molivares@callegari.cl</v>
          </cell>
          <cell r="N3223">
            <v>5350000</v>
          </cell>
        </row>
        <row r="3224">
          <cell r="A3224" t="str">
            <v>KLPP71</v>
          </cell>
          <cell r="B3224">
            <v>44016.467361111114</v>
          </cell>
          <cell r="C3224" t="str">
            <v>FORD</v>
          </cell>
          <cell r="D3224" t="str">
            <v>F-150</v>
          </cell>
          <cell r="E3224">
            <v>2018</v>
          </cell>
          <cell r="F3224">
            <v>38500</v>
          </cell>
          <cell r="G3224" t="str">
            <v>5.0 CC LARIAT LUXURY AT 4X4</v>
          </cell>
          <cell r="H3224" t="str">
            <v>ROJO</v>
          </cell>
          <cell r="I3224" t="str">
            <v>Megacentro La Serena</v>
          </cell>
          <cell r="J3224" t="str">
            <v xml:space="preserve"> </v>
          </cell>
          <cell r="K3224" t="str">
            <v>Felipe Zárate</v>
          </cell>
          <cell r="L3224" t="str">
            <v>Juan Saavedra</v>
          </cell>
          <cell r="M3224" t="str">
            <v>jsaavedra@callegari.cl</v>
          </cell>
          <cell r="N3224">
            <v>19800000</v>
          </cell>
        </row>
        <row r="3225">
          <cell r="A3225" t="str">
            <v>LYLY18</v>
          </cell>
          <cell r="B3225">
            <v>44016.46597222222</v>
          </cell>
          <cell r="C3225" t="str">
            <v>FORD</v>
          </cell>
          <cell r="D3225" t="str">
            <v>FUSION</v>
          </cell>
          <cell r="E3225">
            <v>2020</v>
          </cell>
          <cell r="F3225">
            <v>5400</v>
          </cell>
          <cell r="G3225" t="str">
            <v>2.5 SE AT</v>
          </cell>
          <cell r="H3225" t="str">
            <v>GRIS</v>
          </cell>
          <cell r="I3225" t="str">
            <v>Megacentro La Serena</v>
          </cell>
          <cell r="J3225" t="str">
            <v xml:space="preserve"> </v>
          </cell>
          <cell r="K3225" t="str">
            <v>Felipe Zárate</v>
          </cell>
          <cell r="L3225" t="str">
            <v>Juan Saavedra</v>
          </cell>
          <cell r="M3225" t="str">
            <v>jsaavedra@callegari.cl</v>
          </cell>
          <cell r="N3225">
            <v>13000000</v>
          </cell>
        </row>
        <row r="3226">
          <cell r="A3226" t="str">
            <v>KRWJ76</v>
          </cell>
          <cell r="B3226">
            <v>44013.520138888889</v>
          </cell>
          <cell r="C3226" t="str">
            <v>KIA MOTORS</v>
          </cell>
          <cell r="D3226" t="str">
            <v>RIO 5</v>
          </cell>
          <cell r="E3226">
            <v>2018</v>
          </cell>
          <cell r="F3226">
            <v>30000</v>
          </cell>
          <cell r="G3226" t="str">
            <v>RIO 5 EX 1.4L 6MT AC</v>
          </cell>
          <cell r="H3226" t="str">
            <v>ROJO</v>
          </cell>
          <cell r="I3226" t="str">
            <v>Second Floor Kia</v>
          </cell>
          <cell r="J3226" t="str">
            <v xml:space="preserve"> </v>
          </cell>
          <cell r="K3226" t="str">
            <v>Felipe Zárate</v>
          </cell>
          <cell r="L3226" t="str">
            <v>Loreto Garces</v>
          </cell>
          <cell r="M3226" t="str">
            <v>lgarces@callegari.cl</v>
          </cell>
          <cell r="N3226">
            <v>6100000</v>
          </cell>
        </row>
        <row r="3227">
          <cell r="A3227" t="str">
            <v>LZFW15</v>
          </cell>
          <cell r="B3227">
            <v>44013.452777777777</v>
          </cell>
          <cell r="C3227" t="str">
            <v>MITSUBISHI</v>
          </cell>
          <cell r="D3227" t="str">
            <v>ECLIPSE CROSS</v>
          </cell>
          <cell r="E3227">
            <v>2020</v>
          </cell>
          <cell r="F3227">
            <v>4950</v>
          </cell>
          <cell r="G3227" t="str">
            <v>1.5 RX MT</v>
          </cell>
          <cell r="H3227" t="str">
            <v>ROJO</v>
          </cell>
          <cell r="I3227" t="str">
            <v>Megacentro Ovalle</v>
          </cell>
          <cell r="J3227" t="str">
            <v xml:space="preserve"> </v>
          </cell>
          <cell r="K3227" t="str">
            <v>Felipe Zárate</v>
          </cell>
          <cell r="L3227" t="str">
            <v>Ernesto Pereda</v>
          </cell>
          <cell r="M3227" t="str">
            <v>apereda@callegari.cl</v>
          </cell>
          <cell r="N3227">
            <v>11000000</v>
          </cell>
        </row>
        <row r="3228">
          <cell r="A3228" t="str">
            <v>LDBH10</v>
          </cell>
          <cell r="B3228">
            <v>44012.760416666664</v>
          </cell>
          <cell r="C3228" t="str">
            <v>TOYOTA</v>
          </cell>
          <cell r="D3228" t="str">
            <v>RAV4</v>
          </cell>
          <cell r="E3228">
            <v>2019</v>
          </cell>
          <cell r="F3228">
            <v>7000</v>
          </cell>
          <cell r="G3228" t="str">
            <v>2.0 STD 4X2 MT 722ML3</v>
          </cell>
          <cell r="H3228" t="str">
            <v>BLANCO</v>
          </cell>
          <cell r="I3228" t="str">
            <v>Local Usados</v>
          </cell>
          <cell r="J3228" t="str">
            <v xml:space="preserve"> </v>
          </cell>
          <cell r="K3228" t="str">
            <v>Felipe Zárate</v>
          </cell>
          <cell r="L3228" t="str">
            <v>Rafael Puelma</v>
          </cell>
          <cell r="M3228" t="str">
            <v>rpuelma@callegari.cl</v>
          </cell>
          <cell r="N3228">
            <v>10500000</v>
          </cell>
        </row>
        <row r="3229">
          <cell r="A3229" t="str">
            <v>KHBJ72</v>
          </cell>
          <cell r="B3229">
            <v>44012.692361111112</v>
          </cell>
          <cell r="C3229" t="str">
            <v>SSANGYONG</v>
          </cell>
          <cell r="D3229" t="str">
            <v>ACTYON SPORTS</v>
          </cell>
          <cell r="E3229">
            <v>2018</v>
          </cell>
          <cell r="F3229">
            <v>67000</v>
          </cell>
          <cell r="G3229" t="str">
            <v>2.0 DSL MT 4X2 AC ABS 2AB</v>
          </cell>
          <cell r="H3229" t="str">
            <v>BLANCO</v>
          </cell>
          <cell r="I3229" t="str">
            <v>Sk Copiapo</v>
          </cell>
          <cell r="J3229" t="str">
            <v xml:space="preserve"> </v>
          </cell>
          <cell r="K3229" t="str">
            <v>Felipe Zárate</v>
          </cell>
          <cell r="L3229" t="str">
            <v>Adriana Muñoz</v>
          </cell>
          <cell r="M3229" t="str">
            <v>adriana.munoz@callegari.cl</v>
          </cell>
          <cell r="N3229">
            <v>8300000</v>
          </cell>
        </row>
        <row r="3230">
          <cell r="A3230" t="str">
            <v>LFXL72</v>
          </cell>
          <cell r="B3230">
            <v>44012.50277777778</v>
          </cell>
          <cell r="C3230" t="str">
            <v>MITSUBISHI</v>
          </cell>
          <cell r="D3230" t="str">
            <v>L200</v>
          </cell>
          <cell r="E3230">
            <v>2019</v>
          </cell>
          <cell r="F3230">
            <v>10000</v>
          </cell>
          <cell r="G3230" t="str">
            <v>2.4 D/C TD DAKAR CRS 4X4 MT DIESEL</v>
          </cell>
          <cell r="H3230" t="str">
            <v>GRIS</v>
          </cell>
          <cell r="I3230" t="str">
            <v>Usados Los Carreras</v>
          </cell>
          <cell r="J3230" t="str">
            <v xml:space="preserve"> </v>
          </cell>
          <cell r="K3230" t="str">
            <v>Felipe Zárate</v>
          </cell>
          <cell r="L3230" t="str">
            <v>Claudia Ponce</v>
          </cell>
          <cell r="M3230" t="str">
            <v>cponce@callegari.cl</v>
          </cell>
          <cell r="N3230">
            <v>16500000</v>
          </cell>
        </row>
        <row r="3231">
          <cell r="A3231" t="str">
            <v>KPKW77</v>
          </cell>
          <cell r="B3231">
            <v>44009.515277777777</v>
          </cell>
          <cell r="C3231" t="str">
            <v>KIA MOTORS</v>
          </cell>
          <cell r="D3231" t="str">
            <v>SPORTAGE</v>
          </cell>
          <cell r="E3231">
            <v>2018</v>
          </cell>
          <cell r="F3231">
            <v>18100</v>
          </cell>
          <cell r="G3231" t="str">
            <v>SPORTAGE LX 2.0L GSL 6MT 2WD</v>
          </cell>
          <cell r="H3231" t="str">
            <v>NEGRO</v>
          </cell>
          <cell r="I3231" t="str">
            <v>Kia La Serena</v>
          </cell>
          <cell r="J3231" t="str">
            <v xml:space="preserve"> </v>
          </cell>
          <cell r="K3231" t="str">
            <v>Felipe Zárate</v>
          </cell>
          <cell r="L3231" t="str">
            <v>Carolina Bustos</v>
          </cell>
          <cell r="M3231" t="str">
            <v>cbustos@callegari.cl</v>
          </cell>
          <cell r="N3231">
            <v>10200000</v>
          </cell>
        </row>
        <row r="3232">
          <cell r="A3232" t="str">
            <v>KZWC11</v>
          </cell>
          <cell r="B3232">
            <v>44009.446527777778</v>
          </cell>
          <cell r="C3232" t="str">
            <v>PEUGEOT</v>
          </cell>
          <cell r="D3232">
            <v>301</v>
          </cell>
          <cell r="E3232">
            <v>2019</v>
          </cell>
          <cell r="F3232">
            <v>42000</v>
          </cell>
          <cell r="G3232" t="str">
            <v>1.6 ACTIVE PACK HDI 92HP MT DIESEL</v>
          </cell>
          <cell r="H3232" t="str">
            <v>GRIS</v>
          </cell>
          <cell r="I3232" t="str">
            <v>Second Floor Usados</v>
          </cell>
          <cell r="J3232" t="str">
            <v xml:space="preserve"> </v>
          </cell>
          <cell r="K3232" t="str">
            <v>Felipe Zárate</v>
          </cell>
          <cell r="L3232" t="str">
            <v>Liliana Benitez</v>
          </cell>
          <cell r="M3232" t="str">
            <v>lbenitez@callegari.cl</v>
          </cell>
          <cell r="N3232">
            <v>7000000</v>
          </cell>
        </row>
        <row r="3233">
          <cell r="A3233" t="str">
            <v>KJYD52</v>
          </cell>
          <cell r="B3233">
            <v>44008.73333333333</v>
          </cell>
          <cell r="C3233" t="str">
            <v>MG</v>
          </cell>
          <cell r="D3233" t="str">
            <v>GS</v>
          </cell>
          <cell r="E3233">
            <v>2018</v>
          </cell>
          <cell r="F3233">
            <v>34000</v>
          </cell>
          <cell r="G3233" t="str">
            <v>1.5 STD 2WD MT</v>
          </cell>
          <cell r="H3233" t="str">
            <v>BLANCO</v>
          </cell>
          <cell r="I3233" t="str">
            <v>Premium Copiapo</v>
          </cell>
          <cell r="J3233" t="str">
            <v xml:space="preserve"> </v>
          </cell>
          <cell r="K3233" t="str">
            <v>Felipe Zárate</v>
          </cell>
          <cell r="L3233" t="str">
            <v>Omar Rojas</v>
          </cell>
          <cell r="M3233" t="str">
            <v>orojas@callegari.cl</v>
          </cell>
          <cell r="N3233">
            <v>6000000</v>
          </cell>
        </row>
        <row r="3234">
          <cell r="A3234" t="str">
            <v>KJYJ24</v>
          </cell>
          <cell r="B3234">
            <v>44008.669444444444</v>
          </cell>
          <cell r="C3234" t="str">
            <v>KIA MOTORS</v>
          </cell>
          <cell r="D3234" t="str">
            <v>MORNING</v>
          </cell>
          <cell r="E3234">
            <v>2018</v>
          </cell>
          <cell r="F3234">
            <v>20000</v>
          </cell>
          <cell r="G3234" t="str">
            <v>MORNING LX 1.0L 5MT ABS</v>
          </cell>
          <cell r="H3234" t="str">
            <v>BLANCO</v>
          </cell>
          <cell r="I3234" t="str">
            <v>Kia La Serena</v>
          </cell>
          <cell r="J3234" t="str">
            <v xml:space="preserve"> </v>
          </cell>
          <cell r="K3234" t="str">
            <v>Felipe Zárate</v>
          </cell>
          <cell r="L3234" t="str">
            <v>Carolina Bustos</v>
          </cell>
          <cell r="M3234" t="str">
            <v>cbustos@callegari.cl</v>
          </cell>
          <cell r="N3234">
            <v>4000000</v>
          </cell>
        </row>
        <row r="3235">
          <cell r="A3235" t="str">
            <v>KLGC80</v>
          </cell>
          <cell r="B3235">
            <v>44007.551388888889</v>
          </cell>
          <cell r="C3235" t="str">
            <v>KIA MOTORS</v>
          </cell>
          <cell r="D3235" t="str">
            <v>RIO 5</v>
          </cell>
          <cell r="E3235">
            <v>2018</v>
          </cell>
          <cell r="F3235">
            <v>65000</v>
          </cell>
          <cell r="G3235" t="str">
            <v>RIO 5 EX 1.4L 6MT AC</v>
          </cell>
          <cell r="H3235" t="str">
            <v>PLATEADO</v>
          </cell>
          <cell r="I3235" t="str">
            <v>Local Fco De Aguirre</v>
          </cell>
          <cell r="J3235" t="str">
            <v xml:space="preserve"> </v>
          </cell>
          <cell r="K3235" t="str">
            <v>Felipe Zárate</v>
          </cell>
          <cell r="L3235" t="str">
            <v>Raul Muñoz</v>
          </cell>
          <cell r="M3235" t="str">
            <v>rmunoz@callegari.cl</v>
          </cell>
          <cell r="N3235">
            <v>5850000</v>
          </cell>
        </row>
        <row r="3236">
          <cell r="A3236" t="str">
            <v>KWTP98</v>
          </cell>
          <cell r="B3236">
            <v>44007.519444444442</v>
          </cell>
          <cell r="C3236" t="str">
            <v>TOYOTA</v>
          </cell>
          <cell r="D3236" t="str">
            <v>RAV4</v>
          </cell>
          <cell r="E3236">
            <v>2019</v>
          </cell>
          <cell r="F3236">
            <v>21000</v>
          </cell>
          <cell r="G3236" t="str">
            <v>2.0 ADVENTURE LUJO 724MLA MT 4X4</v>
          </cell>
          <cell r="H3236" t="str">
            <v>ROJO</v>
          </cell>
          <cell r="I3236" t="str">
            <v>Premium Copiapo</v>
          </cell>
          <cell r="J3236" t="str">
            <v xml:space="preserve"> </v>
          </cell>
          <cell r="K3236" t="str">
            <v>Felipe Zárate</v>
          </cell>
          <cell r="L3236" t="str">
            <v>Omar Rojas</v>
          </cell>
          <cell r="M3236" t="str">
            <v>orojas@callegari.cl</v>
          </cell>
          <cell r="N3236">
            <v>10800000</v>
          </cell>
        </row>
        <row r="3237">
          <cell r="A3237" t="str">
            <v>GHWZ99</v>
          </cell>
          <cell r="B3237">
            <v>44007.459027777775</v>
          </cell>
          <cell r="C3237" t="str">
            <v>TOYOTA</v>
          </cell>
          <cell r="D3237" t="str">
            <v>RAV4</v>
          </cell>
          <cell r="E3237">
            <v>2014</v>
          </cell>
          <cell r="F3237">
            <v>73000</v>
          </cell>
          <cell r="G3237" t="str">
            <v>2.5 ADVANTAGE LIMITED BT AT 4X2</v>
          </cell>
          <cell r="H3237" t="str">
            <v>BLANCO</v>
          </cell>
          <cell r="I3237" t="str">
            <v>Nissan Copiapo</v>
          </cell>
          <cell r="J3237" t="str">
            <v xml:space="preserve"> </v>
          </cell>
          <cell r="K3237" t="str">
            <v>Felipe Zárate</v>
          </cell>
          <cell r="L3237" t="str">
            <v>Jonathan Barraza</v>
          </cell>
          <cell r="M3237" t="str">
            <v>jbarraza@callegari.cl</v>
          </cell>
          <cell r="N3237">
            <v>7000000</v>
          </cell>
        </row>
        <row r="3238">
          <cell r="A3238" t="str">
            <v>KRGS66</v>
          </cell>
          <cell r="B3238">
            <v>44007.45</v>
          </cell>
          <cell r="C3238" t="str">
            <v>MITSUBISHI</v>
          </cell>
          <cell r="D3238" t="str">
            <v>ASX</v>
          </cell>
          <cell r="E3238">
            <v>2018</v>
          </cell>
          <cell r="F3238">
            <v>27181</v>
          </cell>
          <cell r="G3238" t="str">
            <v>1.6 GL MT</v>
          </cell>
          <cell r="H3238" t="str">
            <v>NEGRO</v>
          </cell>
          <cell r="I3238" t="str">
            <v>Megacentro Ovalle</v>
          </cell>
          <cell r="J3238" t="str">
            <v xml:space="preserve"> </v>
          </cell>
          <cell r="K3238" t="str">
            <v>Felipe Zárate</v>
          </cell>
          <cell r="L3238" t="str">
            <v>Ernesto Pereda</v>
          </cell>
          <cell r="M3238" t="str">
            <v>apereda@callegari.cl</v>
          </cell>
          <cell r="N3238">
            <v>7200000</v>
          </cell>
        </row>
        <row r="3239">
          <cell r="A3239" t="str">
            <v>KJRG50</v>
          </cell>
          <cell r="B3239">
            <v>44007.449305555558</v>
          </cell>
          <cell r="C3239" t="str">
            <v>FORD</v>
          </cell>
          <cell r="D3239" t="str">
            <v>ESCAPE</v>
          </cell>
          <cell r="E3239">
            <v>2018</v>
          </cell>
          <cell r="F3239">
            <v>45000</v>
          </cell>
          <cell r="G3239" t="str">
            <v>2.0 S AT DIESEL</v>
          </cell>
          <cell r="H3239" t="str">
            <v>AZUL</v>
          </cell>
          <cell r="I3239" t="str">
            <v>Megacentro La Serena</v>
          </cell>
          <cell r="J3239" t="str">
            <v xml:space="preserve"> </v>
          </cell>
          <cell r="K3239" t="str">
            <v>Felipe Zárate</v>
          </cell>
          <cell r="L3239" t="str">
            <v>Eliana Aguilera</v>
          </cell>
          <cell r="M3239" t="str">
            <v>belen.aguilera@callegari.cl</v>
          </cell>
          <cell r="N3239">
            <v>11200000</v>
          </cell>
        </row>
        <row r="3240">
          <cell r="A3240" t="str">
            <v>JPPH73</v>
          </cell>
          <cell r="B3240">
            <v>44007.447916666664</v>
          </cell>
          <cell r="C3240" t="str">
            <v>NISSAN</v>
          </cell>
          <cell r="D3240" t="str">
            <v>KICKS</v>
          </cell>
          <cell r="E3240">
            <v>2017</v>
          </cell>
          <cell r="F3240">
            <v>73000</v>
          </cell>
          <cell r="G3240" t="str">
            <v>1.6 ADVANCE MT</v>
          </cell>
          <cell r="H3240" t="str">
            <v>PLATEADO</v>
          </cell>
          <cell r="I3240" t="str">
            <v>Nissan La Serena</v>
          </cell>
          <cell r="J3240" t="str">
            <v xml:space="preserve"> </v>
          </cell>
          <cell r="K3240" t="str">
            <v>Felipe Zárate</v>
          </cell>
          <cell r="L3240" t="str">
            <v>Magdalena Olivares</v>
          </cell>
          <cell r="M3240" t="str">
            <v>molivares@callegari.cl</v>
          </cell>
          <cell r="N3240">
            <v>7200000</v>
          </cell>
        </row>
        <row r="3241">
          <cell r="A3241" t="str">
            <v>LBVW96</v>
          </cell>
          <cell r="B3241">
            <v>44007.429166666669</v>
          </cell>
          <cell r="C3241" t="str">
            <v>MG</v>
          </cell>
          <cell r="D3241" t="str">
            <v>MG3</v>
          </cell>
          <cell r="E3241">
            <v>2019</v>
          </cell>
          <cell r="F3241">
            <v>4800</v>
          </cell>
          <cell r="G3241" t="str">
            <v>1.5 MT COMFORT</v>
          </cell>
          <cell r="H3241" t="str">
            <v>BLANCO</v>
          </cell>
          <cell r="I3241" t="str">
            <v>Sk Copiapo</v>
          </cell>
          <cell r="J3241" t="str">
            <v xml:space="preserve"> </v>
          </cell>
          <cell r="K3241" t="str">
            <v>Felipe Zárate</v>
          </cell>
          <cell r="L3241" t="str">
            <v>Liseth Loreto</v>
          </cell>
          <cell r="M3241" t="str">
            <v>lloreto@callegari.cl</v>
          </cell>
          <cell r="N3241">
            <v>4500000</v>
          </cell>
        </row>
        <row r="3242">
          <cell r="A3242" t="str">
            <v>LBGS27</v>
          </cell>
          <cell r="B3242">
            <v>44007.427777777775</v>
          </cell>
          <cell r="C3242" t="str">
            <v>FORD</v>
          </cell>
          <cell r="D3242" t="str">
            <v>RANGER</v>
          </cell>
          <cell r="E3242">
            <v>2019</v>
          </cell>
          <cell r="F3242">
            <v>16000</v>
          </cell>
          <cell r="G3242" t="str">
            <v>2.5 GSL XLT CNG MT</v>
          </cell>
          <cell r="H3242" t="str">
            <v>GRIS</v>
          </cell>
          <cell r="I3242" t="str">
            <v>Megacentro La Serena</v>
          </cell>
          <cell r="J3242" t="str">
            <v xml:space="preserve"> </v>
          </cell>
          <cell r="K3242" t="str">
            <v>Felipe Zárate</v>
          </cell>
          <cell r="L3242" t="str">
            <v>Juan Saavedra</v>
          </cell>
          <cell r="M3242" t="str">
            <v>jsaavedra@callegari.cl</v>
          </cell>
          <cell r="N3242">
            <v>11800000</v>
          </cell>
        </row>
        <row r="3243">
          <cell r="A3243" t="str">
            <v>KTCW74</v>
          </cell>
          <cell r="B3243">
            <v>44006.734722222223</v>
          </cell>
          <cell r="C3243" t="str">
            <v>FORD</v>
          </cell>
          <cell r="D3243" t="str">
            <v>ECOSPORT</v>
          </cell>
          <cell r="E3243">
            <v>2019</v>
          </cell>
          <cell r="F3243">
            <v>25032</v>
          </cell>
          <cell r="G3243" t="str">
            <v>1.6 SE MT</v>
          </cell>
          <cell r="H3243" t="str">
            <v>ROJO</v>
          </cell>
          <cell r="I3243" t="str">
            <v>Megacentro Ovalle</v>
          </cell>
          <cell r="J3243" t="str">
            <v xml:space="preserve"> </v>
          </cell>
          <cell r="K3243" t="str">
            <v>Felipe Zárate</v>
          </cell>
          <cell r="L3243" t="str">
            <v>Ernesto Pereda</v>
          </cell>
          <cell r="M3243" t="str">
            <v>apereda@callegari.cl</v>
          </cell>
          <cell r="N3243">
            <v>7500000</v>
          </cell>
        </row>
        <row r="3244">
          <cell r="A3244" t="str">
            <v>HYSL74</v>
          </cell>
          <cell r="B3244">
            <v>44006.55972222222</v>
          </cell>
          <cell r="C3244" t="str">
            <v>DODGE</v>
          </cell>
          <cell r="D3244" t="str">
            <v>RAM</v>
          </cell>
          <cell r="E3244">
            <v>2016</v>
          </cell>
          <cell r="F3244">
            <v>50000</v>
          </cell>
          <cell r="G3244" t="str">
            <v>5.7 1500 SPORT REG CAB AT 4X4</v>
          </cell>
          <cell r="H3244" t="str">
            <v>NEGRO</v>
          </cell>
          <cell r="I3244" t="str">
            <v>Megacentro La Serena</v>
          </cell>
          <cell r="J3244" t="str">
            <v xml:space="preserve"> </v>
          </cell>
          <cell r="K3244" t="str">
            <v>Felipe Zárate</v>
          </cell>
          <cell r="L3244" t="str">
            <v>Eliana Aguilera</v>
          </cell>
          <cell r="M3244" t="str">
            <v>belen.aguilera@callegari.cl</v>
          </cell>
          <cell r="N3244">
            <v>11500000</v>
          </cell>
        </row>
        <row r="3245">
          <cell r="A3245" t="str">
            <v>JHSL98</v>
          </cell>
          <cell r="B3245">
            <v>44006.451388888891</v>
          </cell>
          <cell r="C3245" t="str">
            <v>FORD</v>
          </cell>
          <cell r="D3245" t="str">
            <v>RANGER</v>
          </cell>
          <cell r="E3245">
            <v>2017</v>
          </cell>
          <cell r="F3245">
            <v>71000</v>
          </cell>
          <cell r="G3245" t="str">
            <v>3.2 XL MT DIESEL</v>
          </cell>
          <cell r="H3245" t="str">
            <v>GRIS</v>
          </cell>
          <cell r="I3245" t="str">
            <v>Megacentro Copiapo</v>
          </cell>
          <cell r="J3245" t="str">
            <v xml:space="preserve"> </v>
          </cell>
          <cell r="K3245" t="str">
            <v>Felipe Zárate</v>
          </cell>
          <cell r="L3245" t="str">
            <v>Alvaro Castro</v>
          </cell>
          <cell r="M3245" t="str">
            <v>acastro@callegari.cl</v>
          </cell>
          <cell r="N3245">
            <v>11000000</v>
          </cell>
        </row>
        <row r="3246">
          <cell r="A3246" t="str">
            <v>KGLP66</v>
          </cell>
          <cell r="B3246">
            <v>44005.714583333334</v>
          </cell>
          <cell r="C3246" t="str">
            <v>CHERY</v>
          </cell>
          <cell r="D3246" t="str">
            <v>TIGGO 2</v>
          </cell>
          <cell r="E3246">
            <v>2018</v>
          </cell>
          <cell r="F3246">
            <v>30500</v>
          </cell>
          <cell r="G3246" t="str">
            <v>1.5 L MT 4X2</v>
          </cell>
          <cell r="H3246" t="str">
            <v>ROJO</v>
          </cell>
          <cell r="I3246" t="str">
            <v>Sk Copiapo</v>
          </cell>
          <cell r="J3246" t="str">
            <v xml:space="preserve"> </v>
          </cell>
          <cell r="K3246" t="str">
            <v>Felipe Zárate</v>
          </cell>
          <cell r="L3246" t="str">
            <v>Lorena Castillo</v>
          </cell>
          <cell r="M3246" t="str">
            <v>lcastillo@callegari.cl</v>
          </cell>
          <cell r="N3246">
            <v>4000000</v>
          </cell>
        </row>
        <row r="3247">
          <cell r="A3247" t="str">
            <v>HHGG32</v>
          </cell>
          <cell r="B3247">
            <v>44005.711805555555</v>
          </cell>
          <cell r="C3247" t="str">
            <v>KIA MOTORS</v>
          </cell>
          <cell r="D3247" t="str">
            <v>RIO 5</v>
          </cell>
          <cell r="E3247">
            <v>2015</v>
          </cell>
          <cell r="F3247">
            <v>50000</v>
          </cell>
          <cell r="G3247" t="str">
            <v>RIO 5 EX 1.4L 4AT DAB ABS</v>
          </cell>
          <cell r="H3247" t="str">
            <v>BLANCO</v>
          </cell>
          <cell r="I3247" t="str">
            <v>Peugeot La Serena</v>
          </cell>
          <cell r="J3247" t="str">
            <v xml:space="preserve"> </v>
          </cell>
          <cell r="K3247" t="str">
            <v>Felipe Zárate</v>
          </cell>
          <cell r="L3247" t="str">
            <v>Camila Gonzalez</v>
          </cell>
          <cell r="M3247" t="str">
            <v>camila.gonzalez@callegari.cl</v>
          </cell>
          <cell r="N3247">
            <v>4700000</v>
          </cell>
        </row>
        <row r="3248">
          <cell r="A3248" t="str">
            <v>KTBV82</v>
          </cell>
          <cell r="B3248">
            <v>44004.69027777778</v>
          </cell>
          <cell r="C3248" t="str">
            <v>SUZUKI</v>
          </cell>
          <cell r="D3248" t="str">
            <v>ALTO</v>
          </cell>
          <cell r="E3248">
            <v>2018</v>
          </cell>
          <cell r="F3248">
            <v>12164</v>
          </cell>
          <cell r="G3248" t="str">
            <v>1.0 K10 GLX 2AB MT</v>
          </cell>
          <cell r="H3248" t="str">
            <v>PLATEADO</v>
          </cell>
          <cell r="I3248" t="str">
            <v>Sk Copiapo</v>
          </cell>
          <cell r="J3248" t="str">
            <v xml:space="preserve"> </v>
          </cell>
          <cell r="K3248" t="str">
            <v>Felipe Zárate</v>
          </cell>
          <cell r="L3248" t="str">
            <v>Liseth Loreto</v>
          </cell>
          <cell r="M3248" t="str">
            <v>lloreto@callegari.cl</v>
          </cell>
          <cell r="N3248">
            <v>3000000</v>
          </cell>
        </row>
        <row r="3249">
          <cell r="A3249" t="str">
            <v>FGXB52</v>
          </cell>
          <cell r="B3249">
            <v>44004.466666666667</v>
          </cell>
          <cell r="C3249" t="str">
            <v>KIA MOTORS</v>
          </cell>
          <cell r="D3249" t="str">
            <v>SPORTAGE</v>
          </cell>
          <cell r="E3249">
            <v>2013</v>
          </cell>
          <cell r="F3249">
            <v>120000</v>
          </cell>
          <cell r="G3249" t="str">
            <v>SPORTAGE LX GSL 2.0 MEC A/C DAB ABS 4X4</v>
          </cell>
          <cell r="H3249" t="str">
            <v>PLATEADO</v>
          </cell>
          <cell r="I3249" t="str">
            <v xml:space="preserve">Premium Usados </v>
          </cell>
          <cell r="J3249" t="str">
            <v xml:space="preserve"> </v>
          </cell>
          <cell r="K3249" t="str">
            <v>Felipe Zárate</v>
          </cell>
          <cell r="L3249" t="str">
            <v>Rodrigo Toro</v>
          </cell>
          <cell r="M3249" t="str">
            <v>rtoro@callegari.cl</v>
          </cell>
          <cell r="N3249">
            <v>5500000</v>
          </cell>
        </row>
        <row r="3250">
          <cell r="A3250" t="str">
            <v>JDKP81</v>
          </cell>
          <cell r="B3250">
            <v>44004.458333333336</v>
          </cell>
          <cell r="C3250" t="str">
            <v>TOYOTA</v>
          </cell>
          <cell r="D3250" t="str">
            <v>YARIS</v>
          </cell>
          <cell r="E3250">
            <v>2017</v>
          </cell>
          <cell r="F3250">
            <v>47000</v>
          </cell>
          <cell r="G3250" t="str">
            <v>1.5 SPORT GLI 15HME0 MT</v>
          </cell>
          <cell r="H3250" t="str">
            <v>GRIS</v>
          </cell>
          <cell r="I3250" t="str">
            <v xml:space="preserve">Premium Usados </v>
          </cell>
          <cell r="J3250" t="str">
            <v xml:space="preserve"> </v>
          </cell>
          <cell r="K3250" t="str">
            <v>Felipe Zárate</v>
          </cell>
          <cell r="L3250" t="str">
            <v>Daniel Aguilera</v>
          </cell>
          <cell r="M3250" t="str">
            <v>daguilera@callegari.cl</v>
          </cell>
          <cell r="N3250">
            <v>6100000</v>
          </cell>
        </row>
        <row r="3251">
          <cell r="A3251" t="str">
            <v>KTCP78</v>
          </cell>
          <cell r="B3251">
            <v>44004.425694444442</v>
          </cell>
          <cell r="C3251" t="str">
            <v>NISSAN</v>
          </cell>
          <cell r="D3251" t="str">
            <v>KICKS</v>
          </cell>
          <cell r="E3251">
            <v>2018</v>
          </cell>
          <cell r="F3251">
            <v>25000</v>
          </cell>
          <cell r="G3251" t="str">
            <v>1.6 EXCLUSIVE CVT AT</v>
          </cell>
          <cell r="H3251" t="str">
            <v>BLANCO</v>
          </cell>
          <cell r="I3251" t="str">
            <v>Nissan La Serena</v>
          </cell>
          <cell r="J3251" t="str">
            <v xml:space="preserve"> </v>
          </cell>
          <cell r="K3251" t="str">
            <v>Felipe Zárate</v>
          </cell>
          <cell r="L3251" t="str">
            <v>Magdalena Olivares</v>
          </cell>
          <cell r="M3251" t="str">
            <v>molivares@callegari.cl</v>
          </cell>
          <cell r="N3251">
            <v>9200000</v>
          </cell>
        </row>
        <row r="3252">
          <cell r="A3252" t="str">
            <v>KJRG78</v>
          </cell>
          <cell r="B3252">
            <v>44001.697222222225</v>
          </cell>
          <cell r="C3252" t="str">
            <v>KIA MOTORS</v>
          </cell>
          <cell r="D3252" t="str">
            <v>MORNING</v>
          </cell>
          <cell r="E3252">
            <v>2018</v>
          </cell>
          <cell r="F3252">
            <v>25995</v>
          </cell>
          <cell r="G3252" t="str">
            <v>MORNING LX 1.0L 5MT ABS</v>
          </cell>
          <cell r="H3252" t="str">
            <v>PLATA TIATENO</v>
          </cell>
          <cell r="I3252" t="str">
            <v>Kia La Serena</v>
          </cell>
          <cell r="J3252" t="str">
            <v xml:space="preserve"> </v>
          </cell>
          <cell r="K3252" t="str">
            <v>Felipe Zárate</v>
          </cell>
          <cell r="L3252" t="str">
            <v>Erica Miranda</v>
          </cell>
          <cell r="M3252" t="str">
            <v>emiranda@callegari.cl</v>
          </cell>
          <cell r="N3252">
            <v>4000000</v>
          </cell>
        </row>
        <row r="3253">
          <cell r="A3253" t="str">
            <v>LVXS66</v>
          </cell>
          <cell r="B3253">
            <v>44001.65902777778</v>
          </cell>
          <cell r="C3253" t="str">
            <v>SUZUKI</v>
          </cell>
          <cell r="D3253" t="str">
            <v>DZIRE</v>
          </cell>
          <cell r="E3253">
            <v>2019</v>
          </cell>
          <cell r="F3253">
            <v>6336</v>
          </cell>
          <cell r="G3253" t="str">
            <v>1.2 GLX AT</v>
          </cell>
          <cell r="H3253" t="str">
            <v>BLANCO</v>
          </cell>
          <cell r="I3253" t="str">
            <v>Mitsubishi</v>
          </cell>
          <cell r="J3253" t="str">
            <v xml:space="preserve"> </v>
          </cell>
          <cell r="K3253" t="str">
            <v>Felipe Zárate</v>
          </cell>
          <cell r="L3253" t="str">
            <v>Rodrigo Salazar</v>
          </cell>
          <cell r="M3253" t="str">
            <v>rsalazar@callegari.cl</v>
          </cell>
          <cell r="N3253">
            <v>5800000</v>
          </cell>
        </row>
        <row r="3254">
          <cell r="A3254" t="str">
            <v>KHPG76</v>
          </cell>
          <cell r="B3254">
            <v>44001.564583333333</v>
          </cell>
          <cell r="C3254" t="str">
            <v>NISSAN</v>
          </cell>
          <cell r="D3254" t="str">
            <v>PATHFINDER</v>
          </cell>
          <cell r="E3254">
            <v>2018</v>
          </cell>
          <cell r="F3254">
            <v>39500</v>
          </cell>
          <cell r="G3254" t="str">
            <v>3.5 AT EXCLUSIVE CVT 4X4</v>
          </cell>
          <cell r="H3254" t="str">
            <v>BLANCO</v>
          </cell>
          <cell r="I3254" t="str">
            <v>Nissan La Serena</v>
          </cell>
          <cell r="J3254" t="str">
            <v xml:space="preserve"> </v>
          </cell>
          <cell r="K3254" t="str">
            <v>Felipe Zárate</v>
          </cell>
          <cell r="L3254" t="str">
            <v>Magdalena Olivares</v>
          </cell>
          <cell r="M3254" t="str">
            <v>molivares@callegari.cl</v>
          </cell>
          <cell r="N3254">
            <v>17000000</v>
          </cell>
        </row>
        <row r="3255">
          <cell r="A3255" t="str">
            <v>JWZJ68</v>
          </cell>
          <cell r="B3255">
            <v>44001.558333333334</v>
          </cell>
          <cell r="C3255" t="str">
            <v>MAZDA</v>
          </cell>
          <cell r="D3255" t="str">
            <v>CX-5</v>
          </cell>
          <cell r="E3255">
            <v>2018</v>
          </cell>
          <cell r="F3255">
            <v>20000</v>
          </cell>
          <cell r="G3255" t="str">
            <v>2.0 R L AT</v>
          </cell>
          <cell r="H3255" t="str">
            <v>BLANCO</v>
          </cell>
          <cell r="I3255" t="str">
            <v>Megacentro Ovalle</v>
          </cell>
          <cell r="J3255" t="str">
            <v xml:space="preserve"> </v>
          </cell>
          <cell r="K3255" t="str">
            <v>Felipe Zárate</v>
          </cell>
          <cell r="L3255" t="str">
            <v>Jasen Jose</v>
          </cell>
          <cell r="M3255" t="str">
            <v>jjasen@callegari.cl</v>
          </cell>
          <cell r="N3255">
            <v>11500000</v>
          </cell>
        </row>
        <row r="3256">
          <cell r="A3256" t="str">
            <v>LCWD29</v>
          </cell>
          <cell r="B3256">
            <v>44001.532638888886</v>
          </cell>
          <cell r="C3256" t="str">
            <v>CHERY</v>
          </cell>
          <cell r="D3256" t="str">
            <v>TIGGO 2</v>
          </cell>
          <cell r="E3256">
            <v>2019</v>
          </cell>
          <cell r="F3256">
            <v>22000</v>
          </cell>
          <cell r="G3256" t="str">
            <v>1.5 GLX ECOCUERO SUNROOF MT 4X2</v>
          </cell>
          <cell r="H3256" t="str">
            <v>GRIS</v>
          </cell>
          <cell r="I3256" t="str">
            <v>Sk Copiapo</v>
          </cell>
          <cell r="J3256" t="str">
            <v xml:space="preserve"> </v>
          </cell>
          <cell r="K3256" t="str">
            <v>Felipe Zárate</v>
          </cell>
          <cell r="L3256" t="str">
            <v>Liseth Loreto</v>
          </cell>
          <cell r="M3256" t="str">
            <v>lloreto@callegari.cl</v>
          </cell>
          <cell r="N3256">
            <v>5100000</v>
          </cell>
        </row>
        <row r="3257">
          <cell r="A3257" t="str">
            <v>KFJP24</v>
          </cell>
          <cell r="B3257">
            <v>44001.42291666667</v>
          </cell>
          <cell r="C3257" t="str">
            <v>JAC</v>
          </cell>
          <cell r="D3257" t="str">
            <v>S5</v>
          </cell>
          <cell r="E3257">
            <v>2018</v>
          </cell>
          <cell r="F3257">
            <v>20464</v>
          </cell>
          <cell r="G3257" t="str">
            <v>2.0 VVT 5MT CE SMART MT</v>
          </cell>
          <cell r="H3257" t="str">
            <v>PLATEADO</v>
          </cell>
          <cell r="I3257" t="str">
            <v>Nissan La Serena</v>
          </cell>
          <cell r="J3257" t="str">
            <v xml:space="preserve"> </v>
          </cell>
          <cell r="K3257" t="str">
            <v>Felipe Zárate</v>
          </cell>
          <cell r="L3257" t="str">
            <v>Magdalena Olivares</v>
          </cell>
          <cell r="M3257" t="str">
            <v>molivares@callegari.cl</v>
          </cell>
          <cell r="N3257">
            <v>6000000</v>
          </cell>
        </row>
        <row r="3258">
          <cell r="A3258" t="str">
            <v>LHCK28</v>
          </cell>
          <cell r="B3258">
            <v>44000.743750000001</v>
          </cell>
          <cell r="C3258" t="str">
            <v>MERCEDES BENZ</v>
          </cell>
          <cell r="D3258" t="str">
            <v>GLC 250</v>
          </cell>
          <cell r="E3258">
            <v>2019</v>
          </cell>
          <cell r="F3258">
            <v>17000</v>
          </cell>
          <cell r="G3258" t="str">
            <v>2.0 GLC 250 4MATIC AT 4X4</v>
          </cell>
          <cell r="H3258" t="str">
            <v>NEGRO</v>
          </cell>
          <cell r="I3258" t="str">
            <v>Megacentro La Serena</v>
          </cell>
          <cell r="J3258" t="str">
            <v xml:space="preserve"> </v>
          </cell>
          <cell r="K3258" t="str">
            <v>Felipe Zárate</v>
          </cell>
          <cell r="L3258" t="str">
            <v>Eliana Aguilera</v>
          </cell>
          <cell r="M3258" t="str">
            <v>belen.aguilera@callegari.cl</v>
          </cell>
          <cell r="N3258">
            <v>19000000</v>
          </cell>
        </row>
        <row r="3259">
          <cell r="A3259" t="str">
            <v>KZTP36</v>
          </cell>
          <cell r="B3259">
            <v>44000.740277777775</v>
          </cell>
          <cell r="C3259" t="str">
            <v>TOYOTA</v>
          </cell>
          <cell r="D3259" t="str">
            <v>YARIS</v>
          </cell>
          <cell r="E3259">
            <v>2019</v>
          </cell>
          <cell r="F3259">
            <v>28000</v>
          </cell>
          <cell r="G3259" t="str">
            <v>1.5 XLI 151MC1 MT</v>
          </cell>
          <cell r="H3259" t="str">
            <v>GRIS</v>
          </cell>
          <cell r="I3259" t="str">
            <v>Camiones</v>
          </cell>
          <cell r="J3259" t="str">
            <v xml:space="preserve"> </v>
          </cell>
          <cell r="K3259" t="str">
            <v>Felipe Zárate</v>
          </cell>
          <cell r="L3259" t="str">
            <v>Luis Agustin Neira Rojas</v>
          </cell>
          <cell r="M3259" t="str">
            <v>lneira@callegari.cl</v>
          </cell>
          <cell r="N3259">
            <v>6700000</v>
          </cell>
        </row>
        <row r="3260">
          <cell r="A3260" t="str">
            <v>JPZT32</v>
          </cell>
          <cell r="B3260">
            <v>44000.475694444445</v>
          </cell>
          <cell r="C3260" t="str">
            <v>FORD</v>
          </cell>
          <cell r="D3260" t="str">
            <v>RANGER</v>
          </cell>
          <cell r="E3260">
            <v>2017</v>
          </cell>
          <cell r="F3260">
            <v>58000</v>
          </cell>
          <cell r="G3260" t="str">
            <v>2.5 GSL XLT D/C MT</v>
          </cell>
          <cell r="H3260" t="str">
            <v>AZUL</v>
          </cell>
          <cell r="I3260" t="str">
            <v>Local Usados</v>
          </cell>
          <cell r="J3260" t="str">
            <v xml:space="preserve"> </v>
          </cell>
          <cell r="K3260" t="str">
            <v>Felipe Zárate</v>
          </cell>
          <cell r="L3260" t="str">
            <v>Rafael Puelma</v>
          </cell>
          <cell r="M3260" t="str">
            <v>rpuelma@callegari.cl</v>
          </cell>
          <cell r="N3260">
            <v>9000000</v>
          </cell>
        </row>
        <row r="3261">
          <cell r="A3261" t="str">
            <v>JHWB97</v>
          </cell>
          <cell r="B3261">
            <v>43998.506944444445</v>
          </cell>
          <cell r="C3261" t="str">
            <v>SUZUKI</v>
          </cell>
          <cell r="D3261" t="str">
            <v>SWIFT</v>
          </cell>
          <cell r="E3261">
            <v>2017</v>
          </cell>
          <cell r="F3261">
            <v>22000</v>
          </cell>
          <cell r="G3261" t="str">
            <v>1.2 GLS MT AC</v>
          </cell>
          <cell r="H3261" t="str">
            <v>ROJO</v>
          </cell>
          <cell r="I3261" t="str">
            <v>Sk Copiapo</v>
          </cell>
          <cell r="J3261" t="str">
            <v xml:space="preserve"> </v>
          </cell>
          <cell r="K3261" t="str">
            <v xml:space="preserve"> </v>
          </cell>
          <cell r="L3261" t="str">
            <v>Daiselys Osuna</v>
          </cell>
          <cell r="M3261" t="str">
            <v>daiselys.osuna@callegari.cl</v>
          </cell>
          <cell r="N3261">
            <v>4500000</v>
          </cell>
        </row>
        <row r="3262">
          <cell r="A3262" t="str">
            <v>JRBF59</v>
          </cell>
          <cell r="B3262">
            <v>43995.447916666664</v>
          </cell>
          <cell r="C3262" t="str">
            <v>KIA MOTORS</v>
          </cell>
          <cell r="D3262" t="str">
            <v>SPORTAGE</v>
          </cell>
          <cell r="E3262">
            <v>2017</v>
          </cell>
          <cell r="F3262">
            <v>60000</v>
          </cell>
          <cell r="G3262" t="str">
            <v>SPORTAGE LX 2.0L DSL 6MT 2WD</v>
          </cell>
          <cell r="H3262" t="str">
            <v>PLATEADO</v>
          </cell>
          <cell r="I3262" t="str">
            <v>Kia La Serena</v>
          </cell>
          <cell r="J3262" t="str">
            <v xml:space="preserve"> </v>
          </cell>
          <cell r="K3262" t="str">
            <v xml:space="preserve"> </v>
          </cell>
          <cell r="L3262" t="str">
            <v>Erica Miranda</v>
          </cell>
          <cell r="M3262" t="str">
            <v>emiranda@callegari.cl</v>
          </cell>
          <cell r="N3262">
            <v>9600000</v>
          </cell>
        </row>
        <row r="3263">
          <cell r="A3263" t="str">
            <v>HJTK48</v>
          </cell>
          <cell r="B3263">
            <v>43995.439583333333</v>
          </cell>
          <cell r="C3263" t="str">
            <v>SUZUKI</v>
          </cell>
          <cell r="D3263" t="str">
            <v>GRAND VITARA</v>
          </cell>
          <cell r="E3263">
            <v>2016</v>
          </cell>
          <cell r="F3263">
            <v>46000</v>
          </cell>
          <cell r="G3263" t="str">
            <v>2.4 GLX NAV AT 4X4</v>
          </cell>
          <cell r="H3263" t="str">
            <v>DORADO</v>
          </cell>
          <cell r="I3263" t="str">
            <v>Premium Copiapo</v>
          </cell>
          <cell r="J3263" t="str">
            <v xml:space="preserve"> </v>
          </cell>
          <cell r="K3263" t="str">
            <v xml:space="preserve"> </v>
          </cell>
          <cell r="L3263" t="str">
            <v>Omar Rojas</v>
          </cell>
          <cell r="M3263" t="str">
            <v>orojas@callegari.cl</v>
          </cell>
          <cell r="N3263">
            <v>5800000</v>
          </cell>
        </row>
        <row r="3264">
          <cell r="A3264" t="str">
            <v>KJXC94</v>
          </cell>
          <cell r="B3264">
            <v>43994.70416666667</v>
          </cell>
          <cell r="C3264" t="str">
            <v>DODGE</v>
          </cell>
          <cell r="D3264" t="str">
            <v>JOURNEY</v>
          </cell>
          <cell r="E3264">
            <v>2018</v>
          </cell>
          <cell r="F3264">
            <v>18540</v>
          </cell>
          <cell r="G3264" t="str">
            <v>2.4 R/T AT</v>
          </cell>
          <cell r="H3264" t="str">
            <v>GRIS</v>
          </cell>
          <cell r="I3264" t="str">
            <v>Sk Copiapo</v>
          </cell>
          <cell r="J3264" t="str">
            <v xml:space="preserve"> </v>
          </cell>
          <cell r="K3264" t="str">
            <v xml:space="preserve"> </v>
          </cell>
          <cell r="L3264" t="str">
            <v>Lorena Castillo</v>
          </cell>
          <cell r="M3264" t="str">
            <v>lcastillo@callegari.cl</v>
          </cell>
          <cell r="N3264">
            <v>9200000</v>
          </cell>
        </row>
        <row r="3265">
          <cell r="A3265" t="str">
            <v>JHRV13</v>
          </cell>
          <cell r="B3265">
            <v>43994.496527777781</v>
          </cell>
          <cell r="C3265" t="str">
            <v>KIA MOTORS</v>
          </cell>
          <cell r="D3265" t="str">
            <v>SPORTAGE</v>
          </cell>
          <cell r="E3265">
            <v>2017</v>
          </cell>
          <cell r="F3265">
            <v>59000</v>
          </cell>
          <cell r="G3265" t="str">
            <v>SPORTAGE LX 2.0L GSL 6MT 2WD</v>
          </cell>
          <cell r="H3265" t="str">
            <v>AZUL</v>
          </cell>
          <cell r="I3265" t="str">
            <v>Megacentro Copiapo</v>
          </cell>
          <cell r="J3265" t="str">
            <v xml:space="preserve"> </v>
          </cell>
          <cell r="K3265" t="str">
            <v xml:space="preserve"> </v>
          </cell>
          <cell r="L3265" t="str">
            <v>Alvaro Castro</v>
          </cell>
          <cell r="M3265" t="str">
            <v>acastro@callegari.cl</v>
          </cell>
          <cell r="N3265">
            <v>8200000</v>
          </cell>
        </row>
        <row r="3266">
          <cell r="A3266" t="str">
            <v>JDKZ25</v>
          </cell>
          <cell r="B3266">
            <v>43993.763194444444</v>
          </cell>
          <cell r="C3266" t="str">
            <v>SUBARU</v>
          </cell>
          <cell r="D3266" t="str">
            <v>XV</v>
          </cell>
          <cell r="E3266">
            <v>2017</v>
          </cell>
          <cell r="F3266">
            <v>78000</v>
          </cell>
          <cell r="G3266" t="str">
            <v>2.0 AWD MT</v>
          </cell>
          <cell r="H3266" t="str">
            <v>PLATEADO</v>
          </cell>
          <cell r="I3266" t="str">
            <v>Megacentro La Serena</v>
          </cell>
          <cell r="J3266" t="str">
            <v xml:space="preserve"> </v>
          </cell>
          <cell r="K3266" t="str">
            <v xml:space="preserve"> </v>
          </cell>
          <cell r="L3266" t="str">
            <v>Juan Saavedra</v>
          </cell>
          <cell r="M3266" t="str">
            <v>jsaavedra@callegari.cl</v>
          </cell>
          <cell r="N3266">
            <v>8300000</v>
          </cell>
        </row>
        <row r="3267">
          <cell r="A3267" t="str">
            <v>FHFR91</v>
          </cell>
          <cell r="B3267">
            <v>43990.479861111111</v>
          </cell>
          <cell r="C3267" t="str">
            <v>VOLKSWAGEN</v>
          </cell>
          <cell r="D3267" t="str">
            <v>SAVEIRO</v>
          </cell>
          <cell r="E3267">
            <v>2013</v>
          </cell>
          <cell r="F3267">
            <v>70000</v>
          </cell>
          <cell r="G3267" t="str">
            <v>1.6 C/SIMPLE COMFORT MT</v>
          </cell>
          <cell r="H3267" t="str">
            <v>BLANCO</v>
          </cell>
          <cell r="I3267" t="str">
            <v xml:space="preserve">Premium Usados </v>
          </cell>
          <cell r="J3267" t="str">
            <v xml:space="preserve"> </v>
          </cell>
          <cell r="K3267" t="str">
            <v xml:space="preserve"> </v>
          </cell>
          <cell r="L3267" t="str">
            <v>Vanessa  Casanga</v>
          </cell>
          <cell r="M3267" t="str">
            <v>vcasanga@callegari.cl</v>
          </cell>
          <cell r="N3267">
            <v>3300000</v>
          </cell>
        </row>
        <row r="3268">
          <cell r="A3268" t="str">
            <v>HXRF25</v>
          </cell>
          <cell r="B3268">
            <v>43983.643055555556</v>
          </cell>
          <cell r="C3268" t="str">
            <v>FIAT</v>
          </cell>
          <cell r="D3268" t="str">
            <v>FIORINO</v>
          </cell>
          <cell r="E3268">
            <v>2016</v>
          </cell>
          <cell r="F3268">
            <v>112000</v>
          </cell>
          <cell r="G3268" t="str">
            <v>1.2 CITY MJTD MT DIESEL</v>
          </cell>
          <cell r="H3268" t="str">
            <v>BLANCO</v>
          </cell>
          <cell r="I3268" t="str">
            <v>Second Floor Jeep</v>
          </cell>
          <cell r="J3268" t="str">
            <v xml:space="preserve"> </v>
          </cell>
          <cell r="K3268" t="str">
            <v xml:space="preserve"> </v>
          </cell>
          <cell r="L3268" t="str">
            <v>Rafaela Charris</v>
          </cell>
          <cell r="M3268" t="str">
            <v>rcharris@callegari.cl</v>
          </cell>
          <cell r="N3268">
            <v>3500000</v>
          </cell>
        </row>
        <row r="3269">
          <cell r="A3269" t="str">
            <v>KFCP12</v>
          </cell>
          <cell r="B3269">
            <v>43981.565972222219</v>
          </cell>
          <cell r="C3269" t="str">
            <v>KIA MOTORS</v>
          </cell>
          <cell r="D3269" t="str">
            <v>SORENTO</v>
          </cell>
          <cell r="E3269">
            <v>2018</v>
          </cell>
          <cell r="F3269">
            <v>46800</v>
          </cell>
          <cell r="G3269" t="str">
            <v>SORENTO EX 2.2L DSL 8AT FULL AWD</v>
          </cell>
          <cell r="H3269" t="str">
            <v>PLATEADO</v>
          </cell>
          <cell r="I3269" t="str">
            <v>Second Floor Jeep</v>
          </cell>
          <cell r="J3269" t="str">
            <v xml:space="preserve"> </v>
          </cell>
          <cell r="K3269" t="str">
            <v xml:space="preserve"> </v>
          </cell>
          <cell r="L3269" t="str">
            <v>Rafaela Charris</v>
          </cell>
          <cell r="M3269" t="str">
            <v>rcharris@callegari.cl</v>
          </cell>
          <cell r="N3269">
            <v>16500000</v>
          </cell>
        </row>
        <row r="3270">
          <cell r="A3270" t="str">
            <v>KJRG68</v>
          </cell>
          <cell r="B3270">
            <v>43981.542361111111</v>
          </cell>
          <cell r="C3270" t="str">
            <v>KIA MOTORS</v>
          </cell>
          <cell r="D3270" t="str">
            <v>SPORTAGE</v>
          </cell>
          <cell r="E3270">
            <v>2018</v>
          </cell>
          <cell r="F3270">
            <v>18000</v>
          </cell>
          <cell r="G3270" t="str">
            <v>SPORTAGE LX 2.0L GSL 6MT 2WD</v>
          </cell>
          <cell r="H3270" t="str">
            <v>PLATEADO</v>
          </cell>
          <cell r="I3270" t="str">
            <v>Kia La Serena</v>
          </cell>
          <cell r="J3270" t="str">
            <v xml:space="preserve"> </v>
          </cell>
          <cell r="K3270" t="str">
            <v xml:space="preserve"> </v>
          </cell>
          <cell r="L3270" t="str">
            <v>Erica Miranda</v>
          </cell>
          <cell r="M3270" t="str">
            <v>emiranda@callegari.cl</v>
          </cell>
          <cell r="N3270">
            <v>9200000</v>
          </cell>
        </row>
        <row r="3271">
          <cell r="A3271" t="str">
            <v>JXGD12</v>
          </cell>
          <cell r="B3271">
            <v>43981.438194444447</v>
          </cell>
          <cell r="C3271" t="str">
            <v>NISSAN</v>
          </cell>
          <cell r="D3271" t="str">
            <v>X-TRAIL</v>
          </cell>
          <cell r="E3271">
            <v>2018</v>
          </cell>
          <cell r="F3271">
            <v>49000</v>
          </cell>
          <cell r="G3271" t="str">
            <v>2.5 SENSE CVT 4X2 AT</v>
          </cell>
          <cell r="H3271" t="str">
            <v>BLANCO</v>
          </cell>
          <cell r="I3271" t="str">
            <v>Nissan La Serena</v>
          </cell>
          <cell r="J3271" t="str">
            <v xml:space="preserve"> </v>
          </cell>
          <cell r="K3271" t="str">
            <v xml:space="preserve"> </v>
          </cell>
          <cell r="L3271" t="str">
            <v>Magdalena Olivares</v>
          </cell>
          <cell r="M3271" t="str">
            <v>molivares@callegari.cl</v>
          </cell>
          <cell r="N3271">
            <v>10200000</v>
          </cell>
        </row>
        <row r="3272">
          <cell r="A3272" t="str">
            <v>KCBZ61</v>
          </cell>
          <cell r="B3272">
            <v>43981.432638888888</v>
          </cell>
          <cell r="C3272" t="str">
            <v>FORD</v>
          </cell>
          <cell r="D3272" t="str">
            <v>FOCUS</v>
          </cell>
          <cell r="E3272">
            <v>2018</v>
          </cell>
          <cell r="F3272">
            <v>18000</v>
          </cell>
          <cell r="G3272" t="str">
            <v>2.0 5D SE AT</v>
          </cell>
          <cell r="H3272" t="str">
            <v>BLANCO</v>
          </cell>
          <cell r="I3272" t="str">
            <v>Premium Copiapo</v>
          </cell>
          <cell r="J3272" t="str">
            <v xml:space="preserve"> </v>
          </cell>
          <cell r="K3272" t="str">
            <v xml:space="preserve"> </v>
          </cell>
          <cell r="L3272" t="str">
            <v>Omar Rojas</v>
          </cell>
          <cell r="M3272" t="str">
            <v>orojas@callegari.cl</v>
          </cell>
          <cell r="N3272">
            <v>7000000</v>
          </cell>
        </row>
        <row r="3273">
          <cell r="A3273" t="str">
            <v>KRWG60</v>
          </cell>
          <cell r="B3273">
            <v>43980.753472222219</v>
          </cell>
          <cell r="C3273" t="str">
            <v>DODGE</v>
          </cell>
          <cell r="D3273" t="str">
            <v>DURANGO</v>
          </cell>
          <cell r="E3273">
            <v>2018</v>
          </cell>
          <cell r="F3273">
            <v>26265</v>
          </cell>
          <cell r="G3273" t="str">
            <v>3.6 SXT 4X2 AT</v>
          </cell>
          <cell r="H3273" t="str">
            <v>NEGRO</v>
          </cell>
          <cell r="I3273" t="str">
            <v>Nissan La Serena</v>
          </cell>
          <cell r="J3273" t="str">
            <v xml:space="preserve"> </v>
          </cell>
          <cell r="K3273" t="str">
            <v xml:space="preserve"> </v>
          </cell>
          <cell r="L3273" t="str">
            <v>Magdalena Olivares</v>
          </cell>
          <cell r="M3273" t="str">
            <v>molivares@callegari.cl</v>
          </cell>
          <cell r="N3273">
            <v>14500000</v>
          </cell>
        </row>
        <row r="3274">
          <cell r="A3274" t="str">
            <v>KRWC66</v>
          </cell>
          <cell r="B3274">
            <v>43980.737500000003</v>
          </cell>
          <cell r="C3274" t="str">
            <v>NISSAN</v>
          </cell>
          <cell r="D3274" t="str">
            <v>VERSA</v>
          </cell>
          <cell r="E3274">
            <v>2018</v>
          </cell>
          <cell r="F3274">
            <v>22700</v>
          </cell>
          <cell r="G3274" t="str">
            <v>1.6 SENSE AC MT 4X2</v>
          </cell>
          <cell r="H3274" t="str">
            <v>PLATEADO</v>
          </cell>
          <cell r="I3274" t="str">
            <v>Nissan La Serena</v>
          </cell>
          <cell r="J3274" t="str">
            <v xml:space="preserve"> </v>
          </cell>
          <cell r="K3274" t="str">
            <v xml:space="preserve"> </v>
          </cell>
          <cell r="L3274" t="str">
            <v>Magdalena Olivares</v>
          </cell>
          <cell r="M3274" t="str">
            <v>molivares@callegari.cl</v>
          </cell>
          <cell r="N3274">
            <v>5100000</v>
          </cell>
        </row>
        <row r="3275">
          <cell r="A3275" t="str">
            <v>KRWG67</v>
          </cell>
          <cell r="B3275">
            <v>43980.661111111112</v>
          </cell>
          <cell r="C3275" t="str">
            <v>NISSAN</v>
          </cell>
          <cell r="D3275" t="str">
            <v>KICKS</v>
          </cell>
          <cell r="E3275">
            <v>2018</v>
          </cell>
          <cell r="F3275">
            <v>18300</v>
          </cell>
          <cell r="G3275" t="str">
            <v>1.6 ADVANCE CVT AT</v>
          </cell>
          <cell r="H3275" t="str">
            <v>NEGRO</v>
          </cell>
          <cell r="I3275" t="str">
            <v>Nissan La Serena</v>
          </cell>
          <cell r="J3275" t="str">
            <v xml:space="preserve"> </v>
          </cell>
          <cell r="K3275" t="str">
            <v xml:space="preserve"> </v>
          </cell>
          <cell r="L3275" t="str">
            <v>Magdalena Olivares</v>
          </cell>
          <cell r="M3275" t="str">
            <v>molivares@callegari.cl</v>
          </cell>
          <cell r="N3275">
            <v>8800000</v>
          </cell>
        </row>
        <row r="3276">
          <cell r="A3276" t="str">
            <v>KRPX85</v>
          </cell>
          <cell r="B3276">
            <v>43980.524305555555</v>
          </cell>
          <cell r="C3276" t="str">
            <v>FORD</v>
          </cell>
          <cell r="D3276" t="str">
            <v>RANGER</v>
          </cell>
          <cell r="E3276">
            <v>2018</v>
          </cell>
          <cell r="F3276">
            <v>41000</v>
          </cell>
          <cell r="G3276" t="str">
            <v>3.2 XLT MT 4X4 DIESEL</v>
          </cell>
          <cell r="H3276" t="str">
            <v>ROJO</v>
          </cell>
          <cell r="I3276" t="str">
            <v>Megacentro Copiapo</v>
          </cell>
          <cell r="J3276" t="str">
            <v xml:space="preserve"> </v>
          </cell>
          <cell r="K3276" t="str">
            <v xml:space="preserve"> </v>
          </cell>
          <cell r="L3276" t="str">
            <v>Fernando Balbontin</v>
          </cell>
          <cell r="M3276" t="str">
            <v>fbalbontin@callegari.cl</v>
          </cell>
          <cell r="N3276">
            <v>12500000</v>
          </cell>
        </row>
        <row r="3277">
          <cell r="A3277" t="str">
            <v>PDVW81</v>
          </cell>
          <cell r="B3277">
            <v>43980.45</v>
          </cell>
          <cell r="C3277" t="str">
            <v>NISSAN</v>
          </cell>
          <cell r="D3277" t="str">
            <v>X-TRAIL</v>
          </cell>
          <cell r="E3277">
            <v>2020</v>
          </cell>
          <cell r="F3277">
            <v>1700</v>
          </cell>
          <cell r="G3277" t="str">
            <v>2.5 SENSE CVT 4X2 AT</v>
          </cell>
          <cell r="H3277" t="str">
            <v>AZUL</v>
          </cell>
          <cell r="I3277" t="str">
            <v>Second Floor Kia</v>
          </cell>
          <cell r="J3277" t="str">
            <v xml:space="preserve"> </v>
          </cell>
          <cell r="K3277" t="str">
            <v xml:space="preserve"> </v>
          </cell>
          <cell r="L3277" t="str">
            <v>Loreto Garces</v>
          </cell>
          <cell r="M3277" t="str">
            <v>lgarces@callegari.cl</v>
          </cell>
          <cell r="N3277">
            <v>12500000</v>
          </cell>
        </row>
        <row r="3278">
          <cell r="A3278" t="str">
            <v>CVCT91</v>
          </cell>
          <cell r="B3278">
            <v>43980.385416666664</v>
          </cell>
          <cell r="C3278" t="str">
            <v>MAZDA</v>
          </cell>
          <cell r="D3278" t="str">
            <v>MAZDA3</v>
          </cell>
          <cell r="E3278">
            <v>2011</v>
          </cell>
          <cell r="F3278">
            <v>91000</v>
          </cell>
          <cell r="G3278" t="str">
            <v>1.6 SEDAN V MT</v>
          </cell>
          <cell r="H3278" t="str">
            <v>BLANCO</v>
          </cell>
          <cell r="I3278" t="str">
            <v>Local Usados</v>
          </cell>
          <cell r="J3278" t="str">
            <v xml:space="preserve"> </v>
          </cell>
          <cell r="K3278" t="str">
            <v xml:space="preserve"> </v>
          </cell>
          <cell r="L3278" t="str">
            <v>Luis Agustin Neira Rojas</v>
          </cell>
          <cell r="M3278" t="str">
            <v>lneira@callegari.cl</v>
          </cell>
          <cell r="N3278">
            <v>4000000</v>
          </cell>
        </row>
        <row r="3279">
          <cell r="A3279" t="str">
            <v>JPPG49</v>
          </cell>
          <cell r="B3279">
            <v>43979.651388888888</v>
          </cell>
          <cell r="C3279" t="str">
            <v>NISSAN</v>
          </cell>
          <cell r="D3279" t="str">
            <v>QASHQAI</v>
          </cell>
          <cell r="E3279">
            <v>2017</v>
          </cell>
          <cell r="F3279">
            <v>64000</v>
          </cell>
          <cell r="G3279" t="str">
            <v>2.0 EXCLUSIVE CTV AC SUN ROOF CUERO AT 4X4</v>
          </cell>
          <cell r="H3279" t="str">
            <v>BLANCO</v>
          </cell>
          <cell r="I3279" t="str">
            <v>Nissan La Serena</v>
          </cell>
          <cell r="J3279" t="str">
            <v xml:space="preserve"> </v>
          </cell>
          <cell r="K3279" t="str">
            <v xml:space="preserve"> </v>
          </cell>
          <cell r="L3279" t="str">
            <v>Magdalena Olivares</v>
          </cell>
          <cell r="M3279" t="str">
            <v>molivares@callegari.cl</v>
          </cell>
          <cell r="N3279">
            <v>10400000</v>
          </cell>
        </row>
        <row r="3280">
          <cell r="A3280" t="str">
            <v>KWVL76</v>
          </cell>
          <cell r="B3280">
            <v>43979.526388888888</v>
          </cell>
          <cell r="C3280" t="str">
            <v>PEUGEOT</v>
          </cell>
          <cell r="D3280">
            <v>301</v>
          </cell>
          <cell r="E3280">
            <v>2019</v>
          </cell>
          <cell r="F3280">
            <v>15000</v>
          </cell>
          <cell r="G3280" t="str">
            <v>1.6 ACTIVE PACK HDI 92HP MT DIESEL</v>
          </cell>
          <cell r="H3280" t="str">
            <v>GRIS</v>
          </cell>
          <cell r="I3280" t="str">
            <v xml:space="preserve">Premium Usados </v>
          </cell>
          <cell r="J3280" t="str">
            <v xml:space="preserve"> </v>
          </cell>
          <cell r="K3280" t="str">
            <v xml:space="preserve"> </v>
          </cell>
          <cell r="L3280" t="str">
            <v>Vanessa  Casanga</v>
          </cell>
          <cell r="M3280" t="str">
            <v>vcasanga@callegari.cl</v>
          </cell>
          <cell r="N3280">
            <v>6400000</v>
          </cell>
        </row>
        <row r="3281">
          <cell r="A3281" t="str">
            <v>KKYT37</v>
          </cell>
          <cell r="B3281">
            <v>43979.466666666667</v>
          </cell>
          <cell r="C3281" t="str">
            <v>KIA MOTORS</v>
          </cell>
          <cell r="D3281" t="str">
            <v>CERATO</v>
          </cell>
          <cell r="E3281">
            <v>2018</v>
          </cell>
          <cell r="F3281">
            <v>38000</v>
          </cell>
          <cell r="G3281" t="str">
            <v>NUEVO CERATO EX 1.6L 6MT S. PACK</v>
          </cell>
          <cell r="H3281" t="str">
            <v>NEGRO</v>
          </cell>
          <cell r="I3281" t="str">
            <v>Megacentro Ovalle</v>
          </cell>
          <cell r="J3281" t="str">
            <v xml:space="preserve"> </v>
          </cell>
          <cell r="K3281" t="str">
            <v xml:space="preserve"> </v>
          </cell>
          <cell r="L3281" t="str">
            <v>Marcelo Vigorena</v>
          </cell>
          <cell r="M3281" t="str">
            <v>mvigorena@callegari.cl</v>
          </cell>
          <cell r="N3281">
            <v>6650000</v>
          </cell>
        </row>
        <row r="3282">
          <cell r="A3282" t="str">
            <v>HYSW85</v>
          </cell>
          <cell r="B3282">
            <v>43978.550694444442</v>
          </cell>
          <cell r="C3282" t="str">
            <v>PEUGEOT</v>
          </cell>
          <cell r="D3282">
            <v>301</v>
          </cell>
          <cell r="E3282">
            <v>2016</v>
          </cell>
          <cell r="F3282">
            <v>88275</v>
          </cell>
          <cell r="G3282" t="str">
            <v>1.6 ACTIVE VTI 115HP MT</v>
          </cell>
          <cell r="H3282" t="str">
            <v>GRIS</v>
          </cell>
          <cell r="I3282" t="str">
            <v>Vallenar</v>
          </cell>
          <cell r="J3282" t="str">
            <v xml:space="preserve"> </v>
          </cell>
          <cell r="K3282" t="str">
            <v xml:space="preserve"> </v>
          </cell>
          <cell r="L3282" t="str">
            <v>Janette Calderon</v>
          </cell>
          <cell r="M3282" t="str">
            <v>jcalderon@callegari.cl</v>
          </cell>
          <cell r="N3282">
            <v>4100000</v>
          </cell>
        </row>
        <row r="3283">
          <cell r="A3283" t="str">
            <v>LBVT83</v>
          </cell>
          <cell r="B3283">
            <v>43977.7</v>
          </cell>
          <cell r="C3283" t="str">
            <v>CHANGAN</v>
          </cell>
          <cell r="D3283" t="str">
            <v>CS35</v>
          </cell>
          <cell r="E3283">
            <v>2019</v>
          </cell>
          <cell r="F3283">
            <v>17800</v>
          </cell>
          <cell r="G3283" t="str">
            <v>1.6 ELITE AT</v>
          </cell>
          <cell r="H3283" t="str">
            <v>PLATEADO</v>
          </cell>
          <cell r="I3283" t="str">
            <v>Usados Los Carreras</v>
          </cell>
          <cell r="J3283" t="str">
            <v xml:space="preserve"> </v>
          </cell>
          <cell r="K3283" t="str">
            <v xml:space="preserve"> </v>
          </cell>
          <cell r="L3283" t="str">
            <v>Claudia Ponce</v>
          </cell>
          <cell r="M3283" t="str">
            <v>cponce@callegari.cl</v>
          </cell>
          <cell r="N3283">
            <v>7100000</v>
          </cell>
        </row>
        <row r="3284">
          <cell r="A3284" t="str">
            <v>KWYC98</v>
          </cell>
          <cell r="B3284">
            <v>43977.681250000001</v>
          </cell>
          <cell r="C3284" t="str">
            <v>MERCEDES BENZ</v>
          </cell>
          <cell r="D3284" t="str">
            <v>A250</v>
          </cell>
          <cell r="E3284">
            <v>2019</v>
          </cell>
          <cell r="F3284">
            <v>6000</v>
          </cell>
          <cell r="G3284" t="str">
            <v>A250 2.0 HB AT</v>
          </cell>
          <cell r="H3284" t="str">
            <v>BLANCO</v>
          </cell>
          <cell r="I3284" t="str">
            <v>Local Usados</v>
          </cell>
          <cell r="J3284" t="str">
            <v xml:space="preserve"> </v>
          </cell>
          <cell r="K3284" t="str">
            <v xml:space="preserve"> </v>
          </cell>
          <cell r="L3284" t="str">
            <v>Luis Agustin Neira Rojas</v>
          </cell>
          <cell r="M3284" t="str">
            <v>lneira@callegari.cl</v>
          </cell>
          <cell r="N3284">
            <v>17500000</v>
          </cell>
        </row>
        <row r="3285">
          <cell r="A3285" t="str">
            <v>KDTV45</v>
          </cell>
          <cell r="B3285">
            <v>43977.63958333333</v>
          </cell>
          <cell r="C3285" t="str">
            <v>KIA MOTORS</v>
          </cell>
          <cell r="D3285" t="str">
            <v>RIO 5</v>
          </cell>
          <cell r="E3285">
            <v>2018</v>
          </cell>
          <cell r="F3285">
            <v>56000</v>
          </cell>
          <cell r="G3285" t="str">
            <v>RIO 5 EX 1.4L 6MT</v>
          </cell>
          <cell r="H3285" t="str">
            <v>ROJO</v>
          </cell>
          <cell r="I3285" t="str">
            <v>Second Floor Kia</v>
          </cell>
          <cell r="J3285" t="str">
            <v xml:space="preserve"> </v>
          </cell>
          <cell r="K3285" t="str">
            <v xml:space="preserve"> </v>
          </cell>
          <cell r="L3285" t="str">
            <v>Loreto Garces</v>
          </cell>
          <cell r="M3285" t="str">
            <v>lgarces@callegari.cl</v>
          </cell>
          <cell r="N3285">
            <v>5500000</v>
          </cell>
        </row>
        <row r="3286">
          <cell r="A3286" t="str">
            <v>JRBC58</v>
          </cell>
          <cell r="B3286">
            <v>43977.409722222219</v>
          </cell>
          <cell r="C3286" t="str">
            <v>CHEVROLET</v>
          </cell>
          <cell r="D3286" t="str">
            <v>ONIX</v>
          </cell>
          <cell r="E3286">
            <v>2017</v>
          </cell>
          <cell r="F3286">
            <v>60000</v>
          </cell>
          <cell r="G3286" t="str">
            <v>1.4 LTZ MT</v>
          </cell>
          <cell r="H3286" t="str">
            <v>ROJO</v>
          </cell>
          <cell r="I3286" t="str">
            <v xml:space="preserve">Premium Usados </v>
          </cell>
          <cell r="J3286" t="str">
            <v xml:space="preserve"> </v>
          </cell>
          <cell r="K3286" t="str">
            <v xml:space="preserve"> </v>
          </cell>
          <cell r="L3286" t="str">
            <v>Vanessa  Casanga</v>
          </cell>
          <cell r="M3286" t="str">
            <v>vcasanga@callegari.cl</v>
          </cell>
          <cell r="N3286">
            <v>4100000</v>
          </cell>
        </row>
        <row r="3287">
          <cell r="A3287" t="str">
            <v>JXGD27</v>
          </cell>
          <cell r="B3287">
            <v>43976.54791666667</v>
          </cell>
          <cell r="C3287" t="str">
            <v>SUZUKI</v>
          </cell>
          <cell r="D3287" t="str">
            <v>BALENO</v>
          </cell>
          <cell r="E3287">
            <v>2018</v>
          </cell>
          <cell r="F3287">
            <v>55100</v>
          </cell>
          <cell r="G3287" t="str">
            <v>1.4 GLX MT</v>
          </cell>
          <cell r="H3287" t="str">
            <v>BLANCO</v>
          </cell>
          <cell r="I3287" t="str">
            <v>Nissan La Serena</v>
          </cell>
          <cell r="J3287" t="str">
            <v xml:space="preserve"> </v>
          </cell>
          <cell r="K3287" t="str">
            <v xml:space="preserve"> </v>
          </cell>
          <cell r="L3287" t="str">
            <v>Magdalena Olivares</v>
          </cell>
          <cell r="M3287" t="str">
            <v>molivares@callegari.cl</v>
          </cell>
          <cell r="N3287">
            <v>5350000</v>
          </cell>
        </row>
        <row r="3288">
          <cell r="A3288" t="str">
            <v>FHPZ13</v>
          </cell>
          <cell r="B3288">
            <v>43976.487500000003</v>
          </cell>
          <cell r="C3288" t="str">
            <v>KIA MOTORS</v>
          </cell>
          <cell r="D3288" t="str">
            <v>SPORTAGE</v>
          </cell>
          <cell r="E3288">
            <v>2013</v>
          </cell>
          <cell r="F3288">
            <v>105000</v>
          </cell>
          <cell r="G3288" t="str">
            <v>SPORTAGE LX GSL 2.0 MEC A/C DAB ABS 4X4</v>
          </cell>
          <cell r="H3288" t="str">
            <v>PLATEADO</v>
          </cell>
          <cell r="I3288" t="str">
            <v>Second Floor Kia</v>
          </cell>
          <cell r="J3288" t="str">
            <v xml:space="preserve"> </v>
          </cell>
          <cell r="K3288" t="str">
            <v xml:space="preserve"> </v>
          </cell>
          <cell r="L3288" t="str">
            <v>Jorge Picon</v>
          </cell>
          <cell r="M3288" t="str">
            <v>jorge.picon@callegari.cl</v>
          </cell>
          <cell r="N3288">
            <v>5300000</v>
          </cell>
        </row>
        <row r="3289">
          <cell r="A3289" t="str">
            <v>JPZW85</v>
          </cell>
          <cell r="B3289">
            <v>43976.487500000003</v>
          </cell>
          <cell r="C3289" t="str">
            <v>SUBARU</v>
          </cell>
          <cell r="D3289" t="str">
            <v>XV</v>
          </cell>
          <cell r="E3289">
            <v>2017</v>
          </cell>
          <cell r="F3289">
            <v>41000</v>
          </cell>
          <cell r="G3289" t="str">
            <v>1.6 AWD MT</v>
          </cell>
          <cell r="H3289" t="str">
            <v>BLANCO</v>
          </cell>
          <cell r="I3289" t="str">
            <v>Megacentro La Serena</v>
          </cell>
          <cell r="J3289" t="str">
            <v xml:space="preserve"> </v>
          </cell>
          <cell r="K3289" t="str">
            <v xml:space="preserve"> </v>
          </cell>
          <cell r="L3289" t="str">
            <v>Viviana Rojas</v>
          </cell>
          <cell r="M3289" t="str">
            <v>v.rojas@callegari.cl</v>
          </cell>
          <cell r="N3289">
            <v>8600000</v>
          </cell>
        </row>
        <row r="3290">
          <cell r="A3290" t="str">
            <v>GWKX93</v>
          </cell>
          <cell r="B3290">
            <v>43976.486805555556</v>
          </cell>
          <cell r="C3290" t="str">
            <v>KIA MOTORS</v>
          </cell>
          <cell r="D3290" t="str">
            <v>RIO 5</v>
          </cell>
          <cell r="E3290">
            <v>2015</v>
          </cell>
          <cell r="F3290">
            <v>67000</v>
          </cell>
          <cell r="G3290" t="str">
            <v>RIO 5 EX 1.4L 6MT AB AC</v>
          </cell>
          <cell r="H3290" t="str">
            <v>GRIS</v>
          </cell>
          <cell r="I3290" t="str">
            <v>Nissan La Serena</v>
          </cell>
          <cell r="J3290" t="str">
            <v xml:space="preserve"> </v>
          </cell>
          <cell r="K3290" t="str">
            <v xml:space="preserve"> </v>
          </cell>
          <cell r="L3290" t="str">
            <v>Matias Heredia</v>
          </cell>
          <cell r="M3290" t="str">
            <v>mheredia@callegari.cl</v>
          </cell>
          <cell r="N3290">
            <v>4900000</v>
          </cell>
        </row>
        <row r="3291">
          <cell r="A3291" t="str">
            <v>DYJD85</v>
          </cell>
          <cell r="B3291">
            <v>43976.48541666667</v>
          </cell>
          <cell r="C3291" t="str">
            <v>HONDA</v>
          </cell>
          <cell r="D3291" t="str">
            <v>PILOT</v>
          </cell>
          <cell r="E3291">
            <v>2012</v>
          </cell>
          <cell r="F3291">
            <v>142000</v>
          </cell>
          <cell r="G3291" t="str">
            <v>3.5 EXL AT 4X4</v>
          </cell>
          <cell r="H3291" t="str">
            <v>AZUL</v>
          </cell>
          <cell r="I3291" t="str">
            <v>Local Usados</v>
          </cell>
          <cell r="J3291" t="str">
            <v xml:space="preserve"> </v>
          </cell>
          <cell r="K3291" t="str">
            <v xml:space="preserve"> </v>
          </cell>
          <cell r="L3291" t="str">
            <v>Jordi Foitzick</v>
          </cell>
          <cell r="M3291" t="str">
            <v>jocarrasco@callegari.cl</v>
          </cell>
          <cell r="N3291">
            <v>7200000</v>
          </cell>
        </row>
        <row r="3292">
          <cell r="A3292" t="str">
            <v>JGCC38</v>
          </cell>
          <cell r="B3292">
            <v>43976.48541666667</v>
          </cell>
          <cell r="C3292" t="str">
            <v>HYUNDAI</v>
          </cell>
          <cell r="D3292" t="str">
            <v>GRAND I-10</v>
          </cell>
          <cell r="E3292">
            <v>2017</v>
          </cell>
          <cell r="F3292">
            <v>67000</v>
          </cell>
          <cell r="G3292" t="str">
            <v>1.2 SDN MT GLS 2AB AC ABS FULL PE</v>
          </cell>
          <cell r="H3292" t="str">
            <v>BLANCO</v>
          </cell>
          <cell r="I3292" t="str">
            <v>Local Usados</v>
          </cell>
          <cell r="J3292" t="str">
            <v xml:space="preserve"> </v>
          </cell>
          <cell r="K3292" t="str">
            <v xml:space="preserve"> </v>
          </cell>
          <cell r="L3292" t="str">
            <v>Jordi Foitzick</v>
          </cell>
          <cell r="M3292" t="str">
            <v>jocarrasco@callegari.cl</v>
          </cell>
          <cell r="N3292">
            <v>4500000</v>
          </cell>
        </row>
        <row r="3293">
          <cell r="A3293" t="str">
            <v>LKTF64</v>
          </cell>
          <cell r="B3293">
            <v>43976.484027777777</v>
          </cell>
          <cell r="C3293" t="str">
            <v>BAIC</v>
          </cell>
          <cell r="D3293" t="str">
            <v>X25</v>
          </cell>
          <cell r="E3293">
            <v>2019</v>
          </cell>
          <cell r="F3293">
            <v>6110</v>
          </cell>
          <cell r="G3293" t="str">
            <v>1.5 MT ELITE</v>
          </cell>
          <cell r="I3293" t="str">
            <v>Local Fco De Aguirre</v>
          </cell>
          <cell r="J3293" t="str">
            <v xml:space="preserve"> </v>
          </cell>
          <cell r="K3293" t="str">
            <v xml:space="preserve"> </v>
          </cell>
          <cell r="L3293" t="str">
            <v>Maria Mendoza</v>
          </cell>
          <cell r="M3293" t="str">
            <v>maria.mendoza@callegari.cl</v>
          </cell>
          <cell r="N3293">
            <v>5200000</v>
          </cell>
        </row>
        <row r="3294">
          <cell r="A3294" t="str">
            <v>HJTF84</v>
          </cell>
          <cell r="B3294">
            <v>43976.48333333333</v>
          </cell>
          <cell r="C3294" t="str">
            <v>JEEP</v>
          </cell>
          <cell r="D3294" t="str">
            <v>GRAND CHEROKEE</v>
          </cell>
          <cell r="E3294">
            <v>2016</v>
          </cell>
          <cell r="F3294">
            <v>75000</v>
          </cell>
          <cell r="G3294" t="str">
            <v>3.6 LIMITED AT 4X4</v>
          </cell>
          <cell r="H3294" t="str">
            <v>BLANCO</v>
          </cell>
          <cell r="I3294" t="str">
            <v>Local Usados</v>
          </cell>
          <cell r="J3294" t="str">
            <v xml:space="preserve"> </v>
          </cell>
          <cell r="K3294" t="str">
            <v xml:space="preserve"> </v>
          </cell>
          <cell r="L3294" t="str">
            <v>Jordi Foitzick</v>
          </cell>
          <cell r="M3294" t="str">
            <v>jocarrasco@callegari.cl</v>
          </cell>
          <cell r="N3294">
            <v>14500000</v>
          </cell>
        </row>
        <row r="3295">
          <cell r="A3295" t="str">
            <v>KDTX39</v>
          </cell>
          <cell r="B3295">
            <v>43976.481249999997</v>
          </cell>
          <cell r="C3295" t="str">
            <v>NISSAN</v>
          </cell>
          <cell r="D3295" t="str">
            <v>VERSA</v>
          </cell>
          <cell r="E3295">
            <v>2018</v>
          </cell>
          <cell r="F3295">
            <v>10085</v>
          </cell>
          <cell r="G3295" t="str">
            <v>1.6 ADVANCE AC MT 4X2</v>
          </cell>
          <cell r="H3295" t="str">
            <v>BLANCO</v>
          </cell>
          <cell r="I3295" t="str">
            <v>Nissan La Serena</v>
          </cell>
          <cell r="J3295" t="str">
            <v xml:space="preserve"> </v>
          </cell>
          <cell r="K3295" t="str">
            <v xml:space="preserve"> </v>
          </cell>
          <cell r="L3295" t="str">
            <v>Matias Heredia</v>
          </cell>
          <cell r="M3295" t="str">
            <v>mheredia@callegari.cl</v>
          </cell>
          <cell r="N3295">
            <v>7100000</v>
          </cell>
        </row>
        <row r="3296">
          <cell r="A3296" t="str">
            <v>JPZZ64</v>
          </cell>
          <cell r="B3296">
            <v>43976.480555555558</v>
          </cell>
          <cell r="C3296" t="str">
            <v>PEUGEOT</v>
          </cell>
          <cell r="D3296">
            <v>208</v>
          </cell>
          <cell r="E3296">
            <v>2017</v>
          </cell>
          <cell r="F3296">
            <v>30000</v>
          </cell>
          <cell r="G3296" t="str">
            <v>1.6 ALLURE E-HDI MT DIESEL</v>
          </cell>
          <cell r="H3296" t="str">
            <v>BLANCO</v>
          </cell>
          <cell r="I3296" t="str">
            <v>Second Floor Opel</v>
          </cell>
          <cell r="J3296" t="str">
            <v xml:space="preserve"> </v>
          </cell>
          <cell r="K3296" t="str">
            <v xml:space="preserve"> </v>
          </cell>
          <cell r="L3296" t="str">
            <v>Andrea Valero</v>
          </cell>
          <cell r="M3296" t="str">
            <v>andrea.valero@callegari.cl</v>
          </cell>
          <cell r="N3296">
            <v>6650000</v>
          </cell>
        </row>
        <row r="3297">
          <cell r="A3297" t="str">
            <v>HHXX52</v>
          </cell>
          <cell r="B3297">
            <v>43976.479861111111</v>
          </cell>
          <cell r="C3297" t="str">
            <v>HYUNDAI</v>
          </cell>
          <cell r="D3297" t="str">
            <v>GRAND I-10</v>
          </cell>
          <cell r="E3297">
            <v>2017</v>
          </cell>
          <cell r="F3297">
            <v>36000</v>
          </cell>
          <cell r="H3297" t="str">
            <v>PLATEADO</v>
          </cell>
          <cell r="I3297" t="str">
            <v>Local Usados</v>
          </cell>
          <cell r="J3297" t="str">
            <v xml:space="preserve"> </v>
          </cell>
          <cell r="K3297" t="str">
            <v xml:space="preserve"> </v>
          </cell>
          <cell r="L3297" t="str">
            <v>Rafael Puelma</v>
          </cell>
          <cell r="M3297" t="str">
            <v>rpuelma@callegari.cl</v>
          </cell>
          <cell r="N3297">
            <v>4400000</v>
          </cell>
        </row>
        <row r="3298">
          <cell r="A3298" t="str">
            <v>JYWH13</v>
          </cell>
          <cell r="B3298">
            <v>43976.478472222225</v>
          </cell>
          <cell r="C3298" t="str">
            <v>FORD</v>
          </cell>
          <cell r="D3298" t="str">
            <v>EXPLORER</v>
          </cell>
          <cell r="E3298">
            <v>2018</v>
          </cell>
          <cell r="F3298">
            <v>28000</v>
          </cell>
          <cell r="G3298" t="str">
            <v>2.3 ECOBOOST / LIMITED 4X4 AT</v>
          </cell>
          <cell r="H3298" t="str">
            <v>GRIS</v>
          </cell>
          <cell r="I3298" t="str">
            <v>Local Usados</v>
          </cell>
          <cell r="J3298" t="str">
            <v xml:space="preserve"> </v>
          </cell>
          <cell r="K3298" t="str">
            <v xml:space="preserve"> </v>
          </cell>
          <cell r="L3298" t="str">
            <v>Luis Agustin Neira Rojas</v>
          </cell>
          <cell r="M3298" t="str">
            <v>lneira@callegari.cl</v>
          </cell>
          <cell r="N3298">
            <v>18900000</v>
          </cell>
        </row>
        <row r="3299">
          <cell r="A3299" t="str">
            <v>KPKW51</v>
          </cell>
          <cell r="B3299">
            <v>43974.420138888891</v>
          </cell>
          <cell r="C3299" t="str">
            <v>PEUGEOT</v>
          </cell>
          <cell r="D3299">
            <v>3008</v>
          </cell>
          <cell r="E3299">
            <v>2018</v>
          </cell>
          <cell r="F3299">
            <v>49800</v>
          </cell>
          <cell r="G3299" t="str">
            <v>1.6 ALLURE BLUEHDI 120HP E6 AT DIESEL</v>
          </cell>
          <cell r="H3299" t="str">
            <v>GRIS</v>
          </cell>
          <cell r="I3299" t="str">
            <v>Megacentro La Serena</v>
          </cell>
          <cell r="J3299" t="str">
            <v xml:space="preserve"> </v>
          </cell>
          <cell r="K3299" t="str">
            <v xml:space="preserve"> </v>
          </cell>
          <cell r="L3299" t="str">
            <v>Eliana Aguilera</v>
          </cell>
          <cell r="M3299" t="str">
            <v>belen.aguilera@callegari.cl</v>
          </cell>
          <cell r="N3299">
            <v>13600000</v>
          </cell>
        </row>
        <row r="3300">
          <cell r="A3300" t="str">
            <v>LRWC39</v>
          </cell>
          <cell r="B3300">
            <v>43973.474305555559</v>
          </cell>
          <cell r="C3300" t="str">
            <v>FORD</v>
          </cell>
          <cell r="D3300" t="str">
            <v>ECOSPORT</v>
          </cell>
          <cell r="E3300">
            <v>2020</v>
          </cell>
          <cell r="F3300">
            <v>6700</v>
          </cell>
          <cell r="G3300" t="str">
            <v>2.0 STORM AT AWD</v>
          </cell>
          <cell r="H3300" t="str">
            <v>BLANCO</v>
          </cell>
          <cell r="I3300" t="str">
            <v>Megacentro La Serena</v>
          </cell>
          <cell r="J3300" t="str">
            <v xml:space="preserve"> </v>
          </cell>
          <cell r="K3300" t="str">
            <v xml:space="preserve"> </v>
          </cell>
          <cell r="L3300" t="str">
            <v>Eliana Aguilera</v>
          </cell>
          <cell r="M3300" t="str">
            <v>belen.aguilera@callegari.cl</v>
          </cell>
          <cell r="N3300">
            <v>11000000</v>
          </cell>
        </row>
        <row r="3301">
          <cell r="A3301" t="str">
            <v>KZWF21</v>
          </cell>
          <cell r="B3301">
            <v>43971.68472222222</v>
          </cell>
          <cell r="C3301" t="str">
            <v>NISSAN</v>
          </cell>
          <cell r="D3301" t="str">
            <v>NP300</v>
          </cell>
          <cell r="E3301">
            <v>2019</v>
          </cell>
          <cell r="F3301">
            <v>44801</v>
          </cell>
          <cell r="G3301" t="str">
            <v>2.3 DSL DC LE AT 4WD</v>
          </cell>
          <cell r="H3301" t="str">
            <v>GRIS</v>
          </cell>
          <cell r="I3301" t="str">
            <v>Nissan La Serena</v>
          </cell>
          <cell r="J3301" t="str">
            <v xml:space="preserve"> </v>
          </cell>
          <cell r="K3301" t="str">
            <v xml:space="preserve"> </v>
          </cell>
          <cell r="L3301" t="str">
            <v>Magdalena Olivares</v>
          </cell>
          <cell r="M3301" t="str">
            <v>molivares@callegari.cl</v>
          </cell>
          <cell r="N3301">
            <v>15000000</v>
          </cell>
        </row>
        <row r="3302">
          <cell r="A3302" t="str">
            <v>JPZJ10</v>
          </cell>
          <cell r="B3302">
            <v>43971.524305555555</v>
          </cell>
          <cell r="C3302" t="str">
            <v>KIA MOTORS</v>
          </cell>
          <cell r="D3302" t="str">
            <v>CERATO</v>
          </cell>
          <cell r="E3302">
            <v>2017</v>
          </cell>
          <cell r="F3302">
            <v>35700</v>
          </cell>
          <cell r="G3302" t="str">
            <v>NUEVO CERATO EX 1.6L 6MT AC ABS</v>
          </cell>
          <cell r="H3302" t="str">
            <v>PLATEADO</v>
          </cell>
          <cell r="I3302" t="str">
            <v>Megacentro Copiapo</v>
          </cell>
          <cell r="J3302" t="str">
            <v xml:space="preserve"> </v>
          </cell>
          <cell r="K3302" t="str">
            <v xml:space="preserve"> </v>
          </cell>
          <cell r="L3302" t="str">
            <v>Alvaro Castro</v>
          </cell>
          <cell r="M3302" t="str">
            <v>acastro@callegari.cl</v>
          </cell>
          <cell r="N3302">
            <v>6900000</v>
          </cell>
        </row>
        <row r="3303">
          <cell r="A3303" t="str">
            <v>JKYH97</v>
          </cell>
          <cell r="B3303">
            <v>43971.507638888892</v>
          </cell>
          <cell r="C3303" t="str">
            <v>NISSAN</v>
          </cell>
          <cell r="D3303" t="str">
            <v>X-TRAIL</v>
          </cell>
          <cell r="E3303">
            <v>2017</v>
          </cell>
          <cell r="F3303">
            <v>9500</v>
          </cell>
          <cell r="G3303" t="str">
            <v>2.5 SENSE CVT 4X2 AT</v>
          </cell>
          <cell r="H3303" t="str">
            <v>BLANCO</v>
          </cell>
          <cell r="I3303" t="str">
            <v>Nissan La Serena</v>
          </cell>
          <cell r="J3303" t="str">
            <v xml:space="preserve"> </v>
          </cell>
          <cell r="K3303" t="str">
            <v xml:space="preserve"> </v>
          </cell>
          <cell r="L3303" t="str">
            <v>Magdalena Olivares</v>
          </cell>
          <cell r="M3303" t="str">
            <v>molivares@callegari.cl</v>
          </cell>
          <cell r="N3303">
            <v>9500000</v>
          </cell>
        </row>
        <row r="3304">
          <cell r="A3304" t="str">
            <v>JPPR21</v>
          </cell>
          <cell r="B3304">
            <v>43971.392361111109</v>
          </cell>
          <cell r="C3304" t="str">
            <v>FORD</v>
          </cell>
          <cell r="D3304" t="str">
            <v>ESCAPE</v>
          </cell>
          <cell r="E3304">
            <v>2017</v>
          </cell>
          <cell r="F3304">
            <v>55000</v>
          </cell>
          <cell r="G3304" t="str">
            <v>2.0 SE ECOBOOST AT 4X2</v>
          </cell>
          <cell r="H3304" t="str">
            <v>AZUL</v>
          </cell>
          <cell r="I3304" t="str">
            <v>Megacentro La Serena</v>
          </cell>
          <cell r="J3304" t="str">
            <v xml:space="preserve"> </v>
          </cell>
          <cell r="K3304" t="str">
            <v xml:space="preserve"> </v>
          </cell>
          <cell r="L3304" t="str">
            <v>Eliana Aguilera</v>
          </cell>
          <cell r="M3304" t="str">
            <v>belen.aguilera@callegari.cl</v>
          </cell>
          <cell r="N3304">
            <v>8400000</v>
          </cell>
        </row>
        <row r="3305">
          <cell r="A3305" t="str">
            <v>JKYF56</v>
          </cell>
          <cell r="B3305">
            <v>43969.394444444442</v>
          </cell>
          <cell r="C3305" t="str">
            <v>NISSAN</v>
          </cell>
          <cell r="D3305" t="str">
            <v>QASHQAI</v>
          </cell>
          <cell r="E3305">
            <v>2017</v>
          </cell>
          <cell r="F3305">
            <v>30500</v>
          </cell>
          <cell r="G3305" t="str">
            <v>2.0 AC AT 4X4</v>
          </cell>
          <cell r="H3305" t="str">
            <v>GRIS</v>
          </cell>
          <cell r="I3305" t="str">
            <v>Megacentro La Serena</v>
          </cell>
          <cell r="J3305" t="str">
            <v xml:space="preserve"> </v>
          </cell>
          <cell r="K3305" t="str">
            <v xml:space="preserve"> </v>
          </cell>
          <cell r="L3305" t="str">
            <v>Juan Saavedra</v>
          </cell>
          <cell r="M3305" t="str">
            <v>jsaavedra@callegari.cl</v>
          </cell>
          <cell r="N3305">
            <v>10800000</v>
          </cell>
        </row>
        <row r="3306">
          <cell r="A3306" t="str">
            <v>HHYB73</v>
          </cell>
          <cell r="B3306">
            <v>43969.394444444442</v>
          </cell>
          <cell r="C3306" t="str">
            <v>NISSAN</v>
          </cell>
          <cell r="D3306" t="str">
            <v>MARCH</v>
          </cell>
          <cell r="E3306">
            <v>2015</v>
          </cell>
          <cell r="F3306">
            <v>85000</v>
          </cell>
          <cell r="G3306" t="str">
            <v>1.6 ACTIVE MT AC</v>
          </cell>
          <cell r="H3306" t="str">
            <v>GRIS</v>
          </cell>
          <cell r="I3306" t="str">
            <v>Peugeot La Serena</v>
          </cell>
          <cell r="J3306" t="str">
            <v xml:space="preserve"> </v>
          </cell>
          <cell r="K3306" t="str">
            <v xml:space="preserve"> </v>
          </cell>
          <cell r="L3306" t="str">
            <v>Camila Gonzalez</v>
          </cell>
          <cell r="M3306" t="str">
            <v>camila.gonzalez@callegari.cl</v>
          </cell>
          <cell r="N3306">
            <v>3100000</v>
          </cell>
        </row>
        <row r="3307">
          <cell r="A3307" t="str">
            <v>HVWX84</v>
          </cell>
          <cell r="B3307">
            <v>43967.478472222225</v>
          </cell>
          <cell r="C3307" t="str">
            <v>MAZDA</v>
          </cell>
          <cell r="D3307" t="str">
            <v>MAZDA3</v>
          </cell>
          <cell r="E3307">
            <v>2016</v>
          </cell>
          <cell r="F3307">
            <v>21027</v>
          </cell>
          <cell r="G3307" t="str">
            <v>2.0 SEDAN V 6MT</v>
          </cell>
          <cell r="H3307" t="str">
            <v>BLANCO</v>
          </cell>
          <cell r="I3307" t="str">
            <v>Peugeot La Serena</v>
          </cell>
          <cell r="J3307" t="str">
            <v xml:space="preserve"> </v>
          </cell>
          <cell r="K3307" t="str">
            <v xml:space="preserve"> </v>
          </cell>
          <cell r="L3307" t="str">
            <v>Camila Gonzalez</v>
          </cell>
          <cell r="M3307" t="str">
            <v>camila.gonzalez@callegari.cl</v>
          </cell>
          <cell r="N3307">
            <v>7000000</v>
          </cell>
        </row>
        <row r="3308">
          <cell r="A3308" t="str">
            <v>GRLS37</v>
          </cell>
          <cell r="B3308">
            <v>43966.401388888888</v>
          </cell>
          <cell r="C3308" t="str">
            <v>FORD</v>
          </cell>
          <cell r="D3308" t="str">
            <v>EXPLORER</v>
          </cell>
          <cell r="E3308">
            <v>2014</v>
          </cell>
          <cell r="F3308">
            <v>96000</v>
          </cell>
          <cell r="G3308" t="str">
            <v>3.5 XLT 3R 4X2 AT</v>
          </cell>
          <cell r="H3308" t="str">
            <v>GRIS</v>
          </cell>
          <cell r="I3308" t="str">
            <v>Second Floor Usados</v>
          </cell>
          <cell r="J3308" t="str">
            <v xml:space="preserve"> </v>
          </cell>
          <cell r="K3308" t="str">
            <v xml:space="preserve"> </v>
          </cell>
          <cell r="L3308" t="str">
            <v>Liliana Benitez</v>
          </cell>
          <cell r="M3308" t="str">
            <v>lbenitez@callegari.cl</v>
          </cell>
          <cell r="N3308">
            <v>8500000</v>
          </cell>
        </row>
        <row r="3309">
          <cell r="A3309" t="str">
            <v>JPPG19</v>
          </cell>
          <cell r="B3309">
            <v>43966.388888888891</v>
          </cell>
          <cell r="C3309" t="str">
            <v>NISSAN</v>
          </cell>
          <cell r="D3309" t="str">
            <v>X-TRAIL</v>
          </cell>
          <cell r="E3309">
            <v>2017</v>
          </cell>
          <cell r="F3309">
            <v>64000</v>
          </cell>
          <cell r="G3309" t="str">
            <v>2.5 SENSE CVT 4X2 AT</v>
          </cell>
          <cell r="H3309" t="str">
            <v>GRIS</v>
          </cell>
          <cell r="I3309" t="str">
            <v>Nissan La Serena</v>
          </cell>
          <cell r="J3309" t="str">
            <v xml:space="preserve"> </v>
          </cell>
          <cell r="K3309" t="str">
            <v xml:space="preserve"> </v>
          </cell>
          <cell r="L3309" t="str">
            <v>Magdalena Olivares</v>
          </cell>
          <cell r="M3309" t="str">
            <v>molivares@callegari.cl</v>
          </cell>
          <cell r="N3309">
            <v>9250000</v>
          </cell>
        </row>
        <row r="3310">
          <cell r="A3310" t="str">
            <v>KPLJ99</v>
          </cell>
          <cell r="B3310">
            <v>43965.726388888892</v>
          </cell>
          <cell r="C3310" t="str">
            <v>RENAULT</v>
          </cell>
          <cell r="D3310" t="str">
            <v>OROCH</v>
          </cell>
          <cell r="E3310">
            <v>2018</v>
          </cell>
          <cell r="F3310">
            <v>37000</v>
          </cell>
          <cell r="H3310" t="str">
            <v>VERDE</v>
          </cell>
          <cell r="I3310" t="str">
            <v>Second Floor Mitsubishi</v>
          </cell>
          <cell r="J3310" t="str">
            <v xml:space="preserve"> </v>
          </cell>
          <cell r="K3310" t="str">
            <v xml:space="preserve"> </v>
          </cell>
          <cell r="L3310" t="str">
            <v>Mapi Palacios</v>
          </cell>
          <cell r="M3310" t="str">
            <v>mpalacios@callegari.cl</v>
          </cell>
          <cell r="N3310">
            <v>6300000</v>
          </cell>
        </row>
        <row r="3311">
          <cell r="A3311" t="str">
            <v>LFXR93</v>
          </cell>
          <cell r="B3311">
            <v>43965.689583333333</v>
          </cell>
          <cell r="C3311" t="str">
            <v>RAM</v>
          </cell>
          <cell r="D3311">
            <v>700</v>
          </cell>
          <cell r="E3311">
            <v>2019</v>
          </cell>
          <cell r="F3311">
            <v>2107</v>
          </cell>
          <cell r="G3311" t="str">
            <v>1.4 SLT DC MT</v>
          </cell>
          <cell r="H3311" t="str">
            <v>BLANCO</v>
          </cell>
          <cell r="I3311" t="str">
            <v>Nissan Copiapo</v>
          </cell>
          <cell r="J3311" t="str">
            <v xml:space="preserve"> </v>
          </cell>
          <cell r="K3311" t="str">
            <v xml:space="preserve"> </v>
          </cell>
          <cell r="L3311" t="str">
            <v>Eliana Duque</v>
          </cell>
          <cell r="M3311" t="str">
            <v>eliana.duque@callegari.cl</v>
          </cell>
          <cell r="N3311">
            <v>5900000</v>
          </cell>
        </row>
        <row r="3312">
          <cell r="A3312" t="str">
            <v>JPZT44</v>
          </cell>
          <cell r="B3312">
            <v>43965.540972222225</v>
          </cell>
          <cell r="C3312" t="str">
            <v>NISSAN</v>
          </cell>
          <cell r="D3312" t="str">
            <v>VERSA</v>
          </cell>
          <cell r="E3312">
            <v>2017</v>
          </cell>
          <cell r="F3312">
            <v>68300</v>
          </cell>
          <cell r="G3312" t="str">
            <v>1.6 SENSE AC MT 4X2</v>
          </cell>
          <cell r="H3312" t="str">
            <v>GRIS</v>
          </cell>
          <cell r="I3312" t="str">
            <v>Nissan La Serena</v>
          </cell>
          <cell r="J3312" t="str">
            <v xml:space="preserve"> </v>
          </cell>
          <cell r="K3312" t="str">
            <v xml:space="preserve"> </v>
          </cell>
          <cell r="L3312" t="str">
            <v>Magdalena Olivares</v>
          </cell>
          <cell r="M3312" t="str">
            <v>molivares@callegari.cl</v>
          </cell>
          <cell r="N3312">
            <v>4900000</v>
          </cell>
        </row>
        <row r="3313">
          <cell r="A3313" t="str">
            <v>KPKW33</v>
          </cell>
          <cell r="B3313">
            <v>43964.705555555556</v>
          </cell>
          <cell r="C3313" t="str">
            <v>FORD</v>
          </cell>
          <cell r="D3313" t="str">
            <v>F-150</v>
          </cell>
          <cell r="E3313">
            <v>2018</v>
          </cell>
          <cell r="F3313">
            <v>97560</v>
          </cell>
          <cell r="G3313" t="str">
            <v>5.0 CC XLT AT 4X4</v>
          </cell>
          <cell r="H3313" t="str">
            <v>ROJO</v>
          </cell>
          <cell r="I3313" t="str">
            <v>Megacentro Ovalle</v>
          </cell>
          <cell r="J3313" t="str">
            <v xml:space="preserve"> </v>
          </cell>
          <cell r="K3313" t="str">
            <v xml:space="preserve"> </v>
          </cell>
          <cell r="L3313" t="str">
            <v>Ernesto Pereda</v>
          </cell>
          <cell r="M3313" t="str">
            <v>apereda@callegari.cl</v>
          </cell>
          <cell r="N3313">
            <v>13500000</v>
          </cell>
        </row>
        <row r="3314">
          <cell r="A3314" t="str">
            <v>FVZG20</v>
          </cell>
          <cell r="B3314">
            <v>43964.442361111112</v>
          </cell>
          <cell r="C3314" t="str">
            <v>MITSUBISHI</v>
          </cell>
          <cell r="D3314" t="str">
            <v>LANCER</v>
          </cell>
          <cell r="E3314">
            <v>2013</v>
          </cell>
          <cell r="F3314">
            <v>42100</v>
          </cell>
          <cell r="G3314" t="str">
            <v>1.6 R/S MT</v>
          </cell>
          <cell r="H3314" t="str">
            <v>PLATEADO</v>
          </cell>
          <cell r="I3314" t="str">
            <v>Megacentro Ovalle</v>
          </cell>
          <cell r="J3314" t="str">
            <v xml:space="preserve"> </v>
          </cell>
          <cell r="K3314" t="str">
            <v xml:space="preserve"> </v>
          </cell>
          <cell r="L3314" t="str">
            <v>Ernesto Pereda</v>
          </cell>
          <cell r="M3314" t="str">
            <v>apereda@callegari.cl</v>
          </cell>
          <cell r="N3314">
            <v>4800000</v>
          </cell>
        </row>
        <row r="3315">
          <cell r="A3315" t="str">
            <v>HTWG44</v>
          </cell>
          <cell r="B3315">
            <v>43964.379861111112</v>
          </cell>
          <cell r="C3315" t="str">
            <v>KIA MOTORS</v>
          </cell>
          <cell r="D3315" t="str">
            <v>GRAND CARNIVAL</v>
          </cell>
          <cell r="E3315">
            <v>2016</v>
          </cell>
          <cell r="F3315">
            <v>49400</v>
          </cell>
          <cell r="G3315" t="str">
            <v>GRAND CARNIVAL EX 2.2L DSL 6AT 8P LTD</v>
          </cell>
          <cell r="H3315" t="str">
            <v>AZUL</v>
          </cell>
          <cell r="I3315" t="str">
            <v>Megacentro La Serena</v>
          </cell>
          <cell r="J3315" t="str">
            <v xml:space="preserve"> </v>
          </cell>
          <cell r="K3315" t="str">
            <v xml:space="preserve"> </v>
          </cell>
          <cell r="L3315" t="str">
            <v>Juan Saavedra</v>
          </cell>
          <cell r="M3315" t="str">
            <v>jsaavedra@callegari.cl</v>
          </cell>
          <cell r="N3315">
            <v>14200000</v>
          </cell>
        </row>
        <row r="3316">
          <cell r="A3316" t="str">
            <v>HGPF11</v>
          </cell>
          <cell r="B3316">
            <v>43963.668749999997</v>
          </cell>
          <cell r="C3316" t="str">
            <v>SUBARU</v>
          </cell>
          <cell r="D3316" t="str">
            <v>OUTBACK</v>
          </cell>
          <cell r="E3316">
            <v>2015</v>
          </cell>
          <cell r="F3316">
            <v>44272</v>
          </cell>
          <cell r="G3316" t="str">
            <v>2.5 AWD CVT DYNAMIC AT</v>
          </cell>
          <cell r="H3316" t="str">
            <v>PLATEADO</v>
          </cell>
          <cell r="I3316" t="str">
            <v xml:space="preserve">Premium Usados </v>
          </cell>
          <cell r="J3316" t="str">
            <v xml:space="preserve"> </v>
          </cell>
          <cell r="K3316" t="str">
            <v xml:space="preserve"> </v>
          </cell>
          <cell r="L3316" t="str">
            <v>Vanessa  Casanga</v>
          </cell>
          <cell r="M3316" t="str">
            <v>vcasanga@callegari.cl</v>
          </cell>
          <cell r="N3316">
            <v>9000000</v>
          </cell>
        </row>
        <row r="3317">
          <cell r="A3317" t="str">
            <v>JLVL27</v>
          </cell>
          <cell r="B3317">
            <v>43963.555555555555</v>
          </cell>
          <cell r="C3317" t="str">
            <v>KIA MOTORS</v>
          </cell>
          <cell r="D3317" t="str">
            <v>CERATO</v>
          </cell>
          <cell r="E3317">
            <v>2017</v>
          </cell>
          <cell r="F3317">
            <v>45996</v>
          </cell>
          <cell r="G3317" t="str">
            <v>NUEVO CERATO EX 1.6L 6MT AC ABS</v>
          </cell>
          <cell r="H3317" t="str">
            <v>BLANCO</v>
          </cell>
          <cell r="I3317" t="str">
            <v>Vallenar</v>
          </cell>
          <cell r="J3317" t="str">
            <v xml:space="preserve"> </v>
          </cell>
          <cell r="K3317" t="str">
            <v xml:space="preserve"> </v>
          </cell>
          <cell r="L3317" t="str">
            <v>Claudia Vasquez</v>
          </cell>
          <cell r="M3317" t="str">
            <v>cvasquez@callegari.cl</v>
          </cell>
          <cell r="N3317">
            <v>6300000</v>
          </cell>
        </row>
        <row r="3318">
          <cell r="A3318" t="str">
            <v>KJYP12</v>
          </cell>
          <cell r="B3318">
            <v>43963.452777777777</v>
          </cell>
          <cell r="C3318" t="str">
            <v>KIA MOTORS</v>
          </cell>
          <cell r="D3318" t="str">
            <v>SORENTO</v>
          </cell>
          <cell r="E3318">
            <v>2018</v>
          </cell>
          <cell r="F3318">
            <v>40250</v>
          </cell>
          <cell r="G3318" t="str">
            <v>SORENTO EX 2.4L GSL 6MT 2WD</v>
          </cell>
          <cell r="H3318" t="str">
            <v>GRIS</v>
          </cell>
          <cell r="I3318" t="str">
            <v>Local Usados</v>
          </cell>
          <cell r="J3318" t="str">
            <v xml:space="preserve"> </v>
          </cell>
          <cell r="K3318" t="str">
            <v xml:space="preserve"> </v>
          </cell>
          <cell r="L3318" t="str">
            <v>Luis Agustin Neira Rojas</v>
          </cell>
          <cell r="M3318" t="str">
            <v>lneira@callegari.cl</v>
          </cell>
          <cell r="N3318">
            <v>11300000</v>
          </cell>
        </row>
        <row r="3319">
          <cell r="A3319" t="str">
            <v>HJTH96</v>
          </cell>
          <cell r="B3319">
            <v>43963.451388888891</v>
          </cell>
          <cell r="C3319" t="str">
            <v>KIA MOTORS</v>
          </cell>
          <cell r="D3319" t="str">
            <v>SPORTAGE</v>
          </cell>
          <cell r="E3319">
            <v>2016</v>
          </cell>
          <cell r="F3319">
            <v>44000</v>
          </cell>
          <cell r="G3319" t="str">
            <v>SPORTAGE LX 2.0 GSL 6MT AC 4X4</v>
          </cell>
          <cell r="H3319" t="str">
            <v>NEGRO</v>
          </cell>
          <cell r="I3319" t="str">
            <v>Megacentro Copiapo</v>
          </cell>
          <cell r="J3319" t="str">
            <v xml:space="preserve"> </v>
          </cell>
          <cell r="K3319" t="str">
            <v xml:space="preserve"> </v>
          </cell>
          <cell r="L3319" t="str">
            <v>Alvaro Castro</v>
          </cell>
          <cell r="M3319" t="str">
            <v>acastro@callegari.cl</v>
          </cell>
          <cell r="N3319">
            <v>8000000</v>
          </cell>
        </row>
        <row r="3320">
          <cell r="A3320" t="str">
            <v>HFHX82</v>
          </cell>
          <cell r="B3320">
            <v>43963.448611111111</v>
          </cell>
          <cell r="C3320" t="str">
            <v>PEUGEOT</v>
          </cell>
          <cell r="D3320">
            <v>208</v>
          </cell>
          <cell r="E3320">
            <v>2015</v>
          </cell>
          <cell r="F3320">
            <v>67500</v>
          </cell>
          <cell r="G3320" t="str">
            <v>1.2 ACTIVE MT</v>
          </cell>
          <cell r="H3320" t="str">
            <v>BLANCO</v>
          </cell>
          <cell r="I3320" t="str">
            <v>Mitsubishi</v>
          </cell>
          <cell r="J3320" t="str">
            <v xml:space="preserve"> </v>
          </cell>
          <cell r="K3320" t="str">
            <v xml:space="preserve"> </v>
          </cell>
          <cell r="L3320" t="str">
            <v>Rodrigo Salazar</v>
          </cell>
          <cell r="M3320" t="str">
            <v>rsalazar@callegari.cl</v>
          </cell>
          <cell r="N3320">
            <v>4400000</v>
          </cell>
        </row>
        <row r="3321">
          <cell r="A3321" t="str">
            <v>JHRW49</v>
          </cell>
          <cell r="B3321">
            <v>43962.744444444441</v>
          </cell>
          <cell r="C3321" t="str">
            <v>FORD</v>
          </cell>
          <cell r="D3321" t="str">
            <v>EXPLORER</v>
          </cell>
          <cell r="E3321">
            <v>2017</v>
          </cell>
          <cell r="F3321">
            <v>20000</v>
          </cell>
          <cell r="G3321" t="str">
            <v>2.3 ECOBOOST 4X2 AT</v>
          </cell>
          <cell r="H3321" t="str">
            <v>BLANCO</v>
          </cell>
          <cell r="I3321" t="str">
            <v>Megacentro La Serena</v>
          </cell>
          <cell r="J3321" t="str">
            <v xml:space="preserve"> </v>
          </cell>
          <cell r="K3321" t="str">
            <v xml:space="preserve"> </v>
          </cell>
          <cell r="L3321" t="str">
            <v>Juan Saavedra</v>
          </cell>
          <cell r="M3321" t="str">
            <v>jsaavedra@callegari.cl</v>
          </cell>
          <cell r="N3321">
            <v>13600000</v>
          </cell>
        </row>
        <row r="3322">
          <cell r="A3322" t="str">
            <v>LHRW37</v>
          </cell>
          <cell r="B3322">
            <v>43962.487500000003</v>
          </cell>
          <cell r="C3322" t="str">
            <v>PEUGEOT</v>
          </cell>
          <cell r="D3322">
            <v>208</v>
          </cell>
          <cell r="E3322">
            <v>2019</v>
          </cell>
          <cell r="F3322">
            <v>15000</v>
          </cell>
          <cell r="G3322" t="str">
            <v>1.2 ACTIVE PACK PURE MT E6</v>
          </cell>
          <cell r="H3322" t="str">
            <v>GRIS</v>
          </cell>
          <cell r="I3322" t="str">
            <v>Peugeot La Serena</v>
          </cell>
          <cell r="J3322" t="str">
            <v xml:space="preserve"> </v>
          </cell>
          <cell r="K3322" t="str">
            <v xml:space="preserve"> </v>
          </cell>
          <cell r="L3322" t="str">
            <v>Camila Gonzalez</v>
          </cell>
          <cell r="M3322" t="str">
            <v>camila.gonzalez@callegari.cl</v>
          </cell>
          <cell r="N3322">
            <v>7000000</v>
          </cell>
        </row>
        <row r="3323">
          <cell r="A3323" t="str">
            <v>HXXP43</v>
          </cell>
          <cell r="B3323">
            <v>43960.529861111114</v>
          </cell>
          <cell r="C3323" t="str">
            <v>RENAULT</v>
          </cell>
          <cell r="D3323" t="str">
            <v>CAPTUR</v>
          </cell>
          <cell r="E3323">
            <v>2016</v>
          </cell>
          <cell r="F3323">
            <v>28194</v>
          </cell>
          <cell r="G3323" t="str">
            <v>1.2 DYNAMIQUE AT TURBO</v>
          </cell>
          <cell r="H3323" t="str">
            <v>BLANCO</v>
          </cell>
          <cell r="I3323" t="str">
            <v>Nissan La Serena</v>
          </cell>
          <cell r="J3323" t="str">
            <v xml:space="preserve"> </v>
          </cell>
          <cell r="K3323" t="str">
            <v xml:space="preserve"> </v>
          </cell>
          <cell r="L3323" t="str">
            <v>Magdalena Olivares</v>
          </cell>
          <cell r="M3323" t="str">
            <v>molivares@callegari.cl</v>
          </cell>
          <cell r="N3323">
            <v>7000000</v>
          </cell>
        </row>
        <row r="3324">
          <cell r="A3324" t="str">
            <v>JZJL87</v>
          </cell>
          <cell r="B3324">
            <v>43959.640277777777</v>
          </cell>
          <cell r="C3324" t="str">
            <v>FORD</v>
          </cell>
          <cell r="D3324" t="str">
            <v>F-150</v>
          </cell>
          <cell r="E3324">
            <v>2018</v>
          </cell>
          <cell r="F3324">
            <v>53000</v>
          </cell>
          <cell r="G3324" t="str">
            <v>5.0 CC LARIAT LUXURY AT 4X4</v>
          </cell>
          <cell r="H3324" t="str">
            <v>BLANCO</v>
          </cell>
          <cell r="I3324" t="str">
            <v>Sk Copiapo</v>
          </cell>
          <cell r="J3324" t="str">
            <v xml:space="preserve"> </v>
          </cell>
          <cell r="K3324" t="str">
            <v xml:space="preserve"> </v>
          </cell>
          <cell r="L3324" t="str">
            <v>Adriana Muñoz</v>
          </cell>
          <cell r="M3324" t="str">
            <v>adriana.munoz@callegari.cl</v>
          </cell>
          <cell r="N3324">
            <v>19500000</v>
          </cell>
        </row>
        <row r="3325">
          <cell r="A3325" t="str">
            <v>FVGJ40</v>
          </cell>
          <cell r="B3325">
            <v>43957.701388888891</v>
          </cell>
          <cell r="C3325" t="str">
            <v>NISSAN</v>
          </cell>
          <cell r="D3325" t="str">
            <v>VERSA</v>
          </cell>
          <cell r="E3325">
            <v>2013</v>
          </cell>
          <cell r="F3325">
            <v>80000</v>
          </cell>
          <cell r="G3325" t="str">
            <v>1.6 SENSE AC LL MT 4X2</v>
          </cell>
          <cell r="H3325" t="str">
            <v>AZUL</v>
          </cell>
          <cell r="I3325" t="str">
            <v>Premium Copiapo</v>
          </cell>
          <cell r="J3325" t="str">
            <v xml:space="preserve"> </v>
          </cell>
          <cell r="K3325" t="str">
            <v xml:space="preserve"> </v>
          </cell>
          <cell r="L3325" t="str">
            <v>Omar Rojas</v>
          </cell>
          <cell r="M3325" t="str">
            <v>orojas@callegari.cl</v>
          </cell>
          <cell r="N3325">
            <v>3100000</v>
          </cell>
        </row>
        <row r="3326">
          <cell r="A3326" t="str">
            <v>JGBT15</v>
          </cell>
          <cell r="B3326">
            <v>43956.383333333331</v>
          </cell>
          <cell r="C3326" t="str">
            <v>SUZUKI</v>
          </cell>
          <cell r="D3326" t="str">
            <v>GRAND VITARA</v>
          </cell>
          <cell r="E3326">
            <v>2017</v>
          </cell>
          <cell r="F3326">
            <v>22000</v>
          </cell>
          <cell r="G3326" t="str">
            <v>2.4 AT GLX NAV</v>
          </cell>
          <cell r="H3326" t="str">
            <v>GRIS</v>
          </cell>
          <cell r="I3326" t="str">
            <v>Local Usados</v>
          </cell>
          <cell r="J3326" t="str">
            <v xml:space="preserve"> </v>
          </cell>
          <cell r="K3326" t="str">
            <v xml:space="preserve"> </v>
          </cell>
          <cell r="L3326" t="str">
            <v>Jordi Foitzick</v>
          </cell>
          <cell r="M3326" t="str">
            <v>jocarrasco@callegari.cl</v>
          </cell>
          <cell r="N3326">
            <v>7100000</v>
          </cell>
        </row>
        <row r="3327">
          <cell r="A3327" t="str">
            <v>JPLZ82</v>
          </cell>
          <cell r="B3327">
            <v>43955.742361111108</v>
          </cell>
          <cell r="C3327" t="str">
            <v>MG</v>
          </cell>
          <cell r="D3327" t="str">
            <v>MG3</v>
          </cell>
          <cell r="E3327">
            <v>2017</v>
          </cell>
          <cell r="F3327">
            <v>50600</v>
          </cell>
          <cell r="G3327" t="str">
            <v>1.5 MT STD</v>
          </cell>
          <cell r="H3327" t="str">
            <v>PLATEADO</v>
          </cell>
          <cell r="I3327" t="str">
            <v>Mitsubishi</v>
          </cell>
          <cell r="J3327" t="str">
            <v xml:space="preserve"> </v>
          </cell>
          <cell r="K3327" t="str">
            <v xml:space="preserve"> </v>
          </cell>
          <cell r="L3327" t="str">
            <v>Rodrigo Salazar</v>
          </cell>
          <cell r="M3327" t="str">
            <v>rsalazar@callegari.cl</v>
          </cell>
          <cell r="N3327">
            <v>3600000</v>
          </cell>
        </row>
        <row r="3328">
          <cell r="A3328" t="str">
            <v>DZLW73</v>
          </cell>
          <cell r="B3328">
            <v>43951.741666666669</v>
          </cell>
          <cell r="C3328" t="str">
            <v>KIA MOTORS</v>
          </cell>
          <cell r="D3328" t="str">
            <v>SORENTO</v>
          </cell>
          <cell r="E3328">
            <v>2012</v>
          </cell>
          <cell r="F3328">
            <v>112000</v>
          </cell>
          <cell r="G3328" t="str">
            <v>SORENTO GSL 7P 2.4 MEC 4X4</v>
          </cell>
          <cell r="H3328" t="str">
            <v>PLATEADO</v>
          </cell>
          <cell r="I3328" t="str">
            <v>Megacentro Copiapo</v>
          </cell>
          <cell r="J3328" t="str">
            <v xml:space="preserve"> </v>
          </cell>
          <cell r="K3328" t="str">
            <v xml:space="preserve"> </v>
          </cell>
          <cell r="L3328" t="str">
            <v>Alvaro Castro</v>
          </cell>
          <cell r="M3328" t="str">
            <v>acastro@callegari.cl</v>
          </cell>
          <cell r="N3328">
            <v>5400000</v>
          </cell>
        </row>
        <row r="3329">
          <cell r="A3329" t="str">
            <v>JSWR42</v>
          </cell>
          <cell r="B3329">
            <v>43951.696527777778</v>
          </cell>
          <cell r="C3329" t="str">
            <v>DODGE</v>
          </cell>
          <cell r="D3329" t="str">
            <v>DURANGO</v>
          </cell>
          <cell r="E3329">
            <v>2017</v>
          </cell>
          <cell r="F3329">
            <v>49400</v>
          </cell>
          <cell r="G3329" t="str">
            <v>3.6 SXT 4X2 AT</v>
          </cell>
          <cell r="H3329" t="str">
            <v>BLANCO</v>
          </cell>
          <cell r="I3329" t="str">
            <v>Megacentro La Serena</v>
          </cell>
          <cell r="J3329" t="str">
            <v xml:space="preserve"> </v>
          </cell>
          <cell r="K3329" t="str">
            <v xml:space="preserve"> </v>
          </cell>
          <cell r="L3329" t="str">
            <v>Juan Saavedra</v>
          </cell>
          <cell r="M3329" t="str">
            <v>jsaavedra@callegari.cl</v>
          </cell>
          <cell r="N3329">
            <v>13800000</v>
          </cell>
        </row>
        <row r="3330">
          <cell r="A3330" t="str">
            <v>KGPD20</v>
          </cell>
          <cell r="B3330">
            <v>43951.661111111112</v>
          </cell>
          <cell r="C3330" t="str">
            <v>NISSAN</v>
          </cell>
          <cell r="D3330" t="str">
            <v>KICKS</v>
          </cell>
          <cell r="E3330">
            <v>2018</v>
          </cell>
          <cell r="F3330">
            <v>33000</v>
          </cell>
          <cell r="G3330" t="str">
            <v>1.6 EXCLUSIVE CVT AT</v>
          </cell>
          <cell r="H3330" t="str">
            <v>PLATEADO</v>
          </cell>
          <cell r="I3330" t="str">
            <v>Nissan La Serena</v>
          </cell>
          <cell r="J3330" t="str">
            <v xml:space="preserve"> </v>
          </cell>
          <cell r="K3330" t="str">
            <v xml:space="preserve"> </v>
          </cell>
          <cell r="L3330" t="str">
            <v>Magdalena Olivares</v>
          </cell>
          <cell r="M3330" t="str">
            <v>molivares@callegari.cl</v>
          </cell>
          <cell r="N3330">
            <v>9500000</v>
          </cell>
        </row>
        <row r="3331">
          <cell r="A3331" t="str">
            <v>HPYS81</v>
          </cell>
          <cell r="B3331">
            <v>43951.541666666664</v>
          </cell>
          <cell r="C3331" t="str">
            <v>BYD</v>
          </cell>
          <cell r="D3331" t="str">
            <v>F0</v>
          </cell>
          <cell r="E3331">
            <v>2016</v>
          </cell>
          <cell r="F3331">
            <v>66510</v>
          </cell>
          <cell r="G3331" t="str">
            <v>1.0 GLI EURO V MT</v>
          </cell>
          <cell r="H3331" t="str">
            <v>AZUL</v>
          </cell>
          <cell r="I3331" t="str">
            <v>Megacentro Ovalle</v>
          </cell>
          <cell r="J3331" t="str">
            <v xml:space="preserve"> </v>
          </cell>
          <cell r="K3331" t="str">
            <v xml:space="preserve"> </v>
          </cell>
          <cell r="L3331" t="str">
            <v>Ernesto Pereda</v>
          </cell>
          <cell r="M3331" t="str">
            <v>apereda@callegari.cl</v>
          </cell>
          <cell r="N3331">
            <v>2450000</v>
          </cell>
        </row>
        <row r="3332">
          <cell r="A3332" t="str">
            <v>JZJJ72</v>
          </cell>
          <cell r="B3332">
            <v>43951.488194444442</v>
          </cell>
          <cell r="C3332" t="str">
            <v>KIA MOTORS</v>
          </cell>
          <cell r="D3332" t="str">
            <v>RIO 5</v>
          </cell>
          <cell r="E3332">
            <v>2018</v>
          </cell>
          <cell r="F3332">
            <v>19000</v>
          </cell>
          <cell r="G3332" t="str">
            <v>RIO 5 EX 1.4L 6MT AC</v>
          </cell>
          <cell r="H3332" t="str">
            <v>PLATEADO</v>
          </cell>
          <cell r="I3332" t="str">
            <v>Megacentro Copiapo</v>
          </cell>
          <cell r="J3332" t="str">
            <v xml:space="preserve"> </v>
          </cell>
          <cell r="K3332" t="str">
            <v xml:space="preserve"> </v>
          </cell>
          <cell r="L3332" t="str">
            <v>Alvaro Castro</v>
          </cell>
          <cell r="M3332" t="str">
            <v>acastro@callegari.cl</v>
          </cell>
          <cell r="N3332">
            <v>6200000</v>
          </cell>
        </row>
        <row r="3333">
          <cell r="A3333" t="str">
            <v>HCVV57</v>
          </cell>
          <cell r="B3333">
            <v>43950.732638888891</v>
          </cell>
          <cell r="C3333" t="str">
            <v>KIA MOTORS</v>
          </cell>
          <cell r="D3333" t="str">
            <v>MORNING</v>
          </cell>
          <cell r="E3333">
            <v>2015</v>
          </cell>
          <cell r="F3333">
            <v>86800</v>
          </cell>
          <cell r="G3333" t="str">
            <v>1.2 EX AB MT</v>
          </cell>
          <cell r="H3333" t="str">
            <v>PLATEADO</v>
          </cell>
          <cell r="I3333" t="str">
            <v xml:space="preserve">Premium Usados </v>
          </cell>
          <cell r="J3333" t="str">
            <v xml:space="preserve"> </v>
          </cell>
          <cell r="K3333" t="str">
            <v xml:space="preserve"> </v>
          </cell>
          <cell r="L3333" t="str">
            <v>Vanessa  Casanga</v>
          </cell>
          <cell r="M3333" t="str">
            <v>vcasanga@callegari.cl</v>
          </cell>
          <cell r="N3333">
            <v>3200000</v>
          </cell>
        </row>
        <row r="3334">
          <cell r="A3334" t="str">
            <v>KWVK42</v>
          </cell>
          <cell r="B3334">
            <v>43950.688888888886</v>
          </cell>
          <cell r="C3334" t="str">
            <v>KIA MOTORS</v>
          </cell>
          <cell r="D3334" t="str">
            <v>RIO 5</v>
          </cell>
          <cell r="E3334">
            <v>2019</v>
          </cell>
          <cell r="F3334">
            <v>40730</v>
          </cell>
          <cell r="G3334" t="str">
            <v>RIO 5 EX 1.4L 6MT AC</v>
          </cell>
          <cell r="H3334" t="str">
            <v>PLATEADO</v>
          </cell>
          <cell r="I3334" t="str">
            <v>Second Floor Kia</v>
          </cell>
          <cell r="J3334" t="str">
            <v xml:space="preserve"> </v>
          </cell>
          <cell r="K3334" t="str">
            <v xml:space="preserve"> </v>
          </cell>
          <cell r="L3334" t="str">
            <v>Jorge Picon</v>
          </cell>
          <cell r="M3334" t="str">
            <v>jorge.picon@callegari.cl</v>
          </cell>
          <cell r="N3334">
            <v>6500000</v>
          </cell>
        </row>
        <row r="3335">
          <cell r="A3335" t="str">
            <v>LYLY74</v>
          </cell>
          <cell r="B3335">
            <v>43950.544444444444</v>
          </cell>
          <cell r="C3335" t="str">
            <v>MITSUBISHI</v>
          </cell>
          <cell r="D3335" t="str">
            <v>OUTLANDER</v>
          </cell>
          <cell r="E3335">
            <v>2020</v>
          </cell>
          <cell r="F3335">
            <v>3150</v>
          </cell>
          <cell r="G3335" t="str">
            <v>2.4 4X4 GLX AT</v>
          </cell>
          <cell r="H3335" t="str">
            <v>PLATEADO</v>
          </cell>
          <cell r="I3335" t="str">
            <v>Megacentro Ovalle</v>
          </cell>
          <cell r="J3335" t="str">
            <v xml:space="preserve"> </v>
          </cell>
          <cell r="K3335" t="str">
            <v xml:space="preserve"> </v>
          </cell>
          <cell r="L3335" t="str">
            <v>Ernesto Pereda</v>
          </cell>
          <cell r="M3335" t="str">
            <v>apereda@callegari.cl</v>
          </cell>
          <cell r="N3335">
            <v>14000000</v>
          </cell>
        </row>
        <row r="3336">
          <cell r="A3336" t="str">
            <v>JKYH35</v>
          </cell>
          <cell r="B3336">
            <v>43950.504166666666</v>
          </cell>
          <cell r="C3336" t="str">
            <v>NISSAN</v>
          </cell>
          <cell r="D3336" t="str">
            <v>QASHQAI</v>
          </cell>
          <cell r="E3336">
            <v>2017</v>
          </cell>
          <cell r="F3336">
            <v>23500</v>
          </cell>
          <cell r="G3336" t="str">
            <v>2.0 EXCLUSIVE CTV AC SUN ROOF CUERO AT 4X4</v>
          </cell>
          <cell r="H3336" t="str">
            <v>PLATEADO</v>
          </cell>
          <cell r="I3336" t="str">
            <v>Nissan La Serena</v>
          </cell>
          <cell r="J3336" t="str">
            <v xml:space="preserve"> </v>
          </cell>
          <cell r="K3336" t="str">
            <v xml:space="preserve"> </v>
          </cell>
          <cell r="L3336" t="str">
            <v>Magdalena Olivares</v>
          </cell>
          <cell r="M3336" t="str">
            <v>molivares@callegari.cl</v>
          </cell>
          <cell r="N3336">
            <v>10500000</v>
          </cell>
        </row>
        <row r="3337">
          <cell r="A3337" t="str">
            <v>KCBZ63</v>
          </cell>
          <cell r="B3337">
            <v>43950.479166666664</v>
          </cell>
          <cell r="C3337" t="str">
            <v>FORD</v>
          </cell>
          <cell r="D3337" t="str">
            <v>FOCUS</v>
          </cell>
          <cell r="E3337">
            <v>2018</v>
          </cell>
          <cell r="F3337">
            <v>20404</v>
          </cell>
          <cell r="G3337" t="str">
            <v>2.0 SE 4P AT</v>
          </cell>
          <cell r="H3337" t="str">
            <v>ROJO</v>
          </cell>
          <cell r="I3337" t="str">
            <v>Nissan Copiapo</v>
          </cell>
          <cell r="J3337" t="str">
            <v xml:space="preserve"> </v>
          </cell>
          <cell r="K3337" t="str">
            <v xml:space="preserve"> </v>
          </cell>
          <cell r="L3337" t="str">
            <v>Eliana Duque</v>
          </cell>
          <cell r="M3337" t="str">
            <v>eliana.duque@callegari.cl</v>
          </cell>
          <cell r="N3337">
            <v>6900000</v>
          </cell>
        </row>
        <row r="3338">
          <cell r="A3338" t="str">
            <v>KFPS27</v>
          </cell>
          <cell r="B3338">
            <v>43949.732638888891</v>
          </cell>
          <cell r="C3338" t="str">
            <v>PEUGEOT</v>
          </cell>
          <cell r="D3338">
            <v>308</v>
          </cell>
          <cell r="E3338">
            <v>2018</v>
          </cell>
          <cell r="F3338">
            <v>25000</v>
          </cell>
          <cell r="G3338" t="str">
            <v>1.6 DSL MT FELINE BLUEHDI 120HP</v>
          </cell>
          <cell r="H3338" t="str">
            <v>GRIS</v>
          </cell>
          <cell r="I3338" t="str">
            <v>Peugeot La Serena</v>
          </cell>
          <cell r="J3338" t="str">
            <v xml:space="preserve"> </v>
          </cell>
          <cell r="K3338" t="str">
            <v xml:space="preserve"> </v>
          </cell>
          <cell r="L3338" t="str">
            <v>Camila Gonzalez</v>
          </cell>
          <cell r="M3338" t="str">
            <v>camila.gonzalez@callegari.cl</v>
          </cell>
          <cell r="N3338">
            <v>11000000</v>
          </cell>
        </row>
        <row r="3339">
          <cell r="A3339" t="str">
            <v>JHRT87</v>
          </cell>
          <cell r="B3339">
            <v>43948.75</v>
          </cell>
          <cell r="C3339" t="str">
            <v>NISSAN</v>
          </cell>
          <cell r="D3339" t="str">
            <v>QASHQAI</v>
          </cell>
          <cell r="E3339">
            <v>2017</v>
          </cell>
          <cell r="F3339">
            <v>34261</v>
          </cell>
          <cell r="G3339" t="str">
            <v>2.0 SENSE AC MT 4X2</v>
          </cell>
          <cell r="H3339" t="str">
            <v>ROJO</v>
          </cell>
          <cell r="I3339" t="str">
            <v>Nissan Copiapo</v>
          </cell>
          <cell r="J3339" t="str">
            <v xml:space="preserve"> </v>
          </cell>
          <cell r="K3339" t="str">
            <v xml:space="preserve"> </v>
          </cell>
          <cell r="L3339" t="str">
            <v>Eliana Duque</v>
          </cell>
          <cell r="M3339" t="str">
            <v>eliana.duque@callegari.cl</v>
          </cell>
          <cell r="N3339">
            <v>7900000</v>
          </cell>
        </row>
        <row r="3340">
          <cell r="A3340" t="str">
            <v>LYPC25</v>
          </cell>
          <cell r="B3340">
            <v>43948.682638888888</v>
          </cell>
          <cell r="C3340" t="str">
            <v>NISSAN</v>
          </cell>
          <cell r="D3340" t="str">
            <v>KICKS</v>
          </cell>
          <cell r="E3340">
            <v>2020</v>
          </cell>
          <cell r="F3340">
            <v>2600</v>
          </cell>
          <cell r="G3340" t="str">
            <v>1.6 ADVANCE MT</v>
          </cell>
          <cell r="H3340" t="str">
            <v>BLANCO</v>
          </cell>
          <cell r="I3340" t="str">
            <v>Nissan La Serena</v>
          </cell>
          <cell r="J3340" t="str">
            <v xml:space="preserve"> </v>
          </cell>
          <cell r="K3340" t="str">
            <v xml:space="preserve"> </v>
          </cell>
          <cell r="L3340" t="str">
            <v>Cristina Resk</v>
          </cell>
          <cell r="M3340" t="str">
            <v>mcresk@callegari.cl</v>
          </cell>
          <cell r="N3340">
            <v>9500000</v>
          </cell>
        </row>
        <row r="3341">
          <cell r="A3341" t="str">
            <v>HKFH40</v>
          </cell>
          <cell r="B3341">
            <v>43948.679861111108</v>
          </cell>
          <cell r="C3341" t="str">
            <v>FORD</v>
          </cell>
          <cell r="D3341" t="str">
            <v>RANGER</v>
          </cell>
          <cell r="E3341">
            <v>2015</v>
          </cell>
          <cell r="F3341">
            <v>70000</v>
          </cell>
          <cell r="G3341" t="str">
            <v>3.2 XLT MT 4X4 DIESEL</v>
          </cell>
          <cell r="H3341" t="str">
            <v>AZUL</v>
          </cell>
          <cell r="I3341" t="str">
            <v>Megacentro La Serena</v>
          </cell>
          <cell r="J3341" t="str">
            <v xml:space="preserve"> </v>
          </cell>
          <cell r="K3341" t="str">
            <v xml:space="preserve"> </v>
          </cell>
          <cell r="L3341" t="str">
            <v>Juan Saavedra</v>
          </cell>
          <cell r="M3341" t="str">
            <v>jsaavedra@callegari.cl</v>
          </cell>
          <cell r="N3341">
            <v>10200000</v>
          </cell>
        </row>
        <row r="3342">
          <cell r="A3342" t="str">
            <v>LYPB50</v>
          </cell>
          <cell r="B3342">
            <v>43948.679166666669</v>
          </cell>
          <cell r="C3342" t="str">
            <v>NISSAN</v>
          </cell>
          <cell r="D3342" t="str">
            <v>QASHQAI</v>
          </cell>
          <cell r="E3342">
            <v>2020</v>
          </cell>
          <cell r="F3342">
            <v>2000</v>
          </cell>
          <cell r="G3342" t="str">
            <v>2.0 SENSE AC MT 4X2</v>
          </cell>
          <cell r="H3342" t="str">
            <v>BLANCO PERLA</v>
          </cell>
          <cell r="I3342" t="str">
            <v>Nissan La Serena</v>
          </cell>
          <cell r="J3342" t="str">
            <v xml:space="preserve"> </v>
          </cell>
          <cell r="K3342" t="str">
            <v xml:space="preserve"> </v>
          </cell>
          <cell r="L3342" t="str">
            <v>Fabian Gutierrez</v>
          </cell>
          <cell r="M3342" t="str">
            <v>fgutierrez@callegari.cl</v>
          </cell>
          <cell r="N3342">
            <v>10300000</v>
          </cell>
        </row>
        <row r="3343">
          <cell r="A3343" t="str">
            <v>FGBB18</v>
          </cell>
          <cell r="B3343">
            <v>43948.678472222222</v>
          </cell>
          <cell r="C3343" t="str">
            <v>SUBARU</v>
          </cell>
          <cell r="D3343" t="str">
            <v>IMPREZA</v>
          </cell>
          <cell r="E3343">
            <v>2013</v>
          </cell>
          <cell r="F3343">
            <v>71000</v>
          </cell>
          <cell r="G3343" t="str">
            <v>1.6 SUV AT CVT XS</v>
          </cell>
          <cell r="H3343" t="str">
            <v>AZUL</v>
          </cell>
          <cell r="I3343" t="str">
            <v>Mitsubishi</v>
          </cell>
          <cell r="J3343" t="str">
            <v xml:space="preserve"> </v>
          </cell>
          <cell r="K3343" t="str">
            <v xml:space="preserve"> </v>
          </cell>
          <cell r="L3343" t="str">
            <v>Rodrigo Salazar</v>
          </cell>
          <cell r="M3343" t="str">
            <v>rsalazar@callegari.cl</v>
          </cell>
          <cell r="N3343">
            <v>4800000</v>
          </cell>
        </row>
        <row r="3344">
          <cell r="A3344" t="str">
            <v>KGPD83</v>
          </cell>
          <cell r="B3344">
            <v>43948.676388888889</v>
          </cell>
          <cell r="C3344" t="str">
            <v>SUBARU</v>
          </cell>
          <cell r="D3344" t="str">
            <v>XV</v>
          </cell>
          <cell r="E3344">
            <v>2018</v>
          </cell>
          <cell r="F3344">
            <v>108000</v>
          </cell>
          <cell r="G3344" t="str">
            <v>1.6 AWD CVT AT</v>
          </cell>
          <cell r="H3344" t="str">
            <v>NARANJO</v>
          </cell>
          <cell r="I3344" t="str">
            <v>Nissan La Serena</v>
          </cell>
          <cell r="J3344" t="str">
            <v xml:space="preserve"> </v>
          </cell>
          <cell r="K3344" t="str">
            <v xml:space="preserve"> </v>
          </cell>
          <cell r="L3344" t="str">
            <v>Gemita Muñoz</v>
          </cell>
          <cell r="M3344" t="str">
            <v>gmunoz@callegari.cl</v>
          </cell>
          <cell r="N3344">
            <v>8700000</v>
          </cell>
        </row>
        <row r="3345">
          <cell r="A3345" t="str">
            <v>GVFR92</v>
          </cell>
          <cell r="B3345">
            <v>43948.674305555556</v>
          </cell>
          <cell r="C3345" t="str">
            <v>MAZDA</v>
          </cell>
          <cell r="D3345" t="str">
            <v>MX-5</v>
          </cell>
          <cell r="E3345">
            <v>2014</v>
          </cell>
          <cell r="F3345">
            <v>32000</v>
          </cell>
          <cell r="H3345" t="str">
            <v>NEGRO</v>
          </cell>
          <cell r="I3345" t="str">
            <v>Local Usados</v>
          </cell>
          <cell r="J3345" t="str">
            <v xml:space="preserve"> </v>
          </cell>
          <cell r="K3345" t="str">
            <v xml:space="preserve"> </v>
          </cell>
          <cell r="L3345" t="str">
            <v>Jordi Foitzick</v>
          </cell>
          <cell r="M3345" t="str">
            <v>jocarrasco@callegari.cl</v>
          </cell>
          <cell r="N3345">
            <v>8000000</v>
          </cell>
        </row>
        <row r="3346">
          <cell r="A3346" t="str">
            <v>PCDV78</v>
          </cell>
          <cell r="B3346">
            <v>43948.673611111109</v>
          </cell>
          <cell r="C3346" t="str">
            <v>PEUGEOT</v>
          </cell>
          <cell r="D3346" t="str">
            <v>RIFTER</v>
          </cell>
          <cell r="E3346">
            <v>2020</v>
          </cell>
          <cell r="F3346">
            <v>1500</v>
          </cell>
          <cell r="H3346" t="str">
            <v>GRIS</v>
          </cell>
          <cell r="I3346" t="str">
            <v>Peugeot La Serena</v>
          </cell>
          <cell r="J3346" t="str">
            <v xml:space="preserve"> </v>
          </cell>
          <cell r="K3346" t="str">
            <v xml:space="preserve"> </v>
          </cell>
          <cell r="L3346" t="str">
            <v>Carlos  Torres</v>
          </cell>
          <cell r="M3346" t="str">
            <v>ctorres@callegari.cl</v>
          </cell>
          <cell r="N3346">
            <v>11700000</v>
          </cell>
        </row>
        <row r="3347">
          <cell r="A3347" t="str">
            <v>CPJX36</v>
          </cell>
          <cell r="B3347">
            <v>43948.673611111109</v>
          </cell>
          <cell r="C3347" t="str">
            <v>FORD</v>
          </cell>
          <cell r="D3347" t="str">
            <v>MUSTANG</v>
          </cell>
          <cell r="E3347">
            <v>2010</v>
          </cell>
          <cell r="F3347">
            <v>114000</v>
          </cell>
          <cell r="G3347" t="str">
            <v>4.6 GT MT</v>
          </cell>
          <cell r="H3347" t="str">
            <v>GRIS</v>
          </cell>
          <cell r="I3347" t="str">
            <v>Local Usados</v>
          </cell>
          <cell r="J3347" t="str">
            <v xml:space="preserve"> </v>
          </cell>
          <cell r="K3347" t="str">
            <v xml:space="preserve"> </v>
          </cell>
          <cell r="L3347" t="str">
            <v>Luis Agustin Neira Rojas</v>
          </cell>
          <cell r="M3347" t="str">
            <v>lneira@callegari.cl</v>
          </cell>
          <cell r="N3347">
            <v>8200000</v>
          </cell>
        </row>
        <row r="3348">
          <cell r="A3348" t="str">
            <v>HPKC92</v>
          </cell>
          <cell r="B3348">
            <v>43945.705555555556</v>
          </cell>
          <cell r="C3348" t="str">
            <v>VOLKSWAGEN</v>
          </cell>
          <cell r="D3348" t="str">
            <v>AMAROK</v>
          </cell>
          <cell r="E3348">
            <v>2016</v>
          </cell>
          <cell r="F3348">
            <v>123000</v>
          </cell>
          <cell r="G3348" t="str">
            <v>2.0 POWER PLUS 4X4 PE MT DIESEL</v>
          </cell>
          <cell r="H3348" t="str">
            <v>BLANCO</v>
          </cell>
          <cell r="I3348" t="str">
            <v>Megacentro La Serena</v>
          </cell>
          <cell r="J3348" t="str">
            <v xml:space="preserve"> </v>
          </cell>
          <cell r="K3348" t="str">
            <v xml:space="preserve"> </v>
          </cell>
          <cell r="L3348" t="str">
            <v>Eliana Aguilera</v>
          </cell>
          <cell r="M3348" t="str">
            <v>belen.aguilera@callegari.cl</v>
          </cell>
          <cell r="N3348">
            <v>8800000</v>
          </cell>
        </row>
        <row r="3349">
          <cell r="A3349" t="str">
            <v>LCVY94</v>
          </cell>
          <cell r="B3349">
            <v>43944.534722222219</v>
          </cell>
          <cell r="C3349" t="str">
            <v>NISSAN</v>
          </cell>
          <cell r="D3349" t="str">
            <v>KICKS</v>
          </cell>
          <cell r="E3349">
            <v>2019</v>
          </cell>
          <cell r="F3349">
            <v>3764</v>
          </cell>
          <cell r="G3349" t="str">
            <v>1.6 ADVANCE MT</v>
          </cell>
          <cell r="H3349" t="str">
            <v>BLANCO</v>
          </cell>
          <cell r="I3349" t="str">
            <v>Nissan Copiapo</v>
          </cell>
          <cell r="J3349" t="str">
            <v xml:space="preserve"> </v>
          </cell>
          <cell r="K3349" t="str">
            <v xml:space="preserve"> </v>
          </cell>
          <cell r="L3349" t="str">
            <v>Eliana Duque</v>
          </cell>
          <cell r="M3349" t="str">
            <v>eliana.duque@callegari.cl</v>
          </cell>
          <cell r="N3349">
            <v>8500000</v>
          </cell>
        </row>
        <row r="3350">
          <cell r="A3350" t="str">
            <v>LTDR92</v>
          </cell>
          <cell r="B3350">
            <v>43944.520833333336</v>
          </cell>
          <cell r="C3350" t="str">
            <v>HYUNDAI</v>
          </cell>
          <cell r="D3350" t="str">
            <v>CRETA</v>
          </cell>
          <cell r="E3350">
            <v>2020</v>
          </cell>
          <cell r="F3350">
            <v>25769</v>
          </cell>
          <cell r="G3350" t="str">
            <v>1.6 GS MT VALUE FL</v>
          </cell>
          <cell r="H3350" t="str">
            <v xml:space="preserve">GRIS OSCURO </v>
          </cell>
          <cell r="I3350" t="str">
            <v>Megacentro Ovalle</v>
          </cell>
          <cell r="J3350" t="str">
            <v xml:space="preserve"> </v>
          </cell>
          <cell r="K3350" t="str">
            <v xml:space="preserve"> </v>
          </cell>
          <cell r="L3350" t="str">
            <v>Daniela Saleh</v>
          </cell>
          <cell r="M3350" t="str">
            <v>dsaleh@callegari.cl</v>
          </cell>
          <cell r="N3350">
            <v>9100000</v>
          </cell>
        </row>
        <row r="3351">
          <cell r="A3351" t="str">
            <v>JHRW48</v>
          </cell>
          <cell r="B3351">
            <v>43943.741666666669</v>
          </cell>
          <cell r="C3351" t="str">
            <v>KIA MOTORS</v>
          </cell>
          <cell r="D3351" t="str">
            <v>RIO 5</v>
          </cell>
          <cell r="E3351">
            <v>2017</v>
          </cell>
          <cell r="F3351">
            <v>22000</v>
          </cell>
          <cell r="G3351" t="str">
            <v>RIO 5 EX 1.2L 5MT DAB</v>
          </cell>
          <cell r="H3351" t="str">
            <v>PLATEADO</v>
          </cell>
          <cell r="I3351" t="str">
            <v>Kia La Serena</v>
          </cell>
          <cell r="J3351" t="str">
            <v xml:space="preserve"> </v>
          </cell>
          <cell r="K3351" t="str">
            <v xml:space="preserve"> </v>
          </cell>
          <cell r="L3351" t="str">
            <v>Erica Miranda</v>
          </cell>
          <cell r="M3351" t="str">
            <v>emiranda@callegari.cl</v>
          </cell>
          <cell r="N3351">
            <v>5100000</v>
          </cell>
        </row>
        <row r="3352">
          <cell r="A3352" t="str">
            <v>KWYB90</v>
          </cell>
          <cell r="B3352">
            <v>43943.645833333336</v>
          </cell>
          <cell r="C3352" t="str">
            <v>KIA MOTORS</v>
          </cell>
          <cell r="D3352" t="str">
            <v>RIO 4</v>
          </cell>
          <cell r="E3352">
            <v>2019</v>
          </cell>
          <cell r="F3352">
            <v>35200</v>
          </cell>
          <cell r="G3352" t="str">
            <v>RIO 4 LX 1.4L 6MT AC ABS</v>
          </cell>
          <cell r="H3352" t="str">
            <v>GRIS</v>
          </cell>
          <cell r="I3352" t="str">
            <v>Second Floor Kia</v>
          </cell>
          <cell r="J3352" t="str">
            <v xml:space="preserve"> </v>
          </cell>
          <cell r="K3352" t="str">
            <v xml:space="preserve"> </v>
          </cell>
          <cell r="L3352" t="str">
            <v>Loreto Garces</v>
          </cell>
          <cell r="M3352" t="str">
            <v>lgarces@callegari.cl</v>
          </cell>
          <cell r="N3352">
            <v>6700000</v>
          </cell>
        </row>
        <row r="3353">
          <cell r="A3353" t="str">
            <v>LHSK71</v>
          </cell>
          <cell r="B3353">
            <v>43943.544444444444</v>
          </cell>
          <cell r="C3353" t="str">
            <v>SUZUKI</v>
          </cell>
          <cell r="D3353" t="str">
            <v>ALTO</v>
          </cell>
          <cell r="E3353">
            <v>2019</v>
          </cell>
          <cell r="F3353">
            <v>13650</v>
          </cell>
          <cell r="G3353" t="str">
            <v>1.0 K10 GLX 2AB MT</v>
          </cell>
          <cell r="H3353" t="str">
            <v>GRIS</v>
          </cell>
          <cell r="I3353" t="str">
            <v>Mitsubishi</v>
          </cell>
          <cell r="J3353" t="str">
            <v xml:space="preserve"> </v>
          </cell>
          <cell r="K3353" t="str">
            <v xml:space="preserve"> </v>
          </cell>
          <cell r="L3353" t="str">
            <v>Rodrigo Salazar</v>
          </cell>
          <cell r="M3353" t="str">
            <v>rsalazar@callegari.cl</v>
          </cell>
          <cell r="N3353">
            <v>3000000</v>
          </cell>
        </row>
        <row r="3354">
          <cell r="A3354" t="str">
            <v>JKYF56</v>
          </cell>
          <cell r="B3354">
            <v>43942.663888888892</v>
          </cell>
          <cell r="C3354" t="str">
            <v>NISSAN</v>
          </cell>
          <cell r="D3354" t="str">
            <v>QASHQAI</v>
          </cell>
          <cell r="E3354">
            <v>2017</v>
          </cell>
          <cell r="F3354">
            <v>30000</v>
          </cell>
          <cell r="G3354" t="str">
            <v>2.0 EXCLUSIVE CTV AC SUN ROOF CUERO AT 4X4</v>
          </cell>
          <cell r="H3354" t="str">
            <v>GRIS</v>
          </cell>
          <cell r="I3354" t="str">
            <v>Peugeot La Serena</v>
          </cell>
          <cell r="J3354" t="str">
            <v xml:space="preserve"> </v>
          </cell>
          <cell r="K3354" t="str">
            <v xml:space="preserve"> </v>
          </cell>
          <cell r="L3354" t="str">
            <v>Camila Gonzalez</v>
          </cell>
          <cell r="M3354" t="str">
            <v>camila.gonzalez@callegari.cl</v>
          </cell>
          <cell r="N3354">
            <v>10500000</v>
          </cell>
        </row>
        <row r="3355">
          <cell r="A3355" t="str">
            <v>FFJF27</v>
          </cell>
          <cell r="B3355">
            <v>43942.496527777781</v>
          </cell>
          <cell r="C3355" t="str">
            <v>JEEP</v>
          </cell>
          <cell r="D3355" t="str">
            <v>COMPASS</v>
          </cell>
          <cell r="E3355">
            <v>2013</v>
          </cell>
          <cell r="F3355">
            <v>45000</v>
          </cell>
          <cell r="G3355" t="str">
            <v>2.4 SPORT 4X4 AT</v>
          </cell>
          <cell r="H3355" t="str">
            <v>BLANCO</v>
          </cell>
          <cell r="I3355" t="str">
            <v>Second Floor Usados</v>
          </cell>
          <cell r="J3355" t="str">
            <v xml:space="preserve"> </v>
          </cell>
          <cell r="K3355" t="str">
            <v xml:space="preserve"> </v>
          </cell>
          <cell r="L3355" t="str">
            <v>Liliana Benitez</v>
          </cell>
          <cell r="M3355" t="str">
            <v>lbenitez@callegari.cl</v>
          </cell>
          <cell r="N3355">
            <v>5500000</v>
          </cell>
        </row>
        <row r="3356">
          <cell r="A3356" t="str">
            <v>JHWV34</v>
          </cell>
          <cell r="B3356">
            <v>43942.479861111111</v>
          </cell>
          <cell r="C3356" t="str">
            <v>SUZUKI</v>
          </cell>
          <cell r="D3356" t="str">
            <v>SWIFT</v>
          </cell>
          <cell r="E3356">
            <v>2017</v>
          </cell>
          <cell r="F3356">
            <v>67000</v>
          </cell>
          <cell r="G3356" t="str">
            <v>1.2 GA MT AC</v>
          </cell>
          <cell r="H3356" t="str">
            <v>BLANCO</v>
          </cell>
          <cell r="I3356" t="str">
            <v>Megacentro Ovalle</v>
          </cell>
          <cell r="J3356" t="str">
            <v xml:space="preserve"> </v>
          </cell>
          <cell r="K3356" t="str">
            <v xml:space="preserve"> </v>
          </cell>
          <cell r="L3356" t="str">
            <v>Jasen Jose</v>
          </cell>
          <cell r="M3356" t="str">
            <v>jjasen@callegari.cl</v>
          </cell>
          <cell r="N3356">
            <v>4400000</v>
          </cell>
        </row>
        <row r="3357">
          <cell r="A3357" t="str">
            <v>LJPX36</v>
          </cell>
          <cell r="B3357">
            <v>43942.377083333333</v>
          </cell>
          <cell r="C3357" t="str">
            <v>NISSAN</v>
          </cell>
          <cell r="D3357" t="str">
            <v>NP300</v>
          </cell>
          <cell r="E3357">
            <v>2019</v>
          </cell>
          <cell r="F3357">
            <v>19900</v>
          </cell>
          <cell r="G3357" t="str">
            <v>2.3 DSL DC LE AT 4WD</v>
          </cell>
          <cell r="H3357" t="str">
            <v>BLANCO</v>
          </cell>
          <cell r="I3357" t="str">
            <v>Kia La Serena</v>
          </cell>
          <cell r="J3357" t="str">
            <v xml:space="preserve"> </v>
          </cell>
          <cell r="K3357" t="str">
            <v xml:space="preserve"> </v>
          </cell>
          <cell r="L3357" t="str">
            <v>Erica Miranda</v>
          </cell>
          <cell r="M3357" t="str">
            <v>emiranda@callegari.cl</v>
          </cell>
          <cell r="N3357">
            <v>16200000</v>
          </cell>
        </row>
        <row r="3358">
          <cell r="A3358" t="str">
            <v>LSYF45</v>
          </cell>
          <cell r="B3358">
            <v>43939.488888888889</v>
          </cell>
          <cell r="C3358" t="str">
            <v>FIAT</v>
          </cell>
          <cell r="D3358" t="str">
            <v>UNO</v>
          </cell>
          <cell r="E3358">
            <v>2020</v>
          </cell>
          <cell r="F3358">
            <v>2730</v>
          </cell>
          <cell r="G3358" t="str">
            <v>1.4 WAY EVO AA FL MT</v>
          </cell>
          <cell r="H3358" t="str">
            <v>AZUL</v>
          </cell>
          <cell r="I3358" t="str">
            <v>Local Fco De Aguirre</v>
          </cell>
          <cell r="J3358" t="str">
            <v xml:space="preserve"> </v>
          </cell>
          <cell r="K3358" t="str">
            <v xml:space="preserve"> </v>
          </cell>
          <cell r="L3358" t="str">
            <v>Isabel Cortes</v>
          </cell>
          <cell r="M3358" t="str">
            <v>isabel.cortes@callegari.cl</v>
          </cell>
          <cell r="N3358">
            <v>5500000</v>
          </cell>
        </row>
        <row r="3359">
          <cell r="A3359" t="str">
            <v>HFJF60</v>
          </cell>
          <cell r="B3359">
            <v>43938.667361111111</v>
          </cell>
          <cell r="C3359" t="str">
            <v>HYUNDAI</v>
          </cell>
          <cell r="D3359" t="str">
            <v>ACCENT</v>
          </cell>
          <cell r="E3359">
            <v>2015</v>
          </cell>
          <cell r="F3359">
            <v>88821</v>
          </cell>
          <cell r="G3359" t="str">
            <v>1.4 RB GL AC MT 4X2</v>
          </cell>
          <cell r="H3359" t="str">
            <v>BLANCO</v>
          </cell>
          <cell r="I3359" t="str">
            <v>Sk Copiapo</v>
          </cell>
          <cell r="J3359" t="str">
            <v xml:space="preserve"> </v>
          </cell>
          <cell r="K3359" t="str">
            <v xml:space="preserve"> </v>
          </cell>
          <cell r="L3359" t="str">
            <v>Liseth Loreto</v>
          </cell>
          <cell r="M3359" t="str">
            <v>lloreto@callegari.cl</v>
          </cell>
          <cell r="N3359">
            <v>3500000</v>
          </cell>
        </row>
        <row r="3360">
          <cell r="A3360" t="str">
            <v>LLBW57</v>
          </cell>
          <cell r="B3360">
            <v>43938.666666666664</v>
          </cell>
          <cell r="C3360" t="str">
            <v>KIA MOTORS</v>
          </cell>
          <cell r="D3360" t="str">
            <v>SOUL</v>
          </cell>
          <cell r="E3360">
            <v>2019</v>
          </cell>
          <cell r="F3360">
            <v>4000</v>
          </cell>
          <cell r="G3360" t="str">
            <v>1.6 EX 6MT</v>
          </cell>
          <cell r="H3360" t="str">
            <v>NARANJO</v>
          </cell>
          <cell r="I3360" t="str">
            <v>Peugeot La Serena</v>
          </cell>
          <cell r="J3360" t="str">
            <v xml:space="preserve"> </v>
          </cell>
          <cell r="K3360" t="str">
            <v xml:space="preserve"> </v>
          </cell>
          <cell r="L3360" t="str">
            <v>Camila Gonzalez</v>
          </cell>
          <cell r="M3360" t="str">
            <v>camila.gonzalez@callegari.cl</v>
          </cell>
          <cell r="N3360">
            <v>9250000</v>
          </cell>
        </row>
        <row r="3361">
          <cell r="A3361" t="str">
            <v>LDVP46</v>
          </cell>
          <cell r="B3361">
            <v>43938.539583333331</v>
          </cell>
          <cell r="C3361" t="str">
            <v>HONDA</v>
          </cell>
          <cell r="D3361" t="str">
            <v>CR-V</v>
          </cell>
          <cell r="E3361">
            <v>2019</v>
          </cell>
          <cell r="F3361">
            <v>25500</v>
          </cell>
          <cell r="G3361" t="str">
            <v>1.5 EXT AT</v>
          </cell>
          <cell r="H3361" t="str">
            <v>BLANCO</v>
          </cell>
          <cell r="I3361" t="str">
            <v>Megacentro La Serena</v>
          </cell>
          <cell r="J3361" t="str">
            <v xml:space="preserve"> </v>
          </cell>
          <cell r="K3361" t="str">
            <v xml:space="preserve"> </v>
          </cell>
          <cell r="L3361" t="str">
            <v>Eliana Aguilera</v>
          </cell>
          <cell r="M3361" t="str">
            <v>belen.aguilera@callegari.cl</v>
          </cell>
          <cell r="N3361">
            <v>14500000</v>
          </cell>
        </row>
        <row r="3362">
          <cell r="A3362" t="str">
            <v>JPPG40</v>
          </cell>
          <cell r="B3362">
            <v>43937.706944444442</v>
          </cell>
          <cell r="C3362" t="str">
            <v>KIA MOTORS</v>
          </cell>
          <cell r="D3362" t="str">
            <v>RIO 4</v>
          </cell>
          <cell r="E3362">
            <v>2017</v>
          </cell>
          <cell r="F3362">
            <v>50090</v>
          </cell>
          <cell r="G3362" t="str">
            <v>RIO 4 EX 1.4L 6MT DAB AC</v>
          </cell>
          <cell r="H3362" t="str">
            <v>BLANCO</v>
          </cell>
          <cell r="I3362" t="str">
            <v xml:space="preserve">Premium Usados </v>
          </cell>
          <cell r="J3362" t="str">
            <v xml:space="preserve"> </v>
          </cell>
          <cell r="K3362" t="str">
            <v xml:space="preserve"> </v>
          </cell>
          <cell r="L3362" t="str">
            <v>Vanessa  Casanga</v>
          </cell>
          <cell r="M3362" t="str">
            <v>vcasanga@callegari.cl</v>
          </cell>
          <cell r="N3362">
            <v>5500000</v>
          </cell>
        </row>
        <row r="3363">
          <cell r="A3363" t="str">
            <v>HTCD59</v>
          </cell>
          <cell r="B3363">
            <v>43937.430555555555</v>
          </cell>
          <cell r="C3363" t="str">
            <v>FORD</v>
          </cell>
          <cell r="D3363" t="str">
            <v>EXPLORER</v>
          </cell>
          <cell r="E3363">
            <v>2016</v>
          </cell>
          <cell r="F3363">
            <v>56500</v>
          </cell>
          <cell r="G3363" t="str">
            <v>3.5 XLT 3R 4X2 AT</v>
          </cell>
          <cell r="H3363" t="str">
            <v>GRIS</v>
          </cell>
          <cell r="I3363" t="str">
            <v xml:space="preserve">Premium Usados </v>
          </cell>
          <cell r="J3363" t="str">
            <v xml:space="preserve"> </v>
          </cell>
          <cell r="K3363" t="str">
            <v xml:space="preserve"> </v>
          </cell>
          <cell r="L3363" t="str">
            <v>Daniel Aguilera</v>
          </cell>
          <cell r="M3363" t="str">
            <v>daguilera@callegari.cl</v>
          </cell>
          <cell r="N3363">
            <v>11800000</v>
          </cell>
        </row>
        <row r="3364">
          <cell r="A3364" t="str">
            <v>JSWP24</v>
          </cell>
          <cell r="B3364">
            <v>43937.429861111108</v>
          </cell>
          <cell r="C3364" t="str">
            <v>FORD</v>
          </cell>
          <cell r="D3364" t="str">
            <v>ESCAPE</v>
          </cell>
          <cell r="E3364">
            <v>2017</v>
          </cell>
          <cell r="F3364">
            <v>50000</v>
          </cell>
          <cell r="G3364" t="str">
            <v>2.0 SE ECOBOOST LEATHE AT</v>
          </cell>
          <cell r="H3364" t="str">
            <v>GRIS</v>
          </cell>
          <cell r="I3364" t="str">
            <v>Megacentro La Serena</v>
          </cell>
          <cell r="J3364" t="str">
            <v xml:space="preserve"> </v>
          </cell>
          <cell r="K3364" t="str">
            <v xml:space="preserve"> </v>
          </cell>
          <cell r="L3364" t="str">
            <v>Viviana Rojas</v>
          </cell>
          <cell r="M3364" t="str">
            <v>v.rojas@callegari.cl</v>
          </cell>
          <cell r="N3364">
            <v>10100000</v>
          </cell>
        </row>
        <row r="3365">
          <cell r="A3365" t="str">
            <v>FZCZ18</v>
          </cell>
          <cell r="B3365">
            <v>43937.386805555558</v>
          </cell>
          <cell r="C3365" t="str">
            <v>DODGE</v>
          </cell>
          <cell r="D3365" t="str">
            <v>JOURNEY</v>
          </cell>
          <cell r="E3365">
            <v>2014</v>
          </cell>
          <cell r="F3365">
            <v>70000</v>
          </cell>
          <cell r="G3365" t="str">
            <v>2.4 SE AT</v>
          </cell>
          <cell r="H3365" t="str">
            <v>AZUL</v>
          </cell>
          <cell r="I3365" t="str">
            <v>Megacentro La Serena</v>
          </cell>
          <cell r="J3365" t="str">
            <v xml:space="preserve"> </v>
          </cell>
          <cell r="K3365" t="str">
            <v xml:space="preserve"> </v>
          </cell>
          <cell r="L3365" t="str">
            <v>Viviana Rojas</v>
          </cell>
          <cell r="M3365" t="str">
            <v>v.rojas@callegari.cl</v>
          </cell>
          <cell r="N3365">
            <v>5900000</v>
          </cell>
        </row>
        <row r="3366">
          <cell r="A3366" t="str">
            <v>HCPP72</v>
          </cell>
          <cell r="B3366">
            <v>43936.479861111111</v>
          </cell>
          <cell r="C3366" t="str">
            <v>MAHINDRA</v>
          </cell>
          <cell r="D3366" t="str">
            <v>XUV500</v>
          </cell>
          <cell r="E3366">
            <v>2015</v>
          </cell>
          <cell r="F3366">
            <v>46000</v>
          </cell>
          <cell r="G3366" t="str">
            <v>2.2 2WD MT FULL CRDE EV DIESEL</v>
          </cell>
          <cell r="H3366" t="str">
            <v>VIOLETA</v>
          </cell>
          <cell r="I3366" t="str">
            <v>Sk Copiapo</v>
          </cell>
          <cell r="J3366" t="str">
            <v xml:space="preserve"> </v>
          </cell>
          <cell r="K3366" t="str">
            <v xml:space="preserve"> </v>
          </cell>
          <cell r="L3366" t="str">
            <v>Liseth Loreto</v>
          </cell>
          <cell r="M3366" t="str">
            <v>lloreto@callegari.cl</v>
          </cell>
          <cell r="N3366">
            <v>6100000</v>
          </cell>
        </row>
        <row r="3367">
          <cell r="A3367" t="str">
            <v>LCSR90</v>
          </cell>
          <cell r="B3367">
            <v>43935.376388888886</v>
          </cell>
          <cell r="C3367" t="str">
            <v>PEUGEOT</v>
          </cell>
          <cell r="D3367">
            <v>208</v>
          </cell>
          <cell r="E3367">
            <v>2019</v>
          </cell>
          <cell r="F3367">
            <v>6600</v>
          </cell>
          <cell r="H3367" t="str">
            <v>NARANJO</v>
          </cell>
          <cell r="I3367" t="str">
            <v>Megacentro La Serena</v>
          </cell>
          <cell r="J3367" t="str">
            <v xml:space="preserve"> </v>
          </cell>
          <cell r="K3367" t="str">
            <v xml:space="preserve"> </v>
          </cell>
          <cell r="L3367" t="str">
            <v>Manuel Villalon</v>
          </cell>
          <cell r="M3367" t="str">
            <v>mvillalon@callegari.cl</v>
          </cell>
          <cell r="N3367">
            <v>9105385</v>
          </cell>
        </row>
        <row r="3368">
          <cell r="A3368" t="str">
            <v>JGBY97</v>
          </cell>
          <cell r="B3368">
            <v>43934.659722222219</v>
          </cell>
          <cell r="C3368" t="str">
            <v>HYUNDAI</v>
          </cell>
          <cell r="D3368" t="str">
            <v>ACCENT</v>
          </cell>
          <cell r="E3368">
            <v>2017</v>
          </cell>
          <cell r="F3368">
            <v>21500</v>
          </cell>
          <cell r="G3368" t="str">
            <v>1.4 RB 5DR GL 2AB ABS AC MT 4X2</v>
          </cell>
          <cell r="H3368" t="str">
            <v>ROJO</v>
          </cell>
          <cell r="I3368" t="str">
            <v>Local Fco De Aguirre</v>
          </cell>
          <cell r="J3368" t="str">
            <v xml:space="preserve"> </v>
          </cell>
          <cell r="K3368" t="str">
            <v xml:space="preserve"> </v>
          </cell>
          <cell r="L3368" t="str">
            <v>Maria Mendoza</v>
          </cell>
          <cell r="M3368" t="str">
            <v>maria.mendoza@callegari.cl</v>
          </cell>
          <cell r="N3368">
            <v>5800000</v>
          </cell>
        </row>
        <row r="3369">
          <cell r="A3369" t="str">
            <v>LVXB45</v>
          </cell>
          <cell r="B3369">
            <v>43934.415277777778</v>
          </cell>
          <cell r="C3369" t="str">
            <v>NISSAN</v>
          </cell>
          <cell r="D3369" t="str">
            <v>X-TRAIL</v>
          </cell>
          <cell r="E3369">
            <v>2020</v>
          </cell>
          <cell r="F3369">
            <v>1400</v>
          </cell>
          <cell r="G3369" t="str">
            <v>2.5 SENSE CVT 4X2 AT</v>
          </cell>
          <cell r="H3369" t="str">
            <v>BLANCO</v>
          </cell>
          <cell r="I3369" t="str">
            <v>Megacentro La Serena</v>
          </cell>
          <cell r="J3369" t="str">
            <v xml:space="preserve"> </v>
          </cell>
          <cell r="K3369" t="str">
            <v xml:space="preserve"> </v>
          </cell>
          <cell r="L3369" t="str">
            <v>Manuel Villalon</v>
          </cell>
          <cell r="M3369" t="str">
            <v>mvillalon@callegari.cl</v>
          </cell>
          <cell r="N3369">
            <v>12000000</v>
          </cell>
        </row>
        <row r="3370">
          <cell r="A3370" t="str">
            <v>KVWD16</v>
          </cell>
          <cell r="B3370">
            <v>43930.722222222219</v>
          </cell>
          <cell r="C3370" t="str">
            <v>CHEVROLET</v>
          </cell>
          <cell r="D3370" t="str">
            <v>TRACKER</v>
          </cell>
          <cell r="E3370">
            <v>2019</v>
          </cell>
          <cell r="F3370">
            <v>17000</v>
          </cell>
          <cell r="G3370" t="str">
            <v>1.8 FWD E5 LT MT ML</v>
          </cell>
          <cell r="H3370" t="str">
            <v>AZUL</v>
          </cell>
          <cell r="I3370" t="str">
            <v>Megacentro La Serena</v>
          </cell>
          <cell r="J3370" t="str">
            <v xml:space="preserve"> </v>
          </cell>
          <cell r="K3370" t="str">
            <v xml:space="preserve"> </v>
          </cell>
          <cell r="L3370" t="str">
            <v>Manuel Villalon</v>
          </cell>
          <cell r="M3370" t="str">
            <v>mvillalon@callegari.cl</v>
          </cell>
          <cell r="N3370">
            <v>8200000</v>
          </cell>
        </row>
        <row r="3371">
          <cell r="A3371" t="str">
            <v>HZGH27</v>
          </cell>
          <cell r="B3371">
            <v>43929.76458333333</v>
          </cell>
          <cell r="C3371" t="str">
            <v>FORD</v>
          </cell>
          <cell r="D3371" t="str">
            <v>F-150</v>
          </cell>
          <cell r="E3371">
            <v>2016</v>
          </cell>
          <cell r="F3371">
            <v>61300</v>
          </cell>
          <cell r="G3371" t="str">
            <v>3.5 PLATINUM CC AT 4X4</v>
          </cell>
          <cell r="H3371" t="str">
            <v>AZUL</v>
          </cell>
          <cell r="I3371" t="str">
            <v>Megacentro La Serena</v>
          </cell>
          <cell r="J3371" t="str">
            <v xml:space="preserve"> </v>
          </cell>
          <cell r="K3371" t="str">
            <v xml:space="preserve"> </v>
          </cell>
          <cell r="L3371" t="str">
            <v>Juan Saavedra</v>
          </cell>
          <cell r="M3371" t="str">
            <v>jsaavedra@callegari.cl</v>
          </cell>
          <cell r="N3371">
            <v>16000000</v>
          </cell>
        </row>
        <row r="3372">
          <cell r="A3372" t="str">
            <v>JDKX24</v>
          </cell>
          <cell r="B3372">
            <v>43929.76458333333</v>
          </cell>
          <cell r="C3372" t="str">
            <v>MERCEDES BENZ</v>
          </cell>
          <cell r="D3372" t="str">
            <v>GLA200</v>
          </cell>
          <cell r="E3372">
            <v>2017</v>
          </cell>
          <cell r="F3372">
            <v>59000</v>
          </cell>
          <cell r="H3372" t="str">
            <v>PLATEADO</v>
          </cell>
          <cell r="I3372" t="str">
            <v>Peugeot La Serena</v>
          </cell>
          <cell r="J3372" t="str">
            <v xml:space="preserve"> </v>
          </cell>
          <cell r="K3372" t="str">
            <v xml:space="preserve"> </v>
          </cell>
          <cell r="L3372" t="str">
            <v>Camila Gonzalez</v>
          </cell>
          <cell r="M3372" t="str">
            <v>camila.gonzalez@callegari.cl</v>
          </cell>
          <cell r="N3372">
            <v>12600000</v>
          </cell>
        </row>
        <row r="3373">
          <cell r="A3373" t="str">
            <v>KHWJ56</v>
          </cell>
          <cell r="B3373">
            <v>43929.520138888889</v>
          </cell>
          <cell r="C3373" t="str">
            <v>SSANGYONG</v>
          </cell>
          <cell r="D3373" t="str">
            <v>REXTON</v>
          </cell>
          <cell r="E3373">
            <v>2018</v>
          </cell>
          <cell r="F3373">
            <v>42000</v>
          </cell>
          <cell r="G3373" t="str">
            <v>2.2 MT 4X2 DIESEL</v>
          </cell>
          <cell r="H3373" t="str">
            <v>BLANCO</v>
          </cell>
          <cell r="I3373" t="str">
            <v>Second Floor Kia</v>
          </cell>
          <cell r="J3373" t="str">
            <v xml:space="preserve"> </v>
          </cell>
          <cell r="K3373" t="str">
            <v xml:space="preserve"> </v>
          </cell>
          <cell r="L3373" t="str">
            <v>Loreto Garces</v>
          </cell>
          <cell r="M3373" t="str">
            <v>lgarces@callegari.cl</v>
          </cell>
          <cell r="N3373">
            <v>12700000</v>
          </cell>
        </row>
        <row r="3374">
          <cell r="A3374" t="str">
            <v>JDLJ21</v>
          </cell>
          <cell r="B3374">
            <v>43928.486805555556</v>
          </cell>
          <cell r="C3374" t="str">
            <v>SUZUKI</v>
          </cell>
          <cell r="D3374" t="str">
            <v>VITARA</v>
          </cell>
          <cell r="E3374">
            <v>2016</v>
          </cell>
          <cell r="F3374">
            <v>50000</v>
          </cell>
          <cell r="G3374" t="str">
            <v>1.6 GLS MT</v>
          </cell>
          <cell r="H3374" t="str">
            <v>AZUL</v>
          </cell>
          <cell r="I3374" t="str">
            <v>Local Fco De Aguirre</v>
          </cell>
          <cell r="J3374" t="str">
            <v xml:space="preserve"> </v>
          </cell>
          <cell r="K3374" t="str">
            <v xml:space="preserve"> </v>
          </cell>
          <cell r="L3374" t="str">
            <v>Rodrigo Sebastian Alhucema</v>
          </cell>
          <cell r="M3374" t="str">
            <v>ralhucema@callegari.cl</v>
          </cell>
          <cell r="N3374">
            <v>6000000</v>
          </cell>
        </row>
        <row r="3375">
          <cell r="A3375" t="str">
            <v>GVTW42</v>
          </cell>
          <cell r="B3375">
            <v>43927.497916666667</v>
          </cell>
          <cell r="C3375" t="str">
            <v>FORD</v>
          </cell>
          <cell r="D3375" t="str">
            <v>F-150</v>
          </cell>
          <cell r="E3375">
            <v>2015</v>
          </cell>
          <cell r="F3375">
            <v>63000</v>
          </cell>
          <cell r="G3375" t="str">
            <v>3.5 PLATINUM CC AT 4X4</v>
          </cell>
          <cell r="H3375" t="str">
            <v>GRIS</v>
          </cell>
          <cell r="I3375" t="str">
            <v>Usados Los Carreras</v>
          </cell>
          <cell r="J3375" t="str">
            <v xml:space="preserve"> </v>
          </cell>
          <cell r="K3375" t="str">
            <v xml:space="preserve"> </v>
          </cell>
          <cell r="L3375" t="str">
            <v>Jose Silva</v>
          </cell>
          <cell r="M3375" t="str">
            <v>jose.silva@callegari.cl</v>
          </cell>
          <cell r="N3375">
            <v>14000000</v>
          </cell>
        </row>
        <row r="3376">
          <cell r="A3376" t="str">
            <v>GLRH45</v>
          </cell>
          <cell r="B3376">
            <v>43927.497916666667</v>
          </cell>
          <cell r="C3376" t="str">
            <v>KIA MOTORS</v>
          </cell>
          <cell r="D3376" t="str">
            <v>SPORTAGE</v>
          </cell>
          <cell r="E3376">
            <v>2015</v>
          </cell>
          <cell r="F3376">
            <v>87000</v>
          </cell>
          <cell r="G3376" t="str">
            <v>SPORTAGE LX 2.0 GSL 6AT AC 4X2</v>
          </cell>
          <cell r="H3376" t="str">
            <v>BLANCO</v>
          </cell>
          <cell r="I3376" t="str">
            <v>Usados Los Carreras</v>
          </cell>
          <cell r="J3376" t="str">
            <v xml:space="preserve"> </v>
          </cell>
          <cell r="K3376" t="str">
            <v xml:space="preserve"> </v>
          </cell>
          <cell r="L3376" t="str">
            <v>Jose Silva</v>
          </cell>
          <cell r="M3376" t="str">
            <v>jose.silva@callegari.cl</v>
          </cell>
          <cell r="N3376">
            <v>6650000</v>
          </cell>
        </row>
        <row r="3377">
          <cell r="A3377" t="str">
            <v>JSWR26</v>
          </cell>
          <cell r="B3377">
            <v>43927.390277777777</v>
          </cell>
          <cell r="C3377" t="str">
            <v>NISSAN</v>
          </cell>
          <cell r="D3377" t="str">
            <v>QASHQAI</v>
          </cell>
          <cell r="E3377">
            <v>2017</v>
          </cell>
          <cell r="F3377">
            <v>35900</v>
          </cell>
          <cell r="G3377" t="str">
            <v>2.0 SENSE AC MT 4X2</v>
          </cell>
          <cell r="H3377" t="str">
            <v>ROJO</v>
          </cell>
          <cell r="I3377" t="str">
            <v>Vallenar</v>
          </cell>
          <cell r="J3377" t="str">
            <v xml:space="preserve"> </v>
          </cell>
          <cell r="K3377" t="str">
            <v xml:space="preserve"> </v>
          </cell>
          <cell r="L3377" t="str">
            <v>Claudia Vasquez</v>
          </cell>
          <cell r="M3377" t="str">
            <v>cvasquez@callegari.cl</v>
          </cell>
          <cell r="N3377">
            <v>7913300</v>
          </cell>
        </row>
        <row r="3378">
          <cell r="A3378" t="str">
            <v>JGCF94</v>
          </cell>
          <cell r="B3378">
            <v>43924.42291666667</v>
          </cell>
          <cell r="C3378" t="str">
            <v>KIA MOTORS</v>
          </cell>
          <cell r="D3378" t="str">
            <v>CERATO</v>
          </cell>
          <cell r="E3378">
            <v>2017</v>
          </cell>
          <cell r="F3378">
            <v>67000</v>
          </cell>
          <cell r="G3378" t="str">
            <v>NUEVO CERATO SX 1.6L 6MT</v>
          </cell>
          <cell r="H3378" t="str">
            <v>GRIS</v>
          </cell>
          <cell r="I3378" t="str">
            <v>Kia La Serena</v>
          </cell>
          <cell r="J3378" t="str">
            <v xml:space="preserve"> </v>
          </cell>
          <cell r="K3378" t="str">
            <v xml:space="preserve"> </v>
          </cell>
          <cell r="L3378" t="str">
            <v>Erica Miranda</v>
          </cell>
          <cell r="M3378" t="str">
            <v>emiranda@callegari.cl</v>
          </cell>
          <cell r="N3378">
            <v>6850000</v>
          </cell>
        </row>
        <row r="3379">
          <cell r="A3379" t="str">
            <v>HKVW11</v>
          </cell>
          <cell r="B3379">
            <v>43923.501388888886</v>
          </cell>
          <cell r="C3379" t="str">
            <v>FORD</v>
          </cell>
          <cell r="D3379" t="str">
            <v>EXPLORER</v>
          </cell>
          <cell r="E3379">
            <v>2016</v>
          </cell>
          <cell r="F3379">
            <v>80000</v>
          </cell>
          <cell r="G3379" t="str">
            <v>3.5 XLT 3R 4X2 AT</v>
          </cell>
          <cell r="H3379" t="str">
            <v>ROJO</v>
          </cell>
          <cell r="I3379" t="str">
            <v>Local Usados</v>
          </cell>
          <cell r="J3379" t="str">
            <v xml:space="preserve"> </v>
          </cell>
          <cell r="K3379" t="str">
            <v xml:space="preserve"> </v>
          </cell>
          <cell r="L3379" t="str">
            <v>Luis Agustin Neira Rojas</v>
          </cell>
          <cell r="M3379" t="str">
            <v>lneira@callegari.cl</v>
          </cell>
          <cell r="N3379">
            <v>11600000</v>
          </cell>
        </row>
        <row r="3380">
          <cell r="A3380" t="str">
            <v>HLSP44</v>
          </cell>
          <cell r="B3380">
            <v>43922.393750000003</v>
          </cell>
          <cell r="C3380" t="str">
            <v>CHERY</v>
          </cell>
          <cell r="D3380" t="str">
            <v>GRAND TIGGO</v>
          </cell>
          <cell r="E3380">
            <v>2016</v>
          </cell>
          <cell r="F3380">
            <v>77762</v>
          </cell>
          <cell r="G3380" t="str">
            <v>2.0 GLX CVT AT</v>
          </cell>
          <cell r="H3380" t="str">
            <v>ROJO</v>
          </cell>
          <cell r="I3380" t="str">
            <v>Vallenar</v>
          </cell>
          <cell r="J3380" t="str">
            <v xml:space="preserve"> </v>
          </cell>
          <cell r="K3380" t="str">
            <v xml:space="preserve"> </v>
          </cell>
          <cell r="L3380" t="str">
            <v>Jorge Peña</v>
          </cell>
          <cell r="M3380" t="str">
            <v>jpenav@callegari.cl</v>
          </cell>
          <cell r="N3380">
            <v>4700000</v>
          </cell>
        </row>
        <row r="3381">
          <cell r="A3381" t="str">
            <v>FBTV15</v>
          </cell>
          <cell r="B3381">
            <v>43921.665972222225</v>
          </cell>
          <cell r="C3381" t="str">
            <v>NISSAN</v>
          </cell>
          <cell r="D3381" t="str">
            <v>QASHQAI</v>
          </cell>
          <cell r="E3381">
            <v>2013</v>
          </cell>
          <cell r="F3381">
            <v>94157</v>
          </cell>
          <cell r="G3381" t="str">
            <v>2.0 SENSE AC MT 4X2</v>
          </cell>
          <cell r="H3381" t="str">
            <v>CAFE</v>
          </cell>
          <cell r="I3381" t="str">
            <v>Vallenar</v>
          </cell>
          <cell r="J3381" t="str">
            <v xml:space="preserve"> </v>
          </cell>
          <cell r="K3381" t="str">
            <v xml:space="preserve"> </v>
          </cell>
          <cell r="L3381" t="str">
            <v>Janette Calderon</v>
          </cell>
          <cell r="M3381" t="str">
            <v>jcalderon@callegari.cl</v>
          </cell>
          <cell r="N3381">
            <v>4600000</v>
          </cell>
        </row>
        <row r="3382">
          <cell r="A3382" t="str">
            <v>KGLX91</v>
          </cell>
          <cell r="B3382">
            <v>43921.638194444444</v>
          </cell>
          <cell r="C3382" t="str">
            <v>KIA MOTORS</v>
          </cell>
          <cell r="D3382" t="str">
            <v>MORNING</v>
          </cell>
          <cell r="E3382">
            <v>2018</v>
          </cell>
          <cell r="F3382">
            <v>29000</v>
          </cell>
          <cell r="G3382" t="str">
            <v>MORNING EX 1.2L 5MT ABS AC</v>
          </cell>
          <cell r="H3382" t="str">
            <v>NEGRO</v>
          </cell>
          <cell r="I3382" t="str">
            <v>Second Floor Nissan</v>
          </cell>
          <cell r="J3382" t="str">
            <v xml:space="preserve"> </v>
          </cell>
          <cell r="K3382" t="str">
            <v xml:space="preserve"> </v>
          </cell>
          <cell r="L3382" t="str">
            <v>Jose Luis Espinoza Escobar</v>
          </cell>
          <cell r="M3382" t="str">
            <v>jespinoza@callegari.cl</v>
          </cell>
          <cell r="N3382">
            <v>5000000</v>
          </cell>
        </row>
        <row r="3383">
          <cell r="A3383" t="str">
            <v>GBDZ12</v>
          </cell>
          <cell r="B3383">
            <v>43921.630555555559</v>
          </cell>
          <cell r="C3383" t="str">
            <v>SUBARU</v>
          </cell>
          <cell r="D3383" t="str">
            <v>XV</v>
          </cell>
          <cell r="E3383">
            <v>2014</v>
          </cell>
          <cell r="F3383">
            <v>103000</v>
          </cell>
          <cell r="G3383" t="str">
            <v>2.0 AWD CVT DYNAMIC AT</v>
          </cell>
          <cell r="H3383" t="str">
            <v>BLANCO</v>
          </cell>
          <cell r="I3383" t="str">
            <v>Local Usados</v>
          </cell>
          <cell r="J3383" t="str">
            <v xml:space="preserve"> </v>
          </cell>
          <cell r="K3383" t="str">
            <v xml:space="preserve"> </v>
          </cell>
          <cell r="L3383" t="str">
            <v>Jordi Foitzick</v>
          </cell>
          <cell r="M3383" t="str">
            <v>jocarrasco@callegari.cl</v>
          </cell>
          <cell r="N3383">
            <v>5200000</v>
          </cell>
        </row>
        <row r="3384">
          <cell r="A3384" t="str">
            <v>KDTT62</v>
          </cell>
          <cell r="B3384">
            <v>43920.543055555558</v>
          </cell>
          <cell r="C3384" t="str">
            <v>FORD</v>
          </cell>
          <cell r="D3384" t="str">
            <v>F-150</v>
          </cell>
          <cell r="E3384">
            <v>2018</v>
          </cell>
          <cell r="F3384">
            <v>58000</v>
          </cell>
          <cell r="G3384" t="str">
            <v>5.0 CC LARIAT LUXURY AT 4X4</v>
          </cell>
          <cell r="H3384" t="str">
            <v>NEGRO</v>
          </cell>
          <cell r="I3384" t="str">
            <v>Megacentro La Serena</v>
          </cell>
          <cell r="J3384" t="str">
            <v xml:space="preserve"> </v>
          </cell>
          <cell r="K3384" t="str">
            <v xml:space="preserve"> </v>
          </cell>
          <cell r="L3384" t="str">
            <v>Juan Saavedra</v>
          </cell>
          <cell r="M3384" t="str">
            <v>jsaavedra@callegari.cl</v>
          </cell>
          <cell r="N3384">
            <v>19200000</v>
          </cell>
        </row>
        <row r="3385">
          <cell r="A3385" t="str">
            <v>JKLB95</v>
          </cell>
          <cell r="B3385">
            <v>43917.529861111114</v>
          </cell>
          <cell r="C3385" t="str">
            <v>MAZDA</v>
          </cell>
          <cell r="D3385" t="str">
            <v>CX-5</v>
          </cell>
          <cell r="E3385">
            <v>2017</v>
          </cell>
          <cell r="F3385">
            <v>76800</v>
          </cell>
          <cell r="G3385" t="str">
            <v>2.2 GT DIESEL AWD 6AT I-STOP</v>
          </cell>
          <cell r="H3385" t="str">
            <v>AZUL</v>
          </cell>
          <cell r="I3385" t="str">
            <v>Second Floor Peugeot</v>
          </cell>
          <cell r="J3385" t="str">
            <v xml:space="preserve"> </v>
          </cell>
          <cell r="K3385" t="str">
            <v xml:space="preserve"> </v>
          </cell>
          <cell r="L3385" t="str">
            <v>Adriana Casallas</v>
          </cell>
          <cell r="M3385" t="str">
            <v>acasallas@callegari.cl</v>
          </cell>
          <cell r="N3385">
            <v>13000000</v>
          </cell>
        </row>
        <row r="3386">
          <cell r="A3386" t="str">
            <v>FSPZ39</v>
          </cell>
          <cell r="B3386">
            <v>43917.529166666667</v>
          </cell>
          <cell r="C3386" t="str">
            <v>KIA MOTORS</v>
          </cell>
          <cell r="D3386" t="str">
            <v>SORENTO</v>
          </cell>
          <cell r="E3386">
            <v>2013</v>
          </cell>
          <cell r="F3386">
            <v>128000</v>
          </cell>
          <cell r="G3386" t="str">
            <v>SORENTO EX 2.2 DSL 6MT 4X4</v>
          </cell>
          <cell r="H3386" t="str">
            <v>PLATEADO</v>
          </cell>
          <cell r="I3386" t="str">
            <v>Kia La Serena</v>
          </cell>
          <cell r="J3386" t="str">
            <v xml:space="preserve"> </v>
          </cell>
          <cell r="K3386" t="str">
            <v xml:space="preserve"> </v>
          </cell>
          <cell r="L3386" t="str">
            <v>Carolina Bustos</v>
          </cell>
          <cell r="M3386" t="str">
            <v>cbustos@callegari.cl</v>
          </cell>
          <cell r="N3386">
            <v>7750000</v>
          </cell>
        </row>
        <row r="3387">
          <cell r="A3387" t="str">
            <v>JKYG19</v>
          </cell>
          <cell r="B3387">
            <v>43917.39166666667</v>
          </cell>
          <cell r="C3387" t="str">
            <v>KIA MOTORS</v>
          </cell>
          <cell r="D3387" t="str">
            <v>SORENTO</v>
          </cell>
          <cell r="E3387">
            <v>2017</v>
          </cell>
          <cell r="F3387">
            <v>35000</v>
          </cell>
          <cell r="G3387" t="str">
            <v>SORENTO EX 2.4L GSL 6MT 2WD</v>
          </cell>
          <cell r="H3387" t="str">
            <v>BLANCO</v>
          </cell>
          <cell r="I3387" t="str">
            <v>Megacentro Copiapo</v>
          </cell>
          <cell r="J3387" t="str">
            <v xml:space="preserve"> </v>
          </cell>
          <cell r="K3387" t="str">
            <v xml:space="preserve"> </v>
          </cell>
          <cell r="L3387" t="str">
            <v>Alvaro Castro</v>
          </cell>
          <cell r="M3387" t="str">
            <v>acastro@callegari.cl</v>
          </cell>
          <cell r="N3387">
            <v>10573500</v>
          </cell>
        </row>
        <row r="3388">
          <cell r="A3388" t="str">
            <v>JPLS59</v>
          </cell>
          <cell r="B3388">
            <v>43911.512499999997</v>
          </cell>
          <cell r="C3388" t="str">
            <v>FORD</v>
          </cell>
          <cell r="D3388" t="str">
            <v>ECOSPORT</v>
          </cell>
          <cell r="E3388">
            <v>2017</v>
          </cell>
          <cell r="F3388">
            <v>25000</v>
          </cell>
          <cell r="G3388" t="str">
            <v>1.6 S MT</v>
          </cell>
          <cell r="H3388" t="str">
            <v>ROJO</v>
          </cell>
          <cell r="I3388" t="str">
            <v>Sk Copiapo</v>
          </cell>
          <cell r="J3388" t="str">
            <v xml:space="preserve"> </v>
          </cell>
          <cell r="K3388" t="str">
            <v xml:space="preserve"> </v>
          </cell>
          <cell r="L3388" t="str">
            <v>Daiselys Osuna</v>
          </cell>
          <cell r="M3388" t="str">
            <v>daiselys.osuna@callegari.cl</v>
          </cell>
          <cell r="N3388">
            <v>6000000</v>
          </cell>
        </row>
        <row r="3389">
          <cell r="A3389" t="str">
            <v>DYBY26</v>
          </cell>
          <cell r="B3389">
            <v>43911.512499999997</v>
          </cell>
          <cell r="C3389" t="str">
            <v>FORD</v>
          </cell>
          <cell r="D3389" t="str">
            <v>F-150</v>
          </cell>
          <cell r="E3389">
            <v>2012</v>
          </cell>
          <cell r="F3389">
            <v>136500</v>
          </cell>
          <cell r="G3389" t="str">
            <v>3.7 XLT AT REGCAB 4X4</v>
          </cell>
          <cell r="H3389" t="str">
            <v>NEGRO</v>
          </cell>
          <cell r="I3389" t="str">
            <v>Premium Copiapo</v>
          </cell>
          <cell r="J3389" t="str">
            <v xml:space="preserve"> </v>
          </cell>
          <cell r="K3389" t="str">
            <v xml:space="preserve"> </v>
          </cell>
          <cell r="L3389" t="str">
            <v>Omar Rojas</v>
          </cell>
          <cell r="M3389" t="str">
            <v>orojas@callegari.cl</v>
          </cell>
          <cell r="N3389">
            <v>6200000</v>
          </cell>
        </row>
        <row r="3390">
          <cell r="A3390" t="str">
            <v>HXXY44</v>
          </cell>
          <cell r="B3390">
            <v>43911.511805555558</v>
          </cell>
          <cell r="C3390" t="str">
            <v>MAZDA</v>
          </cell>
          <cell r="D3390" t="str">
            <v>CX-3</v>
          </cell>
          <cell r="E3390">
            <v>2017</v>
          </cell>
          <cell r="F3390">
            <v>46000</v>
          </cell>
          <cell r="G3390" t="str">
            <v>2.0 R 2WD 6MT</v>
          </cell>
          <cell r="H3390" t="str">
            <v>GRIS</v>
          </cell>
          <cell r="I3390" t="str">
            <v>Nissan La Serena</v>
          </cell>
          <cell r="J3390" t="str">
            <v xml:space="preserve"> </v>
          </cell>
          <cell r="K3390" t="str">
            <v xml:space="preserve"> </v>
          </cell>
          <cell r="L3390" t="str">
            <v>Matias Heredia</v>
          </cell>
          <cell r="M3390" t="str">
            <v>mheredia@callegari.cl</v>
          </cell>
          <cell r="N3390">
            <v>7300000</v>
          </cell>
        </row>
        <row r="3391">
          <cell r="A3391" t="str">
            <v>JYWH13</v>
          </cell>
          <cell r="B3391">
            <v>43909.434027777781</v>
          </cell>
          <cell r="C3391" t="str">
            <v>FORD</v>
          </cell>
          <cell r="D3391" t="str">
            <v>EXPLORER</v>
          </cell>
          <cell r="E3391">
            <v>2018</v>
          </cell>
          <cell r="F3391">
            <v>26000</v>
          </cell>
          <cell r="G3391" t="str">
            <v>2.3 ECOBOOST / LIMITED 4X4 AT</v>
          </cell>
          <cell r="H3391" t="str">
            <v>GRIS</v>
          </cell>
          <cell r="I3391" t="str">
            <v>Local Fco De Aguirre</v>
          </cell>
          <cell r="J3391" t="str">
            <v xml:space="preserve"> </v>
          </cell>
          <cell r="K3391" t="str">
            <v xml:space="preserve"> </v>
          </cell>
          <cell r="L3391" t="str">
            <v>Alejandra Morales</v>
          </cell>
          <cell r="M3391" t="str">
            <v>amorales@callegari.cl</v>
          </cell>
          <cell r="N3391">
            <v>18600000</v>
          </cell>
        </row>
        <row r="3392">
          <cell r="A3392" t="str">
            <v>JGBT15</v>
          </cell>
          <cell r="B3392">
            <v>43908.779861111114</v>
          </cell>
          <cell r="C3392" t="str">
            <v>SUZUKI</v>
          </cell>
          <cell r="D3392" t="str">
            <v>GRAND VITARA</v>
          </cell>
          <cell r="E3392">
            <v>2017</v>
          </cell>
          <cell r="F3392">
            <v>21000</v>
          </cell>
          <cell r="G3392" t="str">
            <v>2.4 N GLX SPORT AT 4X4</v>
          </cell>
          <cell r="H3392" t="str">
            <v>GRIS</v>
          </cell>
          <cell r="I3392" t="str">
            <v xml:space="preserve">Premium Usados </v>
          </cell>
          <cell r="J3392" t="str">
            <v xml:space="preserve"> </v>
          </cell>
          <cell r="K3392" t="str">
            <v xml:space="preserve"> </v>
          </cell>
          <cell r="L3392" t="str">
            <v>Daniel Aguilera</v>
          </cell>
          <cell r="M3392" t="str">
            <v>daguilera@callegari.cl</v>
          </cell>
          <cell r="N3392">
            <v>7100000</v>
          </cell>
        </row>
        <row r="3393">
          <cell r="A3393" t="str">
            <v>FWLT41</v>
          </cell>
          <cell r="B3393">
            <v>43908.779166666667</v>
          </cell>
          <cell r="C3393" t="str">
            <v>KIA MOTORS</v>
          </cell>
          <cell r="D3393" t="str">
            <v>SPORTAGE</v>
          </cell>
          <cell r="E3393">
            <v>2014</v>
          </cell>
          <cell r="F3393">
            <v>83000</v>
          </cell>
          <cell r="G3393" t="str">
            <v>SPORTAGE LX GSL 2.0 AUT A/C DAB ABS 4X2</v>
          </cell>
          <cell r="H3393" t="str">
            <v>ROJO</v>
          </cell>
          <cell r="I3393" t="str">
            <v>Local Usados</v>
          </cell>
          <cell r="J3393" t="str">
            <v xml:space="preserve"> </v>
          </cell>
          <cell r="K3393" t="str">
            <v xml:space="preserve"> </v>
          </cell>
          <cell r="L3393" t="str">
            <v>Jordi Foitzick</v>
          </cell>
          <cell r="M3393" t="str">
            <v>jocarrasco@callegari.cl</v>
          </cell>
          <cell r="N3393">
            <v>6300000</v>
          </cell>
        </row>
        <row r="3394">
          <cell r="A3394" t="str">
            <v>KDTX47</v>
          </cell>
          <cell r="B3394">
            <v>43907.782638888886</v>
          </cell>
          <cell r="C3394" t="str">
            <v>SUBARU</v>
          </cell>
          <cell r="D3394" t="str">
            <v>FORESTER</v>
          </cell>
          <cell r="E3394">
            <v>2018</v>
          </cell>
          <cell r="F3394">
            <v>73000</v>
          </cell>
          <cell r="G3394" t="str">
            <v>2.0 XS AT 4X4 DIESEL</v>
          </cell>
          <cell r="H3394" t="str">
            <v>BLANCO</v>
          </cell>
          <cell r="I3394" t="str">
            <v>Mitsubishi</v>
          </cell>
          <cell r="J3394" t="str">
            <v xml:space="preserve"> </v>
          </cell>
          <cell r="K3394" t="str">
            <v xml:space="preserve"> </v>
          </cell>
          <cell r="L3394" t="str">
            <v>Rodrigo Salazar</v>
          </cell>
          <cell r="M3394" t="str">
            <v>rsalazar@callegari.cl</v>
          </cell>
          <cell r="N3394">
            <v>11014039</v>
          </cell>
        </row>
        <row r="3395">
          <cell r="A3395" t="str">
            <v>LBGW27</v>
          </cell>
          <cell r="B3395">
            <v>43907.781944444447</v>
          </cell>
          <cell r="C3395" t="str">
            <v>FORD</v>
          </cell>
          <cell r="D3395" t="str">
            <v>F-150</v>
          </cell>
          <cell r="E3395">
            <v>2019</v>
          </cell>
          <cell r="F3395">
            <v>13200</v>
          </cell>
          <cell r="H3395" t="str">
            <v>GRIS PLATA</v>
          </cell>
          <cell r="I3395" t="str">
            <v>Megacentro La Serena</v>
          </cell>
          <cell r="J3395" t="str">
            <v xml:space="preserve"> </v>
          </cell>
          <cell r="K3395" t="str">
            <v xml:space="preserve"> </v>
          </cell>
          <cell r="L3395" t="str">
            <v>Juan Saavedra</v>
          </cell>
          <cell r="M3395" t="str">
            <v>jsaavedra@callegari.cl</v>
          </cell>
          <cell r="N3395">
            <v>27500000</v>
          </cell>
        </row>
        <row r="3396">
          <cell r="A3396" t="str">
            <v>KJYP38</v>
          </cell>
          <cell r="B3396">
            <v>43907.775694444441</v>
          </cell>
          <cell r="C3396" t="str">
            <v>FORD</v>
          </cell>
          <cell r="D3396" t="str">
            <v>ECOSPORT</v>
          </cell>
          <cell r="E3396">
            <v>2018</v>
          </cell>
          <cell r="F3396">
            <v>6900</v>
          </cell>
          <cell r="G3396" t="str">
            <v>1.5 S MT</v>
          </cell>
          <cell r="H3396" t="str">
            <v>ROJO</v>
          </cell>
          <cell r="I3396" t="str">
            <v>Megacentro La Serena</v>
          </cell>
          <cell r="J3396" t="str">
            <v xml:space="preserve"> </v>
          </cell>
          <cell r="K3396" t="str">
            <v xml:space="preserve"> </v>
          </cell>
          <cell r="L3396" t="str">
            <v>Fabian Muñoz</v>
          </cell>
          <cell r="M3396" t="str">
            <v>fmunoz@callegari.cl</v>
          </cell>
          <cell r="N3396">
            <v>7000000</v>
          </cell>
        </row>
        <row r="3397">
          <cell r="A3397" t="str">
            <v>GJJL10</v>
          </cell>
          <cell r="B3397">
            <v>43907.772222222222</v>
          </cell>
          <cell r="C3397" t="str">
            <v>FORD</v>
          </cell>
          <cell r="D3397" t="str">
            <v>FIESTA</v>
          </cell>
          <cell r="E3397">
            <v>2014</v>
          </cell>
          <cell r="F3397">
            <v>48700</v>
          </cell>
          <cell r="G3397" t="str">
            <v>1.6 SE 5P MT</v>
          </cell>
          <cell r="H3397" t="str">
            <v>BLANCO</v>
          </cell>
          <cell r="I3397" t="str">
            <v>Nissan Copiapo</v>
          </cell>
          <cell r="J3397" t="str">
            <v xml:space="preserve"> </v>
          </cell>
          <cell r="K3397" t="str">
            <v xml:space="preserve"> </v>
          </cell>
          <cell r="L3397" t="str">
            <v>Jonathan Barraza</v>
          </cell>
          <cell r="M3397" t="str">
            <v>jbarraza@callegari.cl</v>
          </cell>
          <cell r="N3397">
            <v>4415000</v>
          </cell>
        </row>
        <row r="3398">
          <cell r="A3398" t="str">
            <v>GRRC75</v>
          </cell>
          <cell r="B3398">
            <v>43907.49722222222</v>
          </cell>
          <cell r="C3398" t="str">
            <v>SUBARU</v>
          </cell>
          <cell r="D3398" t="str">
            <v>XV</v>
          </cell>
          <cell r="E3398">
            <v>2015</v>
          </cell>
          <cell r="F3398">
            <v>112000</v>
          </cell>
          <cell r="G3398" t="str">
            <v>2.0 AWD CVT LIMITED E AT</v>
          </cell>
          <cell r="H3398" t="str">
            <v>BLANCO</v>
          </cell>
          <cell r="I3398" t="str">
            <v>Second Floor Peugeot</v>
          </cell>
          <cell r="J3398" t="str">
            <v xml:space="preserve"> </v>
          </cell>
          <cell r="K3398" t="str">
            <v xml:space="preserve"> </v>
          </cell>
          <cell r="L3398" t="str">
            <v>Adriana Casallas</v>
          </cell>
          <cell r="M3398" t="str">
            <v>acasallas@callegari.cl</v>
          </cell>
          <cell r="N3398">
            <v>7400000</v>
          </cell>
        </row>
        <row r="3399">
          <cell r="A3399" t="str">
            <v>GFZS71</v>
          </cell>
          <cell r="B3399">
            <v>43903.517361111109</v>
          </cell>
          <cell r="C3399" t="str">
            <v>FORD</v>
          </cell>
          <cell r="D3399" t="str">
            <v>FIESTA</v>
          </cell>
          <cell r="E3399">
            <v>2014</v>
          </cell>
          <cell r="F3399">
            <v>97000</v>
          </cell>
          <cell r="G3399" t="str">
            <v>1.6 TITANIUM 5P MT</v>
          </cell>
          <cell r="H3399" t="str">
            <v>GRIS</v>
          </cell>
          <cell r="I3399" t="str">
            <v>Megacentro Ovalle</v>
          </cell>
          <cell r="J3399" t="str">
            <v xml:space="preserve"> </v>
          </cell>
          <cell r="K3399" t="str">
            <v xml:space="preserve"> </v>
          </cell>
          <cell r="L3399" t="str">
            <v>Jasen Jose</v>
          </cell>
          <cell r="M3399" t="str">
            <v>jjasen@callegari.cl</v>
          </cell>
          <cell r="N3399">
            <v>4100000</v>
          </cell>
        </row>
        <row r="3400">
          <cell r="A3400" t="str">
            <v>KCBY85</v>
          </cell>
          <cell r="B3400">
            <v>43903.51666666667</v>
          </cell>
          <cell r="C3400" t="str">
            <v>NISSAN</v>
          </cell>
          <cell r="D3400" t="str">
            <v>SENTRA</v>
          </cell>
          <cell r="E3400">
            <v>2018</v>
          </cell>
          <cell r="F3400">
            <v>25000</v>
          </cell>
          <cell r="G3400" t="str">
            <v>1.8 SENSE AC MT 4X2</v>
          </cell>
          <cell r="H3400" t="str">
            <v>BLANCO</v>
          </cell>
          <cell r="I3400" t="str">
            <v>Nissan La Serena</v>
          </cell>
          <cell r="J3400" t="str">
            <v xml:space="preserve"> </v>
          </cell>
          <cell r="K3400" t="str">
            <v xml:space="preserve"> </v>
          </cell>
          <cell r="L3400" t="str">
            <v>Fabian Gutierrez</v>
          </cell>
          <cell r="M3400" t="str">
            <v>fgutierrez@callegari.cl</v>
          </cell>
          <cell r="N3400">
            <v>6600000</v>
          </cell>
        </row>
        <row r="3401">
          <cell r="A3401" t="str">
            <v>FTTR51</v>
          </cell>
          <cell r="B3401">
            <v>43902.724999999999</v>
          </cell>
          <cell r="C3401" t="str">
            <v>NISSAN</v>
          </cell>
          <cell r="D3401" t="str">
            <v>QASHQAI</v>
          </cell>
          <cell r="E3401">
            <v>2015</v>
          </cell>
          <cell r="F3401">
            <v>56283</v>
          </cell>
          <cell r="G3401" t="str">
            <v>1.6 AC 5MT 4X2</v>
          </cell>
          <cell r="H3401" t="str">
            <v>BLANCO</v>
          </cell>
          <cell r="I3401" t="str">
            <v>Vallenar</v>
          </cell>
          <cell r="J3401" t="str">
            <v xml:space="preserve"> </v>
          </cell>
          <cell r="K3401" t="str">
            <v xml:space="preserve"> </v>
          </cell>
          <cell r="L3401" t="str">
            <v>Jorge Peña</v>
          </cell>
          <cell r="M3401" t="str">
            <v>jpenav@callegari.cl</v>
          </cell>
          <cell r="N3401">
            <v>5500000</v>
          </cell>
        </row>
        <row r="3402">
          <cell r="A3402" t="str">
            <v>KGPD30</v>
          </cell>
          <cell r="B3402">
            <v>43902.703472222223</v>
          </cell>
          <cell r="C3402" t="str">
            <v>SUBARU</v>
          </cell>
          <cell r="D3402" t="str">
            <v>FORESTER</v>
          </cell>
          <cell r="E3402">
            <v>2018</v>
          </cell>
          <cell r="F3402">
            <v>77000</v>
          </cell>
          <cell r="G3402" t="str">
            <v>2.0 XS AT 4X4 DIESEL</v>
          </cell>
          <cell r="H3402" t="str">
            <v>BLANCO</v>
          </cell>
          <cell r="I3402" t="str">
            <v>Peugeot La Serena</v>
          </cell>
          <cell r="J3402" t="str">
            <v xml:space="preserve"> </v>
          </cell>
          <cell r="K3402" t="str">
            <v xml:space="preserve"> </v>
          </cell>
          <cell r="L3402" t="str">
            <v>Carlos  Torres</v>
          </cell>
          <cell r="M3402" t="str">
            <v>ctorres@callegari.cl</v>
          </cell>
          <cell r="N3402">
            <v>11500000</v>
          </cell>
        </row>
        <row r="3403">
          <cell r="A3403" t="str">
            <v>GJJJ59</v>
          </cell>
          <cell r="B3403">
            <v>43902.702777777777</v>
          </cell>
          <cell r="C3403" t="str">
            <v>FORD</v>
          </cell>
          <cell r="D3403" t="str">
            <v>ECOSPORT</v>
          </cell>
          <cell r="E3403">
            <v>2014</v>
          </cell>
          <cell r="F3403">
            <v>76000</v>
          </cell>
          <cell r="G3403" t="str">
            <v>1.6 TITANIUM MT</v>
          </cell>
          <cell r="H3403" t="str">
            <v>BLANCO</v>
          </cell>
          <cell r="I3403" t="str">
            <v>Sk Copiapo</v>
          </cell>
          <cell r="J3403" t="str">
            <v xml:space="preserve"> </v>
          </cell>
          <cell r="K3403" t="str">
            <v xml:space="preserve"> </v>
          </cell>
          <cell r="L3403" t="str">
            <v>Liseth Loreto</v>
          </cell>
          <cell r="M3403" t="str">
            <v>lloreto@callegari.cl</v>
          </cell>
          <cell r="N3403">
            <v>5000000</v>
          </cell>
        </row>
        <row r="3404">
          <cell r="A3404" t="str">
            <v>JGCG49</v>
          </cell>
          <cell r="B3404">
            <v>43902.685416666667</v>
          </cell>
          <cell r="C3404" t="str">
            <v>KIA MOTORS</v>
          </cell>
          <cell r="D3404" t="str">
            <v>MORNING</v>
          </cell>
          <cell r="E3404">
            <v>2017</v>
          </cell>
          <cell r="F3404">
            <v>35000</v>
          </cell>
          <cell r="G3404" t="str">
            <v>MORNING EX 1.2L 5MT DAB</v>
          </cell>
          <cell r="H3404" t="str">
            <v>NEGRO</v>
          </cell>
          <cell r="I3404" t="str">
            <v>Second Floor Kia</v>
          </cell>
          <cell r="J3404" t="str">
            <v xml:space="preserve"> </v>
          </cell>
          <cell r="K3404" t="str">
            <v xml:space="preserve"> </v>
          </cell>
          <cell r="L3404" t="str">
            <v>Loreto Garces</v>
          </cell>
          <cell r="M3404" t="str">
            <v>lgarces@callegari.cl</v>
          </cell>
          <cell r="N3404">
            <v>3600000</v>
          </cell>
        </row>
        <row r="3405">
          <cell r="A3405" t="str">
            <v>JZGC49</v>
          </cell>
          <cell r="B3405">
            <v>43902.674305555556</v>
          </cell>
          <cell r="C3405" t="str">
            <v>MITSUBISHI</v>
          </cell>
          <cell r="D3405" t="str">
            <v>OUTLANDER</v>
          </cell>
          <cell r="E3405">
            <v>2018</v>
          </cell>
          <cell r="F3405">
            <v>65000</v>
          </cell>
          <cell r="G3405" t="str">
            <v>2.4 4X4 GLS AT</v>
          </cell>
          <cell r="H3405" t="str">
            <v>BLANCO</v>
          </cell>
          <cell r="I3405" t="str">
            <v>Megacentro Ovalle</v>
          </cell>
          <cell r="J3405" t="str">
            <v xml:space="preserve"> </v>
          </cell>
          <cell r="K3405" t="str">
            <v xml:space="preserve"> </v>
          </cell>
          <cell r="L3405" t="str">
            <v>Aurelio Pearson</v>
          </cell>
          <cell r="M3405" t="str">
            <v>apearson@callegari.cl</v>
          </cell>
          <cell r="N3405">
            <v>11200000</v>
          </cell>
        </row>
        <row r="3406">
          <cell r="A3406" t="str">
            <v>HJTJ87</v>
          </cell>
          <cell r="B3406">
            <v>43900.42291666667</v>
          </cell>
          <cell r="C3406" t="str">
            <v>KIA MOTORS</v>
          </cell>
          <cell r="D3406" t="str">
            <v>GRAND CARNIVAL</v>
          </cell>
          <cell r="E3406">
            <v>2016</v>
          </cell>
          <cell r="F3406">
            <v>67100</v>
          </cell>
          <cell r="G3406" t="str">
            <v>GRAND CARNIVAL EX 3.3L GSL 6AT 8P</v>
          </cell>
          <cell r="H3406" t="str">
            <v>GRIS</v>
          </cell>
          <cell r="I3406" t="str">
            <v>Megacentro Copiapo</v>
          </cell>
          <cell r="J3406" t="str">
            <v xml:space="preserve"> </v>
          </cell>
          <cell r="K3406" t="str">
            <v xml:space="preserve"> </v>
          </cell>
          <cell r="L3406" t="str">
            <v>Martin Thielemann</v>
          </cell>
          <cell r="M3406" t="str">
            <v>mthielemann@callegari.cl</v>
          </cell>
          <cell r="N3406">
            <v>11500000</v>
          </cell>
        </row>
        <row r="3407">
          <cell r="A3407" t="str">
            <v>JGBX55</v>
          </cell>
          <cell r="B3407">
            <v>43896.788888888892</v>
          </cell>
          <cell r="C3407" t="str">
            <v>KIA MOTORS</v>
          </cell>
          <cell r="D3407" t="str">
            <v>MORNING</v>
          </cell>
          <cell r="E3407">
            <v>2017</v>
          </cell>
          <cell r="F3407">
            <v>81000</v>
          </cell>
          <cell r="G3407" t="str">
            <v>MORNING EX 1.2L 5MT DAB AC</v>
          </cell>
          <cell r="H3407" t="str">
            <v>BLANCO</v>
          </cell>
          <cell r="I3407" t="str">
            <v>Megacentro Copiapo</v>
          </cell>
          <cell r="J3407" t="str">
            <v xml:space="preserve"> </v>
          </cell>
          <cell r="K3407" t="str">
            <v xml:space="preserve"> </v>
          </cell>
          <cell r="L3407" t="str">
            <v>Martin Thielemann</v>
          </cell>
          <cell r="M3407" t="str">
            <v>mthielemann@callegari.cl</v>
          </cell>
          <cell r="N3407">
            <v>3800000</v>
          </cell>
        </row>
        <row r="3408">
          <cell r="A3408" t="str">
            <v>HBFC71</v>
          </cell>
          <cell r="B3408">
            <v>43896.787499999999</v>
          </cell>
          <cell r="C3408" t="str">
            <v>NISSAN</v>
          </cell>
          <cell r="D3408" t="str">
            <v>QASHQAI</v>
          </cell>
          <cell r="E3408">
            <v>2015</v>
          </cell>
          <cell r="F3408">
            <v>58000</v>
          </cell>
          <cell r="G3408" t="str">
            <v>2.0 SENSE MT PSL-152</v>
          </cell>
          <cell r="H3408" t="str">
            <v>PLATEADO</v>
          </cell>
          <cell r="I3408" t="str">
            <v>Nissan La Serena</v>
          </cell>
          <cell r="J3408" t="str">
            <v xml:space="preserve"> </v>
          </cell>
          <cell r="K3408" t="str">
            <v xml:space="preserve"> </v>
          </cell>
          <cell r="L3408" t="str">
            <v>Fabian Gutierrez</v>
          </cell>
          <cell r="M3408" t="str">
            <v>fgutierrez@callegari.cl</v>
          </cell>
          <cell r="N3408">
            <v>6300000</v>
          </cell>
        </row>
        <row r="3409">
          <cell r="A3409" t="str">
            <v>JVKV99</v>
          </cell>
          <cell r="B3409">
            <v>43896.775694444441</v>
          </cell>
          <cell r="C3409" t="str">
            <v>KIA MOTORS</v>
          </cell>
          <cell r="D3409" t="str">
            <v>MORNING</v>
          </cell>
          <cell r="E3409">
            <v>2018</v>
          </cell>
          <cell r="F3409">
            <v>12000</v>
          </cell>
          <cell r="G3409" t="str">
            <v>MORNING LX 1.0L 5MT ABS</v>
          </cell>
          <cell r="H3409" t="str">
            <v>PLATEADO</v>
          </cell>
          <cell r="I3409" t="str">
            <v>Megacentro La Serena</v>
          </cell>
          <cell r="J3409" t="str">
            <v xml:space="preserve"> </v>
          </cell>
          <cell r="K3409" t="str">
            <v xml:space="preserve"> </v>
          </cell>
          <cell r="L3409" t="str">
            <v>Jorge Roman</v>
          </cell>
          <cell r="M3409" t="str">
            <v>jorge.roman@callegari.cl</v>
          </cell>
          <cell r="N3409">
            <v>4300000</v>
          </cell>
        </row>
        <row r="3410">
          <cell r="A3410" t="str">
            <v>FZCT19</v>
          </cell>
          <cell r="B3410">
            <v>43896.520138888889</v>
          </cell>
          <cell r="C3410" t="str">
            <v>SUBARU</v>
          </cell>
          <cell r="D3410" t="str">
            <v>FORESTER</v>
          </cell>
          <cell r="E3410">
            <v>2014</v>
          </cell>
          <cell r="F3410">
            <v>135000</v>
          </cell>
          <cell r="H3410" t="str">
            <v>GRIS</v>
          </cell>
          <cell r="I3410" t="str">
            <v>Megacentro La Serena</v>
          </cell>
          <cell r="J3410" t="str">
            <v xml:space="preserve"> </v>
          </cell>
          <cell r="K3410" t="str">
            <v xml:space="preserve"> </v>
          </cell>
          <cell r="L3410" t="str">
            <v>Viviana Rojas</v>
          </cell>
          <cell r="M3410" t="str">
            <v>v.rojas@callegari.cl</v>
          </cell>
          <cell r="N3410">
            <v>6000000</v>
          </cell>
        </row>
        <row r="3411">
          <cell r="A3411" t="str">
            <v>FTPB26</v>
          </cell>
          <cell r="B3411">
            <v>43896.49722222222</v>
          </cell>
          <cell r="C3411" t="str">
            <v>CHERY</v>
          </cell>
          <cell r="D3411" t="str">
            <v>TIGGO</v>
          </cell>
          <cell r="E3411">
            <v>2013</v>
          </cell>
          <cell r="F3411">
            <v>67000</v>
          </cell>
          <cell r="G3411" t="str">
            <v>1.6 MT</v>
          </cell>
          <cell r="H3411" t="str">
            <v>NEGRO</v>
          </cell>
          <cell r="I3411" t="str">
            <v>Second Floor Jeep</v>
          </cell>
          <cell r="J3411" t="str">
            <v xml:space="preserve"> </v>
          </cell>
          <cell r="K3411" t="str">
            <v xml:space="preserve"> </v>
          </cell>
          <cell r="L3411" t="str">
            <v>Rafaela Charris</v>
          </cell>
          <cell r="M3411" t="str">
            <v>rcharris@callegari.cl</v>
          </cell>
          <cell r="N3411">
            <v>2700000</v>
          </cell>
        </row>
        <row r="3412">
          <cell r="A3412" t="str">
            <v>HXRF83</v>
          </cell>
          <cell r="B3412">
            <v>43896.496527777781</v>
          </cell>
          <cell r="C3412" t="str">
            <v>KIA MOTORS</v>
          </cell>
          <cell r="D3412" t="str">
            <v>RIO 5</v>
          </cell>
          <cell r="E3412">
            <v>2016</v>
          </cell>
          <cell r="F3412">
            <v>32857</v>
          </cell>
          <cell r="G3412" t="str">
            <v>RIO 5 EX 1.4L 4AT DAB ABS</v>
          </cell>
          <cell r="H3412" t="str">
            <v>ROJO</v>
          </cell>
          <cell r="I3412" t="str">
            <v>Second Floor Mg</v>
          </cell>
          <cell r="J3412" t="str">
            <v xml:space="preserve"> </v>
          </cell>
          <cell r="K3412" t="str">
            <v xml:space="preserve"> </v>
          </cell>
          <cell r="L3412" t="str">
            <v>Whitney Torres</v>
          </cell>
          <cell r="M3412" t="str">
            <v>mariana.torres@callegari.cl</v>
          </cell>
          <cell r="N3412">
            <v>5752005</v>
          </cell>
        </row>
        <row r="3413">
          <cell r="A3413" t="str">
            <v>HBFY11</v>
          </cell>
          <cell r="B3413">
            <v>43896.423611111109</v>
          </cell>
          <cell r="C3413" t="str">
            <v>HYUNDAI</v>
          </cell>
          <cell r="D3413" t="str">
            <v>SANTA FE</v>
          </cell>
          <cell r="E3413">
            <v>2015</v>
          </cell>
          <cell r="F3413">
            <v>27000</v>
          </cell>
          <cell r="G3413" t="str">
            <v>2.4 DM WGN 4WD GLS MT</v>
          </cell>
          <cell r="H3413" t="str">
            <v>BLANCO</v>
          </cell>
          <cell r="I3413" t="str">
            <v>Megacentro La Serena</v>
          </cell>
          <cell r="J3413" t="str">
            <v xml:space="preserve"> </v>
          </cell>
          <cell r="K3413" t="str">
            <v xml:space="preserve"> </v>
          </cell>
          <cell r="L3413" t="str">
            <v>Fabian Muñoz</v>
          </cell>
          <cell r="M3413" t="str">
            <v>fmunoz@callegari.cl</v>
          </cell>
          <cell r="N3413">
            <v>10500000</v>
          </cell>
        </row>
        <row r="3414">
          <cell r="A3414" t="str">
            <v>DJGK37</v>
          </cell>
          <cell r="B3414">
            <v>43896.380555555559</v>
          </cell>
          <cell r="C3414" t="str">
            <v>DODGE</v>
          </cell>
          <cell r="D3414" t="str">
            <v>JOURNEY</v>
          </cell>
          <cell r="E3414">
            <v>2012</v>
          </cell>
          <cell r="F3414">
            <v>90000</v>
          </cell>
          <cell r="G3414" t="str">
            <v>2.4 AT 2 CORRIDAS</v>
          </cell>
          <cell r="H3414" t="str">
            <v>GRIS</v>
          </cell>
          <cell r="I3414" t="str">
            <v>Local Usados</v>
          </cell>
          <cell r="J3414" t="str">
            <v xml:space="preserve"> </v>
          </cell>
          <cell r="K3414" t="str">
            <v xml:space="preserve"> </v>
          </cell>
          <cell r="L3414" t="str">
            <v>Rafael Puelma</v>
          </cell>
          <cell r="M3414" t="str">
            <v>rpuelma@callegari.cl</v>
          </cell>
          <cell r="N3414">
            <v>4800000</v>
          </cell>
        </row>
        <row r="3415">
          <cell r="A3415" t="str">
            <v>DTBC42</v>
          </cell>
          <cell r="B3415">
            <v>43895.65902777778</v>
          </cell>
          <cell r="C3415" t="str">
            <v>KIA MOTORS</v>
          </cell>
          <cell r="D3415" t="str">
            <v>RIO 5</v>
          </cell>
          <cell r="E3415">
            <v>2012</v>
          </cell>
          <cell r="F3415">
            <v>95000</v>
          </cell>
          <cell r="G3415" t="str">
            <v>RIO 5 UB EX 1.2L 5MT</v>
          </cell>
          <cell r="H3415" t="str">
            <v>BLANCO</v>
          </cell>
          <cell r="I3415" t="str">
            <v xml:space="preserve">Premium Usados </v>
          </cell>
          <cell r="J3415" t="str">
            <v xml:space="preserve"> </v>
          </cell>
          <cell r="K3415" t="str">
            <v xml:space="preserve"> </v>
          </cell>
          <cell r="L3415" t="str">
            <v>Vanessa  Casanga</v>
          </cell>
          <cell r="M3415" t="str">
            <v>vcasanga@callegari.cl</v>
          </cell>
          <cell r="N3415">
            <v>3300000</v>
          </cell>
        </row>
        <row r="3416">
          <cell r="A3416" t="str">
            <v>JHSL87</v>
          </cell>
          <cell r="B3416">
            <v>43895.654166666667</v>
          </cell>
          <cell r="C3416" t="str">
            <v>NISSAN</v>
          </cell>
          <cell r="D3416" t="str">
            <v>VERSA</v>
          </cell>
          <cell r="E3416">
            <v>2017</v>
          </cell>
          <cell r="F3416">
            <v>65748</v>
          </cell>
          <cell r="G3416" t="str">
            <v>1.6 SENSE SIN AC MT 4X2</v>
          </cell>
          <cell r="H3416" t="str">
            <v>BLANCO</v>
          </cell>
          <cell r="I3416" t="str">
            <v>Nissan Copiapo</v>
          </cell>
          <cell r="J3416" t="str">
            <v xml:space="preserve"> </v>
          </cell>
          <cell r="K3416" t="str">
            <v xml:space="preserve"> </v>
          </cell>
          <cell r="L3416" t="str">
            <v>Eliana Duque</v>
          </cell>
          <cell r="M3416" t="str">
            <v>eliana.duque@callegari.cl</v>
          </cell>
          <cell r="N3416">
            <v>5000000</v>
          </cell>
        </row>
        <row r="3417">
          <cell r="A3417" t="str">
            <v>HJTJ48</v>
          </cell>
          <cell r="B3417">
            <v>43895.375694444447</v>
          </cell>
          <cell r="C3417" t="str">
            <v>NISSAN</v>
          </cell>
          <cell r="D3417" t="str">
            <v>QASHQAI</v>
          </cell>
          <cell r="E3417">
            <v>2016</v>
          </cell>
          <cell r="F3417">
            <v>60000</v>
          </cell>
          <cell r="G3417" t="str">
            <v>2.0 SENSE AC MT 4X2</v>
          </cell>
          <cell r="H3417" t="str">
            <v>GRIS</v>
          </cell>
          <cell r="I3417" t="str">
            <v>Sk Copiapo</v>
          </cell>
          <cell r="J3417" t="str">
            <v xml:space="preserve"> </v>
          </cell>
          <cell r="K3417" t="str">
            <v xml:space="preserve"> </v>
          </cell>
          <cell r="L3417" t="str">
            <v>Lorena Castillo</v>
          </cell>
          <cell r="M3417" t="str">
            <v>lcastillo@callegari.cl</v>
          </cell>
          <cell r="N3417">
            <v>7200000</v>
          </cell>
        </row>
        <row r="3418">
          <cell r="A3418" t="str">
            <v>LLBT30</v>
          </cell>
          <cell r="B3418">
            <v>43894.785416666666</v>
          </cell>
          <cell r="C3418" t="str">
            <v>FORD</v>
          </cell>
          <cell r="D3418" t="str">
            <v>RANGER</v>
          </cell>
          <cell r="E3418">
            <v>2019</v>
          </cell>
          <cell r="F3418">
            <v>16739</v>
          </cell>
          <cell r="G3418" t="str">
            <v>3.2 XL MT DIESEL</v>
          </cell>
          <cell r="I3418" t="str">
            <v>Peugeot La Serena</v>
          </cell>
          <cell r="J3418" t="str">
            <v xml:space="preserve"> </v>
          </cell>
          <cell r="K3418" t="str">
            <v xml:space="preserve"> </v>
          </cell>
          <cell r="L3418" t="str">
            <v>Carlos  Torres</v>
          </cell>
          <cell r="M3418" t="str">
            <v>ctorres@callegari.cl</v>
          </cell>
          <cell r="N3418">
            <v>14500000</v>
          </cell>
        </row>
        <row r="3419">
          <cell r="A3419" t="str">
            <v>KFJR87</v>
          </cell>
          <cell r="B3419">
            <v>43894.785416666666</v>
          </cell>
          <cell r="C3419" t="str">
            <v>KIA MOTORS</v>
          </cell>
          <cell r="D3419" t="str">
            <v>RIO 5</v>
          </cell>
          <cell r="E3419">
            <v>2018</v>
          </cell>
          <cell r="F3419">
            <v>33000</v>
          </cell>
          <cell r="G3419" t="str">
            <v>RIO 5 EX 1.4L 6MT AC</v>
          </cell>
          <cell r="H3419" t="str">
            <v>GRIS</v>
          </cell>
          <cell r="I3419" t="str">
            <v>Second Floor Kia</v>
          </cell>
          <cell r="J3419" t="str">
            <v xml:space="preserve"> </v>
          </cell>
          <cell r="K3419" t="str">
            <v xml:space="preserve"> </v>
          </cell>
          <cell r="L3419" t="str">
            <v>Javiera Jose Peña Rubilar</v>
          </cell>
          <cell r="M3419" t="str">
            <v>jpena@callegari.cl</v>
          </cell>
          <cell r="N3419">
            <v>6800000</v>
          </cell>
        </row>
        <row r="3420">
          <cell r="A3420" t="str">
            <v>JGBK82</v>
          </cell>
          <cell r="B3420">
            <v>43894.742361111108</v>
          </cell>
          <cell r="C3420" t="str">
            <v>KIA MOTORS</v>
          </cell>
          <cell r="D3420" t="str">
            <v>SPORTAGE</v>
          </cell>
          <cell r="E3420">
            <v>2017</v>
          </cell>
          <cell r="F3420">
            <v>45000</v>
          </cell>
          <cell r="G3420" t="str">
            <v>SPORTAGE GTL 2.0L GSL 6AT AWD FULL</v>
          </cell>
          <cell r="H3420" t="str">
            <v>ROJO</v>
          </cell>
          <cell r="I3420" t="str">
            <v>Usados Los Carreras</v>
          </cell>
          <cell r="J3420" t="str">
            <v xml:space="preserve"> </v>
          </cell>
          <cell r="K3420" t="str">
            <v xml:space="preserve"> </v>
          </cell>
          <cell r="L3420" t="str">
            <v>Jose Silva</v>
          </cell>
          <cell r="M3420" t="str">
            <v>jose.silva@callegari.cl</v>
          </cell>
          <cell r="N3420">
            <v>11000000</v>
          </cell>
        </row>
        <row r="3421">
          <cell r="A3421" t="str">
            <v>JZGP33</v>
          </cell>
          <cell r="B3421">
            <v>43894.695833333331</v>
          </cell>
          <cell r="C3421" t="str">
            <v>VOLKSWAGEN</v>
          </cell>
          <cell r="D3421" t="str">
            <v>GOL</v>
          </cell>
          <cell r="E3421">
            <v>2018</v>
          </cell>
          <cell r="F3421">
            <v>27000</v>
          </cell>
          <cell r="G3421" t="str">
            <v>1.6 COMFORTLINE MT</v>
          </cell>
          <cell r="H3421" t="str">
            <v>GRIS</v>
          </cell>
          <cell r="I3421" t="str">
            <v>Kia La Serena</v>
          </cell>
          <cell r="J3421" t="str">
            <v xml:space="preserve"> </v>
          </cell>
          <cell r="K3421" t="str">
            <v xml:space="preserve"> </v>
          </cell>
          <cell r="L3421" t="str">
            <v>Carolina Bustos</v>
          </cell>
          <cell r="M3421" t="str">
            <v>cbustos@callegari.cl</v>
          </cell>
          <cell r="N3421">
            <v>5120000</v>
          </cell>
        </row>
        <row r="3422">
          <cell r="A3422" t="str">
            <v>LBSV40</v>
          </cell>
          <cell r="B3422">
            <v>43894.375694444447</v>
          </cell>
          <cell r="C3422" t="str">
            <v>NISSAN</v>
          </cell>
          <cell r="D3422" t="str">
            <v>VERSA</v>
          </cell>
          <cell r="E3422">
            <v>2019</v>
          </cell>
          <cell r="F3422">
            <v>25000</v>
          </cell>
          <cell r="G3422" t="str">
            <v>1.6 SENSE AC MT 4X2</v>
          </cell>
          <cell r="H3422" t="str">
            <v>BLANCO</v>
          </cell>
          <cell r="I3422" t="str">
            <v>Nissan La Serena</v>
          </cell>
          <cell r="J3422" t="str">
            <v xml:space="preserve"> </v>
          </cell>
          <cell r="K3422" t="str">
            <v xml:space="preserve"> </v>
          </cell>
          <cell r="L3422" t="str">
            <v>Matias Heredia</v>
          </cell>
          <cell r="M3422" t="str">
            <v>mheredia@callegari.cl</v>
          </cell>
          <cell r="N3422">
            <v>5800000</v>
          </cell>
        </row>
        <row r="3423">
          <cell r="A3423" t="str">
            <v>JGBW51</v>
          </cell>
          <cell r="B3423">
            <v>43890.568749999999</v>
          </cell>
          <cell r="C3423" t="str">
            <v>FORD</v>
          </cell>
          <cell r="D3423" t="str">
            <v>ECOSPORT</v>
          </cell>
          <cell r="E3423">
            <v>2017</v>
          </cell>
          <cell r="F3423">
            <v>27000</v>
          </cell>
          <cell r="G3423" t="str">
            <v>2.0 TITANIUM AT</v>
          </cell>
          <cell r="H3423" t="str">
            <v>GRIS</v>
          </cell>
          <cell r="I3423" t="str">
            <v>Megacentro La Serena</v>
          </cell>
          <cell r="J3423" t="str">
            <v xml:space="preserve"> </v>
          </cell>
          <cell r="K3423" t="str">
            <v xml:space="preserve"> </v>
          </cell>
          <cell r="L3423" t="str">
            <v>Manuel Villalon</v>
          </cell>
          <cell r="M3423" t="str">
            <v>mvillalon@callegari.cl</v>
          </cell>
          <cell r="N3423">
            <v>7400000</v>
          </cell>
        </row>
        <row r="3424">
          <cell r="A3424" t="str">
            <v>JPZK44</v>
          </cell>
          <cell r="B3424">
            <v>43890.568749999999</v>
          </cell>
          <cell r="C3424" t="str">
            <v>SUZUKI</v>
          </cell>
          <cell r="D3424" t="str">
            <v>IGNIS</v>
          </cell>
          <cell r="E3424">
            <v>2017</v>
          </cell>
          <cell r="F3424">
            <v>15556</v>
          </cell>
          <cell r="G3424" t="str">
            <v>1.2 GLX AT</v>
          </cell>
          <cell r="H3424" t="str">
            <v>AZUL</v>
          </cell>
          <cell r="I3424" t="str">
            <v>Megacentro La Serena</v>
          </cell>
          <cell r="J3424" t="str">
            <v xml:space="preserve"> </v>
          </cell>
          <cell r="K3424" t="str">
            <v xml:space="preserve"> </v>
          </cell>
          <cell r="L3424" t="str">
            <v>Manuel Villalon</v>
          </cell>
          <cell r="M3424" t="str">
            <v>mvillalon@callegari.cl</v>
          </cell>
          <cell r="N3424">
            <v>6000000</v>
          </cell>
        </row>
        <row r="3425">
          <cell r="A3425" t="str">
            <v>JGWC70</v>
          </cell>
          <cell r="B3425">
            <v>43890.545138888891</v>
          </cell>
          <cell r="C3425" t="str">
            <v>JEEP</v>
          </cell>
          <cell r="D3425" t="str">
            <v>RENEGADE</v>
          </cell>
          <cell r="E3425">
            <v>2017</v>
          </cell>
          <cell r="F3425">
            <v>62000</v>
          </cell>
          <cell r="G3425" t="str">
            <v>1.7 LIMITED 4X4 SPORT LX MT</v>
          </cell>
          <cell r="H3425" t="str">
            <v>ROJO</v>
          </cell>
          <cell r="I3425" t="str">
            <v>Nissan La Serena</v>
          </cell>
          <cell r="J3425" t="str">
            <v xml:space="preserve"> </v>
          </cell>
          <cell r="K3425" t="str">
            <v xml:space="preserve"> </v>
          </cell>
          <cell r="L3425" t="str">
            <v>Gemita Muñoz</v>
          </cell>
          <cell r="M3425" t="str">
            <v>gmunoz@callegari.cl</v>
          </cell>
          <cell r="N3425">
            <v>7500000</v>
          </cell>
        </row>
        <row r="3426">
          <cell r="A3426" t="str">
            <v>JDKD78</v>
          </cell>
          <cell r="B3426">
            <v>43890.511111111111</v>
          </cell>
          <cell r="C3426" t="str">
            <v>SSANGYONG</v>
          </cell>
          <cell r="D3426" t="str">
            <v>KORANDO</v>
          </cell>
          <cell r="E3426">
            <v>2017</v>
          </cell>
          <cell r="F3426">
            <v>34000</v>
          </cell>
          <cell r="G3426" t="str">
            <v>2.0 KC1111 AT</v>
          </cell>
          <cell r="H3426" t="str">
            <v>BLANCO</v>
          </cell>
          <cell r="I3426" t="str">
            <v>Megacentro Copiapo</v>
          </cell>
          <cell r="J3426" t="str">
            <v xml:space="preserve"> </v>
          </cell>
          <cell r="K3426" t="str">
            <v xml:space="preserve"> </v>
          </cell>
          <cell r="L3426" t="str">
            <v>Alvaro Castro</v>
          </cell>
          <cell r="M3426" t="str">
            <v>acastro@callegari.cl</v>
          </cell>
          <cell r="N3426">
            <v>7200000</v>
          </cell>
        </row>
        <row r="3427">
          <cell r="A3427" t="str">
            <v>LVWY45</v>
          </cell>
          <cell r="B3427">
            <v>43890.461805555555</v>
          </cell>
          <cell r="C3427" t="str">
            <v>VOLKSWAGEN</v>
          </cell>
          <cell r="D3427" t="str">
            <v>GOL</v>
          </cell>
          <cell r="E3427">
            <v>2020</v>
          </cell>
          <cell r="F3427">
            <v>1480</v>
          </cell>
          <cell r="G3427" t="str">
            <v>1.6 HIGHLINE MT</v>
          </cell>
          <cell r="H3427" t="str">
            <v>PLATEADO</v>
          </cell>
          <cell r="I3427" t="str">
            <v>Megacentro Ovalle</v>
          </cell>
          <cell r="J3427" t="str">
            <v xml:space="preserve"> </v>
          </cell>
          <cell r="K3427" t="str">
            <v xml:space="preserve"> </v>
          </cell>
          <cell r="L3427" t="str">
            <v>Juan Briceño</v>
          </cell>
          <cell r="M3427" t="str">
            <v>jbriceno@callegari.cl</v>
          </cell>
          <cell r="N3427">
            <v>6400000</v>
          </cell>
        </row>
        <row r="3428">
          <cell r="A3428" t="str">
            <v>KGPB58</v>
          </cell>
          <cell r="B3428">
            <v>43890.444444444445</v>
          </cell>
          <cell r="C3428" t="str">
            <v>FORD</v>
          </cell>
          <cell r="D3428" t="str">
            <v>ESCAPE</v>
          </cell>
          <cell r="E3428">
            <v>2018</v>
          </cell>
          <cell r="F3428">
            <v>40000</v>
          </cell>
          <cell r="G3428" t="str">
            <v>2.5 S AT 4X2</v>
          </cell>
          <cell r="H3428" t="str">
            <v>GRIS</v>
          </cell>
          <cell r="I3428" t="str">
            <v>Peugeot La Serena</v>
          </cell>
          <cell r="J3428" t="str">
            <v xml:space="preserve"> </v>
          </cell>
          <cell r="K3428" t="str">
            <v xml:space="preserve"> </v>
          </cell>
          <cell r="L3428" t="str">
            <v>Camila Gonzalez</v>
          </cell>
          <cell r="M3428" t="str">
            <v>camila.gonzalez@callegari.cl</v>
          </cell>
          <cell r="N3428">
            <v>10000000</v>
          </cell>
        </row>
        <row r="3429">
          <cell r="A3429" t="str">
            <v>JPPC20</v>
          </cell>
          <cell r="B3429">
            <v>43889.747916666667</v>
          </cell>
          <cell r="C3429" t="str">
            <v>MG</v>
          </cell>
          <cell r="D3429" t="str">
            <v>GT</v>
          </cell>
          <cell r="E3429">
            <v>2017</v>
          </cell>
          <cell r="F3429">
            <v>29000</v>
          </cell>
          <cell r="H3429" t="str">
            <v>GRIS</v>
          </cell>
          <cell r="I3429" t="str">
            <v>Megacentro Ovalle</v>
          </cell>
          <cell r="J3429" t="str">
            <v xml:space="preserve"> </v>
          </cell>
          <cell r="K3429" t="str">
            <v xml:space="preserve"> </v>
          </cell>
          <cell r="L3429" t="str">
            <v>David Ramirez</v>
          </cell>
          <cell r="M3429" t="str">
            <v>dramirez@callegari.cl</v>
          </cell>
          <cell r="N3429">
            <v>4500000</v>
          </cell>
        </row>
        <row r="3430">
          <cell r="A3430" t="str">
            <v>JKYJ32</v>
          </cell>
          <cell r="B3430">
            <v>43889.74722222222</v>
          </cell>
          <cell r="C3430" t="str">
            <v>HYUNDAI</v>
          </cell>
          <cell r="D3430" t="str">
            <v>SANTA FE</v>
          </cell>
          <cell r="E3430">
            <v>2017</v>
          </cell>
          <cell r="F3430">
            <v>66000</v>
          </cell>
          <cell r="G3430" t="str">
            <v>2.4 DM WGN 4WD GLS AT</v>
          </cell>
          <cell r="H3430" t="str">
            <v>PLATEADO</v>
          </cell>
          <cell r="I3430" t="str">
            <v>Megacentro La Serena</v>
          </cell>
          <cell r="J3430" t="str">
            <v xml:space="preserve"> </v>
          </cell>
          <cell r="K3430" t="str">
            <v xml:space="preserve"> </v>
          </cell>
          <cell r="L3430" t="str">
            <v>Juan Saavedra</v>
          </cell>
          <cell r="M3430" t="str">
            <v>jsaavedra@callegari.cl</v>
          </cell>
          <cell r="N3430">
            <v>11500000</v>
          </cell>
        </row>
        <row r="3431">
          <cell r="A3431" t="str">
            <v>GRPW84</v>
          </cell>
          <cell r="B3431">
            <v>43889.705555555556</v>
          </cell>
          <cell r="C3431" t="str">
            <v>VOLVO</v>
          </cell>
          <cell r="D3431" t="str">
            <v>XC60</v>
          </cell>
          <cell r="E3431">
            <v>2014</v>
          </cell>
          <cell r="F3431">
            <v>113000</v>
          </cell>
          <cell r="G3431" t="str">
            <v>2.0 T5 COMFORT AT</v>
          </cell>
          <cell r="H3431" t="str">
            <v>CAFE</v>
          </cell>
          <cell r="I3431" t="str">
            <v>Megacentro La Serena</v>
          </cell>
          <cell r="J3431" t="str">
            <v xml:space="preserve"> </v>
          </cell>
          <cell r="K3431" t="str">
            <v xml:space="preserve"> </v>
          </cell>
          <cell r="L3431" t="str">
            <v>Juan Saavedra</v>
          </cell>
          <cell r="M3431" t="str">
            <v>jsaavedra@callegari.cl</v>
          </cell>
          <cell r="N3431">
            <v>7200000</v>
          </cell>
        </row>
        <row r="3432">
          <cell r="A3432" t="str">
            <v>FVZP82</v>
          </cell>
          <cell r="B3432">
            <v>43889.704861111109</v>
          </cell>
          <cell r="C3432" t="str">
            <v>KIA MOTORS</v>
          </cell>
          <cell r="D3432" t="str">
            <v>SORENTO</v>
          </cell>
          <cell r="E3432">
            <v>2013</v>
          </cell>
          <cell r="F3432">
            <v>100000</v>
          </cell>
          <cell r="G3432" t="str">
            <v>SORENTO EX 2.4 GSL 6AT 4X4</v>
          </cell>
          <cell r="H3432" t="str">
            <v>PLATEADO</v>
          </cell>
          <cell r="I3432" t="str">
            <v>Kia La Serena</v>
          </cell>
          <cell r="J3432" t="str">
            <v xml:space="preserve"> </v>
          </cell>
          <cell r="K3432" t="str">
            <v xml:space="preserve"> </v>
          </cell>
          <cell r="L3432" t="str">
            <v>Carolina Bustos</v>
          </cell>
          <cell r="M3432" t="str">
            <v>cbustos@callegari.cl</v>
          </cell>
          <cell r="N3432">
            <v>7700000</v>
          </cell>
        </row>
        <row r="3433">
          <cell r="A3433" t="str">
            <v>HJWV41</v>
          </cell>
          <cell r="B3433">
            <v>43889.677777777775</v>
          </cell>
          <cell r="C3433" t="str">
            <v>SUZUKI</v>
          </cell>
          <cell r="D3433" t="str">
            <v>SWIFT</v>
          </cell>
          <cell r="E3433">
            <v>2016</v>
          </cell>
          <cell r="F3433">
            <v>79100</v>
          </cell>
          <cell r="G3433" t="str">
            <v>1.2 GL SPORT AT AC</v>
          </cell>
          <cell r="H3433" t="str">
            <v>BLANCO</v>
          </cell>
          <cell r="I3433" t="str">
            <v>Peugeot La Serena</v>
          </cell>
          <cell r="J3433" t="str">
            <v xml:space="preserve"> </v>
          </cell>
          <cell r="K3433" t="str">
            <v xml:space="preserve"> </v>
          </cell>
          <cell r="L3433" t="str">
            <v>Carlos  Torres</v>
          </cell>
          <cell r="M3433" t="str">
            <v>ctorres@callegari.cl</v>
          </cell>
          <cell r="N3433">
            <v>4620000</v>
          </cell>
        </row>
        <row r="3434">
          <cell r="A3434" t="str">
            <v>FXKP26</v>
          </cell>
          <cell r="B3434">
            <v>43889.668749999997</v>
          </cell>
          <cell r="C3434" t="str">
            <v>FORD</v>
          </cell>
          <cell r="D3434" t="str">
            <v>F-150</v>
          </cell>
          <cell r="E3434">
            <v>2014</v>
          </cell>
          <cell r="F3434">
            <v>107000</v>
          </cell>
          <cell r="G3434" t="str">
            <v>3.5 CC AT PLATINUM 4X4</v>
          </cell>
          <cell r="H3434" t="str">
            <v>BLANCO</v>
          </cell>
          <cell r="I3434" t="str">
            <v>Sk Copiapo</v>
          </cell>
          <cell r="J3434" t="str">
            <v xml:space="preserve"> </v>
          </cell>
          <cell r="K3434" t="str">
            <v xml:space="preserve"> </v>
          </cell>
          <cell r="L3434" t="str">
            <v>Daiselys Osuna</v>
          </cell>
          <cell r="M3434" t="str">
            <v>daiselys.osuna@callegari.cl</v>
          </cell>
          <cell r="N3434">
            <v>12500000</v>
          </cell>
        </row>
        <row r="3435">
          <cell r="A3435" t="str">
            <v>LBGV13</v>
          </cell>
          <cell r="B3435">
            <v>43889.527777777781</v>
          </cell>
          <cell r="C3435" t="str">
            <v>FORD</v>
          </cell>
          <cell r="D3435" t="str">
            <v>FOCUS</v>
          </cell>
          <cell r="E3435">
            <v>2019</v>
          </cell>
          <cell r="F3435">
            <v>20000</v>
          </cell>
          <cell r="G3435" t="str">
            <v>2.0 4D SE MT</v>
          </cell>
          <cell r="I3435" t="str">
            <v>Megacentro La Serena</v>
          </cell>
          <cell r="J3435" t="str">
            <v xml:space="preserve"> </v>
          </cell>
          <cell r="K3435" t="str">
            <v xml:space="preserve"> </v>
          </cell>
          <cell r="L3435" t="str">
            <v>Viviana Rojas</v>
          </cell>
          <cell r="M3435" t="str">
            <v>v.rojas@callegari.cl</v>
          </cell>
          <cell r="N3435">
            <v>6200000</v>
          </cell>
        </row>
        <row r="3436">
          <cell r="A3436" t="str">
            <v>JXDJ28</v>
          </cell>
          <cell r="B3436">
            <v>43889.503472222219</v>
          </cell>
          <cell r="C3436" t="str">
            <v>FORD</v>
          </cell>
          <cell r="D3436" t="str">
            <v>EXPEDITION</v>
          </cell>
          <cell r="E3436">
            <v>2018</v>
          </cell>
          <cell r="F3436">
            <v>36600</v>
          </cell>
          <cell r="G3436" t="str">
            <v>3.5 XLT AT</v>
          </cell>
          <cell r="H3436" t="str">
            <v>BLANCO</v>
          </cell>
          <cell r="I3436" t="str">
            <v>Megacentro Copiapo</v>
          </cell>
          <cell r="J3436" t="str">
            <v xml:space="preserve"> </v>
          </cell>
          <cell r="K3436" t="str">
            <v xml:space="preserve"> </v>
          </cell>
          <cell r="L3436" t="str">
            <v>Martin Thielemann</v>
          </cell>
          <cell r="M3436" t="str">
            <v>mthielemann@callegari.cl</v>
          </cell>
          <cell r="N3436">
            <v>19000000</v>
          </cell>
        </row>
        <row r="3437">
          <cell r="A3437" t="str">
            <v>JPPJ91</v>
          </cell>
          <cell r="B3437">
            <v>43889.466666666667</v>
          </cell>
          <cell r="C3437" t="str">
            <v>HYUNDAI</v>
          </cell>
          <cell r="D3437" t="str">
            <v>ELANTRA</v>
          </cell>
          <cell r="E3437">
            <v>2017</v>
          </cell>
          <cell r="F3437">
            <v>14000</v>
          </cell>
          <cell r="G3437" t="str">
            <v>1.6 AD SDN GLS 2AB AC ABS MT</v>
          </cell>
          <cell r="H3437" t="str">
            <v>GRIS</v>
          </cell>
          <cell r="I3437" t="str">
            <v>Peugeot La Serena</v>
          </cell>
          <cell r="J3437" t="str">
            <v xml:space="preserve"> </v>
          </cell>
          <cell r="K3437" t="str">
            <v xml:space="preserve"> </v>
          </cell>
          <cell r="L3437" t="str">
            <v>Carlos  Torres</v>
          </cell>
          <cell r="M3437" t="str">
            <v>ctorres@callegari.cl</v>
          </cell>
          <cell r="N3437">
            <v>7300000</v>
          </cell>
        </row>
        <row r="3438">
          <cell r="A3438" t="str">
            <v>JZJR77</v>
          </cell>
          <cell r="B3438">
            <v>43889.461805555555</v>
          </cell>
          <cell r="C3438" t="str">
            <v>RENAULT</v>
          </cell>
          <cell r="D3438" t="str">
            <v>CLIO</v>
          </cell>
          <cell r="E3438">
            <v>2018</v>
          </cell>
          <cell r="F3438">
            <v>24400</v>
          </cell>
          <cell r="G3438" t="str">
            <v>1.2 HB MT EXP</v>
          </cell>
          <cell r="H3438" t="str">
            <v>MARFIL</v>
          </cell>
          <cell r="I3438" t="str">
            <v>Sk Copiapo</v>
          </cell>
          <cell r="J3438" t="str">
            <v xml:space="preserve"> </v>
          </cell>
          <cell r="K3438" t="str">
            <v xml:space="preserve"> </v>
          </cell>
          <cell r="L3438" t="str">
            <v>Lorena Castillo</v>
          </cell>
          <cell r="M3438" t="str">
            <v>lcastillo@callegari.cl</v>
          </cell>
          <cell r="N3438">
            <v>6000000</v>
          </cell>
        </row>
        <row r="3439">
          <cell r="A3439" t="str">
            <v>JLSW43</v>
          </cell>
          <cell r="B3439">
            <v>43889.40902777778</v>
          </cell>
          <cell r="C3439" t="str">
            <v>SUZUKI</v>
          </cell>
          <cell r="D3439" t="str">
            <v>SWIFT</v>
          </cell>
          <cell r="E3439">
            <v>2017</v>
          </cell>
          <cell r="F3439">
            <v>65000</v>
          </cell>
          <cell r="G3439" t="str">
            <v>1.2 GA MT AC</v>
          </cell>
          <cell r="H3439" t="str">
            <v>ROJO</v>
          </cell>
          <cell r="I3439" t="str">
            <v>Nissan La Serena</v>
          </cell>
          <cell r="J3439" t="str">
            <v xml:space="preserve"> </v>
          </cell>
          <cell r="K3439" t="str">
            <v xml:space="preserve"> </v>
          </cell>
          <cell r="L3439" t="str">
            <v>Gemita Muñoz</v>
          </cell>
          <cell r="M3439" t="str">
            <v>gmunoz@callegari.cl</v>
          </cell>
          <cell r="N3439">
            <v>4800000</v>
          </cell>
        </row>
        <row r="3440">
          <cell r="A3440" t="str">
            <v>KDTZ33</v>
          </cell>
          <cell r="B3440">
            <v>43889.40902777778</v>
          </cell>
          <cell r="C3440" t="str">
            <v>NISSAN</v>
          </cell>
          <cell r="D3440" t="str">
            <v>QASHQAI</v>
          </cell>
          <cell r="E3440">
            <v>2018</v>
          </cell>
          <cell r="F3440">
            <v>23000</v>
          </cell>
          <cell r="G3440" t="str">
            <v>2.0 EXCLUSIVE CTV AC SUN ROOF CUERO AT 4X4</v>
          </cell>
          <cell r="H3440" t="str">
            <v>BLANCO</v>
          </cell>
          <cell r="I3440" t="str">
            <v>Nissan La Serena</v>
          </cell>
          <cell r="J3440" t="str">
            <v xml:space="preserve"> </v>
          </cell>
          <cell r="K3440" t="str">
            <v xml:space="preserve"> </v>
          </cell>
          <cell r="L3440" t="str">
            <v>Gemita Muñoz</v>
          </cell>
          <cell r="M3440" t="str">
            <v>gmunoz@callegari.cl</v>
          </cell>
          <cell r="N3440">
            <v>12000000</v>
          </cell>
        </row>
        <row r="3441">
          <cell r="A3441" t="str">
            <v>KZWB54</v>
          </cell>
          <cell r="B3441">
            <v>43888.68472222222</v>
          </cell>
          <cell r="C3441" t="str">
            <v>KIA MOTORS</v>
          </cell>
          <cell r="D3441" t="str">
            <v>CERATO</v>
          </cell>
          <cell r="E3441">
            <v>2019</v>
          </cell>
          <cell r="F3441">
            <v>40000</v>
          </cell>
          <cell r="G3441" t="str">
            <v>CERATO EX 1.6L 6MT</v>
          </cell>
          <cell r="H3441" t="str">
            <v>BLANCO</v>
          </cell>
          <cell r="I3441" t="str">
            <v>Second Floor Kia</v>
          </cell>
          <cell r="J3441" t="str">
            <v xml:space="preserve"> </v>
          </cell>
          <cell r="K3441" t="str">
            <v xml:space="preserve"> </v>
          </cell>
          <cell r="L3441" t="str">
            <v>Loreto Garces</v>
          </cell>
          <cell r="M3441" t="str">
            <v>lgarces@callegari.cl</v>
          </cell>
          <cell r="N3441">
            <v>8600000</v>
          </cell>
        </row>
        <row r="3442">
          <cell r="A3442" t="str">
            <v>GDYB14</v>
          </cell>
          <cell r="B3442">
            <v>43888.65902777778</v>
          </cell>
          <cell r="C3442" t="str">
            <v>KIA MOTORS</v>
          </cell>
          <cell r="D3442" t="str">
            <v>SORENTO</v>
          </cell>
          <cell r="E3442">
            <v>2014</v>
          </cell>
          <cell r="F3442">
            <v>80000</v>
          </cell>
          <cell r="G3442" t="str">
            <v>SORENTO EX 2.2 DSL 6MT 4X2</v>
          </cell>
          <cell r="H3442" t="str">
            <v>ROJO</v>
          </cell>
          <cell r="I3442" t="str">
            <v>Kia La Serena</v>
          </cell>
          <cell r="J3442" t="str">
            <v xml:space="preserve"> </v>
          </cell>
          <cell r="K3442" t="str">
            <v xml:space="preserve"> </v>
          </cell>
          <cell r="L3442" t="str">
            <v>Erica Miranda</v>
          </cell>
          <cell r="M3442" t="str">
            <v>emiranda@callegari.cl</v>
          </cell>
          <cell r="N3442">
            <v>8000000</v>
          </cell>
        </row>
        <row r="3443">
          <cell r="A3443" t="str">
            <v>KTCR97</v>
          </cell>
          <cell r="B3443">
            <v>43887.719444444447</v>
          </cell>
          <cell r="C3443" t="str">
            <v>MITSUBISHI</v>
          </cell>
          <cell r="D3443" t="str">
            <v>L200</v>
          </cell>
          <cell r="E3443">
            <v>2019</v>
          </cell>
          <cell r="F3443">
            <v>51200</v>
          </cell>
          <cell r="G3443" t="str">
            <v>2.4 WORK CR MT 4X2 DIESEL</v>
          </cell>
          <cell r="H3443" t="str">
            <v>PLATEADO</v>
          </cell>
          <cell r="I3443" t="str">
            <v>Megacentro Ovalle</v>
          </cell>
          <cell r="J3443" t="str">
            <v xml:space="preserve"> </v>
          </cell>
          <cell r="K3443" t="str">
            <v xml:space="preserve"> </v>
          </cell>
          <cell r="L3443" t="str">
            <v>Ernesto Pereda</v>
          </cell>
          <cell r="M3443" t="str">
            <v>apereda@callegari.cl</v>
          </cell>
          <cell r="N3443">
            <v>9350000</v>
          </cell>
        </row>
        <row r="3444">
          <cell r="A3444" t="str">
            <v>JHRY58</v>
          </cell>
          <cell r="B3444">
            <v>43887.508333333331</v>
          </cell>
          <cell r="C3444" t="str">
            <v>MITSUBISHI</v>
          </cell>
          <cell r="D3444" t="str">
            <v>L200</v>
          </cell>
          <cell r="E3444">
            <v>2017</v>
          </cell>
          <cell r="F3444">
            <v>56000</v>
          </cell>
          <cell r="G3444" t="str">
            <v>2.4 WORK CR MT 4X2 DIESEL</v>
          </cell>
          <cell r="H3444" t="str">
            <v>NEGRO</v>
          </cell>
          <cell r="I3444" t="str">
            <v>Megacentro Ovalle</v>
          </cell>
          <cell r="J3444" t="str">
            <v xml:space="preserve"> </v>
          </cell>
          <cell r="K3444" t="str">
            <v xml:space="preserve"> </v>
          </cell>
          <cell r="L3444" t="str">
            <v>Ernesto Pereda</v>
          </cell>
          <cell r="M3444" t="str">
            <v>apereda@callegari.cl</v>
          </cell>
          <cell r="N3444">
            <v>8200000</v>
          </cell>
        </row>
        <row r="3445">
          <cell r="A3445" t="str">
            <v>HPYS92</v>
          </cell>
          <cell r="B3445">
            <v>43887.46875</v>
          </cell>
          <cell r="C3445" t="str">
            <v>CHEVROLET</v>
          </cell>
          <cell r="D3445" t="str">
            <v>SAIL</v>
          </cell>
          <cell r="E3445">
            <v>2016</v>
          </cell>
          <cell r="F3445">
            <v>8867</v>
          </cell>
          <cell r="G3445" t="str">
            <v>1.4 NB LT MT AC</v>
          </cell>
          <cell r="H3445" t="str">
            <v>PLATEADO</v>
          </cell>
          <cell r="I3445" t="str">
            <v>Vallenar</v>
          </cell>
          <cell r="J3445" t="str">
            <v xml:space="preserve"> </v>
          </cell>
          <cell r="K3445" t="str">
            <v xml:space="preserve"> </v>
          </cell>
          <cell r="L3445" t="str">
            <v>Claudia Vasquez</v>
          </cell>
          <cell r="M3445" t="str">
            <v>cvasquez@callegari.cl</v>
          </cell>
          <cell r="N3445">
            <v>4000000</v>
          </cell>
        </row>
        <row r="3446">
          <cell r="A3446" t="str">
            <v>HRTF18</v>
          </cell>
          <cell r="B3446">
            <v>43887.386805555558</v>
          </cell>
          <cell r="C3446" t="str">
            <v>FORD</v>
          </cell>
          <cell r="D3446" t="str">
            <v>F-150</v>
          </cell>
          <cell r="E3446">
            <v>2016</v>
          </cell>
          <cell r="F3446">
            <v>71300</v>
          </cell>
          <cell r="G3446" t="str">
            <v>5.0 LARIAT AT CC 4X4 SPORT</v>
          </cell>
          <cell r="H3446" t="str">
            <v>ROJO</v>
          </cell>
          <cell r="I3446" t="str">
            <v>Megacentro Copiapo</v>
          </cell>
          <cell r="J3446" t="str">
            <v xml:space="preserve"> </v>
          </cell>
          <cell r="K3446" t="str">
            <v xml:space="preserve"> </v>
          </cell>
          <cell r="L3446" t="str">
            <v>Martin Thielemann</v>
          </cell>
          <cell r="M3446" t="str">
            <v>mthielemann@callegari.cl</v>
          </cell>
          <cell r="N3446">
            <v>13600000</v>
          </cell>
        </row>
        <row r="3447">
          <cell r="A3447" t="str">
            <v>LJYZ51</v>
          </cell>
          <cell r="B3447">
            <v>43886.731249999997</v>
          </cell>
          <cell r="C3447" t="str">
            <v>HYUNDAI</v>
          </cell>
          <cell r="D3447" t="str">
            <v>ACCENT</v>
          </cell>
          <cell r="E3447">
            <v>2019</v>
          </cell>
          <cell r="F3447">
            <v>11520</v>
          </cell>
          <cell r="G3447" t="str">
            <v>1.4 RB 5DR GL 2AB ABS AC MT 4X2</v>
          </cell>
          <cell r="H3447" t="str">
            <v>ROJO</v>
          </cell>
          <cell r="I3447" t="str">
            <v>Megacentro Ovalle</v>
          </cell>
          <cell r="J3447" t="str">
            <v xml:space="preserve"> </v>
          </cell>
          <cell r="K3447" t="str">
            <v xml:space="preserve"> </v>
          </cell>
          <cell r="L3447" t="str">
            <v>Ernesto Pereda</v>
          </cell>
          <cell r="M3447" t="str">
            <v>apereda@callegari.cl</v>
          </cell>
          <cell r="N3447">
            <v>6300000</v>
          </cell>
        </row>
        <row r="3448">
          <cell r="A3448" t="str">
            <v>HVXG11</v>
          </cell>
          <cell r="B3448">
            <v>43886.695138888892</v>
          </cell>
          <cell r="C3448" t="str">
            <v>SUZUKI</v>
          </cell>
          <cell r="D3448" t="str">
            <v>GRAND NOMADE</v>
          </cell>
          <cell r="E3448">
            <v>2016</v>
          </cell>
          <cell r="F3448">
            <v>91000</v>
          </cell>
          <cell r="G3448" t="str">
            <v>2.4 GLX MT 2WD NAV</v>
          </cell>
          <cell r="H3448" t="str">
            <v>DORADO</v>
          </cell>
          <cell r="I3448" t="str">
            <v>Premium Copiapo</v>
          </cell>
          <cell r="J3448" t="str">
            <v xml:space="preserve"> </v>
          </cell>
          <cell r="K3448" t="str">
            <v xml:space="preserve"> </v>
          </cell>
          <cell r="L3448" t="str">
            <v>Omar Rojas</v>
          </cell>
          <cell r="M3448" t="str">
            <v>orojas@callegari.cl</v>
          </cell>
          <cell r="N3448">
            <v>6000000</v>
          </cell>
        </row>
        <row r="3449">
          <cell r="A3449" t="str">
            <v>JYBG22</v>
          </cell>
          <cell r="B3449">
            <v>43886.680555555555</v>
          </cell>
          <cell r="C3449" t="str">
            <v>FORD</v>
          </cell>
          <cell r="D3449" t="str">
            <v>RANGER</v>
          </cell>
          <cell r="E3449">
            <v>2018</v>
          </cell>
          <cell r="F3449">
            <v>105000</v>
          </cell>
          <cell r="G3449" t="str">
            <v>3.2 XLT MT 4X4 DIESEL</v>
          </cell>
          <cell r="H3449" t="str">
            <v>BLANCO</v>
          </cell>
          <cell r="I3449" t="str">
            <v>Nissan La Serena</v>
          </cell>
          <cell r="J3449" t="str">
            <v xml:space="preserve"> </v>
          </cell>
          <cell r="K3449" t="str">
            <v xml:space="preserve"> </v>
          </cell>
          <cell r="L3449" t="str">
            <v>Fabian Gutierrez</v>
          </cell>
          <cell r="M3449" t="str">
            <v>fgutierrez@callegari.cl</v>
          </cell>
          <cell r="N3449">
            <v>13200000</v>
          </cell>
        </row>
        <row r="3450">
          <cell r="A3450" t="str">
            <v>JYBF28</v>
          </cell>
          <cell r="B3450">
            <v>43886.652777777781</v>
          </cell>
          <cell r="C3450" t="str">
            <v>KIA MOTORS</v>
          </cell>
          <cell r="D3450" t="str">
            <v>RIO 4</v>
          </cell>
          <cell r="E3450">
            <v>2018</v>
          </cell>
          <cell r="F3450">
            <v>6020</v>
          </cell>
          <cell r="G3450" t="str">
            <v>RIO 4 LX 1.4L 6MT</v>
          </cell>
          <cell r="H3450" t="str">
            <v>BLANCO</v>
          </cell>
          <cell r="I3450" t="str">
            <v>Megacentro Ovalle</v>
          </cell>
          <cell r="J3450" t="str">
            <v xml:space="preserve"> </v>
          </cell>
          <cell r="K3450" t="str">
            <v xml:space="preserve"> </v>
          </cell>
          <cell r="L3450" t="str">
            <v>Marcelo Vigorena</v>
          </cell>
          <cell r="M3450" t="str">
            <v>mvigorena@callegari.cl</v>
          </cell>
          <cell r="N3450">
            <v>6000000</v>
          </cell>
        </row>
        <row r="3451">
          <cell r="A3451" t="str">
            <v>JHSK72</v>
          </cell>
          <cell r="B3451">
            <v>43886.652083333334</v>
          </cell>
          <cell r="C3451" t="str">
            <v>VOLKSWAGEN</v>
          </cell>
          <cell r="D3451" t="str">
            <v>AMAROK</v>
          </cell>
          <cell r="E3451">
            <v>2017</v>
          </cell>
          <cell r="F3451">
            <v>25000</v>
          </cell>
          <cell r="G3451" t="str">
            <v>2.0 COMFORTLINE 4X2 MT 140HP DIESEL</v>
          </cell>
          <cell r="H3451" t="str">
            <v>BLANCO</v>
          </cell>
          <cell r="I3451" t="str">
            <v>Local Fco De Aguirre</v>
          </cell>
          <cell r="J3451" t="str">
            <v xml:space="preserve"> </v>
          </cell>
          <cell r="K3451" t="str">
            <v xml:space="preserve"> </v>
          </cell>
          <cell r="L3451" t="str">
            <v>Alejandra Morales</v>
          </cell>
          <cell r="M3451" t="str">
            <v>amorales@callegari.cl</v>
          </cell>
          <cell r="N3451">
            <v>12300000</v>
          </cell>
        </row>
        <row r="3452">
          <cell r="A3452" t="str">
            <v>JBJK26</v>
          </cell>
          <cell r="B3452">
            <v>43886.433333333334</v>
          </cell>
          <cell r="C3452" t="str">
            <v>SUBARU</v>
          </cell>
          <cell r="D3452" t="str">
            <v>FORESTER</v>
          </cell>
          <cell r="E3452">
            <v>2016</v>
          </cell>
          <cell r="F3452">
            <v>28000</v>
          </cell>
          <cell r="G3452" t="str">
            <v>2.5 SI DRIVE PREMIUM AT</v>
          </cell>
          <cell r="H3452" t="str">
            <v>BLANCO</v>
          </cell>
          <cell r="I3452" t="str">
            <v xml:space="preserve">Premium Usados </v>
          </cell>
          <cell r="J3452" t="str">
            <v xml:space="preserve"> </v>
          </cell>
          <cell r="K3452" t="str">
            <v xml:space="preserve"> </v>
          </cell>
          <cell r="L3452" t="str">
            <v>Vanessa  Casanga</v>
          </cell>
          <cell r="M3452" t="str">
            <v>vcasanga@callegari.cl</v>
          </cell>
          <cell r="N3452">
            <v>10000000</v>
          </cell>
        </row>
        <row r="3453">
          <cell r="A3453" t="str">
            <v>JXGC26</v>
          </cell>
          <cell r="B3453">
            <v>43885.688888888886</v>
          </cell>
          <cell r="C3453" t="str">
            <v>NISSAN</v>
          </cell>
          <cell r="D3453" t="str">
            <v>KICKS</v>
          </cell>
          <cell r="E3453">
            <v>2018</v>
          </cell>
          <cell r="F3453">
            <v>50000</v>
          </cell>
          <cell r="G3453" t="str">
            <v>1.6 SENCE MT</v>
          </cell>
          <cell r="H3453" t="str">
            <v>PLATEADO</v>
          </cell>
          <cell r="I3453" t="str">
            <v>Nissan La Serena</v>
          </cell>
          <cell r="J3453" t="str">
            <v xml:space="preserve"> </v>
          </cell>
          <cell r="K3453" t="str">
            <v xml:space="preserve"> </v>
          </cell>
          <cell r="L3453" t="str">
            <v>Gemita Muñoz</v>
          </cell>
          <cell r="M3453" t="str">
            <v>gmunoz@callegari.cl</v>
          </cell>
          <cell r="N3453">
            <v>7200000</v>
          </cell>
        </row>
        <row r="3454">
          <cell r="A3454" t="str">
            <v>LPXP15</v>
          </cell>
          <cell r="B3454">
            <v>43885.688888888886</v>
          </cell>
          <cell r="C3454" t="str">
            <v>MAZDA</v>
          </cell>
          <cell r="D3454" t="str">
            <v>MAZDA3</v>
          </cell>
          <cell r="E3454">
            <v>2020</v>
          </cell>
          <cell r="F3454">
            <v>12000</v>
          </cell>
          <cell r="G3454" t="str">
            <v>2.0 SEDAN V 6MT</v>
          </cell>
          <cell r="I3454" t="str">
            <v>Megacentro La Serena</v>
          </cell>
          <cell r="J3454" t="str">
            <v xml:space="preserve"> </v>
          </cell>
          <cell r="K3454" t="str">
            <v xml:space="preserve"> </v>
          </cell>
          <cell r="L3454" t="str">
            <v>Manuel Villalon</v>
          </cell>
          <cell r="M3454" t="str">
            <v>mvillalon@callegari.cl</v>
          </cell>
          <cell r="N3454">
            <v>9150000</v>
          </cell>
        </row>
        <row r="3455">
          <cell r="A3455" t="str">
            <v>HCVX87</v>
          </cell>
          <cell r="B3455">
            <v>43885.55972222222</v>
          </cell>
          <cell r="C3455" t="str">
            <v>FORD</v>
          </cell>
          <cell r="D3455" t="str">
            <v>RANGER</v>
          </cell>
          <cell r="E3455">
            <v>2016</v>
          </cell>
          <cell r="F3455">
            <v>93000</v>
          </cell>
          <cell r="G3455" t="str">
            <v>3.2 XLT MT 4X2 DIESEL</v>
          </cell>
          <cell r="H3455" t="str">
            <v>GRIS</v>
          </cell>
          <cell r="I3455" t="str">
            <v>Megacentro La Serena</v>
          </cell>
          <cell r="J3455" t="str">
            <v xml:space="preserve"> </v>
          </cell>
          <cell r="K3455" t="str">
            <v xml:space="preserve"> </v>
          </cell>
          <cell r="L3455" t="str">
            <v>Juan Saavedra</v>
          </cell>
          <cell r="M3455" t="str">
            <v>jsaavedra@callegari.cl</v>
          </cell>
          <cell r="N3455">
            <v>8500000</v>
          </cell>
        </row>
        <row r="3456">
          <cell r="A3456" t="str">
            <v>GHDT14</v>
          </cell>
          <cell r="B3456">
            <v>43885.411111111112</v>
          </cell>
          <cell r="C3456" t="str">
            <v>PEUGEOT</v>
          </cell>
          <cell r="D3456">
            <v>3008</v>
          </cell>
          <cell r="E3456">
            <v>2014</v>
          </cell>
          <cell r="F3456">
            <v>109000</v>
          </cell>
          <cell r="G3456" t="str">
            <v>2.0 ALLURE HDI 163HP AT DIESEL</v>
          </cell>
          <cell r="H3456" t="str">
            <v>GRIS</v>
          </cell>
          <cell r="I3456" t="str">
            <v>Peugeot La Serena</v>
          </cell>
          <cell r="J3456" t="str">
            <v xml:space="preserve"> </v>
          </cell>
          <cell r="K3456" t="str">
            <v xml:space="preserve"> </v>
          </cell>
          <cell r="L3456" t="str">
            <v>Camila Gonzalez</v>
          </cell>
          <cell r="M3456" t="str">
            <v>camila.gonzalez@callegari.cl</v>
          </cell>
          <cell r="N3456">
            <v>7000000</v>
          </cell>
        </row>
        <row r="3457">
          <cell r="A3457" t="str">
            <v>FGXH21</v>
          </cell>
          <cell r="B3457">
            <v>43885.385416666664</v>
          </cell>
          <cell r="C3457" t="str">
            <v>KIA MOTORS</v>
          </cell>
          <cell r="D3457" t="str">
            <v>SORENTO</v>
          </cell>
          <cell r="E3457">
            <v>2013</v>
          </cell>
          <cell r="F3457">
            <v>101500</v>
          </cell>
          <cell r="G3457" t="str">
            <v>SORENTO EX 2.4 GSL 6AT FULL 4X4</v>
          </cell>
          <cell r="H3457" t="str">
            <v>ROJO</v>
          </cell>
          <cell r="I3457" t="str">
            <v xml:space="preserve">Premium Usados </v>
          </cell>
          <cell r="J3457" t="str">
            <v xml:space="preserve"> </v>
          </cell>
          <cell r="K3457" t="str">
            <v xml:space="preserve"> </v>
          </cell>
          <cell r="L3457" t="str">
            <v>Daniel Aguilera</v>
          </cell>
          <cell r="M3457" t="str">
            <v>daguilera@callegari.cl</v>
          </cell>
          <cell r="N3457">
            <v>6500000</v>
          </cell>
        </row>
        <row r="3458">
          <cell r="A3458" t="str">
            <v>HLHL56</v>
          </cell>
          <cell r="B3458">
            <v>43883.454861111109</v>
          </cell>
          <cell r="C3458" t="str">
            <v>FORD</v>
          </cell>
          <cell r="D3458" t="str">
            <v>FOCUS</v>
          </cell>
          <cell r="E3458">
            <v>2016</v>
          </cell>
          <cell r="F3458">
            <v>44000</v>
          </cell>
          <cell r="G3458" t="str">
            <v>2.0 SE 4P AT</v>
          </cell>
          <cell r="H3458" t="str">
            <v>GRIS</v>
          </cell>
          <cell r="I3458" t="str">
            <v xml:space="preserve">Premium Usados </v>
          </cell>
          <cell r="J3458" t="str">
            <v xml:space="preserve"> </v>
          </cell>
          <cell r="K3458" t="str">
            <v xml:space="preserve"> </v>
          </cell>
          <cell r="L3458" t="str">
            <v>Vanessa  Casanga</v>
          </cell>
          <cell r="M3458" t="str">
            <v>vcasanga@callegari.cl</v>
          </cell>
          <cell r="N3458">
            <v>5500000</v>
          </cell>
        </row>
        <row r="3459">
          <cell r="A3459" t="str">
            <v>GTXP78</v>
          </cell>
          <cell r="B3459">
            <v>43883.421527777777</v>
          </cell>
          <cell r="C3459" t="str">
            <v>KIA MOTORS</v>
          </cell>
          <cell r="D3459" t="str">
            <v>SORENTO</v>
          </cell>
          <cell r="E3459">
            <v>2014</v>
          </cell>
          <cell r="F3459">
            <v>65000</v>
          </cell>
          <cell r="G3459" t="str">
            <v>SORENTO EX 2.4 GSL 6MT 4X2</v>
          </cell>
          <cell r="H3459" t="str">
            <v>BLANCO</v>
          </cell>
          <cell r="I3459" t="str">
            <v>Second Floor Mg</v>
          </cell>
          <cell r="J3459" t="str">
            <v xml:space="preserve"> </v>
          </cell>
          <cell r="K3459" t="str">
            <v xml:space="preserve"> </v>
          </cell>
          <cell r="L3459" t="str">
            <v>Whitney Torres</v>
          </cell>
          <cell r="M3459" t="str">
            <v>mariana.torres@callegari.cl</v>
          </cell>
          <cell r="N3459">
            <v>7500000</v>
          </cell>
        </row>
        <row r="3460">
          <cell r="A3460" t="str">
            <v>JJPZ48</v>
          </cell>
          <cell r="B3460">
            <v>43882.488888888889</v>
          </cell>
          <cell r="C3460" t="str">
            <v>MAZDA</v>
          </cell>
          <cell r="D3460" t="str">
            <v>MAZDA3</v>
          </cell>
          <cell r="E3460">
            <v>2017</v>
          </cell>
          <cell r="F3460">
            <v>40000</v>
          </cell>
          <cell r="G3460" t="str">
            <v>2.0 SEDAN V 6MT</v>
          </cell>
          <cell r="H3460" t="str">
            <v>AZUL</v>
          </cell>
          <cell r="I3460" t="str">
            <v>Megacentro La Serena</v>
          </cell>
          <cell r="J3460" t="str">
            <v xml:space="preserve"> </v>
          </cell>
          <cell r="K3460" t="str">
            <v xml:space="preserve"> </v>
          </cell>
          <cell r="L3460" t="str">
            <v>Eliana Aguilera</v>
          </cell>
          <cell r="M3460" t="str">
            <v>belen.aguilera@callegari.cl</v>
          </cell>
          <cell r="N3460">
            <v>6850000</v>
          </cell>
        </row>
        <row r="3461">
          <cell r="A3461" t="str">
            <v>JZJT82</v>
          </cell>
          <cell r="B3461">
            <v>43882.482638888891</v>
          </cell>
          <cell r="C3461" t="str">
            <v>JEEP</v>
          </cell>
          <cell r="D3461" t="str">
            <v>RENEGADE</v>
          </cell>
          <cell r="E3461">
            <v>2018</v>
          </cell>
          <cell r="F3461">
            <v>9085</v>
          </cell>
          <cell r="G3461" t="str">
            <v>1.8 SPORT LX MT</v>
          </cell>
          <cell r="H3461" t="str">
            <v>NEGRO</v>
          </cell>
          <cell r="I3461" t="str">
            <v>Sk Copiapo</v>
          </cell>
          <cell r="J3461" t="str">
            <v xml:space="preserve"> </v>
          </cell>
          <cell r="K3461" t="str">
            <v xml:space="preserve"> </v>
          </cell>
          <cell r="L3461" t="str">
            <v>Daiselys Osuna</v>
          </cell>
          <cell r="M3461" t="str">
            <v>daiselys.osuna@callegari.cl</v>
          </cell>
          <cell r="N3461">
            <v>8300000</v>
          </cell>
        </row>
        <row r="3462">
          <cell r="A3462" t="str">
            <v>JGBB10</v>
          </cell>
          <cell r="B3462">
            <v>43882.473611111112</v>
          </cell>
          <cell r="C3462" t="str">
            <v>KIA MOTORS</v>
          </cell>
          <cell r="D3462" t="str">
            <v>MORNING</v>
          </cell>
          <cell r="E3462">
            <v>2017</v>
          </cell>
          <cell r="F3462">
            <v>32000</v>
          </cell>
          <cell r="G3462" t="str">
            <v>MORNING EX 1.2L 5MT DAB AC</v>
          </cell>
          <cell r="H3462" t="str">
            <v>ROJO</v>
          </cell>
          <cell r="I3462" t="str">
            <v>Kia La Serena</v>
          </cell>
          <cell r="J3462" t="str">
            <v xml:space="preserve"> </v>
          </cell>
          <cell r="K3462" t="str">
            <v xml:space="preserve"> </v>
          </cell>
          <cell r="L3462" t="str">
            <v>Carolina Bustos</v>
          </cell>
          <cell r="M3462" t="str">
            <v>cbustos@callegari.cl</v>
          </cell>
          <cell r="N3462">
            <v>3900000</v>
          </cell>
        </row>
        <row r="3463">
          <cell r="A3463" t="str">
            <v>JPLZ95</v>
          </cell>
          <cell r="B3463">
            <v>43882.457638888889</v>
          </cell>
          <cell r="C3463" t="str">
            <v>FORD</v>
          </cell>
          <cell r="D3463" t="str">
            <v>ECOSPORT</v>
          </cell>
          <cell r="E3463">
            <v>2017</v>
          </cell>
          <cell r="F3463">
            <v>69000</v>
          </cell>
          <cell r="G3463" t="str">
            <v>1.5 SE MT DIESEL</v>
          </cell>
          <cell r="H3463" t="str">
            <v>BLANCO</v>
          </cell>
          <cell r="I3463" t="str">
            <v>Megacentro La Serena</v>
          </cell>
          <cell r="J3463" t="str">
            <v xml:space="preserve"> </v>
          </cell>
          <cell r="K3463" t="str">
            <v xml:space="preserve"> </v>
          </cell>
          <cell r="L3463" t="str">
            <v>Viviana Rojas</v>
          </cell>
          <cell r="M3463" t="str">
            <v>v.rojas@callegari.cl</v>
          </cell>
          <cell r="N3463">
            <v>7100000</v>
          </cell>
        </row>
        <row r="3464">
          <cell r="A3464" t="str">
            <v>KJRH87</v>
          </cell>
          <cell r="B3464">
            <v>43881.712500000001</v>
          </cell>
          <cell r="C3464" t="str">
            <v>KIA MOTORS</v>
          </cell>
          <cell r="D3464" t="str">
            <v>MORNING</v>
          </cell>
          <cell r="E3464">
            <v>2018</v>
          </cell>
          <cell r="F3464">
            <v>19800</v>
          </cell>
          <cell r="G3464" t="str">
            <v>MORNING EX 1.2L 5MT ABS AC</v>
          </cell>
          <cell r="H3464" t="str">
            <v>AZUL</v>
          </cell>
          <cell r="I3464" t="str">
            <v>Kia La Serena</v>
          </cell>
          <cell r="J3464" t="str">
            <v xml:space="preserve"> </v>
          </cell>
          <cell r="K3464" t="str">
            <v xml:space="preserve"> </v>
          </cell>
          <cell r="L3464" t="str">
            <v>Jorge Roman</v>
          </cell>
          <cell r="M3464" t="str">
            <v>jorge.roman@callegari.cl</v>
          </cell>
          <cell r="N3464">
            <v>5000000</v>
          </cell>
        </row>
        <row r="3465">
          <cell r="A3465" t="str">
            <v>LYLV88</v>
          </cell>
          <cell r="B3465">
            <v>43880.777777777781</v>
          </cell>
          <cell r="C3465" t="str">
            <v>NISSAN</v>
          </cell>
          <cell r="D3465" t="str">
            <v>VERSA</v>
          </cell>
          <cell r="E3465">
            <v>2020</v>
          </cell>
          <cell r="F3465">
            <v>4240</v>
          </cell>
          <cell r="G3465" t="str">
            <v>1.6 SENSE AC MT 4X2</v>
          </cell>
          <cell r="H3465" t="str">
            <v>PLATA</v>
          </cell>
          <cell r="I3465" t="str">
            <v>Second Floor Nissan</v>
          </cell>
          <cell r="J3465" t="str">
            <v xml:space="preserve"> </v>
          </cell>
          <cell r="K3465" t="str">
            <v xml:space="preserve"> </v>
          </cell>
          <cell r="L3465" t="str">
            <v>Claudia Ponce</v>
          </cell>
          <cell r="M3465" t="str">
            <v>cponce@callegari.cl</v>
          </cell>
          <cell r="N3465">
            <v>6000000</v>
          </cell>
        </row>
        <row r="3466">
          <cell r="A3466" t="str">
            <v>KDTY98</v>
          </cell>
          <cell r="B3466">
            <v>43880.777083333334</v>
          </cell>
          <cell r="C3466" t="str">
            <v>FORD</v>
          </cell>
          <cell r="D3466" t="str">
            <v>EDGE</v>
          </cell>
          <cell r="E3466">
            <v>2018</v>
          </cell>
          <cell r="F3466">
            <v>64000</v>
          </cell>
          <cell r="G3466" t="str">
            <v>2.0 SE ECOBOOST 4X2 AT</v>
          </cell>
          <cell r="H3466" t="str">
            <v>BLANCO</v>
          </cell>
          <cell r="I3466" t="str">
            <v>Local Usados</v>
          </cell>
          <cell r="J3466" t="str">
            <v xml:space="preserve"> </v>
          </cell>
          <cell r="K3466" t="str">
            <v xml:space="preserve"> </v>
          </cell>
          <cell r="L3466" t="str">
            <v>Jordi Foitzick</v>
          </cell>
          <cell r="M3466" t="str">
            <v>jocarrasco@callegari.cl</v>
          </cell>
          <cell r="N3466">
            <v>11900000</v>
          </cell>
        </row>
        <row r="3467">
          <cell r="A3467" t="str">
            <v>JHRZ74</v>
          </cell>
          <cell r="B3467">
            <v>43880.706944444442</v>
          </cell>
          <cell r="C3467" t="str">
            <v>SUBARU</v>
          </cell>
          <cell r="D3467" t="str">
            <v>IMPREZA</v>
          </cell>
          <cell r="E3467">
            <v>2017</v>
          </cell>
          <cell r="F3467">
            <v>19500</v>
          </cell>
          <cell r="G3467" t="str">
            <v>2.0 SUV MT AWD XS</v>
          </cell>
          <cell r="H3467" t="str">
            <v>BLANCO</v>
          </cell>
          <cell r="I3467" t="str">
            <v>Megacentro La Serena</v>
          </cell>
          <cell r="J3467" t="str">
            <v xml:space="preserve"> </v>
          </cell>
          <cell r="K3467" t="str">
            <v xml:space="preserve"> </v>
          </cell>
          <cell r="L3467" t="str">
            <v>Juan Saavedra</v>
          </cell>
          <cell r="M3467" t="str">
            <v>jsaavedra@callegari.cl</v>
          </cell>
          <cell r="N3467">
            <v>8100000</v>
          </cell>
        </row>
        <row r="3468">
          <cell r="A3468" t="str">
            <v>FCVT17</v>
          </cell>
          <cell r="B3468">
            <v>43880.677083333336</v>
          </cell>
          <cell r="C3468" t="str">
            <v>NISSAN</v>
          </cell>
          <cell r="D3468" t="str">
            <v>TIIDA</v>
          </cell>
          <cell r="E3468">
            <v>2013</v>
          </cell>
          <cell r="F3468">
            <v>31500</v>
          </cell>
          <cell r="G3468" t="str">
            <v>1.6 SEDAN S AC MT 4X2</v>
          </cell>
          <cell r="H3468" t="str">
            <v>NEGRO</v>
          </cell>
          <cell r="I3468" t="str">
            <v>Megacentro Ovalle</v>
          </cell>
          <cell r="J3468" t="str">
            <v xml:space="preserve"> </v>
          </cell>
          <cell r="K3468" t="str">
            <v xml:space="preserve"> </v>
          </cell>
          <cell r="L3468" t="str">
            <v>Marcelo Vigorena</v>
          </cell>
          <cell r="M3468" t="str">
            <v>mvigorena@callegari.cl</v>
          </cell>
          <cell r="N3468">
            <v>3200000</v>
          </cell>
        </row>
        <row r="3469">
          <cell r="A3469" t="str">
            <v>JSWS60</v>
          </cell>
          <cell r="B3469">
            <v>43880.535416666666</v>
          </cell>
          <cell r="C3469" t="str">
            <v>KIA MOTORS</v>
          </cell>
          <cell r="D3469" t="str">
            <v>RIO 4</v>
          </cell>
          <cell r="E3469">
            <v>2017</v>
          </cell>
          <cell r="F3469">
            <v>57000</v>
          </cell>
          <cell r="G3469" t="str">
            <v>RIO 4 EX 1.4L 6MT DAB</v>
          </cell>
          <cell r="H3469" t="str">
            <v>BLANCO</v>
          </cell>
          <cell r="I3469" t="str">
            <v>Local Usados</v>
          </cell>
          <cell r="J3469" t="str">
            <v xml:space="preserve"> </v>
          </cell>
          <cell r="K3469" t="str">
            <v xml:space="preserve"> </v>
          </cell>
          <cell r="L3469" t="str">
            <v>Jordi Foitzick</v>
          </cell>
          <cell r="M3469" t="str">
            <v>jocarrasco@callegari.cl</v>
          </cell>
          <cell r="N3469">
            <v>5600000</v>
          </cell>
        </row>
        <row r="3470">
          <cell r="A3470" t="str">
            <v>KCBZ49</v>
          </cell>
          <cell r="B3470">
            <v>43880.452777777777</v>
          </cell>
          <cell r="C3470" t="str">
            <v>KIA MOTORS</v>
          </cell>
          <cell r="D3470" t="str">
            <v>MORNING</v>
          </cell>
          <cell r="E3470">
            <v>2018</v>
          </cell>
          <cell r="F3470">
            <v>46322</v>
          </cell>
          <cell r="G3470" t="str">
            <v>MORNING EX 1.2L 5MT GT Line</v>
          </cell>
          <cell r="H3470" t="str">
            <v>PLATEADO</v>
          </cell>
          <cell r="I3470" t="str">
            <v>Vallenar</v>
          </cell>
          <cell r="J3470" t="str">
            <v xml:space="preserve"> </v>
          </cell>
          <cell r="K3470" t="str">
            <v xml:space="preserve"> </v>
          </cell>
          <cell r="L3470" t="str">
            <v>Jorge Peña</v>
          </cell>
          <cell r="M3470" t="str">
            <v>jpenav@callegari.cl</v>
          </cell>
          <cell r="N3470">
            <v>5000000</v>
          </cell>
        </row>
        <row r="3471">
          <cell r="A3471" t="str">
            <v>KDTV24</v>
          </cell>
          <cell r="B3471">
            <v>43880.387499999997</v>
          </cell>
          <cell r="C3471" t="str">
            <v>NISSAN</v>
          </cell>
          <cell r="D3471" t="str">
            <v>X-TRAIL</v>
          </cell>
          <cell r="E3471">
            <v>2018</v>
          </cell>
          <cell r="F3471">
            <v>26000</v>
          </cell>
          <cell r="G3471" t="str">
            <v>2.5 EXCLUSIVE CVT 4X2 AT</v>
          </cell>
          <cell r="H3471" t="str">
            <v>PLATEADO</v>
          </cell>
          <cell r="I3471" t="str">
            <v>Second Floor Nissan</v>
          </cell>
          <cell r="J3471" t="str">
            <v xml:space="preserve"> </v>
          </cell>
          <cell r="K3471" t="str">
            <v xml:space="preserve"> </v>
          </cell>
          <cell r="L3471" t="str">
            <v>Paola Lettura</v>
          </cell>
          <cell r="M3471" t="str">
            <v>plettura@callegari.cl</v>
          </cell>
          <cell r="N3471">
            <v>13200000</v>
          </cell>
        </row>
        <row r="3472">
          <cell r="A3472" t="str">
            <v>KJYT14</v>
          </cell>
          <cell r="B3472">
            <v>43879.741666666669</v>
          </cell>
          <cell r="C3472" t="str">
            <v>JEEP</v>
          </cell>
          <cell r="D3472" t="str">
            <v>RENEGADE</v>
          </cell>
          <cell r="E3472">
            <v>2018</v>
          </cell>
          <cell r="F3472">
            <v>23000</v>
          </cell>
          <cell r="G3472" t="str">
            <v>1.8 SPORT MT</v>
          </cell>
          <cell r="H3472" t="str">
            <v>AZUL</v>
          </cell>
          <cell r="I3472" t="str">
            <v>Megacentro La Serena</v>
          </cell>
          <cell r="J3472" t="str">
            <v xml:space="preserve"> </v>
          </cell>
          <cell r="K3472" t="str">
            <v xml:space="preserve"> </v>
          </cell>
          <cell r="L3472" t="str">
            <v>Viviana Rojas</v>
          </cell>
          <cell r="M3472" t="str">
            <v>v.rojas@callegari.cl</v>
          </cell>
          <cell r="N3472">
            <v>7900000</v>
          </cell>
        </row>
        <row r="3473">
          <cell r="A3473" t="str">
            <v>GRRH62</v>
          </cell>
          <cell r="B3473">
            <v>43879.695138888892</v>
          </cell>
          <cell r="C3473" t="str">
            <v>DODGE</v>
          </cell>
          <cell r="D3473" t="str">
            <v>JOURNEY</v>
          </cell>
          <cell r="E3473">
            <v>2014</v>
          </cell>
          <cell r="F3473">
            <v>97000</v>
          </cell>
          <cell r="H3473" t="str">
            <v>ROJO</v>
          </cell>
          <cell r="I3473" t="str">
            <v>Peugeot Copiapo</v>
          </cell>
          <cell r="J3473" t="str">
            <v xml:space="preserve"> </v>
          </cell>
          <cell r="K3473" t="str">
            <v xml:space="preserve"> </v>
          </cell>
          <cell r="L3473" t="str">
            <v>Alvaro Guerra</v>
          </cell>
          <cell r="M3473" t="str">
            <v>alvaro.guerra@callegari.cl</v>
          </cell>
          <cell r="N3473">
            <v>5200000</v>
          </cell>
        </row>
        <row r="3474">
          <cell r="A3474" t="str">
            <v>JHSK99</v>
          </cell>
          <cell r="B3474">
            <v>43879.670138888891</v>
          </cell>
          <cell r="C3474" t="str">
            <v>HYUNDAI</v>
          </cell>
          <cell r="D3474" t="str">
            <v>VELOSTER</v>
          </cell>
          <cell r="E3474">
            <v>2017</v>
          </cell>
          <cell r="F3474">
            <v>37500</v>
          </cell>
          <cell r="G3474" t="str">
            <v>1.6 FS 4DR 6M/T GLS MT</v>
          </cell>
          <cell r="H3474" t="str">
            <v>PLATEADO</v>
          </cell>
          <cell r="I3474" t="str">
            <v>Local Fco De Aguirre</v>
          </cell>
          <cell r="J3474" t="str">
            <v xml:space="preserve"> </v>
          </cell>
          <cell r="K3474" t="str">
            <v xml:space="preserve"> </v>
          </cell>
          <cell r="L3474" t="str">
            <v>Maria Mendoza</v>
          </cell>
          <cell r="M3474" t="str">
            <v>maria.mendoza@callegari.cl</v>
          </cell>
          <cell r="N3474">
            <v>6800000</v>
          </cell>
        </row>
        <row r="3475">
          <cell r="A3475" t="str">
            <v>KTCP75</v>
          </cell>
          <cell r="B3475">
            <v>43879.535416666666</v>
          </cell>
          <cell r="C3475" t="str">
            <v>KIA MOTORS</v>
          </cell>
          <cell r="D3475" t="str">
            <v>RIO 5</v>
          </cell>
          <cell r="E3475">
            <v>2018</v>
          </cell>
          <cell r="F3475">
            <v>45000</v>
          </cell>
          <cell r="G3475" t="str">
            <v>RIO 5 EX 1.4L 6MT AC</v>
          </cell>
          <cell r="H3475" t="str">
            <v>AZUL</v>
          </cell>
          <cell r="I3475" t="str">
            <v>Kia La Serena</v>
          </cell>
          <cell r="J3475" t="str">
            <v xml:space="preserve"> </v>
          </cell>
          <cell r="K3475" t="str">
            <v xml:space="preserve"> </v>
          </cell>
          <cell r="L3475" t="str">
            <v>Jorge Roman</v>
          </cell>
          <cell r="M3475" t="str">
            <v>jorge.roman@callegari.cl</v>
          </cell>
          <cell r="N3475">
            <v>6200000</v>
          </cell>
        </row>
        <row r="3476">
          <cell r="A3476" t="str">
            <v>HJTK78</v>
          </cell>
          <cell r="B3476">
            <v>43879.515277777777</v>
          </cell>
          <cell r="C3476" t="str">
            <v>SSANGYONG</v>
          </cell>
          <cell r="D3476" t="str">
            <v>ACTYON</v>
          </cell>
          <cell r="E3476">
            <v>2016</v>
          </cell>
          <cell r="F3476">
            <v>71000</v>
          </cell>
          <cell r="G3476" t="str">
            <v>2.0 SPORT 4X4 MT DIESEL</v>
          </cell>
          <cell r="H3476" t="str">
            <v>BLANCO</v>
          </cell>
          <cell r="I3476" t="str">
            <v>Nissan Copiapo</v>
          </cell>
          <cell r="J3476" t="str">
            <v xml:space="preserve"> </v>
          </cell>
          <cell r="K3476" t="str">
            <v xml:space="preserve"> </v>
          </cell>
          <cell r="L3476" t="str">
            <v>Jonathan Barraza</v>
          </cell>
          <cell r="M3476" t="str">
            <v>jbarraza@callegari.cl</v>
          </cell>
          <cell r="N3476">
            <v>6850000</v>
          </cell>
        </row>
        <row r="3477">
          <cell r="A3477" t="str">
            <v>JGBW34</v>
          </cell>
          <cell r="B3477">
            <v>43878.708333333336</v>
          </cell>
          <cell r="C3477" t="str">
            <v>PEUGEOT</v>
          </cell>
          <cell r="D3477" t="str">
            <v>EXPERT</v>
          </cell>
          <cell r="E3477">
            <v>2017</v>
          </cell>
          <cell r="F3477">
            <v>103576</v>
          </cell>
          <cell r="G3477" t="str">
            <v>2.0 FURGON L2H1 HDI NAV MT DIESEL</v>
          </cell>
          <cell r="H3477" t="str">
            <v>BLANCO</v>
          </cell>
          <cell r="I3477" t="str">
            <v>Peugeot La Serena</v>
          </cell>
          <cell r="J3477" t="str">
            <v xml:space="preserve"> </v>
          </cell>
          <cell r="K3477" t="str">
            <v xml:space="preserve"> </v>
          </cell>
          <cell r="L3477" t="str">
            <v>Carlos  Torres</v>
          </cell>
          <cell r="M3477" t="str">
            <v>ctorres@callegari.cl</v>
          </cell>
          <cell r="N3477">
            <v>7800000</v>
          </cell>
        </row>
        <row r="3478">
          <cell r="A3478" t="str">
            <v>JDYP54</v>
          </cell>
          <cell r="B3478">
            <v>43878.707638888889</v>
          </cell>
          <cell r="C3478" t="str">
            <v>CHERY</v>
          </cell>
          <cell r="D3478" t="str">
            <v>TIGGO</v>
          </cell>
          <cell r="E3478">
            <v>2017</v>
          </cell>
          <cell r="F3478">
            <v>33000</v>
          </cell>
          <cell r="G3478" t="str">
            <v>1.6 MT</v>
          </cell>
          <cell r="H3478" t="str">
            <v>GRIS</v>
          </cell>
          <cell r="I3478" t="str">
            <v>Sk Copiapo</v>
          </cell>
          <cell r="J3478" t="str">
            <v xml:space="preserve"> </v>
          </cell>
          <cell r="K3478" t="str">
            <v xml:space="preserve"> </v>
          </cell>
          <cell r="L3478" t="str">
            <v>Liseth Loreto</v>
          </cell>
          <cell r="M3478" t="str">
            <v>lloreto@callegari.cl</v>
          </cell>
          <cell r="N3478">
            <v>4400000</v>
          </cell>
        </row>
        <row r="3479">
          <cell r="A3479" t="str">
            <v>LBVW28</v>
          </cell>
          <cell r="B3479">
            <v>43878.629166666666</v>
          </cell>
          <cell r="C3479" t="str">
            <v>HYUNDAI</v>
          </cell>
          <cell r="D3479" t="str">
            <v>GRAND I-10</v>
          </cell>
          <cell r="E3479">
            <v>2019</v>
          </cell>
          <cell r="F3479">
            <v>10000</v>
          </cell>
          <cell r="G3479" t="str">
            <v>1.2 HB MT GLS 2AB AC PE</v>
          </cell>
          <cell r="H3479" t="str">
            <v>blanco</v>
          </cell>
          <cell r="I3479" t="str">
            <v xml:space="preserve">Premium Usados </v>
          </cell>
          <cell r="J3479" t="str">
            <v xml:space="preserve"> </v>
          </cell>
          <cell r="K3479" t="str">
            <v xml:space="preserve"> </v>
          </cell>
          <cell r="L3479" t="str">
            <v>Rodrigo Toro</v>
          </cell>
          <cell r="M3479" t="str">
            <v>rtoro@callegari.cl</v>
          </cell>
          <cell r="N3479">
            <v>5000000</v>
          </cell>
        </row>
        <row r="3480">
          <cell r="A3480" t="str">
            <v>KGLR57</v>
          </cell>
          <cell r="B3480">
            <v>43878.525694444441</v>
          </cell>
          <cell r="C3480" t="str">
            <v>NISSAN</v>
          </cell>
          <cell r="D3480" t="str">
            <v>MARCH</v>
          </cell>
          <cell r="E3480">
            <v>2018</v>
          </cell>
          <cell r="F3480">
            <v>18858</v>
          </cell>
          <cell r="G3480" t="str">
            <v>1.6 SPORT DRIVE AC MT</v>
          </cell>
          <cell r="H3480" t="str">
            <v>PLATEADO</v>
          </cell>
          <cell r="I3480" t="str">
            <v>Nissan Copiapo</v>
          </cell>
          <cell r="J3480" t="str">
            <v xml:space="preserve"> </v>
          </cell>
          <cell r="K3480" t="str">
            <v xml:space="preserve"> </v>
          </cell>
          <cell r="L3480" t="str">
            <v>Eliana Duque</v>
          </cell>
          <cell r="M3480" t="str">
            <v>eliana.duque@callegari.cl</v>
          </cell>
          <cell r="N3480">
            <v>4300000</v>
          </cell>
        </row>
        <row r="3481">
          <cell r="A3481" t="str">
            <v>LLBW56</v>
          </cell>
          <cell r="B3481">
            <v>43876.552777777775</v>
          </cell>
          <cell r="C3481" t="str">
            <v>SUZUKI</v>
          </cell>
          <cell r="D3481" t="str">
            <v>CELERIO</v>
          </cell>
          <cell r="E3481">
            <v>2019</v>
          </cell>
          <cell r="F3481">
            <v>6900</v>
          </cell>
          <cell r="G3481" t="str">
            <v>1.0 GLX SPORT AC BT MT</v>
          </cell>
          <cell r="I3481" t="str">
            <v>Peugeot La Serena</v>
          </cell>
          <cell r="J3481" t="str">
            <v xml:space="preserve"> </v>
          </cell>
          <cell r="K3481" t="str">
            <v xml:space="preserve"> </v>
          </cell>
          <cell r="L3481" t="str">
            <v>Carlos  Torres</v>
          </cell>
          <cell r="M3481" t="str">
            <v>ctorres@callegari.cl</v>
          </cell>
          <cell r="N3481">
            <v>4850000</v>
          </cell>
        </row>
        <row r="3482">
          <cell r="A3482" t="str">
            <v>JGBR25</v>
          </cell>
          <cell r="B3482">
            <v>43876.53125</v>
          </cell>
          <cell r="C3482" t="str">
            <v>NISSAN</v>
          </cell>
          <cell r="D3482" t="str">
            <v>MARCH</v>
          </cell>
          <cell r="E3482">
            <v>2017</v>
          </cell>
          <cell r="F3482">
            <v>22205</v>
          </cell>
          <cell r="G3482" t="str">
            <v>1.6 SPORT DRIVE MT</v>
          </cell>
          <cell r="H3482" t="str">
            <v>ROJO</v>
          </cell>
          <cell r="I3482" t="str">
            <v>Second Floor Nissan</v>
          </cell>
          <cell r="J3482" t="str">
            <v xml:space="preserve"> </v>
          </cell>
          <cell r="K3482" t="str">
            <v xml:space="preserve"> </v>
          </cell>
          <cell r="L3482" t="str">
            <v>Paola Lettura</v>
          </cell>
          <cell r="M3482" t="str">
            <v>plettura@callegari.cl</v>
          </cell>
          <cell r="N3482">
            <v>4350000</v>
          </cell>
        </row>
        <row r="3483">
          <cell r="A3483" t="str">
            <v>JKWJ24</v>
          </cell>
          <cell r="B3483">
            <v>43876.443749999999</v>
          </cell>
          <cell r="C3483" t="str">
            <v>DODGE</v>
          </cell>
          <cell r="D3483" t="str">
            <v>JOURNEY</v>
          </cell>
          <cell r="E3483">
            <v>2017</v>
          </cell>
          <cell r="F3483">
            <v>43000</v>
          </cell>
          <cell r="H3483" t="str">
            <v>GRIS</v>
          </cell>
          <cell r="I3483" t="str">
            <v>Local Usados</v>
          </cell>
          <cell r="J3483" t="str">
            <v xml:space="preserve"> </v>
          </cell>
          <cell r="K3483" t="str">
            <v xml:space="preserve"> </v>
          </cell>
          <cell r="L3483" t="str">
            <v>Jordi Foitzick</v>
          </cell>
          <cell r="M3483" t="str">
            <v>jocarrasco@callegari.cl</v>
          </cell>
          <cell r="N3483">
            <v>9000000</v>
          </cell>
        </row>
        <row r="3484">
          <cell r="A3484" t="str">
            <v>KHPK26</v>
          </cell>
          <cell r="B3484">
            <v>43875.469444444447</v>
          </cell>
          <cell r="C3484" t="str">
            <v>FORD</v>
          </cell>
          <cell r="D3484" t="str">
            <v>FOCUS</v>
          </cell>
          <cell r="E3484">
            <v>2018</v>
          </cell>
          <cell r="F3484">
            <v>33000</v>
          </cell>
          <cell r="G3484" t="str">
            <v>2.0 4D SE AT</v>
          </cell>
          <cell r="H3484" t="str">
            <v>BLANCO</v>
          </cell>
          <cell r="I3484" t="str">
            <v xml:space="preserve">Premium Usados </v>
          </cell>
          <cell r="J3484" t="str">
            <v xml:space="preserve"> </v>
          </cell>
          <cell r="K3484" t="str">
            <v xml:space="preserve"> </v>
          </cell>
          <cell r="L3484" t="str">
            <v>Daniel Aguilera</v>
          </cell>
          <cell r="M3484" t="str">
            <v>daguilera@callegari.cl</v>
          </cell>
          <cell r="N3484">
            <v>7000000</v>
          </cell>
        </row>
        <row r="3485">
          <cell r="A3485" t="str">
            <v>HJSY15</v>
          </cell>
          <cell r="B3485">
            <v>43875.462500000001</v>
          </cell>
          <cell r="C3485" t="str">
            <v>HYUNDAI</v>
          </cell>
          <cell r="D3485" t="str">
            <v>ACCENT</v>
          </cell>
          <cell r="E3485">
            <v>2015</v>
          </cell>
          <cell r="F3485">
            <v>52000</v>
          </cell>
          <cell r="G3485" t="str">
            <v>1.6 RB GL AC 2AB MT 4X2</v>
          </cell>
          <cell r="H3485" t="str">
            <v>GRIS</v>
          </cell>
          <cell r="I3485" t="str">
            <v>Local Usados</v>
          </cell>
          <cell r="J3485" t="str">
            <v xml:space="preserve"> </v>
          </cell>
          <cell r="K3485" t="str">
            <v xml:space="preserve"> </v>
          </cell>
          <cell r="L3485" t="str">
            <v>Jordi Foitzick</v>
          </cell>
          <cell r="M3485" t="str">
            <v>jocarrasco@callegari.cl</v>
          </cell>
          <cell r="N3485">
            <v>5000000</v>
          </cell>
        </row>
        <row r="3486">
          <cell r="A3486" t="str">
            <v>KTBC40</v>
          </cell>
          <cell r="B3486">
            <v>43874.770833333336</v>
          </cell>
          <cell r="C3486" t="str">
            <v>HYUNDAI</v>
          </cell>
          <cell r="D3486" t="str">
            <v>SANTA FE</v>
          </cell>
          <cell r="E3486">
            <v>2019</v>
          </cell>
          <cell r="F3486">
            <v>17800</v>
          </cell>
          <cell r="G3486" t="str">
            <v>2.4 DM WGN 4WD GLS MT</v>
          </cell>
          <cell r="H3486" t="str">
            <v>PLATEADO</v>
          </cell>
          <cell r="I3486" t="str">
            <v>Local Fco De Aguirre</v>
          </cell>
          <cell r="J3486" t="str">
            <v xml:space="preserve"> </v>
          </cell>
          <cell r="K3486" t="str">
            <v xml:space="preserve"> </v>
          </cell>
          <cell r="L3486" t="str">
            <v>Isabel Cortes</v>
          </cell>
          <cell r="M3486" t="str">
            <v>isabel.cortes@callegari.cl</v>
          </cell>
          <cell r="N3486">
            <v>13200000</v>
          </cell>
        </row>
        <row r="3487">
          <cell r="A3487" t="str">
            <v>GCSY13</v>
          </cell>
          <cell r="B3487">
            <v>43874.740972222222</v>
          </cell>
          <cell r="C3487" t="str">
            <v>NISSAN</v>
          </cell>
          <cell r="D3487" t="str">
            <v>NOTE</v>
          </cell>
          <cell r="E3487">
            <v>2014</v>
          </cell>
          <cell r="F3487">
            <v>97610</v>
          </cell>
          <cell r="H3487" t="str">
            <v>VERDE</v>
          </cell>
          <cell r="I3487" t="str">
            <v>Second Floor Mg</v>
          </cell>
          <cell r="J3487" t="str">
            <v xml:space="preserve"> </v>
          </cell>
          <cell r="K3487" t="str">
            <v xml:space="preserve"> </v>
          </cell>
          <cell r="L3487" t="str">
            <v>Whitney Torres</v>
          </cell>
          <cell r="M3487" t="str">
            <v>mariana.torres@callegari.cl</v>
          </cell>
          <cell r="N3487">
            <v>3300000</v>
          </cell>
        </row>
        <row r="3488">
          <cell r="A3488" t="str">
            <v>KRRL27</v>
          </cell>
          <cell r="B3488">
            <v>43874.740277777775</v>
          </cell>
          <cell r="C3488" t="str">
            <v>MAZDA</v>
          </cell>
          <cell r="D3488" t="str">
            <v>CX-9</v>
          </cell>
          <cell r="E3488">
            <v>2018</v>
          </cell>
          <cell r="F3488">
            <v>20000</v>
          </cell>
          <cell r="G3488" t="str">
            <v>2.5 R AWD T 6AT</v>
          </cell>
          <cell r="H3488" t="str">
            <v>GRIS</v>
          </cell>
          <cell r="I3488" t="str">
            <v>Megacentro La Serena</v>
          </cell>
          <cell r="J3488" t="str">
            <v xml:space="preserve"> </v>
          </cell>
          <cell r="K3488" t="str">
            <v xml:space="preserve"> </v>
          </cell>
          <cell r="L3488" t="str">
            <v>Viviana Rojas</v>
          </cell>
          <cell r="M3488" t="str">
            <v>v.rojas@callegari.cl</v>
          </cell>
          <cell r="N3488">
            <v>18600000</v>
          </cell>
        </row>
        <row r="3489">
          <cell r="A3489" t="str">
            <v>KJYD88</v>
          </cell>
          <cell r="B3489">
            <v>43874.739583333336</v>
          </cell>
          <cell r="C3489" t="str">
            <v>FORD</v>
          </cell>
          <cell r="D3489" t="str">
            <v>ECOSPORT</v>
          </cell>
          <cell r="E3489">
            <v>2018</v>
          </cell>
          <cell r="F3489">
            <v>29721</v>
          </cell>
          <cell r="G3489" t="str">
            <v>1.5 SE MT</v>
          </cell>
          <cell r="H3489" t="str">
            <v>NEGRO</v>
          </cell>
          <cell r="I3489" t="str">
            <v>Kia La Serena</v>
          </cell>
          <cell r="J3489" t="str">
            <v xml:space="preserve"> </v>
          </cell>
          <cell r="K3489" t="str">
            <v xml:space="preserve"> </v>
          </cell>
          <cell r="L3489" t="str">
            <v>Erica Miranda</v>
          </cell>
          <cell r="M3489" t="str">
            <v>emiranda@callegari.cl</v>
          </cell>
          <cell r="N3489">
            <v>7000000</v>
          </cell>
        </row>
        <row r="3490">
          <cell r="A3490" t="str">
            <v>KLCV14</v>
          </cell>
          <cell r="B3490">
            <v>43874.538194444445</v>
          </cell>
          <cell r="C3490" t="str">
            <v>KIA MOTORS</v>
          </cell>
          <cell r="D3490" t="str">
            <v>GRAND CARNIVAL</v>
          </cell>
          <cell r="E3490">
            <v>2018</v>
          </cell>
          <cell r="F3490">
            <v>13000</v>
          </cell>
          <cell r="G3490" t="str">
            <v>GRAND CARNIVAL EX 3.3 GSL 6AT</v>
          </cell>
          <cell r="H3490" t="str">
            <v>PLATEADO</v>
          </cell>
          <cell r="I3490" t="str">
            <v>Kia La Serena</v>
          </cell>
          <cell r="J3490" t="str">
            <v xml:space="preserve"> </v>
          </cell>
          <cell r="K3490" t="str">
            <v xml:space="preserve"> </v>
          </cell>
          <cell r="L3490" t="str">
            <v>Erica Miranda</v>
          </cell>
          <cell r="M3490" t="str">
            <v>emiranda@callegari.cl</v>
          </cell>
          <cell r="N3490">
            <v>14500000</v>
          </cell>
        </row>
        <row r="3491">
          <cell r="A3491" t="str">
            <v>KLCV14</v>
          </cell>
          <cell r="B3491">
            <v>43874.537499999999</v>
          </cell>
          <cell r="C3491" t="str">
            <v>KIA MOTORS</v>
          </cell>
          <cell r="D3491" t="str">
            <v>GRAND CARNIVAL</v>
          </cell>
          <cell r="E3491">
            <v>2018</v>
          </cell>
          <cell r="F3491">
            <v>30000</v>
          </cell>
          <cell r="G3491" t="str">
            <v>GRAND CARNIVAL EX 3.3 GSL 6AT</v>
          </cell>
          <cell r="H3491" t="str">
            <v>PLATEADO</v>
          </cell>
          <cell r="I3491" t="str">
            <v>Kia La Serena</v>
          </cell>
          <cell r="J3491" t="str">
            <v xml:space="preserve"> </v>
          </cell>
          <cell r="K3491" t="str">
            <v xml:space="preserve"> </v>
          </cell>
          <cell r="L3491" t="str">
            <v>Jorge De La Jara</v>
          </cell>
          <cell r="M3491" t="str">
            <v>jdelajara@callegari.cl</v>
          </cell>
          <cell r="N3491">
            <v>14500000</v>
          </cell>
        </row>
        <row r="3492">
          <cell r="A3492" t="str">
            <v>HCTT16</v>
          </cell>
          <cell r="B3492">
            <v>43874.447916666664</v>
          </cell>
          <cell r="C3492" t="str">
            <v>KIA MOTORS</v>
          </cell>
          <cell r="D3492" t="str">
            <v>SORENTO</v>
          </cell>
          <cell r="E3492">
            <v>2015</v>
          </cell>
          <cell r="F3492">
            <v>79000</v>
          </cell>
          <cell r="G3492" t="str">
            <v>SORENTO EX 2.4L GSL 6AT 4X2 SE</v>
          </cell>
          <cell r="H3492" t="str">
            <v>PLATEADO</v>
          </cell>
          <cell r="I3492" t="str">
            <v>Kia La Serena</v>
          </cell>
          <cell r="J3492" t="str">
            <v xml:space="preserve"> </v>
          </cell>
          <cell r="K3492" t="str">
            <v xml:space="preserve"> </v>
          </cell>
          <cell r="L3492" t="str">
            <v>Jorge Roman</v>
          </cell>
          <cell r="M3492" t="str">
            <v>jorge.roman@callegari.cl</v>
          </cell>
          <cell r="N3492">
            <v>8800000</v>
          </cell>
        </row>
        <row r="3493">
          <cell r="A3493" t="str">
            <v>JSWR27</v>
          </cell>
          <cell r="B3493">
            <v>43874.375694444447</v>
          </cell>
          <cell r="C3493" t="str">
            <v>SUBARU</v>
          </cell>
          <cell r="D3493" t="str">
            <v>FORESTER</v>
          </cell>
          <cell r="E3493">
            <v>2017</v>
          </cell>
          <cell r="F3493">
            <v>30000</v>
          </cell>
          <cell r="G3493" t="str">
            <v>2.0 MT X</v>
          </cell>
          <cell r="H3493" t="str">
            <v>PLATEADO</v>
          </cell>
          <cell r="I3493" t="str">
            <v>Megacentro La Serena</v>
          </cell>
          <cell r="J3493" t="str">
            <v xml:space="preserve"> </v>
          </cell>
          <cell r="K3493" t="str">
            <v xml:space="preserve"> </v>
          </cell>
          <cell r="L3493" t="str">
            <v>Juan Saavedra</v>
          </cell>
          <cell r="M3493" t="str">
            <v>jsaavedra@callegari.cl</v>
          </cell>
          <cell r="N3493">
            <v>8600000</v>
          </cell>
        </row>
        <row r="3494">
          <cell r="A3494" t="str">
            <v>JXGF92</v>
          </cell>
          <cell r="B3494">
            <v>43873.432638888888</v>
          </cell>
          <cell r="C3494" t="str">
            <v>KIA MOTORS</v>
          </cell>
          <cell r="D3494" t="str">
            <v>MORNING</v>
          </cell>
          <cell r="E3494">
            <v>2018</v>
          </cell>
          <cell r="F3494">
            <v>12000</v>
          </cell>
          <cell r="G3494" t="str">
            <v>MORNING LX 1.0L 5MT ABS</v>
          </cell>
          <cell r="H3494" t="str">
            <v>BLANCO</v>
          </cell>
          <cell r="I3494" t="str">
            <v>Kia La Serena</v>
          </cell>
          <cell r="J3494" t="str">
            <v xml:space="preserve"> </v>
          </cell>
          <cell r="K3494" t="str">
            <v xml:space="preserve"> </v>
          </cell>
          <cell r="L3494" t="str">
            <v>Erica Miranda</v>
          </cell>
          <cell r="M3494" t="str">
            <v>emiranda@callegari.cl</v>
          </cell>
          <cell r="N3494">
            <v>4300000</v>
          </cell>
        </row>
        <row r="3495">
          <cell r="A3495" t="str">
            <v>KWYJ89</v>
          </cell>
          <cell r="B3495">
            <v>43873.375</v>
          </cell>
          <cell r="C3495" t="str">
            <v>RENAULT</v>
          </cell>
          <cell r="D3495" t="str">
            <v>CLIO</v>
          </cell>
          <cell r="E3495">
            <v>2019</v>
          </cell>
          <cell r="F3495">
            <v>12000</v>
          </cell>
          <cell r="G3495" t="str">
            <v>1.2 HB MT EXP</v>
          </cell>
          <cell r="H3495" t="str">
            <v>AZUL</v>
          </cell>
          <cell r="I3495" t="str">
            <v>Second Floor Opel</v>
          </cell>
          <cell r="J3495" t="str">
            <v xml:space="preserve"> </v>
          </cell>
          <cell r="K3495" t="str">
            <v xml:space="preserve"> </v>
          </cell>
          <cell r="L3495" t="str">
            <v>Andrea Valero</v>
          </cell>
          <cell r="M3495" t="str">
            <v>andrea.valero@callegari.cl</v>
          </cell>
          <cell r="N3495">
            <v>6000000</v>
          </cell>
        </row>
        <row r="3496">
          <cell r="A3496" t="str">
            <v>KGLH27</v>
          </cell>
          <cell r="B3496">
            <v>43872.527083333334</v>
          </cell>
          <cell r="C3496" t="str">
            <v>KIA MOTORS</v>
          </cell>
          <cell r="D3496" t="str">
            <v>SPORTAGE</v>
          </cell>
          <cell r="E3496">
            <v>2018</v>
          </cell>
          <cell r="F3496">
            <v>75600</v>
          </cell>
          <cell r="G3496" t="str">
            <v>SPORTAGE LX 2.0L GSL 6MT 2WD</v>
          </cell>
          <cell r="H3496" t="str">
            <v>BLANCO</v>
          </cell>
          <cell r="I3496" t="str">
            <v>Kia La Serena</v>
          </cell>
          <cell r="J3496" t="str">
            <v xml:space="preserve"> </v>
          </cell>
          <cell r="K3496" t="str">
            <v xml:space="preserve"> </v>
          </cell>
          <cell r="L3496" t="str">
            <v>Jorge Roman</v>
          </cell>
          <cell r="M3496" t="str">
            <v>jorge.roman@callegari.cl</v>
          </cell>
          <cell r="N3496">
            <v>9400000</v>
          </cell>
        </row>
        <row r="3497">
          <cell r="A3497" t="str">
            <v>LJZL11</v>
          </cell>
          <cell r="B3497">
            <v>43871.512499999997</v>
          </cell>
          <cell r="C3497" t="str">
            <v>HYUNDAI</v>
          </cell>
          <cell r="D3497" t="str">
            <v>ACCENT</v>
          </cell>
          <cell r="E3497">
            <v>2019</v>
          </cell>
          <cell r="F3497">
            <v>3500</v>
          </cell>
          <cell r="G3497" t="str">
            <v>1.4 RB SDN 6MT GL 2AB 4X2</v>
          </cell>
          <cell r="H3497" t="str">
            <v>BLANCO</v>
          </cell>
          <cell r="I3497" t="str">
            <v xml:space="preserve">Premium Usados </v>
          </cell>
          <cell r="J3497" t="str">
            <v xml:space="preserve"> </v>
          </cell>
          <cell r="K3497" t="str">
            <v xml:space="preserve"> </v>
          </cell>
          <cell r="L3497" t="str">
            <v>Daniel Aguilera</v>
          </cell>
          <cell r="M3497" t="str">
            <v>daguilera@callegari.cl</v>
          </cell>
          <cell r="N3497">
            <v>5600000</v>
          </cell>
        </row>
        <row r="3498">
          <cell r="A3498" t="str">
            <v>FXDS22</v>
          </cell>
          <cell r="B3498">
            <v>43869.42083333333</v>
          </cell>
          <cell r="C3498" t="str">
            <v>NISSAN</v>
          </cell>
          <cell r="D3498" t="str">
            <v>NAVARA</v>
          </cell>
          <cell r="E3498">
            <v>2013</v>
          </cell>
          <cell r="F3498">
            <v>87300</v>
          </cell>
          <cell r="G3498" t="str">
            <v>2.5 SE 4X2 MT DSL</v>
          </cell>
          <cell r="H3498" t="str">
            <v>ROJO</v>
          </cell>
          <cell r="I3498" t="str">
            <v>Second Floor Peugeot</v>
          </cell>
          <cell r="J3498" t="str">
            <v xml:space="preserve"> </v>
          </cell>
          <cell r="K3498" t="str">
            <v xml:space="preserve"> </v>
          </cell>
          <cell r="L3498" t="str">
            <v>Adriana Casallas</v>
          </cell>
          <cell r="M3498" t="str">
            <v>acasallas@callegari.cl</v>
          </cell>
          <cell r="N3498">
            <v>6000000</v>
          </cell>
        </row>
        <row r="3499">
          <cell r="A3499" t="str">
            <v>KFJS42</v>
          </cell>
          <cell r="B3499">
            <v>43868.459722222222</v>
          </cell>
          <cell r="C3499" t="str">
            <v>CHERY</v>
          </cell>
          <cell r="D3499" t="str">
            <v>TIGGO 2</v>
          </cell>
          <cell r="E3499">
            <v>2018</v>
          </cell>
          <cell r="F3499">
            <v>23784</v>
          </cell>
          <cell r="G3499" t="str">
            <v>1.5 GLX ECOCUERO SUNROOF MT 4X2</v>
          </cell>
          <cell r="H3499" t="str">
            <v>NARANJO</v>
          </cell>
          <cell r="I3499" t="str">
            <v>Second Floor Mg</v>
          </cell>
          <cell r="J3499" t="str">
            <v xml:space="preserve"> </v>
          </cell>
          <cell r="K3499" t="str">
            <v xml:space="preserve"> </v>
          </cell>
          <cell r="L3499" t="str">
            <v>Whitney Torres</v>
          </cell>
          <cell r="M3499" t="str">
            <v>mariana.torres@callegari.cl</v>
          </cell>
          <cell r="N3499">
            <v>5000000</v>
          </cell>
        </row>
        <row r="3500">
          <cell r="A3500" t="str">
            <v>GSKY59</v>
          </cell>
          <cell r="B3500">
            <v>43867.769444444442</v>
          </cell>
          <cell r="C3500" t="str">
            <v>FORD</v>
          </cell>
          <cell r="D3500" t="str">
            <v>ECOSPORT</v>
          </cell>
          <cell r="E3500">
            <v>2015</v>
          </cell>
          <cell r="F3500">
            <v>28000</v>
          </cell>
          <cell r="G3500" t="str">
            <v>1.6 TITANIUM MT</v>
          </cell>
          <cell r="H3500" t="str">
            <v>BLANCO</v>
          </cell>
          <cell r="I3500" t="str">
            <v>Megacentro La Serena</v>
          </cell>
          <cell r="J3500" t="str">
            <v xml:space="preserve"> </v>
          </cell>
          <cell r="K3500" t="str">
            <v xml:space="preserve"> </v>
          </cell>
          <cell r="L3500" t="str">
            <v>Viviana Rojas</v>
          </cell>
          <cell r="M3500" t="str">
            <v>v.rojas@callegari.cl</v>
          </cell>
          <cell r="N3500">
            <v>5500000</v>
          </cell>
        </row>
        <row r="3501">
          <cell r="A3501" t="str">
            <v>GFLS22</v>
          </cell>
          <cell r="B3501">
            <v>43867.769444444442</v>
          </cell>
          <cell r="C3501" t="str">
            <v>FORD</v>
          </cell>
          <cell r="D3501" t="str">
            <v>EXPLORER</v>
          </cell>
          <cell r="E3501">
            <v>2014</v>
          </cell>
          <cell r="F3501">
            <v>65000</v>
          </cell>
          <cell r="G3501" t="str">
            <v>3.5 LIMITED AT</v>
          </cell>
          <cell r="H3501" t="str">
            <v>NEGRO</v>
          </cell>
          <cell r="I3501" t="str">
            <v>Megacentro La Serena</v>
          </cell>
          <cell r="J3501" t="str">
            <v xml:space="preserve"> </v>
          </cell>
          <cell r="K3501" t="str">
            <v xml:space="preserve"> </v>
          </cell>
          <cell r="L3501" t="str">
            <v>Viviana Rojas</v>
          </cell>
          <cell r="M3501" t="str">
            <v>v.rojas@callegari.cl</v>
          </cell>
          <cell r="N3501">
            <v>11200000</v>
          </cell>
        </row>
        <row r="3502">
          <cell r="A3502" t="str">
            <v>GKCV24</v>
          </cell>
          <cell r="B3502">
            <v>43867.725694444445</v>
          </cell>
          <cell r="C3502" t="str">
            <v>MG</v>
          </cell>
          <cell r="D3502" t="str">
            <v>MG3</v>
          </cell>
          <cell r="E3502">
            <v>2014</v>
          </cell>
          <cell r="F3502">
            <v>30180</v>
          </cell>
          <cell r="G3502" t="str">
            <v>1.5 MT STD</v>
          </cell>
          <cell r="H3502" t="str">
            <v>PLATEADO</v>
          </cell>
          <cell r="I3502" t="str">
            <v>Local Fco De Aguirre</v>
          </cell>
          <cell r="J3502" t="str">
            <v xml:space="preserve"> </v>
          </cell>
          <cell r="K3502" t="str">
            <v xml:space="preserve"> </v>
          </cell>
          <cell r="L3502" t="str">
            <v>Pablo Toth</v>
          </cell>
          <cell r="M3502" t="str">
            <v>ptoth@callegari.cl</v>
          </cell>
          <cell r="N3502">
            <v>2700000</v>
          </cell>
        </row>
        <row r="3503">
          <cell r="A3503" t="str">
            <v>JGBY47</v>
          </cell>
          <cell r="B3503">
            <v>43867.552777777775</v>
          </cell>
          <cell r="C3503" t="str">
            <v>KIA MOTORS</v>
          </cell>
          <cell r="D3503" t="str">
            <v>RIO 4</v>
          </cell>
          <cell r="E3503">
            <v>2017</v>
          </cell>
          <cell r="F3503">
            <v>45500</v>
          </cell>
          <cell r="G3503" t="str">
            <v>RIO 4 EX 1.4L 6MT DAB AC ABS</v>
          </cell>
          <cell r="H3503" t="str">
            <v>PLATEADO</v>
          </cell>
          <cell r="I3503" t="str">
            <v>Local Fco De Aguirre</v>
          </cell>
          <cell r="J3503" t="str">
            <v xml:space="preserve"> </v>
          </cell>
          <cell r="K3503" t="str">
            <v xml:space="preserve"> </v>
          </cell>
          <cell r="L3503" t="str">
            <v>Alejandra Morales</v>
          </cell>
          <cell r="M3503" t="str">
            <v>amorales@callegari.cl</v>
          </cell>
          <cell r="N3503">
            <v>5700000</v>
          </cell>
        </row>
        <row r="3504">
          <cell r="A3504" t="str">
            <v>JDKR20</v>
          </cell>
          <cell r="B3504">
            <v>43867.382638888892</v>
          </cell>
          <cell r="C3504" t="str">
            <v>HYUNDAI</v>
          </cell>
          <cell r="D3504" t="str">
            <v>ACCENT</v>
          </cell>
          <cell r="E3504">
            <v>2017</v>
          </cell>
          <cell r="F3504">
            <v>43700</v>
          </cell>
          <cell r="G3504" t="str">
            <v>1.4 RB GL AC MT 4X2</v>
          </cell>
          <cell r="H3504" t="str">
            <v>PLATEADO</v>
          </cell>
          <cell r="I3504" t="str">
            <v>Local Fco De Aguirre</v>
          </cell>
          <cell r="J3504" t="str">
            <v xml:space="preserve"> </v>
          </cell>
          <cell r="K3504" t="str">
            <v xml:space="preserve"> </v>
          </cell>
          <cell r="L3504" t="str">
            <v>Alejandra Morales</v>
          </cell>
          <cell r="M3504" t="str">
            <v>amorales@callegari.cl</v>
          </cell>
          <cell r="N3504">
            <v>6000000</v>
          </cell>
        </row>
        <row r="3505">
          <cell r="A3505" t="str">
            <v>KJYF71</v>
          </cell>
          <cell r="B3505">
            <v>43866.761805555558</v>
          </cell>
          <cell r="C3505" t="str">
            <v>FORD</v>
          </cell>
          <cell r="D3505" t="str">
            <v>EDGE</v>
          </cell>
          <cell r="E3505">
            <v>2018</v>
          </cell>
          <cell r="F3505">
            <v>43000</v>
          </cell>
          <cell r="G3505" t="str">
            <v>2.0 SE ECOBOOST 4X2 AT</v>
          </cell>
          <cell r="H3505" t="str">
            <v>BLANCO</v>
          </cell>
          <cell r="I3505" t="str">
            <v xml:space="preserve">Premium Usados </v>
          </cell>
          <cell r="J3505" t="str">
            <v xml:space="preserve"> </v>
          </cell>
          <cell r="K3505" t="str">
            <v xml:space="preserve"> </v>
          </cell>
          <cell r="L3505" t="str">
            <v>Rodrigo Toro</v>
          </cell>
          <cell r="M3505" t="str">
            <v>rtoro@callegari.cl</v>
          </cell>
          <cell r="N3505">
            <v>12700000</v>
          </cell>
        </row>
        <row r="3506">
          <cell r="A3506" t="str">
            <v>LBGT89</v>
          </cell>
          <cell r="B3506">
            <v>43866.761805555558</v>
          </cell>
          <cell r="C3506" t="str">
            <v>JEEP</v>
          </cell>
          <cell r="D3506" t="str">
            <v>GRAND CHEROKEE</v>
          </cell>
          <cell r="E3506">
            <v>2019</v>
          </cell>
          <cell r="F3506">
            <v>22000</v>
          </cell>
          <cell r="G3506" t="str">
            <v>3.6 LAREDO UPLAND AT 4X4</v>
          </cell>
          <cell r="H3506" t="str">
            <v>BLANCO</v>
          </cell>
          <cell r="I3506" t="str">
            <v xml:space="preserve">Premium Usados </v>
          </cell>
          <cell r="J3506" t="str">
            <v xml:space="preserve"> </v>
          </cell>
          <cell r="K3506" t="str">
            <v xml:space="preserve"> </v>
          </cell>
          <cell r="L3506" t="str">
            <v>Daniel Aguilera</v>
          </cell>
          <cell r="M3506" t="str">
            <v>daguilera@callegari.cl</v>
          </cell>
          <cell r="N3506">
            <v>20700000</v>
          </cell>
        </row>
        <row r="3507">
          <cell r="A3507" t="str">
            <v>JZSP75</v>
          </cell>
          <cell r="B3507">
            <v>43866.715277777781</v>
          </cell>
          <cell r="C3507" t="str">
            <v>BMW</v>
          </cell>
          <cell r="D3507" t="str">
            <v>X1</v>
          </cell>
          <cell r="E3507">
            <v>2018</v>
          </cell>
          <cell r="F3507">
            <v>22500</v>
          </cell>
          <cell r="G3507" t="str">
            <v>2.0 SDRIVE 18D LUXURY AT</v>
          </cell>
          <cell r="H3507" t="str">
            <v>BLANCO</v>
          </cell>
          <cell r="I3507" t="str">
            <v>Local Fco De Aguirre</v>
          </cell>
          <cell r="J3507" t="str">
            <v xml:space="preserve"> </v>
          </cell>
          <cell r="K3507" t="str">
            <v xml:space="preserve"> </v>
          </cell>
          <cell r="L3507" t="str">
            <v>Pablo Toth</v>
          </cell>
          <cell r="M3507" t="str">
            <v>ptoth@callegari.cl</v>
          </cell>
          <cell r="N3507">
            <v>15500000</v>
          </cell>
        </row>
        <row r="3508">
          <cell r="A3508" t="str">
            <v>KJYD26</v>
          </cell>
          <cell r="B3508">
            <v>43866.715277777781</v>
          </cell>
          <cell r="C3508" t="str">
            <v>RENAULT</v>
          </cell>
          <cell r="D3508" t="str">
            <v>SYMBOL</v>
          </cell>
          <cell r="E3508">
            <v>2018</v>
          </cell>
          <cell r="F3508">
            <v>26000</v>
          </cell>
          <cell r="G3508" t="str">
            <v>1.6 ZEN MT</v>
          </cell>
          <cell r="H3508" t="str">
            <v>CAFE</v>
          </cell>
          <cell r="I3508" t="str">
            <v>Second Floor Mitsubishi</v>
          </cell>
          <cell r="J3508" t="str">
            <v xml:space="preserve"> </v>
          </cell>
          <cell r="K3508" t="str">
            <v xml:space="preserve"> </v>
          </cell>
          <cell r="L3508" t="str">
            <v>Paola Hidalgo</v>
          </cell>
          <cell r="M3508" t="str">
            <v>paola.hidalgo@callegari.cl</v>
          </cell>
          <cell r="N3508">
            <v>4000000</v>
          </cell>
        </row>
        <row r="3509">
          <cell r="A3509" t="str">
            <v>JSWK74</v>
          </cell>
          <cell r="B3509">
            <v>43866.714583333334</v>
          </cell>
          <cell r="C3509" t="str">
            <v>NISSAN</v>
          </cell>
          <cell r="D3509" t="str">
            <v>VERSA</v>
          </cell>
          <cell r="E3509">
            <v>2017</v>
          </cell>
          <cell r="F3509">
            <v>11000</v>
          </cell>
          <cell r="G3509" t="str">
            <v>1.6 SENSE AC MT 4X2</v>
          </cell>
          <cell r="H3509" t="str">
            <v>BLANCO</v>
          </cell>
          <cell r="I3509" t="str">
            <v>Nissan La Serena</v>
          </cell>
          <cell r="J3509" t="str">
            <v xml:space="preserve"> </v>
          </cell>
          <cell r="K3509" t="str">
            <v xml:space="preserve"> </v>
          </cell>
          <cell r="L3509" t="str">
            <v>Gemita Muñoz</v>
          </cell>
          <cell r="M3509" t="str">
            <v>gmunoz@callegari.cl</v>
          </cell>
          <cell r="N3509">
            <v>5000000</v>
          </cell>
        </row>
        <row r="3510">
          <cell r="A3510" t="str">
            <v>LBGX57</v>
          </cell>
          <cell r="B3510">
            <v>43865.475694444445</v>
          </cell>
          <cell r="C3510" t="str">
            <v>FORD</v>
          </cell>
          <cell r="D3510" t="str">
            <v>EXPLORER</v>
          </cell>
          <cell r="E3510">
            <v>2019</v>
          </cell>
          <cell r="F3510">
            <v>18500</v>
          </cell>
          <cell r="G3510" t="str">
            <v>2.3 ECOBOOST / LIMITED 4X4 AT</v>
          </cell>
          <cell r="H3510" t="str">
            <v>PLATEADO</v>
          </cell>
          <cell r="I3510" t="str">
            <v>Megacentro La Serena</v>
          </cell>
          <cell r="J3510" t="str">
            <v xml:space="preserve"> </v>
          </cell>
          <cell r="K3510" t="str">
            <v xml:space="preserve"> </v>
          </cell>
          <cell r="L3510" t="str">
            <v>Fabian Muñoz</v>
          </cell>
          <cell r="M3510" t="str">
            <v>fmunoz@callegari.cl</v>
          </cell>
          <cell r="N3510">
            <v>22500000</v>
          </cell>
        </row>
        <row r="3511">
          <cell r="A3511" t="str">
            <v>JJXB87</v>
          </cell>
          <cell r="B3511">
            <v>43865.475694444445</v>
          </cell>
          <cell r="C3511" t="str">
            <v>NISSAN</v>
          </cell>
          <cell r="D3511" t="str">
            <v>NP300</v>
          </cell>
          <cell r="E3511">
            <v>2017</v>
          </cell>
          <cell r="F3511">
            <v>98000</v>
          </cell>
          <cell r="G3511" t="str">
            <v>2.3 DSL DC LE AT 4WD</v>
          </cell>
          <cell r="H3511" t="str">
            <v>BLANCO</v>
          </cell>
          <cell r="I3511" t="str">
            <v>Megacentro Ovalle</v>
          </cell>
          <cell r="J3511" t="str">
            <v xml:space="preserve"> </v>
          </cell>
          <cell r="K3511" t="str">
            <v xml:space="preserve"> </v>
          </cell>
          <cell r="L3511" t="str">
            <v>Aurelio Pearson</v>
          </cell>
          <cell r="M3511" t="str">
            <v>apearson@callegari.cl</v>
          </cell>
          <cell r="N3511">
            <v>13000000</v>
          </cell>
        </row>
        <row r="3512">
          <cell r="A3512" t="str">
            <v>JPZY41</v>
          </cell>
          <cell r="B3512">
            <v>43864.736805555556</v>
          </cell>
          <cell r="C3512" t="str">
            <v>SUZUKI</v>
          </cell>
          <cell r="D3512" t="str">
            <v>VITARA</v>
          </cell>
          <cell r="E3512">
            <v>2017</v>
          </cell>
          <cell r="F3512">
            <v>38900</v>
          </cell>
          <cell r="G3512" t="str">
            <v>1.6 4WD GLX MT</v>
          </cell>
          <cell r="H3512" t="str">
            <v>BLANCO</v>
          </cell>
          <cell r="I3512" t="str">
            <v>Local Fco De Aguirre</v>
          </cell>
          <cell r="J3512" t="str">
            <v xml:space="preserve"> </v>
          </cell>
          <cell r="K3512" t="str">
            <v xml:space="preserve"> </v>
          </cell>
          <cell r="L3512" t="str">
            <v>Maria Mendoza</v>
          </cell>
          <cell r="M3512" t="str">
            <v>maria.mendoza@callegari.cl</v>
          </cell>
          <cell r="N3512">
            <v>8500000</v>
          </cell>
        </row>
        <row r="3513">
          <cell r="A3513" t="str">
            <v>JZJW41</v>
          </cell>
          <cell r="B3513">
            <v>43864.708333333336</v>
          </cell>
          <cell r="C3513" t="str">
            <v>CHERY</v>
          </cell>
          <cell r="D3513" t="str">
            <v>ARRIZO 3</v>
          </cell>
          <cell r="E3513">
            <v>2018</v>
          </cell>
          <cell r="F3513">
            <v>28000</v>
          </cell>
          <cell r="G3513" t="str">
            <v>1.5 GLS MT</v>
          </cell>
          <cell r="H3513" t="str">
            <v>BLANCO</v>
          </cell>
          <cell r="I3513" t="str">
            <v>Sk Copiapo</v>
          </cell>
          <cell r="J3513" t="str">
            <v xml:space="preserve"> </v>
          </cell>
          <cell r="K3513" t="str">
            <v xml:space="preserve"> </v>
          </cell>
          <cell r="L3513" t="str">
            <v>Liseth Loreto</v>
          </cell>
          <cell r="M3513" t="str">
            <v>lloreto@callegari.cl</v>
          </cell>
          <cell r="N3513">
            <v>4000000</v>
          </cell>
        </row>
        <row r="3514">
          <cell r="A3514" t="str">
            <v>LDBB70</v>
          </cell>
          <cell r="B3514">
            <v>43862.477083333331</v>
          </cell>
          <cell r="C3514" t="str">
            <v>HONDA</v>
          </cell>
          <cell r="D3514" t="str">
            <v>RIDGELINE</v>
          </cell>
          <cell r="E3514">
            <v>2019</v>
          </cell>
          <cell r="F3514">
            <v>15000</v>
          </cell>
          <cell r="G3514" t="str">
            <v>3.5 RTL AT 4X4</v>
          </cell>
          <cell r="H3514" t="str">
            <v>AZUL</v>
          </cell>
          <cell r="I3514" t="str">
            <v>Megacentro La Serena</v>
          </cell>
          <cell r="J3514" t="str">
            <v xml:space="preserve"> </v>
          </cell>
          <cell r="K3514" t="str">
            <v xml:space="preserve"> </v>
          </cell>
          <cell r="L3514" t="str">
            <v>Fabian Muñoz</v>
          </cell>
          <cell r="M3514" t="str">
            <v>fmunoz@callegari.cl</v>
          </cell>
          <cell r="N3514">
            <v>19500000</v>
          </cell>
        </row>
        <row r="3515">
          <cell r="A3515" t="str">
            <v>KCBZ58</v>
          </cell>
          <cell r="B3515">
            <v>43862.436805555553</v>
          </cell>
          <cell r="C3515" t="str">
            <v>KIA MOTORS</v>
          </cell>
          <cell r="D3515" t="str">
            <v>RIO 4</v>
          </cell>
          <cell r="E3515">
            <v>2018</v>
          </cell>
          <cell r="F3515">
            <v>22000</v>
          </cell>
          <cell r="G3515" t="str">
            <v>RIO 4 LX 1.4L 6MT</v>
          </cell>
          <cell r="H3515" t="str">
            <v>GRIS</v>
          </cell>
          <cell r="I3515" t="str">
            <v>Megacentro La Serena</v>
          </cell>
          <cell r="J3515" t="str">
            <v xml:space="preserve"> </v>
          </cell>
          <cell r="K3515" t="str">
            <v xml:space="preserve"> </v>
          </cell>
          <cell r="L3515" t="str">
            <v>Fabian Muñoz</v>
          </cell>
          <cell r="M3515" t="str">
            <v>fmunoz@callegari.cl</v>
          </cell>
          <cell r="N3515">
            <v>6000000</v>
          </cell>
        </row>
        <row r="3516">
          <cell r="A3516" t="str">
            <v>KRKY29</v>
          </cell>
          <cell r="B3516">
            <v>43861.7</v>
          </cell>
          <cell r="C3516" t="str">
            <v>TOYOTA</v>
          </cell>
          <cell r="D3516" t="str">
            <v>HILUX</v>
          </cell>
          <cell r="E3516">
            <v>2018</v>
          </cell>
          <cell r="F3516">
            <v>65743</v>
          </cell>
          <cell r="G3516" t="str">
            <v>2.4 B-C310 SR MT DIESEL</v>
          </cell>
          <cell r="H3516" t="str">
            <v>BLANCO</v>
          </cell>
          <cell r="I3516" t="str">
            <v>Megacentro La Serena</v>
          </cell>
          <cell r="J3516" t="str">
            <v xml:space="preserve"> </v>
          </cell>
          <cell r="K3516" t="str">
            <v xml:space="preserve"> </v>
          </cell>
          <cell r="L3516" t="str">
            <v>Eliana Aguilera</v>
          </cell>
          <cell r="M3516" t="str">
            <v>belen.aguilera@callegari.cl</v>
          </cell>
          <cell r="N3516">
            <v>12000000</v>
          </cell>
        </row>
        <row r="3517">
          <cell r="A3517" t="str">
            <v>GVTW45</v>
          </cell>
          <cell r="B3517">
            <v>43861.680555555555</v>
          </cell>
          <cell r="C3517" t="str">
            <v>KIA MOTORS</v>
          </cell>
          <cell r="D3517" t="str">
            <v>SPORTAGE</v>
          </cell>
          <cell r="E3517">
            <v>2015</v>
          </cell>
          <cell r="F3517">
            <v>73000</v>
          </cell>
          <cell r="G3517" t="str">
            <v>SPORTAGE LX 2.0 GSL 6MT AC 4X4</v>
          </cell>
          <cell r="H3517" t="str">
            <v>BLANCO</v>
          </cell>
          <cell r="I3517" t="str">
            <v>Mitsubishi</v>
          </cell>
          <cell r="J3517" t="str">
            <v xml:space="preserve"> </v>
          </cell>
          <cell r="K3517" t="str">
            <v xml:space="preserve"> </v>
          </cell>
          <cell r="L3517" t="str">
            <v>Rodrigo Salazar</v>
          </cell>
          <cell r="M3517" t="str">
            <v>rsalazar@callegari.cl</v>
          </cell>
          <cell r="N3517">
            <v>7400000</v>
          </cell>
        </row>
        <row r="3518">
          <cell r="A3518" t="str">
            <v>JPPF30</v>
          </cell>
          <cell r="B3518">
            <v>43861.642361111109</v>
          </cell>
          <cell r="C3518" t="str">
            <v>CHANGAN</v>
          </cell>
          <cell r="D3518" t="str">
            <v>CS75</v>
          </cell>
          <cell r="E3518">
            <v>2017</v>
          </cell>
          <cell r="F3518">
            <v>23000</v>
          </cell>
          <cell r="H3518" t="str">
            <v>BLANCO</v>
          </cell>
          <cell r="I3518" t="str">
            <v>Megacentro La Serena</v>
          </cell>
          <cell r="J3518" t="str">
            <v xml:space="preserve"> </v>
          </cell>
          <cell r="K3518" t="str">
            <v xml:space="preserve"> </v>
          </cell>
          <cell r="L3518" t="str">
            <v>Manuel Villalon</v>
          </cell>
          <cell r="M3518" t="str">
            <v>mvillalon@callegari.cl</v>
          </cell>
          <cell r="N3518">
            <v>5600000</v>
          </cell>
        </row>
        <row r="3519">
          <cell r="A3519" t="str">
            <v>GFBY72</v>
          </cell>
          <cell r="B3519">
            <v>43861.647916666669</v>
          </cell>
          <cell r="C3519" t="str">
            <v>FORD</v>
          </cell>
          <cell r="D3519" t="str">
            <v>EXPLORER</v>
          </cell>
          <cell r="E3519">
            <v>2014</v>
          </cell>
          <cell r="F3519">
            <v>87500</v>
          </cell>
          <cell r="G3519" t="str">
            <v>2.0 ECOBOOST AT</v>
          </cell>
          <cell r="H3519" t="str">
            <v>GRIS</v>
          </cell>
          <cell r="I3519" t="str">
            <v>Megacentro La Serena</v>
          </cell>
          <cell r="J3519" t="str">
            <v xml:space="preserve"> </v>
          </cell>
          <cell r="K3519" t="str">
            <v xml:space="preserve"> </v>
          </cell>
          <cell r="L3519" t="str">
            <v>Juan Saavedra</v>
          </cell>
          <cell r="M3519" t="str">
            <v>jsaavedra@callegari.cl</v>
          </cell>
          <cell r="N3519">
            <v>8200000</v>
          </cell>
        </row>
        <row r="3520">
          <cell r="A3520" t="str">
            <v>JGCH54</v>
          </cell>
          <cell r="B3520">
            <v>43861.409722222219</v>
          </cell>
          <cell r="C3520" t="str">
            <v>KIA MOTORS</v>
          </cell>
          <cell r="D3520" t="str">
            <v>RIO 4</v>
          </cell>
          <cell r="E3520">
            <v>2017</v>
          </cell>
          <cell r="F3520">
            <v>74500</v>
          </cell>
          <cell r="G3520" t="str">
            <v>RIO 4 EX 1.4L 6MT DAB AC</v>
          </cell>
          <cell r="H3520" t="str">
            <v>BLANCO</v>
          </cell>
          <cell r="I3520" t="str">
            <v>Megacentro Ovalle</v>
          </cell>
          <cell r="J3520" t="str">
            <v xml:space="preserve"> </v>
          </cell>
          <cell r="K3520" t="str">
            <v xml:space="preserve"> </v>
          </cell>
          <cell r="L3520" t="str">
            <v>Marcelo Vigorena</v>
          </cell>
          <cell r="M3520" t="str">
            <v>mvigorena@callegari.cl</v>
          </cell>
          <cell r="N3520">
            <v>5400000</v>
          </cell>
        </row>
        <row r="3521">
          <cell r="A3521" t="str">
            <v>FTDZ66</v>
          </cell>
          <cell r="B3521">
            <v>43861.40902777778</v>
          </cell>
          <cell r="C3521" t="str">
            <v>NISSAN</v>
          </cell>
          <cell r="D3521" t="str">
            <v>X-TRAIL</v>
          </cell>
          <cell r="E3521">
            <v>2013</v>
          </cell>
          <cell r="F3521">
            <v>70000</v>
          </cell>
          <cell r="G3521" t="str">
            <v>2.5 S 4X4 BT AT</v>
          </cell>
          <cell r="H3521" t="str">
            <v>BEIGE</v>
          </cell>
          <cell r="I3521" t="str">
            <v>Megacentro Ovalle</v>
          </cell>
          <cell r="J3521" t="str">
            <v xml:space="preserve"> </v>
          </cell>
          <cell r="K3521" t="str">
            <v xml:space="preserve"> </v>
          </cell>
          <cell r="L3521" t="str">
            <v>Aurelio Pearson</v>
          </cell>
          <cell r="M3521" t="str">
            <v>apearson@callegari.cl</v>
          </cell>
          <cell r="N3521">
            <v>6000000</v>
          </cell>
        </row>
        <row r="3522">
          <cell r="A3522" t="str">
            <v>KGLZ77</v>
          </cell>
          <cell r="B3522">
            <v>43860.71875</v>
          </cell>
          <cell r="C3522" t="str">
            <v>TOYOTA</v>
          </cell>
          <cell r="D3522" t="str">
            <v>YARIS</v>
          </cell>
          <cell r="E3522">
            <v>2018</v>
          </cell>
          <cell r="F3522">
            <v>18761</v>
          </cell>
          <cell r="G3522" t="str">
            <v>1.5 SEDAN GLI 150ME0 MT</v>
          </cell>
          <cell r="H3522" t="str">
            <v>BLANCO</v>
          </cell>
          <cell r="I3522" t="str">
            <v>Vallenar</v>
          </cell>
          <cell r="J3522" t="str">
            <v xml:space="preserve"> </v>
          </cell>
          <cell r="K3522" t="str">
            <v xml:space="preserve"> </v>
          </cell>
          <cell r="L3522" t="str">
            <v>Jorge Peña</v>
          </cell>
          <cell r="M3522" t="str">
            <v>jpenav@callegari.cl</v>
          </cell>
          <cell r="N3522">
            <v>5900000</v>
          </cell>
        </row>
        <row r="3523">
          <cell r="A3523" t="str">
            <v>HKJX60</v>
          </cell>
          <cell r="B3523">
            <v>43860.701388888891</v>
          </cell>
          <cell r="C3523" t="str">
            <v>MITSUBISHI</v>
          </cell>
          <cell r="D3523" t="str">
            <v>MONTERO SPORT</v>
          </cell>
          <cell r="E3523">
            <v>2016</v>
          </cell>
          <cell r="F3523">
            <v>55000</v>
          </cell>
          <cell r="G3523" t="str">
            <v>2.5 AT GLS 4X4 DSL</v>
          </cell>
          <cell r="H3523" t="str">
            <v>BLANCO</v>
          </cell>
          <cell r="I3523" t="str">
            <v>Second Floor Kia</v>
          </cell>
          <cell r="J3523" t="str">
            <v xml:space="preserve"> </v>
          </cell>
          <cell r="K3523" t="str">
            <v xml:space="preserve"> </v>
          </cell>
          <cell r="L3523" t="str">
            <v>Ariel Aguirre</v>
          </cell>
          <cell r="M3523" t="str">
            <v>a.aguirre@callegari.cl</v>
          </cell>
          <cell r="N3523">
            <v>10500000</v>
          </cell>
        </row>
        <row r="3524">
          <cell r="A3524" t="str">
            <v>DFBD55</v>
          </cell>
          <cell r="B3524">
            <v>43859.78402777778</v>
          </cell>
          <cell r="C3524" t="str">
            <v>RENAULT</v>
          </cell>
          <cell r="D3524" t="str">
            <v>FLUENCE</v>
          </cell>
          <cell r="E3524">
            <v>2011</v>
          </cell>
          <cell r="F3524">
            <v>73924</v>
          </cell>
          <cell r="G3524" t="str">
            <v>2.0 EXPRESSION AT</v>
          </cell>
          <cell r="H3524" t="str">
            <v>ROJO</v>
          </cell>
          <cell r="I3524" t="str">
            <v xml:space="preserve">Premium Usados </v>
          </cell>
          <cell r="J3524" t="str">
            <v xml:space="preserve"> </v>
          </cell>
          <cell r="K3524" t="str">
            <v xml:space="preserve"> </v>
          </cell>
          <cell r="L3524" t="str">
            <v>Rodrigo Toro</v>
          </cell>
          <cell r="M3524" t="str">
            <v>rtoro@callegari.cl</v>
          </cell>
          <cell r="N3524">
            <v>3000000</v>
          </cell>
        </row>
        <row r="3525">
          <cell r="A3525" t="str">
            <v>JDKY42</v>
          </cell>
          <cell r="B3525">
            <v>43858.686805555553</v>
          </cell>
          <cell r="C3525" t="str">
            <v>FORD</v>
          </cell>
          <cell r="D3525" t="str">
            <v>F-150</v>
          </cell>
          <cell r="E3525">
            <v>2017</v>
          </cell>
          <cell r="F3525">
            <v>14800</v>
          </cell>
          <cell r="G3525" t="str">
            <v>5.0 LARIAT AT CC 4X4 SPORT</v>
          </cell>
          <cell r="H3525" t="str">
            <v>NEGRO</v>
          </cell>
          <cell r="I3525" t="str">
            <v>Megacentro La Serena</v>
          </cell>
          <cell r="J3525" t="str">
            <v xml:space="preserve"> </v>
          </cell>
          <cell r="K3525" t="str">
            <v xml:space="preserve"> </v>
          </cell>
          <cell r="L3525" t="str">
            <v>Fabian Muñoz</v>
          </cell>
          <cell r="M3525" t="str">
            <v>fmunoz@callegari.cl</v>
          </cell>
          <cell r="N3525">
            <v>18000000</v>
          </cell>
        </row>
        <row r="3526">
          <cell r="A3526" t="str">
            <v>HRWR70</v>
          </cell>
          <cell r="B3526">
            <v>43858.686111111114</v>
          </cell>
          <cell r="C3526" t="str">
            <v>FORD</v>
          </cell>
          <cell r="D3526" t="str">
            <v>FOCUS</v>
          </cell>
          <cell r="E3526">
            <v>2016</v>
          </cell>
          <cell r="F3526">
            <v>63000</v>
          </cell>
          <cell r="G3526" t="str">
            <v>2.0 SE 5P AT</v>
          </cell>
          <cell r="H3526" t="str">
            <v>ROJO</v>
          </cell>
          <cell r="I3526" t="str">
            <v>Megacentro La Serena</v>
          </cell>
          <cell r="J3526" t="str">
            <v xml:space="preserve"> </v>
          </cell>
          <cell r="K3526" t="str">
            <v xml:space="preserve"> </v>
          </cell>
          <cell r="L3526" t="str">
            <v>Fabian Muñoz</v>
          </cell>
          <cell r="M3526" t="str">
            <v>fmunoz@callegari.cl</v>
          </cell>
          <cell r="N3526">
            <v>5200000</v>
          </cell>
        </row>
        <row r="3527">
          <cell r="A3527" t="str">
            <v>JYBG36</v>
          </cell>
          <cell r="B3527">
            <v>43858.685416666667</v>
          </cell>
          <cell r="C3527" t="str">
            <v>FORD</v>
          </cell>
          <cell r="D3527" t="str">
            <v>MUSTANG</v>
          </cell>
          <cell r="E3527">
            <v>2018</v>
          </cell>
          <cell r="F3527">
            <v>37000</v>
          </cell>
          <cell r="G3527" t="str">
            <v>5.0 CONVERTIBLE AT</v>
          </cell>
          <cell r="H3527" t="str">
            <v>GRIS</v>
          </cell>
          <cell r="I3527" t="str">
            <v>Megacentro La Serena</v>
          </cell>
          <cell r="J3527" t="str">
            <v xml:space="preserve"> </v>
          </cell>
          <cell r="K3527" t="str">
            <v xml:space="preserve"> </v>
          </cell>
          <cell r="L3527" t="str">
            <v>Fabian Muñoz</v>
          </cell>
          <cell r="M3527" t="str">
            <v>fmunoz@callegari.cl</v>
          </cell>
          <cell r="N3527">
            <v>20000000</v>
          </cell>
        </row>
        <row r="3528">
          <cell r="A3528" t="str">
            <v>JHSH62</v>
          </cell>
          <cell r="B3528">
            <v>43858.679166666669</v>
          </cell>
          <cell r="C3528" t="str">
            <v>FORD</v>
          </cell>
          <cell r="D3528" t="str">
            <v>FIESTA</v>
          </cell>
          <cell r="E3528">
            <v>2017</v>
          </cell>
          <cell r="F3528">
            <v>42094</v>
          </cell>
          <cell r="G3528" t="str">
            <v>1.6 SE 5P MT</v>
          </cell>
          <cell r="H3528" t="str">
            <v>AZUL</v>
          </cell>
          <cell r="I3528" t="str">
            <v>Salamanca</v>
          </cell>
          <cell r="J3528" t="str">
            <v xml:space="preserve"> </v>
          </cell>
          <cell r="K3528" t="str">
            <v xml:space="preserve"> </v>
          </cell>
          <cell r="L3528" t="str">
            <v>Cristian Rondanelli</v>
          </cell>
          <cell r="M3528" t="str">
            <v>crondanelli@callegari.cl</v>
          </cell>
          <cell r="N3528">
            <v>5600000</v>
          </cell>
        </row>
        <row r="3529">
          <cell r="A3529" t="str">
            <v>GVVP52</v>
          </cell>
          <cell r="B3529">
            <v>43858.678472222222</v>
          </cell>
          <cell r="C3529" t="str">
            <v>KIA MOTORS</v>
          </cell>
          <cell r="D3529" t="str">
            <v>SORENTO</v>
          </cell>
          <cell r="E3529">
            <v>2015</v>
          </cell>
          <cell r="F3529">
            <v>67000</v>
          </cell>
          <cell r="G3529" t="str">
            <v>SORENTO EX 2.2 DSL 6MT 4X2</v>
          </cell>
          <cell r="H3529" t="str">
            <v>PLATEADO</v>
          </cell>
          <cell r="I3529" t="str">
            <v>Nissan La Serena</v>
          </cell>
          <cell r="J3529" t="str">
            <v xml:space="preserve"> </v>
          </cell>
          <cell r="K3529" t="str">
            <v xml:space="preserve"> </v>
          </cell>
          <cell r="L3529" t="str">
            <v>Matias Heredia</v>
          </cell>
          <cell r="M3529" t="str">
            <v>mheredia@callegari.cl</v>
          </cell>
          <cell r="N3529">
            <v>9500000</v>
          </cell>
        </row>
        <row r="3530">
          <cell r="A3530" t="str">
            <v>LSYH17</v>
          </cell>
          <cell r="B3530">
            <v>43858.677777777775</v>
          </cell>
          <cell r="C3530" t="str">
            <v>CHEVROLET</v>
          </cell>
          <cell r="D3530" t="str">
            <v>CAPTIVA</v>
          </cell>
          <cell r="E3530">
            <v>2020</v>
          </cell>
          <cell r="F3530">
            <v>3000</v>
          </cell>
          <cell r="G3530" t="str">
            <v>1.5 LT 2WD MT L</v>
          </cell>
          <cell r="H3530" t="str">
            <v>negro</v>
          </cell>
          <cell r="I3530" t="str">
            <v>Megacentro La Serena</v>
          </cell>
          <cell r="J3530" t="str">
            <v xml:space="preserve"> </v>
          </cell>
          <cell r="K3530" t="str">
            <v xml:space="preserve"> </v>
          </cell>
          <cell r="L3530" t="str">
            <v>Viviana Rojas</v>
          </cell>
          <cell r="M3530" t="str">
            <v>v.rojas@callegari.cl</v>
          </cell>
          <cell r="N3530">
            <v>9484000</v>
          </cell>
        </row>
        <row r="3531">
          <cell r="A3531" t="str">
            <v>JDKD71</v>
          </cell>
          <cell r="B3531">
            <v>43858.450694444444</v>
          </cell>
          <cell r="C3531" t="str">
            <v>FORD</v>
          </cell>
          <cell r="D3531" t="str">
            <v>ESCAPE</v>
          </cell>
          <cell r="E3531">
            <v>2017</v>
          </cell>
          <cell r="F3531">
            <v>45000</v>
          </cell>
          <cell r="G3531" t="str">
            <v>2.0 SE ECOBOOST AT 4X2</v>
          </cell>
          <cell r="H3531" t="str">
            <v>ROJO</v>
          </cell>
          <cell r="I3531" t="str">
            <v>Megacentro Copiapo</v>
          </cell>
          <cell r="J3531" t="str">
            <v xml:space="preserve"> </v>
          </cell>
          <cell r="K3531" t="str">
            <v xml:space="preserve"> </v>
          </cell>
          <cell r="L3531" t="str">
            <v>Atalia Quinteros</v>
          </cell>
          <cell r="M3531" t="str">
            <v>ataliaq@callegari.cl</v>
          </cell>
          <cell r="N3531">
            <v>9000000</v>
          </cell>
        </row>
        <row r="3532">
          <cell r="A3532" t="str">
            <v>KSRZ39</v>
          </cell>
          <cell r="B3532">
            <v>43858.388194444444</v>
          </cell>
          <cell r="C3532" t="str">
            <v>VOLKSWAGEN</v>
          </cell>
          <cell r="D3532" t="str">
            <v>GOL</v>
          </cell>
          <cell r="E3532">
            <v>2018</v>
          </cell>
          <cell r="F3532">
            <v>11000</v>
          </cell>
          <cell r="G3532" t="str">
            <v>1.6 TRENDLINE 2AB ABS MT</v>
          </cell>
          <cell r="H3532" t="str">
            <v>PLATEADO</v>
          </cell>
          <cell r="I3532" t="str">
            <v>Local Fco De Aguirre</v>
          </cell>
          <cell r="J3532" t="str">
            <v xml:space="preserve"> </v>
          </cell>
          <cell r="K3532" t="str">
            <v xml:space="preserve"> </v>
          </cell>
          <cell r="L3532" t="str">
            <v>Pablo Toth</v>
          </cell>
          <cell r="M3532" t="str">
            <v>ptoth@callegari.cl</v>
          </cell>
          <cell r="N3532">
            <v>5000000</v>
          </cell>
        </row>
        <row r="3533">
          <cell r="A3533" t="str">
            <v>JPPG54</v>
          </cell>
          <cell r="B3533">
            <v>43858.388194444444</v>
          </cell>
          <cell r="C3533" t="str">
            <v>KIA MOTORS</v>
          </cell>
          <cell r="D3533" t="str">
            <v>CARENS</v>
          </cell>
          <cell r="E3533">
            <v>2017</v>
          </cell>
          <cell r="F3533">
            <v>48981</v>
          </cell>
          <cell r="G3533" t="str">
            <v>NUEVA CARENS EX 2.0 GSL 7P 6MT</v>
          </cell>
          <cell r="H3533" t="str">
            <v>ROJO</v>
          </cell>
          <cell r="I3533" t="str">
            <v>Second Floor Kia</v>
          </cell>
          <cell r="J3533" t="str">
            <v xml:space="preserve"> </v>
          </cell>
          <cell r="K3533" t="str">
            <v xml:space="preserve"> </v>
          </cell>
          <cell r="L3533" t="str">
            <v>Ariel Aguirre</v>
          </cell>
          <cell r="M3533" t="str">
            <v>a.aguirre@callegari.cl</v>
          </cell>
          <cell r="N3533">
            <v>7200000</v>
          </cell>
        </row>
        <row r="3534">
          <cell r="A3534" t="str">
            <v>JXDK99</v>
          </cell>
          <cell r="B3534">
            <v>43855.56527777778</v>
          </cell>
          <cell r="C3534" t="str">
            <v>KIA MOTORS</v>
          </cell>
          <cell r="D3534" t="str">
            <v>SPORTAGE</v>
          </cell>
          <cell r="E3534">
            <v>2018</v>
          </cell>
          <cell r="F3534">
            <v>53000</v>
          </cell>
          <cell r="G3534" t="str">
            <v>SPORTAGE LX 2.0L GSL 6MT 2WD</v>
          </cell>
          <cell r="H3534" t="str">
            <v>PLATEADO</v>
          </cell>
          <cell r="I3534" t="str">
            <v>Premium Copiapo</v>
          </cell>
          <cell r="J3534" t="str">
            <v xml:space="preserve"> </v>
          </cell>
          <cell r="K3534" t="str">
            <v xml:space="preserve"> </v>
          </cell>
          <cell r="L3534" t="str">
            <v>Omar Rojas</v>
          </cell>
          <cell r="M3534" t="str">
            <v>orojas@callegari.cl</v>
          </cell>
          <cell r="N3534">
            <v>8800000</v>
          </cell>
        </row>
        <row r="3535">
          <cell r="A3535" t="str">
            <v>GJJW71</v>
          </cell>
          <cell r="B3535">
            <v>43855.54791666667</v>
          </cell>
          <cell r="C3535" t="str">
            <v>KIA MOTORS</v>
          </cell>
          <cell r="D3535" t="str">
            <v>MORNING</v>
          </cell>
          <cell r="E3535">
            <v>2014</v>
          </cell>
          <cell r="F3535">
            <v>92700</v>
          </cell>
          <cell r="G3535" t="str">
            <v>MORNING LX 1.0 MT EPS</v>
          </cell>
          <cell r="H3535" t="str">
            <v>NEGRO</v>
          </cell>
          <cell r="I3535" t="str">
            <v>Vallenar</v>
          </cell>
          <cell r="J3535" t="str">
            <v xml:space="preserve"> </v>
          </cell>
          <cell r="K3535" t="str">
            <v xml:space="preserve"> </v>
          </cell>
          <cell r="L3535" t="str">
            <v>Claudia Vasquez</v>
          </cell>
          <cell r="M3535" t="str">
            <v>cvasquez@callegari.cl</v>
          </cell>
          <cell r="N3535">
            <v>2350000</v>
          </cell>
        </row>
        <row r="3536">
          <cell r="A3536" t="str">
            <v>GFZL77</v>
          </cell>
          <cell r="B3536">
            <v>43855.448611111111</v>
          </cell>
          <cell r="C3536" t="str">
            <v>CHEVROLET</v>
          </cell>
          <cell r="D3536" t="str">
            <v>SAIL</v>
          </cell>
          <cell r="E3536">
            <v>2014</v>
          </cell>
          <cell r="F3536">
            <v>106069</v>
          </cell>
          <cell r="G3536" t="str">
            <v>1.4 NB LS PWR MT</v>
          </cell>
          <cell r="H3536" t="str">
            <v>BLANCO</v>
          </cell>
          <cell r="I3536" t="str">
            <v>Second Floor Mg</v>
          </cell>
          <cell r="J3536" t="str">
            <v xml:space="preserve"> </v>
          </cell>
          <cell r="K3536" t="str">
            <v xml:space="preserve"> </v>
          </cell>
          <cell r="L3536" t="str">
            <v>Whitney Torres</v>
          </cell>
          <cell r="M3536" t="str">
            <v>mariana.torres@callegari.cl</v>
          </cell>
          <cell r="N3536">
            <v>2100000</v>
          </cell>
        </row>
        <row r="3537">
          <cell r="A3537" t="str">
            <v>FSXV22</v>
          </cell>
          <cell r="B3537">
            <v>43855.445833333331</v>
          </cell>
          <cell r="C3537" t="str">
            <v>CITROEN</v>
          </cell>
          <cell r="D3537" t="str">
            <v>C-4</v>
          </cell>
          <cell r="E3537">
            <v>2013</v>
          </cell>
          <cell r="F3537">
            <v>103000</v>
          </cell>
          <cell r="G3537" t="str">
            <v>2.0 PICASSO HDI BMP6 SEDUCTION AT DSL</v>
          </cell>
          <cell r="H3537" t="str">
            <v>GRIS</v>
          </cell>
          <cell r="I3537" t="str">
            <v>Usados Los Carreras</v>
          </cell>
          <cell r="J3537" t="str">
            <v xml:space="preserve"> </v>
          </cell>
          <cell r="K3537" t="str">
            <v xml:space="preserve"> </v>
          </cell>
          <cell r="L3537" t="str">
            <v>Jose Silva</v>
          </cell>
          <cell r="M3537" t="str">
            <v>jose.silva@callegari.cl</v>
          </cell>
          <cell r="N3537">
            <v>5500000</v>
          </cell>
        </row>
        <row r="3538">
          <cell r="A3538" t="str">
            <v>KZVY99</v>
          </cell>
          <cell r="B3538">
            <v>43854.711111111108</v>
          </cell>
          <cell r="C3538" t="str">
            <v>JEEP</v>
          </cell>
          <cell r="D3538" t="str">
            <v>COMPASS</v>
          </cell>
          <cell r="E3538">
            <v>2019</v>
          </cell>
          <cell r="F3538">
            <v>8400</v>
          </cell>
          <cell r="G3538" t="str">
            <v>2.4 SPORT MT</v>
          </cell>
          <cell r="H3538" t="str">
            <v>GRIS</v>
          </cell>
          <cell r="I3538" t="str">
            <v>Local Fco De Aguirre</v>
          </cell>
          <cell r="J3538" t="str">
            <v xml:space="preserve"> </v>
          </cell>
          <cell r="K3538" t="str">
            <v xml:space="preserve"> </v>
          </cell>
          <cell r="L3538" t="str">
            <v>Pablo Toth</v>
          </cell>
          <cell r="M3538" t="str">
            <v>ptoth@callegari.cl</v>
          </cell>
          <cell r="N3538">
            <v>11000000</v>
          </cell>
        </row>
        <row r="3539">
          <cell r="A3539" t="str">
            <v>JKYK56</v>
          </cell>
          <cell r="B3539">
            <v>43854.551388888889</v>
          </cell>
          <cell r="C3539" t="str">
            <v>CHEVROLET</v>
          </cell>
          <cell r="D3539" t="str">
            <v>SAIL</v>
          </cell>
          <cell r="E3539">
            <v>2017</v>
          </cell>
          <cell r="F3539">
            <v>40000</v>
          </cell>
          <cell r="G3539" t="str">
            <v>1.5 NB MT</v>
          </cell>
          <cell r="H3539" t="str">
            <v>NARANJO</v>
          </cell>
          <cell r="I3539" t="str">
            <v>Nissan La Serena</v>
          </cell>
          <cell r="J3539" t="str">
            <v xml:space="preserve"> </v>
          </cell>
          <cell r="K3539" t="str">
            <v xml:space="preserve"> </v>
          </cell>
          <cell r="L3539" t="str">
            <v>Matias Heredia</v>
          </cell>
          <cell r="M3539" t="str">
            <v>mheredia@callegari.cl</v>
          </cell>
          <cell r="N3539">
            <v>4300000</v>
          </cell>
        </row>
        <row r="3540">
          <cell r="A3540" t="str">
            <v>GDDJ15</v>
          </cell>
          <cell r="B3540">
            <v>43854.551388888889</v>
          </cell>
          <cell r="C3540" t="str">
            <v>FORD</v>
          </cell>
          <cell r="D3540" t="str">
            <v>EXPLORER</v>
          </cell>
          <cell r="E3540">
            <v>2014</v>
          </cell>
          <cell r="F3540">
            <v>43000</v>
          </cell>
          <cell r="G3540" t="str">
            <v>3.5 LIMITED AT</v>
          </cell>
          <cell r="H3540" t="str">
            <v>BLANCO</v>
          </cell>
          <cell r="I3540" t="str">
            <v>Megacentro La Serena</v>
          </cell>
          <cell r="J3540" t="str">
            <v xml:space="preserve"> </v>
          </cell>
          <cell r="K3540" t="str">
            <v xml:space="preserve"> </v>
          </cell>
          <cell r="L3540" t="str">
            <v>Fabian Muñoz</v>
          </cell>
          <cell r="M3540" t="str">
            <v>fmunoz@callegari.cl</v>
          </cell>
          <cell r="N3540">
            <v>12000000</v>
          </cell>
        </row>
        <row r="3541">
          <cell r="A3541" t="str">
            <v>KHPG96</v>
          </cell>
          <cell r="B3541">
            <v>43854.49722222222</v>
          </cell>
          <cell r="C3541" t="str">
            <v>CHERY</v>
          </cell>
          <cell r="D3541" t="str">
            <v>TIGGO 2</v>
          </cell>
          <cell r="E3541">
            <v>2018</v>
          </cell>
          <cell r="F3541">
            <v>30000</v>
          </cell>
          <cell r="G3541" t="str">
            <v>1.5 GLS TELA MT 4X2</v>
          </cell>
          <cell r="H3541" t="str">
            <v>ROJO</v>
          </cell>
          <cell r="I3541" t="str">
            <v>Second Floor Nissan</v>
          </cell>
          <cell r="J3541" t="str">
            <v xml:space="preserve"> </v>
          </cell>
          <cell r="K3541" t="str">
            <v xml:space="preserve"> </v>
          </cell>
          <cell r="L3541" t="str">
            <v>Paola Lettura</v>
          </cell>
          <cell r="M3541" t="str">
            <v>plettura@callegari.cl</v>
          </cell>
          <cell r="N3541">
            <v>4600000</v>
          </cell>
        </row>
        <row r="3542">
          <cell r="A3542" t="str">
            <v>JZST29</v>
          </cell>
          <cell r="B3542">
            <v>43853.558333333334</v>
          </cell>
          <cell r="C3542" t="str">
            <v>FORD</v>
          </cell>
          <cell r="D3542" t="str">
            <v>FIESTA</v>
          </cell>
          <cell r="E3542">
            <v>2018</v>
          </cell>
          <cell r="F3542">
            <v>25269</v>
          </cell>
          <cell r="G3542" t="str">
            <v>1.6 HATCH 5P SE MT</v>
          </cell>
          <cell r="H3542" t="str">
            <v>GRIS</v>
          </cell>
          <cell r="I3542" t="str">
            <v>Second Floor Mg</v>
          </cell>
          <cell r="J3542" t="str">
            <v xml:space="preserve"> </v>
          </cell>
          <cell r="K3542" t="str">
            <v xml:space="preserve"> </v>
          </cell>
          <cell r="L3542" t="str">
            <v>Whitney Torres</v>
          </cell>
          <cell r="M3542" t="str">
            <v>mariana.torres@callegari.cl</v>
          </cell>
          <cell r="N3542">
            <v>6300000</v>
          </cell>
        </row>
        <row r="3543">
          <cell r="A3543" t="str">
            <v>KTDB29</v>
          </cell>
          <cell r="B3543">
            <v>43853.486805555556</v>
          </cell>
          <cell r="C3543" t="str">
            <v>KIA MOTORS</v>
          </cell>
          <cell r="D3543" t="str">
            <v>RIO 4</v>
          </cell>
          <cell r="E3543">
            <v>2019</v>
          </cell>
          <cell r="F3543">
            <v>72729</v>
          </cell>
          <cell r="G3543" t="str">
            <v>RIO 4 LX 1.4L 6MT</v>
          </cell>
          <cell r="H3543" t="str">
            <v>BLANCO</v>
          </cell>
          <cell r="I3543" t="str">
            <v>Vallenar</v>
          </cell>
          <cell r="J3543" t="str">
            <v xml:space="preserve"> </v>
          </cell>
          <cell r="K3543" t="str">
            <v xml:space="preserve"> </v>
          </cell>
          <cell r="L3543" t="str">
            <v>Claudia Vasquez</v>
          </cell>
          <cell r="M3543" t="str">
            <v>cvasquez@callegari.cl</v>
          </cell>
          <cell r="N3543">
            <v>5600000</v>
          </cell>
        </row>
        <row r="3544">
          <cell r="A3544" t="str">
            <v>GFLJ61</v>
          </cell>
          <cell r="B3544">
            <v>43851.738888888889</v>
          </cell>
          <cell r="C3544" t="str">
            <v>PEUGEOT</v>
          </cell>
          <cell r="D3544">
            <v>301</v>
          </cell>
          <cell r="E3544">
            <v>2014</v>
          </cell>
          <cell r="F3544">
            <v>78000</v>
          </cell>
          <cell r="G3544" t="str">
            <v>1.6 ACTIVE HDI MT DIESEL</v>
          </cell>
          <cell r="H3544" t="str">
            <v>BEIGE</v>
          </cell>
          <cell r="I3544" t="str">
            <v>Peugeot La Serena</v>
          </cell>
          <cell r="J3544" t="str">
            <v xml:space="preserve"> </v>
          </cell>
          <cell r="K3544" t="str">
            <v xml:space="preserve"> </v>
          </cell>
          <cell r="L3544" t="str">
            <v>Carlos  Torres</v>
          </cell>
          <cell r="M3544" t="str">
            <v>ctorres@callegari.cl</v>
          </cell>
          <cell r="N3544">
            <v>4200000</v>
          </cell>
        </row>
        <row r="3545">
          <cell r="A3545" t="str">
            <v>KDTX23</v>
          </cell>
          <cell r="B3545">
            <v>43851.726388888892</v>
          </cell>
          <cell r="C3545" t="str">
            <v>FORD</v>
          </cell>
          <cell r="D3545" t="str">
            <v>EXPLORER</v>
          </cell>
          <cell r="E3545">
            <v>2018</v>
          </cell>
          <cell r="F3545">
            <v>22000</v>
          </cell>
          <cell r="G3545" t="str">
            <v>2.3 ECOBOOST / LIMITED 4X4 AT</v>
          </cell>
          <cell r="H3545" t="str">
            <v>NEGRO</v>
          </cell>
          <cell r="I3545" t="str">
            <v>Local Usados</v>
          </cell>
          <cell r="J3545" t="str">
            <v xml:space="preserve"> </v>
          </cell>
          <cell r="K3545" t="str">
            <v xml:space="preserve"> </v>
          </cell>
          <cell r="L3545" t="str">
            <v>Luis Agustin Neira Rojas</v>
          </cell>
          <cell r="M3545" t="str">
            <v>lneira@callegari.cl</v>
          </cell>
          <cell r="N3545">
            <v>18350000</v>
          </cell>
        </row>
        <row r="3546">
          <cell r="A3546" t="str">
            <v>GRLZ99</v>
          </cell>
          <cell r="B3546">
            <v>43851.438194444447</v>
          </cell>
          <cell r="C3546" t="str">
            <v>FORD</v>
          </cell>
          <cell r="D3546" t="str">
            <v>ESCAPE</v>
          </cell>
          <cell r="E3546">
            <v>2014</v>
          </cell>
          <cell r="F3546">
            <v>76000</v>
          </cell>
          <cell r="G3546" t="str">
            <v>2.0 SE ECOBOOST LEATHE AT</v>
          </cell>
          <cell r="H3546" t="str">
            <v>GRIS</v>
          </cell>
          <cell r="I3546" t="str">
            <v>Kia La Serena</v>
          </cell>
          <cell r="J3546" t="str">
            <v xml:space="preserve"> </v>
          </cell>
          <cell r="K3546" t="str">
            <v xml:space="preserve"> </v>
          </cell>
          <cell r="L3546" t="str">
            <v>José Cerda</v>
          </cell>
          <cell r="M3546" t="str">
            <v>jose.cerda@callegari.cl</v>
          </cell>
          <cell r="N3546">
            <v>7500000</v>
          </cell>
        </row>
        <row r="3547">
          <cell r="A3547" t="str">
            <v>JXFZ48</v>
          </cell>
          <cell r="B3547">
            <v>43850.768750000003</v>
          </cell>
          <cell r="C3547" t="str">
            <v>HYUNDAI</v>
          </cell>
          <cell r="D3547" t="str">
            <v>TUCSON</v>
          </cell>
          <cell r="E3547">
            <v>2018</v>
          </cell>
          <cell r="F3547">
            <v>36000</v>
          </cell>
          <cell r="G3547" t="str">
            <v>2.0 TL 6MT GL ADV NAV 4X2</v>
          </cell>
          <cell r="H3547" t="str">
            <v>AZUL</v>
          </cell>
          <cell r="I3547" t="str">
            <v>Peugeot La Serena</v>
          </cell>
          <cell r="J3547" t="str">
            <v xml:space="preserve"> </v>
          </cell>
          <cell r="K3547" t="str">
            <v xml:space="preserve"> </v>
          </cell>
          <cell r="L3547" t="str">
            <v>Camila Gonzalez</v>
          </cell>
          <cell r="M3547" t="str">
            <v>camila.gonzalez@callegari.cl</v>
          </cell>
          <cell r="N3547">
            <v>10000000</v>
          </cell>
        </row>
        <row r="3548">
          <cell r="A3548" t="str">
            <v>HCVT21</v>
          </cell>
          <cell r="B3548">
            <v>43850.755555555559</v>
          </cell>
          <cell r="C3548" t="str">
            <v>SUZUKI</v>
          </cell>
          <cell r="D3548" t="str">
            <v>GRAND VITARA</v>
          </cell>
          <cell r="E3548">
            <v>2015</v>
          </cell>
          <cell r="F3548">
            <v>44000</v>
          </cell>
          <cell r="G3548" t="str">
            <v>1.6 GLX MT</v>
          </cell>
          <cell r="H3548" t="str">
            <v>PLATEADO</v>
          </cell>
          <cell r="I3548" t="str">
            <v>Peugeot La Serena</v>
          </cell>
          <cell r="J3548" t="str">
            <v xml:space="preserve"> </v>
          </cell>
          <cell r="K3548" t="str">
            <v xml:space="preserve"> </v>
          </cell>
          <cell r="L3548" t="str">
            <v>Camila Gonzalez</v>
          </cell>
          <cell r="M3548" t="str">
            <v>camila.gonzalez@callegari.cl</v>
          </cell>
          <cell r="N3548">
            <v>4800000</v>
          </cell>
        </row>
        <row r="3549">
          <cell r="A3549" t="str">
            <v>LSYS28</v>
          </cell>
          <cell r="B3549">
            <v>43850.754861111112</v>
          </cell>
          <cell r="C3549" t="str">
            <v>PEUGEOT</v>
          </cell>
          <cell r="D3549">
            <v>3008</v>
          </cell>
          <cell r="E3549">
            <v>2020</v>
          </cell>
          <cell r="F3549">
            <v>5397</v>
          </cell>
          <cell r="G3549" t="str">
            <v>2.0 GT BLHDI 180HP EAT6E6 DIESEL</v>
          </cell>
          <cell r="H3549" t="str">
            <v>AZUL</v>
          </cell>
          <cell r="I3549" t="str">
            <v>Nissan La Serena</v>
          </cell>
          <cell r="J3549" t="str">
            <v xml:space="preserve"> </v>
          </cell>
          <cell r="K3549" t="str">
            <v xml:space="preserve"> </v>
          </cell>
          <cell r="L3549" t="str">
            <v>Matias Heredia</v>
          </cell>
          <cell r="M3549" t="str">
            <v>mheredia@callegari.cl</v>
          </cell>
          <cell r="N3549">
            <v>19400000</v>
          </cell>
        </row>
        <row r="3550">
          <cell r="A3550" t="str">
            <v>HFHV12</v>
          </cell>
          <cell r="B3550">
            <v>43850.654861111114</v>
          </cell>
          <cell r="C3550" t="str">
            <v>FORD</v>
          </cell>
          <cell r="D3550" t="str">
            <v>F-150</v>
          </cell>
          <cell r="E3550">
            <v>2016</v>
          </cell>
          <cell r="F3550">
            <v>50000</v>
          </cell>
          <cell r="G3550" t="str">
            <v>5.0 LARIAT AT CC 4X4 SPORT</v>
          </cell>
          <cell r="H3550" t="str">
            <v>ROJO</v>
          </cell>
          <cell r="I3550" t="str">
            <v>Local Usados</v>
          </cell>
          <cell r="J3550" t="str">
            <v xml:space="preserve"> </v>
          </cell>
          <cell r="K3550" t="str">
            <v xml:space="preserve"> </v>
          </cell>
          <cell r="L3550" t="str">
            <v>Jordi Foitzick</v>
          </cell>
          <cell r="M3550" t="str">
            <v>jocarrasco@callegari.cl</v>
          </cell>
          <cell r="N3550">
            <v>15500000</v>
          </cell>
        </row>
        <row r="3551">
          <cell r="A3551" t="str">
            <v>JHRZ97</v>
          </cell>
          <cell r="B3551">
            <v>43850.393750000003</v>
          </cell>
          <cell r="C3551" t="str">
            <v>PEUGEOT</v>
          </cell>
          <cell r="D3551">
            <v>3008</v>
          </cell>
          <cell r="E3551">
            <v>2017</v>
          </cell>
          <cell r="F3551">
            <v>67000</v>
          </cell>
          <cell r="G3551" t="str">
            <v>2.0 GT BLHDI 180HP EAT6E6 DIESEL</v>
          </cell>
          <cell r="H3551" t="str">
            <v>AZUL</v>
          </cell>
          <cell r="I3551" t="str">
            <v>Megacentro La Serena</v>
          </cell>
          <cell r="J3551" t="str">
            <v xml:space="preserve"> </v>
          </cell>
          <cell r="K3551" t="str">
            <v xml:space="preserve"> </v>
          </cell>
          <cell r="L3551" t="str">
            <v>Eliana Aguilera</v>
          </cell>
          <cell r="M3551" t="str">
            <v>belen.aguilera@callegari.cl</v>
          </cell>
          <cell r="N3551">
            <v>15800000</v>
          </cell>
        </row>
        <row r="3552">
          <cell r="A3552" t="str">
            <v>HXRJ23</v>
          </cell>
          <cell r="B3552">
            <v>43848.477083333331</v>
          </cell>
          <cell r="C3552" t="str">
            <v>TOYOTA</v>
          </cell>
          <cell r="D3552" t="str">
            <v>RAV4</v>
          </cell>
          <cell r="E3552">
            <v>2016</v>
          </cell>
          <cell r="F3552">
            <v>79400</v>
          </cell>
          <cell r="G3552" t="str">
            <v>2.5 SUPER LUJO 4X4 AT 734PH2</v>
          </cell>
          <cell r="H3552" t="str">
            <v>GRIS</v>
          </cell>
          <cell r="I3552" t="str">
            <v>Second Floor Peugeot</v>
          </cell>
          <cell r="J3552" t="str">
            <v xml:space="preserve"> </v>
          </cell>
          <cell r="K3552" t="str">
            <v xml:space="preserve"> </v>
          </cell>
          <cell r="L3552" t="str">
            <v>Adriana Casallas</v>
          </cell>
          <cell r="M3552" t="str">
            <v>acasallas@callegari.cl</v>
          </cell>
          <cell r="N3552">
            <v>9600000</v>
          </cell>
        </row>
        <row r="3553">
          <cell r="A3553" t="str">
            <v>KGLZ30</v>
          </cell>
          <cell r="B3553">
            <v>43847.765277777777</v>
          </cell>
          <cell r="C3553" t="str">
            <v>FORD</v>
          </cell>
          <cell r="D3553" t="str">
            <v>FUSION</v>
          </cell>
          <cell r="E3553">
            <v>2018</v>
          </cell>
          <cell r="F3553">
            <v>17000</v>
          </cell>
          <cell r="G3553" t="str">
            <v>2.5 SE AT</v>
          </cell>
          <cell r="H3553" t="str">
            <v>GRIS</v>
          </cell>
          <cell r="I3553" t="str">
            <v>Second Floor Kia</v>
          </cell>
          <cell r="J3553" t="str">
            <v xml:space="preserve"> </v>
          </cell>
          <cell r="K3553" t="str">
            <v xml:space="preserve"> </v>
          </cell>
          <cell r="L3553" t="str">
            <v>Jorge Picon</v>
          </cell>
          <cell r="M3553" t="str">
            <v>jorge.picon@callegari.cl</v>
          </cell>
          <cell r="N3553">
            <v>9400000</v>
          </cell>
        </row>
        <row r="3554">
          <cell r="A3554" t="str">
            <v>GGBX59</v>
          </cell>
          <cell r="B3554">
            <v>43847.65347222222</v>
          </cell>
          <cell r="C3554" t="str">
            <v>FORD</v>
          </cell>
          <cell r="D3554" t="str">
            <v>ECOSPORT</v>
          </cell>
          <cell r="E3554">
            <v>2015</v>
          </cell>
          <cell r="F3554">
            <v>89000</v>
          </cell>
          <cell r="G3554" t="str">
            <v>1.6 TITANIUM MT</v>
          </cell>
          <cell r="H3554" t="str">
            <v>BEIGE</v>
          </cell>
          <cell r="I3554" t="str">
            <v>Local Fco De Aguirre</v>
          </cell>
          <cell r="J3554" t="str">
            <v xml:space="preserve"> </v>
          </cell>
          <cell r="K3554" t="str">
            <v xml:space="preserve"> </v>
          </cell>
          <cell r="L3554" t="str">
            <v>Rodrigo Sebastian Alhucema</v>
          </cell>
          <cell r="M3554" t="str">
            <v>ralhucema@callegari.cl</v>
          </cell>
          <cell r="N3554">
            <v>5600000</v>
          </cell>
        </row>
        <row r="3555">
          <cell r="A3555" t="str">
            <v>JHSB36</v>
          </cell>
          <cell r="B3555">
            <v>43847.652777777781</v>
          </cell>
          <cell r="C3555" t="str">
            <v>KIA MOTORS</v>
          </cell>
          <cell r="D3555" t="str">
            <v>RIO 5</v>
          </cell>
          <cell r="E3555">
            <v>2017</v>
          </cell>
          <cell r="F3555">
            <v>23730</v>
          </cell>
          <cell r="G3555" t="str">
            <v>RIO 5 EX 1.2L 5MT DAB</v>
          </cell>
          <cell r="H3555" t="str">
            <v>PLATEADO</v>
          </cell>
          <cell r="I3555" t="str">
            <v>Local Fco De Aguirre</v>
          </cell>
          <cell r="J3555" t="str">
            <v xml:space="preserve"> </v>
          </cell>
          <cell r="K3555" t="str">
            <v xml:space="preserve"> </v>
          </cell>
          <cell r="L3555" t="str">
            <v>Maria Mendoza</v>
          </cell>
          <cell r="M3555" t="str">
            <v>maria.mendoza@callegari.cl</v>
          </cell>
          <cell r="N3555">
            <v>5100000</v>
          </cell>
        </row>
        <row r="3556">
          <cell r="A3556" t="str">
            <v>GFSK23</v>
          </cell>
          <cell r="B3556">
            <v>43847.438194444447</v>
          </cell>
          <cell r="C3556" t="str">
            <v>FORD</v>
          </cell>
          <cell r="D3556" t="str">
            <v>EXPLORER</v>
          </cell>
          <cell r="E3556">
            <v>2014</v>
          </cell>
          <cell r="F3556">
            <v>79000</v>
          </cell>
          <cell r="G3556" t="str">
            <v>3.5 LIMITED AT</v>
          </cell>
          <cell r="H3556" t="str">
            <v>ROJO</v>
          </cell>
          <cell r="I3556" t="str">
            <v>Megacentro La Serena</v>
          </cell>
          <cell r="J3556" t="str">
            <v xml:space="preserve"> </v>
          </cell>
          <cell r="K3556" t="str">
            <v xml:space="preserve"> </v>
          </cell>
          <cell r="L3556" t="str">
            <v>Fabian Muñoz</v>
          </cell>
          <cell r="M3556" t="str">
            <v>fmunoz@callegari.cl</v>
          </cell>
          <cell r="N3556">
            <v>12000000</v>
          </cell>
        </row>
        <row r="3557">
          <cell r="A3557" t="str">
            <v>JHSG34</v>
          </cell>
          <cell r="B3557">
            <v>43847.42083333333</v>
          </cell>
          <cell r="C3557" t="str">
            <v>HYUNDAI</v>
          </cell>
          <cell r="D3557" t="str">
            <v>TUCSON</v>
          </cell>
          <cell r="E3557">
            <v>2017</v>
          </cell>
          <cell r="F3557">
            <v>49000</v>
          </cell>
          <cell r="G3557" t="str">
            <v>2.0 TL 6AT GL ADVANCE AT 4X2</v>
          </cell>
          <cell r="H3557" t="str">
            <v>PLATEADO</v>
          </cell>
          <cell r="I3557" t="str">
            <v>Kia La Serena</v>
          </cell>
          <cell r="J3557" t="str">
            <v xml:space="preserve"> </v>
          </cell>
          <cell r="K3557" t="str">
            <v xml:space="preserve"> </v>
          </cell>
          <cell r="L3557" t="str">
            <v>José Cerda</v>
          </cell>
          <cell r="M3557" t="str">
            <v>jose.cerda@callegari.cl</v>
          </cell>
          <cell r="N3557">
            <v>9800000</v>
          </cell>
        </row>
        <row r="3558">
          <cell r="A3558" t="str">
            <v>JHRZ76</v>
          </cell>
          <cell r="B3558">
            <v>43846.790972222225</v>
          </cell>
          <cell r="C3558" t="str">
            <v>KIA MOTORS</v>
          </cell>
          <cell r="D3558" t="str">
            <v>MORNING</v>
          </cell>
          <cell r="E3558">
            <v>2017</v>
          </cell>
          <cell r="F3558">
            <v>17000</v>
          </cell>
          <cell r="G3558" t="str">
            <v>MORNING EX 1.2L 5MT DAB</v>
          </cell>
          <cell r="H3558" t="str">
            <v>PLATEADO</v>
          </cell>
          <cell r="I3558" t="str">
            <v>Kia La Serena</v>
          </cell>
          <cell r="J3558" t="str">
            <v xml:space="preserve"> </v>
          </cell>
          <cell r="K3558" t="str">
            <v xml:space="preserve"> </v>
          </cell>
          <cell r="L3558" t="str">
            <v>Erica Miranda</v>
          </cell>
          <cell r="M3558" t="str">
            <v>emiranda@callegari.cl</v>
          </cell>
          <cell r="N3558">
            <v>3850000</v>
          </cell>
        </row>
        <row r="3559">
          <cell r="A3559" t="str">
            <v>JHRZ37</v>
          </cell>
          <cell r="B3559">
            <v>43846.756249999999</v>
          </cell>
          <cell r="C3559" t="str">
            <v>NISSAN</v>
          </cell>
          <cell r="D3559" t="str">
            <v>MARCH</v>
          </cell>
          <cell r="E3559">
            <v>2017</v>
          </cell>
          <cell r="F3559">
            <v>47000</v>
          </cell>
          <cell r="G3559" t="str">
            <v>1.6 SPORT DRIVE MT</v>
          </cell>
          <cell r="H3559" t="str">
            <v>GRIS</v>
          </cell>
          <cell r="I3559" t="str">
            <v>Second Floor Nissan</v>
          </cell>
          <cell r="J3559" t="str">
            <v xml:space="preserve"> </v>
          </cell>
          <cell r="K3559" t="str">
            <v xml:space="preserve"> </v>
          </cell>
          <cell r="L3559" t="str">
            <v>Paola Lettura</v>
          </cell>
          <cell r="M3559" t="str">
            <v>plettura@callegari.cl</v>
          </cell>
          <cell r="N3559">
            <v>3900000</v>
          </cell>
        </row>
        <row r="3560">
          <cell r="A3560" t="str">
            <v>JGBL32</v>
          </cell>
          <cell r="B3560">
            <v>43846.718055555553</v>
          </cell>
          <cell r="C3560" t="str">
            <v>NISSAN</v>
          </cell>
          <cell r="D3560" t="str">
            <v>VERSA</v>
          </cell>
          <cell r="E3560">
            <v>2017</v>
          </cell>
          <cell r="F3560">
            <v>80000</v>
          </cell>
          <cell r="G3560" t="str">
            <v>1.6 SENSE AC MT 4X2</v>
          </cell>
          <cell r="H3560" t="str">
            <v>ROJO</v>
          </cell>
          <cell r="I3560" t="str">
            <v>Nissan Copiapo</v>
          </cell>
          <cell r="J3560" t="str">
            <v xml:space="preserve"> </v>
          </cell>
          <cell r="K3560" t="str">
            <v xml:space="preserve"> </v>
          </cell>
          <cell r="L3560" t="str">
            <v>Elizabeth Guerrero</v>
          </cell>
          <cell r="M3560" t="str">
            <v>eguerrero@callegari.cl</v>
          </cell>
          <cell r="N3560">
            <v>4800000</v>
          </cell>
        </row>
        <row r="3561">
          <cell r="A3561" t="str">
            <v>KCTC21</v>
          </cell>
          <cell r="B3561">
            <v>43846.717361111114</v>
          </cell>
          <cell r="C3561" t="str">
            <v>DODGE</v>
          </cell>
          <cell r="D3561" t="str">
            <v>RAM</v>
          </cell>
          <cell r="E3561">
            <v>2018</v>
          </cell>
          <cell r="F3561">
            <v>81786</v>
          </cell>
          <cell r="G3561" t="str">
            <v>3.0 1500 LARAMIE CC AT DIESEL 4X4</v>
          </cell>
          <cell r="H3561" t="str">
            <v>GRIS</v>
          </cell>
          <cell r="I3561" t="str">
            <v>Local Fco De Aguirre</v>
          </cell>
          <cell r="J3561" t="str">
            <v xml:space="preserve"> </v>
          </cell>
          <cell r="K3561" t="str">
            <v xml:space="preserve"> </v>
          </cell>
          <cell r="L3561" t="str">
            <v>Pablo Toth</v>
          </cell>
          <cell r="M3561" t="str">
            <v>ptoth@callegari.cl</v>
          </cell>
          <cell r="N3561">
            <v>24000000</v>
          </cell>
        </row>
        <row r="3562">
          <cell r="A3562" t="str">
            <v>JYBG30</v>
          </cell>
          <cell r="B3562">
            <v>43846.654166666667</v>
          </cell>
          <cell r="C3562" t="str">
            <v>FORD</v>
          </cell>
          <cell r="D3562" t="str">
            <v>ESCAPE</v>
          </cell>
          <cell r="E3562">
            <v>2018</v>
          </cell>
          <cell r="F3562">
            <v>49800</v>
          </cell>
          <cell r="G3562" t="str">
            <v>2.5 S AT 4X2</v>
          </cell>
          <cell r="H3562" t="str">
            <v>BLANCO</v>
          </cell>
          <cell r="I3562" t="str">
            <v>Kia La Serena</v>
          </cell>
          <cell r="J3562" t="str">
            <v xml:space="preserve"> </v>
          </cell>
          <cell r="K3562" t="str">
            <v xml:space="preserve"> </v>
          </cell>
          <cell r="L3562" t="str">
            <v>Jorge Roman</v>
          </cell>
          <cell r="M3562" t="str">
            <v>jorge.roman@callegari.cl</v>
          </cell>
          <cell r="N3562">
            <v>9500000</v>
          </cell>
        </row>
        <row r="3563">
          <cell r="A3563" t="str">
            <v>HXYD76</v>
          </cell>
          <cell r="B3563">
            <v>43846.65347222222</v>
          </cell>
          <cell r="C3563" t="str">
            <v>SUBARU</v>
          </cell>
          <cell r="D3563" t="str">
            <v>XV</v>
          </cell>
          <cell r="E3563">
            <v>2016</v>
          </cell>
          <cell r="F3563">
            <v>60000</v>
          </cell>
          <cell r="G3563" t="str">
            <v>2.0 AWD MT</v>
          </cell>
          <cell r="H3563" t="str">
            <v>ROJO</v>
          </cell>
          <cell r="I3563" t="str">
            <v xml:space="preserve">Premium Usados </v>
          </cell>
          <cell r="J3563" t="str">
            <v xml:space="preserve"> </v>
          </cell>
          <cell r="K3563" t="str">
            <v xml:space="preserve"> </v>
          </cell>
          <cell r="L3563" t="str">
            <v>Vanessa  Casanga</v>
          </cell>
          <cell r="M3563" t="str">
            <v>vcasanga@callegari.cl</v>
          </cell>
          <cell r="N3563">
            <v>8000000</v>
          </cell>
        </row>
        <row r="3564">
          <cell r="A3564" t="str">
            <v>KTDB77</v>
          </cell>
          <cell r="B3564">
            <v>43846.652777777781</v>
          </cell>
          <cell r="C3564" t="str">
            <v>FORD</v>
          </cell>
          <cell r="D3564" t="str">
            <v>RANGER</v>
          </cell>
          <cell r="E3564">
            <v>2019</v>
          </cell>
          <cell r="F3564">
            <v>35000</v>
          </cell>
          <cell r="G3564" t="str">
            <v>3.2 XLT MT 4X4 DIESEL</v>
          </cell>
          <cell r="H3564" t="str">
            <v>ROJO</v>
          </cell>
          <cell r="I3564" t="str">
            <v>Megacentro La Serena</v>
          </cell>
          <cell r="J3564" t="str">
            <v xml:space="preserve"> </v>
          </cell>
          <cell r="K3564" t="str">
            <v xml:space="preserve"> </v>
          </cell>
          <cell r="L3564" t="str">
            <v>Fabian Muñoz</v>
          </cell>
          <cell r="M3564" t="str">
            <v>fmunoz@callegari.cl</v>
          </cell>
          <cell r="N3564">
            <v>15000000</v>
          </cell>
        </row>
        <row r="3565">
          <cell r="A3565" t="str">
            <v>JSWX46</v>
          </cell>
          <cell r="B3565">
            <v>43846.65</v>
          </cell>
          <cell r="C3565" t="str">
            <v>KIA MOTORS</v>
          </cell>
          <cell r="D3565" t="str">
            <v>GRAND CARNIVAL</v>
          </cell>
          <cell r="E3565">
            <v>2017</v>
          </cell>
          <cell r="F3565">
            <v>64000</v>
          </cell>
          <cell r="G3565" t="str">
            <v>GRAND CARNIVAL EX 2.2 DSL 6AT FULL</v>
          </cell>
          <cell r="H3565" t="str">
            <v>GRIS</v>
          </cell>
          <cell r="I3565" t="str">
            <v>Megacentro La Serena</v>
          </cell>
          <cell r="J3565" t="str">
            <v xml:space="preserve"> </v>
          </cell>
          <cell r="K3565" t="str">
            <v xml:space="preserve"> </v>
          </cell>
          <cell r="L3565" t="str">
            <v>Fabian Muñoz</v>
          </cell>
          <cell r="M3565" t="str">
            <v>fmunoz@callegari.cl</v>
          </cell>
          <cell r="N3565">
            <v>13500000</v>
          </cell>
        </row>
        <row r="3566">
          <cell r="A3566" t="str">
            <v>KGLW20</v>
          </cell>
          <cell r="B3566">
            <v>43846.480555555558</v>
          </cell>
          <cell r="C3566" t="str">
            <v>CITROEN</v>
          </cell>
          <cell r="D3566" t="str">
            <v>C-3</v>
          </cell>
          <cell r="E3566">
            <v>2018</v>
          </cell>
          <cell r="F3566">
            <v>20000</v>
          </cell>
          <cell r="G3566" t="str">
            <v>1.6 MT</v>
          </cell>
          <cell r="H3566" t="str">
            <v>GRIS</v>
          </cell>
          <cell r="I3566" t="str">
            <v>Second Floor Peugeot</v>
          </cell>
          <cell r="J3566" t="str">
            <v xml:space="preserve"> </v>
          </cell>
          <cell r="K3566" t="str">
            <v xml:space="preserve"> </v>
          </cell>
          <cell r="L3566" t="str">
            <v>Adriana Casallas</v>
          </cell>
          <cell r="M3566" t="str">
            <v>acasallas@callegari.cl</v>
          </cell>
          <cell r="N3566">
            <v>7400000</v>
          </cell>
        </row>
        <row r="3567">
          <cell r="A3567" t="str">
            <v>DZDC54</v>
          </cell>
          <cell r="B3567">
            <v>43845.55972222222</v>
          </cell>
          <cell r="C3567" t="str">
            <v>MAZDA</v>
          </cell>
          <cell r="D3567" t="str">
            <v>CX-5</v>
          </cell>
          <cell r="E3567">
            <v>2012</v>
          </cell>
          <cell r="F3567">
            <v>100000</v>
          </cell>
          <cell r="G3567" t="str">
            <v>2.0 GT AWD 6AT</v>
          </cell>
          <cell r="H3567" t="str">
            <v>ROJO</v>
          </cell>
          <cell r="I3567" t="str">
            <v>Usados Los Carreras</v>
          </cell>
          <cell r="J3567" t="str">
            <v xml:space="preserve"> </v>
          </cell>
          <cell r="K3567" t="str">
            <v xml:space="preserve"> </v>
          </cell>
          <cell r="L3567" t="str">
            <v>Jose Silva</v>
          </cell>
          <cell r="M3567" t="str">
            <v>jose.silva@callegari.cl</v>
          </cell>
          <cell r="N3567">
            <v>7000000</v>
          </cell>
        </row>
        <row r="3568">
          <cell r="A3568" t="str">
            <v>JHSB60</v>
          </cell>
          <cell r="B3568">
            <v>43845.529166666667</v>
          </cell>
          <cell r="C3568" t="str">
            <v>NISSAN</v>
          </cell>
          <cell r="D3568" t="str">
            <v>QASHQAI</v>
          </cell>
          <cell r="E3568">
            <v>2017</v>
          </cell>
          <cell r="F3568">
            <v>35500</v>
          </cell>
          <cell r="G3568" t="str">
            <v>2.0 ADVANCE AC MT 4X2</v>
          </cell>
          <cell r="H3568" t="str">
            <v>BLANCO</v>
          </cell>
          <cell r="I3568" t="str">
            <v>Nissan La Serena</v>
          </cell>
          <cell r="J3568" t="str">
            <v xml:space="preserve"> </v>
          </cell>
          <cell r="K3568" t="str">
            <v xml:space="preserve"> </v>
          </cell>
          <cell r="L3568" t="str">
            <v>Matias Heredia</v>
          </cell>
          <cell r="M3568" t="str">
            <v>mheredia@callegari.cl</v>
          </cell>
          <cell r="N3568">
            <v>9200000</v>
          </cell>
        </row>
        <row r="3569">
          <cell r="A3569" t="str">
            <v>JRKW66</v>
          </cell>
          <cell r="B3569">
            <v>43845.400694444441</v>
          </cell>
          <cell r="C3569" t="str">
            <v>CHEVROLET</v>
          </cell>
          <cell r="D3569" t="str">
            <v>TRACKER</v>
          </cell>
          <cell r="E3569">
            <v>2017</v>
          </cell>
          <cell r="F3569">
            <v>44097</v>
          </cell>
          <cell r="G3569" t="str">
            <v>1.8 LS MT</v>
          </cell>
          <cell r="H3569" t="str">
            <v>ROJO</v>
          </cell>
          <cell r="I3569" t="str">
            <v>Second Floor Mg</v>
          </cell>
          <cell r="J3569" t="str">
            <v xml:space="preserve"> </v>
          </cell>
          <cell r="K3569" t="str">
            <v xml:space="preserve"> </v>
          </cell>
          <cell r="L3569" t="str">
            <v>Whitney Torres</v>
          </cell>
          <cell r="M3569" t="str">
            <v>mariana.torres@callegari.cl</v>
          </cell>
          <cell r="N3569">
            <v>7200000</v>
          </cell>
        </row>
        <row r="3570">
          <cell r="A3570" t="str">
            <v>GPHX42</v>
          </cell>
          <cell r="B3570">
            <v>43844.390972222223</v>
          </cell>
          <cell r="C3570" t="str">
            <v>GEELY</v>
          </cell>
          <cell r="D3570" t="str">
            <v>LC</v>
          </cell>
          <cell r="E3570">
            <v>2014</v>
          </cell>
          <cell r="F3570">
            <v>58000</v>
          </cell>
          <cell r="G3570" t="str">
            <v>1.5 CROSS GL MT</v>
          </cell>
          <cell r="H3570" t="str">
            <v>BLANCO</v>
          </cell>
          <cell r="I3570" t="str">
            <v>Megacentro La Serena</v>
          </cell>
          <cell r="J3570" t="str">
            <v xml:space="preserve"> </v>
          </cell>
          <cell r="K3570" t="str">
            <v xml:space="preserve"> </v>
          </cell>
          <cell r="L3570" t="str">
            <v>Javiera Jose Peña Rubilar</v>
          </cell>
          <cell r="M3570" t="str">
            <v>jpena@callegari.cl</v>
          </cell>
          <cell r="N3570">
            <v>2200000</v>
          </cell>
        </row>
        <row r="3571">
          <cell r="A3571" t="str">
            <v>JPPC37</v>
          </cell>
          <cell r="B3571">
            <v>43844.379861111112</v>
          </cell>
          <cell r="C3571" t="str">
            <v>NISSAN</v>
          </cell>
          <cell r="D3571" t="str">
            <v>TIIDA</v>
          </cell>
          <cell r="E3571">
            <v>2017</v>
          </cell>
          <cell r="F3571">
            <v>54000</v>
          </cell>
          <cell r="G3571" t="str">
            <v>1.6 DRIVE PWR 2AB MT</v>
          </cell>
          <cell r="H3571" t="str">
            <v>PLATEADO</v>
          </cell>
          <cell r="I3571" t="str">
            <v>Peugeot La Serena</v>
          </cell>
          <cell r="J3571" t="str">
            <v xml:space="preserve"> </v>
          </cell>
          <cell r="K3571" t="str">
            <v xml:space="preserve"> </v>
          </cell>
          <cell r="L3571" t="str">
            <v>Carlos  Torres</v>
          </cell>
          <cell r="M3571" t="str">
            <v>ctorres@callegari.cl</v>
          </cell>
          <cell r="N3571">
            <v>3700000</v>
          </cell>
        </row>
        <row r="3572">
          <cell r="A3572" t="str">
            <v>FKRJ64</v>
          </cell>
          <cell r="B3572">
            <v>43843.6875</v>
          </cell>
          <cell r="C3572" t="str">
            <v>SUBARU</v>
          </cell>
          <cell r="D3572" t="str">
            <v>FORESTER</v>
          </cell>
          <cell r="E3572">
            <v>2013</v>
          </cell>
          <cell r="F3572">
            <v>89000</v>
          </cell>
          <cell r="G3572" t="str">
            <v>2.0 MT X</v>
          </cell>
          <cell r="H3572" t="str">
            <v>AZUL</v>
          </cell>
          <cell r="I3572" t="str">
            <v>Megacentro La Serena</v>
          </cell>
          <cell r="J3572" t="str">
            <v xml:space="preserve"> </v>
          </cell>
          <cell r="K3572" t="str">
            <v xml:space="preserve"> </v>
          </cell>
          <cell r="L3572" t="str">
            <v>Manuel Villalon</v>
          </cell>
          <cell r="M3572" t="str">
            <v>mvillalon@callegari.cl</v>
          </cell>
          <cell r="N3572">
            <v>5200000</v>
          </cell>
        </row>
        <row r="3573">
          <cell r="A3573" t="str">
            <v>DVCK22</v>
          </cell>
          <cell r="B3573">
            <v>43843.655555555553</v>
          </cell>
          <cell r="C3573" t="str">
            <v>FORD</v>
          </cell>
          <cell r="D3573" t="str">
            <v>EXPLORER</v>
          </cell>
          <cell r="E3573">
            <v>2012</v>
          </cell>
          <cell r="F3573">
            <v>106000</v>
          </cell>
          <cell r="G3573" t="str">
            <v>2.0 ECOBOOST AT</v>
          </cell>
          <cell r="H3573" t="str">
            <v>ROJO</v>
          </cell>
          <cell r="I3573" t="str">
            <v>Megacentro La Serena</v>
          </cell>
          <cell r="J3573" t="str">
            <v xml:space="preserve"> </v>
          </cell>
          <cell r="K3573" t="str">
            <v xml:space="preserve"> </v>
          </cell>
          <cell r="L3573" t="str">
            <v>Manuel Villalon</v>
          </cell>
          <cell r="M3573" t="str">
            <v>mvillalon@callegari.cl</v>
          </cell>
          <cell r="N3573">
            <v>7500000</v>
          </cell>
        </row>
        <row r="3574">
          <cell r="A3574" t="str">
            <v>FJVV83</v>
          </cell>
          <cell r="B3574">
            <v>43843.394444444442</v>
          </cell>
          <cell r="C3574" t="str">
            <v>FORD</v>
          </cell>
          <cell r="D3574" t="str">
            <v>FIESTA</v>
          </cell>
          <cell r="E3574">
            <v>2013</v>
          </cell>
          <cell r="F3574">
            <v>87000</v>
          </cell>
          <cell r="G3574" t="str">
            <v>1.6 HATCH 5P SE MT</v>
          </cell>
          <cell r="H3574" t="str">
            <v>BLANCO</v>
          </cell>
          <cell r="I3574" t="str">
            <v>Usados Los Carreras</v>
          </cell>
          <cell r="J3574" t="str">
            <v xml:space="preserve"> </v>
          </cell>
          <cell r="K3574" t="str">
            <v xml:space="preserve"> </v>
          </cell>
          <cell r="L3574" t="str">
            <v>Jose Mauricio Ibañez</v>
          </cell>
          <cell r="M3574" t="str">
            <v>jibanez@callegari.cl</v>
          </cell>
          <cell r="N3574">
            <v>3350000</v>
          </cell>
        </row>
        <row r="3575">
          <cell r="A3575" t="str">
            <v>FGVZ40</v>
          </cell>
          <cell r="B3575">
            <v>43843.392361111109</v>
          </cell>
          <cell r="C3575" t="str">
            <v>FIAT</v>
          </cell>
          <cell r="D3575" t="str">
            <v>LINEA</v>
          </cell>
          <cell r="E3575">
            <v>2013</v>
          </cell>
          <cell r="F3575">
            <v>38210</v>
          </cell>
          <cell r="G3575" t="str">
            <v>1.4 ACTIVE MT</v>
          </cell>
          <cell r="H3575" t="str">
            <v>GRIS</v>
          </cell>
          <cell r="I3575" t="str">
            <v>Usados Los Carreras</v>
          </cell>
          <cell r="J3575" t="str">
            <v xml:space="preserve"> </v>
          </cell>
          <cell r="K3575" t="str">
            <v xml:space="preserve"> </v>
          </cell>
          <cell r="L3575" t="str">
            <v>Jose Mauricio Ibañez</v>
          </cell>
          <cell r="M3575" t="str">
            <v>jibanez@callegari.cl</v>
          </cell>
          <cell r="N3575">
            <v>2400000</v>
          </cell>
        </row>
        <row r="3576">
          <cell r="A3576" t="str">
            <v>HWHC49</v>
          </cell>
          <cell r="B3576">
            <v>43843.39166666667</v>
          </cell>
          <cell r="C3576" t="str">
            <v>SUZUKI</v>
          </cell>
          <cell r="D3576" t="str">
            <v>GRAND VITARA</v>
          </cell>
          <cell r="E3576">
            <v>2016</v>
          </cell>
          <cell r="F3576">
            <v>20500</v>
          </cell>
          <cell r="G3576" t="str">
            <v>2.4 GLX NAV MT 4X4</v>
          </cell>
          <cell r="H3576" t="str">
            <v>BLANCO</v>
          </cell>
          <cell r="I3576" t="str">
            <v>Local Fco De Aguirre</v>
          </cell>
          <cell r="J3576" t="str">
            <v xml:space="preserve"> </v>
          </cell>
          <cell r="K3576" t="str">
            <v xml:space="preserve"> </v>
          </cell>
          <cell r="L3576" t="str">
            <v>Rodrigo Salazar</v>
          </cell>
          <cell r="M3576" t="str">
            <v>rsalazar@callegari.cl</v>
          </cell>
          <cell r="N3576">
            <v>6300000</v>
          </cell>
        </row>
        <row r="3577">
          <cell r="A3577" t="str">
            <v>FSRB92</v>
          </cell>
          <cell r="B3577">
            <v>43841.570138888892</v>
          </cell>
          <cell r="C3577" t="str">
            <v>KIA MOTORS</v>
          </cell>
          <cell r="D3577" t="str">
            <v>SPORTAGE</v>
          </cell>
          <cell r="E3577">
            <v>2013</v>
          </cell>
          <cell r="F3577">
            <v>57000</v>
          </cell>
          <cell r="G3577" t="str">
            <v>SPORTAGE LX GSL 2.0 MEC A/C DAB ABS 4X2</v>
          </cell>
          <cell r="H3577" t="str">
            <v>PLATEADO</v>
          </cell>
          <cell r="I3577" t="str">
            <v>Kia La Serena</v>
          </cell>
          <cell r="J3577" t="str">
            <v xml:space="preserve"> </v>
          </cell>
          <cell r="K3577" t="str">
            <v xml:space="preserve"> </v>
          </cell>
          <cell r="L3577" t="str">
            <v>José Cerda</v>
          </cell>
          <cell r="M3577" t="str">
            <v>jose.cerda@callegari.cl</v>
          </cell>
          <cell r="N3577">
            <v>6000000</v>
          </cell>
        </row>
        <row r="3578">
          <cell r="A3578" t="str">
            <v>KGPB24</v>
          </cell>
          <cell r="B3578">
            <v>43841.425000000003</v>
          </cell>
          <cell r="C3578" t="str">
            <v>FORD</v>
          </cell>
          <cell r="D3578" t="str">
            <v>F-150</v>
          </cell>
          <cell r="E3578">
            <v>2018</v>
          </cell>
          <cell r="F3578">
            <v>32000</v>
          </cell>
          <cell r="G3578" t="str">
            <v>5.0 CC LARIAT LUXURY AT 4X4</v>
          </cell>
          <cell r="H3578" t="str">
            <v>GRIS</v>
          </cell>
          <cell r="I3578" t="str">
            <v>Megacentro La Serena</v>
          </cell>
          <cell r="J3578" t="str">
            <v xml:space="preserve"> </v>
          </cell>
          <cell r="K3578" t="str">
            <v xml:space="preserve"> </v>
          </cell>
          <cell r="L3578" t="str">
            <v>Fabian Muñoz</v>
          </cell>
          <cell r="M3578" t="str">
            <v>fmunoz@callegari.cl</v>
          </cell>
          <cell r="N3578">
            <v>20000000</v>
          </cell>
        </row>
        <row r="3579">
          <cell r="A3579" t="str">
            <v>KZWD78</v>
          </cell>
          <cell r="B3579">
            <v>43840.76458333333</v>
          </cell>
          <cell r="C3579" t="str">
            <v>MG</v>
          </cell>
          <cell r="D3579" t="str">
            <v>MG3</v>
          </cell>
          <cell r="E3579">
            <v>2019</v>
          </cell>
          <cell r="F3579">
            <v>4380</v>
          </cell>
          <cell r="G3579" t="str">
            <v>1.5 MT COMFORT</v>
          </cell>
          <cell r="H3579" t="str">
            <v>ROJO</v>
          </cell>
          <cell r="I3579" t="str">
            <v>Megacentro Ovalle</v>
          </cell>
          <cell r="J3579" t="str">
            <v xml:space="preserve"> </v>
          </cell>
          <cell r="K3579" t="str">
            <v xml:space="preserve"> </v>
          </cell>
          <cell r="L3579" t="str">
            <v>David Ramirez</v>
          </cell>
          <cell r="M3579" t="str">
            <v>dramirez@callegari.cl</v>
          </cell>
          <cell r="N3579">
            <v>4800000</v>
          </cell>
        </row>
        <row r="3580">
          <cell r="A3580" t="str">
            <v>KDTV94</v>
          </cell>
          <cell r="B3580">
            <v>43840.720138888886</v>
          </cell>
          <cell r="C3580" t="str">
            <v>HYUNDAI</v>
          </cell>
          <cell r="D3580" t="str">
            <v>H-1</v>
          </cell>
          <cell r="E3580">
            <v>2018</v>
          </cell>
          <cell r="F3580">
            <v>19000</v>
          </cell>
          <cell r="H3580" t="str">
            <v>BLANCO</v>
          </cell>
          <cell r="I3580" t="str">
            <v>Megacentro Ovalle</v>
          </cell>
          <cell r="J3580" t="str">
            <v xml:space="preserve"> </v>
          </cell>
          <cell r="K3580" t="str">
            <v xml:space="preserve"> </v>
          </cell>
          <cell r="L3580" t="str">
            <v>Jasen Jose</v>
          </cell>
          <cell r="M3580" t="str">
            <v>jjasen@callegari.cl</v>
          </cell>
          <cell r="N3580">
            <v>13300000</v>
          </cell>
        </row>
        <row r="3581">
          <cell r="A3581" t="str">
            <v>JYBF74</v>
          </cell>
          <cell r="B3581">
            <v>43840.521527777775</v>
          </cell>
          <cell r="C3581" t="str">
            <v>KIA MOTORS</v>
          </cell>
          <cell r="D3581" t="str">
            <v>MORNING</v>
          </cell>
          <cell r="E3581">
            <v>2018</v>
          </cell>
          <cell r="F3581">
            <v>30000</v>
          </cell>
          <cell r="G3581" t="str">
            <v>MORNING EX 1.2L 5MT ABS AC</v>
          </cell>
          <cell r="H3581" t="str">
            <v>NARANJO</v>
          </cell>
          <cell r="I3581" t="str">
            <v>Kia La Serena</v>
          </cell>
          <cell r="J3581" t="str">
            <v xml:space="preserve"> </v>
          </cell>
          <cell r="K3581" t="str">
            <v xml:space="preserve"> </v>
          </cell>
          <cell r="L3581" t="str">
            <v>Jorge Roman</v>
          </cell>
          <cell r="M3581" t="str">
            <v>jorge.roman@callegari.cl</v>
          </cell>
          <cell r="N3581">
            <v>5000000</v>
          </cell>
        </row>
        <row r="3582">
          <cell r="A3582" t="str">
            <v>JLGR46</v>
          </cell>
          <cell r="B3582">
            <v>43840.521527777775</v>
          </cell>
          <cell r="C3582" t="str">
            <v>KIA MOTORS</v>
          </cell>
          <cell r="D3582" t="str">
            <v>RIO 5</v>
          </cell>
          <cell r="E3582">
            <v>2017</v>
          </cell>
          <cell r="F3582">
            <v>26000</v>
          </cell>
          <cell r="G3582" t="str">
            <v>RIO 5 EX 1.4L 6MT DAB ABS</v>
          </cell>
          <cell r="H3582" t="str">
            <v>PLATEADO</v>
          </cell>
          <cell r="I3582" t="str">
            <v>Kia La Serena</v>
          </cell>
          <cell r="J3582" t="str">
            <v xml:space="preserve"> </v>
          </cell>
          <cell r="K3582" t="str">
            <v xml:space="preserve"> </v>
          </cell>
          <cell r="L3582" t="str">
            <v>Jorge Roman</v>
          </cell>
          <cell r="M3582" t="str">
            <v>jorge.roman@callegari.cl</v>
          </cell>
          <cell r="N3582">
            <v>5200000</v>
          </cell>
        </row>
        <row r="3583">
          <cell r="A3583" t="str">
            <v>FXXJ47</v>
          </cell>
          <cell r="B3583">
            <v>43840.502083333333</v>
          </cell>
          <cell r="C3583" t="str">
            <v>HYUNDAI</v>
          </cell>
          <cell r="D3583" t="str">
            <v>SANTA FE</v>
          </cell>
          <cell r="E3583">
            <v>2013</v>
          </cell>
          <cell r="F3583">
            <v>90000</v>
          </cell>
          <cell r="G3583" t="str">
            <v>2.4 CM FL GLS 2WD 6MT</v>
          </cell>
          <cell r="H3583" t="str">
            <v>PLATEADO</v>
          </cell>
          <cell r="I3583" t="str">
            <v>Second Floor Mitsubishi</v>
          </cell>
          <cell r="J3583" t="str">
            <v xml:space="preserve"> </v>
          </cell>
          <cell r="K3583" t="str">
            <v xml:space="preserve"> </v>
          </cell>
          <cell r="L3583" t="str">
            <v>Paola Hidalgo</v>
          </cell>
          <cell r="M3583" t="str">
            <v>paola.hidalgo@callegari.cl</v>
          </cell>
          <cell r="N3583">
            <v>6850000</v>
          </cell>
        </row>
        <row r="3584">
          <cell r="A3584" t="str">
            <v>KWGG75</v>
          </cell>
          <cell r="B3584">
            <v>43840.502083333333</v>
          </cell>
          <cell r="C3584" t="str">
            <v>NISSAN</v>
          </cell>
          <cell r="D3584" t="str">
            <v>QASHQAI</v>
          </cell>
          <cell r="E3584">
            <v>2019</v>
          </cell>
          <cell r="F3584">
            <v>36000</v>
          </cell>
          <cell r="G3584" t="str">
            <v>2.0 SENSE AC MT 4X2</v>
          </cell>
          <cell r="H3584" t="str">
            <v>PLATEADO</v>
          </cell>
          <cell r="I3584" t="str">
            <v>Local Usados</v>
          </cell>
          <cell r="J3584" t="str">
            <v xml:space="preserve"> </v>
          </cell>
          <cell r="K3584" t="str">
            <v xml:space="preserve"> </v>
          </cell>
          <cell r="L3584" t="str">
            <v>Jordi Foitzick</v>
          </cell>
          <cell r="M3584" t="str">
            <v>jocarrasco@callegari.cl</v>
          </cell>
          <cell r="N3584">
            <v>9300000</v>
          </cell>
        </row>
        <row r="3585">
          <cell r="A3585" t="str">
            <v>HXYC70</v>
          </cell>
          <cell r="B3585">
            <v>43839.695833333331</v>
          </cell>
          <cell r="C3585" t="str">
            <v>FORD</v>
          </cell>
          <cell r="D3585" t="str">
            <v>F-150</v>
          </cell>
          <cell r="E3585">
            <v>2016</v>
          </cell>
          <cell r="F3585">
            <v>90000</v>
          </cell>
          <cell r="H3585" t="str">
            <v>NEGRO</v>
          </cell>
          <cell r="I3585" t="str">
            <v>Megacentro Copiapo</v>
          </cell>
          <cell r="J3585" t="str">
            <v xml:space="preserve"> </v>
          </cell>
          <cell r="K3585" t="str">
            <v xml:space="preserve"> </v>
          </cell>
          <cell r="L3585" t="str">
            <v>Atalia Quinteros</v>
          </cell>
          <cell r="M3585" t="str">
            <v>ataliaq@callegari.cl</v>
          </cell>
          <cell r="N3585">
            <v>11000000</v>
          </cell>
        </row>
        <row r="3586">
          <cell r="A3586" t="str">
            <v>HXYC77</v>
          </cell>
          <cell r="B3586">
            <v>43839.695833333331</v>
          </cell>
          <cell r="C3586" t="str">
            <v>FORD</v>
          </cell>
          <cell r="D3586" t="str">
            <v>F-150</v>
          </cell>
          <cell r="E3586">
            <v>2016</v>
          </cell>
          <cell r="F3586">
            <v>80000</v>
          </cell>
          <cell r="H3586" t="str">
            <v>NEGRO</v>
          </cell>
          <cell r="I3586" t="str">
            <v>Megacentro Copiapo</v>
          </cell>
          <cell r="J3586" t="str">
            <v xml:space="preserve"> </v>
          </cell>
          <cell r="K3586" t="str">
            <v xml:space="preserve"> </v>
          </cell>
          <cell r="L3586" t="str">
            <v>Atalia Quinteros</v>
          </cell>
          <cell r="M3586" t="str">
            <v>ataliaq@callegari.cl</v>
          </cell>
          <cell r="N3586">
            <v>11200000</v>
          </cell>
        </row>
        <row r="3587">
          <cell r="A3587" t="str">
            <v>GKSB15</v>
          </cell>
          <cell r="B3587">
            <v>43839.435416666667</v>
          </cell>
          <cell r="C3587" t="str">
            <v>KIA MOTORS</v>
          </cell>
          <cell r="D3587" t="str">
            <v>SOUL</v>
          </cell>
          <cell r="E3587">
            <v>2014</v>
          </cell>
          <cell r="F3587">
            <v>114000</v>
          </cell>
          <cell r="G3587" t="str">
            <v>SOUL LX 1.6L 6MT DAB ABS AC</v>
          </cell>
          <cell r="H3587" t="str">
            <v>PLATEADO</v>
          </cell>
          <cell r="I3587" t="str">
            <v>Local Usados</v>
          </cell>
          <cell r="J3587" t="str">
            <v xml:space="preserve"> </v>
          </cell>
          <cell r="K3587" t="str">
            <v xml:space="preserve"> </v>
          </cell>
          <cell r="L3587" t="str">
            <v>Jordi Foitzick</v>
          </cell>
          <cell r="M3587" t="str">
            <v>jocarrasco@callegari.cl</v>
          </cell>
          <cell r="N3587">
            <v>4000000</v>
          </cell>
        </row>
        <row r="3588">
          <cell r="A3588" t="str">
            <v>HCVT38</v>
          </cell>
          <cell r="B3588">
            <v>43837.429861111108</v>
          </cell>
          <cell r="C3588" t="str">
            <v>KIA MOTORS</v>
          </cell>
          <cell r="D3588" t="str">
            <v>RIO 4</v>
          </cell>
          <cell r="E3588">
            <v>2015</v>
          </cell>
          <cell r="F3588">
            <v>45000</v>
          </cell>
          <cell r="G3588" t="str">
            <v>RIO 4 EX 1.4L 6MT</v>
          </cell>
          <cell r="H3588" t="str">
            <v>BLANCO</v>
          </cell>
          <cell r="I3588" t="str">
            <v>Megacentro La Serena</v>
          </cell>
          <cell r="J3588" t="str">
            <v xml:space="preserve"> </v>
          </cell>
          <cell r="K3588" t="str">
            <v xml:space="preserve"> </v>
          </cell>
          <cell r="L3588" t="str">
            <v>Manuel Villalon</v>
          </cell>
          <cell r="M3588" t="str">
            <v>mvillalon@callegari.cl</v>
          </cell>
          <cell r="N3588">
            <v>4000000</v>
          </cell>
        </row>
        <row r="3589">
          <cell r="A3589" t="str">
            <v>JGBY35</v>
          </cell>
          <cell r="B3589">
            <v>43837.425000000003</v>
          </cell>
          <cell r="C3589" t="str">
            <v>TOYOTA</v>
          </cell>
          <cell r="D3589" t="str">
            <v>RUSH</v>
          </cell>
          <cell r="E3589">
            <v>2017</v>
          </cell>
          <cell r="F3589">
            <v>36351</v>
          </cell>
          <cell r="G3589" t="str">
            <v>1.5 LEI MT</v>
          </cell>
          <cell r="H3589" t="str">
            <v>GRIS</v>
          </cell>
          <cell r="I3589" t="str">
            <v>Vallenar</v>
          </cell>
          <cell r="J3589" t="str">
            <v xml:space="preserve"> </v>
          </cell>
          <cell r="K3589" t="str">
            <v xml:space="preserve"> </v>
          </cell>
          <cell r="L3589" t="str">
            <v>Jorge Peña</v>
          </cell>
          <cell r="M3589" t="str">
            <v>jpenav@callegari.cl</v>
          </cell>
          <cell r="N3589">
            <v>6300000</v>
          </cell>
        </row>
        <row r="3590">
          <cell r="A3590" t="str">
            <v>JBJY77</v>
          </cell>
          <cell r="B3590">
            <v>43836.425000000003</v>
          </cell>
          <cell r="C3590" t="str">
            <v>KIA MOTORS</v>
          </cell>
          <cell r="D3590" t="str">
            <v>SORENTO</v>
          </cell>
          <cell r="E3590">
            <v>2017</v>
          </cell>
          <cell r="F3590">
            <v>30000</v>
          </cell>
          <cell r="G3590" t="str">
            <v>SORENTO EX 2.4L GSL 6AT 4X2</v>
          </cell>
          <cell r="H3590" t="str">
            <v>GRIS</v>
          </cell>
          <cell r="I3590" t="str">
            <v>Kia La Serena</v>
          </cell>
          <cell r="J3590" t="str">
            <v xml:space="preserve"> </v>
          </cell>
          <cell r="K3590" t="str">
            <v xml:space="preserve"> </v>
          </cell>
          <cell r="L3590" t="str">
            <v>José Cerda</v>
          </cell>
          <cell r="M3590" t="str">
            <v>jose.cerda@callegari.cl</v>
          </cell>
          <cell r="N3590">
            <v>11700000</v>
          </cell>
        </row>
        <row r="3591">
          <cell r="A3591" t="str">
            <v>KWYF78</v>
          </cell>
          <cell r="B3591">
            <v>43834.421527777777</v>
          </cell>
          <cell r="C3591" t="str">
            <v>NISSAN</v>
          </cell>
          <cell r="D3591" t="str">
            <v>KICKS</v>
          </cell>
          <cell r="E3591">
            <v>2019</v>
          </cell>
          <cell r="F3591">
            <v>6000</v>
          </cell>
          <cell r="G3591" t="str">
            <v>1.6 EXCLUSIVE CVT AT</v>
          </cell>
          <cell r="H3591" t="str">
            <v>PLATEADO</v>
          </cell>
          <cell r="I3591" t="str">
            <v>Usados Los Carreras</v>
          </cell>
          <cell r="J3591" t="str">
            <v xml:space="preserve"> </v>
          </cell>
          <cell r="K3591" t="str">
            <v xml:space="preserve"> </v>
          </cell>
          <cell r="L3591" t="str">
            <v>Jose Silva</v>
          </cell>
          <cell r="M3591" t="str">
            <v>jose.silva@callegari.cl</v>
          </cell>
          <cell r="N3591">
            <v>9700000</v>
          </cell>
        </row>
        <row r="3592">
          <cell r="A3592" t="str">
            <v>JGBY63</v>
          </cell>
          <cell r="B3592">
            <v>43833.37777777778</v>
          </cell>
          <cell r="C3592" t="str">
            <v>CHEVROLET</v>
          </cell>
          <cell r="D3592" t="str">
            <v>SILVERADO</v>
          </cell>
          <cell r="E3592">
            <v>2017</v>
          </cell>
          <cell r="F3592">
            <v>50000</v>
          </cell>
          <cell r="G3592" t="str">
            <v>5.3 LT EC 4WD Z71 AT</v>
          </cell>
          <cell r="H3592" t="str">
            <v>GRIS</v>
          </cell>
          <cell r="I3592" t="str">
            <v>Local Usados</v>
          </cell>
          <cell r="J3592" t="str">
            <v xml:space="preserve"> </v>
          </cell>
          <cell r="K3592" t="str">
            <v xml:space="preserve"> </v>
          </cell>
          <cell r="L3592" t="str">
            <v>Jordi Foitzick</v>
          </cell>
          <cell r="M3592" t="str">
            <v>jocarrasco@callegari.cl</v>
          </cell>
          <cell r="N3592">
            <v>15000000</v>
          </cell>
        </row>
        <row r="3593">
          <cell r="A3593" t="str">
            <v>KWTJ36</v>
          </cell>
          <cell r="B3593">
            <v>43832.683333333334</v>
          </cell>
          <cell r="C3593" t="str">
            <v>NISSAN</v>
          </cell>
          <cell r="D3593" t="str">
            <v>VERSA</v>
          </cell>
          <cell r="E3593">
            <v>2019</v>
          </cell>
          <cell r="F3593">
            <v>16000</v>
          </cell>
          <cell r="G3593" t="str">
            <v>1.6 SENSE AC MT 4X2</v>
          </cell>
          <cell r="H3593" t="str">
            <v>PLATEADO</v>
          </cell>
          <cell r="I3593" t="str">
            <v>Sk Copiapo</v>
          </cell>
          <cell r="J3593" t="str">
            <v xml:space="preserve"> </v>
          </cell>
          <cell r="K3593" t="str">
            <v xml:space="preserve"> </v>
          </cell>
          <cell r="L3593" t="str">
            <v>Lorena Castillo</v>
          </cell>
          <cell r="M3593" t="str">
            <v>lcastillo@callegari.cl</v>
          </cell>
          <cell r="N3593">
            <v>5800000</v>
          </cell>
        </row>
        <row r="3594">
          <cell r="A3594" t="str">
            <v>JZGC30</v>
          </cell>
          <cell r="B3594">
            <v>43832.39166666667</v>
          </cell>
          <cell r="C3594" t="str">
            <v>CHERY</v>
          </cell>
          <cell r="D3594" t="str">
            <v>TIGGO 2</v>
          </cell>
          <cell r="E3594">
            <v>2018</v>
          </cell>
          <cell r="F3594">
            <v>22000</v>
          </cell>
          <cell r="G3594" t="str">
            <v>1.5 GLS TELA MT 4X2</v>
          </cell>
          <cell r="H3594" t="str">
            <v>AZUL</v>
          </cell>
          <cell r="I3594" t="str">
            <v>Nissan La Serena</v>
          </cell>
          <cell r="J3594" t="str">
            <v xml:space="preserve"> </v>
          </cell>
          <cell r="K3594" t="str">
            <v xml:space="preserve"> </v>
          </cell>
          <cell r="L3594" t="str">
            <v>Fabian Gutierrez</v>
          </cell>
          <cell r="M3594" t="str">
            <v>fgutierrez@callegari.cl</v>
          </cell>
          <cell r="N3594">
            <v>4600000</v>
          </cell>
        </row>
        <row r="3595">
          <cell r="A3595" t="str">
            <v>KLSD67</v>
          </cell>
          <cell r="B3595">
            <v>43830.648611111108</v>
          </cell>
          <cell r="C3595" t="str">
            <v>FORD</v>
          </cell>
          <cell r="D3595" t="str">
            <v>EXPLORER</v>
          </cell>
          <cell r="E3595">
            <v>2018</v>
          </cell>
          <cell r="F3595">
            <v>15000</v>
          </cell>
          <cell r="G3595" t="str">
            <v>3.5 XLT 3R 4X2 AT</v>
          </cell>
          <cell r="H3595" t="str">
            <v>BLANCO</v>
          </cell>
          <cell r="I3595" t="str">
            <v>Megacentro La Serena</v>
          </cell>
          <cell r="J3595" t="str">
            <v xml:space="preserve"> </v>
          </cell>
          <cell r="K3595" t="str">
            <v xml:space="preserve"> </v>
          </cell>
          <cell r="L3595" t="str">
            <v>Eliana Aguilera</v>
          </cell>
          <cell r="M3595" t="str">
            <v>belen.aguilera@callegari.cl</v>
          </cell>
          <cell r="N3595">
            <v>15800000</v>
          </cell>
        </row>
        <row r="3596">
          <cell r="A3596" t="str">
            <v>KLSC26</v>
          </cell>
          <cell r="B3596">
            <v>43830.540277777778</v>
          </cell>
          <cell r="C3596" t="str">
            <v>FORD</v>
          </cell>
          <cell r="D3596" t="str">
            <v>F-150</v>
          </cell>
          <cell r="E3596">
            <v>2018</v>
          </cell>
          <cell r="F3596">
            <v>28900</v>
          </cell>
          <cell r="G3596" t="str">
            <v>3.3 XLT AT REGCAB 4X2</v>
          </cell>
          <cell r="H3596" t="str">
            <v>AZUL</v>
          </cell>
          <cell r="I3596" t="str">
            <v>Local Fco De Aguirre</v>
          </cell>
          <cell r="J3596" t="str">
            <v xml:space="preserve"> </v>
          </cell>
          <cell r="K3596" t="str">
            <v xml:space="preserve"> </v>
          </cell>
          <cell r="L3596" t="str">
            <v>Alejandra Morales</v>
          </cell>
          <cell r="M3596" t="str">
            <v>amorales@callegari.cl</v>
          </cell>
          <cell r="N3596">
            <v>13900000</v>
          </cell>
        </row>
        <row r="3597">
          <cell r="A3597" t="str">
            <v>DZRC96</v>
          </cell>
          <cell r="B3597">
            <v>43830.472222222219</v>
          </cell>
          <cell r="C3597" t="str">
            <v>NISSAN</v>
          </cell>
          <cell r="D3597" t="str">
            <v>MARCH</v>
          </cell>
          <cell r="E3597">
            <v>2012</v>
          </cell>
          <cell r="F3597">
            <v>97000</v>
          </cell>
          <cell r="G3597" t="str">
            <v>1.6 SENSE MT AC</v>
          </cell>
          <cell r="H3597" t="str">
            <v>GRIS</v>
          </cell>
          <cell r="I3597" t="str">
            <v>Kia La Serena</v>
          </cell>
          <cell r="J3597" t="str">
            <v xml:space="preserve"> </v>
          </cell>
          <cell r="K3597" t="str">
            <v xml:space="preserve"> </v>
          </cell>
          <cell r="L3597" t="str">
            <v>Jorge Roman</v>
          </cell>
          <cell r="M3597" t="str">
            <v>jorge.roman@callegari.cl</v>
          </cell>
          <cell r="N3597">
            <v>2500000</v>
          </cell>
        </row>
        <row r="3598">
          <cell r="A3598" t="str">
            <v>CFLD77</v>
          </cell>
          <cell r="B3598">
            <v>43830.472222222219</v>
          </cell>
          <cell r="C3598" t="str">
            <v>CITROEN</v>
          </cell>
          <cell r="D3598" t="str">
            <v>C-3</v>
          </cell>
          <cell r="E3598">
            <v>2010</v>
          </cell>
          <cell r="F3598">
            <v>68000</v>
          </cell>
          <cell r="G3598" t="str">
            <v>1.4 MT</v>
          </cell>
          <cell r="H3598" t="str">
            <v>GRIS</v>
          </cell>
          <cell r="I3598" t="str">
            <v>Local Fco De Aguirre</v>
          </cell>
          <cell r="J3598" t="str">
            <v xml:space="preserve"> </v>
          </cell>
          <cell r="K3598" t="str">
            <v xml:space="preserve"> </v>
          </cell>
          <cell r="L3598" t="str">
            <v>Rodrigo Salazar</v>
          </cell>
          <cell r="M3598" t="str">
            <v>rsalazar@callegari.cl</v>
          </cell>
          <cell r="N3598">
            <v>2000000</v>
          </cell>
        </row>
        <row r="3599">
          <cell r="A3599" t="str">
            <v>JDKX40</v>
          </cell>
          <cell r="B3599">
            <v>43818.70208333333</v>
          </cell>
          <cell r="C3599" t="str">
            <v>TOYOTA</v>
          </cell>
          <cell r="D3599" t="str">
            <v>RAV4</v>
          </cell>
          <cell r="E3599">
            <v>2017</v>
          </cell>
          <cell r="F3599">
            <v>35700</v>
          </cell>
          <cell r="G3599" t="str">
            <v>2.0 STD 4X2 MT 722ML3</v>
          </cell>
          <cell r="H3599" t="str">
            <v>GRIS</v>
          </cell>
          <cell r="I3599" t="str">
            <v>Megacentro La Serena</v>
          </cell>
          <cell r="J3599" t="str">
            <v xml:space="preserve"> </v>
          </cell>
          <cell r="K3599" t="str">
            <v xml:space="preserve"> </v>
          </cell>
          <cell r="L3599" t="str">
            <v>Manuel Villalon</v>
          </cell>
          <cell r="M3599" t="str">
            <v>mvillalon@callegari.cl</v>
          </cell>
          <cell r="N3599">
            <v>9000000</v>
          </cell>
        </row>
        <row r="3600">
          <cell r="A3600" t="str">
            <v>JZST10</v>
          </cell>
          <cell r="B3600">
            <v>43830.404166666667</v>
          </cell>
          <cell r="C3600" t="str">
            <v>KIA MOTORS</v>
          </cell>
          <cell r="D3600" t="str">
            <v>SPORTAGE</v>
          </cell>
          <cell r="E3600">
            <v>2018</v>
          </cell>
          <cell r="F3600">
            <v>25000</v>
          </cell>
          <cell r="G3600" t="str">
            <v>SPORTAGE LX 2.0L GSL 6AT 2WD 6AB</v>
          </cell>
          <cell r="H3600" t="str">
            <v>BLANCO</v>
          </cell>
          <cell r="I3600" t="str">
            <v>Local Usados</v>
          </cell>
          <cell r="J3600" t="str">
            <v xml:space="preserve"> </v>
          </cell>
          <cell r="K3600" t="str">
            <v xml:space="preserve"> </v>
          </cell>
          <cell r="L3600" t="str">
            <v>Jordi Foitzick</v>
          </cell>
          <cell r="M3600" t="str">
            <v>jocarrasco@callegari.cl</v>
          </cell>
          <cell r="N3600">
            <v>10200000</v>
          </cell>
        </row>
        <row r="3601">
          <cell r="A3601" t="str">
            <v>LBGW23</v>
          </cell>
          <cell r="B3601">
            <v>43829.777777777781</v>
          </cell>
          <cell r="C3601" t="str">
            <v>FORD</v>
          </cell>
          <cell r="D3601" t="str">
            <v>FOCUS</v>
          </cell>
          <cell r="E3601">
            <v>2019</v>
          </cell>
          <cell r="F3601">
            <v>2400</v>
          </cell>
          <cell r="G3601" t="str">
            <v>2.0 4D SE MT</v>
          </cell>
          <cell r="H3601" t="str">
            <v>PLATEADO</v>
          </cell>
          <cell r="I3601" t="str">
            <v>Megacentro La Serena</v>
          </cell>
          <cell r="J3601" t="str">
            <v xml:space="preserve"> </v>
          </cell>
          <cell r="K3601" t="str">
            <v xml:space="preserve"> </v>
          </cell>
          <cell r="L3601" t="str">
            <v>Fabian Muñoz</v>
          </cell>
          <cell r="M3601" t="str">
            <v>fmunoz@callegari.cl</v>
          </cell>
          <cell r="N3601">
            <v>7500000</v>
          </cell>
        </row>
        <row r="3602">
          <cell r="A3602" t="str">
            <v>JRBD45</v>
          </cell>
          <cell r="B3602">
            <v>43829.738194444442</v>
          </cell>
          <cell r="C3602" t="str">
            <v>KIA MOTORS</v>
          </cell>
          <cell r="D3602" t="str">
            <v>RIO 4</v>
          </cell>
          <cell r="E3602">
            <v>2017</v>
          </cell>
          <cell r="F3602">
            <v>28830</v>
          </cell>
          <cell r="G3602" t="str">
            <v>RIO 4 EX 1.4L 6MT DAB</v>
          </cell>
          <cell r="H3602" t="str">
            <v>BLANCO</v>
          </cell>
          <cell r="I3602" t="str">
            <v>Kia La Serena</v>
          </cell>
          <cell r="J3602" t="str">
            <v xml:space="preserve"> </v>
          </cell>
          <cell r="K3602" t="str">
            <v xml:space="preserve"> </v>
          </cell>
          <cell r="L3602" t="str">
            <v>Erica Miranda</v>
          </cell>
          <cell r="M3602" t="str">
            <v>emiranda@callegari.cl</v>
          </cell>
          <cell r="N3602">
            <v>5050000</v>
          </cell>
        </row>
        <row r="3603">
          <cell r="A3603" t="str">
            <v>HHJX92</v>
          </cell>
          <cell r="B3603">
            <v>43829.718055555553</v>
          </cell>
          <cell r="C3603" t="str">
            <v>FORD</v>
          </cell>
          <cell r="D3603" t="str">
            <v>ESCAPE</v>
          </cell>
          <cell r="E3603">
            <v>2015</v>
          </cell>
          <cell r="F3603">
            <v>101800</v>
          </cell>
          <cell r="G3603" t="str">
            <v>2.0 SE ECOBOOST LEATHE AT</v>
          </cell>
          <cell r="H3603" t="str">
            <v>BLANCO</v>
          </cell>
          <cell r="I3603" t="str">
            <v>Megacentro Copiapo</v>
          </cell>
          <cell r="J3603" t="str">
            <v xml:space="preserve"> </v>
          </cell>
          <cell r="K3603" t="str">
            <v xml:space="preserve"> </v>
          </cell>
          <cell r="L3603" t="str">
            <v>Martin Thielemann</v>
          </cell>
          <cell r="M3603" t="str">
            <v>mthielemann@callegari.cl</v>
          </cell>
          <cell r="N3603">
            <v>5750000</v>
          </cell>
        </row>
        <row r="3604">
          <cell r="A3604" t="str">
            <v>JGBS35</v>
          </cell>
          <cell r="B3604">
            <v>43829.711111111108</v>
          </cell>
          <cell r="C3604" t="str">
            <v>KIA MOTORS</v>
          </cell>
          <cell r="D3604" t="str">
            <v>MORNING</v>
          </cell>
          <cell r="E3604">
            <v>2017</v>
          </cell>
          <cell r="F3604">
            <v>36000</v>
          </cell>
          <cell r="G3604" t="str">
            <v>MORNING EX 1.2L 5MT DAB AC</v>
          </cell>
          <cell r="H3604" t="str">
            <v>PLATEADO</v>
          </cell>
          <cell r="I3604" t="str">
            <v>Megacentro Ovalle</v>
          </cell>
          <cell r="J3604" t="str">
            <v xml:space="preserve"> </v>
          </cell>
          <cell r="K3604" t="str">
            <v xml:space="preserve"> </v>
          </cell>
          <cell r="L3604" t="str">
            <v>Marcelo Vigorena</v>
          </cell>
          <cell r="M3604" t="str">
            <v>mvigorena@callegari.cl</v>
          </cell>
          <cell r="N3604">
            <v>4000000</v>
          </cell>
        </row>
        <row r="3605">
          <cell r="A3605" t="str">
            <v>LBVV18</v>
          </cell>
          <cell r="B3605">
            <v>43829.681944444441</v>
          </cell>
          <cell r="C3605" t="str">
            <v>HYUNDAI</v>
          </cell>
          <cell r="D3605" t="str">
            <v>SANTA FE</v>
          </cell>
          <cell r="E3605">
            <v>2019</v>
          </cell>
          <cell r="F3605">
            <v>15000</v>
          </cell>
          <cell r="G3605" t="str">
            <v>2.4 DM WGN 4WD GLS MT</v>
          </cell>
          <cell r="H3605" t="str">
            <v>BLANCO</v>
          </cell>
          <cell r="I3605" t="str">
            <v>Megacentro Copiapo</v>
          </cell>
          <cell r="J3605" t="str">
            <v xml:space="preserve"> </v>
          </cell>
          <cell r="K3605" t="str">
            <v xml:space="preserve"> </v>
          </cell>
          <cell r="L3605" t="str">
            <v>Martin Thielemann</v>
          </cell>
          <cell r="M3605" t="str">
            <v>mthielemann@callegari.cl</v>
          </cell>
          <cell r="N3605">
            <v>12700000</v>
          </cell>
        </row>
        <row r="3606">
          <cell r="A3606" t="str">
            <v>JGCC14</v>
          </cell>
          <cell r="B3606">
            <v>43829.67083333333</v>
          </cell>
          <cell r="C3606" t="str">
            <v>CHEVROLET</v>
          </cell>
          <cell r="D3606" t="str">
            <v>SILVERADO</v>
          </cell>
          <cell r="E3606">
            <v>2017</v>
          </cell>
          <cell r="F3606">
            <v>56000</v>
          </cell>
          <cell r="G3606" t="str">
            <v>5.3 LTZ CC AT</v>
          </cell>
          <cell r="H3606" t="str">
            <v>AZUL</v>
          </cell>
          <cell r="I3606" t="str">
            <v>Local Fco De Aguirre</v>
          </cell>
          <cell r="J3606" t="str">
            <v xml:space="preserve"> </v>
          </cell>
          <cell r="K3606" t="str">
            <v xml:space="preserve"> </v>
          </cell>
          <cell r="L3606" t="str">
            <v>Maria Mendoza</v>
          </cell>
          <cell r="M3606" t="str">
            <v>maria.mendoza@callegari.cl</v>
          </cell>
          <cell r="N3606">
            <v>15500000</v>
          </cell>
        </row>
        <row r="3607">
          <cell r="A3607" t="str">
            <v>JZGL82</v>
          </cell>
          <cell r="B3607">
            <v>43829.404166666667</v>
          </cell>
          <cell r="C3607" t="str">
            <v>PEUGEOT</v>
          </cell>
          <cell r="D3607">
            <v>208</v>
          </cell>
          <cell r="E3607">
            <v>2018</v>
          </cell>
          <cell r="F3607">
            <v>35000</v>
          </cell>
          <cell r="G3607" t="str">
            <v>1.6 ALLURE PACK BLUEHDI 100HP MT DIESEL</v>
          </cell>
          <cell r="H3607" t="str">
            <v>GRIS</v>
          </cell>
          <cell r="I3607" t="str">
            <v>Local Usados</v>
          </cell>
          <cell r="J3607" t="str">
            <v xml:space="preserve"> </v>
          </cell>
          <cell r="K3607" t="str">
            <v xml:space="preserve"> </v>
          </cell>
          <cell r="L3607" t="str">
            <v>Rafael Puelma</v>
          </cell>
          <cell r="M3607" t="str">
            <v>rpuelma@callegari.cl</v>
          </cell>
          <cell r="N3607">
            <v>7200000</v>
          </cell>
        </row>
        <row r="3608">
          <cell r="A3608" t="str">
            <v>LCWF44</v>
          </cell>
          <cell r="B3608">
            <v>43817.515972222223</v>
          </cell>
          <cell r="C3608" t="str">
            <v>TOYOTA</v>
          </cell>
          <cell r="D3608" t="str">
            <v>YARIS</v>
          </cell>
          <cell r="E3608">
            <v>2019</v>
          </cell>
          <cell r="F3608">
            <v>16200</v>
          </cell>
          <cell r="G3608" t="str">
            <v>1.5 GLI 151ME1 MT</v>
          </cell>
          <cell r="H3608" t="str">
            <v>GRIS METALICO</v>
          </cell>
          <cell r="I3608" t="str">
            <v>Megacentro Copiapo</v>
          </cell>
          <cell r="J3608" t="str">
            <v xml:space="preserve"> </v>
          </cell>
          <cell r="K3608" t="str">
            <v xml:space="preserve"> </v>
          </cell>
          <cell r="L3608" t="str">
            <v>Alvaro Castro</v>
          </cell>
          <cell r="M3608" t="str">
            <v>acastro@callegari.cl</v>
          </cell>
          <cell r="N3608">
            <v>7000000</v>
          </cell>
        </row>
        <row r="3609">
          <cell r="A3609" t="str">
            <v>KJYJ81</v>
          </cell>
          <cell r="B3609">
            <v>43826.744444444441</v>
          </cell>
          <cell r="C3609" t="str">
            <v>FORD</v>
          </cell>
          <cell r="D3609" t="str">
            <v>ECOSPORT</v>
          </cell>
          <cell r="E3609">
            <v>2018</v>
          </cell>
          <cell r="F3609">
            <v>22000</v>
          </cell>
          <cell r="G3609" t="str">
            <v>1.5 TITANIUM MT</v>
          </cell>
          <cell r="H3609" t="str">
            <v>GRIS</v>
          </cell>
          <cell r="I3609" t="str">
            <v>Megacentro La Serena</v>
          </cell>
          <cell r="J3609" t="str">
            <v xml:space="preserve"> </v>
          </cell>
          <cell r="K3609" t="str">
            <v xml:space="preserve"> </v>
          </cell>
          <cell r="L3609" t="str">
            <v>Viviana Rojas</v>
          </cell>
          <cell r="M3609" t="str">
            <v>v.rojas@callegari.cl</v>
          </cell>
          <cell r="N3609">
            <v>8050000</v>
          </cell>
        </row>
        <row r="3610">
          <cell r="A3610" t="str">
            <v>GJJW67</v>
          </cell>
          <cell r="B3610">
            <v>43826.711805555555</v>
          </cell>
          <cell r="C3610" t="str">
            <v>FORD</v>
          </cell>
          <cell r="D3610" t="str">
            <v>ESCAPE</v>
          </cell>
          <cell r="E3610">
            <v>2014</v>
          </cell>
          <cell r="F3610">
            <v>60000</v>
          </cell>
          <cell r="G3610" t="str">
            <v>2.0 SE ECOBOOST AT 4X2</v>
          </cell>
          <cell r="H3610" t="str">
            <v>BLANCO</v>
          </cell>
          <cell r="I3610" t="str">
            <v>Usados Los Carreras</v>
          </cell>
          <cell r="J3610" t="str">
            <v xml:space="preserve"> </v>
          </cell>
          <cell r="K3610" t="str">
            <v xml:space="preserve"> </v>
          </cell>
          <cell r="L3610" t="str">
            <v>Jose Silva</v>
          </cell>
          <cell r="M3610" t="str">
            <v>jose.silva@callegari.cl</v>
          </cell>
          <cell r="N3610">
            <v>6500000</v>
          </cell>
        </row>
        <row r="3611">
          <cell r="A3611" t="str">
            <v>JPPC29</v>
          </cell>
          <cell r="B3611">
            <v>43826.463194444441</v>
          </cell>
          <cell r="C3611" t="str">
            <v>FORD</v>
          </cell>
          <cell r="D3611" t="str">
            <v>ECOSPORT</v>
          </cell>
          <cell r="E3611">
            <v>2017</v>
          </cell>
          <cell r="F3611">
            <v>113</v>
          </cell>
          <cell r="G3611" t="str">
            <v>1.6 S MT</v>
          </cell>
          <cell r="H3611" t="str">
            <v>GRIS</v>
          </cell>
          <cell r="I3611" t="str">
            <v>Sk Copiapo</v>
          </cell>
          <cell r="J3611" t="str">
            <v xml:space="preserve"> </v>
          </cell>
          <cell r="K3611" t="str">
            <v xml:space="preserve"> </v>
          </cell>
          <cell r="L3611" t="str">
            <v>Lorena Castillo</v>
          </cell>
          <cell r="M3611" t="str">
            <v>lcastillo@callegari.cl</v>
          </cell>
          <cell r="N3611">
            <v>6100000</v>
          </cell>
        </row>
        <row r="3612">
          <cell r="A3612" t="str">
            <v>JRBG27</v>
          </cell>
          <cell r="B3612">
            <v>43826.392361111109</v>
          </cell>
          <cell r="C3612" t="str">
            <v>MITSUBISHI</v>
          </cell>
          <cell r="D3612" t="str">
            <v>OUTLANDER</v>
          </cell>
          <cell r="E3612">
            <v>2017</v>
          </cell>
          <cell r="F3612">
            <v>69800</v>
          </cell>
          <cell r="G3612" t="str">
            <v>2.4 4X4 GLX AT</v>
          </cell>
          <cell r="H3612" t="str">
            <v>ROJO</v>
          </cell>
          <cell r="I3612" t="str">
            <v>Megacentro Ovalle</v>
          </cell>
          <cell r="J3612" t="str">
            <v xml:space="preserve"> </v>
          </cell>
          <cell r="K3612" t="str">
            <v xml:space="preserve"> </v>
          </cell>
          <cell r="L3612" t="str">
            <v>David Ramirez</v>
          </cell>
          <cell r="M3612" t="str">
            <v>dramirez@callegari.cl</v>
          </cell>
          <cell r="N3612">
            <v>9500000</v>
          </cell>
        </row>
        <row r="3613">
          <cell r="A3613" t="str">
            <v>FGXB52</v>
          </cell>
          <cell r="B3613">
            <v>43823.620138888888</v>
          </cell>
          <cell r="C3613" t="str">
            <v>KIA MOTORS</v>
          </cell>
          <cell r="D3613" t="str">
            <v>SPORTAGE</v>
          </cell>
          <cell r="E3613">
            <v>2013</v>
          </cell>
          <cell r="F3613">
            <v>100000</v>
          </cell>
          <cell r="G3613" t="str">
            <v>SPORTAGE LX GSL 2.0 MEC A/C DAB ABS 4X4</v>
          </cell>
          <cell r="H3613" t="str">
            <v>PLATEADO</v>
          </cell>
          <cell r="I3613" t="str">
            <v>Local Usados</v>
          </cell>
          <cell r="J3613" t="str">
            <v xml:space="preserve"> </v>
          </cell>
          <cell r="K3613" t="str">
            <v xml:space="preserve"> </v>
          </cell>
          <cell r="L3613" t="str">
            <v>Jordi Foitzick</v>
          </cell>
          <cell r="M3613" t="str">
            <v>jocarrasco@callegari.cl</v>
          </cell>
          <cell r="N3613">
            <v>5100000</v>
          </cell>
        </row>
        <row r="3614">
          <cell r="A3614" t="str">
            <v>HTCD71</v>
          </cell>
          <cell r="B3614">
            <v>43823.617361111108</v>
          </cell>
          <cell r="C3614" t="str">
            <v>KIA MOTORS</v>
          </cell>
          <cell r="D3614" t="str">
            <v>RIO 4</v>
          </cell>
          <cell r="E3614">
            <v>2016</v>
          </cell>
          <cell r="F3614">
            <v>59000</v>
          </cell>
          <cell r="G3614" t="str">
            <v>RIO 4 EX 1.2L 5MT DAB</v>
          </cell>
          <cell r="H3614" t="str">
            <v>PLATEADO</v>
          </cell>
          <cell r="I3614" t="str">
            <v>Kia La Serena</v>
          </cell>
          <cell r="J3614" t="str">
            <v xml:space="preserve"> </v>
          </cell>
          <cell r="K3614" t="str">
            <v xml:space="preserve"> </v>
          </cell>
          <cell r="L3614" t="str">
            <v>Erica Miranda</v>
          </cell>
          <cell r="M3614" t="str">
            <v>emiranda@callegari.cl</v>
          </cell>
          <cell r="N3614">
            <v>4700000</v>
          </cell>
        </row>
        <row r="3615">
          <cell r="A3615" t="str">
            <v>JWCL66</v>
          </cell>
          <cell r="B3615">
            <v>43823.510416666664</v>
          </cell>
          <cell r="C3615" t="str">
            <v>KIA MOTORS</v>
          </cell>
          <cell r="D3615" t="str">
            <v>SORENTO</v>
          </cell>
          <cell r="E3615">
            <v>2018</v>
          </cell>
          <cell r="F3615">
            <v>34638</v>
          </cell>
          <cell r="G3615" t="str">
            <v>SORENTO EX 2.4L GSL 6MT 2WD</v>
          </cell>
          <cell r="H3615" t="str">
            <v>PLATEADO</v>
          </cell>
          <cell r="I3615" t="str">
            <v>Second Floor Kia</v>
          </cell>
          <cell r="J3615" t="str">
            <v xml:space="preserve"> </v>
          </cell>
          <cell r="K3615" t="str">
            <v xml:space="preserve"> </v>
          </cell>
          <cell r="L3615" t="str">
            <v>Loreto Garces</v>
          </cell>
          <cell r="M3615" t="str">
            <v>lgarces@callegari.cl</v>
          </cell>
          <cell r="N3615">
            <v>11500000</v>
          </cell>
        </row>
        <row r="3616">
          <cell r="A3616" t="str">
            <v>KFPP80</v>
          </cell>
          <cell r="B3616">
            <v>43823.487500000003</v>
          </cell>
          <cell r="C3616" t="str">
            <v>KIA MOTORS</v>
          </cell>
          <cell r="D3616" t="str">
            <v>MORNING</v>
          </cell>
          <cell r="E3616">
            <v>2018</v>
          </cell>
          <cell r="F3616">
            <v>28000</v>
          </cell>
          <cell r="G3616" t="str">
            <v>MORNING EX 1.2L 5MT FULL</v>
          </cell>
          <cell r="H3616" t="str">
            <v>PLATEADO</v>
          </cell>
          <cell r="I3616" t="str">
            <v>Megacentro Copiapo</v>
          </cell>
          <cell r="J3616" t="str">
            <v xml:space="preserve"> </v>
          </cell>
          <cell r="K3616" t="str">
            <v xml:space="preserve"> </v>
          </cell>
          <cell r="L3616" t="str">
            <v>Atalia Quinteros</v>
          </cell>
          <cell r="M3616" t="str">
            <v>ataliaq@callegari.cl</v>
          </cell>
          <cell r="N3616">
            <v>4900000</v>
          </cell>
        </row>
        <row r="3617">
          <cell r="A3617" t="str">
            <v>KGLL34</v>
          </cell>
          <cell r="B3617">
            <v>43823.487500000003</v>
          </cell>
          <cell r="C3617" t="str">
            <v>NISSAN</v>
          </cell>
          <cell r="D3617" t="str">
            <v>KICKS</v>
          </cell>
          <cell r="E3617">
            <v>2018</v>
          </cell>
          <cell r="F3617">
            <v>20400</v>
          </cell>
          <cell r="G3617" t="str">
            <v>1.6 ADVANCE CVT AT</v>
          </cell>
          <cell r="H3617" t="str">
            <v>BLANCO</v>
          </cell>
          <cell r="I3617" t="str">
            <v>Nissan Copiapo</v>
          </cell>
          <cell r="J3617" t="str">
            <v xml:space="preserve"> </v>
          </cell>
          <cell r="K3617" t="str">
            <v xml:space="preserve"> </v>
          </cell>
          <cell r="L3617" t="str">
            <v>Jonathan Barraza</v>
          </cell>
          <cell r="M3617" t="str">
            <v>jbarraza@callegari.cl</v>
          </cell>
          <cell r="N3617">
            <v>9500000</v>
          </cell>
        </row>
        <row r="3618">
          <cell r="A3618" t="str">
            <v>HXTR55</v>
          </cell>
          <cell r="B3618">
            <v>43822.488888888889</v>
          </cell>
          <cell r="C3618" t="str">
            <v>MITSUBISHI</v>
          </cell>
          <cell r="D3618" t="str">
            <v>MONTERO SPORT</v>
          </cell>
          <cell r="E3618">
            <v>2016</v>
          </cell>
          <cell r="F3618">
            <v>53200</v>
          </cell>
          <cell r="H3618" t="str">
            <v>GRIS</v>
          </cell>
          <cell r="I3618" t="str">
            <v>Megacentro Ovalle</v>
          </cell>
          <cell r="J3618" t="str">
            <v xml:space="preserve"> </v>
          </cell>
          <cell r="K3618" t="str">
            <v xml:space="preserve"> </v>
          </cell>
          <cell r="L3618" t="str">
            <v>Ernesto Pereda</v>
          </cell>
          <cell r="M3618" t="str">
            <v>apereda@callegari.cl</v>
          </cell>
          <cell r="N3618">
            <v>10600000</v>
          </cell>
        </row>
        <row r="3619">
          <cell r="A3619" t="str">
            <v>KPXZ61</v>
          </cell>
          <cell r="B3619">
            <v>43822.488194444442</v>
          </cell>
          <cell r="C3619" t="str">
            <v>FORD</v>
          </cell>
          <cell r="D3619" t="str">
            <v>ECOSPORT</v>
          </cell>
          <cell r="E3619">
            <v>2018</v>
          </cell>
          <cell r="F3619">
            <v>50000</v>
          </cell>
          <cell r="G3619" t="str">
            <v>1.5 SE MT DIESEL</v>
          </cell>
          <cell r="H3619" t="str">
            <v>AZUL</v>
          </cell>
          <cell r="I3619" t="str">
            <v>Second Floor Peugeot</v>
          </cell>
          <cell r="J3619" t="str">
            <v xml:space="preserve"> </v>
          </cell>
          <cell r="K3619" t="str">
            <v xml:space="preserve"> </v>
          </cell>
          <cell r="L3619" t="str">
            <v>Adriana Casallas</v>
          </cell>
          <cell r="M3619" t="str">
            <v>acasallas@callegari.cl</v>
          </cell>
          <cell r="N3619">
            <v>7800000</v>
          </cell>
        </row>
        <row r="3620">
          <cell r="A3620" t="str">
            <v>JWCL18</v>
          </cell>
          <cell r="B3620">
            <v>43822.438888888886</v>
          </cell>
          <cell r="C3620" t="str">
            <v>KIA MOTORS</v>
          </cell>
          <cell r="D3620" t="str">
            <v>MORNING</v>
          </cell>
          <cell r="E3620">
            <v>2018</v>
          </cell>
          <cell r="F3620">
            <v>18000</v>
          </cell>
          <cell r="G3620" t="str">
            <v>MORNING EX 1.2L 5MT FULL</v>
          </cell>
          <cell r="H3620" t="str">
            <v>ROJO</v>
          </cell>
          <cell r="I3620" t="str">
            <v>Kia La Serena</v>
          </cell>
          <cell r="J3620" t="str">
            <v xml:space="preserve"> </v>
          </cell>
          <cell r="K3620" t="str">
            <v xml:space="preserve"> </v>
          </cell>
          <cell r="L3620" t="str">
            <v>Erica Miranda</v>
          </cell>
          <cell r="M3620" t="str">
            <v>emiranda@callegari.cl</v>
          </cell>
          <cell r="N3620">
            <v>5000000</v>
          </cell>
        </row>
        <row r="3621">
          <cell r="A3621" t="str">
            <v>JHRZ67</v>
          </cell>
          <cell r="B3621">
            <v>43819.761111111111</v>
          </cell>
          <cell r="C3621" t="str">
            <v>KIA MOTORS</v>
          </cell>
          <cell r="D3621" t="str">
            <v>MORNING</v>
          </cell>
          <cell r="E3621">
            <v>2017</v>
          </cell>
          <cell r="F3621">
            <v>30181</v>
          </cell>
          <cell r="G3621" t="str">
            <v>MORNING EX 1.2L 5MT DAB</v>
          </cell>
          <cell r="H3621" t="str">
            <v>PLATEADO</v>
          </cell>
          <cell r="I3621" t="str">
            <v>Kia La Serena</v>
          </cell>
          <cell r="J3621" t="str">
            <v xml:space="preserve"> </v>
          </cell>
          <cell r="K3621" t="str">
            <v xml:space="preserve"> </v>
          </cell>
          <cell r="L3621" t="str">
            <v>Erica Miranda</v>
          </cell>
          <cell r="M3621" t="str">
            <v>emiranda@callegari.cl</v>
          </cell>
          <cell r="N3621">
            <v>3700000</v>
          </cell>
        </row>
        <row r="3622">
          <cell r="A3622" t="str">
            <v>LHCP47</v>
          </cell>
          <cell r="B3622">
            <v>43819.691666666666</v>
          </cell>
          <cell r="C3622" t="str">
            <v>FORD</v>
          </cell>
          <cell r="D3622" t="str">
            <v>F-150</v>
          </cell>
          <cell r="E3622">
            <v>2019</v>
          </cell>
          <cell r="F3622">
            <v>10127</v>
          </cell>
          <cell r="G3622" t="str">
            <v>5.0 CC LARIAT SPORT AT 4X4</v>
          </cell>
          <cell r="H3622" t="str">
            <v>blanco</v>
          </cell>
          <cell r="I3622" t="str">
            <v>Megacentro La Serena</v>
          </cell>
          <cell r="J3622" t="str">
            <v xml:space="preserve"> </v>
          </cell>
          <cell r="K3622" t="str">
            <v xml:space="preserve"> </v>
          </cell>
          <cell r="L3622" t="str">
            <v>Viviana Rojas</v>
          </cell>
          <cell r="M3622" t="str">
            <v>v.rojas@callegari.cl</v>
          </cell>
          <cell r="N3622">
            <v>21500000</v>
          </cell>
        </row>
        <row r="3623">
          <cell r="A3623" t="str">
            <v>KDTX65</v>
          </cell>
          <cell r="B3623">
            <v>43819.506249999999</v>
          </cell>
          <cell r="C3623" t="str">
            <v>SSANGYONG</v>
          </cell>
          <cell r="D3623" t="str">
            <v>REXTON</v>
          </cell>
          <cell r="E3623">
            <v>2018</v>
          </cell>
          <cell r="F3623">
            <v>35610</v>
          </cell>
          <cell r="G3623" t="str">
            <v>2.2 AT 4X2 DIESEL</v>
          </cell>
          <cell r="H3623" t="str">
            <v>NEGRO</v>
          </cell>
          <cell r="I3623" t="str">
            <v>Megacentro Ovalle</v>
          </cell>
          <cell r="J3623" t="str">
            <v xml:space="preserve"> </v>
          </cell>
          <cell r="K3623" t="str">
            <v xml:space="preserve"> </v>
          </cell>
          <cell r="L3623" t="str">
            <v>Ernesto Pereda</v>
          </cell>
          <cell r="M3623" t="str">
            <v>apereda@callegari.cl</v>
          </cell>
          <cell r="N3623">
            <v>12500000</v>
          </cell>
        </row>
        <row r="3624">
          <cell r="A3624" t="str">
            <v>JZGL62</v>
          </cell>
          <cell r="B3624">
            <v>43819.475694444445</v>
          </cell>
          <cell r="C3624" t="str">
            <v>NISSAN</v>
          </cell>
          <cell r="D3624" t="str">
            <v>QASHQAI</v>
          </cell>
          <cell r="E3624">
            <v>2018</v>
          </cell>
          <cell r="F3624">
            <v>20000</v>
          </cell>
          <cell r="G3624" t="str">
            <v>2.0 SENSE AC MT 4X2</v>
          </cell>
          <cell r="H3624" t="str">
            <v>PLATEADO</v>
          </cell>
          <cell r="I3624" t="str">
            <v>Nissan La Serena</v>
          </cell>
          <cell r="J3624" t="str">
            <v xml:space="preserve"> </v>
          </cell>
          <cell r="K3624" t="str">
            <v xml:space="preserve"> </v>
          </cell>
          <cell r="L3624" t="str">
            <v>Matias Heredia</v>
          </cell>
          <cell r="M3624" t="str">
            <v>mheredia@callegari.cl</v>
          </cell>
          <cell r="N3624">
            <v>8450000</v>
          </cell>
        </row>
        <row r="3625">
          <cell r="A3625" t="str">
            <v>JGBJ67</v>
          </cell>
          <cell r="B3625">
            <v>43819.470138888886</v>
          </cell>
          <cell r="C3625" t="str">
            <v>NISSAN</v>
          </cell>
          <cell r="D3625" t="str">
            <v>X-TRAIL</v>
          </cell>
          <cell r="E3625">
            <v>2017</v>
          </cell>
          <cell r="F3625">
            <v>46800</v>
          </cell>
          <cell r="G3625" t="str">
            <v>2.5 SENSE CVT 2F AT 4X4</v>
          </cell>
          <cell r="H3625" t="str">
            <v>PLATEADO</v>
          </cell>
          <cell r="I3625" t="str">
            <v>Megacentro Copiapo</v>
          </cell>
          <cell r="J3625" t="str">
            <v xml:space="preserve"> </v>
          </cell>
          <cell r="K3625" t="str">
            <v xml:space="preserve"> </v>
          </cell>
          <cell r="L3625" t="str">
            <v>Martin Thielemann</v>
          </cell>
          <cell r="M3625" t="str">
            <v>mthielemann@callegari.cl</v>
          </cell>
          <cell r="N3625">
            <v>11700000</v>
          </cell>
        </row>
        <row r="3626">
          <cell r="A3626" t="str">
            <v>HTWG25</v>
          </cell>
          <cell r="B3626">
            <v>43819.402777777781</v>
          </cell>
          <cell r="C3626" t="str">
            <v>KIA MOTORS</v>
          </cell>
          <cell r="D3626" t="str">
            <v>CERATO 5</v>
          </cell>
          <cell r="E3626">
            <v>2016</v>
          </cell>
          <cell r="F3626">
            <v>87000</v>
          </cell>
          <cell r="G3626" t="str">
            <v>CERATO 5 SX 2.0 MT SPORT</v>
          </cell>
          <cell r="H3626" t="str">
            <v>PLATEADO</v>
          </cell>
          <cell r="I3626" t="str">
            <v>Second Floor Kia</v>
          </cell>
          <cell r="J3626" t="str">
            <v xml:space="preserve"> </v>
          </cell>
          <cell r="K3626" t="str">
            <v xml:space="preserve"> </v>
          </cell>
          <cell r="L3626" t="str">
            <v>Jorge Picon</v>
          </cell>
          <cell r="M3626" t="str">
            <v>jorge.picon@callegari.cl</v>
          </cell>
          <cell r="N3626">
            <v>6800000</v>
          </cell>
        </row>
        <row r="3627">
          <cell r="A3627" t="str">
            <v>GRRD24</v>
          </cell>
          <cell r="B3627">
            <v>43819.402083333334</v>
          </cell>
          <cell r="C3627" t="str">
            <v>MG</v>
          </cell>
          <cell r="D3627" t="str">
            <v>MG3</v>
          </cell>
          <cell r="E3627">
            <v>2014</v>
          </cell>
          <cell r="F3627">
            <v>60000</v>
          </cell>
          <cell r="G3627" t="str">
            <v>1.5 MT COMFORT</v>
          </cell>
          <cell r="H3627" t="str">
            <v>BLANCO</v>
          </cell>
          <cell r="I3627" t="str">
            <v>Local Fco De Aguirre</v>
          </cell>
          <cell r="J3627" t="str">
            <v xml:space="preserve"> </v>
          </cell>
          <cell r="K3627" t="str">
            <v xml:space="preserve"> </v>
          </cell>
          <cell r="L3627" t="str">
            <v>Rodrigo Sebastian Alhucema</v>
          </cell>
          <cell r="M3627" t="str">
            <v>ralhucema@callegari.cl</v>
          </cell>
          <cell r="N3627">
            <v>2700000</v>
          </cell>
        </row>
        <row r="3628">
          <cell r="A3628" t="str">
            <v>LJYP15</v>
          </cell>
          <cell r="B3628">
            <v>43818.738194444442</v>
          </cell>
          <cell r="C3628" t="str">
            <v>NISSAN</v>
          </cell>
          <cell r="D3628" t="str">
            <v>QASHQAI</v>
          </cell>
          <cell r="E3628">
            <v>2019</v>
          </cell>
          <cell r="F3628">
            <v>4800</v>
          </cell>
          <cell r="G3628" t="str">
            <v>2.0 SENSE AC MT 4X2</v>
          </cell>
          <cell r="H3628" t="str">
            <v>GRIS METALICO</v>
          </cell>
          <cell r="I3628" t="str">
            <v>Kia La Serena</v>
          </cell>
          <cell r="J3628" t="str">
            <v xml:space="preserve"> </v>
          </cell>
          <cell r="K3628" t="str">
            <v xml:space="preserve"> </v>
          </cell>
          <cell r="L3628" t="str">
            <v>José Cerda</v>
          </cell>
          <cell r="M3628" t="str">
            <v>jose.cerda@callegari.cl</v>
          </cell>
          <cell r="N3628">
            <v>9800000</v>
          </cell>
        </row>
        <row r="3629">
          <cell r="A3629" t="str">
            <v>GFLJ40</v>
          </cell>
          <cell r="B3629">
            <v>43818.715277777781</v>
          </cell>
          <cell r="C3629" t="str">
            <v>KIA MOTORS</v>
          </cell>
          <cell r="D3629" t="str">
            <v>SPORTAGE</v>
          </cell>
          <cell r="E3629">
            <v>2014</v>
          </cell>
          <cell r="F3629">
            <v>103000</v>
          </cell>
          <cell r="G3629" t="str">
            <v>SPORTAGE LX GSL 2.0 MEC A/C DAB ABS 4X4</v>
          </cell>
          <cell r="H3629" t="str">
            <v>BLANCO</v>
          </cell>
          <cell r="I3629" t="str">
            <v>Second Floor Kia</v>
          </cell>
          <cell r="J3629" t="str">
            <v xml:space="preserve"> </v>
          </cell>
          <cell r="K3629" t="str">
            <v xml:space="preserve"> </v>
          </cell>
          <cell r="L3629" t="str">
            <v>Jorge Picon</v>
          </cell>
          <cell r="M3629" t="str">
            <v>jorge.picon@callegari.cl</v>
          </cell>
          <cell r="N3629">
            <v>6150000</v>
          </cell>
        </row>
        <row r="3630">
          <cell r="A3630" t="str">
            <v>LDBH59</v>
          </cell>
          <cell r="B3630">
            <v>43818.705555555556</v>
          </cell>
          <cell r="C3630" t="str">
            <v>VOLVO</v>
          </cell>
          <cell r="D3630" t="str">
            <v>V40</v>
          </cell>
          <cell r="E3630">
            <v>2019</v>
          </cell>
          <cell r="F3630">
            <v>8000</v>
          </cell>
          <cell r="G3630" t="str">
            <v>2.0 D2 MT MOMENTUM DIESEL</v>
          </cell>
          <cell r="H3630" t="str">
            <v>gris</v>
          </cell>
          <cell r="I3630" t="str">
            <v>Local Usados</v>
          </cell>
          <cell r="J3630" t="str">
            <v xml:space="preserve"> </v>
          </cell>
          <cell r="K3630" t="str">
            <v xml:space="preserve"> </v>
          </cell>
          <cell r="L3630" t="str">
            <v>Rafael Puelma</v>
          </cell>
          <cell r="M3630" t="str">
            <v>rpuelma@callegari.cl</v>
          </cell>
          <cell r="N3630">
            <v>12500000</v>
          </cell>
        </row>
        <row r="3631">
          <cell r="A3631" t="str">
            <v>LCZZ25</v>
          </cell>
          <cell r="B3631">
            <v>43818.522916666669</v>
          </cell>
          <cell r="C3631" t="str">
            <v>RAM</v>
          </cell>
          <cell r="D3631">
            <v>700</v>
          </cell>
          <cell r="E3631">
            <v>2019</v>
          </cell>
          <cell r="F3631">
            <v>22000</v>
          </cell>
          <cell r="H3631" t="str">
            <v>ROJO</v>
          </cell>
          <cell r="I3631" t="str">
            <v>Second Floor Mitsubishi</v>
          </cell>
          <cell r="J3631" t="str">
            <v xml:space="preserve"> </v>
          </cell>
          <cell r="K3631" t="str">
            <v xml:space="preserve"> </v>
          </cell>
          <cell r="L3631" t="str">
            <v>Paola Hidalgo</v>
          </cell>
          <cell r="M3631" t="str">
            <v>paola.hidalgo@callegari.cl</v>
          </cell>
          <cell r="N3631">
            <v>5700000</v>
          </cell>
        </row>
        <row r="3632">
          <cell r="A3632" t="str">
            <v>KCBY84</v>
          </cell>
          <cell r="B3632">
            <v>43817.789583333331</v>
          </cell>
          <cell r="C3632" t="str">
            <v>NISSAN</v>
          </cell>
          <cell r="D3632" t="str">
            <v>VERSA</v>
          </cell>
          <cell r="E3632">
            <v>2018</v>
          </cell>
          <cell r="F3632">
            <v>18000</v>
          </cell>
          <cell r="G3632" t="str">
            <v>1.6 SENSE AC MT 4X2</v>
          </cell>
          <cell r="H3632" t="str">
            <v>PLATEADO</v>
          </cell>
          <cell r="I3632" t="str">
            <v>Nissan La Serena</v>
          </cell>
          <cell r="J3632" t="str">
            <v xml:space="preserve"> </v>
          </cell>
          <cell r="K3632" t="str">
            <v xml:space="preserve"> </v>
          </cell>
          <cell r="L3632" t="str">
            <v>Matias Heredia</v>
          </cell>
          <cell r="M3632" t="str">
            <v>mheredia@callegari.cl</v>
          </cell>
          <cell r="N3632">
            <v>5250000</v>
          </cell>
        </row>
        <row r="3633">
          <cell r="A3633" t="str">
            <v>KJXJ90</v>
          </cell>
          <cell r="B3633">
            <v>43817.742361111108</v>
          </cell>
          <cell r="C3633" t="str">
            <v>HYUNDAI</v>
          </cell>
          <cell r="D3633" t="str">
            <v>GRAND I-10</v>
          </cell>
          <cell r="E3633">
            <v>2018</v>
          </cell>
          <cell r="F3633">
            <v>56000</v>
          </cell>
          <cell r="G3633" t="str">
            <v>1.2 HB MT GLS 2AB AC PE</v>
          </cell>
          <cell r="H3633" t="str">
            <v>AZUL</v>
          </cell>
          <cell r="I3633" t="str">
            <v>Megacentro La Serena</v>
          </cell>
          <cell r="J3633" t="str">
            <v xml:space="preserve"> </v>
          </cell>
          <cell r="K3633" t="str">
            <v xml:space="preserve"> </v>
          </cell>
          <cell r="L3633" t="str">
            <v>Eliana Aguilera</v>
          </cell>
          <cell r="M3633" t="str">
            <v>belen.aguilera@callegari.cl</v>
          </cell>
          <cell r="N3633">
            <v>4750000</v>
          </cell>
        </row>
        <row r="3634">
          <cell r="A3634" t="str">
            <v>HZPT19</v>
          </cell>
          <cell r="B3634">
            <v>43816.775694444441</v>
          </cell>
          <cell r="C3634" t="str">
            <v>MITSUBISHI</v>
          </cell>
          <cell r="D3634" t="str">
            <v>OUTLANDER</v>
          </cell>
          <cell r="E3634">
            <v>2016</v>
          </cell>
          <cell r="F3634">
            <v>45000</v>
          </cell>
          <cell r="G3634" t="str">
            <v>2.0 4X2 MT</v>
          </cell>
          <cell r="H3634" t="str">
            <v>BLANCO</v>
          </cell>
          <cell r="I3634" t="str">
            <v>Nissan La Serena</v>
          </cell>
          <cell r="J3634" t="str">
            <v xml:space="preserve"> </v>
          </cell>
          <cell r="K3634" t="str">
            <v xml:space="preserve"> </v>
          </cell>
          <cell r="L3634" t="str">
            <v>Fabian Gutierrez</v>
          </cell>
          <cell r="M3634" t="str">
            <v>fgutierrez@callegari.cl</v>
          </cell>
          <cell r="N3634">
            <v>7000000</v>
          </cell>
        </row>
        <row r="3635">
          <cell r="A3635" t="str">
            <v>HLFS91</v>
          </cell>
          <cell r="B3635">
            <v>43816.775000000001</v>
          </cell>
          <cell r="C3635" t="str">
            <v>NISSAN</v>
          </cell>
          <cell r="D3635" t="str">
            <v>NP300</v>
          </cell>
          <cell r="E3635">
            <v>2015</v>
          </cell>
          <cell r="F3635">
            <v>99000</v>
          </cell>
          <cell r="G3635" t="str">
            <v>2.3 DSL DC SE MT 4WD</v>
          </cell>
          <cell r="H3635" t="str">
            <v>GRIS</v>
          </cell>
          <cell r="I3635" t="str">
            <v>Nissan La Serena</v>
          </cell>
          <cell r="J3635" t="str">
            <v xml:space="preserve"> </v>
          </cell>
          <cell r="K3635" t="str">
            <v xml:space="preserve"> </v>
          </cell>
          <cell r="L3635" t="str">
            <v>Fabian Gutierrez</v>
          </cell>
          <cell r="M3635" t="str">
            <v>fgutierrez@callegari.cl</v>
          </cell>
          <cell r="N3635">
            <v>9000000</v>
          </cell>
        </row>
        <row r="3636">
          <cell r="A3636" t="str">
            <v>KJYC75</v>
          </cell>
          <cell r="B3636">
            <v>43816.734722222223</v>
          </cell>
          <cell r="C3636" t="str">
            <v>NISSAN</v>
          </cell>
          <cell r="D3636" t="str">
            <v>KICKS</v>
          </cell>
          <cell r="E3636">
            <v>2018</v>
          </cell>
          <cell r="F3636">
            <v>29096</v>
          </cell>
          <cell r="G3636" t="str">
            <v>1.6 ADVANCE MT</v>
          </cell>
          <cell r="H3636" t="str">
            <v>NEGRO</v>
          </cell>
          <cell r="I3636" t="str">
            <v>Second Floor Peugeot</v>
          </cell>
          <cell r="J3636" t="str">
            <v xml:space="preserve"> </v>
          </cell>
          <cell r="K3636" t="str">
            <v xml:space="preserve"> </v>
          </cell>
          <cell r="L3636" t="str">
            <v>Adriana Casallas</v>
          </cell>
          <cell r="M3636" t="str">
            <v>acasallas@callegari.cl</v>
          </cell>
          <cell r="N3636">
            <v>8200000</v>
          </cell>
        </row>
        <row r="3637">
          <cell r="A3637" t="str">
            <v>JYBF19</v>
          </cell>
          <cell r="B3637">
            <v>43816.729166666664</v>
          </cell>
          <cell r="C3637" t="str">
            <v>KIA MOTORS</v>
          </cell>
          <cell r="D3637" t="str">
            <v>RIO 4</v>
          </cell>
          <cell r="E3637">
            <v>2018</v>
          </cell>
          <cell r="F3637">
            <v>28083</v>
          </cell>
          <cell r="G3637" t="str">
            <v>RIO 4 LX 1.4L 6MT</v>
          </cell>
          <cell r="H3637" t="str">
            <v>GRIS</v>
          </cell>
          <cell r="I3637" t="str">
            <v>Vallenar</v>
          </cell>
          <cell r="J3637" t="str">
            <v xml:space="preserve"> </v>
          </cell>
          <cell r="K3637" t="str">
            <v xml:space="preserve"> </v>
          </cell>
          <cell r="L3637" t="str">
            <v>Jorge Peña</v>
          </cell>
          <cell r="M3637" t="str">
            <v>jpenav@callegari.cl</v>
          </cell>
          <cell r="N3637">
            <v>6000000</v>
          </cell>
        </row>
        <row r="3638">
          <cell r="A3638" t="str">
            <v>KHPD56</v>
          </cell>
          <cell r="B3638">
            <v>43816.663194444445</v>
          </cell>
          <cell r="C3638" t="str">
            <v>FORD</v>
          </cell>
          <cell r="D3638" t="str">
            <v>F-150</v>
          </cell>
          <cell r="E3638">
            <v>2018</v>
          </cell>
          <cell r="F3638">
            <v>13400</v>
          </cell>
          <cell r="G3638" t="str">
            <v>3.3 XLT AT REGCAB 4X4</v>
          </cell>
          <cell r="H3638" t="str">
            <v>AZUL</v>
          </cell>
          <cell r="I3638" t="str">
            <v>Local Fco De Aguirre</v>
          </cell>
          <cell r="J3638" t="str">
            <v xml:space="preserve"> </v>
          </cell>
          <cell r="K3638" t="str">
            <v xml:space="preserve"> </v>
          </cell>
          <cell r="L3638" t="str">
            <v>Alejandra Morales</v>
          </cell>
          <cell r="M3638" t="str">
            <v>amorales@callegari.cl</v>
          </cell>
          <cell r="N3638">
            <v>14800000</v>
          </cell>
        </row>
        <row r="3639">
          <cell r="A3639" t="str">
            <v>JBSX23</v>
          </cell>
          <cell r="B3639">
            <v>43816.543055555558</v>
          </cell>
          <cell r="C3639" t="str">
            <v>NISSAN</v>
          </cell>
          <cell r="D3639" t="str">
            <v>QASHQAI</v>
          </cell>
          <cell r="E3639">
            <v>2016</v>
          </cell>
          <cell r="F3639">
            <v>91000</v>
          </cell>
          <cell r="G3639" t="str">
            <v>2.0 SENSE AC MT 4X2</v>
          </cell>
          <cell r="H3639" t="str">
            <v>GRIS</v>
          </cell>
          <cell r="I3639" t="str">
            <v>Second Floor Peugeot</v>
          </cell>
          <cell r="J3639" t="str">
            <v xml:space="preserve"> </v>
          </cell>
          <cell r="K3639" t="str">
            <v xml:space="preserve"> </v>
          </cell>
          <cell r="L3639" t="str">
            <v>Adriana Casallas</v>
          </cell>
          <cell r="M3639" t="str">
            <v>acasallas@callegari.cl</v>
          </cell>
          <cell r="N3639">
            <v>7600000</v>
          </cell>
        </row>
        <row r="3640">
          <cell r="A3640" t="str">
            <v>HJTJ56</v>
          </cell>
          <cell r="B3640">
            <v>43816.447916666664</v>
          </cell>
          <cell r="C3640" t="str">
            <v>MAZDA</v>
          </cell>
          <cell r="D3640" t="str">
            <v>MAZDA5</v>
          </cell>
          <cell r="E3640">
            <v>2016</v>
          </cell>
          <cell r="F3640">
            <v>44000</v>
          </cell>
          <cell r="G3640" t="str">
            <v>2.0 V 5AT AT</v>
          </cell>
          <cell r="H3640" t="str">
            <v>BLANCO</v>
          </cell>
          <cell r="I3640" t="str">
            <v>Nissan Copiapo</v>
          </cell>
          <cell r="J3640" t="str">
            <v xml:space="preserve"> </v>
          </cell>
          <cell r="K3640" t="str">
            <v xml:space="preserve"> </v>
          </cell>
          <cell r="L3640" t="str">
            <v>Eliana Duque</v>
          </cell>
          <cell r="M3640" t="str">
            <v>eliana.duque@callegari.cl</v>
          </cell>
          <cell r="N3640">
            <v>6200000</v>
          </cell>
        </row>
        <row r="3641">
          <cell r="A3641" t="str">
            <v>GHSS20</v>
          </cell>
          <cell r="B3641">
            <v>43816.408333333333</v>
          </cell>
          <cell r="C3641" t="str">
            <v>HYUNDAI</v>
          </cell>
          <cell r="D3641" t="str">
            <v>ACCENT</v>
          </cell>
          <cell r="E3641">
            <v>2014</v>
          </cell>
          <cell r="F3641">
            <v>118000</v>
          </cell>
          <cell r="G3641" t="str">
            <v>1.4 RB GL AC MT 4X2</v>
          </cell>
          <cell r="H3641" t="str">
            <v>AZUL</v>
          </cell>
          <cell r="I3641" t="str">
            <v>Nissan La Serena</v>
          </cell>
          <cell r="J3641" t="str">
            <v xml:space="preserve"> </v>
          </cell>
          <cell r="K3641" t="str">
            <v xml:space="preserve"> </v>
          </cell>
          <cell r="L3641" t="str">
            <v>Fabian Gutierrez</v>
          </cell>
          <cell r="M3641" t="str">
            <v>fgutierrez@callegari.cl</v>
          </cell>
          <cell r="N3641">
            <v>3350000</v>
          </cell>
        </row>
        <row r="3642">
          <cell r="A3642" t="str">
            <v>GTLS37</v>
          </cell>
          <cell r="B3642">
            <v>43815.439583333333</v>
          </cell>
          <cell r="C3642" t="str">
            <v>MITSUBISHI</v>
          </cell>
          <cell r="D3642" t="str">
            <v>OUTLANDER</v>
          </cell>
          <cell r="E3642">
            <v>2015</v>
          </cell>
          <cell r="F3642">
            <v>63873</v>
          </cell>
          <cell r="G3642" t="str">
            <v>2.0 4X2 MT</v>
          </cell>
          <cell r="H3642" t="str">
            <v>GRIS</v>
          </cell>
          <cell r="I3642" t="str">
            <v>Vallenar</v>
          </cell>
          <cell r="J3642" t="str">
            <v xml:space="preserve"> </v>
          </cell>
          <cell r="K3642" t="str">
            <v xml:space="preserve"> </v>
          </cell>
          <cell r="L3642" t="str">
            <v>Claudia Vasquez</v>
          </cell>
          <cell r="M3642" t="str">
            <v>cvasquez@callegari.cl</v>
          </cell>
          <cell r="N3642">
            <v>6300000</v>
          </cell>
        </row>
        <row r="3643">
          <cell r="A3643" t="str">
            <v>HYSP55</v>
          </cell>
          <cell r="B3643">
            <v>43813.565972222219</v>
          </cell>
          <cell r="C3643" t="str">
            <v>MITSUBISHI</v>
          </cell>
          <cell r="D3643" t="str">
            <v>MONTERO SPORT</v>
          </cell>
          <cell r="E3643">
            <v>2016</v>
          </cell>
          <cell r="F3643">
            <v>68000</v>
          </cell>
          <cell r="G3643" t="str">
            <v>2.5 MT 4X2 DSL G2</v>
          </cell>
          <cell r="H3643" t="str">
            <v>GRIS</v>
          </cell>
          <cell r="I3643" t="str">
            <v>Megacentro Ovalle</v>
          </cell>
          <cell r="J3643" t="str">
            <v xml:space="preserve"> </v>
          </cell>
          <cell r="K3643" t="str">
            <v xml:space="preserve"> </v>
          </cell>
          <cell r="L3643" t="str">
            <v>Juan Briceño</v>
          </cell>
          <cell r="M3643" t="str">
            <v>jbriceno@callegari.cl</v>
          </cell>
          <cell r="N3643">
            <v>9500000</v>
          </cell>
        </row>
        <row r="3644">
          <cell r="A3644" t="str">
            <v>JHVW29</v>
          </cell>
          <cell r="B3644">
            <v>43813.447916666664</v>
          </cell>
          <cell r="C3644" t="str">
            <v>SUZUKI</v>
          </cell>
          <cell r="D3644" t="str">
            <v>SWIFT</v>
          </cell>
          <cell r="E3644">
            <v>2017</v>
          </cell>
          <cell r="F3644">
            <v>42000</v>
          </cell>
          <cell r="G3644" t="str">
            <v>1.2 GL SPORT MT AC</v>
          </cell>
          <cell r="H3644" t="str">
            <v>BLANCO</v>
          </cell>
          <cell r="I3644" t="str">
            <v>Second Floor Kia</v>
          </cell>
          <cell r="J3644" t="str">
            <v xml:space="preserve"> </v>
          </cell>
          <cell r="K3644" t="str">
            <v xml:space="preserve"> </v>
          </cell>
          <cell r="L3644" t="str">
            <v>Loreto Garces</v>
          </cell>
          <cell r="M3644" t="str">
            <v>lgarces@callegari.cl</v>
          </cell>
          <cell r="N3644">
            <v>4600000</v>
          </cell>
        </row>
        <row r="3645">
          <cell r="A3645" t="str">
            <v>JPZT25</v>
          </cell>
          <cell r="B3645">
            <v>43813.425694444442</v>
          </cell>
          <cell r="C3645" t="str">
            <v>NISSAN</v>
          </cell>
          <cell r="D3645" t="str">
            <v>QASHQAI</v>
          </cell>
          <cell r="E3645">
            <v>2017</v>
          </cell>
          <cell r="F3645">
            <v>45000</v>
          </cell>
          <cell r="G3645" t="str">
            <v>2.0 SENSE AC MT 4X2</v>
          </cell>
          <cell r="H3645" t="str">
            <v>ROJO</v>
          </cell>
          <cell r="I3645" t="str">
            <v xml:space="preserve">Premium Usados </v>
          </cell>
          <cell r="J3645" t="str">
            <v xml:space="preserve"> </v>
          </cell>
          <cell r="K3645" t="str">
            <v xml:space="preserve"> </v>
          </cell>
          <cell r="L3645" t="str">
            <v>Vanessa  Casanga</v>
          </cell>
          <cell r="M3645" t="str">
            <v>vcasanga@callegari.cl</v>
          </cell>
          <cell r="N3645">
            <v>8000000</v>
          </cell>
        </row>
        <row r="3646">
          <cell r="A3646" t="str">
            <v>GZBP56</v>
          </cell>
          <cell r="B3646">
            <v>43812.742361111108</v>
          </cell>
          <cell r="C3646" t="str">
            <v>MG</v>
          </cell>
          <cell r="D3646">
            <v>360</v>
          </cell>
          <cell r="E3646">
            <v>2015</v>
          </cell>
          <cell r="F3646">
            <v>36000</v>
          </cell>
          <cell r="H3646" t="str">
            <v>GRIS</v>
          </cell>
          <cell r="I3646" t="str">
            <v>Second Floor Mitsubishi</v>
          </cell>
          <cell r="J3646" t="str">
            <v xml:space="preserve"> </v>
          </cell>
          <cell r="K3646" t="str">
            <v xml:space="preserve"> </v>
          </cell>
          <cell r="L3646" t="str">
            <v>Paola Hidalgo</v>
          </cell>
          <cell r="M3646" t="str">
            <v>paola.hidalgo@callegari.cl</v>
          </cell>
          <cell r="N3646">
            <v>3350000</v>
          </cell>
        </row>
        <row r="3647">
          <cell r="A3647" t="str">
            <v>JGBR41</v>
          </cell>
          <cell r="B3647">
            <v>43812.724999999999</v>
          </cell>
          <cell r="C3647" t="str">
            <v>MG</v>
          </cell>
          <cell r="D3647" t="str">
            <v>MG3</v>
          </cell>
          <cell r="E3647">
            <v>2017</v>
          </cell>
          <cell r="F3647">
            <v>37957</v>
          </cell>
          <cell r="H3647" t="str">
            <v>AZUL</v>
          </cell>
          <cell r="I3647" t="str">
            <v>Vallenar</v>
          </cell>
          <cell r="J3647" t="str">
            <v xml:space="preserve"> </v>
          </cell>
          <cell r="K3647" t="str">
            <v xml:space="preserve"> </v>
          </cell>
          <cell r="L3647" t="str">
            <v>Jorge Peña</v>
          </cell>
          <cell r="M3647" t="str">
            <v>jpenav@callegari.cl</v>
          </cell>
          <cell r="N3647">
            <v>3500000</v>
          </cell>
        </row>
        <row r="3648">
          <cell r="A3648" t="str">
            <v>LBGS85</v>
          </cell>
          <cell r="B3648">
            <v>43812.559027777781</v>
          </cell>
          <cell r="C3648" t="str">
            <v>NISSAN</v>
          </cell>
          <cell r="D3648" t="str">
            <v>KICKS</v>
          </cell>
          <cell r="E3648">
            <v>2019</v>
          </cell>
          <cell r="F3648">
            <v>18000</v>
          </cell>
          <cell r="G3648" t="str">
            <v>1.6 ADVANCE MT</v>
          </cell>
          <cell r="H3648" t="str">
            <v>ROJO</v>
          </cell>
          <cell r="I3648" t="str">
            <v>Nissan La Serena</v>
          </cell>
          <cell r="J3648" t="str">
            <v xml:space="preserve"> </v>
          </cell>
          <cell r="K3648" t="str">
            <v xml:space="preserve"> </v>
          </cell>
          <cell r="L3648" t="str">
            <v>Matias Heredia</v>
          </cell>
          <cell r="M3648" t="str">
            <v>mheredia@callegari.cl</v>
          </cell>
          <cell r="N3648">
            <v>8600000</v>
          </cell>
        </row>
        <row r="3649">
          <cell r="A3649" t="str">
            <v>KRWC85</v>
          </cell>
          <cell r="B3649">
            <v>43812.506249999999</v>
          </cell>
          <cell r="C3649" t="str">
            <v>RAM</v>
          </cell>
          <cell r="D3649">
            <v>700</v>
          </cell>
          <cell r="E3649">
            <v>2018</v>
          </cell>
          <cell r="F3649">
            <v>20250</v>
          </cell>
          <cell r="H3649" t="str">
            <v>ROJO</v>
          </cell>
          <cell r="I3649" t="str">
            <v>Second Floor Mitsubishi</v>
          </cell>
          <cell r="J3649" t="str">
            <v xml:space="preserve"> </v>
          </cell>
          <cell r="K3649" t="str">
            <v xml:space="preserve"> </v>
          </cell>
          <cell r="L3649" t="str">
            <v>Paola Hidalgo</v>
          </cell>
          <cell r="M3649" t="str">
            <v>paola.hidalgo@callegari.cl</v>
          </cell>
          <cell r="N3649">
            <v>6000000</v>
          </cell>
        </row>
        <row r="3650">
          <cell r="A3650" t="str">
            <v>FJVX66</v>
          </cell>
          <cell r="B3650">
            <v>43812.468055555553</v>
          </cell>
          <cell r="C3650" t="str">
            <v>FORD</v>
          </cell>
          <cell r="D3650" t="str">
            <v>EXPLORER</v>
          </cell>
          <cell r="E3650">
            <v>2013</v>
          </cell>
          <cell r="F3650">
            <v>29300</v>
          </cell>
          <cell r="G3650" t="str">
            <v>2.0 ECOBOOST AT</v>
          </cell>
          <cell r="H3650" t="str">
            <v>BLANCO</v>
          </cell>
          <cell r="I3650" t="str">
            <v>Megacentro La Serena</v>
          </cell>
          <cell r="J3650" t="str">
            <v xml:space="preserve"> </v>
          </cell>
          <cell r="K3650" t="str">
            <v xml:space="preserve"> </v>
          </cell>
          <cell r="L3650" t="str">
            <v>Eliana Aguilera</v>
          </cell>
          <cell r="M3650" t="str">
            <v>belen.aguilera@callegari.cl</v>
          </cell>
          <cell r="N3650">
            <v>9000000</v>
          </cell>
        </row>
        <row r="3651">
          <cell r="A3651" t="str">
            <v>JHRW27</v>
          </cell>
          <cell r="B3651">
            <v>43812.436111111114</v>
          </cell>
          <cell r="C3651" t="str">
            <v>NISSAN</v>
          </cell>
          <cell r="D3651" t="str">
            <v>X-TRAIL</v>
          </cell>
          <cell r="E3651">
            <v>2017</v>
          </cell>
          <cell r="F3651">
            <v>32250</v>
          </cell>
          <cell r="G3651" t="str">
            <v>2.5 SENSE CVT 4X2 2F AT</v>
          </cell>
          <cell r="H3651" t="str">
            <v>BLANCO</v>
          </cell>
          <cell r="I3651" t="str">
            <v>Megacentro La Serena</v>
          </cell>
          <cell r="J3651" t="str">
            <v xml:space="preserve"> </v>
          </cell>
          <cell r="K3651" t="str">
            <v xml:space="preserve"> </v>
          </cell>
          <cell r="L3651" t="str">
            <v>Manuel Villalon</v>
          </cell>
          <cell r="M3651" t="str">
            <v>mvillalon@callegari.cl</v>
          </cell>
          <cell r="N3651">
            <v>9000000</v>
          </cell>
        </row>
        <row r="3652">
          <cell r="A3652" t="str">
            <v>JGBY43</v>
          </cell>
          <cell r="B3652">
            <v>43812.395833333336</v>
          </cell>
          <cell r="C3652" t="str">
            <v>NISSAN</v>
          </cell>
          <cell r="D3652" t="str">
            <v>QASHQAI</v>
          </cell>
          <cell r="E3652">
            <v>2017</v>
          </cell>
          <cell r="F3652">
            <v>31000</v>
          </cell>
          <cell r="G3652" t="str">
            <v>2.0 EXCLUSIVE CTV AC SUN ROOF CUERO AT 4X4</v>
          </cell>
          <cell r="H3652" t="str">
            <v>BLANCO</v>
          </cell>
          <cell r="I3652" t="str">
            <v>Local Usados</v>
          </cell>
          <cell r="J3652" t="str">
            <v xml:space="preserve"> </v>
          </cell>
          <cell r="K3652" t="str">
            <v xml:space="preserve"> </v>
          </cell>
          <cell r="L3652" t="str">
            <v>Jordi Foitzick</v>
          </cell>
          <cell r="M3652" t="str">
            <v>jocarrasco@callegari.cl</v>
          </cell>
          <cell r="N3652">
            <v>10300000</v>
          </cell>
        </row>
        <row r="3653">
          <cell r="A3653" t="str">
            <v>JXGD93</v>
          </cell>
          <cell r="B3653">
            <v>43812.386111111111</v>
          </cell>
          <cell r="C3653" t="str">
            <v>PEUGEOT</v>
          </cell>
          <cell r="D3653">
            <v>3008</v>
          </cell>
          <cell r="E3653">
            <v>2018</v>
          </cell>
          <cell r="F3653">
            <v>60000</v>
          </cell>
          <cell r="G3653" t="str">
            <v>1.6 ALLURE BLUEHDI 120HP E6 AT DIESEL</v>
          </cell>
          <cell r="H3653" t="str">
            <v>GRIS</v>
          </cell>
          <cell r="I3653" t="str">
            <v>Local Fco De Aguirre</v>
          </cell>
          <cell r="J3653" t="str">
            <v xml:space="preserve"> </v>
          </cell>
          <cell r="K3653" t="str">
            <v xml:space="preserve"> </v>
          </cell>
          <cell r="L3653" t="str">
            <v>Alejandra Morales</v>
          </cell>
          <cell r="M3653" t="str">
            <v>amorales@callegari.cl</v>
          </cell>
          <cell r="N3653">
            <v>12900000</v>
          </cell>
        </row>
        <row r="3654">
          <cell r="A3654" t="str">
            <v>GVTZ26</v>
          </cell>
          <cell r="B3654">
            <v>43810.401388888888</v>
          </cell>
          <cell r="C3654" t="str">
            <v>AUDI</v>
          </cell>
          <cell r="D3654" t="str">
            <v>A1</v>
          </cell>
          <cell r="E3654">
            <v>2015</v>
          </cell>
          <cell r="F3654">
            <v>45000</v>
          </cell>
          <cell r="G3654" t="str">
            <v>1.4 SPORTBACK TFSI 125 MT</v>
          </cell>
          <cell r="H3654" t="str">
            <v>BLANCO</v>
          </cell>
          <cell r="I3654" t="str">
            <v>Local Usados</v>
          </cell>
          <cell r="J3654" t="str">
            <v xml:space="preserve"> </v>
          </cell>
          <cell r="K3654" t="str">
            <v xml:space="preserve"> </v>
          </cell>
          <cell r="L3654" t="str">
            <v>Rafael Puelma</v>
          </cell>
          <cell r="M3654" t="str">
            <v>rpuelma@callegari.cl</v>
          </cell>
          <cell r="N3654">
            <v>6000000</v>
          </cell>
        </row>
        <row r="3655">
          <cell r="A3655" t="str">
            <v>KFZR87</v>
          </cell>
          <cell r="B3655">
            <v>43809.685416666667</v>
          </cell>
          <cell r="C3655" t="str">
            <v>FORD</v>
          </cell>
          <cell r="D3655" t="str">
            <v>EXPLORER</v>
          </cell>
          <cell r="E3655">
            <v>2018</v>
          </cell>
          <cell r="F3655">
            <v>33739</v>
          </cell>
          <cell r="G3655" t="str">
            <v>2.3 ECOBOOST / LIMITED 4X4 AT</v>
          </cell>
          <cell r="H3655" t="str">
            <v>GRIS</v>
          </cell>
          <cell r="I3655" t="str">
            <v>Camiones</v>
          </cell>
          <cell r="J3655" t="str">
            <v xml:space="preserve"> </v>
          </cell>
          <cell r="K3655" t="str">
            <v xml:space="preserve"> </v>
          </cell>
          <cell r="L3655" t="str">
            <v>Juan Gonzalez</v>
          </cell>
          <cell r="M3655" t="str">
            <v>jgonzalez@callegari.cl</v>
          </cell>
          <cell r="N3655">
            <v>18000000</v>
          </cell>
        </row>
        <row r="3656">
          <cell r="A3656" t="str">
            <v>HHXT31</v>
          </cell>
          <cell r="B3656">
            <v>43808.690972222219</v>
          </cell>
          <cell r="C3656" t="str">
            <v>HYUNDAI</v>
          </cell>
          <cell r="D3656" t="str">
            <v>PORTER</v>
          </cell>
          <cell r="E3656">
            <v>2015</v>
          </cell>
          <cell r="F3656">
            <v>40000</v>
          </cell>
          <cell r="G3656" t="str">
            <v>2.5 0 CRDI GL CAMIONETA MT DIESEL</v>
          </cell>
          <cell r="H3656" t="str">
            <v>BLANCO</v>
          </cell>
          <cell r="I3656" t="str">
            <v>Usados Los Carreras</v>
          </cell>
          <cell r="J3656" t="str">
            <v xml:space="preserve"> </v>
          </cell>
          <cell r="K3656" t="str">
            <v xml:space="preserve"> </v>
          </cell>
          <cell r="L3656" t="str">
            <v>Jose Silva</v>
          </cell>
          <cell r="M3656" t="str">
            <v>jose.silva@callegari.cl</v>
          </cell>
          <cell r="N3656">
            <v>8000000</v>
          </cell>
        </row>
        <row r="3657">
          <cell r="A3657" t="str">
            <v>JDKV46</v>
          </cell>
          <cell r="B3657">
            <v>43808.69027777778</v>
          </cell>
          <cell r="C3657" t="str">
            <v>CHERY</v>
          </cell>
          <cell r="D3657" t="str">
            <v>TIGGO 3</v>
          </cell>
          <cell r="E3657">
            <v>2017</v>
          </cell>
          <cell r="F3657">
            <v>48506</v>
          </cell>
          <cell r="H3657" t="str">
            <v>BLANCO</v>
          </cell>
          <cell r="I3657" t="str">
            <v>Local Fco De Aguirre</v>
          </cell>
          <cell r="J3657" t="str">
            <v xml:space="preserve"> </v>
          </cell>
          <cell r="K3657" t="str">
            <v xml:space="preserve"> </v>
          </cell>
          <cell r="L3657" t="str">
            <v>Maria Mendoza</v>
          </cell>
          <cell r="M3657" t="str">
            <v>maria.mendoza@callegari.cl</v>
          </cell>
          <cell r="N3657">
            <v>4600000</v>
          </cell>
        </row>
        <row r="3658">
          <cell r="A3658" t="str">
            <v>JZGG61</v>
          </cell>
          <cell r="B3658">
            <v>43806.503472222219</v>
          </cell>
          <cell r="C3658" t="str">
            <v>KIA MOTORS</v>
          </cell>
          <cell r="D3658" t="str">
            <v>RIO 5</v>
          </cell>
          <cell r="E3658">
            <v>2018</v>
          </cell>
          <cell r="F3658">
            <v>250000</v>
          </cell>
          <cell r="G3658" t="str">
            <v>RIO 5 EX 1.4L 6MT AC</v>
          </cell>
          <cell r="H3658" t="str">
            <v>ROJO</v>
          </cell>
          <cell r="I3658" t="str">
            <v>Second Floor Kia</v>
          </cell>
          <cell r="J3658" t="str">
            <v xml:space="preserve"> </v>
          </cell>
          <cell r="K3658" t="str">
            <v xml:space="preserve"> </v>
          </cell>
          <cell r="L3658" t="str">
            <v>Loreto Garces</v>
          </cell>
          <cell r="M3658" t="str">
            <v>lgarces@callegari.cl</v>
          </cell>
          <cell r="N3658">
            <v>6400000</v>
          </cell>
        </row>
        <row r="3659">
          <cell r="A3659" t="str">
            <v>JYBF72</v>
          </cell>
          <cell r="B3659">
            <v>43805.712500000001</v>
          </cell>
          <cell r="C3659" t="str">
            <v>FORD</v>
          </cell>
          <cell r="D3659" t="str">
            <v>ECOSPORT</v>
          </cell>
          <cell r="E3659">
            <v>2018</v>
          </cell>
          <cell r="F3659">
            <v>51500</v>
          </cell>
          <cell r="G3659" t="str">
            <v>1.5 S MT</v>
          </cell>
          <cell r="H3659" t="str">
            <v>NEGRO</v>
          </cell>
          <cell r="I3659" t="str">
            <v>Megacentro La Serena</v>
          </cell>
          <cell r="J3659" t="str">
            <v xml:space="preserve"> </v>
          </cell>
          <cell r="K3659" t="str">
            <v xml:space="preserve"> </v>
          </cell>
          <cell r="L3659" t="str">
            <v>Fabian Muñoz</v>
          </cell>
          <cell r="M3659" t="str">
            <v>fmunoz@callegari.cl</v>
          </cell>
          <cell r="N3659">
            <v>6750000</v>
          </cell>
        </row>
        <row r="3660">
          <cell r="A3660" t="str">
            <v>JDKB73</v>
          </cell>
          <cell r="B3660">
            <v>43805.540277777778</v>
          </cell>
          <cell r="C3660" t="str">
            <v>FORD</v>
          </cell>
          <cell r="D3660" t="str">
            <v>ECOSPORT</v>
          </cell>
          <cell r="E3660">
            <v>2017</v>
          </cell>
          <cell r="F3660">
            <v>19000</v>
          </cell>
          <cell r="G3660" t="str">
            <v>1.6 SE MT</v>
          </cell>
          <cell r="H3660" t="str">
            <v>BLANCO</v>
          </cell>
          <cell r="I3660" t="str">
            <v>Megacentro Copiapo</v>
          </cell>
          <cell r="J3660" t="str">
            <v xml:space="preserve"> </v>
          </cell>
          <cell r="K3660" t="str">
            <v xml:space="preserve"> </v>
          </cell>
          <cell r="L3660" t="str">
            <v>Alvaro Castro</v>
          </cell>
          <cell r="M3660" t="str">
            <v>acastro@callegari.cl</v>
          </cell>
          <cell r="N3660">
            <v>6300000</v>
          </cell>
        </row>
        <row r="3661">
          <cell r="A3661" t="str">
            <v>KJYF58</v>
          </cell>
          <cell r="B3661">
            <v>43805.431250000001</v>
          </cell>
          <cell r="C3661" t="str">
            <v>FORD</v>
          </cell>
          <cell r="D3661" t="str">
            <v>FIESTA</v>
          </cell>
          <cell r="E3661">
            <v>2018</v>
          </cell>
          <cell r="F3661">
            <v>19600</v>
          </cell>
          <cell r="G3661" t="str">
            <v>1.6 SE 4P MT</v>
          </cell>
          <cell r="H3661" t="str">
            <v>BLANCO</v>
          </cell>
          <cell r="I3661" t="str">
            <v>Megacentro La Serena</v>
          </cell>
          <cell r="J3661" t="str">
            <v xml:space="preserve"> </v>
          </cell>
          <cell r="K3661" t="str">
            <v xml:space="preserve"> </v>
          </cell>
          <cell r="L3661" t="str">
            <v>Eliana Aguilera</v>
          </cell>
          <cell r="M3661" t="str">
            <v>belen.aguilera@callegari.cl</v>
          </cell>
          <cell r="N3661">
            <v>6000000</v>
          </cell>
        </row>
        <row r="3662">
          <cell r="A3662" t="str">
            <v>LCVZ12</v>
          </cell>
          <cell r="B3662">
            <v>43805.410416666666</v>
          </cell>
          <cell r="C3662" t="str">
            <v>NISSAN</v>
          </cell>
          <cell r="D3662" t="str">
            <v>SENTRA</v>
          </cell>
          <cell r="E3662">
            <v>2019</v>
          </cell>
          <cell r="F3662">
            <v>8000</v>
          </cell>
          <cell r="G3662" t="str">
            <v>1.8 SENSE AC MT 4X2</v>
          </cell>
          <cell r="H3662" t="str">
            <v>BLANCO</v>
          </cell>
          <cell r="I3662" t="str">
            <v>Premium Copiapo</v>
          </cell>
          <cell r="J3662" t="str">
            <v xml:space="preserve"> </v>
          </cell>
          <cell r="K3662" t="str">
            <v xml:space="preserve"> </v>
          </cell>
          <cell r="L3662" t="str">
            <v>Paulina Henriquez</v>
          </cell>
          <cell r="M3662" t="str">
            <v>phenriquez@callegari.cl</v>
          </cell>
          <cell r="N3662">
            <v>7000000</v>
          </cell>
        </row>
        <row r="3663">
          <cell r="A3663" t="str">
            <v>GHVX88</v>
          </cell>
          <cell r="B3663">
            <v>43804.713888888888</v>
          </cell>
          <cell r="C3663" t="str">
            <v>JEEP</v>
          </cell>
          <cell r="D3663" t="str">
            <v>GRAND CHEROKEE</v>
          </cell>
          <cell r="E3663">
            <v>2014</v>
          </cell>
          <cell r="F3663">
            <v>106000</v>
          </cell>
          <cell r="H3663" t="str">
            <v>NEGRO</v>
          </cell>
          <cell r="I3663" t="str">
            <v>Megacentro La Serena</v>
          </cell>
          <cell r="J3663" t="str">
            <v xml:space="preserve"> </v>
          </cell>
          <cell r="K3663" t="str">
            <v xml:space="preserve"> </v>
          </cell>
          <cell r="L3663" t="str">
            <v>Fabian Muñoz</v>
          </cell>
          <cell r="M3663" t="str">
            <v>fmunoz@callegari.cl</v>
          </cell>
          <cell r="N3663">
            <v>14000000</v>
          </cell>
        </row>
        <row r="3664">
          <cell r="A3664" t="str">
            <v>JPZL19</v>
          </cell>
          <cell r="B3664">
            <v>43804.54791666667</v>
          </cell>
          <cell r="C3664" t="str">
            <v>PEUGEOT</v>
          </cell>
          <cell r="D3664">
            <v>3008</v>
          </cell>
          <cell r="E3664">
            <v>2017</v>
          </cell>
          <cell r="F3664">
            <v>48000</v>
          </cell>
          <cell r="G3664" t="str">
            <v>1.6 ALLURE THP EAT6</v>
          </cell>
          <cell r="H3664" t="str">
            <v>GRIS</v>
          </cell>
          <cell r="I3664" t="str">
            <v>Peugeot La Serena</v>
          </cell>
          <cell r="J3664" t="str">
            <v xml:space="preserve"> </v>
          </cell>
          <cell r="K3664" t="str">
            <v xml:space="preserve"> </v>
          </cell>
          <cell r="L3664" t="str">
            <v>Camila Gonzalez</v>
          </cell>
          <cell r="M3664" t="str">
            <v>camila.gonzalez@callegari.cl</v>
          </cell>
          <cell r="N3664">
            <v>12400000</v>
          </cell>
        </row>
        <row r="3665">
          <cell r="A3665" t="str">
            <v>JGBR82</v>
          </cell>
          <cell r="B3665">
            <v>43803.441666666666</v>
          </cell>
          <cell r="C3665" t="str">
            <v>FORD</v>
          </cell>
          <cell r="D3665" t="str">
            <v>ECOSPORT</v>
          </cell>
          <cell r="E3665">
            <v>2017</v>
          </cell>
          <cell r="F3665">
            <v>38120</v>
          </cell>
          <cell r="H3665" t="str">
            <v>ROJO</v>
          </cell>
          <cell r="I3665" t="str">
            <v>Vallenar</v>
          </cell>
          <cell r="J3665" t="str">
            <v xml:space="preserve"> </v>
          </cell>
          <cell r="K3665" t="str">
            <v xml:space="preserve"> </v>
          </cell>
          <cell r="L3665" t="str">
            <v>Janette Calderon</v>
          </cell>
          <cell r="M3665" t="str">
            <v>jcalderon@callegari.cl</v>
          </cell>
          <cell r="N3665">
            <v>6000000</v>
          </cell>
        </row>
        <row r="3666">
          <cell r="A3666" t="str">
            <v>JDKY14</v>
          </cell>
          <cell r="B3666">
            <v>43802.770138888889</v>
          </cell>
          <cell r="C3666" t="str">
            <v>FORD</v>
          </cell>
          <cell r="D3666" t="str">
            <v>EXPLORER</v>
          </cell>
          <cell r="E3666">
            <v>2017</v>
          </cell>
          <cell r="F3666">
            <v>91500</v>
          </cell>
          <cell r="G3666" t="str">
            <v>3.5 LIMITED AT</v>
          </cell>
          <cell r="H3666" t="str">
            <v>NEGRO</v>
          </cell>
          <cell r="I3666" t="str">
            <v>Megacentro La Serena</v>
          </cell>
          <cell r="J3666" t="str">
            <v xml:space="preserve"> </v>
          </cell>
          <cell r="K3666" t="str">
            <v xml:space="preserve"> </v>
          </cell>
          <cell r="L3666" t="str">
            <v>Juan Saavedra</v>
          </cell>
          <cell r="M3666" t="str">
            <v>jsaavedra@callegari.cl</v>
          </cell>
          <cell r="N3666">
            <v>14700000</v>
          </cell>
        </row>
        <row r="3667">
          <cell r="A3667" t="str">
            <v>KGLJ91</v>
          </cell>
          <cell r="B3667">
            <v>43802.730555555558</v>
          </cell>
          <cell r="C3667" t="str">
            <v>NISSAN</v>
          </cell>
          <cell r="D3667" t="str">
            <v>X-TRAIL</v>
          </cell>
          <cell r="E3667">
            <v>2018</v>
          </cell>
          <cell r="F3667">
            <v>14500</v>
          </cell>
          <cell r="G3667" t="str">
            <v>2.5 ADVANCE CVT AT</v>
          </cell>
          <cell r="H3667" t="str">
            <v>GRIS</v>
          </cell>
          <cell r="I3667" t="str">
            <v>Nissan Copiapo</v>
          </cell>
          <cell r="J3667" t="str">
            <v xml:space="preserve"> </v>
          </cell>
          <cell r="K3667" t="str">
            <v xml:space="preserve"> </v>
          </cell>
          <cell r="L3667" t="str">
            <v>Jonathan Barraza</v>
          </cell>
          <cell r="M3667" t="str">
            <v>jbarraza@callegari.cl</v>
          </cell>
          <cell r="N3667">
            <v>11700000</v>
          </cell>
        </row>
        <row r="3668">
          <cell r="A3668" t="str">
            <v>JZST43</v>
          </cell>
          <cell r="B3668">
            <v>43802.718055555553</v>
          </cell>
          <cell r="C3668" t="str">
            <v>FORD</v>
          </cell>
          <cell r="D3668" t="str">
            <v>EDGE</v>
          </cell>
          <cell r="E3668">
            <v>2018</v>
          </cell>
          <cell r="F3668">
            <v>20300</v>
          </cell>
          <cell r="G3668" t="str">
            <v>2.0 SE ECOBOOST 4X2 AT</v>
          </cell>
          <cell r="H3668" t="str">
            <v>GRIS</v>
          </cell>
          <cell r="I3668" t="str">
            <v>Megacentro La Serena</v>
          </cell>
          <cell r="J3668" t="str">
            <v xml:space="preserve"> </v>
          </cell>
          <cell r="K3668" t="str">
            <v xml:space="preserve"> </v>
          </cell>
          <cell r="L3668" t="str">
            <v>Viviana Rojas</v>
          </cell>
          <cell r="M3668" t="str">
            <v>v.rojas@callegari.cl</v>
          </cell>
          <cell r="N3668">
            <v>12800000</v>
          </cell>
        </row>
        <row r="3669">
          <cell r="A3669" t="str">
            <v>HYSR44</v>
          </cell>
          <cell r="B3669">
            <v>43802.675694444442</v>
          </cell>
          <cell r="C3669" t="str">
            <v>RENAULT</v>
          </cell>
          <cell r="D3669" t="str">
            <v>CAPTUR</v>
          </cell>
          <cell r="E3669">
            <v>2016</v>
          </cell>
          <cell r="F3669">
            <v>58000</v>
          </cell>
          <cell r="G3669" t="str">
            <v>1.5 DYNAMIQUE MT DIESEL</v>
          </cell>
          <cell r="H3669" t="str">
            <v>NARANJO</v>
          </cell>
          <cell r="I3669" t="str">
            <v>Peugeot La Serena</v>
          </cell>
          <cell r="J3669" t="str">
            <v xml:space="preserve"> </v>
          </cell>
          <cell r="K3669" t="str">
            <v xml:space="preserve"> </v>
          </cell>
          <cell r="L3669" t="str">
            <v>Camila Gonzalez</v>
          </cell>
          <cell r="M3669" t="str">
            <v>camila.gonzalez@callegari.cl</v>
          </cell>
          <cell r="N3669">
            <v>6700000</v>
          </cell>
        </row>
        <row r="3670">
          <cell r="A3670" t="str">
            <v>KHPF21</v>
          </cell>
          <cell r="B3670">
            <v>43799.591666666667</v>
          </cell>
          <cell r="C3670" t="str">
            <v>VOLKSWAGEN</v>
          </cell>
          <cell r="D3670" t="str">
            <v>GOL</v>
          </cell>
          <cell r="E3670">
            <v>2018</v>
          </cell>
          <cell r="F3670">
            <v>29906</v>
          </cell>
          <cell r="G3670" t="str">
            <v>1.6 TRENDLINE 2AB ABS MT</v>
          </cell>
          <cell r="H3670" t="str">
            <v>GRIS</v>
          </cell>
          <cell r="I3670" t="str">
            <v>Megacentro La Serena</v>
          </cell>
          <cell r="J3670" t="str">
            <v xml:space="preserve"> </v>
          </cell>
          <cell r="K3670" t="str">
            <v xml:space="preserve"> </v>
          </cell>
          <cell r="L3670" t="str">
            <v>Eliana Aguilera</v>
          </cell>
          <cell r="M3670" t="str">
            <v>belen.aguilera@callegari.cl</v>
          </cell>
          <cell r="N3670">
            <v>4900000</v>
          </cell>
        </row>
        <row r="3671">
          <cell r="A3671" t="str">
            <v>HFDH84</v>
          </cell>
          <cell r="B3671">
            <v>43798.773611111108</v>
          </cell>
          <cell r="C3671" t="str">
            <v>MAZDA</v>
          </cell>
          <cell r="D3671" t="str">
            <v>MAZDA5</v>
          </cell>
          <cell r="E3671">
            <v>2015</v>
          </cell>
          <cell r="F3671">
            <v>64000</v>
          </cell>
          <cell r="G3671" t="str">
            <v>2.0 V 5AT AT</v>
          </cell>
          <cell r="H3671" t="str">
            <v>PLATEADO</v>
          </cell>
          <cell r="I3671" t="str">
            <v xml:space="preserve">Premium Usados </v>
          </cell>
          <cell r="J3671" t="str">
            <v xml:space="preserve"> </v>
          </cell>
          <cell r="K3671" t="str">
            <v xml:space="preserve"> </v>
          </cell>
          <cell r="L3671" t="str">
            <v>Vanessa  Casanga</v>
          </cell>
          <cell r="M3671" t="str">
            <v>vcasanga@callegari.cl</v>
          </cell>
          <cell r="N3671">
            <v>6000000</v>
          </cell>
        </row>
        <row r="3672">
          <cell r="A3672" t="str">
            <v>HBHB38</v>
          </cell>
          <cell r="B3672">
            <v>43798.772222222222</v>
          </cell>
          <cell r="C3672" t="str">
            <v>CHEVROLET</v>
          </cell>
          <cell r="D3672" t="str">
            <v>SAIL</v>
          </cell>
          <cell r="E3672">
            <v>2015</v>
          </cell>
          <cell r="F3672">
            <v>50019</v>
          </cell>
          <cell r="G3672" t="str">
            <v>1.4 NB MT</v>
          </cell>
          <cell r="H3672" t="str">
            <v>GRIS</v>
          </cell>
          <cell r="I3672" t="str">
            <v>Salamanca</v>
          </cell>
          <cell r="J3672" t="str">
            <v xml:space="preserve"> </v>
          </cell>
          <cell r="K3672" t="str">
            <v xml:space="preserve"> </v>
          </cell>
          <cell r="L3672" t="str">
            <v>Cristian Rondanelli</v>
          </cell>
          <cell r="M3672" t="str">
            <v>crondanelli@callegari.cl</v>
          </cell>
          <cell r="N3672">
            <v>3200000</v>
          </cell>
        </row>
        <row r="3673">
          <cell r="A3673" t="str">
            <v>GBDY91</v>
          </cell>
          <cell r="B3673">
            <v>43798.731944444444</v>
          </cell>
          <cell r="C3673" t="str">
            <v>FORD</v>
          </cell>
          <cell r="D3673" t="str">
            <v>EXPLORER</v>
          </cell>
          <cell r="E3673">
            <v>2014</v>
          </cell>
          <cell r="F3673">
            <v>57500</v>
          </cell>
          <cell r="G3673" t="str">
            <v>3.5 LIMITED AT</v>
          </cell>
          <cell r="H3673" t="str">
            <v>CAFE</v>
          </cell>
          <cell r="I3673" t="str">
            <v>Megacentro La Serena</v>
          </cell>
          <cell r="J3673" t="str">
            <v xml:space="preserve"> </v>
          </cell>
          <cell r="K3673" t="str">
            <v xml:space="preserve"> </v>
          </cell>
          <cell r="L3673" t="str">
            <v>Fabian Muñoz</v>
          </cell>
          <cell r="M3673" t="str">
            <v>fmunoz@callegari.cl</v>
          </cell>
          <cell r="N3673">
            <v>12700000</v>
          </cell>
        </row>
        <row r="3674">
          <cell r="A3674" t="str">
            <v>JPPF74</v>
          </cell>
          <cell r="B3674">
            <v>43798.731944444444</v>
          </cell>
          <cell r="C3674" t="str">
            <v>KIA MOTORS</v>
          </cell>
          <cell r="D3674" t="str">
            <v>MORNING</v>
          </cell>
          <cell r="E3674">
            <v>2017</v>
          </cell>
          <cell r="F3674">
            <v>90000</v>
          </cell>
          <cell r="G3674" t="str">
            <v>MORNING EX 1.2L 5MT DAB</v>
          </cell>
          <cell r="H3674" t="str">
            <v>BLANCO</v>
          </cell>
          <cell r="I3674" t="str">
            <v>Megacentro La Serena</v>
          </cell>
          <cell r="J3674" t="str">
            <v xml:space="preserve"> </v>
          </cell>
          <cell r="K3674" t="str">
            <v xml:space="preserve"> </v>
          </cell>
          <cell r="L3674" t="str">
            <v>Erica Miranda</v>
          </cell>
          <cell r="M3674" t="str">
            <v>emiranda@callegari.cl</v>
          </cell>
          <cell r="N3674">
            <v>3750000</v>
          </cell>
        </row>
        <row r="3675">
          <cell r="A3675" t="str">
            <v>KPKZ12</v>
          </cell>
          <cell r="B3675">
            <v>43798.513194444444</v>
          </cell>
          <cell r="C3675" t="str">
            <v>KIA MOTORS</v>
          </cell>
          <cell r="D3675" t="str">
            <v>CERATO</v>
          </cell>
          <cell r="E3675">
            <v>2018</v>
          </cell>
          <cell r="F3675">
            <v>18000</v>
          </cell>
          <cell r="G3675" t="str">
            <v>NUEVO CERATO SX 1.6L 6MT</v>
          </cell>
          <cell r="H3675" t="str">
            <v>GRIS</v>
          </cell>
          <cell r="I3675" t="str">
            <v>Megacentro La Serena</v>
          </cell>
          <cell r="J3675" t="str">
            <v xml:space="preserve"> </v>
          </cell>
          <cell r="K3675" t="str">
            <v xml:space="preserve"> </v>
          </cell>
          <cell r="L3675" t="str">
            <v>Patricia Muñiz</v>
          </cell>
          <cell r="M3675" t="str">
            <v>pmuniz@callegari.cl</v>
          </cell>
          <cell r="N3675">
            <v>8100000</v>
          </cell>
        </row>
        <row r="3676">
          <cell r="A3676" t="str">
            <v>FCXL15</v>
          </cell>
          <cell r="B3676">
            <v>43798.513194444444</v>
          </cell>
          <cell r="C3676" t="str">
            <v>JEEP</v>
          </cell>
          <cell r="D3676" t="str">
            <v>COMPASS</v>
          </cell>
          <cell r="E3676">
            <v>2013</v>
          </cell>
          <cell r="F3676">
            <v>91500</v>
          </cell>
          <cell r="G3676" t="str">
            <v>2.4 SPORT 4X2 AT</v>
          </cell>
          <cell r="H3676" t="str">
            <v>NEGRO</v>
          </cell>
          <cell r="I3676" t="str">
            <v>Second Floor Mitsubishi</v>
          </cell>
          <cell r="J3676" t="str">
            <v xml:space="preserve"> </v>
          </cell>
          <cell r="K3676" t="str">
            <v xml:space="preserve"> </v>
          </cell>
          <cell r="L3676" t="str">
            <v>Paola Hidalgo</v>
          </cell>
          <cell r="M3676" t="str">
            <v>paola.hidalgo@callegari.cl</v>
          </cell>
          <cell r="N3676">
            <v>5000000</v>
          </cell>
        </row>
        <row r="3677">
          <cell r="A3677" t="str">
            <v>JYBB11</v>
          </cell>
          <cell r="B3677">
            <v>43798.495138888888</v>
          </cell>
          <cell r="C3677" t="str">
            <v>SUZUKI</v>
          </cell>
          <cell r="D3677" t="str">
            <v>VITARA</v>
          </cell>
          <cell r="E3677">
            <v>2018</v>
          </cell>
          <cell r="F3677">
            <v>18000</v>
          </cell>
          <cell r="G3677" t="str">
            <v>1.6 G GLS 5P MT 4X2</v>
          </cell>
          <cell r="H3677" t="str">
            <v>GRIS</v>
          </cell>
          <cell r="I3677" t="str">
            <v>Nissan La Serena</v>
          </cell>
          <cell r="J3677" t="str">
            <v xml:space="preserve"> </v>
          </cell>
          <cell r="K3677" t="str">
            <v xml:space="preserve"> </v>
          </cell>
          <cell r="L3677" t="str">
            <v>Gemita Muñoz</v>
          </cell>
          <cell r="M3677" t="str">
            <v>gmunoz@callegari.cl</v>
          </cell>
          <cell r="N3677">
            <v>6900000</v>
          </cell>
        </row>
        <row r="3678">
          <cell r="A3678" t="str">
            <v>JDKV99</v>
          </cell>
          <cell r="B3678">
            <v>43798.466666666667</v>
          </cell>
          <cell r="C3678" t="str">
            <v>PEUGEOT</v>
          </cell>
          <cell r="D3678">
            <v>3008</v>
          </cell>
          <cell r="E3678">
            <v>2017</v>
          </cell>
          <cell r="F3678">
            <v>38000</v>
          </cell>
          <cell r="G3678" t="str">
            <v>1.6 ACTIVE THP EAT6</v>
          </cell>
          <cell r="H3678" t="str">
            <v>BLANCO</v>
          </cell>
          <cell r="I3678" t="str">
            <v xml:space="preserve">Premium Usados </v>
          </cell>
          <cell r="J3678" t="str">
            <v xml:space="preserve"> </v>
          </cell>
          <cell r="K3678" t="str">
            <v xml:space="preserve"> </v>
          </cell>
          <cell r="L3678" t="str">
            <v>Daniel Aguilera</v>
          </cell>
          <cell r="M3678" t="str">
            <v>daguilera@callegari.cl</v>
          </cell>
          <cell r="N3678">
            <v>11500000</v>
          </cell>
        </row>
        <row r="3679">
          <cell r="A3679" t="str">
            <v>KPKW75</v>
          </cell>
          <cell r="B3679">
            <v>43798.46597222222</v>
          </cell>
          <cell r="C3679" t="str">
            <v>CHERY</v>
          </cell>
          <cell r="D3679" t="str">
            <v>TIGGO 2</v>
          </cell>
          <cell r="E3679">
            <v>2018</v>
          </cell>
          <cell r="F3679">
            <v>12500</v>
          </cell>
          <cell r="G3679" t="str">
            <v>1.5 GLS ECOCUERO MT 4X2</v>
          </cell>
          <cell r="H3679" t="str">
            <v>AZUL</v>
          </cell>
          <cell r="I3679" t="str">
            <v>Local Fco De Aguirre</v>
          </cell>
          <cell r="J3679" t="str">
            <v xml:space="preserve"> </v>
          </cell>
          <cell r="K3679" t="str">
            <v xml:space="preserve"> </v>
          </cell>
          <cell r="L3679" t="str">
            <v>Maria Mendoza</v>
          </cell>
          <cell r="M3679" t="str">
            <v>maria.mendoza@callegari.cl</v>
          </cell>
          <cell r="N3679">
            <v>5300000</v>
          </cell>
        </row>
        <row r="3680">
          <cell r="A3680" t="str">
            <v>JHSG78</v>
          </cell>
          <cell r="B3680">
            <v>43798.40625</v>
          </cell>
          <cell r="C3680" t="str">
            <v>HYUNDAI</v>
          </cell>
          <cell r="D3680" t="str">
            <v>GRAND I-10</v>
          </cell>
          <cell r="E3680">
            <v>2017</v>
          </cell>
          <cell r="F3680">
            <v>25000</v>
          </cell>
          <cell r="G3680" t="str">
            <v>1.2 SDN MT GL 2AB SIN AC AV PE</v>
          </cell>
          <cell r="H3680" t="str">
            <v>ROJO</v>
          </cell>
          <cell r="I3680" t="str">
            <v>Local Fco De Aguirre</v>
          </cell>
          <cell r="J3680" t="str">
            <v xml:space="preserve"> </v>
          </cell>
          <cell r="K3680" t="str">
            <v xml:space="preserve"> </v>
          </cell>
          <cell r="L3680" t="str">
            <v>Alejandra Morales</v>
          </cell>
          <cell r="M3680" t="str">
            <v>amorales@callegari.cl</v>
          </cell>
          <cell r="N3680">
            <v>5000000</v>
          </cell>
        </row>
        <row r="3681">
          <cell r="A3681" t="str">
            <v>GVTZ12</v>
          </cell>
          <cell r="B3681">
            <v>43797.652083333334</v>
          </cell>
          <cell r="C3681" t="str">
            <v>TOYOTA</v>
          </cell>
          <cell r="D3681" t="str">
            <v>RAV4</v>
          </cell>
          <cell r="E3681">
            <v>2015</v>
          </cell>
          <cell r="F3681">
            <v>58686</v>
          </cell>
          <cell r="G3681" t="str">
            <v>2.5 ADVANTAGE SUPER LUJO 4X2 AT</v>
          </cell>
          <cell r="H3681" t="str">
            <v>PLATEADO</v>
          </cell>
          <cell r="I3681" t="str">
            <v>Megacentro La Serena</v>
          </cell>
          <cell r="J3681" t="str">
            <v xml:space="preserve"> </v>
          </cell>
          <cell r="K3681" t="str">
            <v xml:space="preserve"> </v>
          </cell>
          <cell r="L3681" t="str">
            <v>Eliana Aguilera</v>
          </cell>
          <cell r="M3681" t="str">
            <v>belen.aguilera@callegari.cl</v>
          </cell>
          <cell r="N3681">
            <v>8000000</v>
          </cell>
        </row>
        <row r="3682">
          <cell r="A3682" t="str">
            <v>JDPL10</v>
          </cell>
          <cell r="B3682">
            <v>43797.37777777778</v>
          </cell>
          <cell r="C3682" t="str">
            <v>SUZUKI</v>
          </cell>
          <cell r="D3682" t="str">
            <v>VITARA</v>
          </cell>
          <cell r="E3682">
            <v>2017</v>
          </cell>
          <cell r="F3682">
            <v>76500</v>
          </cell>
          <cell r="G3682" t="str">
            <v>1.6 AT GLS</v>
          </cell>
          <cell r="H3682" t="str">
            <v>GRIS</v>
          </cell>
          <cell r="I3682" t="str">
            <v>Megacentro Ovalle</v>
          </cell>
          <cell r="J3682" t="str">
            <v xml:space="preserve"> </v>
          </cell>
          <cell r="K3682" t="str">
            <v xml:space="preserve"> </v>
          </cell>
          <cell r="L3682" t="str">
            <v>Marcelo Vigorena</v>
          </cell>
          <cell r="M3682" t="str">
            <v>mvigorena@callegari.cl</v>
          </cell>
          <cell r="N3682">
            <v>8000000</v>
          </cell>
        </row>
        <row r="3683">
          <cell r="A3683" t="str">
            <v>JHRV62</v>
          </cell>
          <cell r="B3683">
            <v>43796.670138888891</v>
          </cell>
          <cell r="C3683" t="str">
            <v>NISSAN</v>
          </cell>
          <cell r="D3683" t="str">
            <v>KICKS</v>
          </cell>
          <cell r="E3683">
            <v>2017</v>
          </cell>
          <cell r="F3683">
            <v>12200</v>
          </cell>
          <cell r="G3683" t="str">
            <v>1.6 ADVANCE CVT AT</v>
          </cell>
          <cell r="H3683" t="str">
            <v>BLANCO</v>
          </cell>
          <cell r="I3683" t="str">
            <v>Megacentro Copiapo</v>
          </cell>
          <cell r="J3683" t="str">
            <v xml:space="preserve"> </v>
          </cell>
          <cell r="K3683" t="str">
            <v xml:space="preserve"> </v>
          </cell>
          <cell r="L3683" t="str">
            <v>Alvaro Castro</v>
          </cell>
          <cell r="M3683" t="str">
            <v>acastro@callegari.cl</v>
          </cell>
          <cell r="N3683">
            <v>7700000</v>
          </cell>
        </row>
        <row r="3684">
          <cell r="A3684" t="str">
            <v>HVFB96</v>
          </cell>
          <cell r="B3684">
            <v>43796.539583333331</v>
          </cell>
          <cell r="C3684" t="str">
            <v>FORD</v>
          </cell>
          <cell r="D3684" t="str">
            <v>RANGER</v>
          </cell>
          <cell r="E3684">
            <v>2016</v>
          </cell>
          <cell r="F3684">
            <v>107000</v>
          </cell>
          <cell r="G3684" t="str">
            <v>3.2 DSL XL 4X2 MT</v>
          </cell>
          <cell r="H3684" t="str">
            <v>GRIS</v>
          </cell>
          <cell r="I3684" t="str">
            <v xml:space="preserve">Premium Usados </v>
          </cell>
          <cell r="J3684" t="str">
            <v xml:space="preserve"> </v>
          </cell>
          <cell r="K3684" t="str">
            <v xml:space="preserve"> </v>
          </cell>
          <cell r="L3684" t="str">
            <v>Vanessa  Casanga</v>
          </cell>
          <cell r="M3684" t="str">
            <v>vcasanga@callegari.cl</v>
          </cell>
          <cell r="N3684">
            <v>8000000</v>
          </cell>
        </row>
        <row r="3685">
          <cell r="A3685" t="str">
            <v>KZVX99</v>
          </cell>
          <cell r="B3685">
            <v>43795.786111111112</v>
          </cell>
          <cell r="C3685" t="str">
            <v>RENAULT</v>
          </cell>
          <cell r="D3685" t="str">
            <v>DUSTER</v>
          </cell>
          <cell r="E3685">
            <v>2019</v>
          </cell>
          <cell r="F3685">
            <v>12300</v>
          </cell>
          <cell r="G3685" t="str">
            <v>1.6 LIFE 5MT 4X2</v>
          </cell>
          <cell r="H3685" t="str">
            <v>NEGRO</v>
          </cell>
          <cell r="I3685" t="str">
            <v>Peugeot La Serena</v>
          </cell>
          <cell r="J3685" t="str">
            <v xml:space="preserve"> </v>
          </cell>
          <cell r="K3685" t="str">
            <v xml:space="preserve"> </v>
          </cell>
          <cell r="L3685" t="str">
            <v>Carlos  Torres</v>
          </cell>
          <cell r="M3685" t="str">
            <v>ctorres@callegari.cl</v>
          </cell>
          <cell r="N3685">
            <v>7000000</v>
          </cell>
        </row>
        <row r="3686">
          <cell r="A3686" t="str">
            <v>JHSJ10</v>
          </cell>
          <cell r="B3686">
            <v>43795.746527777781</v>
          </cell>
          <cell r="C3686" t="str">
            <v>KIA MOTORS</v>
          </cell>
          <cell r="D3686" t="str">
            <v>MORNING</v>
          </cell>
          <cell r="E3686">
            <v>2017</v>
          </cell>
          <cell r="F3686">
            <v>90000</v>
          </cell>
          <cell r="G3686" t="str">
            <v>MORNING EX 1.2L 5MT DAB</v>
          </cell>
          <cell r="H3686" t="str">
            <v>BLANCO</v>
          </cell>
          <cell r="I3686" t="str">
            <v>Megacentro La Serena</v>
          </cell>
          <cell r="J3686" t="str">
            <v xml:space="preserve"> </v>
          </cell>
          <cell r="K3686" t="str">
            <v xml:space="preserve"> </v>
          </cell>
          <cell r="L3686" t="str">
            <v>Erica Miranda</v>
          </cell>
          <cell r="M3686" t="str">
            <v>emiranda@callegari.cl</v>
          </cell>
          <cell r="N3686">
            <v>3900000</v>
          </cell>
        </row>
        <row r="3687">
          <cell r="A3687" t="str">
            <v>GBWP70</v>
          </cell>
          <cell r="B3687">
            <v>43795.665972222225</v>
          </cell>
          <cell r="C3687" t="str">
            <v>FORD</v>
          </cell>
          <cell r="D3687" t="str">
            <v>EDGE</v>
          </cell>
          <cell r="E3687">
            <v>2014</v>
          </cell>
          <cell r="F3687">
            <v>58000</v>
          </cell>
          <cell r="G3687" t="str">
            <v>3.5 SEL 4X4 AT</v>
          </cell>
          <cell r="H3687" t="str">
            <v>NEGRO</v>
          </cell>
          <cell r="I3687" t="str">
            <v>Nissan La Serena</v>
          </cell>
          <cell r="J3687" t="str">
            <v xml:space="preserve"> </v>
          </cell>
          <cell r="K3687" t="str">
            <v xml:space="preserve"> </v>
          </cell>
          <cell r="L3687" t="str">
            <v>Fabian Gutierrez</v>
          </cell>
          <cell r="M3687" t="str">
            <v>fgutierrez@callegari.cl</v>
          </cell>
          <cell r="N3687">
            <v>8500000</v>
          </cell>
        </row>
        <row r="3688">
          <cell r="A3688" t="str">
            <v>HHYB76</v>
          </cell>
          <cell r="B3688">
            <v>43795.662499999999</v>
          </cell>
          <cell r="C3688" t="str">
            <v>VOLKSWAGEN</v>
          </cell>
          <cell r="D3688" t="str">
            <v>BEETLE</v>
          </cell>
          <cell r="E3688">
            <v>2015</v>
          </cell>
          <cell r="F3688">
            <v>125000</v>
          </cell>
          <cell r="G3688" t="str">
            <v>1.4 DESIGN AT</v>
          </cell>
          <cell r="H3688" t="str">
            <v>BLANCO</v>
          </cell>
          <cell r="I3688" t="str">
            <v>Second Floor Kia</v>
          </cell>
          <cell r="J3688" t="str">
            <v xml:space="preserve"> </v>
          </cell>
          <cell r="K3688" t="str">
            <v xml:space="preserve"> </v>
          </cell>
          <cell r="L3688" t="str">
            <v>Lucia Alejandra Cortes Saa</v>
          </cell>
          <cell r="M3688" t="str">
            <v>lucia.cortes@callegari.cl</v>
          </cell>
          <cell r="N3688">
            <v>8000000</v>
          </cell>
        </row>
        <row r="3689">
          <cell r="A3689" t="str">
            <v>JBJS95</v>
          </cell>
          <cell r="B3689">
            <v>43795.461111111108</v>
          </cell>
          <cell r="C3689" t="str">
            <v>CHERY</v>
          </cell>
          <cell r="D3689" t="str">
            <v>ARRIZO 3</v>
          </cell>
          <cell r="E3689">
            <v>2017</v>
          </cell>
          <cell r="F3689">
            <v>53720</v>
          </cell>
          <cell r="G3689" t="str">
            <v>1.5 GLS MT</v>
          </cell>
          <cell r="H3689" t="str">
            <v>BLANCO</v>
          </cell>
          <cell r="I3689" t="str">
            <v>Megacentro Ovalle</v>
          </cell>
          <cell r="J3689" t="str">
            <v xml:space="preserve"> </v>
          </cell>
          <cell r="K3689" t="str">
            <v xml:space="preserve"> </v>
          </cell>
          <cell r="L3689" t="str">
            <v>Ernesto Pereda</v>
          </cell>
          <cell r="M3689" t="str">
            <v>apereda@callegari.cl</v>
          </cell>
          <cell r="N3689">
            <v>3400000</v>
          </cell>
        </row>
        <row r="3690">
          <cell r="A3690" t="str">
            <v>HTCF76</v>
          </cell>
          <cell r="B3690">
            <v>43795.461111111108</v>
          </cell>
          <cell r="C3690" t="str">
            <v>KIA MOTORS</v>
          </cell>
          <cell r="D3690" t="str">
            <v>MORNING</v>
          </cell>
          <cell r="E3690">
            <v>2016</v>
          </cell>
          <cell r="F3690">
            <v>58000</v>
          </cell>
          <cell r="G3690" t="str">
            <v>MORNING EX 1.2L 5MT DAB AC</v>
          </cell>
          <cell r="H3690" t="str">
            <v>ROJO</v>
          </cell>
          <cell r="I3690" t="str">
            <v>Local Usados</v>
          </cell>
          <cell r="J3690" t="str">
            <v xml:space="preserve"> </v>
          </cell>
          <cell r="K3690" t="str">
            <v xml:space="preserve"> </v>
          </cell>
          <cell r="L3690" t="str">
            <v>Rafael Puelma</v>
          </cell>
          <cell r="M3690" t="str">
            <v>rpuelma@callegari.cl</v>
          </cell>
          <cell r="N3690">
            <v>4200000</v>
          </cell>
        </row>
        <row r="3691">
          <cell r="A3691" t="str">
            <v>FTTX97</v>
          </cell>
          <cell r="B3691">
            <v>43794.759027777778</v>
          </cell>
          <cell r="C3691" t="str">
            <v>KIA MOTORS</v>
          </cell>
          <cell r="D3691" t="str">
            <v>SORENTO</v>
          </cell>
          <cell r="E3691">
            <v>2013</v>
          </cell>
          <cell r="F3691">
            <v>100000</v>
          </cell>
          <cell r="G3691" t="str">
            <v>SORENTO EX 2.4 GSL 6MT 4X2</v>
          </cell>
          <cell r="H3691" t="str">
            <v>CAFE</v>
          </cell>
          <cell r="I3691" t="str">
            <v>Megacentro La Serena</v>
          </cell>
          <cell r="J3691" t="str">
            <v xml:space="preserve"> </v>
          </cell>
          <cell r="K3691" t="str">
            <v xml:space="preserve"> </v>
          </cell>
          <cell r="L3691" t="str">
            <v>Eliana Aguilera</v>
          </cell>
          <cell r="M3691" t="str">
            <v>belen.aguilera@callegari.cl</v>
          </cell>
          <cell r="N3691">
            <v>5700000</v>
          </cell>
        </row>
        <row r="3692">
          <cell r="A3692" t="str">
            <v>LRGB70</v>
          </cell>
          <cell r="B3692">
            <v>43794.758333333331</v>
          </cell>
          <cell r="C3692" t="str">
            <v>HYUNDAI</v>
          </cell>
          <cell r="D3692" t="str">
            <v>I-20</v>
          </cell>
          <cell r="E3692">
            <v>2020</v>
          </cell>
          <cell r="F3692">
            <v>1900</v>
          </cell>
          <cell r="G3692" t="str">
            <v>1.4 ACTIVEGL 2AB ABS MT</v>
          </cell>
          <cell r="I3692" t="str">
            <v>Megacentro La Serena</v>
          </cell>
          <cell r="J3692" t="str">
            <v xml:space="preserve"> </v>
          </cell>
          <cell r="K3692" t="str">
            <v xml:space="preserve"> </v>
          </cell>
          <cell r="L3692" t="str">
            <v>Erica Miranda</v>
          </cell>
          <cell r="M3692" t="str">
            <v>emiranda@callegari.cl</v>
          </cell>
          <cell r="N3692">
            <v>7000000</v>
          </cell>
        </row>
        <row r="3693">
          <cell r="A3693" t="str">
            <v>DDGB23</v>
          </cell>
          <cell r="B3693">
            <v>43794.757638888892</v>
          </cell>
          <cell r="C3693" t="str">
            <v>CHEVROLET</v>
          </cell>
          <cell r="D3693" t="str">
            <v>AVEO</v>
          </cell>
          <cell r="E3693">
            <v>2011</v>
          </cell>
          <cell r="F3693">
            <v>86000</v>
          </cell>
          <cell r="G3693" t="str">
            <v>1.4 III HB 5P BASE MT</v>
          </cell>
          <cell r="H3693" t="str">
            <v>NEGRO</v>
          </cell>
          <cell r="I3693" t="str">
            <v>Sk Copiapo</v>
          </cell>
          <cell r="J3693" t="str">
            <v xml:space="preserve"> </v>
          </cell>
          <cell r="K3693" t="str">
            <v xml:space="preserve"> </v>
          </cell>
          <cell r="L3693" t="str">
            <v>Adriana Muñoz</v>
          </cell>
          <cell r="M3693" t="str">
            <v>adriana.munoz@callegari.cl</v>
          </cell>
          <cell r="N3693">
            <v>2200000</v>
          </cell>
        </row>
        <row r="3694">
          <cell r="A3694" t="str">
            <v>JVKT24</v>
          </cell>
          <cell r="B3694">
            <v>43794.756944444445</v>
          </cell>
          <cell r="C3694" t="str">
            <v>FORD</v>
          </cell>
          <cell r="D3694" t="str">
            <v>ECOSPORT</v>
          </cell>
          <cell r="E3694">
            <v>2017</v>
          </cell>
          <cell r="F3694">
            <v>43000</v>
          </cell>
          <cell r="G3694" t="str">
            <v>1.6 SE MT</v>
          </cell>
          <cell r="H3694" t="str">
            <v>BEIGE</v>
          </cell>
          <cell r="I3694" t="str">
            <v>Megacentro La Serena</v>
          </cell>
          <cell r="J3694" t="str">
            <v xml:space="preserve"> </v>
          </cell>
          <cell r="K3694" t="str">
            <v xml:space="preserve"> </v>
          </cell>
          <cell r="L3694" t="str">
            <v>Fabian Muñoz</v>
          </cell>
          <cell r="M3694" t="str">
            <v>fmunoz@callegari.cl</v>
          </cell>
          <cell r="N3694">
            <v>6600000</v>
          </cell>
        </row>
        <row r="3695">
          <cell r="A3695" t="str">
            <v>HXRC65</v>
          </cell>
          <cell r="B3695">
            <v>43794.756944444445</v>
          </cell>
          <cell r="C3695" t="str">
            <v>TOYOTA</v>
          </cell>
          <cell r="D3695" t="str">
            <v>RAV4</v>
          </cell>
          <cell r="E3695">
            <v>2016</v>
          </cell>
          <cell r="F3695">
            <v>62000</v>
          </cell>
          <cell r="G3695" t="str">
            <v>2.5 LUJO 4X2 MT 732MM1</v>
          </cell>
          <cell r="H3695" t="str">
            <v>PLATEADO</v>
          </cell>
          <cell r="I3695" t="str">
            <v>Local Usados</v>
          </cell>
          <cell r="J3695" t="str">
            <v xml:space="preserve"> </v>
          </cell>
          <cell r="K3695" t="str">
            <v xml:space="preserve"> </v>
          </cell>
          <cell r="L3695" t="str">
            <v>Florencio Garcia</v>
          </cell>
          <cell r="M3695" t="str">
            <v>florencio.garcia@callegari.cl</v>
          </cell>
          <cell r="N3695">
            <v>7800000</v>
          </cell>
        </row>
        <row r="3696">
          <cell r="A3696" t="str">
            <v>JSWH74</v>
          </cell>
          <cell r="B3696">
            <v>43794.756944444445</v>
          </cell>
          <cell r="C3696" t="str">
            <v>KIA MOTORS</v>
          </cell>
          <cell r="D3696" t="str">
            <v>MORNING</v>
          </cell>
          <cell r="E3696">
            <v>2017</v>
          </cell>
          <cell r="F3696">
            <v>27000</v>
          </cell>
          <cell r="G3696" t="str">
            <v>MORNING EX 1.2L 5MT ABS AC</v>
          </cell>
          <cell r="H3696" t="str">
            <v>AZUL</v>
          </cell>
          <cell r="I3696" t="str">
            <v>Megacentro Copiapo</v>
          </cell>
          <cell r="J3696" t="str">
            <v xml:space="preserve"> </v>
          </cell>
          <cell r="K3696" t="str">
            <v xml:space="preserve"> </v>
          </cell>
          <cell r="L3696" t="str">
            <v>Atalia Quinteros</v>
          </cell>
          <cell r="M3696" t="str">
            <v>ataliaq@callegari.cl</v>
          </cell>
          <cell r="N3696">
            <v>4000000</v>
          </cell>
        </row>
        <row r="3697">
          <cell r="A3697" t="str">
            <v>KFJS20</v>
          </cell>
          <cell r="B3697">
            <v>43794.756249999999</v>
          </cell>
          <cell r="C3697" t="str">
            <v>KIA MOTORS</v>
          </cell>
          <cell r="D3697" t="str">
            <v>MORNING</v>
          </cell>
          <cell r="E3697">
            <v>2018</v>
          </cell>
          <cell r="F3697">
            <v>54130</v>
          </cell>
          <cell r="G3697" t="str">
            <v>MORNING LX 1.0L 5MT ABS</v>
          </cell>
          <cell r="H3697" t="str">
            <v>ROJO</v>
          </cell>
          <cell r="I3697" t="str">
            <v>Local Usados</v>
          </cell>
          <cell r="J3697" t="str">
            <v xml:space="preserve"> </v>
          </cell>
          <cell r="K3697" t="str">
            <v xml:space="preserve"> </v>
          </cell>
          <cell r="L3697" t="str">
            <v>Florencio Garcia</v>
          </cell>
          <cell r="M3697" t="str">
            <v>florencio.garcia@callegari.cl</v>
          </cell>
          <cell r="N3697">
            <v>4000000</v>
          </cell>
        </row>
        <row r="3698">
          <cell r="A3698" t="str">
            <v>KDTY90</v>
          </cell>
          <cell r="B3698">
            <v>43794.756249999999</v>
          </cell>
          <cell r="C3698" t="str">
            <v>PEUGEOT</v>
          </cell>
          <cell r="D3698">
            <v>308</v>
          </cell>
          <cell r="E3698">
            <v>2018</v>
          </cell>
          <cell r="F3698">
            <v>30222</v>
          </cell>
          <cell r="G3698" t="str">
            <v>1.6 DSL AT FELINE BLUEHDI 120HP</v>
          </cell>
          <cell r="H3698" t="str">
            <v>ROJO</v>
          </cell>
          <cell r="I3698" t="str">
            <v>Second Floor Usados</v>
          </cell>
          <cell r="J3698" t="str">
            <v xml:space="preserve"> </v>
          </cell>
          <cell r="K3698" t="str">
            <v xml:space="preserve"> </v>
          </cell>
          <cell r="L3698" t="str">
            <v>Ivan Soto</v>
          </cell>
          <cell r="M3698" t="str">
            <v>isoto@callegari.cl</v>
          </cell>
          <cell r="N3698">
            <v>10500000</v>
          </cell>
        </row>
        <row r="3699">
          <cell r="A3699" t="str">
            <v>HXXX50</v>
          </cell>
          <cell r="B3699">
            <v>43794.756249999999</v>
          </cell>
          <cell r="C3699" t="str">
            <v>FORD</v>
          </cell>
          <cell r="D3699" t="str">
            <v>RANGER</v>
          </cell>
          <cell r="E3699">
            <v>2016</v>
          </cell>
          <cell r="F3699">
            <v>38660</v>
          </cell>
          <cell r="G3699" t="str">
            <v>3.2 DSL LIMITED 4X4 MT</v>
          </cell>
          <cell r="H3699" t="str">
            <v>ROJO</v>
          </cell>
          <cell r="I3699" t="str">
            <v>Megacentro La Serena</v>
          </cell>
          <cell r="J3699" t="str">
            <v xml:space="preserve"> </v>
          </cell>
          <cell r="K3699" t="str">
            <v xml:space="preserve"> </v>
          </cell>
          <cell r="L3699" t="str">
            <v>Viviana Rojas</v>
          </cell>
          <cell r="M3699" t="str">
            <v>v.rojas@callegari.cl</v>
          </cell>
          <cell r="N3699">
            <v>11500000</v>
          </cell>
        </row>
        <row r="3700">
          <cell r="A3700" t="str">
            <v>JKYG27</v>
          </cell>
          <cell r="B3700">
            <v>43794.744444444441</v>
          </cell>
          <cell r="C3700" t="str">
            <v>TOYOTA</v>
          </cell>
          <cell r="D3700" t="str">
            <v>RAV4</v>
          </cell>
          <cell r="E3700">
            <v>2017</v>
          </cell>
          <cell r="F3700">
            <v>20500</v>
          </cell>
          <cell r="G3700" t="str">
            <v>2.5 LIMITED 4X4 AT 7AB 734PU3</v>
          </cell>
          <cell r="H3700" t="str">
            <v>GRIS</v>
          </cell>
          <cell r="I3700" t="str">
            <v>Second Floor Mitsubishi</v>
          </cell>
          <cell r="J3700" t="str">
            <v xml:space="preserve"> </v>
          </cell>
          <cell r="K3700" t="str">
            <v xml:space="preserve"> </v>
          </cell>
          <cell r="L3700" t="str">
            <v>Paola Hidalgo</v>
          </cell>
          <cell r="M3700" t="str">
            <v>paola.hidalgo@callegari.cl</v>
          </cell>
          <cell r="N3700">
            <v>11500000</v>
          </cell>
        </row>
        <row r="3701">
          <cell r="A3701" t="str">
            <v>LSYF35</v>
          </cell>
          <cell r="B3701">
            <v>43794.693749999999</v>
          </cell>
          <cell r="C3701" t="str">
            <v>FORD</v>
          </cell>
          <cell r="D3701" t="str">
            <v>ESCAPE</v>
          </cell>
          <cell r="E3701">
            <v>2020</v>
          </cell>
          <cell r="F3701">
            <v>8200</v>
          </cell>
          <cell r="G3701" t="str">
            <v>2.0 TITANIUM AT DIESEL</v>
          </cell>
          <cell r="I3701" t="str">
            <v>Megacentro La Serena</v>
          </cell>
          <cell r="J3701" t="str">
            <v xml:space="preserve"> </v>
          </cell>
          <cell r="K3701" t="str">
            <v xml:space="preserve"> </v>
          </cell>
          <cell r="L3701" t="str">
            <v>Juan Saavedra</v>
          </cell>
          <cell r="M3701" t="str">
            <v>jsaavedra@callegari.cl</v>
          </cell>
          <cell r="N3701">
            <v>15400000</v>
          </cell>
        </row>
        <row r="3702">
          <cell r="A3702" t="str">
            <v>JDKV25</v>
          </cell>
          <cell r="B3702">
            <v>43794.693749999999</v>
          </cell>
          <cell r="C3702" t="str">
            <v>KIA MOTORS</v>
          </cell>
          <cell r="D3702" t="str">
            <v>MORNING</v>
          </cell>
          <cell r="E3702">
            <v>2017</v>
          </cell>
          <cell r="F3702">
            <v>38000</v>
          </cell>
          <cell r="G3702" t="str">
            <v>MORNING EX 1.2L 5MT NON STOP</v>
          </cell>
          <cell r="H3702" t="str">
            <v>PLATEADO</v>
          </cell>
          <cell r="I3702" t="str">
            <v>Second Floor Kia</v>
          </cell>
          <cell r="J3702" t="str">
            <v xml:space="preserve"> </v>
          </cell>
          <cell r="K3702" t="str">
            <v xml:space="preserve"> </v>
          </cell>
          <cell r="L3702" t="str">
            <v>Ariel Aguirre</v>
          </cell>
          <cell r="M3702" t="str">
            <v>a.aguirre@callegari.cl</v>
          </cell>
          <cell r="N3702">
            <v>4310000</v>
          </cell>
        </row>
        <row r="3703">
          <cell r="A3703" t="str">
            <v>JYBG16</v>
          </cell>
          <cell r="B3703">
            <v>43794.470138888886</v>
          </cell>
          <cell r="C3703" t="str">
            <v>PEUGEOT</v>
          </cell>
          <cell r="D3703">
            <v>301</v>
          </cell>
          <cell r="E3703">
            <v>2018</v>
          </cell>
          <cell r="F3703">
            <v>53000</v>
          </cell>
          <cell r="G3703" t="str">
            <v>1.6 ALLURE PACK HDI 92HP MT DIESEL</v>
          </cell>
          <cell r="H3703" t="str">
            <v>GRIS</v>
          </cell>
          <cell r="I3703" t="str">
            <v>Megacentro La Serena</v>
          </cell>
          <cell r="J3703" t="str">
            <v xml:space="preserve"> </v>
          </cell>
          <cell r="K3703" t="str">
            <v xml:space="preserve"> </v>
          </cell>
          <cell r="L3703" t="str">
            <v>Fabian Muñoz</v>
          </cell>
          <cell r="M3703" t="str">
            <v>fmunoz@callegari.cl</v>
          </cell>
          <cell r="N3703">
            <v>6800000</v>
          </cell>
        </row>
        <row r="3704">
          <cell r="A3704" t="str">
            <v>JHSL67</v>
          </cell>
          <cell r="B3704">
            <v>43794.450694444444</v>
          </cell>
          <cell r="C3704" t="str">
            <v>SUBARU</v>
          </cell>
          <cell r="D3704" t="str">
            <v>IMPREZA</v>
          </cell>
          <cell r="E3704">
            <v>2017</v>
          </cell>
          <cell r="F3704">
            <v>91000</v>
          </cell>
          <cell r="G3704" t="str">
            <v>2.0 SUV AT CVT LTD NAV</v>
          </cell>
          <cell r="H3704" t="str">
            <v>GRIS</v>
          </cell>
          <cell r="I3704" t="str">
            <v>Megacentro La Serena</v>
          </cell>
          <cell r="J3704" t="str">
            <v xml:space="preserve"> </v>
          </cell>
          <cell r="K3704" t="str">
            <v xml:space="preserve"> </v>
          </cell>
          <cell r="L3704" t="str">
            <v>Manuel Villalon</v>
          </cell>
          <cell r="M3704" t="str">
            <v>mvillalon@callegari.cl</v>
          </cell>
          <cell r="N3704">
            <v>9500000</v>
          </cell>
        </row>
        <row r="3705">
          <cell r="A3705" t="str">
            <v>HFJC86</v>
          </cell>
          <cell r="B3705">
            <v>43792.556250000001</v>
          </cell>
          <cell r="C3705" t="str">
            <v>SUBARU</v>
          </cell>
          <cell r="D3705" t="str">
            <v>FORESTER</v>
          </cell>
          <cell r="E3705">
            <v>2015</v>
          </cell>
          <cell r="F3705">
            <v>33200</v>
          </cell>
          <cell r="G3705" t="str">
            <v>2.0 AWD CVT X AT</v>
          </cell>
          <cell r="H3705" t="str">
            <v>GRIS</v>
          </cell>
          <cell r="I3705" t="str">
            <v>Megacentro Copiapo</v>
          </cell>
          <cell r="J3705" t="str">
            <v xml:space="preserve"> </v>
          </cell>
          <cell r="K3705" t="str">
            <v xml:space="preserve"> </v>
          </cell>
          <cell r="L3705" t="str">
            <v>Alvaro Castro</v>
          </cell>
          <cell r="M3705" t="str">
            <v>acastro@callegari.cl</v>
          </cell>
          <cell r="N3705">
            <v>7000000</v>
          </cell>
        </row>
        <row r="3706">
          <cell r="A3706" t="str">
            <v>GHDT46</v>
          </cell>
          <cell r="B3706">
            <v>43792.502083333333</v>
          </cell>
          <cell r="C3706" t="str">
            <v>JEEP</v>
          </cell>
          <cell r="D3706" t="str">
            <v>GRAND CHEROKEE</v>
          </cell>
          <cell r="E3706">
            <v>2014</v>
          </cell>
          <cell r="F3706">
            <v>85000</v>
          </cell>
          <cell r="G3706" t="str">
            <v>3.6 LIMITED LX TECH AT 4X4</v>
          </cell>
          <cell r="H3706" t="str">
            <v>PLATEADO</v>
          </cell>
          <cell r="I3706" t="str">
            <v>Peugeot La Serena</v>
          </cell>
          <cell r="J3706" t="str">
            <v xml:space="preserve"> </v>
          </cell>
          <cell r="K3706" t="str">
            <v xml:space="preserve"> </v>
          </cell>
          <cell r="L3706" t="str">
            <v>Camila Gonzalez</v>
          </cell>
          <cell r="M3706" t="str">
            <v>camila.gonzalez@callegari.cl</v>
          </cell>
          <cell r="N3706">
            <v>11400000</v>
          </cell>
        </row>
        <row r="3707">
          <cell r="A3707" t="str">
            <v>KJYH80</v>
          </cell>
          <cell r="B3707">
            <v>43791.769444444442</v>
          </cell>
          <cell r="C3707" t="str">
            <v>TOYOTA</v>
          </cell>
          <cell r="D3707" t="str">
            <v>YARIS</v>
          </cell>
          <cell r="E3707">
            <v>2018</v>
          </cell>
          <cell r="F3707">
            <v>18000</v>
          </cell>
          <cell r="G3707" t="str">
            <v>1.5 GLI 151ME1 MT</v>
          </cell>
          <cell r="H3707" t="str">
            <v>GRIS</v>
          </cell>
          <cell r="I3707" t="str">
            <v xml:space="preserve">Premium Usados </v>
          </cell>
          <cell r="J3707" t="str">
            <v xml:space="preserve"> </v>
          </cell>
          <cell r="K3707" t="str">
            <v xml:space="preserve"> </v>
          </cell>
          <cell r="L3707" t="str">
            <v>Vanessa  Casanga</v>
          </cell>
          <cell r="M3707" t="str">
            <v>vcasanga@callegari.cl</v>
          </cell>
          <cell r="N3707">
            <v>7000000</v>
          </cell>
        </row>
        <row r="3708">
          <cell r="A3708" t="str">
            <v>JGCD45</v>
          </cell>
          <cell r="B3708">
            <v>43791.684027777781</v>
          </cell>
          <cell r="C3708" t="str">
            <v>NISSAN</v>
          </cell>
          <cell r="D3708" t="str">
            <v>QASHQAI</v>
          </cell>
          <cell r="E3708">
            <v>2017</v>
          </cell>
          <cell r="F3708">
            <v>55000</v>
          </cell>
          <cell r="G3708" t="str">
            <v>2.0 SENSE AC MT 4X2</v>
          </cell>
          <cell r="H3708" t="str">
            <v>BLANCO</v>
          </cell>
          <cell r="I3708" t="str">
            <v>Nissan La Serena</v>
          </cell>
          <cell r="J3708" t="str">
            <v xml:space="preserve"> </v>
          </cell>
          <cell r="K3708" t="str">
            <v xml:space="preserve"> </v>
          </cell>
          <cell r="L3708" t="str">
            <v>Matias Heredia</v>
          </cell>
          <cell r="M3708" t="str">
            <v>mheredia@callegari.cl</v>
          </cell>
          <cell r="N3708">
            <v>8000000</v>
          </cell>
        </row>
        <row r="3709">
          <cell r="A3709" t="str">
            <v>JZGL74</v>
          </cell>
          <cell r="B3709">
            <v>43791.646527777775</v>
          </cell>
          <cell r="C3709" t="str">
            <v>NISSAN</v>
          </cell>
          <cell r="D3709" t="str">
            <v>NP300</v>
          </cell>
          <cell r="E3709">
            <v>2018</v>
          </cell>
          <cell r="F3709">
            <v>44000</v>
          </cell>
          <cell r="G3709" t="str">
            <v>2.3 DSL DC LE AT 4WD</v>
          </cell>
          <cell r="H3709" t="str">
            <v>GRIS</v>
          </cell>
          <cell r="I3709" t="str">
            <v>Megacentro La Serena</v>
          </cell>
          <cell r="J3709" t="str">
            <v xml:space="preserve"> </v>
          </cell>
          <cell r="K3709" t="str">
            <v xml:space="preserve"> </v>
          </cell>
          <cell r="L3709" t="str">
            <v>Fabian Muñoz</v>
          </cell>
          <cell r="M3709" t="str">
            <v>fmunoz@callegari.cl</v>
          </cell>
          <cell r="N3709">
            <v>15500000</v>
          </cell>
        </row>
        <row r="3710">
          <cell r="A3710" t="str">
            <v>CXZW40</v>
          </cell>
          <cell r="B3710">
            <v>43790.52847222222</v>
          </cell>
          <cell r="C3710" t="str">
            <v>SUBARU</v>
          </cell>
          <cell r="D3710" t="str">
            <v>IMPREZA</v>
          </cell>
          <cell r="E3710">
            <v>2011</v>
          </cell>
          <cell r="F3710">
            <v>79000</v>
          </cell>
          <cell r="G3710" t="str">
            <v>1.5 SDN AT XS</v>
          </cell>
          <cell r="H3710" t="str">
            <v>PLATEADO</v>
          </cell>
          <cell r="I3710" t="str">
            <v>Megacentro Ovalle</v>
          </cell>
          <cell r="J3710" t="str">
            <v xml:space="preserve"> </v>
          </cell>
          <cell r="K3710" t="str">
            <v xml:space="preserve"> </v>
          </cell>
          <cell r="L3710" t="str">
            <v>Jasen Jose</v>
          </cell>
          <cell r="M3710" t="str">
            <v>jjasen@callegari.cl</v>
          </cell>
          <cell r="N3710">
            <v>3500000</v>
          </cell>
        </row>
        <row r="3711">
          <cell r="A3711" t="str">
            <v>KDTL83</v>
          </cell>
          <cell r="B3711">
            <v>43790.512499999997</v>
          </cell>
          <cell r="C3711" t="str">
            <v>PEUGEOT</v>
          </cell>
          <cell r="D3711">
            <v>301</v>
          </cell>
          <cell r="E3711">
            <v>2018</v>
          </cell>
          <cell r="F3711">
            <v>28500</v>
          </cell>
          <cell r="G3711" t="str">
            <v>1.6 ALLURE HDI 92HP MT DIESEL</v>
          </cell>
          <cell r="H3711" t="str">
            <v>GRIS</v>
          </cell>
          <cell r="I3711" t="str">
            <v>Peugeot La Serena</v>
          </cell>
          <cell r="J3711" t="str">
            <v xml:space="preserve"> </v>
          </cell>
          <cell r="K3711" t="str">
            <v xml:space="preserve"> </v>
          </cell>
          <cell r="L3711" t="str">
            <v>Camila Gonzalez</v>
          </cell>
          <cell r="M3711" t="str">
            <v>camila.gonzalez@callegari.cl</v>
          </cell>
          <cell r="N3711">
            <v>7100000</v>
          </cell>
        </row>
        <row r="3712">
          <cell r="A3712" t="str">
            <v>KWVT66</v>
          </cell>
          <cell r="B3712">
            <v>43790.476388888892</v>
          </cell>
          <cell r="C3712" t="str">
            <v>NISSAN</v>
          </cell>
          <cell r="D3712" t="str">
            <v>NP300</v>
          </cell>
          <cell r="E3712">
            <v>2019</v>
          </cell>
          <cell r="F3712">
            <v>26000</v>
          </cell>
          <cell r="G3712" t="str">
            <v>2.3 DSL DC XE MT</v>
          </cell>
          <cell r="H3712" t="str">
            <v>PLATEADO</v>
          </cell>
          <cell r="I3712" t="str">
            <v>Local Fco De Aguirre</v>
          </cell>
          <cell r="J3712" t="str">
            <v xml:space="preserve"> </v>
          </cell>
          <cell r="K3712" t="str">
            <v xml:space="preserve"> </v>
          </cell>
          <cell r="L3712" t="str">
            <v>Broderick Camejo</v>
          </cell>
          <cell r="M3712" t="str">
            <v>b.camejo@callegari.cl</v>
          </cell>
          <cell r="N3712">
            <v>12000000</v>
          </cell>
        </row>
        <row r="3713">
          <cell r="A3713" t="str">
            <v>JGCF95</v>
          </cell>
          <cell r="B3713">
            <v>43789.493750000001</v>
          </cell>
          <cell r="C3713" t="str">
            <v>FORD</v>
          </cell>
          <cell r="D3713" t="str">
            <v>ECOSPORT</v>
          </cell>
          <cell r="E3713">
            <v>2017</v>
          </cell>
          <cell r="F3713">
            <v>26000</v>
          </cell>
          <cell r="G3713" t="str">
            <v>1.6 TITANIUM MT</v>
          </cell>
          <cell r="H3713" t="str">
            <v>BEIGE</v>
          </cell>
          <cell r="I3713" t="str">
            <v>Vallenar</v>
          </cell>
          <cell r="J3713" t="str">
            <v xml:space="preserve"> </v>
          </cell>
          <cell r="K3713" t="str">
            <v xml:space="preserve"> </v>
          </cell>
          <cell r="L3713" t="str">
            <v>Claudia Vasquez</v>
          </cell>
          <cell r="M3713" t="str">
            <v>cvasquez@callegari.cl</v>
          </cell>
          <cell r="N3713">
            <v>6200000</v>
          </cell>
        </row>
        <row r="3714">
          <cell r="A3714" t="str">
            <v>JZGC93</v>
          </cell>
          <cell r="B3714">
            <v>43789.466666666667</v>
          </cell>
          <cell r="C3714" t="str">
            <v>FORD</v>
          </cell>
          <cell r="D3714" t="str">
            <v>ECOSPORT</v>
          </cell>
          <cell r="E3714">
            <v>2018</v>
          </cell>
          <cell r="F3714">
            <v>34000</v>
          </cell>
          <cell r="G3714" t="str">
            <v>1.5 SE MT</v>
          </cell>
          <cell r="H3714" t="str">
            <v>AZUL</v>
          </cell>
          <cell r="I3714" t="str">
            <v>Megacentro La Serena</v>
          </cell>
          <cell r="J3714" t="str">
            <v xml:space="preserve"> </v>
          </cell>
          <cell r="K3714" t="str">
            <v xml:space="preserve"> </v>
          </cell>
          <cell r="L3714" t="str">
            <v>Fabian Muñoz</v>
          </cell>
          <cell r="M3714" t="str">
            <v>fmunoz@callegari.cl</v>
          </cell>
          <cell r="N3714">
            <v>7300000</v>
          </cell>
        </row>
        <row r="3715">
          <cell r="A3715" t="str">
            <v>DDLL80</v>
          </cell>
          <cell r="B3715">
            <v>43788.464583333334</v>
          </cell>
          <cell r="C3715" t="str">
            <v>KIA MOTORS</v>
          </cell>
          <cell r="D3715" t="str">
            <v>RIO 4</v>
          </cell>
          <cell r="E3715">
            <v>2012</v>
          </cell>
          <cell r="F3715">
            <v>42500</v>
          </cell>
          <cell r="H3715" t="str">
            <v>PLATEADO</v>
          </cell>
          <cell r="I3715" t="str">
            <v>Megacentro La Serena</v>
          </cell>
          <cell r="J3715" t="str">
            <v xml:space="preserve"> </v>
          </cell>
          <cell r="K3715" t="str">
            <v xml:space="preserve"> </v>
          </cell>
          <cell r="L3715" t="str">
            <v>Laura Morales</v>
          </cell>
          <cell r="M3715" t="str">
            <v>lmorales@callegari.cl</v>
          </cell>
          <cell r="N3715">
            <v>3000000</v>
          </cell>
        </row>
        <row r="3716">
          <cell r="A3716" t="str">
            <v>KDTX60</v>
          </cell>
          <cell r="B3716">
            <v>43787.787499999999</v>
          </cell>
          <cell r="C3716" t="str">
            <v>FORD</v>
          </cell>
          <cell r="D3716" t="str">
            <v>FIESTA</v>
          </cell>
          <cell r="E3716">
            <v>2019</v>
          </cell>
          <cell r="F3716">
            <v>32000</v>
          </cell>
          <cell r="G3716" t="str">
            <v>1.6 S 4P MT</v>
          </cell>
          <cell r="H3716" t="str">
            <v>BLANCO</v>
          </cell>
          <cell r="I3716" t="str">
            <v>Megacentro La Serena</v>
          </cell>
          <cell r="J3716" t="str">
            <v xml:space="preserve"> </v>
          </cell>
          <cell r="K3716" t="str">
            <v xml:space="preserve"> </v>
          </cell>
          <cell r="L3716" t="str">
            <v>Viviana Rojas</v>
          </cell>
          <cell r="M3716" t="str">
            <v>v.rojas@callegari.cl</v>
          </cell>
          <cell r="N3716">
            <v>6200000</v>
          </cell>
        </row>
        <row r="3717">
          <cell r="A3717" t="str">
            <v>JXGD49</v>
          </cell>
          <cell r="B3717">
            <v>43787.413888888892</v>
          </cell>
          <cell r="C3717" t="str">
            <v>NISSAN</v>
          </cell>
          <cell r="D3717" t="str">
            <v>X-TRAIL</v>
          </cell>
          <cell r="E3717">
            <v>2018</v>
          </cell>
          <cell r="F3717">
            <v>28000</v>
          </cell>
          <cell r="G3717" t="str">
            <v>2.5 SENSE CVT 4X2 AT</v>
          </cell>
          <cell r="H3717" t="str">
            <v>GRIS</v>
          </cell>
          <cell r="I3717" t="str">
            <v>Local Usados</v>
          </cell>
          <cell r="J3717" t="str">
            <v xml:space="preserve"> </v>
          </cell>
          <cell r="K3717" t="str">
            <v xml:space="preserve"> </v>
          </cell>
          <cell r="L3717" t="str">
            <v>Jordi Foitzick</v>
          </cell>
          <cell r="M3717" t="str">
            <v>jocarrasco@callegari.cl</v>
          </cell>
          <cell r="N3717">
            <v>10000000</v>
          </cell>
        </row>
        <row r="3718">
          <cell r="A3718" t="str">
            <v>HCVW47</v>
          </cell>
          <cell r="B3718">
            <v>43785.531944444447</v>
          </cell>
          <cell r="C3718" t="str">
            <v>PEUGEOT</v>
          </cell>
          <cell r="D3718">
            <v>301</v>
          </cell>
          <cell r="E3718">
            <v>2015</v>
          </cell>
          <cell r="F3718">
            <v>72000</v>
          </cell>
          <cell r="G3718" t="str">
            <v>1.6 ALLURE PACK HDI 92HP MT DIESEL</v>
          </cell>
          <cell r="H3718" t="str">
            <v>AZUL</v>
          </cell>
          <cell r="I3718" t="str">
            <v>Megacentro La Serena</v>
          </cell>
          <cell r="J3718" t="str">
            <v xml:space="preserve"> </v>
          </cell>
          <cell r="K3718" t="str">
            <v xml:space="preserve"> </v>
          </cell>
          <cell r="L3718" t="str">
            <v>Viviana Rojas</v>
          </cell>
          <cell r="M3718" t="str">
            <v>v.rojas@callegari.cl</v>
          </cell>
          <cell r="N3718">
            <v>5200000</v>
          </cell>
        </row>
        <row r="3719">
          <cell r="A3719" t="str">
            <v>JVKW71</v>
          </cell>
          <cell r="B3719">
            <v>43785.505555555559</v>
          </cell>
          <cell r="C3719" t="str">
            <v>FORD</v>
          </cell>
          <cell r="D3719" t="str">
            <v>ECOSPORT</v>
          </cell>
          <cell r="E3719">
            <v>2018</v>
          </cell>
          <cell r="F3719">
            <v>30000</v>
          </cell>
          <cell r="G3719" t="str">
            <v>1.6 SE MT</v>
          </cell>
          <cell r="H3719" t="str">
            <v>GRIS</v>
          </cell>
          <cell r="I3719" t="str">
            <v>Megacentro La Serena</v>
          </cell>
          <cell r="J3719" t="str">
            <v xml:space="preserve"> </v>
          </cell>
          <cell r="K3719" t="str">
            <v xml:space="preserve"> </v>
          </cell>
          <cell r="L3719" t="str">
            <v>Viviana Rojas</v>
          </cell>
          <cell r="M3719" t="str">
            <v>v.rojas@callegari.cl</v>
          </cell>
          <cell r="N3719">
            <v>7100000</v>
          </cell>
        </row>
        <row r="3720">
          <cell r="A3720" t="str">
            <v>JZGC53</v>
          </cell>
          <cell r="B3720">
            <v>43785.493055555555</v>
          </cell>
          <cell r="C3720" t="str">
            <v>FORD</v>
          </cell>
          <cell r="D3720" t="str">
            <v>ECOSPORT</v>
          </cell>
          <cell r="E3720">
            <v>2018</v>
          </cell>
          <cell r="F3720">
            <v>18100</v>
          </cell>
          <cell r="G3720" t="str">
            <v>1.5 FREESTYLE MT</v>
          </cell>
          <cell r="H3720" t="str">
            <v>GRIS</v>
          </cell>
          <cell r="I3720" t="str">
            <v>Peugeot La Serena</v>
          </cell>
          <cell r="J3720" t="str">
            <v xml:space="preserve"> </v>
          </cell>
          <cell r="K3720" t="str">
            <v xml:space="preserve"> </v>
          </cell>
          <cell r="L3720" t="str">
            <v>Carlos  Torres</v>
          </cell>
          <cell r="M3720" t="str">
            <v>ctorres@callegari.cl</v>
          </cell>
          <cell r="N3720">
            <v>7700000</v>
          </cell>
        </row>
        <row r="3721">
          <cell r="A3721" t="str">
            <v>JGBX40</v>
          </cell>
          <cell r="B3721">
            <v>43784.546527777777</v>
          </cell>
          <cell r="C3721" t="str">
            <v>MG</v>
          </cell>
          <cell r="D3721" t="str">
            <v>MG3</v>
          </cell>
          <cell r="E3721">
            <v>2017</v>
          </cell>
          <cell r="F3721">
            <v>52700</v>
          </cell>
          <cell r="G3721" t="str">
            <v>1.5 MT STD</v>
          </cell>
          <cell r="H3721" t="str">
            <v>GRIS PLATA</v>
          </cell>
          <cell r="I3721" t="str">
            <v>Megacentro Ovalle</v>
          </cell>
          <cell r="J3721" t="str">
            <v xml:space="preserve"> </v>
          </cell>
          <cell r="K3721" t="str">
            <v xml:space="preserve"> </v>
          </cell>
          <cell r="L3721" t="str">
            <v>David Ramirez</v>
          </cell>
          <cell r="M3721" t="str">
            <v>dramirez@callegari.cl</v>
          </cell>
          <cell r="N3721">
            <v>3900000</v>
          </cell>
        </row>
        <row r="3722">
          <cell r="A3722" t="str">
            <v>JSWP13</v>
          </cell>
          <cell r="B3722">
            <v>43783.464583333334</v>
          </cell>
          <cell r="C3722" t="str">
            <v>PEUGEOT</v>
          </cell>
          <cell r="D3722">
            <v>3008</v>
          </cell>
          <cell r="E3722">
            <v>2017</v>
          </cell>
          <cell r="F3722">
            <v>35000</v>
          </cell>
          <cell r="G3722" t="str">
            <v>1.6 ALLURE THP EAT6</v>
          </cell>
          <cell r="H3722" t="str">
            <v>BLANCO</v>
          </cell>
          <cell r="I3722" t="str">
            <v>Peugeot La Serena</v>
          </cell>
          <cell r="J3722" t="str">
            <v xml:space="preserve"> </v>
          </cell>
          <cell r="K3722" t="str">
            <v xml:space="preserve"> </v>
          </cell>
          <cell r="L3722" t="str">
            <v>Camila Gonzalez</v>
          </cell>
          <cell r="M3722" t="str">
            <v>camila.gonzalez@callegari.cl</v>
          </cell>
          <cell r="N3722">
            <v>12600000</v>
          </cell>
        </row>
        <row r="3723">
          <cell r="A3723" t="str">
            <v>DDPJ11</v>
          </cell>
          <cell r="B3723">
            <v>43782.668055555558</v>
          </cell>
          <cell r="C3723" t="str">
            <v>HONDA</v>
          </cell>
          <cell r="D3723" t="str">
            <v>FIT</v>
          </cell>
          <cell r="E3723">
            <v>2011</v>
          </cell>
          <cell r="F3723">
            <v>102000</v>
          </cell>
          <cell r="H3723" t="str">
            <v>BLANCO</v>
          </cell>
          <cell r="I3723" t="str">
            <v xml:space="preserve">Premium Usados </v>
          </cell>
          <cell r="J3723" t="str">
            <v xml:space="preserve"> </v>
          </cell>
          <cell r="K3723" t="str">
            <v xml:space="preserve"> </v>
          </cell>
          <cell r="L3723" t="str">
            <v>Vanessa  Casanga</v>
          </cell>
          <cell r="M3723" t="str">
            <v>vcasanga@callegari.cl</v>
          </cell>
          <cell r="N3723">
            <v>3000000</v>
          </cell>
        </row>
        <row r="3724">
          <cell r="A3724" t="str">
            <v>HGPF11</v>
          </cell>
          <cell r="B3724">
            <v>43780.398611111108</v>
          </cell>
          <cell r="C3724" t="str">
            <v>SUBARU</v>
          </cell>
          <cell r="D3724" t="str">
            <v>OUTBACK</v>
          </cell>
          <cell r="E3724">
            <v>2015</v>
          </cell>
          <cell r="F3724">
            <v>42000</v>
          </cell>
          <cell r="G3724" t="str">
            <v>2.5 AWD CVT XS AT</v>
          </cell>
          <cell r="H3724" t="str">
            <v>PLATEADO</v>
          </cell>
          <cell r="I3724" t="str">
            <v>Megacentro Ovalle</v>
          </cell>
          <cell r="J3724" t="str">
            <v xml:space="preserve"> </v>
          </cell>
          <cell r="K3724" t="str">
            <v xml:space="preserve"> </v>
          </cell>
          <cell r="L3724" t="str">
            <v>Juan Briceño</v>
          </cell>
          <cell r="M3724" t="str">
            <v>jbriceno@callegari.cl</v>
          </cell>
          <cell r="N3724">
            <v>9000000</v>
          </cell>
        </row>
        <row r="3725">
          <cell r="A3725" t="str">
            <v>JWCJ63</v>
          </cell>
          <cell r="B3725">
            <v>43778.518750000003</v>
          </cell>
          <cell r="C3725" t="str">
            <v>KIA MOTORS</v>
          </cell>
          <cell r="D3725" t="str">
            <v>SPORTAGE</v>
          </cell>
          <cell r="E3725">
            <v>2018</v>
          </cell>
          <cell r="F3725">
            <v>60000</v>
          </cell>
          <cell r="G3725" t="str">
            <v>SPORTAGE LX 2.0L GSL 6MT 2WD</v>
          </cell>
          <cell r="H3725" t="str">
            <v>AZUL</v>
          </cell>
          <cell r="I3725" t="str">
            <v>Megacentro La Serena</v>
          </cell>
          <cell r="J3725" t="str">
            <v xml:space="preserve"> </v>
          </cell>
          <cell r="K3725" t="str">
            <v xml:space="preserve"> </v>
          </cell>
          <cell r="L3725" t="str">
            <v>Patricia Muñiz</v>
          </cell>
          <cell r="M3725" t="str">
            <v>pmuniz@callegari.cl</v>
          </cell>
          <cell r="N3725">
            <v>9000000</v>
          </cell>
        </row>
        <row r="3726">
          <cell r="A3726" t="str">
            <v>JXGC12</v>
          </cell>
          <cell r="B3726">
            <v>43778.429166666669</v>
          </cell>
          <cell r="C3726" t="str">
            <v>PEUGEOT</v>
          </cell>
          <cell r="D3726">
            <v>2008</v>
          </cell>
          <cell r="E3726">
            <v>2018</v>
          </cell>
          <cell r="F3726">
            <v>40000</v>
          </cell>
          <cell r="G3726" t="str">
            <v>1.6 ALLURE BLUEHDI 100HP MT5 DIESEL</v>
          </cell>
          <cell r="H3726" t="str">
            <v>BLANCO</v>
          </cell>
          <cell r="I3726" t="str">
            <v>Peugeot La Serena</v>
          </cell>
          <cell r="J3726" t="str">
            <v xml:space="preserve"> </v>
          </cell>
          <cell r="K3726" t="str">
            <v xml:space="preserve"> </v>
          </cell>
          <cell r="L3726" t="str">
            <v>Carlos  Torres</v>
          </cell>
          <cell r="M3726" t="str">
            <v>ctorres@callegari.cl</v>
          </cell>
          <cell r="N3726">
            <v>9000000</v>
          </cell>
        </row>
        <row r="3727">
          <cell r="A3727" t="str">
            <v>KHPG15</v>
          </cell>
          <cell r="B3727">
            <v>43777.50277777778</v>
          </cell>
          <cell r="C3727" t="str">
            <v>KIA MOTORS</v>
          </cell>
          <cell r="D3727" t="str">
            <v>RIO 4</v>
          </cell>
          <cell r="E3727">
            <v>2018</v>
          </cell>
          <cell r="F3727">
            <v>25000</v>
          </cell>
          <cell r="G3727" t="str">
            <v>RIO 4 LX 1.4L 6MT</v>
          </cell>
          <cell r="H3727" t="str">
            <v>GRIS</v>
          </cell>
          <cell r="I3727" t="str">
            <v>Second Floor Kia</v>
          </cell>
          <cell r="J3727" t="str">
            <v xml:space="preserve"> </v>
          </cell>
          <cell r="K3727" t="str">
            <v xml:space="preserve"> </v>
          </cell>
          <cell r="L3727" t="str">
            <v>Loreto Garces</v>
          </cell>
          <cell r="M3727" t="str">
            <v>lgarces@callegari.cl</v>
          </cell>
          <cell r="N3727">
            <v>6400000</v>
          </cell>
        </row>
        <row r="3728">
          <cell r="A3728" t="str">
            <v>LBGW96</v>
          </cell>
          <cell r="B3728">
            <v>43776.478472222225</v>
          </cell>
          <cell r="C3728" t="str">
            <v>FORD</v>
          </cell>
          <cell r="D3728" t="str">
            <v>EDGE</v>
          </cell>
          <cell r="E3728">
            <v>2019</v>
          </cell>
          <cell r="F3728">
            <v>7900</v>
          </cell>
          <cell r="G3728" t="str">
            <v>3.5 TITANIUM AT</v>
          </cell>
          <cell r="H3728" t="str">
            <v>ROJO METALICO</v>
          </cell>
          <cell r="I3728" t="str">
            <v>Nissan La Serena</v>
          </cell>
          <cell r="J3728" t="str">
            <v xml:space="preserve"> </v>
          </cell>
          <cell r="K3728" t="str">
            <v xml:space="preserve"> </v>
          </cell>
          <cell r="L3728" t="str">
            <v>Fabian Gutierrez</v>
          </cell>
          <cell r="M3728" t="str">
            <v>fgutierrez@callegari.cl</v>
          </cell>
          <cell r="N3728">
            <v>17000000</v>
          </cell>
        </row>
        <row r="3729">
          <cell r="A3729" t="str">
            <v>HHYD35</v>
          </cell>
          <cell r="B3729">
            <v>43775.53125</v>
          </cell>
          <cell r="C3729" t="str">
            <v>SUZUKI</v>
          </cell>
          <cell r="D3729" t="str">
            <v>GRAND VITARA</v>
          </cell>
          <cell r="E3729">
            <v>2015</v>
          </cell>
          <cell r="F3729">
            <v>57321</v>
          </cell>
          <cell r="G3729" t="str">
            <v>2.4 GLX WINCHE MT 4X4</v>
          </cell>
          <cell r="H3729" t="str">
            <v>NEGRO</v>
          </cell>
          <cell r="I3729" t="str">
            <v>Mall Coquimbo (Inactiva)</v>
          </cell>
          <cell r="J3729" t="str">
            <v xml:space="preserve"> </v>
          </cell>
          <cell r="K3729" t="str">
            <v xml:space="preserve"> </v>
          </cell>
          <cell r="L3729" t="str">
            <v>Francisco Jimenez</v>
          </cell>
          <cell r="M3729" t="str">
            <v>fjimenez@callegari.cl</v>
          </cell>
          <cell r="N3729">
            <v>5500000</v>
          </cell>
        </row>
        <row r="3730">
          <cell r="A3730" t="str">
            <v>KGLS98</v>
          </cell>
          <cell r="B3730">
            <v>43774.76666666667</v>
          </cell>
          <cell r="C3730" t="str">
            <v>FORD</v>
          </cell>
          <cell r="D3730" t="str">
            <v>RANGER</v>
          </cell>
          <cell r="E3730">
            <v>2018</v>
          </cell>
          <cell r="F3730">
            <v>66700</v>
          </cell>
          <cell r="G3730" t="str">
            <v>2.5 GSL XLT D/C MT</v>
          </cell>
          <cell r="H3730" t="str">
            <v>GRIS</v>
          </cell>
          <cell r="I3730" t="str">
            <v>Megacentro La Serena</v>
          </cell>
          <cell r="J3730" t="str">
            <v xml:space="preserve"> </v>
          </cell>
          <cell r="K3730" t="str">
            <v xml:space="preserve"> </v>
          </cell>
          <cell r="L3730" t="str">
            <v>Viviana Rojas</v>
          </cell>
          <cell r="M3730" t="str">
            <v>v.rojas@callegari.cl</v>
          </cell>
          <cell r="N3730">
            <v>9500000</v>
          </cell>
        </row>
        <row r="3731">
          <cell r="A3731" t="str">
            <v>KWVP53</v>
          </cell>
          <cell r="B3731">
            <v>43773.686111111114</v>
          </cell>
          <cell r="C3731" t="str">
            <v>FORD</v>
          </cell>
          <cell r="D3731" t="str">
            <v>F-150</v>
          </cell>
          <cell r="E3731">
            <v>2019</v>
          </cell>
          <cell r="F3731">
            <v>56000</v>
          </cell>
          <cell r="G3731" t="str">
            <v>3.5 CC AT PLATINUM</v>
          </cell>
          <cell r="H3731" t="str">
            <v>BLANCO</v>
          </cell>
          <cell r="I3731" t="str">
            <v>Megacentro La Serena</v>
          </cell>
          <cell r="J3731" t="str">
            <v xml:space="preserve"> </v>
          </cell>
          <cell r="K3731" t="str">
            <v xml:space="preserve"> </v>
          </cell>
          <cell r="L3731" t="str">
            <v>Fabian Muñoz</v>
          </cell>
          <cell r="M3731" t="str">
            <v>fmunoz@callegari.cl</v>
          </cell>
          <cell r="N3731">
            <v>24000000</v>
          </cell>
        </row>
        <row r="3732">
          <cell r="A3732" t="str">
            <v>GHDV89</v>
          </cell>
          <cell r="B3732">
            <v>43768.760416666664</v>
          </cell>
          <cell r="C3732" t="str">
            <v>JEEP</v>
          </cell>
          <cell r="D3732" t="str">
            <v>CHEROKEE</v>
          </cell>
          <cell r="E3732">
            <v>2014</v>
          </cell>
          <cell r="F3732">
            <v>60000</v>
          </cell>
          <cell r="G3732" t="str">
            <v>2.4 LONGITUDE AT</v>
          </cell>
          <cell r="H3732" t="str">
            <v>PLATEADO</v>
          </cell>
          <cell r="I3732" t="str">
            <v>Megacentro Ovalle</v>
          </cell>
          <cell r="J3732" t="str">
            <v xml:space="preserve"> </v>
          </cell>
          <cell r="K3732" t="str">
            <v xml:space="preserve"> </v>
          </cell>
          <cell r="L3732" t="str">
            <v>Lizania Ramirez</v>
          </cell>
          <cell r="M3732" t="str">
            <v>lramirez@callegari.cl</v>
          </cell>
          <cell r="N3732">
            <v>8100000</v>
          </cell>
        </row>
        <row r="3733">
          <cell r="A3733" t="str">
            <v>DLXX67</v>
          </cell>
          <cell r="B3733">
            <v>43768.73541666667</v>
          </cell>
          <cell r="C3733" t="str">
            <v>KIA MOTORS</v>
          </cell>
          <cell r="D3733" t="str">
            <v>SPORTAGE</v>
          </cell>
          <cell r="E3733">
            <v>2012</v>
          </cell>
          <cell r="F3733">
            <v>86000</v>
          </cell>
          <cell r="G3733" t="str">
            <v>SPORTAGE LX GSL 2.0 MEC A/C DAB ABS 4X2</v>
          </cell>
          <cell r="H3733" t="str">
            <v>ROJO</v>
          </cell>
          <cell r="I3733" t="str">
            <v>Megacentro Ovalle</v>
          </cell>
          <cell r="J3733" t="str">
            <v xml:space="preserve"> </v>
          </cell>
          <cell r="K3733" t="str">
            <v xml:space="preserve"> </v>
          </cell>
          <cell r="L3733" t="str">
            <v>Jasen Jose</v>
          </cell>
          <cell r="M3733" t="str">
            <v>jjasen@callegari.cl</v>
          </cell>
          <cell r="N3733">
            <v>5000000</v>
          </cell>
        </row>
        <row r="3734">
          <cell r="A3734" t="str">
            <v>JWCJ53</v>
          </cell>
          <cell r="B3734">
            <v>43768.652777777781</v>
          </cell>
          <cell r="C3734" t="str">
            <v>NISSAN</v>
          </cell>
          <cell r="D3734" t="str">
            <v>MARCH</v>
          </cell>
          <cell r="E3734">
            <v>2018</v>
          </cell>
          <cell r="F3734">
            <v>34600</v>
          </cell>
          <cell r="G3734" t="str">
            <v>1.6 SPORT DRIVE MT</v>
          </cell>
          <cell r="H3734" t="str">
            <v>BLANCO</v>
          </cell>
          <cell r="I3734" t="str">
            <v>Nissan La Serena</v>
          </cell>
          <cell r="J3734" t="str">
            <v xml:space="preserve"> </v>
          </cell>
          <cell r="K3734" t="str">
            <v xml:space="preserve"> </v>
          </cell>
          <cell r="L3734" t="str">
            <v>Matias Heredia</v>
          </cell>
          <cell r="M3734" t="str">
            <v>mheredia@callegari.cl</v>
          </cell>
          <cell r="N3734">
            <v>4100000</v>
          </cell>
        </row>
        <row r="3735">
          <cell r="A3735" t="str">
            <v>JDKZ41</v>
          </cell>
          <cell r="B3735">
            <v>43768.465277777781</v>
          </cell>
          <cell r="C3735" t="str">
            <v>KIA MOTORS</v>
          </cell>
          <cell r="D3735" t="str">
            <v>RIO 4</v>
          </cell>
          <cell r="E3735">
            <v>2017</v>
          </cell>
          <cell r="F3735">
            <v>67000</v>
          </cell>
          <cell r="G3735" t="str">
            <v>RIO 4 EX 1.4L 6MT EURO COPA</v>
          </cell>
          <cell r="H3735" t="str">
            <v>PLATEADO</v>
          </cell>
          <cell r="I3735" t="str">
            <v>Megacentro La Serena</v>
          </cell>
          <cell r="J3735" t="str">
            <v xml:space="preserve"> </v>
          </cell>
          <cell r="K3735" t="str">
            <v xml:space="preserve"> </v>
          </cell>
          <cell r="L3735" t="str">
            <v>Laura Morales</v>
          </cell>
          <cell r="M3735" t="str">
            <v>lmorales@callegari.cl</v>
          </cell>
          <cell r="N3735">
            <v>5900000</v>
          </cell>
        </row>
        <row r="3736">
          <cell r="A3736" t="str">
            <v>LRWB26</v>
          </cell>
          <cell r="B3736">
            <v>43768.394444444442</v>
          </cell>
          <cell r="C3736" t="str">
            <v>NISSAN</v>
          </cell>
          <cell r="D3736" t="str">
            <v>QASHQAI</v>
          </cell>
          <cell r="E3736">
            <v>2019</v>
          </cell>
          <cell r="F3736">
            <v>1600</v>
          </cell>
          <cell r="G3736" t="str">
            <v>2.0 SENSE AC MT 4X2</v>
          </cell>
          <cell r="H3736" t="str">
            <v>PLATA SATIN</v>
          </cell>
          <cell r="I3736" t="str">
            <v>Nissan Copiapo</v>
          </cell>
          <cell r="J3736" t="str">
            <v xml:space="preserve"> </v>
          </cell>
          <cell r="K3736" t="str">
            <v xml:space="preserve"> </v>
          </cell>
          <cell r="L3736" t="str">
            <v>Elizabeth Guerrero</v>
          </cell>
          <cell r="M3736" t="str">
            <v>eguerrero@callegari.cl</v>
          </cell>
          <cell r="N3736">
            <v>9000000</v>
          </cell>
        </row>
        <row r="3737">
          <cell r="A3737" t="str">
            <v>LHCV93</v>
          </cell>
          <cell r="B3737">
            <v>43767.502083333333</v>
          </cell>
          <cell r="C3737" t="str">
            <v>VOLKSWAGEN</v>
          </cell>
          <cell r="D3737" t="str">
            <v>AMAROK</v>
          </cell>
          <cell r="E3737">
            <v>2019</v>
          </cell>
          <cell r="F3737">
            <v>23000</v>
          </cell>
          <cell r="G3737" t="str">
            <v>2.0 COMFORTLINE 4X4 MT 140HP DIESEL</v>
          </cell>
          <cell r="I3737" t="str">
            <v>Local Usados</v>
          </cell>
          <cell r="J3737" t="str">
            <v xml:space="preserve"> </v>
          </cell>
          <cell r="K3737" t="str">
            <v xml:space="preserve"> </v>
          </cell>
          <cell r="L3737" t="str">
            <v>Jordi Foitzick</v>
          </cell>
          <cell r="M3737" t="str">
            <v>jocarrasco@callegari.cl</v>
          </cell>
          <cell r="N3737">
            <v>15000000</v>
          </cell>
        </row>
        <row r="3738">
          <cell r="A3738" t="str">
            <v>JDKG49</v>
          </cell>
          <cell r="B3738">
            <v>43767.456944444442</v>
          </cell>
          <cell r="C3738" t="str">
            <v>KIA MOTORS</v>
          </cell>
          <cell r="D3738" t="str">
            <v>SPORTAGE</v>
          </cell>
          <cell r="E3738">
            <v>2017</v>
          </cell>
          <cell r="F3738">
            <v>30000</v>
          </cell>
          <cell r="G3738" t="str">
            <v>SPORTAGE LX 2.0L GSL 6MT 2WD</v>
          </cell>
          <cell r="H3738" t="str">
            <v>PLATEADO</v>
          </cell>
          <cell r="I3738" t="str">
            <v>Megacentro La Serena</v>
          </cell>
          <cell r="J3738" t="str">
            <v xml:space="preserve"> </v>
          </cell>
          <cell r="K3738" t="str">
            <v xml:space="preserve"> </v>
          </cell>
          <cell r="L3738" t="str">
            <v>Javiera Jose Peña Rubilar</v>
          </cell>
          <cell r="M3738" t="str">
            <v>jpena@callegari.cl</v>
          </cell>
          <cell r="N3738">
            <v>8700000</v>
          </cell>
        </row>
        <row r="3739">
          <cell r="A3739" t="str">
            <v>JZGG41</v>
          </cell>
          <cell r="B3739">
            <v>43767.456944444442</v>
          </cell>
          <cell r="C3739" t="str">
            <v>NISSAN</v>
          </cell>
          <cell r="D3739" t="str">
            <v>NP300</v>
          </cell>
          <cell r="E3739">
            <v>2018</v>
          </cell>
          <cell r="F3739">
            <v>62000</v>
          </cell>
          <cell r="G3739" t="str">
            <v>2.3 DSL DC SE MT 4WD</v>
          </cell>
          <cell r="H3739" t="str">
            <v>BLANCO</v>
          </cell>
          <cell r="I3739" t="str">
            <v>Nissan La Serena</v>
          </cell>
          <cell r="J3739" t="str">
            <v xml:space="preserve"> </v>
          </cell>
          <cell r="K3739" t="str">
            <v xml:space="preserve"> </v>
          </cell>
          <cell r="L3739" t="str">
            <v>Matias Heredia</v>
          </cell>
          <cell r="M3739" t="str">
            <v>mheredia@callegari.cl</v>
          </cell>
          <cell r="N3739">
            <v>12700000</v>
          </cell>
        </row>
        <row r="3740">
          <cell r="A3740" t="str">
            <v>GLJF82</v>
          </cell>
          <cell r="B3740">
            <v>43767.370833333334</v>
          </cell>
          <cell r="C3740" t="str">
            <v>KIA MOTORS</v>
          </cell>
          <cell r="D3740" t="str">
            <v>FRONTIER</v>
          </cell>
          <cell r="E3740">
            <v>2014</v>
          </cell>
          <cell r="F3740">
            <v>59000</v>
          </cell>
          <cell r="G3740" t="str">
            <v>FRONTIER P/UP 2.5 6MT SR</v>
          </cell>
          <cell r="H3740" t="str">
            <v>BLANCO</v>
          </cell>
          <cell r="I3740" t="str">
            <v>Megacentro La Serena</v>
          </cell>
          <cell r="J3740" t="str">
            <v xml:space="preserve"> </v>
          </cell>
          <cell r="K3740" t="str">
            <v xml:space="preserve"> </v>
          </cell>
          <cell r="L3740" t="str">
            <v>Erica Miranda</v>
          </cell>
          <cell r="M3740" t="str">
            <v>emiranda@callegari.cl</v>
          </cell>
          <cell r="N3740">
            <v>7800000</v>
          </cell>
        </row>
        <row r="3741">
          <cell r="A3741" t="str">
            <v>JHSD88</v>
          </cell>
          <cell r="B3741">
            <v>43766.731944444444</v>
          </cell>
          <cell r="C3741" t="str">
            <v>FIAT</v>
          </cell>
          <cell r="D3741" t="str">
            <v>UNO</v>
          </cell>
          <cell r="E3741">
            <v>2017</v>
          </cell>
          <cell r="F3741">
            <v>30000</v>
          </cell>
          <cell r="G3741" t="str">
            <v>1.4 EVO 5P MT</v>
          </cell>
          <cell r="H3741" t="str">
            <v>VERDE</v>
          </cell>
          <cell r="I3741" t="str">
            <v>Megacentro Ovalle</v>
          </cell>
          <cell r="J3741" t="str">
            <v xml:space="preserve"> </v>
          </cell>
          <cell r="K3741" t="str">
            <v xml:space="preserve"> </v>
          </cell>
          <cell r="L3741" t="str">
            <v>Aurelio Pearson</v>
          </cell>
          <cell r="M3741" t="str">
            <v>apearson@callegari.cl</v>
          </cell>
          <cell r="N3741">
            <v>3700000</v>
          </cell>
        </row>
        <row r="3742">
          <cell r="A3742" t="str">
            <v>FZPH94</v>
          </cell>
          <cell r="B3742">
            <v>43766.463194444441</v>
          </cell>
          <cell r="C3742" t="str">
            <v>KIA MOTORS</v>
          </cell>
          <cell r="D3742" t="str">
            <v>SPORTAGE</v>
          </cell>
          <cell r="E3742">
            <v>2014</v>
          </cell>
          <cell r="F3742">
            <v>93000</v>
          </cell>
          <cell r="G3742" t="str">
            <v>SPORTAGE EX 2.0 DSL 6AT FULL 4X4</v>
          </cell>
          <cell r="H3742" t="str">
            <v>ROJO</v>
          </cell>
          <cell r="I3742" t="str">
            <v>Peugeot Copiapo</v>
          </cell>
          <cell r="J3742" t="str">
            <v xml:space="preserve"> </v>
          </cell>
          <cell r="K3742" t="str">
            <v xml:space="preserve"> </v>
          </cell>
          <cell r="L3742" t="str">
            <v>Ricardo Lizana</v>
          </cell>
          <cell r="M3742" t="str">
            <v>rlizana@callegari.cl</v>
          </cell>
          <cell r="N3742">
            <v>8000000</v>
          </cell>
        </row>
        <row r="3743">
          <cell r="A3743" t="str">
            <v>JSJJ60</v>
          </cell>
          <cell r="B3743">
            <v>43764.511805555558</v>
          </cell>
          <cell r="C3743" t="str">
            <v>SUZUKI</v>
          </cell>
          <cell r="D3743" t="str">
            <v>S-CROSS</v>
          </cell>
          <cell r="E3743">
            <v>2017</v>
          </cell>
          <cell r="F3743">
            <v>47000</v>
          </cell>
          <cell r="G3743" t="str">
            <v>1.6 GL MT</v>
          </cell>
          <cell r="H3743" t="str">
            <v>GRIS</v>
          </cell>
          <cell r="I3743" t="str">
            <v>Second Floor Kia</v>
          </cell>
          <cell r="J3743" t="str">
            <v xml:space="preserve"> </v>
          </cell>
          <cell r="K3743" t="str">
            <v xml:space="preserve"> </v>
          </cell>
          <cell r="L3743" t="str">
            <v>Jorge Picon</v>
          </cell>
          <cell r="M3743" t="str">
            <v>jorge.picon@callegari.cl</v>
          </cell>
          <cell r="N3743">
            <v>5300000</v>
          </cell>
        </row>
        <row r="3744">
          <cell r="A3744" t="str">
            <v>KCCF12</v>
          </cell>
          <cell r="B3744">
            <v>43764.511805555558</v>
          </cell>
          <cell r="C3744" t="str">
            <v>MAZDA</v>
          </cell>
          <cell r="D3744" t="str">
            <v>MAZDA3</v>
          </cell>
          <cell r="E3744">
            <v>2018</v>
          </cell>
          <cell r="F3744">
            <v>35657</v>
          </cell>
          <cell r="G3744" t="str">
            <v>2.0 SPORT V 6MT</v>
          </cell>
          <cell r="H3744" t="str">
            <v>AZUL</v>
          </cell>
          <cell r="I3744" t="str">
            <v>Second Floor Kia</v>
          </cell>
          <cell r="J3744" t="str">
            <v xml:space="preserve"> </v>
          </cell>
          <cell r="K3744" t="str">
            <v xml:space="preserve"> </v>
          </cell>
          <cell r="L3744" t="str">
            <v>Jorge Picon</v>
          </cell>
          <cell r="M3744" t="str">
            <v>jorge.picon@callegari.cl</v>
          </cell>
          <cell r="N3744">
            <v>8000000</v>
          </cell>
        </row>
        <row r="3745">
          <cell r="A3745" t="str">
            <v>JBJC25</v>
          </cell>
          <cell r="B3745">
            <v>43763.506249999999</v>
          </cell>
          <cell r="C3745" t="str">
            <v>FIAT</v>
          </cell>
          <cell r="D3745" t="str">
            <v>UNO</v>
          </cell>
          <cell r="E3745">
            <v>2017</v>
          </cell>
          <cell r="F3745">
            <v>54000</v>
          </cell>
          <cell r="G3745" t="str">
            <v>1.4 WAY EVO 5P AA MT</v>
          </cell>
          <cell r="H3745" t="str">
            <v>NEGRO</v>
          </cell>
          <cell r="I3745" t="str">
            <v>Usados Los Carreras</v>
          </cell>
          <cell r="J3745" t="str">
            <v xml:space="preserve"> </v>
          </cell>
          <cell r="K3745" t="str">
            <v xml:space="preserve"> </v>
          </cell>
          <cell r="L3745" t="str">
            <v>Jose Mauricio Ibañez</v>
          </cell>
          <cell r="M3745" t="str">
            <v>jibanez@callegari.cl</v>
          </cell>
          <cell r="N3745">
            <v>3600000</v>
          </cell>
        </row>
        <row r="3746">
          <cell r="A3746" t="str">
            <v>HVXG65</v>
          </cell>
          <cell r="B3746">
            <v>43762.381944444445</v>
          </cell>
          <cell r="C3746" t="str">
            <v>FORD</v>
          </cell>
          <cell r="D3746" t="str">
            <v>ECOSPORT</v>
          </cell>
          <cell r="E3746">
            <v>2016</v>
          </cell>
          <cell r="F3746">
            <v>19000</v>
          </cell>
          <cell r="G3746" t="str">
            <v>1.5 SE MT DIESEL</v>
          </cell>
          <cell r="H3746" t="str">
            <v>GRIS</v>
          </cell>
          <cell r="I3746" t="str">
            <v>Megacentro Copiapo</v>
          </cell>
          <cell r="J3746" t="str">
            <v xml:space="preserve"> </v>
          </cell>
          <cell r="K3746" t="str">
            <v xml:space="preserve"> </v>
          </cell>
          <cell r="L3746" t="str">
            <v>Martin Thielemann</v>
          </cell>
          <cell r="M3746" t="str">
            <v>mthielemann@callegari.cl</v>
          </cell>
          <cell r="N3746">
            <v>7000000</v>
          </cell>
        </row>
        <row r="3747">
          <cell r="A3747" t="str">
            <v>HBFX60</v>
          </cell>
          <cell r="B3747">
            <v>43761.489583333336</v>
          </cell>
          <cell r="C3747" t="str">
            <v>HYUNDAI</v>
          </cell>
          <cell r="D3747" t="str">
            <v>TUCSON</v>
          </cell>
          <cell r="E3747">
            <v>2015</v>
          </cell>
          <cell r="F3747">
            <v>50000</v>
          </cell>
          <cell r="G3747" t="str">
            <v>2.0 LM FL GL 4X2 2AB A AT</v>
          </cell>
          <cell r="H3747" t="str">
            <v>BLANCO</v>
          </cell>
          <cell r="I3747" t="str">
            <v>Local Fco De Aguirre</v>
          </cell>
          <cell r="J3747" t="str">
            <v xml:space="preserve"> </v>
          </cell>
          <cell r="K3747" t="str">
            <v xml:space="preserve"> </v>
          </cell>
          <cell r="L3747" t="str">
            <v>Rodrigo Salazar</v>
          </cell>
          <cell r="M3747" t="str">
            <v>rsalazar@callegari.cl</v>
          </cell>
          <cell r="N3747">
            <v>6700000</v>
          </cell>
        </row>
        <row r="3748">
          <cell r="A3748" t="str">
            <v>KSRV46</v>
          </cell>
          <cell r="B3748">
            <v>43760.46875</v>
          </cell>
          <cell r="C3748" t="str">
            <v>CHERY</v>
          </cell>
          <cell r="D3748" t="str">
            <v>TIGGO 2</v>
          </cell>
          <cell r="E3748">
            <v>2018</v>
          </cell>
          <cell r="F3748">
            <v>18072</v>
          </cell>
          <cell r="G3748" t="str">
            <v>1.5 GL MT 4X2</v>
          </cell>
          <cell r="H3748" t="str">
            <v>GRIS</v>
          </cell>
          <cell r="I3748" t="str">
            <v>Vallenar</v>
          </cell>
          <cell r="J3748" t="str">
            <v xml:space="preserve"> </v>
          </cell>
          <cell r="K3748" t="str">
            <v xml:space="preserve"> </v>
          </cell>
          <cell r="L3748" t="str">
            <v>Janette Calderon</v>
          </cell>
          <cell r="M3748" t="str">
            <v>jcalderon@callegari.cl</v>
          </cell>
          <cell r="N3748">
            <v>4800000</v>
          </cell>
        </row>
        <row r="3749">
          <cell r="A3749" t="str">
            <v>LCSR90</v>
          </cell>
          <cell r="B3749">
            <v>43760.468055555553</v>
          </cell>
          <cell r="C3749" t="str">
            <v>PEUGEOT</v>
          </cell>
          <cell r="D3749">
            <v>208</v>
          </cell>
          <cell r="E3749">
            <v>2019</v>
          </cell>
          <cell r="F3749">
            <v>3800</v>
          </cell>
          <cell r="H3749" t="str">
            <v>ORANGE</v>
          </cell>
          <cell r="I3749" t="str">
            <v>Local Fco De Aguirre</v>
          </cell>
          <cell r="J3749" t="str">
            <v xml:space="preserve"> </v>
          </cell>
          <cell r="K3749" t="str">
            <v xml:space="preserve"> </v>
          </cell>
          <cell r="L3749" t="str">
            <v>Isabel Cortes</v>
          </cell>
          <cell r="M3749" t="str">
            <v>isabel.cortes@callegari.cl</v>
          </cell>
          <cell r="N3749">
            <v>9000000</v>
          </cell>
        </row>
        <row r="3750">
          <cell r="A3750" t="str">
            <v>JYBD95</v>
          </cell>
          <cell r="B3750">
            <v>43759.449305555558</v>
          </cell>
          <cell r="C3750" t="str">
            <v>KIA MOTORS</v>
          </cell>
          <cell r="D3750" t="str">
            <v>SPORTAGE</v>
          </cell>
          <cell r="E3750">
            <v>2018</v>
          </cell>
          <cell r="F3750">
            <v>18500</v>
          </cell>
          <cell r="G3750" t="str">
            <v>SPORTAGE LX 2.0L GSL 6MT 2WD</v>
          </cell>
          <cell r="H3750" t="str">
            <v>PLATEADO</v>
          </cell>
          <cell r="I3750" t="str">
            <v>Megacentro La Serena</v>
          </cell>
          <cell r="J3750" t="str">
            <v xml:space="preserve"> </v>
          </cell>
          <cell r="K3750" t="str">
            <v xml:space="preserve"> </v>
          </cell>
          <cell r="L3750" t="str">
            <v>Jorge Roman</v>
          </cell>
          <cell r="M3750" t="str">
            <v>jorge.roman@callegari.cl</v>
          </cell>
          <cell r="N3750">
            <v>9200000</v>
          </cell>
        </row>
        <row r="3751">
          <cell r="A3751" t="str">
            <v>JSWW91</v>
          </cell>
          <cell r="B3751">
            <v>43759.449305555558</v>
          </cell>
          <cell r="C3751" t="str">
            <v>HYUNDAI</v>
          </cell>
          <cell r="D3751" t="str">
            <v>TUCSON</v>
          </cell>
          <cell r="E3751">
            <v>2017</v>
          </cell>
          <cell r="F3751">
            <v>20000</v>
          </cell>
          <cell r="G3751" t="str">
            <v>2.0 LM P/E 5DR GL AC 2ABABS AT 4X2</v>
          </cell>
          <cell r="H3751" t="str">
            <v>AZUL</v>
          </cell>
          <cell r="I3751" t="str">
            <v>Nissan La Serena</v>
          </cell>
          <cell r="J3751" t="str">
            <v xml:space="preserve"> </v>
          </cell>
          <cell r="K3751" t="str">
            <v xml:space="preserve"> </v>
          </cell>
          <cell r="L3751" t="str">
            <v>Matias Heredia</v>
          </cell>
          <cell r="M3751" t="str">
            <v>mheredia@callegari.cl</v>
          </cell>
          <cell r="N3751">
            <v>9000000</v>
          </cell>
        </row>
        <row r="3752">
          <cell r="A3752" t="str">
            <v>GCXZ73</v>
          </cell>
          <cell r="B3752">
            <v>43759.448611111111</v>
          </cell>
          <cell r="C3752" t="str">
            <v>TOYOTA</v>
          </cell>
          <cell r="D3752" t="str">
            <v>YARIS</v>
          </cell>
          <cell r="E3752">
            <v>2014</v>
          </cell>
          <cell r="F3752">
            <v>41000</v>
          </cell>
          <cell r="G3752" t="str">
            <v>1.5 SEDAN GLI MT</v>
          </cell>
          <cell r="H3752" t="str">
            <v>GRIS</v>
          </cell>
          <cell r="I3752" t="str">
            <v>Local Fco De Aguirre</v>
          </cell>
          <cell r="J3752" t="str">
            <v xml:space="preserve"> </v>
          </cell>
          <cell r="K3752" t="str">
            <v xml:space="preserve"> </v>
          </cell>
          <cell r="L3752" t="str">
            <v>Alejandra Morales</v>
          </cell>
          <cell r="M3752" t="str">
            <v>amorales@callegari.cl</v>
          </cell>
          <cell r="N3752">
            <v>5000000</v>
          </cell>
        </row>
        <row r="3753">
          <cell r="A3753" t="str">
            <v>HVWX29</v>
          </cell>
          <cell r="B3753">
            <v>43759.419444444444</v>
          </cell>
          <cell r="C3753" t="str">
            <v>CHEVROLET</v>
          </cell>
          <cell r="D3753" t="str">
            <v>SAIL</v>
          </cell>
          <cell r="E3753">
            <v>2016</v>
          </cell>
          <cell r="F3753">
            <v>53000</v>
          </cell>
          <cell r="G3753" t="str">
            <v>1.4 NB MT</v>
          </cell>
          <cell r="H3753" t="str">
            <v>ROJO</v>
          </cell>
          <cell r="I3753" t="str">
            <v xml:space="preserve">Premium Usados </v>
          </cell>
          <cell r="J3753" t="str">
            <v xml:space="preserve"> </v>
          </cell>
          <cell r="K3753" t="str">
            <v xml:space="preserve"> </v>
          </cell>
          <cell r="L3753" t="str">
            <v>Vanessa  Casanga</v>
          </cell>
          <cell r="M3753" t="str">
            <v>vcasanga@callegari.cl</v>
          </cell>
          <cell r="N3753">
            <v>4200000</v>
          </cell>
        </row>
        <row r="3754">
          <cell r="A3754" t="str">
            <v>HHXR87</v>
          </cell>
          <cell r="B3754">
            <v>43757.482638888891</v>
          </cell>
          <cell r="C3754" t="str">
            <v>JEEP</v>
          </cell>
          <cell r="D3754" t="str">
            <v>WRANGLER</v>
          </cell>
          <cell r="E3754">
            <v>2016</v>
          </cell>
          <cell r="F3754">
            <v>42000</v>
          </cell>
          <cell r="G3754" t="str">
            <v>3.6 SPORT AT</v>
          </cell>
          <cell r="H3754" t="str">
            <v>ROJO</v>
          </cell>
          <cell r="I3754" t="str">
            <v>Local Fco De Aguirre</v>
          </cell>
          <cell r="J3754" t="str">
            <v xml:space="preserve"> </v>
          </cell>
          <cell r="K3754" t="str">
            <v xml:space="preserve"> </v>
          </cell>
          <cell r="L3754" t="str">
            <v>Alejandra Morales</v>
          </cell>
          <cell r="M3754" t="str">
            <v>amorales@callegari.cl</v>
          </cell>
          <cell r="N3754">
            <v>14500000</v>
          </cell>
        </row>
        <row r="3755">
          <cell r="A3755" t="str">
            <v>JWCJ97</v>
          </cell>
          <cell r="B3755">
            <v>43756.752083333333</v>
          </cell>
          <cell r="C3755" t="str">
            <v>PEUGEOT</v>
          </cell>
          <cell r="D3755">
            <v>3008</v>
          </cell>
          <cell r="E3755">
            <v>2017</v>
          </cell>
          <cell r="F3755">
            <v>45500</v>
          </cell>
          <cell r="G3755" t="str">
            <v>1.6 ALL BLUHDI 120EAT6 E6 DIESEL</v>
          </cell>
          <cell r="H3755" t="str">
            <v>BEIGE</v>
          </cell>
          <cell r="I3755" t="str">
            <v>Second Floor Mitsubishi</v>
          </cell>
          <cell r="J3755" t="str">
            <v xml:space="preserve"> </v>
          </cell>
          <cell r="K3755" t="str">
            <v xml:space="preserve"> </v>
          </cell>
          <cell r="L3755" t="str">
            <v>Paola Hidalgo</v>
          </cell>
          <cell r="M3755" t="str">
            <v>paola.hidalgo@callegari.cl</v>
          </cell>
          <cell r="N3755">
            <v>11000000</v>
          </cell>
        </row>
        <row r="3756">
          <cell r="A3756" t="str">
            <v>KPKR87</v>
          </cell>
          <cell r="B3756">
            <v>43756.556250000001</v>
          </cell>
          <cell r="C3756" t="str">
            <v>SUZUKI</v>
          </cell>
          <cell r="D3756" t="str">
            <v>DZIRE</v>
          </cell>
          <cell r="E3756">
            <v>2019</v>
          </cell>
          <cell r="F3756">
            <v>18400</v>
          </cell>
          <cell r="G3756" t="str">
            <v>1.2 GL SPORT MT</v>
          </cell>
          <cell r="H3756" t="str">
            <v>GRIS</v>
          </cell>
          <cell r="I3756" t="str">
            <v>Megacentro La Serena</v>
          </cell>
          <cell r="J3756" t="str">
            <v xml:space="preserve"> </v>
          </cell>
          <cell r="K3756" t="str">
            <v xml:space="preserve"> </v>
          </cell>
          <cell r="L3756" t="str">
            <v>Erica Miranda</v>
          </cell>
          <cell r="M3756" t="str">
            <v>emiranda@callegari.cl</v>
          </cell>
          <cell r="N3756">
            <v>5000000</v>
          </cell>
        </row>
        <row r="3757">
          <cell r="A3757" t="str">
            <v>CYJY10</v>
          </cell>
          <cell r="B3757">
            <v>43756.540277777778</v>
          </cell>
          <cell r="C3757" t="str">
            <v>HYUNDAI</v>
          </cell>
          <cell r="D3757" t="str">
            <v>ACCENT</v>
          </cell>
          <cell r="E3757">
            <v>2011</v>
          </cell>
          <cell r="F3757">
            <v>76000</v>
          </cell>
          <cell r="G3757" t="str">
            <v>1.4 RB SDN 6MT GL 2AB 4X2</v>
          </cell>
          <cell r="H3757" t="str">
            <v>AZUL</v>
          </cell>
          <cell r="I3757" t="str">
            <v>Megacentro La Serena</v>
          </cell>
          <cell r="J3757" t="str">
            <v xml:space="preserve"> </v>
          </cell>
          <cell r="K3757" t="str">
            <v xml:space="preserve"> </v>
          </cell>
          <cell r="L3757" t="str">
            <v>Erica Miranda</v>
          </cell>
          <cell r="M3757" t="str">
            <v>emiranda@callegari.cl</v>
          </cell>
          <cell r="N3757">
            <v>2700000</v>
          </cell>
        </row>
        <row r="3758">
          <cell r="A3758" t="str">
            <v>KPKZ17</v>
          </cell>
          <cell r="B3758">
            <v>43755.633333333331</v>
          </cell>
          <cell r="C3758" t="str">
            <v>MITSUBISHI</v>
          </cell>
          <cell r="D3758" t="str">
            <v>L200</v>
          </cell>
          <cell r="E3758">
            <v>2018</v>
          </cell>
          <cell r="F3758">
            <v>38500</v>
          </cell>
          <cell r="G3758" t="str">
            <v>2.4 WORK CR MT 4X2 DIESEL</v>
          </cell>
          <cell r="H3758" t="str">
            <v>GRIS</v>
          </cell>
          <cell r="I3758" t="str">
            <v>Local Fco De Aguirre</v>
          </cell>
          <cell r="J3758" t="str">
            <v xml:space="preserve"> </v>
          </cell>
          <cell r="K3758" t="str">
            <v xml:space="preserve"> </v>
          </cell>
          <cell r="L3758" t="str">
            <v>Maria Mendoza</v>
          </cell>
          <cell r="M3758" t="str">
            <v>maria.mendoza@callegari.cl</v>
          </cell>
          <cell r="N3758">
            <v>9500000</v>
          </cell>
        </row>
        <row r="3759">
          <cell r="A3759" t="str">
            <v>KWGK10</v>
          </cell>
          <cell r="B3759">
            <v>43753.697222222225</v>
          </cell>
          <cell r="C3759" t="str">
            <v>FORD</v>
          </cell>
          <cell r="D3759" t="str">
            <v>FIESTA</v>
          </cell>
          <cell r="E3759">
            <v>2019</v>
          </cell>
          <cell r="F3759">
            <v>23000</v>
          </cell>
          <cell r="G3759" t="str">
            <v>1.6 SE 4P MT</v>
          </cell>
          <cell r="H3759" t="str">
            <v>BLANCO</v>
          </cell>
          <cell r="I3759" t="str">
            <v>Megacentro La Serena</v>
          </cell>
          <cell r="J3759" t="str">
            <v xml:space="preserve"> </v>
          </cell>
          <cell r="K3759" t="str">
            <v xml:space="preserve"> </v>
          </cell>
          <cell r="L3759" t="str">
            <v>Erica Miranda</v>
          </cell>
          <cell r="M3759" t="str">
            <v>emiranda@callegari.cl</v>
          </cell>
          <cell r="N3759">
            <v>6400000</v>
          </cell>
        </row>
        <row r="3760">
          <cell r="A3760" t="str">
            <v>JSWG31</v>
          </cell>
          <cell r="B3760">
            <v>43753.463194444441</v>
          </cell>
          <cell r="C3760" t="str">
            <v>NISSAN</v>
          </cell>
          <cell r="D3760" t="str">
            <v>QASHQAI</v>
          </cell>
          <cell r="E3760">
            <v>2017</v>
          </cell>
          <cell r="F3760">
            <v>37000</v>
          </cell>
          <cell r="G3760" t="str">
            <v>2.0 SENSE AC MT 4X2</v>
          </cell>
          <cell r="H3760" t="str">
            <v>GRIS</v>
          </cell>
          <cell r="I3760" t="str">
            <v>Megacentro Copiapo</v>
          </cell>
          <cell r="J3760" t="str">
            <v xml:space="preserve"> </v>
          </cell>
          <cell r="K3760" t="str">
            <v xml:space="preserve"> </v>
          </cell>
          <cell r="L3760" t="str">
            <v>Martin Thielemann</v>
          </cell>
          <cell r="M3760" t="str">
            <v>mthielemann@callegari.cl</v>
          </cell>
          <cell r="N3760">
            <v>7800000</v>
          </cell>
        </row>
        <row r="3761">
          <cell r="A3761" t="str">
            <v>JDKG13</v>
          </cell>
          <cell r="B3761">
            <v>43753.373611111114</v>
          </cell>
          <cell r="C3761" t="str">
            <v>FORD</v>
          </cell>
          <cell r="D3761" t="str">
            <v>FOCUS</v>
          </cell>
          <cell r="E3761">
            <v>2017</v>
          </cell>
          <cell r="F3761">
            <v>39000</v>
          </cell>
          <cell r="G3761" t="str">
            <v>2.0 TITANIUM 5P AT</v>
          </cell>
          <cell r="H3761" t="str">
            <v>GRIS</v>
          </cell>
          <cell r="I3761" t="str">
            <v>Megacentro La Serena</v>
          </cell>
          <cell r="J3761" t="str">
            <v xml:space="preserve"> </v>
          </cell>
          <cell r="K3761" t="str">
            <v xml:space="preserve"> </v>
          </cell>
          <cell r="L3761" t="str">
            <v>Viviana Rojas</v>
          </cell>
          <cell r="M3761" t="str">
            <v>v.rojas@callegari.cl</v>
          </cell>
          <cell r="N3761">
            <v>7200000</v>
          </cell>
        </row>
        <row r="3762">
          <cell r="A3762" t="str">
            <v>KLPB92</v>
          </cell>
          <cell r="B3762">
            <v>43752.723611111112</v>
          </cell>
          <cell r="C3762" t="str">
            <v>NISSAN</v>
          </cell>
          <cell r="D3762" t="str">
            <v>QASHQAI</v>
          </cell>
          <cell r="E3762">
            <v>2018</v>
          </cell>
          <cell r="F3762">
            <v>19500</v>
          </cell>
          <cell r="G3762" t="str">
            <v>2.0 SENSE AC MT 4X2</v>
          </cell>
          <cell r="H3762" t="str">
            <v>BLANCO</v>
          </cell>
          <cell r="I3762" t="str">
            <v>Local Fco De Aguirre</v>
          </cell>
          <cell r="J3762" t="str">
            <v xml:space="preserve"> </v>
          </cell>
          <cell r="K3762" t="str">
            <v xml:space="preserve"> </v>
          </cell>
          <cell r="L3762" t="str">
            <v>Rodrigo Sebastian Alhucema</v>
          </cell>
          <cell r="M3762" t="str">
            <v>ralhucema@callegari.cl</v>
          </cell>
          <cell r="N3762">
            <v>8700000</v>
          </cell>
        </row>
        <row r="3763">
          <cell r="A3763" t="str">
            <v>KWTK47</v>
          </cell>
          <cell r="B3763">
            <v>43752.386111111111</v>
          </cell>
          <cell r="C3763" t="str">
            <v>MAZDA</v>
          </cell>
          <cell r="D3763" t="str">
            <v>MAZDA6</v>
          </cell>
          <cell r="E3763">
            <v>2019</v>
          </cell>
          <cell r="F3763">
            <v>13000</v>
          </cell>
          <cell r="G3763" t="str">
            <v>2.0 SEDAN V 6AT CU</v>
          </cell>
          <cell r="H3763" t="str">
            <v>PLATEADO</v>
          </cell>
          <cell r="I3763" t="str">
            <v xml:space="preserve">Premium Usados </v>
          </cell>
          <cell r="J3763" t="str">
            <v xml:space="preserve"> </v>
          </cell>
          <cell r="K3763" t="str">
            <v xml:space="preserve"> </v>
          </cell>
          <cell r="L3763" t="str">
            <v>Rodrigo Toro</v>
          </cell>
          <cell r="M3763" t="str">
            <v>rtoro@callegari.cl</v>
          </cell>
          <cell r="N3763">
            <v>10500000</v>
          </cell>
        </row>
        <row r="3764">
          <cell r="A3764" t="str">
            <v>KLPP71</v>
          </cell>
          <cell r="B3764">
            <v>43750.538194444445</v>
          </cell>
          <cell r="C3764" t="str">
            <v>FORD</v>
          </cell>
          <cell r="D3764" t="str">
            <v>F-150</v>
          </cell>
          <cell r="E3764">
            <v>2018</v>
          </cell>
          <cell r="F3764">
            <v>12500</v>
          </cell>
          <cell r="G3764" t="str">
            <v>5.0 CC LARIAT LUXURY AT 4X4</v>
          </cell>
          <cell r="H3764" t="str">
            <v>ROJO</v>
          </cell>
          <cell r="I3764" t="str">
            <v>Second Floor Peugeot</v>
          </cell>
          <cell r="J3764" t="str">
            <v xml:space="preserve"> </v>
          </cell>
          <cell r="K3764" t="str">
            <v xml:space="preserve"> </v>
          </cell>
          <cell r="L3764" t="str">
            <v>Adriana Casallas</v>
          </cell>
          <cell r="M3764" t="str">
            <v>acasallas@callegari.cl</v>
          </cell>
          <cell r="N3764">
            <v>20000000</v>
          </cell>
        </row>
        <row r="3765">
          <cell r="A3765" t="str">
            <v>KWWX80</v>
          </cell>
          <cell r="B3765">
            <v>43750.515972222223</v>
          </cell>
          <cell r="C3765" t="str">
            <v>FORD</v>
          </cell>
          <cell r="D3765" t="str">
            <v>ECOSPORT</v>
          </cell>
          <cell r="E3765">
            <v>2019</v>
          </cell>
          <cell r="F3765">
            <v>22000</v>
          </cell>
          <cell r="G3765" t="str">
            <v>1.5 TITANIUM MT</v>
          </cell>
          <cell r="H3765" t="str">
            <v>GRIS</v>
          </cell>
          <cell r="I3765" t="str">
            <v>Second Floor Peugeot</v>
          </cell>
          <cell r="J3765" t="str">
            <v xml:space="preserve"> </v>
          </cell>
          <cell r="K3765" t="str">
            <v xml:space="preserve"> </v>
          </cell>
          <cell r="L3765" t="str">
            <v>Adriana Casallas</v>
          </cell>
          <cell r="M3765" t="str">
            <v>acasallas@callegari.cl</v>
          </cell>
          <cell r="N3765">
            <v>8000000</v>
          </cell>
        </row>
        <row r="3766">
          <cell r="A3766" t="str">
            <v>JPZG39</v>
          </cell>
          <cell r="B3766">
            <v>43750.453472222223</v>
          </cell>
          <cell r="C3766" t="str">
            <v>KIA MOTORS</v>
          </cell>
          <cell r="D3766" t="str">
            <v>CERATO</v>
          </cell>
          <cell r="E3766">
            <v>2017</v>
          </cell>
          <cell r="F3766">
            <v>42000</v>
          </cell>
          <cell r="G3766" t="str">
            <v>NUEVO CERATO EX 1.6L 6MT AC ABS</v>
          </cell>
          <cell r="H3766" t="str">
            <v>PLATEADO</v>
          </cell>
          <cell r="I3766" t="str">
            <v>Usados Los Carreras</v>
          </cell>
          <cell r="J3766" t="str">
            <v xml:space="preserve"> </v>
          </cell>
          <cell r="K3766" t="str">
            <v xml:space="preserve"> </v>
          </cell>
          <cell r="L3766" t="str">
            <v>Jose Mauricio Ibañez</v>
          </cell>
          <cell r="M3766" t="str">
            <v>jibanez@callegari.cl</v>
          </cell>
          <cell r="N3766">
            <v>7000000</v>
          </cell>
        </row>
        <row r="3767">
          <cell r="A3767" t="str">
            <v>KDTZ46</v>
          </cell>
          <cell r="B3767">
            <v>43749.51458333333</v>
          </cell>
          <cell r="C3767" t="str">
            <v>PEUGEOT</v>
          </cell>
          <cell r="D3767">
            <v>2008</v>
          </cell>
          <cell r="E3767">
            <v>2018</v>
          </cell>
          <cell r="F3767">
            <v>49000</v>
          </cell>
          <cell r="G3767" t="str">
            <v>1.6 ALLURE BLUEHDI 100HP MT5 DIESEL</v>
          </cell>
          <cell r="H3767" t="str">
            <v>ROJO</v>
          </cell>
          <cell r="I3767" t="str">
            <v>Local Fco De Aguirre</v>
          </cell>
          <cell r="J3767" t="str">
            <v xml:space="preserve"> </v>
          </cell>
          <cell r="K3767" t="str">
            <v xml:space="preserve"> </v>
          </cell>
          <cell r="L3767" t="str">
            <v>Pablo Toth</v>
          </cell>
          <cell r="M3767" t="str">
            <v>ptoth@callegari.cl</v>
          </cell>
          <cell r="N3767">
            <v>9000000</v>
          </cell>
        </row>
        <row r="3768">
          <cell r="A3768" t="str">
            <v>JDKT68</v>
          </cell>
          <cell r="B3768">
            <v>43749.49722222222</v>
          </cell>
          <cell r="C3768" t="str">
            <v>FORD</v>
          </cell>
          <cell r="D3768" t="str">
            <v>ESCAPE</v>
          </cell>
          <cell r="E3768">
            <v>2017</v>
          </cell>
          <cell r="F3768">
            <v>47800</v>
          </cell>
          <cell r="G3768" t="str">
            <v>2.5 S AT 4X2</v>
          </cell>
          <cell r="H3768" t="str">
            <v>NEGRO</v>
          </cell>
          <cell r="I3768" t="str">
            <v>Megacentro La Serena</v>
          </cell>
          <cell r="J3768" t="str">
            <v xml:space="preserve"> </v>
          </cell>
          <cell r="K3768" t="str">
            <v xml:space="preserve"> </v>
          </cell>
          <cell r="L3768" t="str">
            <v>Viviana Rojas</v>
          </cell>
          <cell r="M3768" t="str">
            <v>v.rojas@callegari.cl</v>
          </cell>
          <cell r="N3768">
            <v>8800000</v>
          </cell>
        </row>
        <row r="3769">
          <cell r="A3769" t="str">
            <v>JZSL80</v>
          </cell>
          <cell r="B3769">
            <v>43748.7</v>
          </cell>
          <cell r="C3769" t="str">
            <v>VOLKSWAGEN</v>
          </cell>
          <cell r="D3769" t="str">
            <v>VOYAGE</v>
          </cell>
          <cell r="E3769">
            <v>2018</v>
          </cell>
          <cell r="F3769">
            <v>16200</v>
          </cell>
          <cell r="G3769" t="str">
            <v>1.6 2AB AA MT</v>
          </cell>
          <cell r="H3769" t="str">
            <v>BLANCO</v>
          </cell>
          <cell r="I3769" t="str">
            <v>Megacentro Ovalle</v>
          </cell>
          <cell r="J3769" t="str">
            <v xml:space="preserve"> </v>
          </cell>
          <cell r="K3769" t="str">
            <v xml:space="preserve"> </v>
          </cell>
          <cell r="L3769" t="str">
            <v>David Ramirez</v>
          </cell>
          <cell r="M3769" t="str">
            <v>dramirez@callegari.cl</v>
          </cell>
          <cell r="N3769">
            <v>4700000</v>
          </cell>
        </row>
        <row r="3770">
          <cell r="A3770" t="str">
            <v>JHRW99</v>
          </cell>
          <cell r="B3770">
            <v>43748.375694444447</v>
          </cell>
          <cell r="C3770" t="str">
            <v>NISSAN</v>
          </cell>
          <cell r="D3770" t="str">
            <v>NP300</v>
          </cell>
          <cell r="E3770">
            <v>2017</v>
          </cell>
          <cell r="F3770">
            <v>90000</v>
          </cell>
          <cell r="G3770" t="str">
            <v>2.3 DSL DC XE MT 4WD</v>
          </cell>
          <cell r="H3770" t="str">
            <v>NEGRO</v>
          </cell>
          <cell r="I3770" t="str">
            <v>Nissan La Serena</v>
          </cell>
          <cell r="J3770" t="str">
            <v xml:space="preserve"> </v>
          </cell>
          <cell r="K3770" t="str">
            <v xml:space="preserve"> </v>
          </cell>
          <cell r="L3770" t="str">
            <v>Matias Heredia</v>
          </cell>
          <cell r="M3770" t="str">
            <v>mheredia@callegari.cl</v>
          </cell>
          <cell r="N3770">
            <v>11200000</v>
          </cell>
        </row>
        <row r="3771">
          <cell r="A3771" t="str">
            <v>JBJY49</v>
          </cell>
          <cell r="B3771">
            <v>43747.738194444442</v>
          </cell>
          <cell r="C3771" t="str">
            <v>KIA MOTORS</v>
          </cell>
          <cell r="D3771" t="str">
            <v>RIO 5</v>
          </cell>
          <cell r="E3771">
            <v>2017</v>
          </cell>
          <cell r="F3771">
            <v>67500</v>
          </cell>
          <cell r="G3771" t="str">
            <v>RIO 5 EX 1.2L 5MT DAB</v>
          </cell>
          <cell r="H3771" t="str">
            <v>ROJO</v>
          </cell>
          <cell r="I3771" t="str">
            <v>Megacentro Ovalle</v>
          </cell>
          <cell r="J3771" t="str">
            <v xml:space="preserve"> </v>
          </cell>
          <cell r="K3771" t="str">
            <v xml:space="preserve"> </v>
          </cell>
          <cell r="L3771" t="str">
            <v>Marcelo Vigorena</v>
          </cell>
          <cell r="M3771" t="str">
            <v>mvigorena@callegari.cl</v>
          </cell>
          <cell r="N3771">
            <v>5400000</v>
          </cell>
        </row>
        <row r="3772">
          <cell r="A3772" t="str">
            <v>JPPJ64</v>
          </cell>
          <cell r="B3772">
            <v>43747.49722222222</v>
          </cell>
          <cell r="C3772" t="str">
            <v>CHEVROLET</v>
          </cell>
          <cell r="D3772" t="str">
            <v>TRACKER</v>
          </cell>
          <cell r="E3772">
            <v>2017</v>
          </cell>
          <cell r="F3772">
            <v>70000</v>
          </cell>
          <cell r="G3772" t="str">
            <v>1.8 MT LT</v>
          </cell>
          <cell r="H3772" t="str">
            <v>PLATEADO</v>
          </cell>
          <cell r="I3772" t="str">
            <v>Megacentro La Serena</v>
          </cell>
          <cell r="J3772" t="str">
            <v xml:space="preserve"> </v>
          </cell>
          <cell r="K3772" t="str">
            <v xml:space="preserve"> </v>
          </cell>
          <cell r="L3772" t="str">
            <v>Laura Morales</v>
          </cell>
          <cell r="M3772" t="str">
            <v>lmorales@callegari.cl</v>
          </cell>
          <cell r="N3772">
            <v>7200000</v>
          </cell>
        </row>
        <row r="3773">
          <cell r="A3773" t="str">
            <v>JSWD19</v>
          </cell>
          <cell r="B3773">
            <v>43747.421527777777</v>
          </cell>
          <cell r="C3773" t="str">
            <v>FORD</v>
          </cell>
          <cell r="D3773" t="str">
            <v>ECOSPORT</v>
          </cell>
          <cell r="E3773">
            <v>2017</v>
          </cell>
          <cell r="F3773">
            <v>27600</v>
          </cell>
          <cell r="G3773" t="str">
            <v>1.6 SE MT</v>
          </cell>
          <cell r="H3773" t="str">
            <v>ROJO</v>
          </cell>
          <cell r="I3773" t="str">
            <v>Megacentro Copiapo</v>
          </cell>
          <cell r="J3773" t="str">
            <v xml:space="preserve"> </v>
          </cell>
          <cell r="K3773" t="str">
            <v xml:space="preserve"> </v>
          </cell>
          <cell r="L3773" t="str">
            <v>Martin Thielemann</v>
          </cell>
          <cell r="M3773" t="str">
            <v>mthielemann@callegari.cl</v>
          </cell>
          <cell r="N3773">
            <v>6600000</v>
          </cell>
        </row>
        <row r="3774">
          <cell r="A3774" t="str">
            <v>HTCG74</v>
          </cell>
          <cell r="B3774">
            <v>43747.398611111108</v>
          </cell>
          <cell r="C3774" t="str">
            <v>FORD</v>
          </cell>
          <cell r="D3774" t="str">
            <v>FIESTA</v>
          </cell>
          <cell r="E3774">
            <v>2016</v>
          </cell>
          <cell r="F3774">
            <v>75000</v>
          </cell>
          <cell r="G3774" t="str">
            <v>1.6 SE 5P MT</v>
          </cell>
          <cell r="H3774" t="str">
            <v>AZUL</v>
          </cell>
          <cell r="I3774" t="str">
            <v>Second Floor Peugeot</v>
          </cell>
          <cell r="J3774" t="str">
            <v xml:space="preserve"> </v>
          </cell>
          <cell r="K3774" t="str">
            <v xml:space="preserve"> </v>
          </cell>
          <cell r="L3774" t="str">
            <v>Adriana Casallas</v>
          </cell>
          <cell r="M3774" t="str">
            <v>acasallas@callegari.cl</v>
          </cell>
          <cell r="N3774">
            <v>5650000</v>
          </cell>
        </row>
        <row r="3775">
          <cell r="A3775" t="str">
            <v>HLSP77</v>
          </cell>
          <cell r="B3775">
            <v>43746.739583333336</v>
          </cell>
          <cell r="C3775" t="str">
            <v>FORD</v>
          </cell>
          <cell r="D3775" t="str">
            <v>ECOSPORT</v>
          </cell>
          <cell r="E3775">
            <v>2016</v>
          </cell>
          <cell r="F3775">
            <v>42569</v>
          </cell>
          <cell r="G3775" t="str">
            <v>1.6 SE MT</v>
          </cell>
          <cell r="H3775" t="str">
            <v>BLANCO</v>
          </cell>
          <cell r="I3775" t="str">
            <v>Vallenar</v>
          </cell>
          <cell r="J3775" t="str">
            <v xml:space="preserve"> </v>
          </cell>
          <cell r="K3775" t="str">
            <v xml:space="preserve"> </v>
          </cell>
          <cell r="L3775" t="str">
            <v>Jorge Peña</v>
          </cell>
          <cell r="M3775" t="str">
            <v>jpenav@callegari.cl</v>
          </cell>
          <cell r="N3775">
            <v>5800000</v>
          </cell>
        </row>
        <row r="3776">
          <cell r="A3776" t="str">
            <v>JKSJ84</v>
          </cell>
          <cell r="B3776">
            <v>43746.658333333333</v>
          </cell>
          <cell r="C3776" t="str">
            <v>HYUNDAI</v>
          </cell>
          <cell r="D3776" t="str">
            <v>ACCENT</v>
          </cell>
          <cell r="E3776">
            <v>2017</v>
          </cell>
          <cell r="F3776">
            <v>27000</v>
          </cell>
          <cell r="G3776" t="str">
            <v>1.4 RB SDN 6MT GL 2AB AC 4X2</v>
          </cell>
          <cell r="H3776" t="str">
            <v>BLANCO</v>
          </cell>
          <cell r="I3776" t="str">
            <v xml:space="preserve">Premium Usados </v>
          </cell>
          <cell r="J3776" t="str">
            <v xml:space="preserve"> </v>
          </cell>
          <cell r="K3776" t="str">
            <v xml:space="preserve"> </v>
          </cell>
          <cell r="L3776" t="str">
            <v>Vanessa  Casanga</v>
          </cell>
          <cell r="M3776" t="str">
            <v>vcasanga@callegari.cl</v>
          </cell>
          <cell r="N3776">
            <v>6100000</v>
          </cell>
        </row>
        <row r="3777">
          <cell r="A3777" t="str">
            <v>KBYB16</v>
          </cell>
          <cell r="B3777">
            <v>43745.67083333333</v>
          </cell>
          <cell r="C3777" t="str">
            <v>MAZDA</v>
          </cell>
          <cell r="D3777" t="str">
            <v>CX-3</v>
          </cell>
          <cell r="E3777">
            <v>2019</v>
          </cell>
          <cell r="F3777">
            <v>7500</v>
          </cell>
          <cell r="G3777" t="str">
            <v>2.0 R 2WD 6MT</v>
          </cell>
          <cell r="H3777" t="str">
            <v>ROJO</v>
          </cell>
          <cell r="I3777" t="str">
            <v>Megacentro La Serena</v>
          </cell>
          <cell r="J3777" t="str">
            <v xml:space="preserve"> </v>
          </cell>
          <cell r="K3777" t="str">
            <v xml:space="preserve"> </v>
          </cell>
          <cell r="L3777" t="str">
            <v>Fabian Muñoz</v>
          </cell>
          <cell r="M3777" t="str">
            <v>fmunoz@callegari.cl</v>
          </cell>
          <cell r="N3777">
            <v>8800000</v>
          </cell>
        </row>
        <row r="3778">
          <cell r="A3778" t="str">
            <v>KFJS23</v>
          </cell>
          <cell r="B3778">
            <v>43745.67083333333</v>
          </cell>
          <cell r="C3778" t="str">
            <v>FORD</v>
          </cell>
          <cell r="D3778" t="str">
            <v>FIESTA</v>
          </cell>
          <cell r="E3778">
            <v>2018</v>
          </cell>
          <cell r="F3778">
            <v>21000</v>
          </cell>
          <cell r="G3778" t="str">
            <v>1.6 5P S PLUS MT</v>
          </cell>
          <cell r="H3778" t="str">
            <v>BLANCO</v>
          </cell>
          <cell r="I3778" t="str">
            <v xml:space="preserve">Premium Usados </v>
          </cell>
          <cell r="J3778" t="str">
            <v xml:space="preserve"> </v>
          </cell>
          <cell r="K3778" t="str">
            <v xml:space="preserve"> </v>
          </cell>
          <cell r="L3778" t="str">
            <v>Vanessa  Casanga</v>
          </cell>
          <cell r="M3778" t="str">
            <v>vcasanga@callegari.cl</v>
          </cell>
          <cell r="N3778">
            <v>6000000</v>
          </cell>
        </row>
        <row r="3779">
          <cell r="A3779" t="str">
            <v>HXYC63</v>
          </cell>
          <cell r="B3779">
            <v>43745.540277777778</v>
          </cell>
          <cell r="C3779" t="str">
            <v>KIA MOTORS</v>
          </cell>
          <cell r="D3779" t="str">
            <v>SPORTAGE</v>
          </cell>
          <cell r="E3779">
            <v>2016</v>
          </cell>
          <cell r="F3779">
            <v>46644</v>
          </cell>
          <cell r="G3779" t="str">
            <v>SPORTAGE LX 2.0L DSL 6MT 2WD</v>
          </cell>
          <cell r="H3779" t="str">
            <v>BLANCO</v>
          </cell>
          <cell r="I3779" t="str">
            <v>Megacentro La Serena</v>
          </cell>
          <cell r="J3779" t="str">
            <v xml:space="preserve"> </v>
          </cell>
          <cell r="K3779" t="str">
            <v xml:space="preserve"> </v>
          </cell>
          <cell r="L3779" t="str">
            <v>Erica Miranda</v>
          </cell>
          <cell r="M3779" t="str">
            <v>emiranda@callegari.cl</v>
          </cell>
          <cell r="N3779">
            <v>9000000</v>
          </cell>
        </row>
        <row r="3780">
          <cell r="A3780" t="str">
            <v>JRBB18</v>
          </cell>
          <cell r="B3780">
            <v>43743.550694444442</v>
          </cell>
          <cell r="C3780" t="str">
            <v>BMW</v>
          </cell>
          <cell r="D3780">
            <v>118</v>
          </cell>
          <cell r="E3780">
            <v>2015</v>
          </cell>
          <cell r="F3780">
            <v>50000</v>
          </cell>
          <cell r="G3780" t="str">
            <v>1.5 I 5DR MT LCI / EXE</v>
          </cell>
          <cell r="H3780" t="str">
            <v>GRIS</v>
          </cell>
          <cell r="I3780" t="str">
            <v>Local Fco De Aguirre</v>
          </cell>
          <cell r="J3780" t="str">
            <v xml:space="preserve"> </v>
          </cell>
          <cell r="K3780" t="str">
            <v xml:space="preserve"> </v>
          </cell>
          <cell r="L3780" t="str">
            <v>Rodrigo Sebastian Alhucema</v>
          </cell>
          <cell r="M3780" t="str">
            <v>ralhucema@callegari.cl</v>
          </cell>
          <cell r="N3780">
            <v>10000000</v>
          </cell>
        </row>
        <row r="3781">
          <cell r="A3781" t="str">
            <v>JXZZ59</v>
          </cell>
          <cell r="B3781">
            <v>43743.510416666664</v>
          </cell>
          <cell r="C3781" t="str">
            <v>KIA MOTORS</v>
          </cell>
          <cell r="D3781" t="str">
            <v>CERATO 5</v>
          </cell>
          <cell r="E3781">
            <v>2018</v>
          </cell>
          <cell r="F3781">
            <v>23000</v>
          </cell>
          <cell r="G3781" t="str">
            <v>NUEVO CERATO 5 EX 1.6L 6MT S. PACK FULL</v>
          </cell>
          <cell r="H3781" t="str">
            <v>BLANCO</v>
          </cell>
          <cell r="I3781" t="str">
            <v>Second Floor Kia</v>
          </cell>
          <cell r="J3781" t="str">
            <v xml:space="preserve"> </v>
          </cell>
          <cell r="K3781" t="str">
            <v xml:space="preserve"> </v>
          </cell>
          <cell r="L3781" t="str">
            <v>Loreto Garces</v>
          </cell>
          <cell r="M3781" t="str">
            <v>lgarces@callegari.cl</v>
          </cell>
          <cell r="N3781">
            <v>7300000</v>
          </cell>
        </row>
        <row r="3782">
          <cell r="A3782" t="str">
            <v>JZSS22</v>
          </cell>
          <cell r="B3782">
            <v>43742.520138888889</v>
          </cell>
          <cell r="C3782" t="str">
            <v>MG</v>
          </cell>
          <cell r="D3782" t="str">
            <v>MG3</v>
          </cell>
          <cell r="E3782">
            <v>2018</v>
          </cell>
          <cell r="F3782">
            <v>46000</v>
          </cell>
          <cell r="G3782" t="str">
            <v>1.5 MT COMFORT</v>
          </cell>
          <cell r="H3782" t="str">
            <v>BLANCO</v>
          </cell>
          <cell r="I3782" t="str">
            <v>Local Fco De Aguirre</v>
          </cell>
          <cell r="J3782" t="str">
            <v xml:space="preserve"> </v>
          </cell>
          <cell r="K3782" t="str">
            <v xml:space="preserve"> </v>
          </cell>
          <cell r="L3782" t="str">
            <v>Rodrigo Salazar</v>
          </cell>
          <cell r="M3782" t="str">
            <v>rsalazar@callegari.cl</v>
          </cell>
          <cell r="N3782">
            <v>4000000</v>
          </cell>
        </row>
        <row r="3783">
          <cell r="A3783" t="str">
            <v>JYBB20</v>
          </cell>
          <cell r="B3783">
            <v>43742.463194444441</v>
          </cell>
          <cell r="C3783" t="str">
            <v>KIA MOTORS</v>
          </cell>
          <cell r="D3783" t="str">
            <v>RIO 5</v>
          </cell>
          <cell r="E3783">
            <v>2018</v>
          </cell>
          <cell r="F3783">
            <v>20000</v>
          </cell>
          <cell r="G3783" t="str">
            <v>RIO 5 EX 1.4L 6MT AC</v>
          </cell>
          <cell r="H3783" t="str">
            <v>BLANCO</v>
          </cell>
          <cell r="I3783" t="str">
            <v>Vallenar</v>
          </cell>
          <cell r="J3783" t="str">
            <v xml:space="preserve"> </v>
          </cell>
          <cell r="K3783" t="str">
            <v xml:space="preserve"> </v>
          </cell>
          <cell r="L3783" t="str">
            <v>Claudia Vasquez</v>
          </cell>
          <cell r="M3783" t="str">
            <v>cvasquez@callegari.cl</v>
          </cell>
          <cell r="N3783">
            <v>7000000</v>
          </cell>
        </row>
        <row r="3784">
          <cell r="A3784" t="str">
            <v>KWVP63</v>
          </cell>
          <cell r="B3784">
            <v>43741.73333333333</v>
          </cell>
          <cell r="C3784" t="str">
            <v>SUZUKI</v>
          </cell>
          <cell r="D3784" t="str">
            <v>GRAND NOMADE</v>
          </cell>
          <cell r="E3784">
            <v>2019</v>
          </cell>
          <cell r="F3784">
            <v>8000</v>
          </cell>
          <cell r="G3784" t="str">
            <v>2.4 G GLX NAV 5P MT 4X4</v>
          </cell>
          <cell r="H3784" t="str">
            <v>GRIS</v>
          </cell>
          <cell r="I3784" t="str">
            <v>Nissan La Serena</v>
          </cell>
          <cell r="J3784" t="str">
            <v xml:space="preserve"> </v>
          </cell>
          <cell r="K3784" t="str">
            <v xml:space="preserve"> </v>
          </cell>
          <cell r="L3784" t="str">
            <v>Matias Heredia</v>
          </cell>
          <cell r="M3784" t="str">
            <v>mheredia@callegari.cl</v>
          </cell>
          <cell r="N3784">
            <v>8300000</v>
          </cell>
        </row>
        <row r="3785">
          <cell r="A3785" t="str">
            <v>HRGJ61</v>
          </cell>
          <cell r="B3785">
            <v>43741.715277777781</v>
          </cell>
          <cell r="C3785" t="str">
            <v>KIA MOTORS</v>
          </cell>
          <cell r="D3785" t="str">
            <v>RIO 5</v>
          </cell>
          <cell r="E3785">
            <v>2016</v>
          </cell>
          <cell r="F3785">
            <v>71493</v>
          </cell>
          <cell r="G3785" t="str">
            <v>RIO 5 EX 1.4L 6MT DAB</v>
          </cell>
          <cell r="H3785" t="str">
            <v>GRIS</v>
          </cell>
          <cell r="I3785" t="str">
            <v>Sk Copiapo</v>
          </cell>
          <cell r="J3785" t="str">
            <v xml:space="preserve"> </v>
          </cell>
          <cell r="K3785" t="str">
            <v xml:space="preserve"> </v>
          </cell>
          <cell r="L3785" t="str">
            <v>Liseth Loreto</v>
          </cell>
          <cell r="M3785" t="str">
            <v>lloreto@callegari.cl</v>
          </cell>
          <cell r="N3785">
            <v>5700000</v>
          </cell>
        </row>
        <row r="3786">
          <cell r="A3786" t="str">
            <v>GDPR32</v>
          </cell>
          <cell r="B3786">
            <v>43740.466666666667</v>
          </cell>
          <cell r="C3786" t="str">
            <v>KIA MOTORS</v>
          </cell>
          <cell r="D3786" t="str">
            <v>RIO 4</v>
          </cell>
          <cell r="E3786">
            <v>2014</v>
          </cell>
          <cell r="F3786">
            <v>48000</v>
          </cell>
          <cell r="G3786" t="str">
            <v>1.4 EX MT</v>
          </cell>
          <cell r="H3786" t="str">
            <v>PLATEADO</v>
          </cell>
          <cell r="I3786" t="str">
            <v>Second Floor Usados</v>
          </cell>
          <cell r="J3786" t="str">
            <v xml:space="preserve"> </v>
          </cell>
          <cell r="K3786" t="str">
            <v xml:space="preserve"> </v>
          </cell>
          <cell r="L3786" t="str">
            <v>Ivan Soto</v>
          </cell>
          <cell r="M3786" t="str">
            <v>isoto@callegari.cl</v>
          </cell>
          <cell r="N3786">
            <v>4000000</v>
          </cell>
        </row>
        <row r="3787">
          <cell r="A3787" t="str">
            <v>JGBR54</v>
          </cell>
          <cell r="B3787">
            <v>43740.4</v>
          </cell>
          <cell r="C3787" t="str">
            <v>FORD</v>
          </cell>
          <cell r="D3787" t="str">
            <v>ECOSPORT</v>
          </cell>
          <cell r="E3787">
            <v>2017</v>
          </cell>
          <cell r="F3787">
            <v>35000</v>
          </cell>
          <cell r="G3787" t="str">
            <v>1.6 TITANIUM MT</v>
          </cell>
          <cell r="H3787" t="str">
            <v>GRIS</v>
          </cell>
          <cell r="I3787" t="str">
            <v>Megacentro La Serena</v>
          </cell>
          <cell r="J3787" t="str">
            <v xml:space="preserve"> </v>
          </cell>
          <cell r="K3787" t="str">
            <v xml:space="preserve"> </v>
          </cell>
          <cell r="L3787" t="str">
            <v>Juan Saavedra</v>
          </cell>
          <cell r="M3787" t="str">
            <v>jsaavedra@callegari.cl</v>
          </cell>
          <cell r="N3787">
            <v>7000000</v>
          </cell>
        </row>
        <row r="3788">
          <cell r="A3788" t="str">
            <v>GHBH15</v>
          </cell>
          <cell r="B3788">
            <v>43740.383333333331</v>
          </cell>
          <cell r="C3788" t="str">
            <v>JEEP</v>
          </cell>
          <cell r="D3788" t="str">
            <v>WRANGLER</v>
          </cell>
          <cell r="E3788">
            <v>2014</v>
          </cell>
          <cell r="F3788">
            <v>100000</v>
          </cell>
          <cell r="G3788" t="str">
            <v>3.6 RUBICON AT</v>
          </cell>
          <cell r="H3788" t="str">
            <v>NEGRO</v>
          </cell>
          <cell r="I3788" t="str">
            <v xml:space="preserve">Premium Usados </v>
          </cell>
          <cell r="J3788" t="str">
            <v xml:space="preserve"> </v>
          </cell>
          <cell r="K3788" t="str">
            <v xml:space="preserve"> </v>
          </cell>
          <cell r="L3788" t="str">
            <v>Vanessa  Casanga</v>
          </cell>
          <cell r="M3788" t="str">
            <v>vcasanga@callegari.cl</v>
          </cell>
          <cell r="N3788">
            <v>12000000</v>
          </cell>
        </row>
        <row r="3789">
          <cell r="A3789" t="str">
            <v>FTFF69</v>
          </cell>
          <cell r="B3789">
            <v>43739.552777777775</v>
          </cell>
          <cell r="C3789" t="str">
            <v>KIA MOTORS</v>
          </cell>
          <cell r="D3789" t="str">
            <v>RIO 4</v>
          </cell>
          <cell r="E3789">
            <v>2013</v>
          </cell>
          <cell r="F3789">
            <v>62000</v>
          </cell>
          <cell r="G3789" t="str">
            <v>RIO 4 UB EX 1.4L 6MT AB AC</v>
          </cell>
          <cell r="H3789" t="str">
            <v>GRIS</v>
          </cell>
          <cell r="I3789" t="str">
            <v>Nissan La Serena</v>
          </cell>
          <cell r="J3789" t="str">
            <v xml:space="preserve"> </v>
          </cell>
          <cell r="K3789" t="str">
            <v xml:space="preserve"> </v>
          </cell>
          <cell r="L3789" t="str">
            <v>Matias Heredia</v>
          </cell>
          <cell r="M3789" t="str">
            <v>mheredia@callegari.cl</v>
          </cell>
          <cell r="N3789">
            <v>4000000</v>
          </cell>
        </row>
        <row r="3790">
          <cell r="A3790" t="str">
            <v>JZGL42</v>
          </cell>
          <cell r="B3790">
            <v>43739.484027777777</v>
          </cell>
          <cell r="C3790" t="str">
            <v>KIA MOTORS</v>
          </cell>
          <cell r="D3790" t="str">
            <v>RIO 4</v>
          </cell>
          <cell r="E3790">
            <v>2018</v>
          </cell>
          <cell r="F3790">
            <v>25000</v>
          </cell>
          <cell r="G3790" t="str">
            <v>RIO 4 LX 1.4L 6MT AC ABS</v>
          </cell>
          <cell r="H3790" t="str">
            <v>BLANCO</v>
          </cell>
          <cell r="I3790" t="str">
            <v>Local Usados</v>
          </cell>
          <cell r="J3790" t="str">
            <v xml:space="preserve"> </v>
          </cell>
          <cell r="K3790" t="str">
            <v xml:space="preserve"> </v>
          </cell>
          <cell r="L3790" t="str">
            <v>Florencio Garcia</v>
          </cell>
          <cell r="M3790" t="str">
            <v>florencio.garcia@callegari.cl</v>
          </cell>
          <cell r="N3790">
            <v>6500000</v>
          </cell>
        </row>
        <row r="3791">
          <cell r="A3791" t="str">
            <v>GCZS59</v>
          </cell>
          <cell r="B3791">
            <v>43738.773611111108</v>
          </cell>
          <cell r="C3791" t="str">
            <v>FORD</v>
          </cell>
          <cell r="D3791" t="str">
            <v>EXPLORER</v>
          </cell>
          <cell r="E3791">
            <v>2014</v>
          </cell>
          <cell r="F3791">
            <v>89500</v>
          </cell>
          <cell r="G3791" t="str">
            <v>3.5 LIMITED AT</v>
          </cell>
          <cell r="H3791" t="str">
            <v>GRIS</v>
          </cell>
          <cell r="I3791" t="str">
            <v>Megacentro La Serena</v>
          </cell>
          <cell r="J3791" t="str">
            <v xml:space="preserve"> </v>
          </cell>
          <cell r="K3791" t="str">
            <v xml:space="preserve"> </v>
          </cell>
          <cell r="L3791" t="str">
            <v>Juan Saavedra</v>
          </cell>
          <cell r="M3791" t="str">
            <v>jsaavedra@callegari.cl</v>
          </cell>
          <cell r="N3791">
            <v>9500000</v>
          </cell>
        </row>
        <row r="3792">
          <cell r="A3792" t="str">
            <v>HXYD37</v>
          </cell>
          <cell r="B3792">
            <v>43738.660416666666</v>
          </cell>
          <cell r="C3792" t="str">
            <v>MITSUBISHI</v>
          </cell>
          <cell r="D3792" t="str">
            <v>OUTLANDER</v>
          </cell>
          <cell r="E3792">
            <v>2016</v>
          </cell>
          <cell r="F3792">
            <v>87000</v>
          </cell>
          <cell r="G3792" t="str">
            <v>2.0 4X2 MT</v>
          </cell>
          <cell r="H3792" t="str">
            <v>PLATEADO</v>
          </cell>
          <cell r="I3792" t="str">
            <v>Local Fco De Aguirre</v>
          </cell>
          <cell r="J3792" t="str">
            <v xml:space="preserve"> </v>
          </cell>
          <cell r="K3792" t="str">
            <v xml:space="preserve"> </v>
          </cell>
          <cell r="L3792" t="str">
            <v>Jorge Willson</v>
          </cell>
          <cell r="M3792" t="str">
            <v>awillson@callegari.cl</v>
          </cell>
          <cell r="N3792">
            <v>7000000</v>
          </cell>
        </row>
        <row r="3793">
          <cell r="A3793" t="str">
            <v>JXXT32</v>
          </cell>
          <cell r="B3793">
            <v>43736.556944444441</v>
          </cell>
          <cell r="C3793" t="str">
            <v>PEUGEOT</v>
          </cell>
          <cell r="D3793">
            <v>208</v>
          </cell>
          <cell r="E3793">
            <v>2018</v>
          </cell>
          <cell r="F3793">
            <v>42000</v>
          </cell>
          <cell r="G3793" t="str">
            <v>1.6 ALLURE PACK BLUEHDI 100HP MT DIESEL</v>
          </cell>
          <cell r="H3793" t="str">
            <v>BLANCO</v>
          </cell>
          <cell r="I3793" t="str">
            <v>Peugeot Copiapo</v>
          </cell>
          <cell r="J3793" t="str">
            <v xml:space="preserve"> </v>
          </cell>
          <cell r="K3793" t="str">
            <v xml:space="preserve"> </v>
          </cell>
          <cell r="L3793" t="str">
            <v>Ricardo Lizana</v>
          </cell>
          <cell r="M3793" t="str">
            <v>rlizana@callegari.cl</v>
          </cell>
          <cell r="N3793">
            <v>8200000</v>
          </cell>
        </row>
        <row r="3794">
          <cell r="A3794" t="str">
            <v>HRGJ14</v>
          </cell>
          <cell r="B3794">
            <v>43736.506944444445</v>
          </cell>
          <cell r="C3794" t="str">
            <v>MITSUBISHI</v>
          </cell>
          <cell r="D3794" t="str">
            <v>L200</v>
          </cell>
          <cell r="E3794">
            <v>2016</v>
          </cell>
          <cell r="F3794">
            <v>88000</v>
          </cell>
          <cell r="G3794" t="str">
            <v>2.4 DAKAR CRS HP AT DIESEL</v>
          </cell>
          <cell r="H3794" t="str">
            <v>GRIS</v>
          </cell>
          <cell r="I3794" t="str">
            <v>Local Fco De Aguirre</v>
          </cell>
          <cell r="J3794" t="str">
            <v xml:space="preserve"> </v>
          </cell>
          <cell r="K3794" t="str">
            <v xml:space="preserve"> </v>
          </cell>
          <cell r="L3794" t="str">
            <v>Alejandra Morales</v>
          </cell>
          <cell r="M3794" t="str">
            <v>amorales@callegari.cl</v>
          </cell>
          <cell r="N3794">
            <v>11500000</v>
          </cell>
        </row>
        <row r="3795">
          <cell r="A3795" t="str">
            <v>JSWD13</v>
          </cell>
          <cell r="B3795">
            <v>43736.506249999999</v>
          </cell>
          <cell r="C3795" t="str">
            <v>NISSAN</v>
          </cell>
          <cell r="D3795" t="str">
            <v>X-TRAIL</v>
          </cell>
          <cell r="E3795">
            <v>2017</v>
          </cell>
          <cell r="F3795">
            <v>10400</v>
          </cell>
          <cell r="G3795" t="str">
            <v>2.5 SENSE CVT 4X2 2F AT</v>
          </cell>
          <cell r="H3795" t="str">
            <v>GRIS</v>
          </cell>
          <cell r="I3795" t="str">
            <v>Nissan Copiapo</v>
          </cell>
          <cell r="J3795" t="str">
            <v xml:space="preserve"> </v>
          </cell>
          <cell r="K3795" t="str">
            <v xml:space="preserve"> </v>
          </cell>
          <cell r="L3795" t="str">
            <v>Christopher Vargas</v>
          </cell>
          <cell r="M3795" t="str">
            <v>cmunizaga@callegari.cl</v>
          </cell>
          <cell r="N3795">
            <v>9050000</v>
          </cell>
        </row>
        <row r="3796">
          <cell r="A3796" t="str">
            <v>DDGJ23</v>
          </cell>
          <cell r="B3796">
            <v>43735.786805555559</v>
          </cell>
          <cell r="C3796" t="str">
            <v>JEEP</v>
          </cell>
          <cell r="D3796" t="str">
            <v>PATRIOT</v>
          </cell>
          <cell r="E3796">
            <v>2011</v>
          </cell>
          <cell r="F3796">
            <v>74000</v>
          </cell>
          <cell r="G3796" t="str">
            <v>2.4 SPORT AT</v>
          </cell>
          <cell r="H3796" t="str">
            <v>GRIS</v>
          </cell>
          <cell r="I3796" t="str">
            <v>Second Floor Subaru</v>
          </cell>
          <cell r="J3796" t="str">
            <v xml:space="preserve"> </v>
          </cell>
          <cell r="K3796" t="str">
            <v xml:space="preserve"> </v>
          </cell>
          <cell r="L3796" t="str">
            <v>Marcela Cuevas</v>
          </cell>
          <cell r="M3796" t="str">
            <v>marcela.cuevas@callegari.cl</v>
          </cell>
          <cell r="N3796">
            <v>4800000</v>
          </cell>
        </row>
        <row r="3797">
          <cell r="A3797" t="str">
            <v>DKWJ95</v>
          </cell>
          <cell r="B3797">
            <v>43735.761805555558</v>
          </cell>
          <cell r="C3797" t="str">
            <v>HYUNDAI</v>
          </cell>
          <cell r="D3797" t="str">
            <v>TUCSON</v>
          </cell>
          <cell r="E3797">
            <v>2012</v>
          </cell>
          <cell r="F3797">
            <v>101000</v>
          </cell>
          <cell r="H3797" t="str">
            <v>GRIS</v>
          </cell>
          <cell r="I3797" t="str">
            <v>Local Usados</v>
          </cell>
          <cell r="J3797" t="str">
            <v xml:space="preserve"> </v>
          </cell>
          <cell r="K3797" t="str">
            <v xml:space="preserve"> </v>
          </cell>
          <cell r="L3797" t="str">
            <v>Rafael Puelma</v>
          </cell>
          <cell r="M3797" t="str">
            <v>rpuelma@callegari.cl</v>
          </cell>
          <cell r="N3797">
            <v>5900000</v>
          </cell>
        </row>
        <row r="3798">
          <cell r="A3798" t="str">
            <v>JZGH64</v>
          </cell>
          <cell r="B3798">
            <v>43734.753472222219</v>
          </cell>
          <cell r="C3798" t="str">
            <v>SUBARU</v>
          </cell>
          <cell r="D3798" t="str">
            <v>FORESTER</v>
          </cell>
          <cell r="E3798">
            <v>2018</v>
          </cell>
          <cell r="F3798">
            <v>48000</v>
          </cell>
          <cell r="G3798" t="str">
            <v>2.0 AWD CVT SI DRIVE XS AT</v>
          </cell>
          <cell r="H3798" t="str">
            <v>BLANCO</v>
          </cell>
          <cell r="I3798" t="str">
            <v>Megacentro La Serena</v>
          </cell>
          <cell r="J3798" t="str">
            <v xml:space="preserve"> </v>
          </cell>
          <cell r="K3798" t="str">
            <v xml:space="preserve"> </v>
          </cell>
          <cell r="L3798" t="str">
            <v>Manuel Villalon</v>
          </cell>
          <cell r="M3798" t="str">
            <v>mvillalon@callegari.cl</v>
          </cell>
          <cell r="N3798">
            <v>11000000</v>
          </cell>
        </row>
        <row r="3799">
          <cell r="A3799" t="str">
            <v>FCXT42</v>
          </cell>
          <cell r="B3799">
            <v>43734.75277777778</v>
          </cell>
          <cell r="C3799" t="str">
            <v>CHEVROLET</v>
          </cell>
          <cell r="D3799" t="str">
            <v>OPTRA</v>
          </cell>
          <cell r="E3799">
            <v>2013</v>
          </cell>
          <cell r="F3799">
            <v>80000</v>
          </cell>
          <cell r="G3799" t="str">
            <v>1.6 LS SW MT</v>
          </cell>
          <cell r="H3799" t="str">
            <v>PLATEADO</v>
          </cell>
          <cell r="I3799" t="str">
            <v>Local Fco De Aguirre</v>
          </cell>
          <cell r="J3799" t="str">
            <v xml:space="preserve"> </v>
          </cell>
          <cell r="K3799" t="str">
            <v xml:space="preserve"> </v>
          </cell>
          <cell r="L3799" t="str">
            <v>Rodrigo Salazar</v>
          </cell>
          <cell r="M3799" t="str">
            <v>rsalazar@callegari.cl</v>
          </cell>
          <cell r="N3799">
            <v>3000000</v>
          </cell>
        </row>
        <row r="3800">
          <cell r="A3800" t="str">
            <v>DZJL29</v>
          </cell>
          <cell r="B3800">
            <v>43734.52847222222</v>
          </cell>
          <cell r="C3800" t="str">
            <v>JEEP</v>
          </cell>
          <cell r="D3800" t="str">
            <v>CHEROKEE</v>
          </cell>
          <cell r="E3800">
            <v>2012</v>
          </cell>
          <cell r="F3800">
            <v>64500</v>
          </cell>
          <cell r="G3800" t="str">
            <v>3.7 SPORT AT</v>
          </cell>
          <cell r="H3800" t="str">
            <v>GRIS</v>
          </cell>
          <cell r="I3800" t="str">
            <v>Local Usados</v>
          </cell>
          <cell r="J3800" t="str">
            <v xml:space="preserve"> </v>
          </cell>
          <cell r="K3800" t="str">
            <v xml:space="preserve"> </v>
          </cell>
          <cell r="L3800" t="str">
            <v>Rafael Puelma</v>
          </cell>
          <cell r="M3800" t="str">
            <v>rpuelma@callegari.cl</v>
          </cell>
          <cell r="N3800">
            <v>5500000</v>
          </cell>
        </row>
        <row r="3801">
          <cell r="A3801" t="str">
            <v>JGBW50</v>
          </cell>
          <cell r="B3801">
            <v>43733.753472222219</v>
          </cell>
          <cell r="C3801" t="str">
            <v>FIAT</v>
          </cell>
          <cell r="D3801" t="str">
            <v>UNO</v>
          </cell>
          <cell r="E3801">
            <v>2017</v>
          </cell>
          <cell r="F3801">
            <v>45900</v>
          </cell>
          <cell r="G3801" t="str">
            <v>1.4 WAY STYLE EVO AA F MT</v>
          </cell>
          <cell r="H3801" t="str">
            <v>AZUL</v>
          </cell>
          <cell r="I3801" t="str">
            <v xml:space="preserve">Premium Usados </v>
          </cell>
          <cell r="J3801" t="str">
            <v xml:space="preserve"> </v>
          </cell>
          <cell r="K3801" t="str">
            <v xml:space="preserve"> </v>
          </cell>
          <cell r="L3801" t="str">
            <v>Vanessa  Casanga</v>
          </cell>
          <cell r="M3801" t="str">
            <v>vcasanga@callegari.cl</v>
          </cell>
          <cell r="N3801">
            <v>3800000</v>
          </cell>
        </row>
        <row r="3802">
          <cell r="A3802" t="str">
            <v>KGLX82</v>
          </cell>
          <cell r="B3802">
            <v>43733.412499999999</v>
          </cell>
          <cell r="C3802" t="str">
            <v>KIA MOTORS</v>
          </cell>
          <cell r="D3802" t="str">
            <v>RIO 5</v>
          </cell>
          <cell r="E3802">
            <v>2018</v>
          </cell>
          <cell r="F3802">
            <v>45000</v>
          </cell>
          <cell r="G3802" t="str">
            <v>RIO 5 EX 1.4L 6MT FULL</v>
          </cell>
          <cell r="H3802" t="str">
            <v>PLATEADO</v>
          </cell>
          <cell r="I3802" t="str">
            <v>Megacentro La Serena</v>
          </cell>
          <cell r="J3802" t="str">
            <v xml:space="preserve"> </v>
          </cell>
          <cell r="K3802" t="str">
            <v xml:space="preserve"> </v>
          </cell>
          <cell r="L3802" t="str">
            <v>Jorge Roman</v>
          </cell>
          <cell r="M3802" t="str">
            <v>jorge.roman@callegari.cl</v>
          </cell>
          <cell r="N3802">
            <v>6200000</v>
          </cell>
        </row>
        <row r="3803">
          <cell r="A3803" t="str">
            <v>JZJL85</v>
          </cell>
          <cell r="B3803">
            <v>43731.734027777777</v>
          </cell>
          <cell r="C3803" t="str">
            <v>NISSAN</v>
          </cell>
          <cell r="D3803" t="str">
            <v>QASHQAI</v>
          </cell>
          <cell r="E3803">
            <v>2018</v>
          </cell>
          <cell r="F3803">
            <v>31000</v>
          </cell>
          <cell r="G3803" t="str">
            <v>2.0 EXCLUSIVE CTV AC SUN ROOF CUERO AT 4X4</v>
          </cell>
          <cell r="H3803" t="str">
            <v>GRIS</v>
          </cell>
          <cell r="I3803" t="str">
            <v>Premium Copiapo</v>
          </cell>
          <cell r="J3803" t="str">
            <v xml:space="preserve"> </v>
          </cell>
          <cell r="K3803" t="str">
            <v xml:space="preserve"> </v>
          </cell>
          <cell r="L3803" t="str">
            <v>Jose Silva</v>
          </cell>
          <cell r="M3803" t="str">
            <v>jose.silva@callegari.cl</v>
          </cell>
          <cell r="N3803">
            <v>12000000</v>
          </cell>
        </row>
        <row r="3804">
          <cell r="A3804" t="str">
            <v>HSYJ97</v>
          </cell>
          <cell r="B3804">
            <v>43731.512499999997</v>
          </cell>
          <cell r="C3804" t="str">
            <v>FORD</v>
          </cell>
          <cell r="D3804" t="str">
            <v>EXPLORER</v>
          </cell>
          <cell r="E3804">
            <v>2016</v>
          </cell>
          <cell r="F3804">
            <v>72123</v>
          </cell>
          <cell r="G3804" t="str">
            <v>2.3 ECOBOOST XLT FWD AT</v>
          </cell>
          <cell r="H3804" t="str">
            <v>BLANCO</v>
          </cell>
          <cell r="I3804" t="str">
            <v>Premium Copiapo</v>
          </cell>
          <cell r="J3804" t="str">
            <v xml:space="preserve"> </v>
          </cell>
          <cell r="K3804" t="str">
            <v xml:space="preserve"> </v>
          </cell>
          <cell r="L3804" t="str">
            <v>Omar Rojas</v>
          </cell>
          <cell r="M3804" t="str">
            <v>orojas@callegari.cl</v>
          </cell>
          <cell r="N3804">
            <v>10700000</v>
          </cell>
        </row>
        <row r="3805">
          <cell r="A3805" t="str">
            <v>LDBL82</v>
          </cell>
          <cell r="B3805">
            <v>43731.45416666667</v>
          </cell>
          <cell r="C3805" t="str">
            <v>MITSUBISHI</v>
          </cell>
          <cell r="D3805" t="str">
            <v>OUTLANDER</v>
          </cell>
          <cell r="E3805">
            <v>2019</v>
          </cell>
          <cell r="F3805">
            <v>5500</v>
          </cell>
          <cell r="G3805" t="str">
            <v>2.4 4X4 GLX AT</v>
          </cell>
          <cell r="H3805" t="str">
            <v>GRIS GRAFITO</v>
          </cell>
          <cell r="I3805" t="str">
            <v>Megacentro La Serena</v>
          </cell>
          <cell r="J3805" t="str">
            <v xml:space="preserve"> </v>
          </cell>
          <cell r="K3805" t="str">
            <v xml:space="preserve"> </v>
          </cell>
          <cell r="L3805" t="str">
            <v>Juan Saavedra</v>
          </cell>
          <cell r="M3805" t="str">
            <v>jsaavedra@callegari.cl</v>
          </cell>
          <cell r="N3805">
            <v>11000000</v>
          </cell>
        </row>
        <row r="3806">
          <cell r="A3806" t="str">
            <v>JGCF47</v>
          </cell>
          <cell r="B3806">
            <v>43725.685416666667</v>
          </cell>
          <cell r="C3806" t="str">
            <v>KIA MOTORS</v>
          </cell>
          <cell r="D3806" t="str">
            <v>RIO 5</v>
          </cell>
          <cell r="E3806">
            <v>2017</v>
          </cell>
          <cell r="F3806">
            <v>46000</v>
          </cell>
          <cell r="G3806" t="str">
            <v>RIO 5 EX 1.4L 6MT DAB ABS</v>
          </cell>
          <cell r="H3806" t="str">
            <v>NEGRO</v>
          </cell>
          <cell r="I3806" t="str">
            <v>Sk Copiapo</v>
          </cell>
          <cell r="J3806" t="str">
            <v xml:space="preserve"> </v>
          </cell>
          <cell r="K3806" t="str">
            <v xml:space="preserve"> </v>
          </cell>
          <cell r="L3806" t="str">
            <v>Leonardo Saavedra</v>
          </cell>
          <cell r="M3806" t="str">
            <v>lsaavedra@callegari.cl</v>
          </cell>
          <cell r="N3806">
            <v>6200000</v>
          </cell>
        </row>
        <row r="3807">
          <cell r="A3807" t="str">
            <v>GRLX60</v>
          </cell>
          <cell r="B3807">
            <v>43725.662499999999</v>
          </cell>
          <cell r="C3807" t="str">
            <v>FORD</v>
          </cell>
          <cell r="D3807" t="str">
            <v>ESCAPE</v>
          </cell>
          <cell r="E3807">
            <v>2014</v>
          </cell>
          <cell r="F3807">
            <v>70000</v>
          </cell>
          <cell r="G3807" t="str">
            <v>2.0 SE ECOBOOST LEATHE AT</v>
          </cell>
          <cell r="H3807" t="str">
            <v>ROJO</v>
          </cell>
          <cell r="I3807" t="str">
            <v xml:space="preserve">Premium Usados </v>
          </cell>
          <cell r="J3807" t="str">
            <v xml:space="preserve"> </v>
          </cell>
          <cell r="K3807" t="str">
            <v xml:space="preserve"> </v>
          </cell>
          <cell r="L3807" t="str">
            <v>Daniel Aguilera</v>
          </cell>
          <cell r="M3807" t="str">
            <v>daguilera@callegari.cl</v>
          </cell>
          <cell r="N3807">
            <v>6000000</v>
          </cell>
        </row>
        <row r="3808">
          <cell r="A3808" t="str">
            <v>JSWR93</v>
          </cell>
          <cell r="B3808">
            <v>43725.626388888886</v>
          </cell>
          <cell r="C3808" t="str">
            <v>NISSAN</v>
          </cell>
          <cell r="D3808" t="str">
            <v>KICKS</v>
          </cell>
          <cell r="E3808">
            <v>2017</v>
          </cell>
          <cell r="F3808">
            <v>30000</v>
          </cell>
          <cell r="G3808" t="str">
            <v>1.6 ADVANCE MT</v>
          </cell>
          <cell r="H3808" t="str">
            <v>BLANCO</v>
          </cell>
          <cell r="I3808" t="str">
            <v>Nissan La Serena</v>
          </cell>
          <cell r="J3808" t="str">
            <v xml:space="preserve"> </v>
          </cell>
          <cell r="K3808" t="str">
            <v xml:space="preserve"> </v>
          </cell>
          <cell r="L3808" t="str">
            <v>Matias Heredia</v>
          </cell>
          <cell r="M3808" t="str">
            <v>mheredia@callegari.cl</v>
          </cell>
          <cell r="N3808">
            <v>7600000</v>
          </cell>
        </row>
        <row r="3809">
          <cell r="A3809" t="str">
            <v>FKTP86</v>
          </cell>
          <cell r="B3809">
            <v>43724.793749999997</v>
          </cell>
          <cell r="C3809" t="str">
            <v>RENAULT</v>
          </cell>
          <cell r="D3809" t="str">
            <v>DUSTER</v>
          </cell>
          <cell r="E3809">
            <v>2013</v>
          </cell>
          <cell r="F3809">
            <v>77530</v>
          </cell>
          <cell r="G3809" t="str">
            <v>1.6 EXPRESSION 4X2 MT</v>
          </cell>
          <cell r="H3809" t="str">
            <v>CAFE</v>
          </cell>
          <cell r="I3809" t="str">
            <v>Vallenar</v>
          </cell>
          <cell r="J3809" t="str">
            <v xml:space="preserve"> </v>
          </cell>
          <cell r="K3809" t="str">
            <v xml:space="preserve"> </v>
          </cell>
          <cell r="L3809" t="str">
            <v>Jorge Peña</v>
          </cell>
          <cell r="M3809" t="str">
            <v>jpenav@callegari.cl</v>
          </cell>
          <cell r="N3809">
            <v>3600000</v>
          </cell>
        </row>
        <row r="3810">
          <cell r="A3810" t="str">
            <v>DBGY37</v>
          </cell>
          <cell r="B3810">
            <v>43724.759722222225</v>
          </cell>
          <cell r="C3810" t="str">
            <v>NISSAN</v>
          </cell>
          <cell r="D3810" t="str">
            <v>QASHQAI</v>
          </cell>
          <cell r="E3810">
            <v>2011</v>
          </cell>
          <cell r="F3810">
            <v>104000</v>
          </cell>
          <cell r="G3810" t="str">
            <v>2.0 AC AT 4X4</v>
          </cell>
          <cell r="H3810" t="str">
            <v>ROJO</v>
          </cell>
          <cell r="I3810" t="str">
            <v>Nissan La Serena</v>
          </cell>
          <cell r="J3810" t="str">
            <v xml:space="preserve"> </v>
          </cell>
          <cell r="K3810" t="str">
            <v xml:space="preserve"> </v>
          </cell>
          <cell r="L3810" t="str">
            <v>Matias Heredia</v>
          </cell>
          <cell r="M3810" t="str">
            <v>mheredia@callegari.cl</v>
          </cell>
          <cell r="N3810">
            <v>4700000</v>
          </cell>
        </row>
        <row r="3811">
          <cell r="A3811" t="str">
            <v>GKCF25</v>
          </cell>
          <cell r="B3811">
            <v>43724.759722222225</v>
          </cell>
          <cell r="C3811" t="str">
            <v>KIA MOTORS</v>
          </cell>
          <cell r="D3811" t="str">
            <v>SORENTO</v>
          </cell>
          <cell r="E3811">
            <v>2014</v>
          </cell>
          <cell r="F3811">
            <v>79500</v>
          </cell>
          <cell r="G3811" t="str">
            <v>SORENTO EX 2.2 DSL 6MT 4X4</v>
          </cell>
          <cell r="H3811" t="str">
            <v>BLANCO</v>
          </cell>
          <cell r="I3811" t="str">
            <v>Megacentro La Serena</v>
          </cell>
          <cell r="J3811" t="str">
            <v xml:space="preserve"> </v>
          </cell>
          <cell r="K3811" t="str">
            <v xml:space="preserve"> </v>
          </cell>
          <cell r="L3811" t="str">
            <v>Jorge Roman</v>
          </cell>
          <cell r="M3811" t="str">
            <v>jorge.roman@callegari.cl</v>
          </cell>
          <cell r="N3811">
            <v>8700000</v>
          </cell>
        </row>
        <row r="3812">
          <cell r="A3812" t="str">
            <v>JPZZ97</v>
          </cell>
          <cell r="B3812">
            <v>43724.759722222225</v>
          </cell>
          <cell r="C3812" t="str">
            <v>PEUGEOT</v>
          </cell>
          <cell r="D3812">
            <v>2008</v>
          </cell>
          <cell r="E3812">
            <v>2017</v>
          </cell>
          <cell r="F3812">
            <v>40000</v>
          </cell>
          <cell r="G3812" t="str">
            <v>1.6 ACTIVE BLUEHDI 100HP MT5 DIESEL</v>
          </cell>
          <cell r="H3812" t="str">
            <v>BLANCO</v>
          </cell>
          <cell r="I3812" t="str">
            <v>Second Floor Peugeot</v>
          </cell>
          <cell r="J3812" t="str">
            <v xml:space="preserve"> </v>
          </cell>
          <cell r="K3812" t="str">
            <v xml:space="preserve"> </v>
          </cell>
          <cell r="L3812" t="str">
            <v>Adriana Casallas</v>
          </cell>
          <cell r="M3812" t="str">
            <v>acasallas@callegari.cl</v>
          </cell>
          <cell r="N3812">
            <v>8200000</v>
          </cell>
        </row>
        <row r="3813">
          <cell r="A3813" t="str">
            <v>FVZG38</v>
          </cell>
          <cell r="B3813">
            <v>43724.661111111112</v>
          </cell>
          <cell r="C3813" t="str">
            <v>FORD</v>
          </cell>
          <cell r="D3813" t="str">
            <v>FIESTA</v>
          </cell>
          <cell r="E3813">
            <v>2013</v>
          </cell>
          <cell r="F3813">
            <v>110000</v>
          </cell>
          <cell r="G3813" t="str">
            <v>1.6 TITANIUM 5P MT</v>
          </cell>
          <cell r="H3813" t="str">
            <v>BLANCO</v>
          </cell>
          <cell r="I3813" t="str">
            <v xml:space="preserve">Premium Usados </v>
          </cell>
          <cell r="J3813" t="str">
            <v xml:space="preserve"> </v>
          </cell>
          <cell r="K3813" t="str">
            <v xml:space="preserve"> </v>
          </cell>
          <cell r="L3813" t="str">
            <v>Rodrigo Toro</v>
          </cell>
          <cell r="M3813" t="str">
            <v>rtoro@callegari.cl</v>
          </cell>
          <cell r="N3813">
            <v>3400000</v>
          </cell>
        </row>
        <row r="3814">
          <cell r="A3814" t="str">
            <v>LHCR70</v>
          </cell>
          <cell r="B3814">
            <v>43722.539583333331</v>
          </cell>
          <cell r="C3814" t="str">
            <v>CHEVROLET</v>
          </cell>
          <cell r="D3814" t="str">
            <v>CAPTIVA</v>
          </cell>
          <cell r="E3814">
            <v>2019</v>
          </cell>
          <cell r="F3814">
            <v>2500</v>
          </cell>
          <cell r="H3814" t="str">
            <v>ROJA</v>
          </cell>
          <cell r="I3814" t="str">
            <v>Megacentro La Serena</v>
          </cell>
          <cell r="J3814" t="str">
            <v xml:space="preserve"> </v>
          </cell>
          <cell r="K3814" t="str">
            <v xml:space="preserve"> </v>
          </cell>
          <cell r="L3814" t="str">
            <v>Erica Miranda</v>
          </cell>
          <cell r="M3814" t="str">
            <v>emiranda@callegari.cl</v>
          </cell>
          <cell r="N3814">
            <v>9500000</v>
          </cell>
        </row>
        <row r="3815">
          <cell r="A3815" t="str">
            <v>JBJH21</v>
          </cell>
          <cell r="B3815">
            <v>43722.504166666666</v>
          </cell>
          <cell r="C3815" t="str">
            <v>KIA MOTORS</v>
          </cell>
          <cell r="D3815" t="str">
            <v>MORNING</v>
          </cell>
          <cell r="E3815">
            <v>2016</v>
          </cell>
          <cell r="F3815">
            <v>48000</v>
          </cell>
          <cell r="G3815" t="str">
            <v>MORNING EX 1.0L 5MT NON STOP</v>
          </cell>
          <cell r="H3815" t="str">
            <v>BLANCO</v>
          </cell>
          <cell r="I3815" t="str">
            <v>Second Floor Kia</v>
          </cell>
          <cell r="J3815" t="str">
            <v xml:space="preserve"> </v>
          </cell>
          <cell r="K3815" t="str">
            <v xml:space="preserve"> </v>
          </cell>
          <cell r="L3815" t="str">
            <v>Loreto Garces</v>
          </cell>
          <cell r="M3815" t="str">
            <v>lgarces@callegari.cl</v>
          </cell>
          <cell r="N3815">
            <v>3700000</v>
          </cell>
        </row>
        <row r="3816">
          <cell r="A3816" t="str">
            <v>JDKT12</v>
          </cell>
          <cell r="B3816">
            <v>43721.554166666669</v>
          </cell>
          <cell r="C3816" t="str">
            <v>KIA MOTORS</v>
          </cell>
          <cell r="D3816" t="str">
            <v>SORENTO</v>
          </cell>
          <cell r="E3816">
            <v>2017</v>
          </cell>
          <cell r="F3816">
            <v>65000</v>
          </cell>
          <cell r="G3816" t="str">
            <v>SORENTO EX 2.2L DSL 6AT 2WD</v>
          </cell>
          <cell r="H3816" t="str">
            <v>ROJO</v>
          </cell>
          <cell r="I3816" t="str">
            <v>Megacentro La Serena</v>
          </cell>
          <cell r="J3816" t="str">
            <v xml:space="preserve"> </v>
          </cell>
          <cell r="K3816" t="str">
            <v xml:space="preserve"> </v>
          </cell>
          <cell r="L3816" t="str">
            <v>José Cerda</v>
          </cell>
          <cell r="M3816" t="str">
            <v>jose.cerda@callegari.cl</v>
          </cell>
          <cell r="N3816">
            <v>13500000</v>
          </cell>
        </row>
        <row r="3817">
          <cell r="A3817" t="str">
            <v>DTBB18</v>
          </cell>
          <cell r="B3817">
            <v>43721.539583333331</v>
          </cell>
          <cell r="C3817" t="str">
            <v>HYUNDAI</v>
          </cell>
          <cell r="D3817" t="str">
            <v>ACCENT</v>
          </cell>
          <cell r="E3817">
            <v>2012</v>
          </cell>
          <cell r="F3817">
            <v>102500</v>
          </cell>
          <cell r="G3817" t="str">
            <v>1.4 RB SDN 6MT GL 2AB 4X2</v>
          </cell>
          <cell r="H3817" t="str">
            <v>GRIS</v>
          </cell>
          <cell r="I3817" t="str">
            <v>Megacentro La Serena</v>
          </cell>
          <cell r="J3817" t="str">
            <v xml:space="preserve"> </v>
          </cell>
          <cell r="K3817" t="str">
            <v xml:space="preserve"> </v>
          </cell>
          <cell r="L3817" t="str">
            <v>Jorge Roman</v>
          </cell>
          <cell r="M3817" t="str">
            <v>jorge.roman@callegari.cl</v>
          </cell>
          <cell r="N3817">
            <v>3500000</v>
          </cell>
        </row>
        <row r="3818">
          <cell r="A3818" t="str">
            <v>HRWP95</v>
          </cell>
          <cell r="B3818">
            <v>43721.488194444442</v>
          </cell>
          <cell r="C3818" t="str">
            <v>TOYOTA</v>
          </cell>
          <cell r="D3818" t="str">
            <v>RAV4</v>
          </cell>
          <cell r="E3818">
            <v>2016</v>
          </cell>
          <cell r="F3818">
            <v>89000</v>
          </cell>
          <cell r="H3818" t="str">
            <v>GRIS</v>
          </cell>
          <cell r="I3818" t="str">
            <v>Second Floor Kia</v>
          </cell>
          <cell r="J3818" t="str">
            <v xml:space="preserve"> </v>
          </cell>
          <cell r="K3818" t="str">
            <v xml:space="preserve"> </v>
          </cell>
          <cell r="L3818" t="str">
            <v>Ariel Aguirre</v>
          </cell>
          <cell r="M3818" t="str">
            <v>a.aguirre@callegari.cl</v>
          </cell>
          <cell r="N3818">
            <v>8000000</v>
          </cell>
        </row>
        <row r="3819">
          <cell r="A3819" t="str">
            <v>JZGG85</v>
          </cell>
          <cell r="B3819">
            <v>43720.714583333334</v>
          </cell>
          <cell r="C3819" t="str">
            <v>NISSAN</v>
          </cell>
          <cell r="D3819" t="str">
            <v>KICKS</v>
          </cell>
          <cell r="E3819">
            <v>2018</v>
          </cell>
          <cell r="F3819">
            <v>23000</v>
          </cell>
          <cell r="G3819" t="str">
            <v>1.6 SENCE MT</v>
          </cell>
          <cell r="H3819" t="str">
            <v>BLANCO</v>
          </cell>
          <cell r="I3819" t="str">
            <v>Second Floor Nissan</v>
          </cell>
          <cell r="J3819" t="str">
            <v xml:space="preserve"> </v>
          </cell>
          <cell r="K3819" t="str">
            <v xml:space="preserve"> </v>
          </cell>
          <cell r="L3819" t="str">
            <v>Paola Lettura</v>
          </cell>
          <cell r="M3819" t="str">
            <v>plettura@callegari.cl</v>
          </cell>
          <cell r="N3819">
            <v>8000000</v>
          </cell>
        </row>
        <row r="3820">
          <cell r="A3820" t="str">
            <v>KCCC23</v>
          </cell>
          <cell r="B3820">
            <v>43720.46597222222</v>
          </cell>
          <cell r="C3820" t="str">
            <v>CHERY</v>
          </cell>
          <cell r="D3820" t="str">
            <v>TIGGO 2</v>
          </cell>
          <cell r="E3820">
            <v>2018</v>
          </cell>
          <cell r="F3820">
            <v>20500</v>
          </cell>
          <cell r="G3820" t="str">
            <v>1.5 GLX ECOCUERO SUNROOF MT 4X2</v>
          </cell>
          <cell r="H3820" t="str">
            <v>AZUL</v>
          </cell>
          <cell r="I3820" t="str">
            <v>Local Fco De Aguirre</v>
          </cell>
          <cell r="J3820" t="str">
            <v xml:space="preserve"> </v>
          </cell>
          <cell r="K3820" t="str">
            <v xml:space="preserve"> </v>
          </cell>
          <cell r="L3820" t="str">
            <v>Maria Mendoza</v>
          </cell>
          <cell r="M3820" t="str">
            <v>maria.mendoza@callegari.cl</v>
          </cell>
          <cell r="N3820">
            <v>5300000</v>
          </cell>
        </row>
        <row r="3821">
          <cell r="A3821" t="str">
            <v>JDKZ18</v>
          </cell>
          <cell r="B3821">
            <v>43719.745833333334</v>
          </cell>
          <cell r="C3821" t="str">
            <v>NISSAN</v>
          </cell>
          <cell r="D3821" t="str">
            <v>MARCH</v>
          </cell>
          <cell r="E3821">
            <v>2017</v>
          </cell>
          <cell r="F3821">
            <v>57000</v>
          </cell>
          <cell r="G3821" t="str">
            <v>1.6 SPORT SENSE MT AC</v>
          </cell>
          <cell r="H3821" t="str">
            <v>AZUL</v>
          </cell>
          <cell r="I3821" t="str">
            <v>Nissan La Serena</v>
          </cell>
          <cell r="J3821" t="str">
            <v xml:space="preserve"> </v>
          </cell>
          <cell r="K3821" t="str">
            <v xml:space="preserve"> </v>
          </cell>
          <cell r="L3821" t="str">
            <v>Matias Heredia</v>
          </cell>
          <cell r="M3821" t="str">
            <v>mheredia@callegari.cl</v>
          </cell>
          <cell r="N3821">
            <v>4800000</v>
          </cell>
        </row>
        <row r="3822">
          <cell r="A3822" t="str">
            <v>KJXH19</v>
          </cell>
          <cell r="B3822">
            <v>43719.638888888891</v>
          </cell>
          <cell r="C3822" t="str">
            <v>HYUNDAI</v>
          </cell>
          <cell r="D3822" t="str">
            <v>CRETA</v>
          </cell>
          <cell r="E3822">
            <v>2018</v>
          </cell>
          <cell r="F3822">
            <v>30000</v>
          </cell>
          <cell r="G3822" t="str">
            <v>1.6 GS MT GLS 2AB ABS</v>
          </cell>
          <cell r="H3822" t="str">
            <v>NEGRO</v>
          </cell>
          <cell r="I3822" t="str">
            <v>Second Floor Mitsubishi</v>
          </cell>
          <cell r="J3822" t="str">
            <v xml:space="preserve"> </v>
          </cell>
          <cell r="K3822" t="str">
            <v xml:space="preserve"> </v>
          </cell>
          <cell r="L3822" t="str">
            <v>Paola Hidalgo</v>
          </cell>
          <cell r="M3822" t="str">
            <v>paola.hidalgo@callegari.cl</v>
          </cell>
          <cell r="N3822">
            <v>8500000</v>
          </cell>
        </row>
        <row r="3823">
          <cell r="A3823" t="str">
            <v>HHXX91</v>
          </cell>
          <cell r="B3823">
            <v>43719.42083333333</v>
          </cell>
          <cell r="C3823" t="str">
            <v>MITSUBISHI</v>
          </cell>
          <cell r="D3823" t="str">
            <v>MIRAGE</v>
          </cell>
          <cell r="E3823">
            <v>2015</v>
          </cell>
          <cell r="F3823">
            <v>81259</v>
          </cell>
          <cell r="G3823" t="str">
            <v>1.2 GL MT</v>
          </cell>
          <cell r="H3823" t="str">
            <v>GRIS</v>
          </cell>
          <cell r="I3823" t="str">
            <v>Vallenar</v>
          </cell>
          <cell r="J3823" t="str">
            <v xml:space="preserve"> </v>
          </cell>
          <cell r="K3823" t="str">
            <v xml:space="preserve"> </v>
          </cell>
          <cell r="L3823" t="str">
            <v>Jorge Peña</v>
          </cell>
          <cell r="M3823" t="str">
            <v>jpenav@callegari.cl</v>
          </cell>
          <cell r="N3823">
            <v>3500000</v>
          </cell>
        </row>
        <row r="3824">
          <cell r="A3824" t="str">
            <v>HBHG42</v>
          </cell>
          <cell r="B3824">
            <v>43718.698611111111</v>
          </cell>
          <cell r="C3824" t="str">
            <v>KIA MOTORS</v>
          </cell>
          <cell r="D3824" t="str">
            <v>SORENTO</v>
          </cell>
          <cell r="E3824">
            <v>2015</v>
          </cell>
          <cell r="F3824">
            <v>87000</v>
          </cell>
          <cell r="G3824" t="str">
            <v>SORENTO EX 2.4L GSL 6MT 4X2</v>
          </cell>
          <cell r="H3824" t="str">
            <v>GRIS</v>
          </cell>
          <cell r="I3824" t="str">
            <v>Megacentro La Serena</v>
          </cell>
          <cell r="J3824" t="str">
            <v xml:space="preserve"> </v>
          </cell>
          <cell r="K3824" t="str">
            <v xml:space="preserve"> </v>
          </cell>
          <cell r="L3824" t="str">
            <v>Fabian Muñoz</v>
          </cell>
          <cell r="M3824" t="str">
            <v>fmunoz@callegari.cl</v>
          </cell>
          <cell r="N3824">
            <v>9200000</v>
          </cell>
        </row>
        <row r="3825">
          <cell r="A3825" t="str">
            <v>GLJF40</v>
          </cell>
          <cell r="B3825">
            <v>43718.697916666664</v>
          </cell>
          <cell r="C3825" t="str">
            <v>SUBARU</v>
          </cell>
          <cell r="D3825" t="str">
            <v>FORESTER</v>
          </cell>
          <cell r="E3825">
            <v>2014</v>
          </cell>
          <cell r="F3825">
            <v>60000</v>
          </cell>
          <cell r="G3825" t="str">
            <v>2.0 AWD CVT SI DRIVE XS AT</v>
          </cell>
          <cell r="H3825" t="str">
            <v>PLATEADO</v>
          </cell>
          <cell r="I3825" t="str">
            <v>Megacentro La Serena</v>
          </cell>
          <cell r="J3825" t="str">
            <v xml:space="preserve"> </v>
          </cell>
          <cell r="K3825" t="str">
            <v xml:space="preserve"> </v>
          </cell>
          <cell r="L3825" t="str">
            <v>Manuel Villalon</v>
          </cell>
          <cell r="M3825" t="str">
            <v>mvillalon@callegari.cl</v>
          </cell>
          <cell r="N3825">
            <v>6800000</v>
          </cell>
        </row>
        <row r="3826">
          <cell r="A3826" t="str">
            <v>JGBY90</v>
          </cell>
          <cell r="B3826">
            <v>43718.697222222225</v>
          </cell>
          <cell r="C3826" t="str">
            <v>VOLVO</v>
          </cell>
          <cell r="D3826" t="str">
            <v>S60</v>
          </cell>
          <cell r="E3826">
            <v>2017</v>
          </cell>
          <cell r="F3826">
            <v>36000</v>
          </cell>
          <cell r="G3826" t="str">
            <v>1.5 T3 COMFORT AT</v>
          </cell>
          <cell r="H3826" t="str">
            <v>PLATEADO</v>
          </cell>
          <cell r="I3826" t="str">
            <v>Megacentro La Serena</v>
          </cell>
          <cell r="J3826" t="str">
            <v xml:space="preserve"> </v>
          </cell>
          <cell r="K3826" t="str">
            <v xml:space="preserve"> </v>
          </cell>
          <cell r="L3826" t="str">
            <v>Manuel Villalon</v>
          </cell>
          <cell r="M3826" t="str">
            <v>mvillalon@callegari.cl</v>
          </cell>
          <cell r="N3826">
            <v>9000000</v>
          </cell>
        </row>
        <row r="3827">
          <cell r="A3827" t="str">
            <v>KGPX90</v>
          </cell>
          <cell r="B3827">
            <v>43717.648611111108</v>
          </cell>
          <cell r="C3827" t="str">
            <v>SUZUKI</v>
          </cell>
          <cell r="D3827" t="str">
            <v>DZIRE</v>
          </cell>
          <cell r="E3827">
            <v>2018</v>
          </cell>
          <cell r="F3827">
            <v>14592</v>
          </cell>
          <cell r="G3827" t="str">
            <v>1.2 GL MT</v>
          </cell>
          <cell r="H3827" t="str">
            <v>PLATEADO</v>
          </cell>
          <cell r="I3827" t="str">
            <v>Mall Coquimbo (Inactiva)</v>
          </cell>
          <cell r="J3827" t="str">
            <v xml:space="preserve"> </v>
          </cell>
          <cell r="K3827" t="str">
            <v xml:space="preserve"> </v>
          </cell>
          <cell r="L3827" t="str">
            <v>Francisco Jimenez</v>
          </cell>
          <cell r="M3827" t="str">
            <v>fjimenez@callegari.cl</v>
          </cell>
          <cell r="N3827">
            <v>4700000</v>
          </cell>
        </row>
        <row r="3828">
          <cell r="A3828" t="str">
            <v>JDKG22</v>
          </cell>
          <cell r="B3828">
            <v>43717.633333333331</v>
          </cell>
          <cell r="C3828" t="str">
            <v>FORD</v>
          </cell>
          <cell r="D3828" t="str">
            <v>EDGE</v>
          </cell>
          <cell r="E3828">
            <v>2017</v>
          </cell>
          <cell r="F3828">
            <v>33500</v>
          </cell>
          <cell r="G3828" t="str">
            <v>2.0 SEL ECOBOOST AWD AT</v>
          </cell>
          <cell r="H3828" t="str">
            <v>AZUL</v>
          </cell>
          <cell r="I3828" t="str">
            <v>Megacentro La Serena</v>
          </cell>
          <cell r="J3828" t="str">
            <v xml:space="preserve"> </v>
          </cell>
          <cell r="K3828" t="str">
            <v xml:space="preserve"> </v>
          </cell>
          <cell r="L3828" t="str">
            <v>Juan Saavedra</v>
          </cell>
          <cell r="M3828" t="str">
            <v>jsaavedra@callegari.cl</v>
          </cell>
          <cell r="N3828">
            <v>13000000</v>
          </cell>
        </row>
        <row r="3829">
          <cell r="A3829" t="str">
            <v>JHRY97</v>
          </cell>
          <cell r="B3829">
            <v>43714.661805555559</v>
          </cell>
          <cell r="C3829" t="str">
            <v>CHERY</v>
          </cell>
          <cell r="D3829" t="str">
            <v>TIGGO</v>
          </cell>
          <cell r="E3829">
            <v>2017</v>
          </cell>
          <cell r="F3829">
            <v>18000</v>
          </cell>
          <cell r="H3829" t="str">
            <v>GRIS</v>
          </cell>
          <cell r="I3829" t="str">
            <v>Local Fco De Aguirre</v>
          </cell>
          <cell r="J3829" t="str">
            <v xml:space="preserve"> </v>
          </cell>
          <cell r="K3829" t="str">
            <v xml:space="preserve"> </v>
          </cell>
          <cell r="L3829" t="str">
            <v>Rodrigo Salazar</v>
          </cell>
          <cell r="M3829" t="str">
            <v>rsalazar@callegari.cl</v>
          </cell>
          <cell r="N3829">
            <v>4500000</v>
          </cell>
        </row>
        <row r="3830">
          <cell r="A3830" t="str">
            <v>JRBD82</v>
          </cell>
          <cell r="B3830">
            <v>43714.472916666666</v>
          </cell>
          <cell r="C3830" t="str">
            <v>KIA MOTORS</v>
          </cell>
          <cell r="D3830" t="str">
            <v>SORENTO</v>
          </cell>
          <cell r="E3830">
            <v>2017</v>
          </cell>
          <cell r="F3830">
            <v>24000</v>
          </cell>
          <cell r="G3830" t="str">
            <v>SORENTO EX 2.2L DSL 6MT 2WD</v>
          </cell>
          <cell r="H3830" t="str">
            <v>NEGRO</v>
          </cell>
          <cell r="I3830" t="str">
            <v>Megacentro La Serena</v>
          </cell>
          <cell r="J3830" t="str">
            <v xml:space="preserve"> </v>
          </cell>
          <cell r="K3830" t="str">
            <v xml:space="preserve"> </v>
          </cell>
          <cell r="L3830" t="str">
            <v>Erica Miranda</v>
          </cell>
          <cell r="M3830" t="str">
            <v>emiranda@callegari.cl</v>
          </cell>
          <cell r="N3830">
            <v>14000000</v>
          </cell>
        </row>
        <row r="3831">
          <cell r="A3831" t="str">
            <v>KPKJ88</v>
          </cell>
          <cell r="B3831">
            <v>43714.465277777781</v>
          </cell>
          <cell r="C3831" t="str">
            <v>FIAT</v>
          </cell>
          <cell r="D3831" t="str">
            <v>UNO</v>
          </cell>
          <cell r="E3831">
            <v>2018</v>
          </cell>
          <cell r="F3831">
            <v>8300</v>
          </cell>
          <cell r="G3831" t="str">
            <v>1.4 WAY EVO 5P AA MT</v>
          </cell>
          <cell r="H3831" t="str">
            <v>ROJO</v>
          </cell>
          <cell r="I3831" t="str">
            <v>Local Fco De Aguirre</v>
          </cell>
          <cell r="J3831" t="str">
            <v xml:space="preserve"> </v>
          </cell>
          <cell r="K3831" t="str">
            <v xml:space="preserve"> </v>
          </cell>
          <cell r="L3831" t="str">
            <v>Alejandra Morales</v>
          </cell>
          <cell r="M3831" t="str">
            <v>amorales@callegari.cl</v>
          </cell>
          <cell r="N3831">
            <v>4000000</v>
          </cell>
        </row>
        <row r="3832">
          <cell r="A3832" t="str">
            <v>KDTS96</v>
          </cell>
          <cell r="B3832">
            <v>43713.691666666666</v>
          </cell>
          <cell r="C3832" t="str">
            <v>VOLKSWAGEN</v>
          </cell>
          <cell r="D3832" t="str">
            <v>VOYAGE</v>
          </cell>
          <cell r="E3832">
            <v>2018</v>
          </cell>
          <cell r="F3832">
            <v>21000</v>
          </cell>
          <cell r="G3832" t="str">
            <v>1.6 2AB AA MT</v>
          </cell>
          <cell r="H3832" t="str">
            <v>GRIS</v>
          </cell>
          <cell r="I3832" t="str">
            <v>Second Floor Kia</v>
          </cell>
          <cell r="J3832" t="str">
            <v xml:space="preserve"> </v>
          </cell>
          <cell r="K3832" t="str">
            <v xml:space="preserve"> </v>
          </cell>
          <cell r="L3832" t="str">
            <v>Ivan Soto</v>
          </cell>
          <cell r="M3832" t="str">
            <v>isoto@callegari.cl</v>
          </cell>
          <cell r="N3832">
            <v>4800000</v>
          </cell>
        </row>
        <row r="3833">
          <cell r="A3833" t="str">
            <v>LDVZ55</v>
          </cell>
          <cell r="B3833">
            <v>43712.637499999997</v>
          </cell>
          <cell r="C3833" t="str">
            <v>KIA MOTORS</v>
          </cell>
          <cell r="D3833" t="str">
            <v>SPORTAGE</v>
          </cell>
          <cell r="E3833">
            <v>2019</v>
          </cell>
          <cell r="F3833">
            <v>2200</v>
          </cell>
          <cell r="G3833" t="str">
            <v>2.0 LX GSL 2WD MT</v>
          </cell>
          <cell r="H3833" t="str">
            <v>BLANCO</v>
          </cell>
          <cell r="I3833" t="str">
            <v>Local Fco De Aguirre</v>
          </cell>
          <cell r="J3833" t="str">
            <v xml:space="preserve"> </v>
          </cell>
          <cell r="K3833" t="str">
            <v xml:space="preserve"> </v>
          </cell>
          <cell r="L3833" t="str">
            <v>Esteban Granero</v>
          </cell>
          <cell r="M3833" t="str">
            <v>egranero@callegari.cl</v>
          </cell>
          <cell r="N3833">
            <v>9500000</v>
          </cell>
        </row>
        <row r="3834">
          <cell r="A3834" t="str">
            <v>DTKP60</v>
          </cell>
          <cell r="B3834">
            <v>43711.696527777778</v>
          </cell>
          <cell r="C3834" t="str">
            <v>CITROEN</v>
          </cell>
          <cell r="D3834" t="str">
            <v>C-3</v>
          </cell>
          <cell r="E3834">
            <v>2012</v>
          </cell>
          <cell r="F3834">
            <v>88000</v>
          </cell>
          <cell r="G3834" t="str">
            <v>1.4 SX PK I MT</v>
          </cell>
          <cell r="H3834" t="str">
            <v>BLANCO</v>
          </cell>
          <cell r="I3834" t="str">
            <v>Local Fco De Aguirre</v>
          </cell>
          <cell r="J3834" t="str">
            <v xml:space="preserve"> </v>
          </cell>
          <cell r="K3834" t="str">
            <v xml:space="preserve"> </v>
          </cell>
          <cell r="L3834" t="str">
            <v>Maria Mendoza</v>
          </cell>
          <cell r="M3834" t="str">
            <v>maria.mendoza@callegari.cl</v>
          </cell>
          <cell r="N3834">
            <v>5000000</v>
          </cell>
        </row>
        <row r="3835">
          <cell r="A3835" t="str">
            <v>JSWR53</v>
          </cell>
          <cell r="B3835">
            <v>43711.525694444441</v>
          </cell>
          <cell r="C3835" t="str">
            <v>KIA MOTORS</v>
          </cell>
          <cell r="D3835" t="str">
            <v>MORNING</v>
          </cell>
          <cell r="E3835">
            <v>2017</v>
          </cell>
          <cell r="F3835">
            <v>69000</v>
          </cell>
          <cell r="G3835" t="str">
            <v>MORNING LX 1.0L 5MT ABS</v>
          </cell>
          <cell r="H3835" t="str">
            <v>PLATEADO</v>
          </cell>
          <cell r="I3835" t="str">
            <v>Megacentro La Serena</v>
          </cell>
          <cell r="J3835" t="str">
            <v xml:space="preserve"> </v>
          </cell>
          <cell r="K3835" t="str">
            <v xml:space="preserve"> </v>
          </cell>
          <cell r="L3835" t="str">
            <v>Jorge Roman</v>
          </cell>
          <cell r="M3835" t="str">
            <v>jorge.roman@callegari.cl</v>
          </cell>
          <cell r="N3835">
            <v>3500000</v>
          </cell>
        </row>
        <row r="3836">
          <cell r="A3836" t="str">
            <v>KGLS27</v>
          </cell>
          <cell r="B3836">
            <v>43711.378472222219</v>
          </cell>
          <cell r="C3836" t="str">
            <v>MG</v>
          </cell>
          <cell r="D3836" t="str">
            <v>ZS</v>
          </cell>
          <cell r="E3836">
            <v>2018</v>
          </cell>
          <cell r="F3836">
            <v>14500</v>
          </cell>
          <cell r="G3836" t="str">
            <v>1.5 STD MT</v>
          </cell>
          <cell r="H3836" t="str">
            <v>GRIS</v>
          </cell>
          <cell r="I3836" t="str">
            <v>Local Fco De Aguirre</v>
          </cell>
          <cell r="J3836" t="str">
            <v xml:space="preserve"> </v>
          </cell>
          <cell r="K3836" t="str">
            <v xml:space="preserve"> </v>
          </cell>
          <cell r="L3836" t="str">
            <v>Isabel Cortes</v>
          </cell>
          <cell r="M3836" t="str">
            <v>isabel.cortes@callegari.cl</v>
          </cell>
          <cell r="N3836">
            <v>5800000</v>
          </cell>
        </row>
        <row r="3837">
          <cell r="A3837" t="str">
            <v>HFJB22</v>
          </cell>
          <cell r="B3837">
            <v>43650.540277777778</v>
          </cell>
          <cell r="C3837" t="str">
            <v>MITSUBISHI</v>
          </cell>
          <cell r="D3837" t="str">
            <v>OUTLANDER</v>
          </cell>
          <cell r="E3837">
            <v>2015</v>
          </cell>
          <cell r="F3837">
            <v>99000</v>
          </cell>
          <cell r="G3837" t="str">
            <v>2.4 4X4 GLX AT</v>
          </cell>
          <cell r="H3837" t="str">
            <v>PLATEADO</v>
          </cell>
          <cell r="I3837" t="str">
            <v xml:space="preserve">Premium Usados </v>
          </cell>
          <cell r="J3837" t="str">
            <v xml:space="preserve"> </v>
          </cell>
          <cell r="K3837" t="str">
            <v xml:space="preserve"> </v>
          </cell>
          <cell r="L3837" t="str">
            <v>Vanessa  Casanga</v>
          </cell>
          <cell r="M3837" t="str">
            <v>vcasanga@callegari.cl</v>
          </cell>
          <cell r="N3837">
            <v>7500000</v>
          </cell>
        </row>
        <row r="3838">
          <cell r="A3838" t="str">
            <v>HTCD62</v>
          </cell>
          <cell r="B3838">
            <v>43650.42291666667</v>
          </cell>
          <cell r="C3838" t="str">
            <v>KIA MOTORS</v>
          </cell>
          <cell r="D3838" t="str">
            <v>MORNING</v>
          </cell>
          <cell r="E3838">
            <v>2016</v>
          </cell>
          <cell r="F3838">
            <v>50000</v>
          </cell>
          <cell r="G3838" t="str">
            <v>MORNING EX 1.2L 5MT DAB</v>
          </cell>
          <cell r="H3838" t="str">
            <v>AZUL</v>
          </cell>
          <cell r="I3838" t="str">
            <v>Second Floor Kia</v>
          </cell>
          <cell r="J3838" t="str">
            <v xml:space="preserve"> </v>
          </cell>
          <cell r="K3838" t="str">
            <v xml:space="preserve"> </v>
          </cell>
          <cell r="L3838" t="str">
            <v>Adriana Casallas</v>
          </cell>
          <cell r="M3838" t="str">
            <v>acasallas@callegari.cl</v>
          </cell>
          <cell r="N3838">
            <v>4100000</v>
          </cell>
        </row>
        <row r="3839">
          <cell r="A3839" t="str">
            <v>DPRH24</v>
          </cell>
          <cell r="B3839">
            <v>43645.523611111108</v>
          </cell>
          <cell r="C3839" t="str">
            <v>HYUNDAI</v>
          </cell>
          <cell r="D3839" t="str">
            <v>ACCENT</v>
          </cell>
          <cell r="E3839">
            <v>2012</v>
          </cell>
          <cell r="F3839">
            <v>115583</v>
          </cell>
          <cell r="G3839" t="str">
            <v>1.6 RB GL AC 2AB MT 4X2</v>
          </cell>
          <cell r="H3839" t="str">
            <v>BLANCO</v>
          </cell>
          <cell r="I3839" t="str">
            <v xml:space="preserve">Premium Usados </v>
          </cell>
          <cell r="J3839" t="str">
            <v xml:space="preserve"> </v>
          </cell>
          <cell r="K3839" t="str">
            <v xml:space="preserve"> </v>
          </cell>
          <cell r="L3839" t="str">
            <v>Rodrigo Toro</v>
          </cell>
          <cell r="M3839" t="str">
            <v>rtoro@callegari.cl</v>
          </cell>
          <cell r="N3839">
            <v>4200000</v>
          </cell>
        </row>
        <row r="3840">
          <cell r="A3840" t="str">
            <v>GPCZ54</v>
          </cell>
          <cell r="B3840">
            <v>43644.415277777778</v>
          </cell>
          <cell r="C3840" t="str">
            <v>FORD</v>
          </cell>
          <cell r="D3840" t="str">
            <v>FIESTA</v>
          </cell>
          <cell r="E3840">
            <v>2014</v>
          </cell>
          <cell r="F3840">
            <v>88000</v>
          </cell>
          <cell r="G3840" t="str">
            <v>1.6 SE 5P MT</v>
          </cell>
          <cell r="H3840" t="str">
            <v>GRIS</v>
          </cell>
          <cell r="I3840" t="str">
            <v>Second Floor Kia</v>
          </cell>
          <cell r="J3840" t="str">
            <v xml:space="preserve"> </v>
          </cell>
          <cell r="K3840" t="str">
            <v xml:space="preserve"> </v>
          </cell>
          <cell r="L3840" t="str">
            <v>Adriana Casallas</v>
          </cell>
          <cell r="M3840" t="str">
            <v>acasallas@callegari.cl</v>
          </cell>
          <cell r="N3840">
            <v>4200000</v>
          </cell>
        </row>
        <row r="3841">
          <cell r="A3841" t="str">
            <v>JRLX46</v>
          </cell>
          <cell r="B3841">
            <v>43643.645833333336</v>
          </cell>
          <cell r="C3841" t="str">
            <v>FIAT</v>
          </cell>
          <cell r="D3841" t="str">
            <v>STRADA</v>
          </cell>
          <cell r="E3841">
            <v>2017</v>
          </cell>
          <cell r="F3841">
            <v>31200</v>
          </cell>
          <cell r="G3841" t="str">
            <v>1.4 D/CWORKING MT</v>
          </cell>
          <cell r="H3841" t="str">
            <v>BLANCO</v>
          </cell>
          <cell r="I3841" t="str">
            <v>Local Fco De Aguirre</v>
          </cell>
          <cell r="J3841" t="str">
            <v xml:space="preserve"> </v>
          </cell>
          <cell r="K3841" t="str">
            <v xml:space="preserve"> </v>
          </cell>
          <cell r="L3841" t="str">
            <v>Rodrigo Salazar</v>
          </cell>
          <cell r="M3841" t="str">
            <v>rsalazar@callegari.cl</v>
          </cell>
          <cell r="N3841">
            <v>4700000</v>
          </cell>
        </row>
        <row r="3842">
          <cell r="A3842" t="str">
            <v>DSBY36</v>
          </cell>
          <cell r="B3842">
            <v>43642.72152777778</v>
          </cell>
          <cell r="C3842" t="str">
            <v>VOLKSWAGEN</v>
          </cell>
          <cell r="D3842" t="str">
            <v>BORA</v>
          </cell>
          <cell r="E3842">
            <v>2012</v>
          </cell>
          <cell r="F3842">
            <v>60000</v>
          </cell>
          <cell r="G3842" t="str">
            <v>2.0 TRENDLINE AT</v>
          </cell>
          <cell r="H3842" t="str">
            <v>BLANCO</v>
          </cell>
          <cell r="I3842" t="str">
            <v xml:space="preserve">Premium Usados </v>
          </cell>
          <cell r="J3842" t="str">
            <v xml:space="preserve"> </v>
          </cell>
          <cell r="K3842" t="str">
            <v xml:space="preserve"> </v>
          </cell>
          <cell r="L3842" t="str">
            <v>Vanessa  Casanga</v>
          </cell>
          <cell r="M3842" t="str">
            <v>vcasanga@callegari.cl</v>
          </cell>
          <cell r="N3842">
            <v>3100000</v>
          </cell>
        </row>
        <row r="3843">
          <cell r="A3843" t="str">
            <v>FGXB28</v>
          </cell>
          <cell r="B3843">
            <v>43640.643055555556</v>
          </cell>
          <cell r="C3843" t="str">
            <v>JEEP</v>
          </cell>
          <cell r="D3843" t="str">
            <v>WRANGLER</v>
          </cell>
          <cell r="E3843">
            <v>2013</v>
          </cell>
          <cell r="F3843">
            <v>100000</v>
          </cell>
          <cell r="H3843" t="str">
            <v>ROJO</v>
          </cell>
          <cell r="I3843" t="str">
            <v xml:space="preserve">Premium Usados </v>
          </cell>
          <cell r="J3843" t="str">
            <v xml:space="preserve"> </v>
          </cell>
          <cell r="K3843" t="str">
            <v xml:space="preserve"> </v>
          </cell>
          <cell r="L3843" t="str">
            <v>Vanessa  Casanga</v>
          </cell>
          <cell r="M3843" t="str">
            <v>vcasanga@callegari.cl</v>
          </cell>
          <cell r="N3843">
            <v>14500000</v>
          </cell>
        </row>
        <row r="3844">
          <cell r="A3844" t="str">
            <v>DPGB72</v>
          </cell>
          <cell r="B3844">
            <v>43640.431250000001</v>
          </cell>
          <cell r="C3844" t="str">
            <v>FORD</v>
          </cell>
          <cell r="D3844" t="str">
            <v>EXPLORER</v>
          </cell>
          <cell r="E3844">
            <v>2012</v>
          </cell>
          <cell r="F3844">
            <v>79500</v>
          </cell>
          <cell r="H3844" t="str">
            <v>NEGRO</v>
          </cell>
          <cell r="I3844" t="str">
            <v>Local Fco De Aguirre</v>
          </cell>
          <cell r="J3844" t="str">
            <v xml:space="preserve"> </v>
          </cell>
          <cell r="K3844" t="str">
            <v xml:space="preserve"> </v>
          </cell>
          <cell r="L3844" t="str">
            <v>Whitney Torres</v>
          </cell>
          <cell r="M3844" t="str">
            <v>mariana.torres@callegari.cl</v>
          </cell>
          <cell r="N3844">
            <v>8300000</v>
          </cell>
        </row>
        <row r="3845">
          <cell r="A3845" t="str">
            <v>KJYT22</v>
          </cell>
          <cell r="B3845">
            <v>43637.642361111109</v>
          </cell>
          <cell r="C3845" t="str">
            <v>KIA MOTORS</v>
          </cell>
          <cell r="D3845" t="str">
            <v>MORNING</v>
          </cell>
          <cell r="E3845">
            <v>2018</v>
          </cell>
          <cell r="F3845">
            <v>7500</v>
          </cell>
          <cell r="G3845" t="str">
            <v>MORNING LX 1.0L 5MT ABS</v>
          </cell>
          <cell r="H3845" t="str">
            <v>AZUL</v>
          </cell>
          <cell r="I3845" t="str">
            <v>Megacentro La Serena</v>
          </cell>
          <cell r="J3845" t="str">
            <v xml:space="preserve"> </v>
          </cell>
          <cell r="K3845" t="str">
            <v xml:space="preserve"> </v>
          </cell>
          <cell r="L3845" t="str">
            <v>Laura Morales</v>
          </cell>
          <cell r="M3845" t="str">
            <v>lmorales@callegari.cl</v>
          </cell>
          <cell r="N3845">
            <v>4000000</v>
          </cell>
        </row>
        <row r="3846">
          <cell r="A3846" t="str">
            <v>JHSB22</v>
          </cell>
          <cell r="B3846">
            <v>43637.487500000003</v>
          </cell>
          <cell r="C3846" t="str">
            <v>FORD</v>
          </cell>
          <cell r="D3846" t="str">
            <v>F-150</v>
          </cell>
          <cell r="E3846">
            <v>2017</v>
          </cell>
          <cell r="F3846">
            <v>55000</v>
          </cell>
          <cell r="G3846" t="str">
            <v>5.0 LARIAT AT CC 4X4 SPORT</v>
          </cell>
          <cell r="H3846" t="str">
            <v>NEGRO</v>
          </cell>
          <cell r="I3846" t="str">
            <v>Megacentro La Serena</v>
          </cell>
          <cell r="J3846" t="str">
            <v xml:space="preserve"> </v>
          </cell>
          <cell r="K3846" t="str">
            <v xml:space="preserve"> </v>
          </cell>
          <cell r="L3846" t="str">
            <v>Manuel Villalon</v>
          </cell>
          <cell r="M3846" t="str">
            <v>mvillalon@callegari.cl</v>
          </cell>
          <cell r="N3846">
            <v>17500000</v>
          </cell>
        </row>
        <row r="3847">
          <cell r="A3847" t="str">
            <v>FJSC24</v>
          </cell>
          <cell r="B3847">
            <v>43633.731944444444</v>
          </cell>
          <cell r="C3847" t="str">
            <v>CHEVROLET</v>
          </cell>
          <cell r="D3847" t="str">
            <v>OPTRA</v>
          </cell>
          <cell r="E3847">
            <v>2013</v>
          </cell>
          <cell r="F3847">
            <v>91000</v>
          </cell>
          <cell r="G3847" t="str">
            <v>1.6 LS SW LIMITED MT</v>
          </cell>
          <cell r="H3847" t="str">
            <v>GRIS</v>
          </cell>
          <cell r="I3847" t="str">
            <v>Local Fco De Aguirre</v>
          </cell>
          <cell r="J3847" t="str">
            <v xml:space="preserve"> </v>
          </cell>
          <cell r="K3847" t="str">
            <v xml:space="preserve"> </v>
          </cell>
          <cell r="L3847" t="str">
            <v>Rodrigo Sebastian Alhucema</v>
          </cell>
          <cell r="M3847" t="str">
            <v>ralhucema@callegari.cl</v>
          </cell>
          <cell r="N3847">
            <v>3500000</v>
          </cell>
        </row>
        <row r="3848">
          <cell r="A3848" t="str">
            <v>FXKS26</v>
          </cell>
          <cell r="B3848">
            <v>43631.509027777778</v>
          </cell>
          <cell r="C3848" t="str">
            <v>KIA MOTORS</v>
          </cell>
          <cell r="D3848" t="str">
            <v>RIO 4</v>
          </cell>
          <cell r="E3848">
            <v>2013</v>
          </cell>
          <cell r="F3848">
            <v>85120</v>
          </cell>
          <cell r="G3848" t="str">
            <v>RIO 4 UB EX 1.4L 6MT</v>
          </cell>
          <cell r="H3848" t="str">
            <v>AZUL</v>
          </cell>
          <cell r="I3848" t="str">
            <v>Second Floor Kia</v>
          </cell>
          <cell r="J3848" t="str">
            <v xml:space="preserve"> </v>
          </cell>
          <cell r="K3848" t="str">
            <v xml:space="preserve"> </v>
          </cell>
          <cell r="L3848" t="str">
            <v>Loreto Garces</v>
          </cell>
          <cell r="M3848" t="str">
            <v>lgarces@callegari.cl</v>
          </cell>
          <cell r="N3848">
            <v>4000000</v>
          </cell>
        </row>
        <row r="3849">
          <cell r="A3849" t="str">
            <v>GJJX19</v>
          </cell>
          <cell r="B3849">
            <v>43631.436111111114</v>
          </cell>
          <cell r="C3849" t="str">
            <v>FORD</v>
          </cell>
          <cell r="D3849" t="str">
            <v>FIESTA</v>
          </cell>
          <cell r="E3849">
            <v>2014</v>
          </cell>
          <cell r="F3849">
            <v>37321</v>
          </cell>
          <cell r="G3849" t="str">
            <v>1.6 SE 4P MT</v>
          </cell>
          <cell r="H3849" t="str">
            <v>ROJO</v>
          </cell>
          <cell r="I3849" t="str">
            <v>Second Floor Kia</v>
          </cell>
          <cell r="J3849" t="str">
            <v xml:space="preserve"> </v>
          </cell>
          <cell r="K3849" t="str">
            <v xml:space="preserve"> </v>
          </cell>
          <cell r="L3849" t="str">
            <v>Adriana Casallas</v>
          </cell>
          <cell r="M3849" t="str">
            <v>acasallas@callegari.cl</v>
          </cell>
          <cell r="N3849">
            <v>5000000</v>
          </cell>
        </row>
        <row r="3850">
          <cell r="A3850" t="str">
            <v>JKYJ85</v>
          </cell>
          <cell r="B3850">
            <v>43630.6875</v>
          </cell>
          <cell r="C3850" t="str">
            <v>HYUNDAI</v>
          </cell>
          <cell r="D3850" t="str">
            <v>GRAND I-10</v>
          </cell>
          <cell r="E3850">
            <v>2017</v>
          </cell>
          <cell r="F3850">
            <v>18000</v>
          </cell>
          <cell r="G3850" t="str">
            <v>1.0 HB MT GL DH 2AB SIN AC PE</v>
          </cell>
          <cell r="H3850" t="str">
            <v>BLANCO</v>
          </cell>
          <cell r="I3850" t="str">
            <v>Megacentro La Serena</v>
          </cell>
          <cell r="J3850" t="str">
            <v xml:space="preserve"> </v>
          </cell>
          <cell r="K3850" t="str">
            <v xml:space="preserve"> </v>
          </cell>
          <cell r="L3850" t="str">
            <v>Patricia Muñiz</v>
          </cell>
          <cell r="M3850" t="str">
            <v>pmuniz@callegari.cl</v>
          </cell>
          <cell r="N3850">
            <v>4100000</v>
          </cell>
        </row>
        <row r="3851">
          <cell r="A3851" t="str">
            <v>JBJR78</v>
          </cell>
          <cell r="B3851">
            <v>43630.535416666666</v>
          </cell>
          <cell r="C3851" t="str">
            <v>NISSAN</v>
          </cell>
          <cell r="D3851" t="str">
            <v>JUKE</v>
          </cell>
          <cell r="E3851">
            <v>2016</v>
          </cell>
          <cell r="F3851">
            <v>24000</v>
          </cell>
          <cell r="G3851" t="str">
            <v>1.6 ADVANCE CVT AC CUERO AT 4X2</v>
          </cell>
          <cell r="H3851" t="str">
            <v>BLANCO</v>
          </cell>
          <cell r="I3851" t="str">
            <v>Megacentro La Serena</v>
          </cell>
          <cell r="J3851" t="str">
            <v xml:space="preserve"> </v>
          </cell>
          <cell r="K3851" t="str">
            <v xml:space="preserve"> </v>
          </cell>
          <cell r="L3851" t="str">
            <v>Jorge Roman</v>
          </cell>
          <cell r="M3851" t="str">
            <v>jorge.roman@callegari.cl</v>
          </cell>
          <cell r="N3851">
            <v>7300000</v>
          </cell>
        </row>
        <row r="3852">
          <cell r="A3852" t="str">
            <v>JBJK37</v>
          </cell>
          <cell r="B3852">
            <v>43629.438194444447</v>
          </cell>
          <cell r="C3852" t="str">
            <v>PEUGEOT</v>
          </cell>
          <cell r="D3852">
            <v>208</v>
          </cell>
          <cell r="E3852">
            <v>2016</v>
          </cell>
          <cell r="F3852">
            <v>38700</v>
          </cell>
          <cell r="G3852" t="str">
            <v>1.2 GT-LINE PURETECH EAT6</v>
          </cell>
          <cell r="H3852" t="str">
            <v>NEGRO</v>
          </cell>
          <cell r="I3852" t="str">
            <v>Local Usados</v>
          </cell>
          <cell r="J3852" t="str">
            <v xml:space="preserve"> </v>
          </cell>
          <cell r="K3852" t="str">
            <v xml:space="preserve"> </v>
          </cell>
          <cell r="L3852" t="str">
            <v>Rafael Puelma</v>
          </cell>
          <cell r="M3852" t="str">
            <v>rpuelma@callegari.cl</v>
          </cell>
          <cell r="N3852">
            <v>6700000</v>
          </cell>
        </row>
        <row r="3853">
          <cell r="A3853" t="str">
            <v>JPZZ40</v>
          </cell>
          <cell r="B3853">
            <v>43628.788194444445</v>
          </cell>
          <cell r="C3853" t="str">
            <v>SUBARU</v>
          </cell>
          <cell r="D3853" t="str">
            <v>XV</v>
          </cell>
          <cell r="E3853">
            <v>2017</v>
          </cell>
          <cell r="F3853">
            <v>40000</v>
          </cell>
          <cell r="G3853" t="str">
            <v>2.0 R AWD AT</v>
          </cell>
          <cell r="H3853" t="str">
            <v>PLATEADO</v>
          </cell>
          <cell r="I3853" t="str">
            <v>Megacentro La Serena</v>
          </cell>
          <cell r="J3853" t="str">
            <v xml:space="preserve"> </v>
          </cell>
          <cell r="K3853" t="str">
            <v xml:space="preserve"> </v>
          </cell>
          <cell r="L3853" t="str">
            <v>Viviana Rojas</v>
          </cell>
          <cell r="M3853" t="str">
            <v>v.rojas@callegari.cl</v>
          </cell>
          <cell r="N3853">
            <v>8500000</v>
          </cell>
        </row>
        <row r="3854">
          <cell r="A3854" t="str">
            <v>JRBC32</v>
          </cell>
          <cell r="B3854">
            <v>43627.529166666667</v>
          </cell>
          <cell r="C3854" t="str">
            <v>VOLKSWAGEN</v>
          </cell>
          <cell r="D3854" t="str">
            <v>GOL</v>
          </cell>
          <cell r="E3854">
            <v>2017</v>
          </cell>
          <cell r="F3854">
            <v>4600</v>
          </cell>
          <cell r="G3854" t="str">
            <v>1.6 2AB MT</v>
          </cell>
          <cell r="H3854" t="str">
            <v>BLANCO</v>
          </cell>
          <cell r="I3854" t="str">
            <v>Local Fco De Aguirre</v>
          </cell>
          <cell r="J3854" t="str">
            <v xml:space="preserve"> </v>
          </cell>
          <cell r="K3854" t="str">
            <v xml:space="preserve"> </v>
          </cell>
          <cell r="L3854" t="str">
            <v>Rodrigo Salazar</v>
          </cell>
          <cell r="M3854" t="str">
            <v>rsalazar@callegari.cl</v>
          </cell>
          <cell r="N3854">
            <v>4500000</v>
          </cell>
        </row>
        <row r="3855">
          <cell r="A3855" t="str">
            <v>GLRW81</v>
          </cell>
          <cell r="B3855">
            <v>43627.52847222222</v>
          </cell>
          <cell r="C3855" t="str">
            <v>VOLKSWAGEN</v>
          </cell>
          <cell r="D3855" t="str">
            <v>TIGUAN</v>
          </cell>
          <cell r="E3855">
            <v>2014</v>
          </cell>
          <cell r="F3855">
            <v>59900</v>
          </cell>
          <cell r="G3855" t="str">
            <v>1.4 TREND FUN TSI MT 4X2</v>
          </cell>
          <cell r="H3855" t="str">
            <v>NEGRO</v>
          </cell>
          <cell r="I3855" t="str">
            <v>Local Fco De Aguirre</v>
          </cell>
          <cell r="J3855" t="str">
            <v xml:space="preserve"> </v>
          </cell>
          <cell r="K3855" t="str">
            <v xml:space="preserve"> </v>
          </cell>
          <cell r="L3855" t="str">
            <v>Rodrigo Salazar</v>
          </cell>
          <cell r="M3855" t="str">
            <v>rsalazar@callegari.cl</v>
          </cell>
          <cell r="N3855">
            <v>6000000</v>
          </cell>
        </row>
        <row r="3856">
          <cell r="A3856" t="str">
            <v>GSKK85</v>
          </cell>
          <cell r="B3856">
            <v>43626.775694444441</v>
          </cell>
          <cell r="C3856" t="str">
            <v>FORD</v>
          </cell>
          <cell r="D3856" t="str">
            <v>EXPLORER</v>
          </cell>
          <cell r="E3856">
            <v>2015</v>
          </cell>
          <cell r="F3856">
            <v>66000</v>
          </cell>
          <cell r="G3856" t="str">
            <v>3.5 LIMITED AT</v>
          </cell>
          <cell r="H3856" t="str">
            <v>NEGRO</v>
          </cell>
          <cell r="I3856" t="str">
            <v>Local Usados</v>
          </cell>
          <cell r="J3856" t="str">
            <v xml:space="preserve"> </v>
          </cell>
          <cell r="K3856" t="str">
            <v xml:space="preserve"> </v>
          </cell>
          <cell r="L3856" t="str">
            <v>Luis Agustin Neira Rojas</v>
          </cell>
          <cell r="M3856" t="str">
            <v>lneira@callegari.cl</v>
          </cell>
          <cell r="N3856">
            <v>14000000</v>
          </cell>
        </row>
        <row r="3857">
          <cell r="A3857" t="str">
            <v>KRWH95</v>
          </cell>
          <cell r="B3857">
            <v>43626.390277777777</v>
          </cell>
          <cell r="C3857" t="str">
            <v>HYUNDAI</v>
          </cell>
          <cell r="D3857" t="str">
            <v>ELANTRA</v>
          </cell>
          <cell r="E3857">
            <v>2018</v>
          </cell>
          <cell r="F3857">
            <v>11000</v>
          </cell>
          <cell r="G3857" t="str">
            <v>1.6 ADPREMIUM AT</v>
          </cell>
          <cell r="H3857" t="str">
            <v>PLATEADO</v>
          </cell>
          <cell r="I3857" t="str">
            <v xml:space="preserve">Premium Usados </v>
          </cell>
          <cell r="J3857" t="str">
            <v xml:space="preserve"> </v>
          </cell>
          <cell r="K3857" t="str">
            <v xml:space="preserve"> </v>
          </cell>
          <cell r="L3857" t="str">
            <v>Rodrigo Toro</v>
          </cell>
          <cell r="M3857" t="str">
            <v>rtoro@callegari.cl</v>
          </cell>
          <cell r="N3857">
            <v>8000000</v>
          </cell>
        </row>
        <row r="3858">
          <cell r="A3858" t="str">
            <v>HYSP11</v>
          </cell>
          <cell r="B3858">
            <v>43623.741666666669</v>
          </cell>
          <cell r="C3858" t="str">
            <v>KIA MOTORS</v>
          </cell>
          <cell r="D3858" t="str">
            <v>CERATO</v>
          </cell>
          <cell r="E3858">
            <v>2016</v>
          </cell>
          <cell r="F3858">
            <v>36000</v>
          </cell>
          <cell r="G3858" t="str">
            <v>CERATO EX 1.6L 6MT AC DAB</v>
          </cell>
          <cell r="H3858" t="str">
            <v>GRIS</v>
          </cell>
          <cell r="I3858" t="str">
            <v>Second Floor Kia</v>
          </cell>
          <cell r="J3858" t="str">
            <v xml:space="preserve"> </v>
          </cell>
          <cell r="K3858" t="str">
            <v xml:space="preserve"> </v>
          </cell>
          <cell r="L3858" t="str">
            <v>Andrea Valero</v>
          </cell>
          <cell r="M3858" t="str">
            <v>andrea.valero@callegari.cl</v>
          </cell>
          <cell r="N3858">
            <v>6500000</v>
          </cell>
        </row>
        <row r="3859">
          <cell r="A3859" t="str">
            <v>KHCV22</v>
          </cell>
          <cell r="B3859">
            <v>43623.413194444445</v>
          </cell>
          <cell r="C3859" t="str">
            <v>MAZDA</v>
          </cell>
          <cell r="D3859" t="str">
            <v>MAZDA6</v>
          </cell>
          <cell r="E3859">
            <v>2018</v>
          </cell>
          <cell r="F3859">
            <v>32000</v>
          </cell>
          <cell r="G3859" t="str">
            <v>2.0 SEDAN V 6AT CU</v>
          </cell>
          <cell r="H3859" t="str">
            <v>ROJO</v>
          </cell>
          <cell r="I3859" t="str">
            <v xml:space="preserve">Premium Usados </v>
          </cell>
          <cell r="J3859" t="str">
            <v xml:space="preserve"> </v>
          </cell>
          <cell r="K3859" t="str">
            <v xml:space="preserve"> </v>
          </cell>
          <cell r="L3859" t="str">
            <v>Daniel Aguilera</v>
          </cell>
          <cell r="M3859" t="str">
            <v>daguilera@callegari.cl</v>
          </cell>
          <cell r="N3859">
            <v>9700000</v>
          </cell>
        </row>
        <row r="3860">
          <cell r="A3860" t="str">
            <v>DPXB12</v>
          </cell>
          <cell r="B3860">
            <v>43621.722222222219</v>
          </cell>
          <cell r="C3860" t="str">
            <v>BMW</v>
          </cell>
          <cell r="D3860">
            <v>316</v>
          </cell>
          <cell r="E3860">
            <v>2012</v>
          </cell>
          <cell r="F3860">
            <v>28000</v>
          </cell>
          <cell r="H3860" t="str">
            <v>GRIS</v>
          </cell>
          <cell r="I3860" t="str">
            <v>Local Usados</v>
          </cell>
          <cell r="J3860" t="str">
            <v xml:space="preserve"> </v>
          </cell>
          <cell r="K3860" t="str">
            <v xml:space="preserve"> </v>
          </cell>
          <cell r="L3860" t="str">
            <v>Jordi Foitzick</v>
          </cell>
          <cell r="M3860" t="str">
            <v>jocarrasco@callegari.cl</v>
          </cell>
          <cell r="N3860">
            <v>6500000</v>
          </cell>
        </row>
        <row r="3861">
          <cell r="A3861" t="str">
            <v>FPHJ59</v>
          </cell>
          <cell r="B3861">
            <v>43619.763888888891</v>
          </cell>
          <cell r="C3861" t="str">
            <v>CHEVROLET</v>
          </cell>
          <cell r="D3861" t="str">
            <v>SAIL</v>
          </cell>
          <cell r="E3861">
            <v>2013</v>
          </cell>
          <cell r="F3861">
            <v>98000</v>
          </cell>
          <cell r="G3861" t="str">
            <v>1.4 NB LS PWR MT</v>
          </cell>
          <cell r="H3861" t="str">
            <v>BLANCO</v>
          </cell>
          <cell r="I3861" t="str">
            <v xml:space="preserve">Premium Usados </v>
          </cell>
          <cell r="J3861" t="str">
            <v xml:space="preserve"> </v>
          </cell>
          <cell r="K3861" t="str">
            <v xml:space="preserve"> </v>
          </cell>
          <cell r="L3861" t="str">
            <v>Vanessa  Casanga</v>
          </cell>
          <cell r="M3861" t="str">
            <v>vcasanga@callegari.cl</v>
          </cell>
          <cell r="N3861">
            <v>2000000</v>
          </cell>
        </row>
        <row r="3862">
          <cell r="A3862" t="str">
            <v>JPZX37</v>
          </cell>
          <cell r="B3862">
            <v>43617.513194444444</v>
          </cell>
          <cell r="C3862" t="str">
            <v>CHERY</v>
          </cell>
          <cell r="D3862" t="str">
            <v>TIGGO</v>
          </cell>
          <cell r="E3862">
            <v>2017</v>
          </cell>
          <cell r="F3862">
            <v>50000</v>
          </cell>
          <cell r="G3862" t="str">
            <v>1.6 GLS MT</v>
          </cell>
          <cell r="H3862" t="str">
            <v>BLANCO</v>
          </cell>
          <cell r="I3862" t="str">
            <v>Megacentro La Serena</v>
          </cell>
          <cell r="J3862" t="str">
            <v xml:space="preserve"> </v>
          </cell>
          <cell r="K3862" t="str">
            <v xml:space="preserve"> </v>
          </cell>
          <cell r="L3862" t="str">
            <v>Manuel Villalon</v>
          </cell>
          <cell r="M3862" t="str">
            <v>mvillalon@callegari.cl</v>
          </cell>
          <cell r="N3862">
            <v>4800000</v>
          </cell>
        </row>
        <row r="3863">
          <cell r="A3863" t="str">
            <v>GLJD54</v>
          </cell>
          <cell r="B3863">
            <v>43617.43472222222</v>
          </cell>
          <cell r="C3863" t="str">
            <v>HYUNDAI</v>
          </cell>
          <cell r="D3863" t="str">
            <v>TUCSON</v>
          </cell>
          <cell r="E3863">
            <v>2014</v>
          </cell>
          <cell r="F3863">
            <v>37000</v>
          </cell>
          <cell r="H3863" t="str">
            <v>GRIS</v>
          </cell>
          <cell r="I3863" t="str">
            <v>Second Floor Kia</v>
          </cell>
          <cell r="J3863" t="str">
            <v xml:space="preserve"> </v>
          </cell>
          <cell r="K3863" t="str">
            <v xml:space="preserve"> </v>
          </cell>
          <cell r="L3863" t="str">
            <v>José Cerda</v>
          </cell>
          <cell r="M3863" t="str">
            <v>jose.cerda@callegari.cl</v>
          </cell>
          <cell r="N3863">
            <v>7100000</v>
          </cell>
        </row>
        <row r="3864">
          <cell r="A3864" t="str">
            <v>JGCD14</v>
          </cell>
          <cell r="B3864">
            <v>43616.739583333336</v>
          </cell>
          <cell r="C3864" t="str">
            <v>FORD</v>
          </cell>
          <cell r="D3864" t="str">
            <v>F-150</v>
          </cell>
          <cell r="E3864">
            <v>2017</v>
          </cell>
          <cell r="F3864">
            <v>52000</v>
          </cell>
          <cell r="G3864" t="str">
            <v>5.0 LARIAT CC LUXURY AT 4X4</v>
          </cell>
          <cell r="H3864" t="str">
            <v>ROJO</v>
          </cell>
          <cell r="I3864" t="str">
            <v>Megacentro La Serena</v>
          </cell>
          <cell r="J3864" t="str">
            <v xml:space="preserve"> </v>
          </cell>
          <cell r="K3864" t="str">
            <v xml:space="preserve"> </v>
          </cell>
          <cell r="L3864" t="str">
            <v>Viviana Rojas</v>
          </cell>
          <cell r="M3864" t="str">
            <v>v.rojas@callegari.cl</v>
          </cell>
          <cell r="N3864">
            <v>19000000</v>
          </cell>
        </row>
        <row r="3865">
          <cell r="A3865" t="str">
            <v>HYSP42</v>
          </cell>
          <cell r="B3865">
            <v>43616.726388888892</v>
          </cell>
          <cell r="C3865" t="str">
            <v>KIA MOTORS</v>
          </cell>
          <cell r="D3865" t="str">
            <v>CERATO</v>
          </cell>
          <cell r="E3865">
            <v>2016</v>
          </cell>
          <cell r="F3865">
            <v>45000</v>
          </cell>
          <cell r="G3865" t="str">
            <v>CERATO EX 1.6L 6MT AC DAB</v>
          </cell>
          <cell r="H3865" t="str">
            <v>AZUL</v>
          </cell>
          <cell r="I3865" t="str">
            <v>Second Floor Kia</v>
          </cell>
          <cell r="J3865" t="str">
            <v xml:space="preserve"> </v>
          </cell>
          <cell r="K3865" t="str">
            <v xml:space="preserve"> </v>
          </cell>
          <cell r="L3865" t="str">
            <v>Jorge Picon</v>
          </cell>
          <cell r="M3865" t="str">
            <v>jorge.picon@callegari.cl</v>
          </cell>
          <cell r="N3865">
            <v>6500000</v>
          </cell>
        </row>
        <row r="3866">
          <cell r="A3866" t="str">
            <v>BLPK19</v>
          </cell>
          <cell r="B3866">
            <v>43616.637499999997</v>
          </cell>
          <cell r="C3866" t="str">
            <v>TOYOTA</v>
          </cell>
          <cell r="D3866" t="str">
            <v>LAND CRUISER</v>
          </cell>
          <cell r="E3866">
            <v>2008</v>
          </cell>
          <cell r="F3866">
            <v>140000</v>
          </cell>
          <cell r="H3866" t="str">
            <v>NEGRO</v>
          </cell>
          <cell r="I3866" t="str">
            <v xml:space="preserve">Premium Usados </v>
          </cell>
          <cell r="J3866" t="str">
            <v xml:space="preserve"> </v>
          </cell>
          <cell r="K3866" t="str">
            <v xml:space="preserve"> </v>
          </cell>
          <cell r="L3866" t="str">
            <v>Vanessa  Casanga</v>
          </cell>
          <cell r="M3866" t="str">
            <v>vcasanga@callegari.cl</v>
          </cell>
          <cell r="N3866">
            <v>7800000</v>
          </cell>
        </row>
        <row r="3867">
          <cell r="A3867" t="str">
            <v>JZSX27</v>
          </cell>
          <cell r="B3867">
            <v>43615.651388888888</v>
          </cell>
          <cell r="C3867" t="str">
            <v>GREAT WALL</v>
          </cell>
          <cell r="D3867" t="str">
            <v>HAVAL H3</v>
          </cell>
          <cell r="E3867">
            <v>2018</v>
          </cell>
          <cell r="F3867">
            <v>17000</v>
          </cell>
          <cell r="H3867" t="str">
            <v>NEGRO</v>
          </cell>
          <cell r="I3867" t="str">
            <v xml:space="preserve">Premium Usados </v>
          </cell>
          <cell r="J3867" t="str">
            <v xml:space="preserve"> </v>
          </cell>
          <cell r="K3867" t="str">
            <v xml:space="preserve"> </v>
          </cell>
          <cell r="L3867" t="str">
            <v>Vanessa  Casanga</v>
          </cell>
          <cell r="M3867" t="str">
            <v>vcasanga@callegari.cl</v>
          </cell>
          <cell r="N3867">
            <v>5200000</v>
          </cell>
        </row>
        <row r="3868">
          <cell r="A3868" t="str">
            <v>HRGJ31</v>
          </cell>
          <cell r="B3868">
            <v>43615.430555555555</v>
          </cell>
          <cell r="C3868" t="str">
            <v>KIA MOTORS</v>
          </cell>
          <cell r="D3868" t="str">
            <v>SORENTO</v>
          </cell>
          <cell r="E3868">
            <v>2016</v>
          </cell>
          <cell r="F3868">
            <v>59100</v>
          </cell>
          <cell r="G3868" t="str">
            <v>SORENTO EX 2.2L DSL 6AT 2WD</v>
          </cell>
          <cell r="H3868" t="str">
            <v>BLANCO</v>
          </cell>
          <cell r="I3868" t="str">
            <v>Megacentro La Serena</v>
          </cell>
          <cell r="J3868" t="str">
            <v xml:space="preserve"> </v>
          </cell>
          <cell r="K3868" t="str">
            <v xml:space="preserve"> </v>
          </cell>
          <cell r="L3868" t="str">
            <v>Laura Morales</v>
          </cell>
          <cell r="M3868" t="str">
            <v>lmorales@callegari.cl</v>
          </cell>
          <cell r="N3868">
            <v>12500000</v>
          </cell>
        </row>
        <row r="3869">
          <cell r="A3869" t="str">
            <v>JSWK19</v>
          </cell>
          <cell r="B3869">
            <v>43614.765972222223</v>
          </cell>
          <cell r="C3869" t="str">
            <v>DONGFENG</v>
          </cell>
          <cell r="D3869">
            <v>580</v>
          </cell>
          <cell r="E3869">
            <v>2017</v>
          </cell>
          <cell r="F3869">
            <v>25000</v>
          </cell>
          <cell r="G3869" t="str">
            <v>1.5 LUXURY MT</v>
          </cell>
          <cell r="H3869" t="str">
            <v>AZUL</v>
          </cell>
          <cell r="I3869" t="str">
            <v>Megacentro La Serena</v>
          </cell>
          <cell r="J3869" t="str">
            <v xml:space="preserve"> </v>
          </cell>
          <cell r="K3869" t="str">
            <v xml:space="preserve"> </v>
          </cell>
          <cell r="L3869" t="str">
            <v>Manuel Villalon</v>
          </cell>
          <cell r="M3869" t="str">
            <v>mvillalon@callegari.cl</v>
          </cell>
          <cell r="N3869">
            <v>7000000</v>
          </cell>
        </row>
        <row r="3870">
          <cell r="A3870" t="str">
            <v>HXRF17</v>
          </cell>
          <cell r="B3870">
            <v>43614.754166666666</v>
          </cell>
          <cell r="C3870" t="str">
            <v>KIA MOTORS</v>
          </cell>
          <cell r="D3870" t="str">
            <v>RIO 5</v>
          </cell>
          <cell r="E3870">
            <v>2016</v>
          </cell>
          <cell r="F3870">
            <v>39000</v>
          </cell>
          <cell r="G3870" t="str">
            <v>RIO 5 EX 1.4L 6MT EURO COPA</v>
          </cell>
          <cell r="H3870" t="str">
            <v>NEGRO</v>
          </cell>
          <cell r="I3870" t="str">
            <v>Megacentro La Serena</v>
          </cell>
          <cell r="J3870" t="str">
            <v xml:space="preserve"> </v>
          </cell>
          <cell r="K3870" t="str">
            <v xml:space="preserve"> </v>
          </cell>
          <cell r="L3870" t="str">
            <v>José Cerda</v>
          </cell>
          <cell r="M3870" t="str">
            <v>jose.cerda@callegari.cl</v>
          </cell>
          <cell r="N3870">
            <v>5200000</v>
          </cell>
        </row>
        <row r="3871">
          <cell r="A3871" t="str">
            <v>HKVF28</v>
          </cell>
          <cell r="B3871">
            <v>43612.76458333333</v>
          </cell>
          <cell r="C3871" t="str">
            <v>PEUGEOT</v>
          </cell>
          <cell r="D3871">
            <v>2008</v>
          </cell>
          <cell r="E3871">
            <v>2015</v>
          </cell>
          <cell r="F3871">
            <v>60000</v>
          </cell>
          <cell r="G3871" t="str">
            <v>1.6 ACTIVE E-HDI 92HP MT DIESEL</v>
          </cell>
          <cell r="H3871" t="str">
            <v>BLANCO</v>
          </cell>
          <cell r="I3871" t="str">
            <v xml:space="preserve">Premium Usados </v>
          </cell>
          <cell r="J3871" t="str">
            <v xml:space="preserve"> </v>
          </cell>
          <cell r="K3871" t="str">
            <v xml:space="preserve"> </v>
          </cell>
          <cell r="L3871" t="str">
            <v>Vanessa  Casanga</v>
          </cell>
          <cell r="M3871" t="str">
            <v>vcasanga@callegari.cl</v>
          </cell>
          <cell r="N3871">
            <v>6700000</v>
          </cell>
        </row>
        <row r="3872">
          <cell r="A3872" t="str">
            <v>HBLJ63</v>
          </cell>
          <cell r="B3872">
            <v>43612.677083333336</v>
          </cell>
          <cell r="C3872" t="str">
            <v>NISSAN</v>
          </cell>
          <cell r="D3872" t="str">
            <v>NAVARA</v>
          </cell>
          <cell r="E3872">
            <v>2015</v>
          </cell>
          <cell r="F3872">
            <v>80000</v>
          </cell>
          <cell r="G3872" t="str">
            <v>2.5 LUX LE AT DSL</v>
          </cell>
          <cell r="H3872" t="str">
            <v>ROJO</v>
          </cell>
          <cell r="I3872" t="str">
            <v>Megacentro La Serena</v>
          </cell>
          <cell r="J3872" t="str">
            <v xml:space="preserve"> </v>
          </cell>
          <cell r="K3872" t="str">
            <v xml:space="preserve"> </v>
          </cell>
          <cell r="L3872" t="str">
            <v>Juan Saavedra</v>
          </cell>
          <cell r="M3872" t="str">
            <v>jsaavedra@callegari.cl</v>
          </cell>
          <cell r="N3872">
            <v>8000000</v>
          </cell>
        </row>
        <row r="3873">
          <cell r="A3873" t="str">
            <v>FZCL47</v>
          </cell>
          <cell r="B3873">
            <v>43612.535416666666</v>
          </cell>
          <cell r="C3873" t="str">
            <v>KIA MOTORS</v>
          </cell>
          <cell r="D3873" t="str">
            <v>SOUL</v>
          </cell>
          <cell r="E3873">
            <v>2014</v>
          </cell>
          <cell r="F3873">
            <v>90000</v>
          </cell>
          <cell r="G3873" t="str">
            <v>SOUL LX 1.6L 6MT AB</v>
          </cell>
          <cell r="H3873" t="str">
            <v>ROJO</v>
          </cell>
          <cell r="I3873" t="str">
            <v>Second Floor Kia</v>
          </cell>
          <cell r="J3873" t="str">
            <v xml:space="preserve"> </v>
          </cell>
          <cell r="K3873" t="str">
            <v xml:space="preserve"> </v>
          </cell>
          <cell r="L3873" t="str">
            <v>Jorge Picon</v>
          </cell>
          <cell r="M3873" t="str">
            <v>jorge.picon@callegari.cl</v>
          </cell>
          <cell r="N3873">
            <v>4500000</v>
          </cell>
        </row>
        <row r="3874">
          <cell r="A3874" t="str">
            <v>HRGG61</v>
          </cell>
          <cell r="B3874">
            <v>43610.570138888892</v>
          </cell>
          <cell r="C3874" t="str">
            <v>FORD</v>
          </cell>
          <cell r="D3874" t="str">
            <v>EXPLORER</v>
          </cell>
          <cell r="E3874">
            <v>2016</v>
          </cell>
          <cell r="F3874">
            <v>46000</v>
          </cell>
          <cell r="G3874" t="str">
            <v>3.5 LIMITED AT</v>
          </cell>
          <cell r="H3874" t="str">
            <v>NEGRO</v>
          </cell>
          <cell r="I3874" t="str">
            <v>Local Usados</v>
          </cell>
          <cell r="J3874" t="str">
            <v xml:space="preserve"> </v>
          </cell>
          <cell r="K3874" t="str">
            <v xml:space="preserve"> </v>
          </cell>
          <cell r="L3874" t="str">
            <v>Jordi Foitzick</v>
          </cell>
          <cell r="M3874" t="str">
            <v>jocarrasco@callegari.cl</v>
          </cell>
          <cell r="N3874">
            <v>16300000</v>
          </cell>
        </row>
        <row r="3875">
          <cell r="A3875" t="str">
            <v>JBJR56</v>
          </cell>
          <cell r="B3875">
            <v>43609.692361111112</v>
          </cell>
          <cell r="C3875" t="str">
            <v>NISSAN</v>
          </cell>
          <cell r="D3875" t="str">
            <v>SENTRA</v>
          </cell>
          <cell r="E3875">
            <v>2016</v>
          </cell>
          <cell r="F3875">
            <v>21000</v>
          </cell>
          <cell r="G3875" t="str">
            <v>1.8 SENSE AC MT 4X2</v>
          </cell>
          <cell r="H3875" t="str">
            <v>ROJO</v>
          </cell>
          <cell r="I3875" t="str">
            <v>Local Fco De Aguirre</v>
          </cell>
          <cell r="J3875" t="str">
            <v xml:space="preserve"> </v>
          </cell>
          <cell r="K3875" t="str">
            <v xml:space="preserve"> </v>
          </cell>
          <cell r="L3875" t="str">
            <v>Maria Mendoza</v>
          </cell>
          <cell r="M3875" t="str">
            <v>maria.mendoza@callegari.cl</v>
          </cell>
          <cell r="N3875">
            <v>6200000</v>
          </cell>
        </row>
        <row r="3876">
          <cell r="A3876" t="str">
            <v>DBRX52</v>
          </cell>
          <cell r="B3876">
            <v>43608.453472222223</v>
          </cell>
          <cell r="C3876" t="str">
            <v>NISSAN</v>
          </cell>
          <cell r="D3876" t="str">
            <v>X-TRAIL</v>
          </cell>
          <cell r="E3876">
            <v>2011</v>
          </cell>
          <cell r="F3876">
            <v>40000</v>
          </cell>
          <cell r="G3876" t="str">
            <v>2.5 S 4X4 MT</v>
          </cell>
          <cell r="H3876" t="str">
            <v>BEIGE</v>
          </cell>
          <cell r="I3876" t="str">
            <v>Megacentro La Serena</v>
          </cell>
          <cell r="J3876" t="str">
            <v xml:space="preserve"> </v>
          </cell>
          <cell r="K3876" t="str">
            <v xml:space="preserve"> </v>
          </cell>
          <cell r="L3876" t="str">
            <v>Manuel Villalon</v>
          </cell>
          <cell r="M3876" t="str">
            <v>mvillalon@callegari.cl</v>
          </cell>
          <cell r="N3876">
            <v>4400000</v>
          </cell>
        </row>
        <row r="3877">
          <cell r="A3877" t="str">
            <v>HJTD89</v>
          </cell>
          <cell r="B3877">
            <v>43607.709722222222</v>
          </cell>
          <cell r="C3877" t="str">
            <v>KIA MOTORS</v>
          </cell>
          <cell r="D3877" t="str">
            <v>SORENTO</v>
          </cell>
          <cell r="E3877">
            <v>2016</v>
          </cell>
          <cell r="F3877">
            <v>44000</v>
          </cell>
          <cell r="G3877" t="str">
            <v>SORENTO EX 2.4L GSL 6AT 4X4 FULL</v>
          </cell>
          <cell r="H3877" t="str">
            <v>PLATEADO</v>
          </cell>
          <cell r="I3877" t="str">
            <v>Megacentro La Serena</v>
          </cell>
          <cell r="J3877" t="str">
            <v xml:space="preserve"> </v>
          </cell>
          <cell r="K3877" t="str">
            <v xml:space="preserve"> </v>
          </cell>
          <cell r="L3877" t="str">
            <v>Jorge Roman</v>
          </cell>
          <cell r="M3877" t="str">
            <v>jorge.roman@callegari.cl</v>
          </cell>
          <cell r="N3877">
            <v>11300000</v>
          </cell>
        </row>
        <row r="3878">
          <cell r="A3878" t="str">
            <v>KWYF22</v>
          </cell>
          <cell r="B3878">
            <v>43607.432638888888</v>
          </cell>
          <cell r="C3878" t="str">
            <v>FORD</v>
          </cell>
          <cell r="D3878" t="str">
            <v>EXPLORER</v>
          </cell>
          <cell r="E3878">
            <v>2019</v>
          </cell>
          <cell r="F3878">
            <v>9064</v>
          </cell>
          <cell r="G3878" t="str">
            <v>2.3 ECOBOOST / LIMITED 4X4 AT</v>
          </cell>
          <cell r="H3878" t="str">
            <v>GRIS</v>
          </cell>
          <cell r="I3878" t="str">
            <v>Megacentro La Serena</v>
          </cell>
          <cell r="J3878" t="str">
            <v xml:space="preserve"> </v>
          </cell>
          <cell r="K3878" t="str">
            <v xml:space="preserve"> </v>
          </cell>
          <cell r="L3878" t="str">
            <v>Juan Saavedra</v>
          </cell>
          <cell r="M3878" t="str">
            <v>jsaavedra@callegari.cl</v>
          </cell>
          <cell r="N3878">
            <v>23000000</v>
          </cell>
        </row>
        <row r="3879">
          <cell r="A3879" t="str">
            <v>CVCG66</v>
          </cell>
          <cell r="B3879">
            <v>43605.456250000003</v>
          </cell>
          <cell r="C3879" t="str">
            <v>JEEP</v>
          </cell>
          <cell r="D3879" t="str">
            <v>GRAND CHEROKEE</v>
          </cell>
          <cell r="E3879">
            <v>2011</v>
          </cell>
          <cell r="F3879">
            <v>83000</v>
          </cell>
          <cell r="G3879" t="str">
            <v>3.6 LIMITED L V6 AT</v>
          </cell>
          <cell r="H3879" t="str">
            <v>NEGRO</v>
          </cell>
          <cell r="I3879" t="str">
            <v>Local Fco De Aguirre</v>
          </cell>
          <cell r="J3879" t="str">
            <v xml:space="preserve"> </v>
          </cell>
          <cell r="K3879" t="str">
            <v xml:space="preserve"> </v>
          </cell>
          <cell r="L3879" t="str">
            <v>Maria Mendoza</v>
          </cell>
          <cell r="M3879" t="str">
            <v>maria.mendoza@callegari.cl</v>
          </cell>
          <cell r="N3879">
            <v>7000000</v>
          </cell>
        </row>
        <row r="3880">
          <cell r="A3880" t="str">
            <v>KRWJ89</v>
          </cell>
          <cell r="B3880">
            <v>43602.495138888888</v>
          </cell>
          <cell r="C3880" t="str">
            <v>KIA MOTORS</v>
          </cell>
          <cell r="D3880" t="str">
            <v>CERATO</v>
          </cell>
          <cell r="E3880">
            <v>2018</v>
          </cell>
          <cell r="F3880">
            <v>10000</v>
          </cell>
          <cell r="G3880" t="str">
            <v>NUEVO CERATO SX 1.6L 6MT</v>
          </cell>
          <cell r="H3880" t="str">
            <v>PLATEADO</v>
          </cell>
          <cell r="I3880" t="str">
            <v>Second Floor Kia</v>
          </cell>
          <cell r="J3880" t="str">
            <v xml:space="preserve"> </v>
          </cell>
          <cell r="K3880" t="str">
            <v xml:space="preserve"> </v>
          </cell>
          <cell r="L3880" t="str">
            <v>Jorge Picon</v>
          </cell>
          <cell r="M3880" t="str">
            <v>jorge.picon@callegari.cl</v>
          </cell>
          <cell r="N3880">
            <v>9200000</v>
          </cell>
        </row>
        <row r="3881">
          <cell r="A3881" t="str">
            <v>KSRV43</v>
          </cell>
          <cell r="B3881">
            <v>43602.410416666666</v>
          </cell>
          <cell r="C3881" t="str">
            <v>MG</v>
          </cell>
          <cell r="D3881" t="str">
            <v>ZS</v>
          </cell>
          <cell r="E3881">
            <v>2018</v>
          </cell>
          <cell r="F3881">
            <v>11800</v>
          </cell>
          <cell r="G3881" t="str">
            <v>1.5 5MT STD MT</v>
          </cell>
          <cell r="H3881" t="str">
            <v>NEGRO</v>
          </cell>
          <cell r="I3881" t="str">
            <v>Local Fco De Aguirre</v>
          </cell>
          <cell r="J3881" t="str">
            <v xml:space="preserve"> </v>
          </cell>
          <cell r="K3881" t="str">
            <v xml:space="preserve"> </v>
          </cell>
          <cell r="L3881" t="str">
            <v>Pablo Toth</v>
          </cell>
          <cell r="M3881" t="str">
            <v>ptoth@callegari.cl</v>
          </cell>
          <cell r="N3881">
            <v>6000000</v>
          </cell>
        </row>
        <row r="3882">
          <cell r="A3882" t="str">
            <v>JWCG97</v>
          </cell>
          <cell r="B3882">
            <v>43601.782638888886</v>
          </cell>
          <cell r="C3882" t="str">
            <v>SSANGYONG</v>
          </cell>
          <cell r="D3882" t="str">
            <v>ACTYON</v>
          </cell>
          <cell r="E3882">
            <v>2018</v>
          </cell>
          <cell r="F3882">
            <v>25300</v>
          </cell>
          <cell r="G3882" t="str">
            <v>2.0 SPORT 4X2 MT DIESEL</v>
          </cell>
          <cell r="H3882" t="str">
            <v>PLATEADO</v>
          </cell>
          <cell r="I3882" t="str">
            <v>Local Fco De Aguirre</v>
          </cell>
          <cell r="J3882" t="str">
            <v xml:space="preserve"> </v>
          </cell>
          <cell r="K3882" t="str">
            <v xml:space="preserve"> </v>
          </cell>
          <cell r="L3882" t="str">
            <v>Jorge Alfaro</v>
          </cell>
          <cell r="M3882" t="str">
            <v>jalfaro@callegari.cl</v>
          </cell>
          <cell r="N3882">
            <v>8400000</v>
          </cell>
        </row>
        <row r="3883">
          <cell r="A3883" t="str">
            <v>FGXB69</v>
          </cell>
          <cell r="B3883">
            <v>43601.486111111109</v>
          </cell>
          <cell r="C3883" t="str">
            <v>FORD</v>
          </cell>
          <cell r="D3883" t="str">
            <v>F-150</v>
          </cell>
          <cell r="E3883">
            <v>2013</v>
          </cell>
          <cell r="F3883">
            <v>75000</v>
          </cell>
          <cell r="G3883" t="str">
            <v>3.7 XLT AT CC 4X2</v>
          </cell>
          <cell r="H3883" t="str">
            <v>GRIS</v>
          </cell>
          <cell r="I3883" t="str">
            <v>Local Usados</v>
          </cell>
          <cell r="J3883" t="str">
            <v xml:space="preserve"> </v>
          </cell>
          <cell r="K3883" t="str">
            <v xml:space="preserve"> </v>
          </cell>
          <cell r="L3883" t="str">
            <v>Luis Agustin Neira Rojas</v>
          </cell>
          <cell r="M3883" t="str">
            <v>lneira@callegari.cl</v>
          </cell>
          <cell r="N3883">
            <v>8000000</v>
          </cell>
        </row>
        <row r="3884">
          <cell r="A3884" t="str">
            <v>DPWY55</v>
          </cell>
          <cell r="B3884">
            <v>43600.709722222222</v>
          </cell>
          <cell r="C3884" t="str">
            <v>KIA MOTORS</v>
          </cell>
          <cell r="D3884" t="str">
            <v>SPORTAGE</v>
          </cell>
          <cell r="E3884">
            <v>2012</v>
          </cell>
          <cell r="F3884">
            <v>140000</v>
          </cell>
          <cell r="G3884" t="str">
            <v>SPORTAGE LX GSL 2.0 AUT A/C DAB ABS 4X2</v>
          </cell>
          <cell r="H3884" t="str">
            <v>BLANCO</v>
          </cell>
          <cell r="I3884" t="str">
            <v>Local Usados</v>
          </cell>
          <cell r="J3884" t="str">
            <v xml:space="preserve"> </v>
          </cell>
          <cell r="K3884" t="str">
            <v xml:space="preserve"> </v>
          </cell>
          <cell r="L3884" t="str">
            <v>Luis Agustin Neira Rojas</v>
          </cell>
          <cell r="M3884" t="str">
            <v>lneira@callegari.cl</v>
          </cell>
          <cell r="N3884">
            <v>4500000</v>
          </cell>
        </row>
        <row r="3885">
          <cell r="A3885" t="str">
            <v>JYBF13</v>
          </cell>
          <cell r="B3885">
            <v>43600.709722222222</v>
          </cell>
          <cell r="C3885" t="str">
            <v>KIA MOTORS</v>
          </cell>
          <cell r="D3885" t="str">
            <v>SPORTAGE</v>
          </cell>
          <cell r="E3885">
            <v>2018</v>
          </cell>
          <cell r="F3885">
            <v>12000</v>
          </cell>
          <cell r="G3885" t="str">
            <v>SPORTAGE LX 2.0L GSL 6AT 2WD 6AB</v>
          </cell>
          <cell r="H3885" t="str">
            <v>BLANCO</v>
          </cell>
          <cell r="I3885" t="str">
            <v>Local Usados</v>
          </cell>
          <cell r="J3885" t="str">
            <v xml:space="preserve"> </v>
          </cell>
          <cell r="K3885" t="str">
            <v xml:space="preserve"> </v>
          </cell>
          <cell r="L3885" t="str">
            <v>Luis Agustin Neira Rojas</v>
          </cell>
          <cell r="M3885" t="str">
            <v>lneira@callegari.cl</v>
          </cell>
          <cell r="N3885">
            <v>10000000</v>
          </cell>
        </row>
        <row r="3886">
          <cell r="A3886" t="str">
            <v>FXKL25</v>
          </cell>
          <cell r="B3886">
            <v>43600.699305555558</v>
          </cell>
          <cell r="C3886" t="str">
            <v>CITROEN</v>
          </cell>
          <cell r="D3886" t="str">
            <v>C-ELYSEE</v>
          </cell>
          <cell r="E3886">
            <v>2014</v>
          </cell>
          <cell r="F3886">
            <v>90000</v>
          </cell>
          <cell r="G3886" t="str">
            <v>1.6 BVM EXCLUSIVE MT</v>
          </cell>
          <cell r="H3886" t="str">
            <v>BLANCO</v>
          </cell>
          <cell r="I3886" t="str">
            <v xml:space="preserve">Premium Usados </v>
          </cell>
          <cell r="J3886" t="str">
            <v xml:space="preserve"> </v>
          </cell>
          <cell r="K3886" t="str">
            <v xml:space="preserve"> </v>
          </cell>
          <cell r="L3886" t="str">
            <v>Vanessa  Casanga</v>
          </cell>
          <cell r="M3886" t="str">
            <v>vcasanga@callegari.cl</v>
          </cell>
          <cell r="N3886">
            <v>3000000</v>
          </cell>
        </row>
        <row r="3887">
          <cell r="A3887" t="str">
            <v>JKYK48</v>
          </cell>
          <cell r="B3887">
            <v>43599.434027777781</v>
          </cell>
          <cell r="C3887" t="str">
            <v>RENAULT</v>
          </cell>
          <cell r="D3887" t="str">
            <v>SYMBOL</v>
          </cell>
          <cell r="E3887">
            <v>2017</v>
          </cell>
          <cell r="F3887">
            <v>52550</v>
          </cell>
          <cell r="G3887" t="str">
            <v>1.6 INTENS MT</v>
          </cell>
          <cell r="H3887" t="str">
            <v>GRIS</v>
          </cell>
          <cell r="I3887" t="str">
            <v>Megacentro La Serena</v>
          </cell>
          <cell r="J3887" t="str">
            <v xml:space="preserve"> </v>
          </cell>
          <cell r="K3887" t="str">
            <v xml:space="preserve"> </v>
          </cell>
          <cell r="L3887" t="str">
            <v>Jorge Roman</v>
          </cell>
          <cell r="M3887" t="str">
            <v>jorge.roman@callegari.cl</v>
          </cell>
          <cell r="N3887">
            <v>4200000</v>
          </cell>
        </row>
        <row r="3888">
          <cell r="A3888" t="str">
            <v>KLSC45</v>
          </cell>
          <cell r="B3888">
            <v>43598.534722222219</v>
          </cell>
          <cell r="C3888" t="str">
            <v>KIA MOTORS</v>
          </cell>
          <cell r="D3888" t="str">
            <v>RIO 5</v>
          </cell>
          <cell r="E3888">
            <v>2018</v>
          </cell>
          <cell r="F3888">
            <v>7900</v>
          </cell>
          <cell r="G3888" t="str">
            <v>RIO 5 EX 1.4L 6MT</v>
          </cell>
          <cell r="H3888" t="str">
            <v>PLATEADO</v>
          </cell>
          <cell r="I3888" t="str">
            <v>Local Usados</v>
          </cell>
          <cell r="J3888" t="str">
            <v xml:space="preserve"> </v>
          </cell>
          <cell r="K3888" t="str">
            <v xml:space="preserve"> </v>
          </cell>
          <cell r="L3888" t="str">
            <v>Rafael Puelma</v>
          </cell>
          <cell r="M3888" t="str">
            <v>rpuelma@callegari.cl</v>
          </cell>
          <cell r="N3888">
            <v>6000000</v>
          </cell>
        </row>
        <row r="3889">
          <cell r="A3889" t="str">
            <v>LDVL81</v>
          </cell>
          <cell r="B3889">
            <v>43598.486111111109</v>
          </cell>
          <cell r="C3889" t="str">
            <v>NISSAN</v>
          </cell>
          <cell r="D3889" t="str">
            <v>QASHQAI</v>
          </cell>
          <cell r="E3889">
            <v>2019</v>
          </cell>
          <cell r="F3889">
            <v>3800</v>
          </cell>
          <cell r="G3889" t="str">
            <v>2.0 ADVANCE AC MT 4X2</v>
          </cell>
          <cell r="H3889" t="str">
            <v>PLATEADO</v>
          </cell>
          <cell r="I3889" t="str">
            <v>Megacentro La Serena</v>
          </cell>
          <cell r="J3889" t="str">
            <v xml:space="preserve"> </v>
          </cell>
          <cell r="K3889" t="str">
            <v xml:space="preserve"> </v>
          </cell>
          <cell r="L3889" t="str">
            <v>Laura Morales</v>
          </cell>
          <cell r="M3889" t="str">
            <v>lmorales@callegari.cl</v>
          </cell>
          <cell r="N3889">
            <v>10620000</v>
          </cell>
        </row>
        <row r="3890">
          <cell r="A3890" t="str">
            <v>KZVX85</v>
          </cell>
          <cell r="B3890">
            <v>43595.446527777778</v>
          </cell>
          <cell r="C3890" t="str">
            <v>FORD</v>
          </cell>
          <cell r="D3890" t="str">
            <v>EDGE</v>
          </cell>
          <cell r="E3890">
            <v>2019</v>
          </cell>
          <cell r="F3890">
            <v>9800</v>
          </cell>
          <cell r="G3890" t="str">
            <v>3.5 TITANIUM AT</v>
          </cell>
          <cell r="H3890" t="str">
            <v>ROJO</v>
          </cell>
          <cell r="I3890" t="str">
            <v>Megacentro La Serena</v>
          </cell>
          <cell r="J3890" t="str">
            <v xml:space="preserve"> </v>
          </cell>
          <cell r="K3890" t="str">
            <v xml:space="preserve"> </v>
          </cell>
          <cell r="L3890" t="str">
            <v>Viviana Rojas</v>
          </cell>
          <cell r="M3890" t="str">
            <v>v.rojas@callegari.cl</v>
          </cell>
          <cell r="N3890">
            <v>17500000</v>
          </cell>
        </row>
        <row r="3891">
          <cell r="A3891" t="str">
            <v>JWCG99</v>
          </cell>
          <cell r="B3891">
            <v>43595.438888888886</v>
          </cell>
          <cell r="C3891" t="str">
            <v>FORD</v>
          </cell>
          <cell r="D3891" t="str">
            <v>EDGE</v>
          </cell>
          <cell r="E3891">
            <v>2018</v>
          </cell>
          <cell r="F3891">
            <v>10000</v>
          </cell>
          <cell r="G3891" t="str">
            <v>3.5 SEL 4X4 AT</v>
          </cell>
          <cell r="H3891" t="str">
            <v>BLANCO</v>
          </cell>
          <cell r="I3891" t="str">
            <v>Megacentro La Serena</v>
          </cell>
          <cell r="J3891" t="str">
            <v xml:space="preserve"> </v>
          </cell>
          <cell r="K3891" t="str">
            <v xml:space="preserve"> </v>
          </cell>
          <cell r="L3891" t="str">
            <v>Viviana Rojas</v>
          </cell>
          <cell r="M3891" t="str">
            <v>v.rojas@callegari.cl</v>
          </cell>
          <cell r="N3891">
            <v>16500000</v>
          </cell>
        </row>
        <row r="3892">
          <cell r="A3892" t="str">
            <v>BYSJ15</v>
          </cell>
          <cell r="B3892">
            <v>43592.481249999997</v>
          </cell>
          <cell r="C3892" t="str">
            <v>SUZUKI</v>
          </cell>
          <cell r="D3892" t="str">
            <v>GRAND NOMADE</v>
          </cell>
          <cell r="E3892">
            <v>2009</v>
          </cell>
          <cell r="F3892">
            <v>100000</v>
          </cell>
          <cell r="G3892" t="str">
            <v>3.2 A.CUERO AT 4X4</v>
          </cell>
          <cell r="H3892" t="str">
            <v>NEGRO</v>
          </cell>
          <cell r="I3892" t="str">
            <v>Second Floor Kia</v>
          </cell>
          <cell r="J3892" t="str">
            <v xml:space="preserve"> </v>
          </cell>
          <cell r="K3892" t="str">
            <v xml:space="preserve"> </v>
          </cell>
          <cell r="L3892" t="str">
            <v>Marcela Cuevas</v>
          </cell>
          <cell r="M3892" t="str">
            <v>marcela.cuevas@callegari.cl</v>
          </cell>
          <cell r="N3892">
            <v>3500000</v>
          </cell>
        </row>
        <row r="3893">
          <cell r="A3893" t="str">
            <v>JKYH17</v>
          </cell>
          <cell r="B3893">
            <v>43589.546527777777</v>
          </cell>
          <cell r="C3893" t="str">
            <v>FORD</v>
          </cell>
          <cell r="D3893" t="str">
            <v>F-150</v>
          </cell>
          <cell r="E3893">
            <v>2017</v>
          </cell>
          <cell r="F3893">
            <v>65000</v>
          </cell>
          <cell r="G3893" t="str">
            <v>5.0 LARIAT AT CC 4X4 SPORT</v>
          </cell>
          <cell r="H3893" t="str">
            <v>NEGRO</v>
          </cell>
          <cell r="I3893" t="str">
            <v>Megacentro La Serena</v>
          </cell>
          <cell r="J3893" t="str">
            <v xml:space="preserve"> </v>
          </cell>
          <cell r="K3893" t="str">
            <v xml:space="preserve"> </v>
          </cell>
          <cell r="L3893" t="str">
            <v>Viviana Rojas</v>
          </cell>
          <cell r="M3893" t="str">
            <v>v.rojas@callegari.cl</v>
          </cell>
          <cell r="N3893">
            <v>17000000</v>
          </cell>
        </row>
        <row r="3894">
          <cell r="A3894" t="str">
            <v>GLJB49</v>
          </cell>
          <cell r="B3894">
            <v>43588.760416666664</v>
          </cell>
          <cell r="C3894" t="str">
            <v>KIA MOTORS</v>
          </cell>
          <cell r="D3894" t="str">
            <v>RIO 4</v>
          </cell>
          <cell r="E3894">
            <v>2014</v>
          </cell>
          <cell r="F3894">
            <v>56000</v>
          </cell>
          <cell r="G3894" t="str">
            <v>RIO 4 EX 1.4L 6MT DAB ABS AC</v>
          </cell>
          <cell r="H3894" t="str">
            <v>ROJO</v>
          </cell>
          <cell r="I3894" t="str">
            <v>Second Floor Kia</v>
          </cell>
          <cell r="J3894" t="str">
            <v xml:space="preserve"> </v>
          </cell>
          <cell r="K3894" t="str">
            <v xml:space="preserve"> </v>
          </cell>
          <cell r="L3894" t="str">
            <v>Jorge Picon</v>
          </cell>
          <cell r="M3894" t="str">
            <v>jorge.picon@callegari.cl</v>
          </cell>
          <cell r="N3894">
            <v>4800000</v>
          </cell>
        </row>
      </sheetData>
      <sheetData sheetId="3">
        <row r="1">
          <cell r="A1" t="str">
            <v>PATENTE</v>
          </cell>
          <cell r="B1" t="str">
            <v>MARCA</v>
          </cell>
          <cell r="C1" t="str">
            <v>MODELO</v>
          </cell>
          <cell r="D1" t="str">
            <v>VERSION</v>
          </cell>
          <cell r="E1" t="str">
            <v>ANIO</v>
          </cell>
          <cell r="F1" t="str">
            <v>EMPRESA</v>
          </cell>
          <cell r="G1" t="str">
            <v>SUCURSAL</v>
          </cell>
          <cell r="H1" t="str">
            <v>FECHA CONSULTA</v>
          </cell>
          <cell r="I1" t="str">
            <v>HORA CONSULTA</v>
          </cell>
        </row>
        <row r="2">
          <cell r="A2" t="str">
            <v>RSYF47</v>
          </cell>
          <cell r="B2" t="str">
            <v>PEUGEOT</v>
          </cell>
          <cell r="C2" t="str">
            <v>LANDTREK</v>
          </cell>
          <cell r="D2" t="str">
            <v>1.9 ACTION4 HDI DIESEL 4X4 150 HP MT 4P</v>
          </cell>
          <cell r="E2">
            <v>2022</v>
          </cell>
          <cell r="F2" t="str">
            <v>Callegari</v>
          </cell>
          <cell r="G2" t="str">
            <v>Matriz</v>
          </cell>
          <cell r="H2" t="str">
            <v>24-12-2025</v>
          </cell>
          <cell r="I2" t="str">
            <v>11:09:35</v>
          </cell>
        </row>
        <row r="3">
          <cell r="A3" t="str">
            <v>RBZD91</v>
          </cell>
          <cell r="B3" t="str">
            <v>CHERY</v>
          </cell>
          <cell r="C3" t="str">
            <v>TIGGO 3</v>
          </cell>
          <cell r="D3" t="str">
            <v>1.5 GLS 4X2 5MT 5P</v>
          </cell>
          <cell r="E3">
            <v>2021</v>
          </cell>
          <cell r="F3" t="str">
            <v>Callegari</v>
          </cell>
          <cell r="G3" t="str">
            <v>Matriz</v>
          </cell>
          <cell r="H3" t="str">
            <v>24-12-2025</v>
          </cell>
          <cell r="I3" t="str">
            <v>11:21:52</v>
          </cell>
        </row>
        <row r="4">
          <cell r="A4" t="str">
            <v>LYPC19</v>
          </cell>
          <cell r="B4" t="str">
            <v>FORD</v>
          </cell>
          <cell r="C4" t="str">
            <v>NEW F-150 RAPTOR</v>
          </cell>
          <cell r="D4" t="str">
            <v>3.5 CC 4X4 DOB. CAB. AT 4P</v>
          </cell>
          <cell r="E4">
            <v>2020</v>
          </cell>
          <cell r="F4" t="str">
            <v>Callegari</v>
          </cell>
          <cell r="G4" t="str">
            <v>Matriz</v>
          </cell>
          <cell r="H4" t="str">
            <v>24-12-2025</v>
          </cell>
          <cell r="I4" t="str">
            <v>11:23:58</v>
          </cell>
        </row>
        <row r="5">
          <cell r="A5" t="str">
            <v>TZTC96</v>
          </cell>
          <cell r="B5" t="str">
            <v>PEUGEOT</v>
          </cell>
          <cell r="C5" t="str">
            <v>NEW 3008</v>
          </cell>
          <cell r="D5" t="str">
            <v>1.2 ALLURE MHEV 4X2 136 EDCT AT 5P</v>
          </cell>
          <cell r="E5">
            <v>2025</v>
          </cell>
          <cell r="F5" t="str">
            <v>Callegari</v>
          </cell>
          <cell r="G5" t="str">
            <v>Matriz</v>
          </cell>
          <cell r="H5" t="str">
            <v>24-12-2025</v>
          </cell>
          <cell r="I5" t="str">
            <v>11:26:35</v>
          </cell>
        </row>
        <row r="6">
          <cell r="A6" t="str">
            <v>SWBX38</v>
          </cell>
          <cell r="B6" t="str">
            <v>PEUGEOT</v>
          </cell>
          <cell r="C6" t="str">
            <v>NUEVO 2008</v>
          </cell>
          <cell r="D6" t="str">
            <v>1.5 ALLURE BLUEHDI 130 4X2 AT 5P</v>
          </cell>
          <cell r="E6">
            <v>2023</v>
          </cell>
          <cell r="F6" t="str">
            <v>Callegari</v>
          </cell>
          <cell r="G6" t="str">
            <v>Matriz</v>
          </cell>
          <cell r="H6" t="str">
            <v>24-12-2025</v>
          </cell>
          <cell r="I6" t="str">
            <v>11:32:16</v>
          </cell>
        </row>
        <row r="7">
          <cell r="A7" t="str">
            <v>TXYY85</v>
          </cell>
          <cell r="B7" t="str">
            <v>FORD</v>
          </cell>
          <cell r="C7" t="str">
            <v>NUEVA EXPLORER</v>
          </cell>
          <cell r="D7" t="str">
            <v>3.0 ST 4WD AT 5P</v>
          </cell>
          <cell r="E7">
            <v>2025</v>
          </cell>
          <cell r="F7" t="str">
            <v>Callegari</v>
          </cell>
          <cell r="G7" t="str">
            <v>Matriz</v>
          </cell>
          <cell r="H7" t="str">
            <v>24-12-2025</v>
          </cell>
          <cell r="I7" t="str">
            <v>11:33:32</v>
          </cell>
        </row>
        <row r="8">
          <cell r="A8" t="str">
            <v>SYPL90</v>
          </cell>
          <cell r="B8" t="str">
            <v>FORD</v>
          </cell>
          <cell r="C8" t="str">
            <v>NUEVA RANGER</v>
          </cell>
          <cell r="D8" t="str">
            <v>2.0 XLS DIESEL 4X2 DOB. CAB. MT 4P</v>
          </cell>
          <cell r="E8">
            <v>2025</v>
          </cell>
          <cell r="F8" t="str">
            <v>Callegari</v>
          </cell>
          <cell r="G8" t="str">
            <v>Matriz</v>
          </cell>
          <cell r="H8" t="str">
            <v>24-12-2025</v>
          </cell>
          <cell r="I8" t="str">
            <v>11:39:58</v>
          </cell>
        </row>
        <row r="9">
          <cell r="A9" t="str">
            <v>RSJF82</v>
          </cell>
          <cell r="B9" t="str">
            <v>PEUGEOT</v>
          </cell>
          <cell r="C9" t="str">
            <v>NUEVO 3008</v>
          </cell>
          <cell r="D9" t="str">
            <v>1.6 GT PURETECH 4X2 180 EAT8 5P</v>
          </cell>
          <cell r="E9">
            <v>2022</v>
          </cell>
          <cell r="F9" t="str">
            <v>Callegari</v>
          </cell>
          <cell r="G9" t="str">
            <v>Matriz</v>
          </cell>
          <cell r="H9" t="str">
            <v>24-12-2025</v>
          </cell>
          <cell r="I9" t="str">
            <v>11:44:56</v>
          </cell>
        </row>
        <row r="10">
          <cell r="A10" t="str">
            <v>TSSB38</v>
          </cell>
          <cell r="B10" t="str">
            <v>PEUGEOT</v>
          </cell>
          <cell r="C10" t="str">
            <v>LANDTREK</v>
          </cell>
          <cell r="D10" t="str">
            <v>2.2 ACTIVE BLUEHDI DIESEL 4X4 180HP AT 4P</v>
          </cell>
          <cell r="E10">
            <v>2025</v>
          </cell>
          <cell r="F10" t="str">
            <v>Callegari</v>
          </cell>
          <cell r="G10" t="str">
            <v>Matriz</v>
          </cell>
          <cell r="H10" t="str">
            <v>24-12-2025</v>
          </cell>
          <cell r="I10" t="str">
            <v>11:52:45</v>
          </cell>
        </row>
        <row r="11">
          <cell r="A11" t="str">
            <v>SLWH39</v>
          </cell>
          <cell r="B11" t="str">
            <v>NISSAN</v>
          </cell>
          <cell r="C11" t="str">
            <v>NUEVO SENTRA</v>
          </cell>
          <cell r="D11" t="str">
            <v>2.0 ADVANCE 4X2 CVT AT 4P</v>
          </cell>
          <cell r="E11">
            <v>2023</v>
          </cell>
          <cell r="F11" t="str">
            <v>Callegari</v>
          </cell>
          <cell r="G11" t="str">
            <v>Matriz</v>
          </cell>
          <cell r="H11" t="str">
            <v>24-12-2025</v>
          </cell>
          <cell r="I11" t="str">
            <v>11:58:56</v>
          </cell>
        </row>
        <row r="12">
          <cell r="A12" t="str">
            <v>TYWS86</v>
          </cell>
          <cell r="B12" t="str">
            <v>PEUGEOT</v>
          </cell>
          <cell r="C12" t="str">
            <v>NUEVO 208</v>
          </cell>
          <cell r="D12" t="str">
            <v>1.2T MCA PURETECH 100 ACTIVE 4X2 MT 5P</v>
          </cell>
          <cell r="E12">
            <v>2025</v>
          </cell>
          <cell r="F12" t="str">
            <v>Callegari</v>
          </cell>
          <cell r="G12" t="str">
            <v>Matriz</v>
          </cell>
          <cell r="H12" t="str">
            <v>24-12-2025</v>
          </cell>
          <cell r="I12" t="str">
            <v>11:59:38</v>
          </cell>
        </row>
        <row r="13">
          <cell r="A13" t="str">
            <v>TSRG98</v>
          </cell>
          <cell r="B13" t="str">
            <v>DONGFENG</v>
          </cell>
          <cell r="C13" t="str">
            <v>T5</v>
          </cell>
          <cell r="D13" t="str">
            <v>1.8T L 4X2 EURO6 MT 5P</v>
          </cell>
          <cell r="E13">
            <v>2025</v>
          </cell>
          <cell r="F13" t="str">
            <v>Callegari</v>
          </cell>
          <cell r="G13" t="str">
            <v>Matriz</v>
          </cell>
          <cell r="H13" t="str">
            <v>24-12-2025</v>
          </cell>
          <cell r="I13" t="str">
            <v>12:00:01</v>
          </cell>
        </row>
        <row r="14">
          <cell r="A14" t="str">
            <v>TFFD89</v>
          </cell>
          <cell r="B14" t="str">
            <v>FORD</v>
          </cell>
          <cell r="C14" t="str">
            <v>EDGE</v>
          </cell>
          <cell r="D14" t="str">
            <v>2.0 SEL ECOBOOST AWD AT 5P</v>
          </cell>
          <cell r="E14">
            <v>2024</v>
          </cell>
          <cell r="F14" t="str">
            <v>Callegari</v>
          </cell>
          <cell r="G14" t="str">
            <v>Matriz</v>
          </cell>
          <cell r="H14" t="str">
            <v>24-12-2025</v>
          </cell>
          <cell r="I14" t="str">
            <v>12:01:36</v>
          </cell>
        </row>
        <row r="15">
          <cell r="A15" t="str">
            <v>SJJH10</v>
          </cell>
          <cell r="B15" t="str">
            <v>DFSK</v>
          </cell>
          <cell r="C15">
            <v>580</v>
          </cell>
          <cell r="D15" t="str">
            <v>1.8 COMFORT 4X2 MT 5P</v>
          </cell>
          <cell r="E15">
            <v>2023</v>
          </cell>
          <cell r="F15" t="str">
            <v>Callegari</v>
          </cell>
          <cell r="G15" t="str">
            <v>Matriz</v>
          </cell>
          <cell r="H15" t="str">
            <v>24-12-2025</v>
          </cell>
          <cell r="I15" t="str">
            <v>12:05:40</v>
          </cell>
        </row>
        <row r="16">
          <cell r="A16" t="str">
            <v>SJRW76</v>
          </cell>
          <cell r="B16" t="str">
            <v>NISSAN</v>
          </cell>
          <cell r="C16" t="str">
            <v>NUEVO SENTRA</v>
          </cell>
          <cell r="D16" t="str">
            <v>2.0 EXCLUSIVE 4X2 CVT AT 4P</v>
          </cell>
          <cell r="E16">
            <v>2023</v>
          </cell>
          <cell r="F16" t="str">
            <v>Callegari</v>
          </cell>
          <cell r="G16" t="str">
            <v>Matriz</v>
          </cell>
          <cell r="H16" t="str">
            <v>24-12-2025</v>
          </cell>
          <cell r="I16" t="str">
            <v>12:07:42</v>
          </cell>
        </row>
        <row r="17">
          <cell r="A17" t="str">
            <v>TZHX32</v>
          </cell>
          <cell r="B17" t="str">
            <v>PEUGEOT</v>
          </cell>
          <cell r="C17" t="str">
            <v>NEW RIFTER</v>
          </cell>
          <cell r="D17" t="str">
            <v>1.5 MCA ALLURE BLUEHDI DIESEL 100 4X2 MT 5P</v>
          </cell>
          <cell r="E17">
            <v>2025</v>
          </cell>
          <cell r="F17" t="str">
            <v>Callegari</v>
          </cell>
          <cell r="G17" t="str">
            <v>Matriz</v>
          </cell>
          <cell r="H17" t="str">
            <v>24-12-2025</v>
          </cell>
          <cell r="I17" t="str">
            <v>12:14:13</v>
          </cell>
        </row>
        <row r="18">
          <cell r="A18" t="str">
            <v>LXLT74</v>
          </cell>
          <cell r="B18" t="str">
            <v>PEUGEOT</v>
          </cell>
          <cell r="C18">
            <v>2008</v>
          </cell>
          <cell r="D18" t="str">
            <v>1.5 ALLURE BLUEHDI DIESEL 4X2 120 AT 5P</v>
          </cell>
          <cell r="E18">
            <v>2020</v>
          </cell>
          <cell r="F18" t="str">
            <v>Callegari</v>
          </cell>
          <cell r="G18" t="str">
            <v>Matriz</v>
          </cell>
          <cell r="H18" t="str">
            <v>24-12-2025</v>
          </cell>
          <cell r="I18" t="str">
            <v>12:14:33</v>
          </cell>
        </row>
        <row r="19">
          <cell r="A19" t="str">
            <v>RRWP38</v>
          </cell>
          <cell r="B19" t="str">
            <v>FORD</v>
          </cell>
          <cell r="C19" t="str">
            <v>TERRITORY</v>
          </cell>
          <cell r="D19" t="str">
            <v>1.5 TREND 4X2 AT 5P</v>
          </cell>
          <cell r="E19">
            <v>2022</v>
          </cell>
          <cell r="F19" t="str">
            <v>Callegari</v>
          </cell>
          <cell r="G19" t="str">
            <v>Matriz</v>
          </cell>
          <cell r="H19" t="str">
            <v>24-12-2025</v>
          </cell>
          <cell r="I19" t="str">
            <v>12:19:54</v>
          </cell>
        </row>
        <row r="20">
          <cell r="A20" t="str">
            <v>TFRF61</v>
          </cell>
          <cell r="B20" t="str">
            <v>HAVAL</v>
          </cell>
          <cell r="C20" t="str">
            <v>NEW JOLION</v>
          </cell>
          <cell r="D20" t="str">
            <v>1.5T ACTIVE FL 4X2 MT 5P</v>
          </cell>
          <cell r="E20">
            <v>2024</v>
          </cell>
          <cell r="F20" t="str">
            <v>Callegari</v>
          </cell>
          <cell r="G20" t="str">
            <v>Matriz</v>
          </cell>
          <cell r="H20" t="str">
            <v>24-12-2025</v>
          </cell>
          <cell r="I20" t="str">
            <v>12:22:59</v>
          </cell>
        </row>
        <row r="21">
          <cell r="A21" t="str">
            <v>TJSJ77</v>
          </cell>
          <cell r="B21" t="str">
            <v>PEUGEOT</v>
          </cell>
          <cell r="C21" t="str">
            <v>NUEVO 308</v>
          </cell>
          <cell r="D21" t="str">
            <v>1.2 ALLURE PACK PURETECH 130 4X2 EAT8 5P</v>
          </cell>
          <cell r="E21">
            <v>2024</v>
          </cell>
          <cell r="F21" t="str">
            <v>Callegari</v>
          </cell>
          <cell r="G21" t="str">
            <v>Matriz</v>
          </cell>
          <cell r="H21" t="str">
            <v>24-12-2025</v>
          </cell>
          <cell r="I21" t="str">
            <v>12:25:20</v>
          </cell>
        </row>
        <row r="22">
          <cell r="A22" t="str">
            <v>LVWV64</v>
          </cell>
          <cell r="B22" t="str">
            <v>CITROEN</v>
          </cell>
          <cell r="C22" t="str">
            <v>C5 AIRCROSS</v>
          </cell>
          <cell r="D22" t="str">
            <v>1.5 FEEL BLUEHDI DIESEL 4X2 130 SS EAT8 5P</v>
          </cell>
          <cell r="E22">
            <v>2020</v>
          </cell>
          <cell r="F22" t="str">
            <v>Callegari</v>
          </cell>
          <cell r="G22" t="str">
            <v>Matriz</v>
          </cell>
          <cell r="H22" t="str">
            <v>24-12-2025</v>
          </cell>
          <cell r="I22" t="str">
            <v>12:27:40</v>
          </cell>
        </row>
        <row r="23">
          <cell r="A23" t="str">
            <v>TRTB48</v>
          </cell>
          <cell r="B23" t="str">
            <v>JMC</v>
          </cell>
          <cell r="C23" t="str">
            <v>GRAND AVENUE</v>
          </cell>
          <cell r="D23" t="str">
            <v>2.3T DIESEL 4X4 DOB. CAB. AT 4P</v>
          </cell>
          <cell r="E23">
            <v>2025</v>
          </cell>
          <cell r="F23" t="str">
            <v>Callegari</v>
          </cell>
          <cell r="G23" t="str">
            <v>Matriz</v>
          </cell>
          <cell r="H23" t="str">
            <v>24-12-2025</v>
          </cell>
          <cell r="I23" t="str">
            <v>13:12:16</v>
          </cell>
        </row>
        <row r="24">
          <cell r="A24" t="str">
            <v>SJRV42</v>
          </cell>
          <cell r="B24" t="str">
            <v>CHEVROLET</v>
          </cell>
          <cell r="C24" t="str">
            <v>NEW COLORADO</v>
          </cell>
          <cell r="D24" t="str">
            <v>2.8 CTDI 4X4 HC AT 4P</v>
          </cell>
          <cell r="E24">
            <v>2023</v>
          </cell>
          <cell r="F24" t="str">
            <v>Callegari</v>
          </cell>
          <cell r="G24" t="str">
            <v>Matriz</v>
          </cell>
          <cell r="H24" t="str">
            <v>26-12-2025</v>
          </cell>
          <cell r="I24" t="str">
            <v>09:48:21</v>
          </cell>
        </row>
        <row r="25">
          <cell r="A25" t="str">
            <v>VBBC94</v>
          </cell>
          <cell r="B25" t="str">
            <v>PEUGEOT</v>
          </cell>
          <cell r="C25" t="str">
            <v>NEW RIFTER</v>
          </cell>
          <cell r="D25" t="str">
            <v>1.5 MCA ALLURE BLUEHDI DIESEL 100 4X2 MT 5P</v>
          </cell>
          <cell r="E25">
            <v>2025</v>
          </cell>
          <cell r="F25" t="str">
            <v>Callegari</v>
          </cell>
          <cell r="G25" t="str">
            <v>Matriz</v>
          </cell>
          <cell r="H25" t="str">
            <v>26-12-2025</v>
          </cell>
          <cell r="I25" t="str">
            <v>09:50:30</v>
          </cell>
        </row>
        <row r="26">
          <cell r="A26" t="str">
            <v>SJJH94</v>
          </cell>
          <cell r="B26" t="str">
            <v>DFSK</v>
          </cell>
          <cell r="C26">
            <v>580</v>
          </cell>
          <cell r="D26" t="str">
            <v>1.8 COMFORT 4X2 MT 5P</v>
          </cell>
          <cell r="E26">
            <v>2023</v>
          </cell>
          <cell r="F26" t="str">
            <v>Callegari</v>
          </cell>
          <cell r="G26" t="str">
            <v>Matriz</v>
          </cell>
          <cell r="H26" t="str">
            <v>26-12-2025</v>
          </cell>
          <cell r="I26" t="str">
            <v>09:55:24</v>
          </cell>
        </row>
        <row r="27">
          <cell r="A27" t="str">
            <v>SRWC14</v>
          </cell>
          <cell r="B27" t="str">
            <v>PEUGEOT</v>
          </cell>
          <cell r="C27" t="str">
            <v>NUEVO 5008</v>
          </cell>
          <cell r="D27" t="str">
            <v>1.6 GT PURETECH 180 4X2 EAT8 5P</v>
          </cell>
          <cell r="E27">
            <v>2023</v>
          </cell>
          <cell r="F27" t="str">
            <v>Callegari</v>
          </cell>
          <cell r="G27" t="str">
            <v>Matriz</v>
          </cell>
          <cell r="H27" t="str">
            <v>26-12-2025</v>
          </cell>
          <cell r="I27" t="str">
            <v>10:00:49</v>
          </cell>
        </row>
        <row r="28">
          <cell r="A28" t="str">
            <v>SLJL53</v>
          </cell>
          <cell r="B28" t="str">
            <v>PEUGEOT</v>
          </cell>
          <cell r="C28" t="str">
            <v>LANDTREK</v>
          </cell>
          <cell r="D28" t="str">
            <v>2.4 ACTION4 THP 4X4 210 HP AT 4P</v>
          </cell>
          <cell r="E28">
            <v>2023</v>
          </cell>
          <cell r="F28" t="str">
            <v>Callegari</v>
          </cell>
          <cell r="G28" t="str">
            <v>Matriz</v>
          </cell>
          <cell r="H28" t="str">
            <v>26-12-2025</v>
          </cell>
          <cell r="I28" t="str">
            <v>10:01:38</v>
          </cell>
        </row>
        <row r="29">
          <cell r="A29" t="str">
            <v>RXCG22</v>
          </cell>
          <cell r="B29" t="str">
            <v>FIAT</v>
          </cell>
          <cell r="C29" t="str">
            <v>ARGO</v>
          </cell>
          <cell r="D29" t="str">
            <v>1.3 TREKKING 4X2 MT 5P</v>
          </cell>
          <cell r="E29">
            <v>2022</v>
          </cell>
          <cell r="F29" t="str">
            <v>Callegari</v>
          </cell>
          <cell r="G29" t="str">
            <v>Matriz</v>
          </cell>
          <cell r="H29" t="str">
            <v>26-12-2025</v>
          </cell>
          <cell r="I29" t="str">
            <v>10:02:27</v>
          </cell>
        </row>
        <row r="30">
          <cell r="A30" t="str">
            <v>TJDB78</v>
          </cell>
          <cell r="B30" t="str">
            <v>FORD</v>
          </cell>
          <cell r="C30" t="str">
            <v>F-150 NEW</v>
          </cell>
          <cell r="D30" t="str">
            <v>3.5 PLATINUM CC DOB. CAB. 4X4 AT 4P</v>
          </cell>
          <cell r="E30">
            <v>2024</v>
          </cell>
          <cell r="F30" t="str">
            <v>Callegari</v>
          </cell>
          <cell r="G30" t="str">
            <v>Matriz</v>
          </cell>
          <cell r="H30" t="str">
            <v>26-12-2025</v>
          </cell>
          <cell r="I30" t="str">
            <v>10:04:49</v>
          </cell>
        </row>
        <row r="31">
          <cell r="A31" t="str">
            <v>RSJF58</v>
          </cell>
          <cell r="B31" t="str">
            <v>PEUGEOT</v>
          </cell>
          <cell r="C31" t="str">
            <v>NUEVO 3008</v>
          </cell>
          <cell r="D31" t="str">
            <v>1.5 GT BLUEHDI 4X2 130 EAT8 5P</v>
          </cell>
          <cell r="E31">
            <v>2022</v>
          </cell>
          <cell r="F31" t="str">
            <v>Callegari</v>
          </cell>
          <cell r="G31" t="str">
            <v>Matriz</v>
          </cell>
          <cell r="H31" t="str">
            <v>26-12-2025</v>
          </cell>
          <cell r="I31" t="str">
            <v>10:06:33</v>
          </cell>
        </row>
        <row r="32">
          <cell r="A32" t="str">
            <v>THRJ85</v>
          </cell>
          <cell r="B32" t="str">
            <v>HAVAL</v>
          </cell>
          <cell r="C32" t="str">
            <v>H6 GT</v>
          </cell>
          <cell r="D32" t="str">
            <v>2.0T DELUXE AWD AT 5P</v>
          </cell>
          <cell r="E32">
            <v>2024</v>
          </cell>
          <cell r="F32" t="str">
            <v>Callegari</v>
          </cell>
          <cell r="G32" t="str">
            <v>Matriz</v>
          </cell>
          <cell r="H32" t="str">
            <v>26-12-2025</v>
          </cell>
          <cell r="I32" t="str">
            <v>10:07:21</v>
          </cell>
        </row>
        <row r="33">
          <cell r="A33" t="str">
            <v>TSSG86</v>
          </cell>
          <cell r="B33" t="str">
            <v>OMODA</v>
          </cell>
          <cell r="C33" t="str">
            <v>C5</v>
          </cell>
          <cell r="D33" t="str">
            <v>1.5T COMFORT 4X2 CVT AT 5P</v>
          </cell>
          <cell r="E33">
            <v>2025</v>
          </cell>
          <cell r="F33" t="str">
            <v>Callegari</v>
          </cell>
          <cell r="G33" t="str">
            <v>Matriz</v>
          </cell>
          <cell r="H33" t="str">
            <v>26-12-2025</v>
          </cell>
          <cell r="I33" t="str">
            <v>10:09:45</v>
          </cell>
        </row>
        <row r="34">
          <cell r="A34" t="str">
            <v>SLWF83</v>
          </cell>
          <cell r="B34" t="str">
            <v>PEUGEOT</v>
          </cell>
          <cell r="C34" t="str">
            <v>LANDTREK</v>
          </cell>
          <cell r="D34" t="str">
            <v>2.2 ACTION4 BLUEHDI DIESEL 4X4 180HP AT 4P</v>
          </cell>
          <cell r="E34">
            <v>2023</v>
          </cell>
          <cell r="F34" t="str">
            <v>Callegari</v>
          </cell>
          <cell r="G34" t="str">
            <v>Matriz</v>
          </cell>
          <cell r="H34" t="str">
            <v>26-12-2025</v>
          </cell>
          <cell r="I34" t="str">
            <v>10:11:10</v>
          </cell>
        </row>
        <row r="35">
          <cell r="A35" t="str">
            <v>RBJH77</v>
          </cell>
          <cell r="B35" t="str">
            <v>NISSAN</v>
          </cell>
          <cell r="C35" t="str">
            <v>VERSA</v>
          </cell>
          <cell r="D35" t="str">
            <v>1.6 ADVANCE 4X2 AT 4P</v>
          </cell>
          <cell r="E35">
            <v>2021</v>
          </cell>
          <cell r="F35" t="str">
            <v>Callegari</v>
          </cell>
          <cell r="G35" t="str">
            <v>Matriz</v>
          </cell>
          <cell r="H35" t="str">
            <v>26-12-2025</v>
          </cell>
          <cell r="I35" t="str">
            <v>10:12:57</v>
          </cell>
        </row>
        <row r="36">
          <cell r="A36" t="str">
            <v>TJDF16</v>
          </cell>
          <cell r="B36" t="str">
            <v>JAC</v>
          </cell>
          <cell r="C36" t="str">
            <v>JS2</v>
          </cell>
          <cell r="D36" t="str">
            <v>1.5 LUXURY 4X2 MT 5P</v>
          </cell>
          <cell r="E36">
            <v>2024</v>
          </cell>
          <cell r="F36" t="str">
            <v>Callegari</v>
          </cell>
          <cell r="G36" t="str">
            <v>Matriz</v>
          </cell>
          <cell r="H36" t="str">
            <v>26-12-2025</v>
          </cell>
          <cell r="I36" t="str">
            <v>10:14:22</v>
          </cell>
        </row>
        <row r="37">
          <cell r="A37" t="str">
            <v>SCZP26</v>
          </cell>
          <cell r="B37" t="str">
            <v>RAM</v>
          </cell>
          <cell r="C37" t="str">
            <v>NEW 1500</v>
          </cell>
          <cell r="D37" t="str">
            <v>5.7 REBEL 4X4 AT 4P</v>
          </cell>
          <cell r="E37">
            <v>2022</v>
          </cell>
          <cell r="F37" t="str">
            <v>Callegari</v>
          </cell>
          <cell r="G37" t="str">
            <v>Matriz</v>
          </cell>
          <cell r="H37" t="str">
            <v>26-12-2025</v>
          </cell>
          <cell r="I37" t="str">
            <v>10:15:06</v>
          </cell>
        </row>
        <row r="38">
          <cell r="A38" t="str">
            <v>PYXJ35</v>
          </cell>
          <cell r="B38" t="str">
            <v>CHANGAN</v>
          </cell>
          <cell r="C38" t="str">
            <v>CX70</v>
          </cell>
          <cell r="D38" t="str">
            <v>1.5T ELITE 4X2 MT 5P</v>
          </cell>
          <cell r="E38">
            <v>2022</v>
          </cell>
          <cell r="F38" t="str">
            <v>Callegari</v>
          </cell>
          <cell r="G38" t="str">
            <v>Matriz</v>
          </cell>
          <cell r="H38" t="str">
            <v>26-12-2025</v>
          </cell>
          <cell r="I38" t="str">
            <v>10:16:50</v>
          </cell>
        </row>
        <row r="39">
          <cell r="A39" t="str">
            <v>SFLW13</v>
          </cell>
          <cell r="B39" t="str">
            <v>PEUGEOT</v>
          </cell>
          <cell r="C39" t="str">
            <v>NUEVO 5008</v>
          </cell>
          <cell r="D39" t="str">
            <v>1.5 GT BLUEHDI 130 4X2 EAT8 5P</v>
          </cell>
          <cell r="E39">
            <v>2023</v>
          </cell>
          <cell r="F39" t="str">
            <v>Callegari</v>
          </cell>
          <cell r="G39" t="str">
            <v>Matriz</v>
          </cell>
          <cell r="H39" t="str">
            <v>26-12-2025</v>
          </cell>
          <cell r="I39" t="str">
            <v>10:26:25</v>
          </cell>
        </row>
        <row r="40">
          <cell r="A40" t="str">
            <v>KCBZ84</v>
          </cell>
          <cell r="B40" t="str">
            <v>FORD</v>
          </cell>
          <cell r="C40" t="str">
            <v>F-150 NEW</v>
          </cell>
          <cell r="D40" t="str">
            <v>5.0 XLT CC DOB. CAB. 4X4 AT 4P</v>
          </cell>
          <cell r="E40">
            <v>2018</v>
          </cell>
          <cell r="F40" t="str">
            <v>Callegari</v>
          </cell>
          <cell r="G40" t="str">
            <v>Matriz</v>
          </cell>
          <cell r="H40" t="str">
            <v>26-12-2025</v>
          </cell>
          <cell r="I40" t="str">
            <v>10:27:00</v>
          </cell>
        </row>
        <row r="41">
          <cell r="A41" t="str">
            <v>SJDW14</v>
          </cell>
          <cell r="B41" t="str">
            <v>CHEVROLET</v>
          </cell>
          <cell r="C41" t="str">
            <v>SILVERADO</v>
          </cell>
          <cell r="D41" t="str">
            <v>3.0 HIGH COUNTRY 4X4 AT 4P</v>
          </cell>
          <cell r="E41">
            <v>2023</v>
          </cell>
          <cell r="F41" t="str">
            <v>Callegari</v>
          </cell>
          <cell r="G41" t="str">
            <v>Matriz</v>
          </cell>
          <cell r="H41" t="str">
            <v>26-12-2025</v>
          </cell>
          <cell r="I41" t="str">
            <v>10:27:36</v>
          </cell>
        </row>
        <row r="42">
          <cell r="A42" t="str">
            <v>LVWS91</v>
          </cell>
          <cell r="B42" t="str">
            <v>FORD</v>
          </cell>
          <cell r="C42" t="str">
            <v>NEW F-150 RAPTOR</v>
          </cell>
          <cell r="D42" t="str">
            <v>3.5 CC 4X4 DOB. CAB. AT 4P</v>
          </cell>
          <cell r="E42">
            <v>2020</v>
          </cell>
          <cell r="F42" t="str">
            <v>Callegari</v>
          </cell>
          <cell r="G42" t="str">
            <v>Matriz</v>
          </cell>
          <cell r="H42" t="str">
            <v>26-12-2025</v>
          </cell>
          <cell r="I42" t="str">
            <v>10:28:14</v>
          </cell>
        </row>
        <row r="43">
          <cell r="A43" t="str">
            <v>SSKR77</v>
          </cell>
          <cell r="B43" t="str">
            <v>JAC</v>
          </cell>
          <cell r="C43" t="str">
            <v>REFINE</v>
          </cell>
          <cell r="D43" t="str">
            <v>1.9T CARGO 4X2 MT 4P</v>
          </cell>
          <cell r="E43">
            <v>2023</v>
          </cell>
          <cell r="F43" t="str">
            <v>Callegari</v>
          </cell>
          <cell r="G43" t="str">
            <v>Matriz</v>
          </cell>
          <cell r="H43" t="str">
            <v>26-12-2025</v>
          </cell>
          <cell r="I43" t="str">
            <v>10:30:44</v>
          </cell>
        </row>
        <row r="44">
          <cell r="A44" t="str">
            <v>SHDG76</v>
          </cell>
          <cell r="B44" t="str">
            <v>PEUGEOT</v>
          </cell>
          <cell r="C44" t="str">
            <v>LANDTREK</v>
          </cell>
          <cell r="D44" t="str">
            <v>1.9 ACTIVE HDI DIESEL 4X4 150 HP MT 4P</v>
          </cell>
          <cell r="E44">
            <v>2023</v>
          </cell>
          <cell r="F44" t="str">
            <v>Callegari</v>
          </cell>
          <cell r="G44" t="str">
            <v>Matriz</v>
          </cell>
          <cell r="H44" t="str">
            <v>26-12-2025</v>
          </cell>
          <cell r="I44" t="str">
            <v>10:46:40</v>
          </cell>
        </row>
        <row r="45">
          <cell r="A45" t="str">
            <v>SLWF47</v>
          </cell>
          <cell r="B45" t="str">
            <v>NISSAN</v>
          </cell>
          <cell r="C45" t="str">
            <v>VERSA</v>
          </cell>
          <cell r="D45" t="str">
            <v>1.6 SENSE 4X2 MT 4P</v>
          </cell>
          <cell r="E45">
            <v>2023</v>
          </cell>
          <cell r="F45" t="str">
            <v>Callegari</v>
          </cell>
          <cell r="G45" t="str">
            <v>Matriz</v>
          </cell>
          <cell r="H45" t="str">
            <v>26-12-2025</v>
          </cell>
          <cell r="I45" t="str">
            <v>10:49:01</v>
          </cell>
        </row>
        <row r="46">
          <cell r="A46" t="str">
            <v>SFDY98</v>
          </cell>
          <cell r="B46" t="str">
            <v>PEUGEOT</v>
          </cell>
          <cell r="C46" t="str">
            <v>NUEVO 2008</v>
          </cell>
          <cell r="D46" t="str">
            <v>1.2 ALLURE PURETECH 130 4X2 MT 5P</v>
          </cell>
          <cell r="E46">
            <v>2023</v>
          </cell>
          <cell r="F46" t="str">
            <v>Callegari</v>
          </cell>
          <cell r="G46" t="str">
            <v>Matriz</v>
          </cell>
          <cell r="H46" t="str">
            <v>26-12-2025</v>
          </cell>
          <cell r="I46" t="str">
            <v>10:50:24</v>
          </cell>
        </row>
        <row r="47">
          <cell r="A47" t="str">
            <v>PYLP70</v>
          </cell>
          <cell r="B47" t="str">
            <v>PEUGEOT</v>
          </cell>
          <cell r="C47" t="str">
            <v>NUEVO 3008</v>
          </cell>
          <cell r="D47" t="str">
            <v>1.5 ACTIVE PACK BLUEHDI DIESEL 4X2 130 MT6 5P</v>
          </cell>
          <cell r="E47">
            <v>2021</v>
          </cell>
          <cell r="F47" t="str">
            <v>Callegari</v>
          </cell>
          <cell r="G47" t="str">
            <v>Matriz</v>
          </cell>
          <cell r="H47" t="str">
            <v>26-12-2025</v>
          </cell>
          <cell r="I47" t="str">
            <v>10:52:23</v>
          </cell>
        </row>
        <row r="48">
          <cell r="A48" t="str">
            <v>PSTV15</v>
          </cell>
          <cell r="B48" t="str">
            <v>MG</v>
          </cell>
          <cell r="C48" t="str">
            <v>HS</v>
          </cell>
          <cell r="D48" t="str">
            <v>2.0T DCT TROPHY AWD AT 5P</v>
          </cell>
          <cell r="E48">
            <v>2021</v>
          </cell>
          <cell r="F48" t="str">
            <v>Callegari</v>
          </cell>
          <cell r="G48" t="str">
            <v>Matriz</v>
          </cell>
          <cell r="H48" t="str">
            <v>26-12-2025</v>
          </cell>
          <cell r="I48" t="str">
            <v>10:52:55</v>
          </cell>
        </row>
        <row r="49">
          <cell r="A49" t="str">
            <v>SSVL57</v>
          </cell>
          <cell r="B49" t="str">
            <v>JAC</v>
          </cell>
          <cell r="C49" t="str">
            <v>T8 PRO</v>
          </cell>
          <cell r="D49" t="str">
            <v>2.0 ADVANCE 4X4 DIESEL MT 4P</v>
          </cell>
          <cell r="E49">
            <v>2023</v>
          </cell>
          <cell r="F49" t="str">
            <v>Callegari</v>
          </cell>
          <cell r="G49" t="str">
            <v>Matriz</v>
          </cell>
          <cell r="H49" t="str">
            <v>26-12-2025</v>
          </cell>
          <cell r="I49" t="str">
            <v>10:57:38</v>
          </cell>
        </row>
        <row r="50">
          <cell r="A50" t="str">
            <v>PKTZ57</v>
          </cell>
          <cell r="B50" t="str">
            <v>FORD</v>
          </cell>
          <cell r="C50" t="str">
            <v>F-150</v>
          </cell>
          <cell r="D50" t="str">
            <v>5.0 LARIAT SPORT 4X4 CC DOB. CAB. AT 4P</v>
          </cell>
          <cell r="E50">
            <v>2021</v>
          </cell>
          <cell r="F50" t="str">
            <v>Callegari</v>
          </cell>
          <cell r="G50" t="str">
            <v>Matriz</v>
          </cell>
          <cell r="H50" t="str">
            <v>26-12-2025</v>
          </cell>
          <cell r="I50" t="str">
            <v>11:00:19</v>
          </cell>
        </row>
        <row r="51">
          <cell r="A51" t="str">
            <v>TDYK32</v>
          </cell>
          <cell r="B51" t="str">
            <v>PEUGEOT</v>
          </cell>
          <cell r="C51">
            <v>3008</v>
          </cell>
          <cell r="D51" t="str">
            <v>1.2 ACTIVE PACK PURETECH 130 4X2 MT6 5P</v>
          </cell>
          <cell r="E51">
            <v>2024</v>
          </cell>
          <cell r="F51" t="str">
            <v>Callegari</v>
          </cell>
          <cell r="G51" t="str">
            <v>Matriz</v>
          </cell>
          <cell r="H51" t="str">
            <v>26-12-2025</v>
          </cell>
          <cell r="I51" t="str">
            <v>11:00:55</v>
          </cell>
        </row>
        <row r="52">
          <cell r="A52" t="str">
            <v>SVGL43</v>
          </cell>
          <cell r="B52" t="str">
            <v>PEUGEOT</v>
          </cell>
          <cell r="C52" t="str">
            <v>NUEVO 2008</v>
          </cell>
          <cell r="D52" t="str">
            <v>1.5 GT LINE BLUEHDI DIESEL 130 4X2 EAT8 5P</v>
          </cell>
          <cell r="E52">
            <v>2023</v>
          </cell>
          <cell r="F52" t="str">
            <v>Callegari</v>
          </cell>
          <cell r="G52" t="str">
            <v>Matriz</v>
          </cell>
          <cell r="H52" t="str">
            <v>26-12-2025</v>
          </cell>
          <cell r="I52" t="str">
            <v>11:03:39</v>
          </cell>
        </row>
        <row r="53">
          <cell r="A53" t="str">
            <v>TFGR11</v>
          </cell>
          <cell r="B53" t="str">
            <v>KIA</v>
          </cell>
          <cell r="C53" t="str">
            <v>NIRO</v>
          </cell>
          <cell r="D53" t="str">
            <v>1.6L GDI EX FULL HEV HYBRID 4X2 6DCT AT 5P</v>
          </cell>
          <cell r="E53">
            <v>2024</v>
          </cell>
          <cell r="F53" t="str">
            <v>Callegari</v>
          </cell>
          <cell r="G53" t="str">
            <v>Matriz</v>
          </cell>
          <cell r="H53" t="str">
            <v>26-12-2025</v>
          </cell>
          <cell r="I53" t="str">
            <v>11:23:14</v>
          </cell>
        </row>
        <row r="54">
          <cell r="A54" t="str">
            <v>PKBJ31</v>
          </cell>
          <cell r="B54" t="str">
            <v>SSANGYONG</v>
          </cell>
          <cell r="C54" t="str">
            <v>NEW KORANDO</v>
          </cell>
          <cell r="D54" t="str">
            <v>1.5 LX CG100 4X2 MT 5P</v>
          </cell>
          <cell r="E54">
            <v>2021</v>
          </cell>
          <cell r="F54" t="str">
            <v>Callegari</v>
          </cell>
          <cell r="G54" t="str">
            <v>Matriz</v>
          </cell>
          <cell r="H54" t="str">
            <v>26-12-2025</v>
          </cell>
          <cell r="I54" t="str">
            <v>11:27:01</v>
          </cell>
        </row>
        <row r="55">
          <cell r="A55" t="str">
            <v>TTVD23</v>
          </cell>
          <cell r="B55" t="str">
            <v>HYUNDAI</v>
          </cell>
          <cell r="C55" t="str">
            <v>ALL NEW SANTA FE</v>
          </cell>
          <cell r="D55" t="str">
            <v>2.5 MX5 DESIGN 4WD AT 5P</v>
          </cell>
          <cell r="E55">
            <v>2025</v>
          </cell>
          <cell r="F55" t="str">
            <v>Callegari</v>
          </cell>
          <cell r="G55" t="str">
            <v>Matriz</v>
          </cell>
          <cell r="H55" t="str">
            <v>26-12-2025</v>
          </cell>
          <cell r="I55" t="str">
            <v>11:35:14</v>
          </cell>
        </row>
        <row r="56">
          <cell r="A56" t="str">
            <v>SDGD26</v>
          </cell>
          <cell r="B56" t="str">
            <v>PEUGEOT</v>
          </cell>
          <cell r="C56" t="str">
            <v>NUEVO 5008</v>
          </cell>
          <cell r="D56" t="str">
            <v>1.6 GT PURETECH 4X2 180 EAT8 5P</v>
          </cell>
          <cell r="E56">
            <v>2022</v>
          </cell>
          <cell r="F56" t="str">
            <v>Callegari</v>
          </cell>
          <cell r="G56" t="str">
            <v>Matriz</v>
          </cell>
          <cell r="H56" t="str">
            <v>26-12-2025</v>
          </cell>
          <cell r="I56" t="str">
            <v>11:37:13</v>
          </cell>
        </row>
        <row r="57">
          <cell r="A57" t="str">
            <v>SWTR81</v>
          </cell>
          <cell r="B57" t="str">
            <v>FORD</v>
          </cell>
          <cell r="C57" t="str">
            <v>RANGER</v>
          </cell>
          <cell r="D57" t="str">
            <v>2.2 XL EURO 6 DIESEL 4X4 DOB. CAB. MT 4P</v>
          </cell>
          <cell r="E57">
            <v>2023</v>
          </cell>
          <cell r="F57" t="str">
            <v>Callegari</v>
          </cell>
          <cell r="G57" t="str">
            <v>Matriz</v>
          </cell>
          <cell r="H57" t="str">
            <v>26-12-2025</v>
          </cell>
          <cell r="I57" t="str">
            <v>11:42:21</v>
          </cell>
        </row>
        <row r="58">
          <cell r="A58" t="str">
            <v>SPSY59</v>
          </cell>
          <cell r="B58" t="str">
            <v>CHEVROLET</v>
          </cell>
          <cell r="C58" t="str">
            <v>ONIX</v>
          </cell>
          <cell r="D58" t="str">
            <v>1.0T RS 4X2 HB MT 5P</v>
          </cell>
          <cell r="E58">
            <v>2023</v>
          </cell>
          <cell r="F58" t="str">
            <v>Callegari</v>
          </cell>
          <cell r="G58" t="str">
            <v>Matriz</v>
          </cell>
          <cell r="H58" t="str">
            <v>26-12-2025</v>
          </cell>
          <cell r="I58" t="str">
            <v>11:48:10</v>
          </cell>
        </row>
        <row r="59">
          <cell r="A59" t="str">
            <v>TJSK30</v>
          </cell>
          <cell r="B59" t="str">
            <v>FORD</v>
          </cell>
          <cell r="C59" t="str">
            <v>NUEVA RANGER</v>
          </cell>
          <cell r="D59" t="str">
            <v>3.0 LTD DIESEL 4X4 DOB. CAB. AT 4P</v>
          </cell>
          <cell r="E59">
            <v>2024</v>
          </cell>
          <cell r="F59" t="str">
            <v>Callegari</v>
          </cell>
          <cell r="G59" t="str">
            <v>Matriz</v>
          </cell>
          <cell r="H59" t="str">
            <v>26-12-2025</v>
          </cell>
          <cell r="I59" t="str">
            <v>11:49:38</v>
          </cell>
        </row>
        <row r="60">
          <cell r="A60" t="str">
            <v>SKSZ63</v>
          </cell>
          <cell r="B60" t="str">
            <v>JMC</v>
          </cell>
          <cell r="C60" t="str">
            <v>VIGUS</v>
          </cell>
          <cell r="D60" t="str">
            <v>2.4 PLUS DIESEL 4X2 EURO5 MT 4P</v>
          </cell>
          <cell r="E60">
            <v>2023</v>
          </cell>
          <cell r="F60" t="str">
            <v>Callegari</v>
          </cell>
          <cell r="G60" t="str">
            <v>Matriz</v>
          </cell>
          <cell r="H60" t="str">
            <v>26-12-2025</v>
          </cell>
          <cell r="I60" t="str">
            <v>11:54:20</v>
          </cell>
        </row>
        <row r="61">
          <cell r="A61" t="str">
            <v>RTLL28</v>
          </cell>
          <cell r="B61" t="str">
            <v>MAHINDRA</v>
          </cell>
          <cell r="C61" t="str">
            <v>KUV100</v>
          </cell>
          <cell r="D61" t="str">
            <v>1.2 ELITE 4X2 MT 5P</v>
          </cell>
          <cell r="E61">
            <v>2022</v>
          </cell>
          <cell r="F61" t="str">
            <v>Callegari</v>
          </cell>
          <cell r="G61" t="str">
            <v>Matriz</v>
          </cell>
          <cell r="H61" t="str">
            <v>26-12-2025</v>
          </cell>
          <cell r="I61" t="str">
            <v>11:56:38</v>
          </cell>
        </row>
        <row r="62">
          <cell r="A62" t="str">
            <v>SHZR71</v>
          </cell>
          <cell r="B62" t="str">
            <v>SUBARU</v>
          </cell>
          <cell r="C62" t="str">
            <v>XV</v>
          </cell>
          <cell r="D62" t="str">
            <v>2.0I AWD CVT AT 5P</v>
          </cell>
          <cell r="E62">
            <v>2023</v>
          </cell>
          <cell r="F62" t="str">
            <v>Callegari</v>
          </cell>
          <cell r="G62" t="str">
            <v>Matriz</v>
          </cell>
          <cell r="H62" t="str">
            <v>26-12-2025</v>
          </cell>
          <cell r="I62" t="str">
            <v>12:05:59</v>
          </cell>
        </row>
        <row r="63">
          <cell r="A63" t="str">
            <v>TSPX19</v>
          </cell>
          <cell r="B63" t="str">
            <v>MAZDA</v>
          </cell>
          <cell r="C63" t="str">
            <v>CX-60</v>
          </cell>
          <cell r="D63" t="str">
            <v>3.3 MHEV PREMIUM SPORT AWD AT 5P</v>
          </cell>
          <cell r="E63">
            <v>2025</v>
          </cell>
          <cell r="F63" t="str">
            <v>Callegari</v>
          </cell>
          <cell r="G63" t="str">
            <v>Matriz</v>
          </cell>
          <cell r="H63" t="str">
            <v>26-12-2025</v>
          </cell>
          <cell r="I63" t="str">
            <v>12:17:05</v>
          </cell>
        </row>
        <row r="64">
          <cell r="A64" t="str">
            <v>TFGL44</v>
          </cell>
          <cell r="B64" t="str">
            <v>OPEL</v>
          </cell>
          <cell r="C64" t="str">
            <v>NEW GRANDLAND</v>
          </cell>
          <cell r="D64" t="str">
            <v>1.2T GS LINE 4X2 AT 5P</v>
          </cell>
          <cell r="E64">
            <v>2024</v>
          </cell>
          <cell r="F64" t="str">
            <v>Callegari</v>
          </cell>
          <cell r="G64" t="str">
            <v>Matriz</v>
          </cell>
          <cell r="H64" t="str">
            <v>26-12-2025</v>
          </cell>
          <cell r="I64" t="str">
            <v>12:19:15</v>
          </cell>
        </row>
        <row r="65">
          <cell r="A65" t="str">
            <v>SSTS80</v>
          </cell>
          <cell r="B65" t="str">
            <v>DFSK</v>
          </cell>
          <cell r="C65">
            <v>560</v>
          </cell>
          <cell r="D65" t="str">
            <v>1.8 COMFORT 4X2 MT 5P</v>
          </cell>
          <cell r="E65">
            <v>2023</v>
          </cell>
          <cell r="F65" t="str">
            <v>Callegari</v>
          </cell>
          <cell r="G65" t="str">
            <v>Matriz</v>
          </cell>
          <cell r="H65" t="str">
            <v>26-12-2025</v>
          </cell>
          <cell r="I65" t="str">
            <v>12:21:40</v>
          </cell>
        </row>
        <row r="66">
          <cell r="A66" t="str">
            <v>SXTX58</v>
          </cell>
          <cell r="B66" t="str">
            <v>NISSAN</v>
          </cell>
          <cell r="C66" t="str">
            <v>QASHQAI</v>
          </cell>
          <cell r="D66" t="str">
            <v>1.3T ADVANCE 2WD MT 5P</v>
          </cell>
          <cell r="E66">
            <v>2023</v>
          </cell>
          <cell r="F66" t="str">
            <v>Callegari</v>
          </cell>
          <cell r="G66" t="str">
            <v>Matriz</v>
          </cell>
          <cell r="H66" t="str">
            <v>26-12-2025</v>
          </cell>
          <cell r="I66" t="str">
            <v>12:24:32</v>
          </cell>
        </row>
        <row r="67">
          <cell r="A67" t="str">
            <v>SFLX53</v>
          </cell>
          <cell r="B67" t="str">
            <v>NISSAN</v>
          </cell>
          <cell r="C67" t="str">
            <v>QASHQAI</v>
          </cell>
          <cell r="D67" t="str">
            <v>1.3T SENSE 2WD MT 5P</v>
          </cell>
          <cell r="E67">
            <v>2023</v>
          </cell>
          <cell r="F67" t="str">
            <v>Callegari</v>
          </cell>
          <cell r="G67" t="str">
            <v>Matriz</v>
          </cell>
          <cell r="H67" t="str">
            <v>26-12-2025</v>
          </cell>
          <cell r="I67" t="str">
            <v>12:27:22</v>
          </cell>
        </row>
        <row r="68">
          <cell r="A68" t="str">
            <v>TSYZ42</v>
          </cell>
          <cell r="B68" t="str">
            <v>JEEP</v>
          </cell>
          <cell r="C68" t="str">
            <v>COMPASS</v>
          </cell>
          <cell r="D68" t="str">
            <v>1.3 LIMITED 4X2 AT 5P</v>
          </cell>
          <cell r="E68">
            <v>2025</v>
          </cell>
          <cell r="F68" t="str">
            <v>Callegari</v>
          </cell>
          <cell r="G68" t="str">
            <v>Matriz</v>
          </cell>
          <cell r="H68" t="str">
            <v>26-12-2025</v>
          </cell>
          <cell r="I68" t="str">
            <v>12:31:39</v>
          </cell>
        </row>
        <row r="69">
          <cell r="A69" t="str">
            <v>TFGP60</v>
          </cell>
          <cell r="B69" t="str">
            <v>NISSAN</v>
          </cell>
          <cell r="C69" t="str">
            <v>QASHQAI</v>
          </cell>
          <cell r="D69" t="str">
            <v>1.3T ADVANCE PLUS 2WD CVT AT 5P</v>
          </cell>
          <cell r="E69">
            <v>2024</v>
          </cell>
          <cell r="F69" t="str">
            <v>Callegari</v>
          </cell>
          <cell r="G69" t="str">
            <v>Matriz</v>
          </cell>
          <cell r="H69" t="str">
            <v>26-12-2025</v>
          </cell>
          <cell r="I69" t="str">
            <v>12:44:17</v>
          </cell>
        </row>
        <row r="70">
          <cell r="A70" t="str">
            <v>SSTS34</v>
          </cell>
          <cell r="B70" t="str">
            <v>NISSAN</v>
          </cell>
          <cell r="C70" t="str">
            <v>NUEVA X-TRAIL</v>
          </cell>
          <cell r="D70" t="str">
            <v>1.5 E-POWER EXCLUSIVE HYBRID 4X4 CVT AT 5P</v>
          </cell>
          <cell r="E70">
            <v>2023</v>
          </cell>
          <cell r="F70" t="str">
            <v>Callegari</v>
          </cell>
          <cell r="G70" t="str">
            <v>Matriz</v>
          </cell>
          <cell r="H70" t="str">
            <v>26-12-2025</v>
          </cell>
          <cell r="I70" t="str">
            <v>12:52:13</v>
          </cell>
        </row>
        <row r="71">
          <cell r="A71" t="str">
            <v>PXVL80</v>
          </cell>
          <cell r="B71" t="str">
            <v>TOYOTA</v>
          </cell>
          <cell r="C71" t="str">
            <v>C-HR</v>
          </cell>
          <cell r="D71" t="str">
            <v>1.8 LUXURY 4X2 CVT AT 5P</v>
          </cell>
          <cell r="E71">
            <v>2021</v>
          </cell>
          <cell r="F71" t="str">
            <v>Callegari</v>
          </cell>
          <cell r="G71" t="str">
            <v>Matriz</v>
          </cell>
          <cell r="H71" t="str">
            <v>26-12-2025</v>
          </cell>
          <cell r="I71" t="str">
            <v>13:03:24</v>
          </cell>
        </row>
        <row r="72">
          <cell r="A72" t="str">
            <v>LHCW17</v>
          </cell>
          <cell r="B72" t="str">
            <v>PEUGEOT</v>
          </cell>
          <cell r="C72">
            <v>3008</v>
          </cell>
          <cell r="D72" t="str">
            <v>1.5 ALLURE BLUEHDI DIESEL 4X2 130HP EAT8 5P</v>
          </cell>
          <cell r="E72">
            <v>2019</v>
          </cell>
          <cell r="F72" t="str">
            <v>Callegari</v>
          </cell>
          <cell r="G72" t="str">
            <v>Matriz</v>
          </cell>
          <cell r="H72" t="str">
            <v>26-12-2025</v>
          </cell>
          <cell r="I72" t="str">
            <v>15:54:58</v>
          </cell>
        </row>
        <row r="73">
          <cell r="A73" t="str">
            <v>PCDV84</v>
          </cell>
          <cell r="B73" t="str">
            <v>FORD</v>
          </cell>
          <cell r="C73" t="str">
            <v>EDGE NEW</v>
          </cell>
          <cell r="D73" t="str">
            <v>2.0 SEL ECOBOOST AWD AT 5P</v>
          </cell>
          <cell r="E73">
            <v>2020</v>
          </cell>
          <cell r="F73" t="str">
            <v>Callegari</v>
          </cell>
          <cell r="G73" t="str">
            <v>Matriz</v>
          </cell>
          <cell r="H73" t="str">
            <v>26-12-2025</v>
          </cell>
          <cell r="I73" t="str">
            <v>15:58:19</v>
          </cell>
        </row>
        <row r="74">
          <cell r="A74" t="str">
            <v>PJDC98</v>
          </cell>
          <cell r="B74" t="str">
            <v>FORD</v>
          </cell>
          <cell r="C74" t="str">
            <v>TERRITORY</v>
          </cell>
          <cell r="D74" t="str">
            <v>1.5 TITANIUM PLUS 4X2 AT 5P</v>
          </cell>
          <cell r="E74">
            <v>2021</v>
          </cell>
          <cell r="F74" t="str">
            <v>Callegari</v>
          </cell>
          <cell r="G74" t="str">
            <v>Matriz</v>
          </cell>
          <cell r="H74" t="str">
            <v>26-12-2025</v>
          </cell>
          <cell r="I74" t="str">
            <v>16:01:44</v>
          </cell>
        </row>
        <row r="75">
          <cell r="A75" t="str">
            <v>JGFD64</v>
          </cell>
          <cell r="B75" t="str">
            <v>FORD</v>
          </cell>
          <cell r="C75" t="str">
            <v>EXPEDITION</v>
          </cell>
          <cell r="D75" t="str">
            <v>3.5 XLT 4X2 AT 5P</v>
          </cell>
          <cell r="E75">
            <v>2017</v>
          </cell>
          <cell r="F75" t="str">
            <v>Callegari</v>
          </cell>
          <cell r="G75" t="str">
            <v>Matriz</v>
          </cell>
          <cell r="H75" t="str">
            <v>26-12-2025</v>
          </cell>
          <cell r="I75" t="str">
            <v>16:03:22</v>
          </cell>
        </row>
        <row r="76">
          <cell r="A76" t="str">
            <v>GLRH21</v>
          </cell>
          <cell r="B76" t="str">
            <v>SSANGYONG</v>
          </cell>
          <cell r="C76" t="str">
            <v>REXTON</v>
          </cell>
          <cell r="D76" t="str">
            <v>2.0 DIESEL 2WD MT 5P</v>
          </cell>
          <cell r="E76">
            <v>2015</v>
          </cell>
          <cell r="F76" t="str">
            <v>Callegari</v>
          </cell>
          <cell r="G76" t="str">
            <v>Matriz</v>
          </cell>
          <cell r="H76" t="str">
            <v>26-12-2025</v>
          </cell>
          <cell r="I76" t="str">
            <v>16:05:44</v>
          </cell>
        </row>
        <row r="77">
          <cell r="A77" t="str">
            <v>LPXJ44</v>
          </cell>
          <cell r="B77" t="str">
            <v>CITROEN</v>
          </cell>
          <cell r="C77" t="str">
            <v>C3 AIRCROSS NEW</v>
          </cell>
          <cell r="D77" t="str">
            <v>1.2 PURETECH FEEL 4X2 110 S&amp;S 6AT 5P</v>
          </cell>
          <cell r="E77">
            <v>2019</v>
          </cell>
          <cell r="F77" t="str">
            <v>Callegari</v>
          </cell>
          <cell r="G77" t="str">
            <v>Matriz</v>
          </cell>
          <cell r="H77" t="str">
            <v>26-12-2025</v>
          </cell>
          <cell r="I77" t="str">
            <v>16:08:39</v>
          </cell>
        </row>
        <row r="78">
          <cell r="A78" t="str">
            <v>RZFB31</v>
          </cell>
          <cell r="B78" t="str">
            <v>CHEVROLET</v>
          </cell>
          <cell r="C78" t="str">
            <v>ALL NEW TRACKER</v>
          </cell>
          <cell r="D78" t="str">
            <v>1.2T LTZ FWD AT 5P</v>
          </cell>
          <cell r="E78">
            <v>2022</v>
          </cell>
          <cell r="F78" t="str">
            <v>Callegari</v>
          </cell>
          <cell r="G78" t="str">
            <v>Matriz</v>
          </cell>
          <cell r="H78" t="str">
            <v>26-12-2025</v>
          </cell>
          <cell r="I78" t="str">
            <v>16:12:36</v>
          </cell>
        </row>
        <row r="79">
          <cell r="A79" t="str">
            <v>RZSJ23</v>
          </cell>
          <cell r="B79" t="str">
            <v>PEUGEOT</v>
          </cell>
          <cell r="C79" t="str">
            <v>NUEVO 3008</v>
          </cell>
          <cell r="D79" t="str">
            <v>1.2 ACTIVE PACK PURETECH 4X2 130 MT6 5P</v>
          </cell>
          <cell r="E79">
            <v>2022</v>
          </cell>
          <cell r="F79" t="str">
            <v>Callegari</v>
          </cell>
          <cell r="G79" t="str">
            <v>Matriz</v>
          </cell>
          <cell r="H79" t="str">
            <v>26-12-2025</v>
          </cell>
          <cell r="I79" t="str">
            <v>16:15:29</v>
          </cell>
        </row>
        <row r="80">
          <cell r="A80" t="str">
            <v>SPSZ16</v>
          </cell>
          <cell r="B80" t="str">
            <v>FORD</v>
          </cell>
          <cell r="C80" t="str">
            <v>RANGER</v>
          </cell>
          <cell r="D80" t="str">
            <v>3.2 FX4 4X4 DIESEL DOB. CAB. AT 4P</v>
          </cell>
          <cell r="E80">
            <v>2023</v>
          </cell>
          <cell r="F80" t="str">
            <v>Callegari</v>
          </cell>
          <cell r="G80" t="str">
            <v>Matriz</v>
          </cell>
          <cell r="H80" t="str">
            <v>26-12-2025</v>
          </cell>
          <cell r="I80" t="str">
            <v>20:13:59</v>
          </cell>
        </row>
        <row r="81">
          <cell r="A81" t="str">
            <v>RRWP23</v>
          </cell>
          <cell r="B81" t="str">
            <v>MITSUBISHI</v>
          </cell>
          <cell r="C81" t="str">
            <v>ECLIPSE CROSS</v>
          </cell>
          <cell r="D81" t="str">
            <v>1.5 RX 4X2 AT 5P</v>
          </cell>
          <cell r="E81">
            <v>2022</v>
          </cell>
          <cell r="F81" t="str">
            <v>Callegari</v>
          </cell>
          <cell r="G81" t="str">
            <v>Matriz</v>
          </cell>
          <cell r="H81" t="str">
            <v>29-12-2025</v>
          </cell>
          <cell r="I81" t="str">
            <v>09:38:33</v>
          </cell>
        </row>
        <row r="82">
          <cell r="A82" t="str">
            <v>TFGL70</v>
          </cell>
          <cell r="B82" t="str">
            <v>FORD</v>
          </cell>
          <cell r="C82" t="str">
            <v>NUEVA RANGER</v>
          </cell>
          <cell r="D82" t="str">
            <v>3.0T RAPTOR 4X4 DOB. CAB. AT 4P</v>
          </cell>
          <cell r="E82">
            <v>2024</v>
          </cell>
          <cell r="F82" t="str">
            <v>Callegari</v>
          </cell>
          <cell r="G82" t="str">
            <v>Matriz</v>
          </cell>
          <cell r="H82" t="str">
            <v>29-12-2025</v>
          </cell>
          <cell r="I82" t="str">
            <v>09:41:37</v>
          </cell>
        </row>
        <row r="83">
          <cell r="A83" t="str">
            <v>VCRP11</v>
          </cell>
          <cell r="B83" t="str">
            <v>DFSK</v>
          </cell>
          <cell r="C83" t="str">
            <v>TRUCK</v>
          </cell>
          <cell r="D83" t="str">
            <v>1.0 C22 4X2 PICK UP DC EURO VI MT 4P</v>
          </cell>
          <cell r="E83">
            <v>2025</v>
          </cell>
          <cell r="F83" t="str">
            <v>Callegari</v>
          </cell>
          <cell r="G83" t="str">
            <v>Matriz</v>
          </cell>
          <cell r="H83" t="str">
            <v>29-12-2025</v>
          </cell>
          <cell r="I83" t="str">
            <v>10:15:39</v>
          </cell>
        </row>
        <row r="84">
          <cell r="A84" t="str">
            <v>LLBS77</v>
          </cell>
          <cell r="B84" t="str">
            <v>NISSAN</v>
          </cell>
          <cell r="C84" t="str">
            <v>KICKS</v>
          </cell>
          <cell r="D84" t="str">
            <v>1.6 SENSE 4X2 MT 5P</v>
          </cell>
          <cell r="E84">
            <v>2019</v>
          </cell>
          <cell r="F84" t="str">
            <v>Callegari</v>
          </cell>
          <cell r="G84" t="str">
            <v>Matriz</v>
          </cell>
          <cell r="H84" t="str">
            <v>29-12-2025</v>
          </cell>
          <cell r="I84" t="str">
            <v>10:21:58</v>
          </cell>
        </row>
        <row r="85">
          <cell r="A85" t="str">
            <v>SPFY64</v>
          </cell>
          <cell r="B85" t="str">
            <v>MAZDA</v>
          </cell>
          <cell r="C85" t="str">
            <v>NEW CX-9</v>
          </cell>
          <cell r="D85" t="str">
            <v>2.5L GTX AWD TURBO PLUS -IPM- 6AT 5P</v>
          </cell>
          <cell r="E85">
            <v>2023</v>
          </cell>
          <cell r="F85" t="str">
            <v>Callegari</v>
          </cell>
          <cell r="G85" t="str">
            <v>Matriz</v>
          </cell>
          <cell r="H85" t="str">
            <v>29-12-2025</v>
          </cell>
          <cell r="I85" t="str">
            <v>10:26:58</v>
          </cell>
        </row>
        <row r="86">
          <cell r="A86" t="str">
            <v>PZVG79</v>
          </cell>
          <cell r="B86" t="str">
            <v>PEUGEOT</v>
          </cell>
          <cell r="C86">
            <v>308</v>
          </cell>
          <cell r="D86" t="str">
            <v>1.2 ALLURE PURETECH 4X2 EAT6 5P</v>
          </cell>
          <cell r="E86">
            <v>2021</v>
          </cell>
          <cell r="F86" t="str">
            <v>Callegari</v>
          </cell>
          <cell r="G86" t="str">
            <v>Matriz</v>
          </cell>
          <cell r="H86" t="str">
            <v>29-12-2025</v>
          </cell>
          <cell r="I86" t="str">
            <v>10:31:53</v>
          </cell>
        </row>
        <row r="87">
          <cell r="A87" t="str">
            <v>THXP42</v>
          </cell>
          <cell r="B87" t="str">
            <v>NISSAN</v>
          </cell>
          <cell r="C87" t="str">
            <v>VERSA</v>
          </cell>
          <cell r="D87" t="str">
            <v>1.6 ADVANCE 4X2 MT 4P</v>
          </cell>
          <cell r="E87">
            <v>2024</v>
          </cell>
          <cell r="F87" t="str">
            <v>Callegari</v>
          </cell>
          <cell r="G87" t="str">
            <v>Matriz</v>
          </cell>
          <cell r="H87" t="str">
            <v>29-12-2025</v>
          </cell>
          <cell r="I87" t="str">
            <v>10:35:41</v>
          </cell>
        </row>
        <row r="88">
          <cell r="A88" t="str">
            <v>SXHX90</v>
          </cell>
          <cell r="B88" t="str">
            <v>PEUGEOT</v>
          </cell>
          <cell r="C88" t="str">
            <v>NUEVO 5008</v>
          </cell>
          <cell r="D88" t="str">
            <v>1.5 ALLURE PACK BLUEHDI 130 4X2 EAT8 5P</v>
          </cell>
          <cell r="E88">
            <v>2024</v>
          </cell>
          <cell r="F88" t="str">
            <v>Callegari</v>
          </cell>
          <cell r="G88" t="str">
            <v>Matriz</v>
          </cell>
          <cell r="H88" t="str">
            <v>29-12-2025</v>
          </cell>
          <cell r="I88" t="str">
            <v>10:40:36</v>
          </cell>
        </row>
        <row r="89">
          <cell r="A89" t="str">
            <v>SXHV61</v>
          </cell>
          <cell r="B89" t="str">
            <v>FORD</v>
          </cell>
          <cell r="C89" t="str">
            <v>EXPLORER</v>
          </cell>
          <cell r="D89" t="str">
            <v>2.3 ECOBOOST XLT 4X2 AT 5P</v>
          </cell>
          <cell r="E89">
            <v>2024</v>
          </cell>
          <cell r="F89" t="str">
            <v>Callegari</v>
          </cell>
          <cell r="G89" t="str">
            <v>Matriz</v>
          </cell>
          <cell r="H89" t="str">
            <v>29-12-2025</v>
          </cell>
          <cell r="I89" t="str">
            <v>10:42:47</v>
          </cell>
        </row>
        <row r="90">
          <cell r="A90" t="str">
            <v>THHJ17</v>
          </cell>
          <cell r="B90" t="str">
            <v>NISSAN</v>
          </cell>
          <cell r="C90" t="str">
            <v>QASHQAI</v>
          </cell>
          <cell r="D90" t="str">
            <v>1.3T ADVANCE 2WD CVT AT 5P</v>
          </cell>
          <cell r="E90">
            <v>2024</v>
          </cell>
          <cell r="F90" t="str">
            <v>Callegari</v>
          </cell>
          <cell r="G90" t="str">
            <v>Matriz</v>
          </cell>
          <cell r="H90" t="str">
            <v>29-12-2025</v>
          </cell>
          <cell r="I90" t="str">
            <v>10:45:04</v>
          </cell>
        </row>
        <row r="91">
          <cell r="A91" t="str">
            <v>SPZC38</v>
          </cell>
          <cell r="B91" t="str">
            <v>DFSK</v>
          </cell>
          <cell r="C91">
            <v>580</v>
          </cell>
          <cell r="D91" t="str">
            <v>1.8 COMFORT 4X2 MT 5P</v>
          </cell>
          <cell r="E91">
            <v>2023</v>
          </cell>
          <cell r="F91" t="str">
            <v>Callegari</v>
          </cell>
          <cell r="G91" t="str">
            <v>Matriz</v>
          </cell>
          <cell r="H91" t="str">
            <v>29-12-2025</v>
          </cell>
          <cell r="I91" t="str">
            <v>10:46:33</v>
          </cell>
        </row>
        <row r="92">
          <cell r="A92" t="str">
            <v>SRHZ99</v>
          </cell>
          <cell r="B92" t="str">
            <v>VOLKSWAGEN</v>
          </cell>
          <cell r="C92" t="str">
            <v>AMAROK</v>
          </cell>
          <cell r="D92" t="str">
            <v>2.0 HIGHLINE DIESEL 4MOTION 4X4 DOB. CAB. AT 4P</v>
          </cell>
          <cell r="E92">
            <v>2023</v>
          </cell>
          <cell r="F92" t="str">
            <v>Callegari</v>
          </cell>
          <cell r="G92" t="str">
            <v>Matriz</v>
          </cell>
          <cell r="H92" t="str">
            <v>29-12-2025</v>
          </cell>
          <cell r="I92" t="str">
            <v>10:48:51</v>
          </cell>
        </row>
        <row r="93">
          <cell r="A93" t="str">
            <v>SLRL57</v>
          </cell>
          <cell r="B93" t="str">
            <v>CHERY</v>
          </cell>
          <cell r="C93" t="str">
            <v>TIGGO 2</v>
          </cell>
          <cell r="D93" t="str">
            <v>1.5 VVT GLS 4X2 MT 5P</v>
          </cell>
          <cell r="E93">
            <v>2023</v>
          </cell>
          <cell r="F93" t="str">
            <v>Callegari</v>
          </cell>
          <cell r="G93" t="str">
            <v>Matriz</v>
          </cell>
          <cell r="H93" t="str">
            <v>29-12-2025</v>
          </cell>
          <cell r="I93" t="str">
            <v>10:55:47</v>
          </cell>
        </row>
        <row r="94">
          <cell r="A94" t="str">
            <v>RXXW40</v>
          </cell>
          <cell r="B94" t="str">
            <v>HYUNDAI</v>
          </cell>
          <cell r="C94" t="str">
            <v>STARIA</v>
          </cell>
          <cell r="D94" t="str">
            <v>2.2 US4 FG CRDI DIESEL 2WD MT 5P</v>
          </cell>
          <cell r="E94">
            <v>2022</v>
          </cell>
          <cell r="F94" t="str">
            <v>Callegari</v>
          </cell>
          <cell r="G94" t="str">
            <v>Matriz</v>
          </cell>
          <cell r="H94" t="str">
            <v>29-12-2025</v>
          </cell>
          <cell r="I94" t="str">
            <v>10:58:25</v>
          </cell>
        </row>
        <row r="95">
          <cell r="A95" t="str">
            <v>PDGT60</v>
          </cell>
          <cell r="B95" t="str">
            <v>FORD</v>
          </cell>
          <cell r="C95" t="str">
            <v>TERRITORY</v>
          </cell>
          <cell r="D95" t="str">
            <v>1.5 TITANIUM 4X2 AT 5P</v>
          </cell>
          <cell r="E95">
            <v>2021</v>
          </cell>
          <cell r="F95" t="str">
            <v>Callegari</v>
          </cell>
          <cell r="G95" t="str">
            <v>Matriz</v>
          </cell>
          <cell r="H95" t="str">
            <v>29-12-2025</v>
          </cell>
          <cell r="I95" t="str">
            <v>11:20:25</v>
          </cell>
        </row>
        <row r="96">
          <cell r="A96" t="str">
            <v>SHLX18</v>
          </cell>
          <cell r="B96" t="str">
            <v>PEUGEOT</v>
          </cell>
          <cell r="C96" t="str">
            <v>NUEVO 308</v>
          </cell>
          <cell r="D96" t="str">
            <v>1.2 ALLURE PACK PURETECH 130 4X2 EAT8 5P</v>
          </cell>
          <cell r="E96">
            <v>2023</v>
          </cell>
          <cell r="F96" t="str">
            <v>Callegari</v>
          </cell>
          <cell r="G96" t="str">
            <v>Matriz</v>
          </cell>
          <cell r="H96" t="str">
            <v>29-12-2025</v>
          </cell>
          <cell r="I96" t="str">
            <v>12:06:57</v>
          </cell>
        </row>
        <row r="97">
          <cell r="A97" t="str">
            <v>TDYJ19</v>
          </cell>
          <cell r="B97" t="str">
            <v>CHERY</v>
          </cell>
          <cell r="C97" t="str">
            <v>TIGGO 7 PRO</v>
          </cell>
          <cell r="D97" t="str">
            <v>1.5T GLX 4X2 CVT AT 5P</v>
          </cell>
          <cell r="E97">
            <v>2024</v>
          </cell>
          <cell r="F97" t="str">
            <v>Callegari</v>
          </cell>
          <cell r="G97" t="str">
            <v>Matriz</v>
          </cell>
          <cell r="H97" t="str">
            <v>29-12-2025</v>
          </cell>
          <cell r="I97" t="str">
            <v>12:08:41</v>
          </cell>
        </row>
        <row r="98">
          <cell r="A98" t="str">
            <v>SDPF24</v>
          </cell>
          <cell r="B98" t="str">
            <v>PEUGEOT</v>
          </cell>
          <cell r="C98" t="str">
            <v>NUEVO 3008</v>
          </cell>
          <cell r="D98" t="str">
            <v>1.2 ACTIVE PACK PURETECH 130 4X2 MT6 5P</v>
          </cell>
          <cell r="E98">
            <v>2023</v>
          </cell>
          <cell r="F98" t="str">
            <v>Callegari</v>
          </cell>
          <cell r="G98" t="str">
            <v>Matriz</v>
          </cell>
          <cell r="H98" t="str">
            <v>29-12-2025</v>
          </cell>
          <cell r="I98" t="str">
            <v>12:09:32</v>
          </cell>
        </row>
        <row r="99">
          <cell r="A99" t="str">
            <v>KTDB92</v>
          </cell>
          <cell r="B99" t="str">
            <v>CHERY</v>
          </cell>
          <cell r="C99" t="str">
            <v>TIGGO 2</v>
          </cell>
          <cell r="D99" t="str">
            <v>1.5 GLX 4X2 MT 5P</v>
          </cell>
          <cell r="E99">
            <v>2019</v>
          </cell>
          <cell r="F99" t="str">
            <v>Callegari</v>
          </cell>
          <cell r="G99" t="str">
            <v>Matriz</v>
          </cell>
          <cell r="H99" t="str">
            <v>29-12-2025</v>
          </cell>
          <cell r="I99" t="str">
            <v>12:10:51</v>
          </cell>
        </row>
        <row r="100">
          <cell r="A100" t="str">
            <v>LYLY95</v>
          </cell>
          <cell r="B100" t="str">
            <v>MG</v>
          </cell>
          <cell r="C100" t="str">
            <v>ZS</v>
          </cell>
          <cell r="D100" t="str">
            <v>1.5 COMFORT 4X2 MT 5P</v>
          </cell>
          <cell r="E100">
            <v>2020</v>
          </cell>
          <cell r="F100" t="str">
            <v>Callegari</v>
          </cell>
          <cell r="G100" t="str">
            <v>Matriz</v>
          </cell>
          <cell r="H100" t="str">
            <v>29-12-2025</v>
          </cell>
          <cell r="I100" t="str">
            <v>12:12:17</v>
          </cell>
        </row>
        <row r="101">
          <cell r="A101" t="str">
            <v>TBDD19</v>
          </cell>
          <cell r="B101" t="str">
            <v>PEUGEOT</v>
          </cell>
          <cell r="C101">
            <v>3008</v>
          </cell>
          <cell r="D101" t="str">
            <v>1.2 ACTIVE PACK PURETECH 130 4X2 MT6 5P</v>
          </cell>
          <cell r="E101">
            <v>2024</v>
          </cell>
          <cell r="F101" t="str">
            <v>Callegari</v>
          </cell>
          <cell r="G101" t="str">
            <v>Matriz</v>
          </cell>
          <cell r="H101" t="str">
            <v>29-12-2025</v>
          </cell>
          <cell r="I101" t="str">
            <v>12:12:54</v>
          </cell>
        </row>
        <row r="102">
          <cell r="A102" t="str">
            <v>SHBX95</v>
          </cell>
          <cell r="B102" t="str">
            <v>EXEED</v>
          </cell>
          <cell r="C102" t="str">
            <v>TXL</v>
          </cell>
          <cell r="D102" t="str">
            <v>2.0T UNLIMITED 4X2 DCT AT 5P</v>
          </cell>
          <cell r="E102">
            <v>2023</v>
          </cell>
          <cell r="F102" t="str">
            <v>Callegari</v>
          </cell>
          <cell r="G102" t="str">
            <v>Matriz</v>
          </cell>
          <cell r="H102" t="str">
            <v>29-12-2025</v>
          </cell>
          <cell r="I102" t="str">
            <v>12:14:10</v>
          </cell>
        </row>
        <row r="103">
          <cell r="A103" t="str">
            <v>SHDC12</v>
          </cell>
          <cell r="B103" t="str">
            <v>CHERY</v>
          </cell>
          <cell r="C103" t="str">
            <v>TIGGO 2 PRO</v>
          </cell>
          <cell r="D103" t="str">
            <v>1.0 GLX 4X2 CVT AT 5P</v>
          </cell>
          <cell r="E103">
            <v>2023</v>
          </cell>
          <cell r="F103" t="str">
            <v>Callegari</v>
          </cell>
          <cell r="G103" t="str">
            <v>Matriz</v>
          </cell>
          <cell r="H103" t="str">
            <v>29-12-2025</v>
          </cell>
          <cell r="I103" t="str">
            <v>12:15:11</v>
          </cell>
        </row>
        <row r="104">
          <cell r="A104" t="str">
            <v>SLZB73</v>
          </cell>
          <cell r="B104" t="str">
            <v>NISSAN</v>
          </cell>
          <cell r="C104" t="str">
            <v>NAVARA</v>
          </cell>
          <cell r="D104" t="str">
            <v>2.3D LE DIESEL 4X4 DOB.CAB. MT 4P</v>
          </cell>
          <cell r="E104">
            <v>2023</v>
          </cell>
          <cell r="F104" t="str">
            <v>Callegari</v>
          </cell>
          <cell r="G104" t="str">
            <v>Matriz</v>
          </cell>
          <cell r="H104" t="str">
            <v>29-12-2025</v>
          </cell>
          <cell r="I104" t="str">
            <v>12:16:42</v>
          </cell>
        </row>
        <row r="105">
          <cell r="A105" t="str">
            <v>PCFF55</v>
          </cell>
          <cell r="B105" t="str">
            <v>VOLKSWAGEN</v>
          </cell>
          <cell r="C105" t="str">
            <v>POLO</v>
          </cell>
          <cell r="D105" t="str">
            <v>1.6 COMFORTLINE 4X2 MT5 5P</v>
          </cell>
          <cell r="E105">
            <v>2022</v>
          </cell>
          <cell r="F105" t="str">
            <v>Callegari</v>
          </cell>
          <cell r="G105" t="str">
            <v>Matriz</v>
          </cell>
          <cell r="H105" t="str">
            <v>29-12-2025</v>
          </cell>
          <cell r="I105" t="str">
            <v>13:14:02</v>
          </cell>
        </row>
        <row r="106">
          <cell r="A106" t="str">
            <v>RYRL42</v>
          </cell>
          <cell r="B106" t="str">
            <v>PEUGEOT</v>
          </cell>
          <cell r="C106" t="str">
            <v>NUEVO 208</v>
          </cell>
          <cell r="D106" t="str">
            <v>1.2 PURETECH ACTIVE PACK 4X2 75 MT 5P</v>
          </cell>
          <cell r="E106">
            <v>2022</v>
          </cell>
          <cell r="F106" t="str">
            <v>Callegari</v>
          </cell>
          <cell r="G106" t="str">
            <v>Matriz</v>
          </cell>
          <cell r="H106" t="str">
            <v>29-12-2025</v>
          </cell>
          <cell r="I106" t="str">
            <v>13:15:20</v>
          </cell>
        </row>
        <row r="107">
          <cell r="A107" t="str">
            <v>TFGR21</v>
          </cell>
          <cell r="B107" t="str">
            <v>FORD</v>
          </cell>
          <cell r="C107" t="str">
            <v>NUEVA RANGER</v>
          </cell>
          <cell r="D107" t="str">
            <v>3.0 LTD DIESEL 4X4 DOB. CAB. AT 4P</v>
          </cell>
          <cell r="E107">
            <v>2024</v>
          </cell>
          <cell r="F107" t="str">
            <v>Callegari</v>
          </cell>
          <cell r="G107" t="str">
            <v>Matriz</v>
          </cell>
          <cell r="H107" t="str">
            <v>29-12-2025</v>
          </cell>
          <cell r="I107" t="str">
            <v>13:15:55</v>
          </cell>
        </row>
        <row r="108">
          <cell r="A108" t="str">
            <v>TGVH61</v>
          </cell>
          <cell r="B108" t="str">
            <v>JAECOO</v>
          </cell>
          <cell r="C108">
            <v>7</v>
          </cell>
          <cell r="D108" t="str">
            <v>1.6T PRIME FWD 4X2 AT 5P</v>
          </cell>
          <cell r="E108">
            <v>2025</v>
          </cell>
          <cell r="F108" t="str">
            <v>Callegari</v>
          </cell>
          <cell r="G108" t="str">
            <v>Matriz</v>
          </cell>
          <cell r="H108" t="str">
            <v>29-12-2025</v>
          </cell>
          <cell r="I108" t="str">
            <v>13:16:34</v>
          </cell>
        </row>
        <row r="109">
          <cell r="A109" t="str">
            <v>SXHV72</v>
          </cell>
          <cell r="B109" t="str">
            <v>CHERY</v>
          </cell>
          <cell r="C109" t="str">
            <v>TIGGO 2 PRO</v>
          </cell>
          <cell r="D109" t="str">
            <v>1.5 GLS 4X2 MT 5P</v>
          </cell>
          <cell r="E109">
            <v>2024</v>
          </cell>
          <cell r="F109" t="str">
            <v>Callegari</v>
          </cell>
          <cell r="G109" t="str">
            <v>Matriz</v>
          </cell>
          <cell r="H109" t="str">
            <v>29-12-2025</v>
          </cell>
          <cell r="I109" t="str">
            <v>13:17:42</v>
          </cell>
        </row>
        <row r="110">
          <cell r="A110" t="str">
            <v>SPPD67</v>
          </cell>
          <cell r="B110" t="str">
            <v>PEUGEOT</v>
          </cell>
          <cell r="C110" t="str">
            <v>NUEVO 3008</v>
          </cell>
          <cell r="D110" t="str">
            <v>1.5 ACTIVE PACK BLUEHDI 130 4X2 MT6 5P</v>
          </cell>
          <cell r="E110">
            <v>2023</v>
          </cell>
          <cell r="F110" t="str">
            <v>Callegari</v>
          </cell>
          <cell r="G110" t="str">
            <v>Matriz</v>
          </cell>
          <cell r="H110" t="str">
            <v>29-12-2025</v>
          </cell>
          <cell r="I110" t="str">
            <v>13:18:46</v>
          </cell>
        </row>
        <row r="111">
          <cell r="A111" t="str">
            <v>FHRL53</v>
          </cell>
          <cell r="B111" t="str">
            <v>JEEP</v>
          </cell>
          <cell r="C111" t="str">
            <v>GRAND CHEROKEE</v>
          </cell>
          <cell r="D111" t="str">
            <v>3.0 LAREDO DIESEL 4WD AT 5P</v>
          </cell>
          <cell r="E111">
            <v>2013</v>
          </cell>
          <cell r="F111" t="str">
            <v>Callegari</v>
          </cell>
          <cell r="G111" t="str">
            <v>Matriz</v>
          </cell>
          <cell r="H111" t="str">
            <v>29-12-2025</v>
          </cell>
          <cell r="I111" t="str">
            <v>13:19:37</v>
          </cell>
        </row>
        <row r="112">
          <cell r="A112" t="str">
            <v>LYPB73</v>
          </cell>
          <cell r="B112" t="str">
            <v>FORD</v>
          </cell>
          <cell r="C112" t="str">
            <v>ECOSPORT</v>
          </cell>
          <cell r="D112" t="str">
            <v>1.5 TITANIUM 4X2 MT 5P</v>
          </cell>
          <cell r="E112">
            <v>2020</v>
          </cell>
          <cell r="F112" t="str">
            <v>Callegari</v>
          </cell>
          <cell r="G112" t="str">
            <v>Matriz</v>
          </cell>
          <cell r="H112" t="str">
            <v>29-12-2025</v>
          </cell>
          <cell r="I112" t="str">
            <v>13:20:56</v>
          </cell>
        </row>
        <row r="113">
          <cell r="A113" t="str">
            <v>VDBK40</v>
          </cell>
          <cell r="B113" t="str">
            <v>PEUGEOT</v>
          </cell>
          <cell r="C113" t="str">
            <v>NEW 3008</v>
          </cell>
          <cell r="D113" t="str">
            <v>1.2 GT MHEV 4X2 136 EDCT AT 5P</v>
          </cell>
          <cell r="E113">
            <v>2025</v>
          </cell>
          <cell r="F113" t="str">
            <v>Callegari</v>
          </cell>
          <cell r="G113" t="str">
            <v>Matriz</v>
          </cell>
          <cell r="H113" t="str">
            <v>29-12-2025</v>
          </cell>
          <cell r="I113" t="str">
            <v>13:21:35</v>
          </cell>
        </row>
        <row r="114">
          <cell r="A114" t="str">
            <v>SPZB83</v>
          </cell>
          <cell r="B114" t="str">
            <v>PEUGEOT</v>
          </cell>
          <cell r="C114" t="str">
            <v>NUEVO 3008</v>
          </cell>
          <cell r="D114" t="str">
            <v>1.6 ALLURE PACK THP 165 4X2 EAT6 5P</v>
          </cell>
          <cell r="E114">
            <v>2023</v>
          </cell>
          <cell r="F114" t="str">
            <v>Callegari</v>
          </cell>
          <cell r="G114" t="str">
            <v>Matriz</v>
          </cell>
          <cell r="H114" t="str">
            <v>29-12-2025</v>
          </cell>
          <cell r="I114" t="str">
            <v>13:22:46</v>
          </cell>
        </row>
        <row r="115">
          <cell r="A115" t="str">
            <v>JHSK67</v>
          </cell>
          <cell r="B115" t="str">
            <v>CHEVROLET</v>
          </cell>
          <cell r="C115" t="str">
            <v>CAPTIVA 6</v>
          </cell>
          <cell r="D115" t="str">
            <v>2.4 LS FWD 6AT 5P</v>
          </cell>
          <cell r="E115">
            <v>2017</v>
          </cell>
          <cell r="F115" t="str">
            <v>Callegari</v>
          </cell>
          <cell r="G115" t="str">
            <v>Matriz</v>
          </cell>
          <cell r="H115" t="str">
            <v>29-12-2025</v>
          </cell>
          <cell r="I115" t="str">
            <v>13:24:18</v>
          </cell>
        </row>
        <row r="116">
          <cell r="A116" t="str">
            <v>PPGH46</v>
          </cell>
          <cell r="B116" t="str">
            <v>MG</v>
          </cell>
          <cell r="C116" t="str">
            <v>NEW 3</v>
          </cell>
          <cell r="D116" t="str">
            <v>1.5 STD 4X2 HB MT 5P</v>
          </cell>
          <cell r="E116">
            <v>2021</v>
          </cell>
          <cell r="F116" t="str">
            <v>Callegari</v>
          </cell>
          <cell r="G116" t="str">
            <v>Matriz</v>
          </cell>
          <cell r="H116" t="str">
            <v>29-12-2025</v>
          </cell>
          <cell r="I116" t="str">
            <v>13:26:39</v>
          </cell>
        </row>
        <row r="117">
          <cell r="A117" t="str">
            <v>KWXG99</v>
          </cell>
          <cell r="B117" t="str">
            <v>KIA</v>
          </cell>
          <cell r="C117" t="str">
            <v>SORENTO</v>
          </cell>
          <cell r="D117" t="str">
            <v>2.2 EX DIESEL 2WD 8AT 5P</v>
          </cell>
          <cell r="E117">
            <v>2020</v>
          </cell>
          <cell r="F117" t="str">
            <v>Callegari</v>
          </cell>
          <cell r="G117" t="str">
            <v>Matriz</v>
          </cell>
          <cell r="H117" t="str">
            <v>29-12-2025</v>
          </cell>
          <cell r="I117" t="str">
            <v>15:55:02</v>
          </cell>
        </row>
        <row r="118">
          <cell r="A118" t="str">
            <v>JXGC32</v>
          </cell>
          <cell r="B118" t="str">
            <v>PEUGEOT</v>
          </cell>
          <cell r="C118">
            <v>3008</v>
          </cell>
          <cell r="D118" t="str">
            <v>1.6 ALLURE 4X2 THP 165HP EAT6 5P</v>
          </cell>
          <cell r="E118">
            <v>2018</v>
          </cell>
          <cell r="F118" t="str">
            <v>Callegari</v>
          </cell>
          <cell r="G118" t="str">
            <v>Matriz</v>
          </cell>
          <cell r="H118" t="str">
            <v>29-12-2025</v>
          </cell>
          <cell r="I118" t="str">
            <v>16:03:18</v>
          </cell>
        </row>
        <row r="119">
          <cell r="A119" t="str">
            <v>RRTD33</v>
          </cell>
          <cell r="B119" t="str">
            <v>CHERY</v>
          </cell>
          <cell r="C119" t="str">
            <v>TIGGO 7 PRO</v>
          </cell>
          <cell r="D119" t="str">
            <v>1.5T GLX 4X2 CVT AT 5P</v>
          </cell>
          <cell r="E119">
            <v>2022</v>
          </cell>
          <cell r="F119" t="str">
            <v>Callegari</v>
          </cell>
          <cell r="G119" t="str">
            <v>Matriz</v>
          </cell>
          <cell r="H119" t="str">
            <v>29-12-2025</v>
          </cell>
          <cell r="I119" t="str">
            <v>16:06:20</v>
          </cell>
        </row>
        <row r="120">
          <cell r="A120" t="str">
            <v>RZJJ64</v>
          </cell>
          <cell r="B120" t="str">
            <v>FORD</v>
          </cell>
          <cell r="C120" t="str">
            <v>F-150 NEW</v>
          </cell>
          <cell r="D120" t="str">
            <v>5.0 XLT CC DOB. CAB. 4X4 AT 4P</v>
          </cell>
          <cell r="E120">
            <v>2022</v>
          </cell>
          <cell r="F120" t="str">
            <v>Callegari</v>
          </cell>
          <cell r="G120" t="str">
            <v>Matriz</v>
          </cell>
          <cell r="H120" t="str">
            <v>29-12-2025</v>
          </cell>
          <cell r="I120" t="str">
            <v>16:07:01</v>
          </cell>
        </row>
        <row r="121">
          <cell r="A121" t="str">
            <v>TSGB53</v>
          </cell>
          <cell r="B121" t="str">
            <v>PEUGEOT</v>
          </cell>
          <cell r="C121" t="str">
            <v>NEW 2008</v>
          </cell>
          <cell r="D121" t="str">
            <v>1.2 ALLURE PACK PURETECH 130HP 4X2 EAT8 5P</v>
          </cell>
          <cell r="E121">
            <v>2025</v>
          </cell>
          <cell r="F121" t="str">
            <v>Callegari</v>
          </cell>
          <cell r="G121" t="str">
            <v>Matriz</v>
          </cell>
          <cell r="H121" t="str">
            <v>29-12-2025</v>
          </cell>
          <cell r="I121" t="str">
            <v>16:10:23</v>
          </cell>
        </row>
        <row r="122">
          <cell r="A122" t="str">
            <v>VKXJ45</v>
          </cell>
          <cell r="B122" t="str">
            <v>KIA</v>
          </cell>
          <cell r="C122" t="str">
            <v>SOLUTO</v>
          </cell>
          <cell r="D122" t="str">
            <v>1.4 LX 4X2 E6 MT 4P</v>
          </cell>
          <cell r="E122">
            <v>2026</v>
          </cell>
          <cell r="F122" t="str">
            <v>Callegari</v>
          </cell>
          <cell r="G122" t="str">
            <v>Matriz</v>
          </cell>
          <cell r="H122" t="str">
            <v>29-12-2025</v>
          </cell>
          <cell r="I122" t="str">
            <v>16:11:52</v>
          </cell>
        </row>
        <row r="123">
          <cell r="A123" t="str">
            <v>TSYX30</v>
          </cell>
          <cell r="B123" t="str">
            <v>KIA</v>
          </cell>
          <cell r="C123" t="str">
            <v>NUEVO SELTOS</v>
          </cell>
          <cell r="D123" t="str">
            <v>1.4T GDI EX 4X2 7DCT AT 5P</v>
          </cell>
          <cell r="E123">
            <v>2025</v>
          </cell>
          <cell r="F123" t="str">
            <v>Callegari</v>
          </cell>
          <cell r="G123" t="str">
            <v>Matriz</v>
          </cell>
          <cell r="H123" t="str">
            <v>29-12-2025</v>
          </cell>
          <cell r="I123" t="str">
            <v>16:16:37</v>
          </cell>
        </row>
        <row r="124">
          <cell r="A124" t="str">
            <v>STBR37</v>
          </cell>
          <cell r="B124" t="str">
            <v>PEUGEOT</v>
          </cell>
          <cell r="C124" t="str">
            <v>NUEVO 3008</v>
          </cell>
          <cell r="D124" t="str">
            <v>1.2 ACTIVE PACK PURETECH 130 4X2 MT6 5P</v>
          </cell>
          <cell r="E124">
            <v>2023</v>
          </cell>
          <cell r="F124" t="str">
            <v>Callegari</v>
          </cell>
          <cell r="G124" t="str">
            <v>Matriz</v>
          </cell>
          <cell r="H124" t="str">
            <v>29-12-2025</v>
          </cell>
          <cell r="I124" t="str">
            <v>16:17:18</v>
          </cell>
        </row>
        <row r="125">
          <cell r="A125" t="str">
            <v>VBBD41</v>
          </cell>
          <cell r="B125" t="str">
            <v>PEUGEOT</v>
          </cell>
          <cell r="C125">
            <v>3008</v>
          </cell>
          <cell r="D125" t="str">
            <v>1.2 ACTIVE PACK PURETECH 130 4X2 MT6 5P</v>
          </cell>
          <cell r="E125">
            <v>2025</v>
          </cell>
          <cell r="F125" t="str">
            <v>Callegari</v>
          </cell>
          <cell r="G125" t="str">
            <v>Matriz</v>
          </cell>
          <cell r="H125" t="str">
            <v>29-12-2025</v>
          </cell>
          <cell r="I125" t="str">
            <v>16:18:11</v>
          </cell>
        </row>
        <row r="126">
          <cell r="A126" t="str">
            <v>VGPT26</v>
          </cell>
          <cell r="B126" t="str">
            <v>PEUGEOT</v>
          </cell>
          <cell r="C126" t="str">
            <v>LANDTREK</v>
          </cell>
          <cell r="D126" t="str">
            <v>2.2 ACTION4 BLUEHDI DIESEL 4X4 180HP AT 4P</v>
          </cell>
          <cell r="E126">
            <v>2025</v>
          </cell>
          <cell r="F126" t="str">
            <v>Callegari</v>
          </cell>
          <cell r="G126" t="str">
            <v>Matriz</v>
          </cell>
          <cell r="H126" t="str">
            <v>29-12-2025</v>
          </cell>
          <cell r="I126" t="str">
            <v>16:18:55</v>
          </cell>
        </row>
        <row r="127">
          <cell r="A127" t="str">
            <v>VGPT41</v>
          </cell>
          <cell r="B127" t="str">
            <v>PEUGEOT</v>
          </cell>
          <cell r="C127" t="str">
            <v>LANDTREK</v>
          </cell>
          <cell r="D127" t="str">
            <v>2.2 ACTIVE BLUEHDI DIESEL 4X4 180HP AT 4P</v>
          </cell>
          <cell r="E127">
            <v>2025</v>
          </cell>
          <cell r="F127" t="str">
            <v>Callegari</v>
          </cell>
          <cell r="G127" t="str">
            <v>Matriz</v>
          </cell>
          <cell r="H127" t="str">
            <v>29-12-2025</v>
          </cell>
          <cell r="I127" t="str">
            <v>16:19:44</v>
          </cell>
        </row>
        <row r="128">
          <cell r="A128" t="str">
            <v>TSGB49</v>
          </cell>
          <cell r="B128" t="str">
            <v>PEUGEOT</v>
          </cell>
          <cell r="C128" t="str">
            <v>NEW PARTNER</v>
          </cell>
          <cell r="D128" t="str">
            <v>1.5 MCA L1 HDI DIESEL 100HP 4X2 MT 5P</v>
          </cell>
          <cell r="E128">
            <v>2025</v>
          </cell>
          <cell r="F128" t="str">
            <v>Callegari</v>
          </cell>
          <cell r="G128" t="str">
            <v>Matriz</v>
          </cell>
          <cell r="H128" t="str">
            <v>29-12-2025</v>
          </cell>
          <cell r="I128" t="str">
            <v>16:20:42</v>
          </cell>
        </row>
        <row r="129">
          <cell r="A129" t="str">
            <v>RGLK10</v>
          </cell>
          <cell r="B129" t="str">
            <v>MAHINDRA</v>
          </cell>
          <cell r="C129" t="str">
            <v>KUV100</v>
          </cell>
          <cell r="D129" t="str">
            <v>1.2 BASE 4X2 MT 5P</v>
          </cell>
          <cell r="E129">
            <v>2022</v>
          </cell>
          <cell r="F129" t="str">
            <v>Callegari</v>
          </cell>
          <cell r="G129" t="str">
            <v>Matriz</v>
          </cell>
          <cell r="H129" t="str">
            <v>30-12-2025</v>
          </cell>
          <cell r="I129" t="str">
            <v>00:16:19</v>
          </cell>
        </row>
        <row r="130">
          <cell r="A130" t="str">
            <v>TSGB36</v>
          </cell>
          <cell r="B130" t="str">
            <v>PEUGEOT</v>
          </cell>
          <cell r="C130">
            <v>3008</v>
          </cell>
          <cell r="D130" t="str">
            <v>1.2 ACTIVE PACK PURETECH 130 4X2 MT6 5P</v>
          </cell>
          <cell r="E130">
            <v>2025</v>
          </cell>
          <cell r="F130" t="str">
            <v>Callegari</v>
          </cell>
          <cell r="G130" t="str">
            <v>Matriz</v>
          </cell>
          <cell r="H130" t="str">
            <v>30-12-2025</v>
          </cell>
          <cell r="I130" t="str">
            <v>09:23:50</v>
          </cell>
        </row>
        <row r="131">
          <cell r="A131" t="str">
            <v>LHRV25</v>
          </cell>
          <cell r="B131" t="str">
            <v>MG</v>
          </cell>
          <cell r="C131" t="str">
            <v>RX5</v>
          </cell>
          <cell r="D131" t="str">
            <v>1.5T COMFORT 2WD MT 5P</v>
          </cell>
          <cell r="E131">
            <v>2019</v>
          </cell>
          <cell r="F131" t="str">
            <v>Callegari</v>
          </cell>
          <cell r="G131" t="str">
            <v>Matriz</v>
          </cell>
          <cell r="H131" t="str">
            <v>30-12-2025</v>
          </cell>
          <cell r="I131" t="str">
            <v>13:58:25</v>
          </cell>
        </row>
        <row r="132">
          <cell r="A132" t="str">
            <v>TJCZ64</v>
          </cell>
          <cell r="B132" t="str">
            <v>OPEL</v>
          </cell>
          <cell r="C132" t="str">
            <v>NEW GRANDLAND</v>
          </cell>
          <cell r="D132" t="str">
            <v>1.5 GS LINE DIESEL 4X2 AT8 5P</v>
          </cell>
          <cell r="E132">
            <v>2024</v>
          </cell>
          <cell r="F132" t="str">
            <v>Callegari</v>
          </cell>
          <cell r="G132" t="str">
            <v>Matriz</v>
          </cell>
          <cell r="H132" t="str">
            <v>30-12-2025</v>
          </cell>
          <cell r="I132" t="str">
            <v>16:25:49</v>
          </cell>
        </row>
        <row r="133">
          <cell r="A133" t="str">
            <v>STBR36</v>
          </cell>
          <cell r="B133" t="str">
            <v>PEUGEOT</v>
          </cell>
          <cell r="C133" t="str">
            <v>NUEVO 308</v>
          </cell>
          <cell r="D133" t="str">
            <v>1.2 ALLURE PURETECH 130 4X2 MT 5P</v>
          </cell>
          <cell r="E133">
            <v>2023</v>
          </cell>
          <cell r="F133" t="str">
            <v>Callegari</v>
          </cell>
          <cell r="G133" t="str">
            <v>Matriz</v>
          </cell>
          <cell r="H133" t="str">
            <v>30-12-2025</v>
          </cell>
          <cell r="I133" t="str">
            <v>16:26:59</v>
          </cell>
        </row>
        <row r="134">
          <cell r="A134" t="str">
            <v>VGPT22</v>
          </cell>
          <cell r="B134" t="str">
            <v>PEUGEOT</v>
          </cell>
          <cell r="C134" t="str">
            <v>LANDTREK</v>
          </cell>
          <cell r="D134" t="str">
            <v>2.2 ACTION4 BLUEHDI DIESEL 4X4 180HP AT 4P</v>
          </cell>
          <cell r="E134">
            <v>2025</v>
          </cell>
          <cell r="F134" t="str">
            <v>Callegari</v>
          </cell>
          <cell r="G134" t="str">
            <v>Matriz</v>
          </cell>
          <cell r="H134" t="str">
            <v>30-12-2025</v>
          </cell>
          <cell r="I134" t="str">
            <v>16:27:39</v>
          </cell>
        </row>
        <row r="135">
          <cell r="A135" t="str">
            <v>TSGB48</v>
          </cell>
          <cell r="B135" t="str">
            <v>PEUGEOT</v>
          </cell>
          <cell r="C135">
            <v>3008</v>
          </cell>
          <cell r="D135" t="str">
            <v>1.6 GT BLACK PACK PURETECH 180 4X2 EAT8 5P</v>
          </cell>
          <cell r="E135">
            <v>2025</v>
          </cell>
          <cell r="F135" t="str">
            <v>Callegari</v>
          </cell>
          <cell r="G135" t="str">
            <v>Matriz</v>
          </cell>
          <cell r="H135" t="str">
            <v>30-12-2025</v>
          </cell>
          <cell r="I135" t="str">
            <v>16:29:10</v>
          </cell>
        </row>
        <row r="136">
          <cell r="A136" t="str">
            <v>TPCR98</v>
          </cell>
          <cell r="B136" t="str">
            <v>PEUGEOT</v>
          </cell>
          <cell r="C136">
            <v>2008</v>
          </cell>
          <cell r="D136" t="str">
            <v>1.2 ALLURE PACK PURETECH 130 4X2 MT 5P</v>
          </cell>
          <cell r="E136">
            <v>2024</v>
          </cell>
          <cell r="F136" t="str">
            <v>Callegari</v>
          </cell>
          <cell r="G136" t="str">
            <v>Matriz</v>
          </cell>
          <cell r="H136" t="str">
            <v>30-12-2025</v>
          </cell>
          <cell r="I136" t="str">
            <v>16:30:43</v>
          </cell>
        </row>
        <row r="137">
          <cell r="A137" t="str">
            <v>TSGB43</v>
          </cell>
          <cell r="B137" t="str">
            <v>PEUGEOT</v>
          </cell>
          <cell r="C137">
            <v>3008</v>
          </cell>
          <cell r="D137" t="str">
            <v>1.6 GT HYBRID4 300 4X4 EAT8 5P</v>
          </cell>
          <cell r="E137">
            <v>2025</v>
          </cell>
          <cell r="F137" t="str">
            <v>Callegari</v>
          </cell>
          <cell r="G137" t="str">
            <v>Matriz</v>
          </cell>
          <cell r="H137" t="str">
            <v>30-12-2025</v>
          </cell>
          <cell r="I137" t="str">
            <v>16:31:28</v>
          </cell>
        </row>
        <row r="138">
          <cell r="A138" t="str">
            <v>TBCP56</v>
          </cell>
          <cell r="B138" t="str">
            <v>PEUGEOT</v>
          </cell>
          <cell r="C138" t="str">
            <v>LANDTREK</v>
          </cell>
          <cell r="D138" t="str">
            <v>2.2 ACTIVE BLUEHDI DIESEL 4X4 180HP MT 4P</v>
          </cell>
          <cell r="E138">
            <v>2024</v>
          </cell>
          <cell r="F138" t="str">
            <v>Callegari</v>
          </cell>
          <cell r="G138" t="str">
            <v>Matriz</v>
          </cell>
          <cell r="H138" t="str">
            <v>30-12-2025</v>
          </cell>
          <cell r="I138" t="str">
            <v>16:37:04</v>
          </cell>
        </row>
        <row r="139">
          <cell r="A139" t="str">
            <v>TSGB41</v>
          </cell>
          <cell r="B139" t="str">
            <v>PEUGEOT</v>
          </cell>
          <cell r="C139">
            <v>3008</v>
          </cell>
          <cell r="D139" t="str">
            <v>1.2 ACTIVE PACK PURETECH 130 4X2 MT6 5P</v>
          </cell>
          <cell r="E139">
            <v>2025</v>
          </cell>
          <cell r="F139" t="str">
            <v>Callegari</v>
          </cell>
          <cell r="G139" t="str">
            <v>Matriz</v>
          </cell>
          <cell r="H139" t="str">
            <v>30-12-2025</v>
          </cell>
          <cell r="I139" t="str">
            <v>16:42:32</v>
          </cell>
        </row>
        <row r="140">
          <cell r="A140" t="str">
            <v>TCHV94</v>
          </cell>
          <cell r="B140" t="str">
            <v>NISSAN</v>
          </cell>
          <cell r="C140" t="str">
            <v>QASHQAI</v>
          </cell>
          <cell r="D140" t="str">
            <v>1.3T ADVANCE 2WD MT 5P</v>
          </cell>
          <cell r="E140">
            <v>2024</v>
          </cell>
          <cell r="F140" t="str">
            <v>Callegari</v>
          </cell>
          <cell r="G140" t="str">
            <v>Matriz</v>
          </cell>
          <cell r="H140" t="str">
            <v>30-12-2025</v>
          </cell>
          <cell r="I140" t="str">
            <v>16:43:37</v>
          </cell>
        </row>
        <row r="141">
          <cell r="A141" t="str">
            <v>TBCP55</v>
          </cell>
          <cell r="B141" t="str">
            <v>PEUGEOT</v>
          </cell>
          <cell r="C141" t="str">
            <v>NEW E-2008</v>
          </cell>
          <cell r="D141" t="str">
            <v>ELECTRICO GT 136 4X2 AT 5P</v>
          </cell>
          <cell r="E141">
            <v>2024</v>
          </cell>
          <cell r="F141" t="str">
            <v>Callegari</v>
          </cell>
          <cell r="G141" t="str">
            <v>Matriz</v>
          </cell>
          <cell r="H141" t="str">
            <v>30-12-2025</v>
          </cell>
          <cell r="I141" t="str">
            <v>16:46:58</v>
          </cell>
        </row>
        <row r="142">
          <cell r="A142" t="str">
            <v>VGPT28</v>
          </cell>
          <cell r="B142" t="str">
            <v>PEUGEOT</v>
          </cell>
          <cell r="C142" t="str">
            <v>LANDTREK</v>
          </cell>
          <cell r="D142" t="str">
            <v>2.2 ACTION4 BLUEHDI DIESEL 4X4 180HP AT 4P</v>
          </cell>
          <cell r="E142">
            <v>2025</v>
          </cell>
          <cell r="F142" t="str">
            <v>Callegari</v>
          </cell>
          <cell r="G142" t="str">
            <v>Matriz</v>
          </cell>
          <cell r="H142" t="str">
            <v>30-12-2025</v>
          </cell>
          <cell r="I142" t="str">
            <v>16:47:45</v>
          </cell>
        </row>
        <row r="143">
          <cell r="A143" t="str">
            <v>TPCR76</v>
          </cell>
          <cell r="B143" t="str">
            <v>PEUGEOT</v>
          </cell>
          <cell r="C143">
            <v>2008</v>
          </cell>
          <cell r="D143" t="str">
            <v>1.2 ALLURE PACK PURETECH 130 4X2 AT 5P</v>
          </cell>
          <cell r="E143">
            <v>2024</v>
          </cell>
          <cell r="F143" t="str">
            <v>Callegari</v>
          </cell>
          <cell r="G143" t="str">
            <v>Matriz</v>
          </cell>
          <cell r="H143" t="str">
            <v>30-12-2025</v>
          </cell>
          <cell r="I143" t="str">
            <v>16:48:54</v>
          </cell>
        </row>
        <row r="144">
          <cell r="A144" t="str">
            <v>TFDY98</v>
          </cell>
          <cell r="B144" t="str">
            <v>PEUGEOT</v>
          </cell>
          <cell r="C144" t="str">
            <v>NUEVO 308</v>
          </cell>
          <cell r="D144" t="str">
            <v>1.2 ALLURE PURETECH 130 4X2 MT 5P</v>
          </cell>
          <cell r="E144">
            <v>2024</v>
          </cell>
          <cell r="F144" t="str">
            <v>Callegari</v>
          </cell>
          <cell r="G144" t="str">
            <v>Matriz</v>
          </cell>
          <cell r="H144" t="str">
            <v>30-12-2025</v>
          </cell>
          <cell r="I144" t="str">
            <v>16:49:48</v>
          </cell>
        </row>
        <row r="145">
          <cell r="A145" t="str">
            <v>TBCS76</v>
          </cell>
          <cell r="B145" t="str">
            <v>PEUGEOT</v>
          </cell>
          <cell r="C145">
            <v>2008</v>
          </cell>
          <cell r="D145" t="str">
            <v>1.2 ALLURE PACK PURETECH 130 4X2 MT 5P</v>
          </cell>
          <cell r="E145">
            <v>2024</v>
          </cell>
          <cell r="F145" t="str">
            <v>Callegari</v>
          </cell>
          <cell r="G145" t="str">
            <v>Matriz</v>
          </cell>
          <cell r="H145" t="str">
            <v>30-12-2025</v>
          </cell>
          <cell r="I145" t="str">
            <v>16:51:33</v>
          </cell>
        </row>
        <row r="146">
          <cell r="A146" t="str">
            <v>VCRP48</v>
          </cell>
          <cell r="B146" t="str">
            <v>MITSUBISHI</v>
          </cell>
          <cell r="C146" t="str">
            <v>NEW L200</v>
          </cell>
          <cell r="D146" t="str">
            <v>2.4 WORK XR DIESEL 4X2 DOB. CAB. EURO6 MT 4P</v>
          </cell>
          <cell r="E146">
            <v>2025</v>
          </cell>
          <cell r="F146" t="str">
            <v>Callegari</v>
          </cell>
          <cell r="G146" t="str">
            <v>Matriz</v>
          </cell>
          <cell r="H146" t="str">
            <v>30-12-2025</v>
          </cell>
          <cell r="I146" t="str">
            <v>16:52:03</v>
          </cell>
        </row>
        <row r="147">
          <cell r="A147" t="str">
            <v>VGPT20</v>
          </cell>
          <cell r="B147" t="str">
            <v>PEUGEOT</v>
          </cell>
          <cell r="C147" t="str">
            <v>LANDTREK</v>
          </cell>
          <cell r="D147" t="str">
            <v>2.2 ACTION4 BLUEHDI DIESEL 4X4 180HP AT 4P</v>
          </cell>
          <cell r="E147">
            <v>2025</v>
          </cell>
          <cell r="F147" t="str">
            <v>Callegari</v>
          </cell>
          <cell r="G147" t="str">
            <v>Matriz</v>
          </cell>
          <cell r="H147" t="str">
            <v>30-12-2025</v>
          </cell>
          <cell r="I147" t="str">
            <v>16:54:01</v>
          </cell>
        </row>
        <row r="148">
          <cell r="A148" t="str">
            <v>TSGC13</v>
          </cell>
          <cell r="B148" t="str">
            <v>PEUGEOT</v>
          </cell>
          <cell r="C148" t="str">
            <v>RIFTER</v>
          </cell>
          <cell r="D148" t="str">
            <v>1.2 ALLURE PURETECH 130HP 4X2 EAT8 5P</v>
          </cell>
          <cell r="E148">
            <v>2025</v>
          </cell>
          <cell r="F148" t="str">
            <v>Callegari</v>
          </cell>
          <cell r="G148" t="str">
            <v>Matriz</v>
          </cell>
          <cell r="H148" t="str">
            <v>30-12-2025</v>
          </cell>
          <cell r="I148" t="str">
            <v>16:55:09</v>
          </cell>
        </row>
        <row r="149">
          <cell r="A149" t="str">
            <v>TJCZ72</v>
          </cell>
          <cell r="B149" t="str">
            <v>PEUGEOT</v>
          </cell>
          <cell r="C149">
            <v>208</v>
          </cell>
          <cell r="D149" t="str">
            <v>1.2 PURETECH ALLURE PACK 130 4X2 EAT8 5P</v>
          </cell>
          <cell r="E149">
            <v>2024</v>
          </cell>
          <cell r="F149" t="str">
            <v>Callegari</v>
          </cell>
          <cell r="G149" t="str">
            <v>Matriz</v>
          </cell>
          <cell r="H149" t="str">
            <v>30-12-2025</v>
          </cell>
          <cell r="I149" t="str">
            <v>16:56:06</v>
          </cell>
        </row>
        <row r="150">
          <cell r="A150" t="str">
            <v>TFDZ57</v>
          </cell>
          <cell r="B150" t="str">
            <v>PEUGEOT</v>
          </cell>
          <cell r="C150" t="str">
            <v>NUEVO 308</v>
          </cell>
          <cell r="D150" t="str">
            <v>1.2 ALLURE PURETECH 130 4X2 MT 5P</v>
          </cell>
          <cell r="E150">
            <v>2024</v>
          </cell>
          <cell r="F150" t="str">
            <v>Callegari</v>
          </cell>
          <cell r="G150" t="str">
            <v>Matriz</v>
          </cell>
          <cell r="H150" t="str">
            <v>30-12-2025</v>
          </cell>
          <cell r="I150" t="str">
            <v>16:58:34</v>
          </cell>
        </row>
        <row r="151">
          <cell r="A151" t="str">
            <v>TSYX74</v>
          </cell>
          <cell r="B151" t="str">
            <v>KIA</v>
          </cell>
          <cell r="C151" t="str">
            <v>NUEVO SELTOS</v>
          </cell>
          <cell r="D151" t="str">
            <v>1.4T GDI EX 4X2 7DCT AT 5P</v>
          </cell>
          <cell r="E151">
            <v>2025</v>
          </cell>
          <cell r="F151" t="str">
            <v>Callegari</v>
          </cell>
          <cell r="G151" t="str">
            <v>Matriz</v>
          </cell>
          <cell r="H151" t="str">
            <v>30-12-2025</v>
          </cell>
          <cell r="I151" t="str">
            <v>16:59:47</v>
          </cell>
        </row>
        <row r="152">
          <cell r="A152" t="str">
            <v>VBBD44</v>
          </cell>
          <cell r="B152" t="str">
            <v>PEUGEOT</v>
          </cell>
          <cell r="C152">
            <v>3008</v>
          </cell>
          <cell r="D152" t="str">
            <v>1.2 ACTIVE PACK PURETECH 130 4X2 MT6 5P</v>
          </cell>
          <cell r="E152">
            <v>2025</v>
          </cell>
          <cell r="F152" t="str">
            <v>Callegari</v>
          </cell>
          <cell r="G152" t="str">
            <v>Matriz</v>
          </cell>
          <cell r="H152" t="str">
            <v>30-12-2025</v>
          </cell>
          <cell r="I152" t="str">
            <v>17:02:07</v>
          </cell>
        </row>
        <row r="153">
          <cell r="A153" t="str">
            <v>TSGB44</v>
          </cell>
          <cell r="B153" t="str">
            <v>PEUGEOT</v>
          </cell>
          <cell r="C153" t="str">
            <v>NEW 2008</v>
          </cell>
          <cell r="D153" t="str">
            <v>1.2 ALLURE PACK PURETECH 130HP 4X2 MT 5P</v>
          </cell>
          <cell r="E153">
            <v>2025</v>
          </cell>
          <cell r="F153" t="str">
            <v>Callegari</v>
          </cell>
          <cell r="G153" t="str">
            <v>Matriz</v>
          </cell>
          <cell r="H153" t="str">
            <v>30-12-2025</v>
          </cell>
          <cell r="I153" t="str">
            <v>17:03:40</v>
          </cell>
        </row>
        <row r="154">
          <cell r="A154" t="str">
            <v>TSGB38</v>
          </cell>
          <cell r="B154" t="str">
            <v>PEUGEOT</v>
          </cell>
          <cell r="C154">
            <v>308</v>
          </cell>
          <cell r="D154" t="str">
            <v>1.2 ALLURE PURETECH 130 4X2 MT 5P</v>
          </cell>
          <cell r="E154">
            <v>2025</v>
          </cell>
          <cell r="F154" t="str">
            <v>Callegari</v>
          </cell>
          <cell r="G154" t="str">
            <v>Matriz</v>
          </cell>
          <cell r="H154" t="str">
            <v>30-12-2025</v>
          </cell>
          <cell r="I154" t="str">
            <v>17:08:49</v>
          </cell>
        </row>
        <row r="155">
          <cell r="A155" t="str">
            <v>SSSC75</v>
          </cell>
          <cell r="B155" t="str">
            <v>PEUGEOT</v>
          </cell>
          <cell r="C155" t="str">
            <v>NUEVO 208</v>
          </cell>
          <cell r="D155" t="str">
            <v>1.2 PURETECH ALLURE PACK 130 4X2 EAT8 5P</v>
          </cell>
          <cell r="E155">
            <v>2023</v>
          </cell>
          <cell r="F155" t="str">
            <v>Callegari</v>
          </cell>
          <cell r="G155" t="str">
            <v>Matriz</v>
          </cell>
          <cell r="H155" t="str">
            <v>30-12-2025</v>
          </cell>
          <cell r="I155" t="str">
            <v>17:10:37</v>
          </cell>
        </row>
        <row r="156">
          <cell r="A156" t="str">
            <v>VGPT23</v>
          </cell>
          <cell r="B156" t="str">
            <v>PEUGEOT</v>
          </cell>
          <cell r="C156" t="str">
            <v>LANDTREK</v>
          </cell>
          <cell r="D156" t="str">
            <v>2.2 ACTION4 BLUEHDI DIESEL 4X4 180HP AT 4P</v>
          </cell>
          <cell r="E156">
            <v>2025</v>
          </cell>
          <cell r="F156" t="str">
            <v>Callegari</v>
          </cell>
          <cell r="G156" t="str">
            <v>Matriz</v>
          </cell>
          <cell r="H156" t="str">
            <v>30-12-2025</v>
          </cell>
          <cell r="I156" t="str">
            <v>17:11:22</v>
          </cell>
        </row>
        <row r="157">
          <cell r="A157" t="str">
            <v>TTVW30</v>
          </cell>
          <cell r="B157" t="str">
            <v>JAECOO</v>
          </cell>
          <cell r="C157">
            <v>7</v>
          </cell>
          <cell r="D157" t="str">
            <v>1.6T PRIME FWD 4X2 AT 5P</v>
          </cell>
          <cell r="E157">
            <v>2025</v>
          </cell>
          <cell r="F157" t="str">
            <v>Callegari</v>
          </cell>
          <cell r="G157" t="str">
            <v>Matriz</v>
          </cell>
          <cell r="H157" t="str">
            <v>30-12-2025</v>
          </cell>
          <cell r="I157" t="str">
            <v>17:12:28</v>
          </cell>
        </row>
        <row r="158">
          <cell r="A158" t="str">
            <v>TJSJ84</v>
          </cell>
          <cell r="B158" t="str">
            <v>BYD</v>
          </cell>
          <cell r="C158" t="str">
            <v>SONG PLUS DM-I</v>
          </cell>
          <cell r="D158" t="str">
            <v>1.5 GS HYBRID 4X2 AT 5P</v>
          </cell>
          <cell r="E158">
            <v>2024</v>
          </cell>
          <cell r="F158" t="str">
            <v>Callegari</v>
          </cell>
          <cell r="G158" t="str">
            <v>Matriz</v>
          </cell>
          <cell r="H158" t="str">
            <v>30-12-2025</v>
          </cell>
          <cell r="I158" t="str">
            <v>17:13:38</v>
          </cell>
        </row>
        <row r="159">
          <cell r="A159" t="str">
            <v>SVRR87</v>
          </cell>
          <cell r="B159" t="str">
            <v>EXEED</v>
          </cell>
          <cell r="C159" t="str">
            <v>LX</v>
          </cell>
          <cell r="D159" t="str">
            <v>1.5T UNLIMITED 4X2 CVT AT 5P</v>
          </cell>
          <cell r="E159">
            <v>2023</v>
          </cell>
          <cell r="F159" t="str">
            <v>Callegari</v>
          </cell>
          <cell r="G159" t="str">
            <v>Matriz</v>
          </cell>
          <cell r="H159" t="str">
            <v>30-12-2025</v>
          </cell>
          <cell r="I159" t="str">
            <v>17:14:44</v>
          </cell>
        </row>
        <row r="160">
          <cell r="A160" t="str">
            <v>TGVL67</v>
          </cell>
          <cell r="B160" t="str">
            <v>JAC</v>
          </cell>
          <cell r="C160" t="str">
            <v>SUNRAY</v>
          </cell>
          <cell r="D160" t="str">
            <v>2.7T ESCOLAR GREEN JET DIESEL 4X2 MINIBUS 27MAS1 MT 4P</v>
          </cell>
          <cell r="E160">
            <v>2026</v>
          </cell>
          <cell r="F160" t="str">
            <v>Callegari</v>
          </cell>
          <cell r="G160" t="str">
            <v>Matriz</v>
          </cell>
          <cell r="H160" t="str">
            <v>30-12-2025</v>
          </cell>
          <cell r="I160" t="str">
            <v>17:15:34</v>
          </cell>
        </row>
        <row r="161">
          <cell r="A161" t="str">
            <v>SYPX69</v>
          </cell>
          <cell r="B161" t="str">
            <v>JAECOO</v>
          </cell>
          <cell r="C161">
            <v>7</v>
          </cell>
          <cell r="D161" t="str">
            <v>1.6T ELEMENTAL FWD AT 5P</v>
          </cell>
          <cell r="E161">
            <v>2024</v>
          </cell>
          <cell r="F161" t="str">
            <v>Callegari</v>
          </cell>
          <cell r="G161" t="str">
            <v>Matriz</v>
          </cell>
          <cell r="H161" t="str">
            <v>30-12-2025</v>
          </cell>
          <cell r="I161" t="str">
            <v>17:16:08</v>
          </cell>
        </row>
        <row r="162">
          <cell r="A162" t="str">
            <v>TJCZ18</v>
          </cell>
          <cell r="B162" t="str">
            <v>PEUGEOT</v>
          </cell>
          <cell r="C162">
            <v>3008</v>
          </cell>
          <cell r="D162" t="str">
            <v>1.2 ACTIVE PACK PURETECH 130 4X2 MT6 5P</v>
          </cell>
          <cell r="E162">
            <v>2024</v>
          </cell>
          <cell r="F162" t="str">
            <v>Callegari</v>
          </cell>
          <cell r="G162" t="str">
            <v>Matriz</v>
          </cell>
          <cell r="H162" t="str">
            <v>30-12-2025</v>
          </cell>
          <cell r="I162" t="str">
            <v>17:16:40</v>
          </cell>
        </row>
        <row r="163">
          <cell r="A163" t="str">
            <v>TJCZ55</v>
          </cell>
          <cell r="B163" t="str">
            <v>PEUGEOT</v>
          </cell>
          <cell r="C163">
            <v>2008</v>
          </cell>
          <cell r="D163" t="str">
            <v>1.2 ACTIVE PACK PURETECH 130 4X2 MT 5P</v>
          </cell>
          <cell r="E163">
            <v>2024</v>
          </cell>
          <cell r="F163" t="str">
            <v>Callegari</v>
          </cell>
          <cell r="G163" t="str">
            <v>Matriz</v>
          </cell>
          <cell r="H163" t="str">
            <v>30-12-2025</v>
          </cell>
          <cell r="I163" t="str">
            <v>17:17:28</v>
          </cell>
        </row>
        <row r="164">
          <cell r="A164" t="str">
            <v>TJCZ70</v>
          </cell>
          <cell r="B164" t="str">
            <v>PEUGEOT</v>
          </cell>
          <cell r="C164">
            <v>208</v>
          </cell>
          <cell r="D164" t="str">
            <v>1.2 PURETECH ALLURE PACK 130 4X2 EAT8 5P</v>
          </cell>
          <cell r="E164">
            <v>2024</v>
          </cell>
          <cell r="F164" t="str">
            <v>Callegari</v>
          </cell>
          <cell r="G164" t="str">
            <v>Matriz</v>
          </cell>
          <cell r="H164" t="str">
            <v>30-12-2025</v>
          </cell>
          <cell r="I164" t="str">
            <v>17:18:27</v>
          </cell>
        </row>
        <row r="165">
          <cell r="A165" t="str">
            <v>TJCZ91</v>
          </cell>
          <cell r="B165" t="str">
            <v>PEUGEOT</v>
          </cell>
          <cell r="C165" t="str">
            <v>LANDTREK</v>
          </cell>
          <cell r="D165" t="str">
            <v>2.2 ACTIVE BLUEHDI DIESEL 4X4 180HP MT 4P</v>
          </cell>
          <cell r="E165">
            <v>2024</v>
          </cell>
          <cell r="F165" t="str">
            <v>Callegari</v>
          </cell>
          <cell r="G165" t="str">
            <v>Matriz</v>
          </cell>
          <cell r="H165" t="str">
            <v>30-12-2025</v>
          </cell>
          <cell r="I165" t="str">
            <v>17:19:21</v>
          </cell>
        </row>
        <row r="166">
          <cell r="B166" t="str">
            <v>SUBARU</v>
          </cell>
          <cell r="C166" t="str">
            <v>OUTBACK</v>
          </cell>
          <cell r="D166" t="str">
            <v>2.5I DYNAMIC AWD CVT AT 5P</v>
          </cell>
          <cell r="E166">
            <v>2023</v>
          </cell>
          <cell r="F166" t="str">
            <v>Callegari</v>
          </cell>
          <cell r="G166" t="str">
            <v>Matriz</v>
          </cell>
          <cell r="H166" t="str">
            <v>30-12-2025</v>
          </cell>
          <cell r="I166" t="str">
            <v>17:19:57</v>
          </cell>
        </row>
        <row r="167">
          <cell r="A167" t="str">
            <v>RVRD47</v>
          </cell>
          <cell r="B167" t="str">
            <v>CHERY</v>
          </cell>
          <cell r="C167" t="str">
            <v>TIGGO 7 PRO</v>
          </cell>
          <cell r="D167" t="str">
            <v>1.5T GLX 4X2 CVT AT 5P</v>
          </cell>
          <cell r="E167">
            <v>2022</v>
          </cell>
          <cell r="F167" t="str">
            <v>Callegari</v>
          </cell>
          <cell r="G167" t="str">
            <v>Matriz</v>
          </cell>
          <cell r="H167" t="str">
            <v>31-12-2025</v>
          </cell>
          <cell r="I167" t="str">
            <v>11:33:59</v>
          </cell>
        </row>
        <row r="168">
          <cell r="A168" t="str">
            <v>VDHZ84</v>
          </cell>
          <cell r="B168" t="str">
            <v>JEEP</v>
          </cell>
          <cell r="C168" t="str">
            <v>AVENGER</v>
          </cell>
          <cell r="D168" t="str">
            <v>1.2T ALTITUDE 2WD MT 5P</v>
          </cell>
          <cell r="E168">
            <v>2025</v>
          </cell>
          <cell r="F168" t="str">
            <v>Callegari</v>
          </cell>
          <cell r="G168" t="str">
            <v>Matriz</v>
          </cell>
          <cell r="H168" t="str">
            <v>02-01-2026</v>
          </cell>
          <cell r="I168" t="str">
            <v>18:17:15</v>
          </cell>
        </row>
        <row r="169">
          <cell r="A169" t="str">
            <v>SFLX16</v>
          </cell>
          <cell r="B169" t="str">
            <v>CHERY</v>
          </cell>
          <cell r="C169" t="str">
            <v>TIGGO 8 PRO</v>
          </cell>
          <cell r="D169" t="str">
            <v>1.6 TGDI GLX 4X2 EURO5 DCT AT 5P</v>
          </cell>
          <cell r="E169">
            <v>2023</v>
          </cell>
          <cell r="F169" t="str">
            <v>Callegari</v>
          </cell>
          <cell r="G169" t="str">
            <v>Matriz</v>
          </cell>
          <cell r="H169" t="str">
            <v>03-01-2026</v>
          </cell>
          <cell r="I169" t="str">
            <v>10:58:34</v>
          </cell>
        </row>
        <row r="170">
          <cell r="A170" t="str">
            <v>TKHL18</v>
          </cell>
          <cell r="B170" t="str">
            <v>KIA</v>
          </cell>
          <cell r="C170" t="str">
            <v>MORNING</v>
          </cell>
          <cell r="D170" t="str">
            <v>1.2 EX FULL 4X2 HB 4AT 5P</v>
          </cell>
          <cell r="E170">
            <v>2024</v>
          </cell>
          <cell r="F170" t="str">
            <v>Callegari</v>
          </cell>
          <cell r="G170" t="str">
            <v>Matriz</v>
          </cell>
          <cell r="H170" t="str">
            <v>03-01-2026</v>
          </cell>
          <cell r="I170" t="str">
            <v>11:10:04</v>
          </cell>
        </row>
        <row r="171">
          <cell r="A171" t="str">
            <v>TRTY68</v>
          </cell>
          <cell r="B171" t="str">
            <v>FORD</v>
          </cell>
          <cell r="C171" t="str">
            <v>TERRITORY</v>
          </cell>
          <cell r="D171" t="str">
            <v>1.5 TITANIUM 4X2 AT 5P</v>
          </cell>
          <cell r="E171">
            <v>2024</v>
          </cell>
          <cell r="F171" t="str">
            <v>Callegari</v>
          </cell>
          <cell r="G171" t="str">
            <v>Matriz</v>
          </cell>
          <cell r="H171" t="str">
            <v>03-01-2026</v>
          </cell>
          <cell r="I171" t="str">
            <v>11:27:51</v>
          </cell>
        </row>
        <row r="172">
          <cell r="A172" t="str">
            <v>THRL24</v>
          </cell>
          <cell r="B172" t="str">
            <v>NISSAN</v>
          </cell>
          <cell r="C172" t="str">
            <v>NAVARA</v>
          </cell>
          <cell r="D172" t="str">
            <v>2.3D XE DIESEL 4X4 DOB.CAB. MT 4P</v>
          </cell>
          <cell r="E172">
            <v>2024</v>
          </cell>
          <cell r="F172" t="str">
            <v>Callegari</v>
          </cell>
          <cell r="G172" t="str">
            <v>Matriz</v>
          </cell>
          <cell r="H172" t="str">
            <v>03-01-2026</v>
          </cell>
          <cell r="I172" t="str">
            <v>11:46:10</v>
          </cell>
        </row>
        <row r="173">
          <cell r="A173" t="str">
            <v>THRL53</v>
          </cell>
          <cell r="B173" t="str">
            <v>PEUGEOT</v>
          </cell>
          <cell r="C173" t="str">
            <v>NEW 2008</v>
          </cell>
          <cell r="D173" t="str">
            <v>1.2 ALLURE PACK PURETECH 130HP 4X2 EAT8 5P</v>
          </cell>
          <cell r="E173">
            <v>2024</v>
          </cell>
          <cell r="F173" t="str">
            <v>Callegari</v>
          </cell>
          <cell r="G173" t="str">
            <v>Matriz</v>
          </cell>
          <cell r="H173" t="str">
            <v>03-01-2026</v>
          </cell>
          <cell r="I173" t="str">
            <v>11:53:42</v>
          </cell>
        </row>
        <row r="174">
          <cell r="B174" t="str">
            <v>NISSAN</v>
          </cell>
          <cell r="C174" t="str">
            <v>X-TRAIL</v>
          </cell>
          <cell r="D174" t="str">
            <v>2.5 EXCLUSIVE 4X4 3ROW CVT AT 5P</v>
          </cell>
          <cell r="E174">
            <v>2025</v>
          </cell>
          <cell r="F174" t="str">
            <v>Callegari</v>
          </cell>
          <cell r="G174" t="str">
            <v>Matriz</v>
          </cell>
          <cell r="H174" t="str">
            <v>03-01-2026</v>
          </cell>
          <cell r="I174" t="str">
            <v>12:14:59</v>
          </cell>
        </row>
        <row r="175">
          <cell r="A175" t="str">
            <v>RZFD83</v>
          </cell>
          <cell r="B175" t="str">
            <v>PEUGEOT</v>
          </cell>
          <cell r="C175" t="str">
            <v>NUEVO 3008</v>
          </cell>
          <cell r="D175" t="str">
            <v>1.2 ACTIVE PACK PURETECH 4X2 130 MT6 5P</v>
          </cell>
          <cell r="E175">
            <v>2022</v>
          </cell>
          <cell r="F175" t="str">
            <v>Callegari</v>
          </cell>
          <cell r="G175" t="str">
            <v>Matriz</v>
          </cell>
          <cell r="H175" t="str">
            <v>03-01-2026</v>
          </cell>
          <cell r="I175" t="str">
            <v>13:11:01</v>
          </cell>
        </row>
        <row r="176">
          <cell r="A176" t="str">
            <v>PJLL48</v>
          </cell>
          <cell r="B176" t="str">
            <v>MITSUBISHI</v>
          </cell>
          <cell r="C176" t="str">
            <v>L200</v>
          </cell>
          <cell r="D176" t="str">
            <v>2.4 KATANA CR DIESEL SPECIAL PACK DOB. CAB. 4X2 MT 4P</v>
          </cell>
          <cell r="E176">
            <v>2021</v>
          </cell>
          <cell r="F176" t="str">
            <v>Callegari</v>
          </cell>
          <cell r="G176" t="str">
            <v>Matriz</v>
          </cell>
          <cell r="H176" t="str">
            <v>03-01-2026</v>
          </cell>
          <cell r="I176" t="str">
            <v>13:18:19</v>
          </cell>
        </row>
        <row r="177">
          <cell r="A177" t="str">
            <v>RSRB53</v>
          </cell>
          <cell r="B177" t="str">
            <v>HONDA</v>
          </cell>
          <cell r="C177" t="str">
            <v>WR-V</v>
          </cell>
          <cell r="D177" t="str">
            <v>1.5 EXL 4X2 CVT AT 5P</v>
          </cell>
          <cell r="E177">
            <v>2022</v>
          </cell>
          <cell r="F177" t="str">
            <v>Callegari</v>
          </cell>
          <cell r="G177" t="str">
            <v>Matriz</v>
          </cell>
          <cell r="H177" t="str">
            <v>03-01-2026</v>
          </cell>
          <cell r="I177" t="str">
            <v>13:28:09</v>
          </cell>
        </row>
        <row r="178">
          <cell r="A178" t="str">
            <v>SRHZ99</v>
          </cell>
          <cell r="B178" t="str">
            <v>VOLKSWAGEN</v>
          </cell>
          <cell r="C178" t="str">
            <v>AMAROK</v>
          </cell>
          <cell r="D178" t="str">
            <v>2.0 HIGHLINE DIESEL 4MOTION 4X4 DOB. CAB. AT 4P</v>
          </cell>
          <cell r="E178">
            <v>2023</v>
          </cell>
          <cell r="F178" t="str">
            <v>Callegari</v>
          </cell>
          <cell r="G178" t="str">
            <v>Matriz</v>
          </cell>
          <cell r="H178" t="str">
            <v>05-01-2026</v>
          </cell>
          <cell r="I178" t="str">
            <v>11:37:13</v>
          </cell>
        </row>
        <row r="179">
          <cell r="A179" t="str">
            <v>TSGB56</v>
          </cell>
          <cell r="B179" t="str">
            <v>PEUGEOT</v>
          </cell>
          <cell r="C179">
            <v>308</v>
          </cell>
          <cell r="D179" t="str">
            <v>1.5 ALLURE PACK BLUEHDI DIESEL 130 4X2 EAT8 5P</v>
          </cell>
          <cell r="E179">
            <v>2025</v>
          </cell>
          <cell r="F179" t="str">
            <v>Callegari</v>
          </cell>
          <cell r="G179" t="str">
            <v>Matriz</v>
          </cell>
          <cell r="H179" t="str">
            <v>07-01-2026</v>
          </cell>
          <cell r="I179" t="str">
            <v>00:26:24</v>
          </cell>
        </row>
        <row r="180">
          <cell r="A180" t="str">
            <v>VBBB44</v>
          </cell>
          <cell r="B180" t="str">
            <v>KIA</v>
          </cell>
          <cell r="C180" t="str">
            <v>NUEVO SONET</v>
          </cell>
          <cell r="D180" t="str">
            <v>1.5 EX FULL 4X2 IVT AT 5P</v>
          </cell>
          <cell r="E180">
            <v>2025</v>
          </cell>
          <cell r="F180" t="str">
            <v>Callegari</v>
          </cell>
          <cell r="G180" t="str">
            <v>Matriz</v>
          </cell>
          <cell r="H180" t="str">
            <v>07-01-2026</v>
          </cell>
          <cell r="I180" t="str">
            <v>00:30:20</v>
          </cell>
        </row>
        <row r="181">
          <cell r="A181" t="str">
            <v>TSGB69</v>
          </cell>
          <cell r="B181" t="str">
            <v>PEUGEOT</v>
          </cell>
          <cell r="C181" t="str">
            <v>NUEVO 208</v>
          </cell>
          <cell r="D181" t="str">
            <v>1.2T MCA PURETECH 100 ACTIVE 4X2 MT 5P</v>
          </cell>
          <cell r="E181">
            <v>2025</v>
          </cell>
          <cell r="F181" t="str">
            <v>Callegari</v>
          </cell>
          <cell r="G181" t="str">
            <v>Matriz</v>
          </cell>
          <cell r="H181" t="str">
            <v>07-01-2026</v>
          </cell>
          <cell r="I181" t="str">
            <v>00:40:23</v>
          </cell>
        </row>
        <row r="182">
          <cell r="A182" t="str">
            <v>TYWT11</v>
          </cell>
          <cell r="B182" t="str">
            <v>PEUGEOT</v>
          </cell>
          <cell r="C182">
            <v>308</v>
          </cell>
          <cell r="D182" t="str">
            <v>1.2 GT PURETECH 130 4X2 EAT8 5P</v>
          </cell>
          <cell r="E182">
            <v>2025</v>
          </cell>
          <cell r="F182" t="str">
            <v>Callegari</v>
          </cell>
          <cell r="G182" t="str">
            <v>Matriz</v>
          </cell>
          <cell r="H182" t="str">
            <v>07-01-2026</v>
          </cell>
          <cell r="I182" t="str">
            <v>00:46:12</v>
          </cell>
        </row>
        <row r="183">
          <cell r="A183" t="str">
            <v>TYWT11</v>
          </cell>
          <cell r="B183" t="str">
            <v>PEUGEOT</v>
          </cell>
          <cell r="C183">
            <v>308</v>
          </cell>
          <cell r="D183" t="str">
            <v>1.2 GT PURETECH 130 4X2 EAT8 5P</v>
          </cell>
          <cell r="E183">
            <v>2025</v>
          </cell>
          <cell r="F183" t="str">
            <v>Callegari</v>
          </cell>
          <cell r="G183" t="str">
            <v>Matriz</v>
          </cell>
          <cell r="H183" t="str">
            <v>07-01-2026</v>
          </cell>
          <cell r="I183" t="str">
            <v>00:47:00</v>
          </cell>
        </row>
        <row r="184">
          <cell r="A184" t="str">
            <v>TCHZ58</v>
          </cell>
          <cell r="B184" t="str">
            <v>SUBARU</v>
          </cell>
          <cell r="C184" t="str">
            <v>CROSSTREK</v>
          </cell>
          <cell r="D184" t="str">
            <v>2.0 AWD CVT AT 5P</v>
          </cell>
          <cell r="E184">
            <v>2024</v>
          </cell>
          <cell r="F184" t="str">
            <v>Callegari</v>
          </cell>
          <cell r="G184" t="str">
            <v>Matriz</v>
          </cell>
          <cell r="H184" t="str">
            <v>07-01-2026</v>
          </cell>
          <cell r="I184" t="str">
            <v>12:34:21</v>
          </cell>
        </row>
        <row r="185">
          <cell r="A185" t="str">
            <v>TJDC55</v>
          </cell>
          <cell r="B185" t="str">
            <v>BYD</v>
          </cell>
          <cell r="C185" t="str">
            <v>SONG PLUS DM-I</v>
          </cell>
          <cell r="D185" t="str">
            <v>1.5 GL HYBRID 4X2 AT 5P</v>
          </cell>
          <cell r="E185">
            <v>2024</v>
          </cell>
          <cell r="F185" t="str">
            <v>Callegari</v>
          </cell>
          <cell r="G185" t="str">
            <v>Matriz</v>
          </cell>
          <cell r="H185" t="str">
            <v>08-01-2026</v>
          </cell>
          <cell r="I185" t="str">
            <v>12:10:25</v>
          </cell>
        </row>
        <row r="186">
          <cell r="A186" t="str">
            <v>VBBD69</v>
          </cell>
          <cell r="B186" t="str">
            <v>PEUGEOT</v>
          </cell>
          <cell r="C186" t="str">
            <v>NUEVO 208</v>
          </cell>
          <cell r="D186" t="str">
            <v>1.2 MCA ALLURE MHEV 136 4X2 EDCT6 AT 5P</v>
          </cell>
          <cell r="E186">
            <v>2025</v>
          </cell>
          <cell r="F186" t="str">
            <v>Callegari</v>
          </cell>
          <cell r="G186" t="str">
            <v>Matriz</v>
          </cell>
          <cell r="H186" t="str">
            <v>08-01-2026</v>
          </cell>
          <cell r="I186" t="str">
            <v>13:17:44</v>
          </cell>
        </row>
        <row r="187">
          <cell r="A187" t="str">
            <v>TCTV39</v>
          </cell>
          <cell r="B187" t="str">
            <v>FORD</v>
          </cell>
          <cell r="C187" t="str">
            <v>F-150 NEW</v>
          </cell>
          <cell r="D187" t="str">
            <v>5.0 LARIAT SPORT CC DOB. CAB. 4X4 AT 4P</v>
          </cell>
          <cell r="E187">
            <v>2024</v>
          </cell>
          <cell r="F187" t="str">
            <v>Callegari</v>
          </cell>
          <cell r="G187" t="str">
            <v>Matriz</v>
          </cell>
          <cell r="H187" t="str">
            <v>23-12-2025</v>
          </cell>
          <cell r="I187" t="str">
            <v>09:11:20</v>
          </cell>
        </row>
        <row r="188">
          <cell r="B188" t="str">
            <v>FORD</v>
          </cell>
          <cell r="C188" t="str">
            <v>BRONCO</v>
          </cell>
          <cell r="D188" t="str">
            <v>2.7 WILDTRAK 4WD AT 5P</v>
          </cell>
          <cell r="E188">
            <v>2025</v>
          </cell>
          <cell r="F188" t="str">
            <v>Callegari</v>
          </cell>
          <cell r="G188" t="str">
            <v>Matriz</v>
          </cell>
          <cell r="H188" t="str">
            <v>23-12-2025</v>
          </cell>
          <cell r="I188" t="str">
            <v>09:50:57</v>
          </cell>
        </row>
        <row r="189">
          <cell r="A189" t="str">
            <v>SLRJ93</v>
          </cell>
          <cell r="B189" t="str">
            <v>PEUGEOT</v>
          </cell>
          <cell r="C189" t="str">
            <v>NUEVO 308</v>
          </cell>
          <cell r="D189" t="str">
            <v>1.2 ALLURE PACK PURETECH 130 4X2 EAT8 5P</v>
          </cell>
          <cell r="E189">
            <v>2023</v>
          </cell>
          <cell r="F189" t="str">
            <v>Callegari</v>
          </cell>
          <cell r="G189" t="str">
            <v>Matriz</v>
          </cell>
          <cell r="H189" t="str">
            <v>23-12-2025</v>
          </cell>
          <cell r="I189" t="str">
            <v>10:32:14</v>
          </cell>
        </row>
        <row r="190">
          <cell r="A190" t="str">
            <v>RDJS62</v>
          </cell>
          <cell r="B190" t="str">
            <v>HYUNDAI</v>
          </cell>
          <cell r="C190" t="str">
            <v>ACCENT</v>
          </cell>
          <cell r="D190" t="str">
            <v>1.4 HCI VALUE 4X2 MT 4P</v>
          </cell>
          <cell r="E190">
            <v>2021</v>
          </cell>
          <cell r="F190" t="str">
            <v>Callegari</v>
          </cell>
          <cell r="G190" t="str">
            <v>Matriz</v>
          </cell>
          <cell r="H190" t="str">
            <v>23-12-2025</v>
          </cell>
          <cell r="I190" t="str">
            <v>10:51:24</v>
          </cell>
        </row>
        <row r="191">
          <cell r="A191" t="str">
            <v>SBWS64</v>
          </cell>
          <cell r="B191" t="str">
            <v>CHEVROLET</v>
          </cell>
          <cell r="C191" t="str">
            <v>ALL NEW TRACKER</v>
          </cell>
          <cell r="D191" t="str">
            <v>1.2T LTZ FWD MT 5P</v>
          </cell>
          <cell r="E191">
            <v>2022</v>
          </cell>
          <cell r="F191" t="str">
            <v>Callegari</v>
          </cell>
          <cell r="G191" t="str">
            <v>Matriz</v>
          </cell>
          <cell r="H191" t="str">
            <v>23-12-2025</v>
          </cell>
          <cell r="I191" t="str">
            <v>11:01:01</v>
          </cell>
        </row>
        <row r="192">
          <cell r="A192" t="str">
            <v>LVCS57</v>
          </cell>
          <cell r="B192" t="str">
            <v>PEUGEOT</v>
          </cell>
          <cell r="C192">
            <v>3008</v>
          </cell>
          <cell r="D192" t="str">
            <v>1.5 ACTIVE BLUEHDI 4X2 130 EAT8 5P</v>
          </cell>
          <cell r="E192">
            <v>2020</v>
          </cell>
          <cell r="F192" t="str">
            <v>Callegari</v>
          </cell>
          <cell r="G192" t="str">
            <v>Matriz</v>
          </cell>
          <cell r="H192" t="str">
            <v>23-12-2025</v>
          </cell>
          <cell r="I192" t="str">
            <v>11:02:39</v>
          </cell>
        </row>
        <row r="193">
          <cell r="A193" t="str">
            <v>LBVX49</v>
          </cell>
          <cell r="B193" t="str">
            <v>MITSUBISHI</v>
          </cell>
          <cell r="C193" t="str">
            <v>MONTERO SPORT NEW</v>
          </cell>
          <cell r="D193" t="str">
            <v>2.4 DIESEL 4X4 MT 5P</v>
          </cell>
          <cell r="E193">
            <v>2019</v>
          </cell>
          <cell r="F193" t="str">
            <v>Callegari</v>
          </cell>
          <cell r="G193" t="str">
            <v>Matriz</v>
          </cell>
          <cell r="H193" t="str">
            <v>23-12-2025</v>
          </cell>
          <cell r="I193" t="str">
            <v>11:19:28</v>
          </cell>
        </row>
        <row r="194">
          <cell r="A194" t="str">
            <v>THRJ80</v>
          </cell>
          <cell r="B194" t="str">
            <v>JEEP</v>
          </cell>
          <cell r="C194" t="str">
            <v>GRAND CHEROKEE</v>
          </cell>
          <cell r="D194" t="str">
            <v>3.6 ALTITUDE 4WD 2ROW AT 5P</v>
          </cell>
          <cell r="E194">
            <v>2024</v>
          </cell>
          <cell r="F194" t="str">
            <v>Callegari</v>
          </cell>
          <cell r="G194" t="str">
            <v>Matriz</v>
          </cell>
          <cell r="H194" t="str">
            <v>23-12-2025</v>
          </cell>
          <cell r="I194" t="str">
            <v>12:07:44</v>
          </cell>
        </row>
        <row r="195">
          <cell r="A195" t="str">
            <v>SJHZ88</v>
          </cell>
          <cell r="B195" t="str">
            <v>RENAULT</v>
          </cell>
          <cell r="C195" t="str">
            <v>KWID</v>
          </cell>
          <cell r="D195" t="str">
            <v>1.0 ZEN 4X2 HB MT 5P</v>
          </cell>
          <cell r="E195">
            <v>2023</v>
          </cell>
          <cell r="F195" t="str">
            <v>Callegari</v>
          </cell>
          <cell r="G195" t="str">
            <v>Matriz</v>
          </cell>
          <cell r="H195" t="str">
            <v>23-12-2025</v>
          </cell>
          <cell r="I195" t="str">
            <v>12:21:47</v>
          </cell>
        </row>
        <row r="196">
          <cell r="A196" t="str">
            <v>RJCW76</v>
          </cell>
          <cell r="B196" t="str">
            <v>PEUGEOT</v>
          </cell>
          <cell r="C196" t="str">
            <v>NUEVO 2008</v>
          </cell>
          <cell r="D196" t="str">
            <v>1.2 ACTIVE PURETECH 130 4X2 MT 5P</v>
          </cell>
          <cell r="E196">
            <v>2022</v>
          </cell>
          <cell r="F196" t="str">
            <v>Callegari</v>
          </cell>
          <cell r="G196" t="str">
            <v>Matriz</v>
          </cell>
          <cell r="H196" t="str">
            <v>23-12-2025</v>
          </cell>
          <cell r="I196" t="str">
            <v>12:31:04</v>
          </cell>
        </row>
        <row r="197">
          <cell r="A197" t="str">
            <v>VBBD69</v>
          </cell>
          <cell r="B197" t="str">
            <v>PEUGEOT</v>
          </cell>
          <cell r="C197" t="str">
            <v>NUEVO 208</v>
          </cell>
          <cell r="D197" t="str">
            <v>1.2 MCA ALLURE MHEV 136 4X2 EDCT6 AT 5P</v>
          </cell>
          <cell r="E197">
            <v>2025</v>
          </cell>
          <cell r="F197" t="str">
            <v>Callegari</v>
          </cell>
          <cell r="G197" t="str">
            <v>Matriz</v>
          </cell>
          <cell r="H197" t="str">
            <v>23-12-2025</v>
          </cell>
          <cell r="I197" t="str">
            <v>12:37:46</v>
          </cell>
        </row>
        <row r="198">
          <cell r="A198" t="str">
            <v>RCBJ98</v>
          </cell>
          <cell r="B198" t="str">
            <v>DFSK</v>
          </cell>
          <cell r="C198">
            <v>560</v>
          </cell>
          <cell r="D198" t="str">
            <v>1.8 COMFORT 4X2 7 PAS. MT 5P</v>
          </cell>
          <cell r="E198">
            <v>2021</v>
          </cell>
          <cell r="F198" t="str">
            <v>Callegari</v>
          </cell>
          <cell r="G198" t="str">
            <v>Matriz</v>
          </cell>
          <cell r="H198" t="str">
            <v>23-12-2025</v>
          </cell>
          <cell r="I198" t="str">
            <v>12:45:53</v>
          </cell>
        </row>
        <row r="199">
          <cell r="A199" t="str">
            <v>PRVP72</v>
          </cell>
          <cell r="B199" t="str">
            <v>PEUGEOT</v>
          </cell>
          <cell r="C199" t="str">
            <v>NUEVO 3008</v>
          </cell>
          <cell r="D199" t="str">
            <v>1.6 ALLURE PACK THP 4X2 165 EAT6 5P</v>
          </cell>
          <cell r="E199">
            <v>2021</v>
          </cell>
          <cell r="F199" t="str">
            <v>Callegari</v>
          </cell>
          <cell r="G199" t="str">
            <v>Matriz</v>
          </cell>
          <cell r="H199" t="str">
            <v>23-12-2025</v>
          </cell>
          <cell r="I199" t="str">
            <v>12:50:23</v>
          </cell>
        </row>
        <row r="200">
          <cell r="A200" t="str">
            <v>VDBS14</v>
          </cell>
          <cell r="B200" t="str">
            <v>FORD</v>
          </cell>
          <cell r="C200" t="str">
            <v>NUEVO MUSTANG</v>
          </cell>
          <cell r="D200" t="str">
            <v>5.0 GT PREMIUM 4X2 COUPE AT 2P</v>
          </cell>
          <cell r="E200">
            <v>2025</v>
          </cell>
          <cell r="F200" t="str">
            <v>Callegari</v>
          </cell>
          <cell r="G200" t="str">
            <v>Matriz</v>
          </cell>
          <cell r="H200" t="str">
            <v>23-12-2025</v>
          </cell>
          <cell r="I200" t="str">
            <v>12:58:07</v>
          </cell>
        </row>
        <row r="201">
          <cell r="A201" t="str">
            <v>PSGB54</v>
          </cell>
          <cell r="B201" t="str">
            <v>CHERY</v>
          </cell>
          <cell r="C201" t="str">
            <v>TIGGO 8</v>
          </cell>
          <cell r="D201" t="str">
            <v>1.5T GLX 4X2 DCT AT6 5P</v>
          </cell>
          <cell r="E201">
            <v>2021</v>
          </cell>
          <cell r="F201" t="str">
            <v>Callegari</v>
          </cell>
          <cell r="G201" t="str">
            <v>Matriz</v>
          </cell>
          <cell r="H201" t="str">
            <v>23-12-2025</v>
          </cell>
          <cell r="I201" t="str">
            <v>13:06:57</v>
          </cell>
        </row>
        <row r="202">
          <cell r="A202" t="str">
            <v>SPPY18</v>
          </cell>
          <cell r="B202" t="str">
            <v>CHERY</v>
          </cell>
          <cell r="C202" t="str">
            <v>TIGGO 8 PRO</v>
          </cell>
          <cell r="D202" t="str">
            <v>1.6 TGDI GLX 4X2 EURO5 DCT AT 5P</v>
          </cell>
          <cell r="E202">
            <v>2023</v>
          </cell>
          <cell r="F202" t="str">
            <v>Callegari</v>
          </cell>
          <cell r="G202" t="str">
            <v>Matriz</v>
          </cell>
          <cell r="H202" t="str">
            <v>23-12-2025</v>
          </cell>
          <cell r="I202" t="str">
            <v>13:16:14</v>
          </cell>
        </row>
        <row r="203">
          <cell r="A203" t="str">
            <v>RVKL20</v>
          </cell>
          <cell r="B203" t="str">
            <v>TOYOTA</v>
          </cell>
          <cell r="C203" t="str">
            <v>COROLLA CROSS</v>
          </cell>
          <cell r="D203" t="str">
            <v>2.0 GR-S 4X2 CVT AT 5P</v>
          </cell>
          <cell r="E203">
            <v>2023</v>
          </cell>
          <cell r="F203" t="str">
            <v>Callegari</v>
          </cell>
          <cell r="G203" t="str">
            <v>Matriz</v>
          </cell>
          <cell r="H203" t="str">
            <v>23-12-2025</v>
          </cell>
          <cell r="I203" t="str">
            <v>13:30:51</v>
          </cell>
        </row>
        <row r="204">
          <cell r="A204" t="str">
            <v>SHLW33</v>
          </cell>
          <cell r="B204" t="str">
            <v>RAM</v>
          </cell>
          <cell r="C204">
            <v>1500</v>
          </cell>
          <cell r="D204" t="str">
            <v>3.6 SLT DS 4X4 CREW CAB AT 4P</v>
          </cell>
          <cell r="E204">
            <v>2023</v>
          </cell>
          <cell r="F204" t="str">
            <v>Callegari</v>
          </cell>
          <cell r="G204" t="str">
            <v>Matriz</v>
          </cell>
          <cell r="H204" t="str">
            <v>23-12-2025</v>
          </cell>
          <cell r="I204" t="str">
            <v>14:23:38</v>
          </cell>
        </row>
        <row r="205">
          <cell r="A205" t="str">
            <v>SHDG89</v>
          </cell>
          <cell r="B205" t="str">
            <v>NISSAN</v>
          </cell>
          <cell r="C205" t="str">
            <v>NUEVA X-TRAIL</v>
          </cell>
          <cell r="D205" t="str">
            <v>2.5 SENSE 4X2 2ROW CVT AT 5P</v>
          </cell>
          <cell r="E205">
            <v>2023</v>
          </cell>
          <cell r="F205" t="str">
            <v>Callegari</v>
          </cell>
          <cell r="G205" t="str">
            <v>Matriz</v>
          </cell>
          <cell r="H205" t="str">
            <v>23-12-2025</v>
          </cell>
          <cell r="I205" t="str">
            <v>14:29:51</v>
          </cell>
        </row>
        <row r="206">
          <cell r="A206" t="str">
            <v>TRJC45</v>
          </cell>
          <cell r="B206" t="str">
            <v>EXEED</v>
          </cell>
          <cell r="C206" t="str">
            <v>LX</v>
          </cell>
          <cell r="D206" t="str">
            <v>1.5T ADVANCED 4X2 CVT AT 5P</v>
          </cell>
          <cell r="E206">
            <v>2024</v>
          </cell>
          <cell r="F206" t="str">
            <v>Callegari</v>
          </cell>
          <cell r="G206" t="str">
            <v>Matriz</v>
          </cell>
          <cell r="H206" t="str">
            <v>23-12-2025</v>
          </cell>
          <cell r="I206" t="str">
            <v>14:54:02</v>
          </cell>
        </row>
        <row r="207">
          <cell r="A207" t="str">
            <v>KTCV74</v>
          </cell>
          <cell r="B207" t="str">
            <v>CHANGAN</v>
          </cell>
          <cell r="C207" t="str">
            <v>CS15</v>
          </cell>
          <cell r="D207" t="str">
            <v>1.5 COMFORT 4X2 MT 5P</v>
          </cell>
          <cell r="E207">
            <v>2018</v>
          </cell>
          <cell r="F207" t="str">
            <v>Callegari</v>
          </cell>
          <cell r="G207" t="str">
            <v>Matriz</v>
          </cell>
          <cell r="H207" t="str">
            <v>23-12-2025</v>
          </cell>
          <cell r="I207" t="str">
            <v>15:14:38</v>
          </cell>
        </row>
        <row r="208">
          <cell r="A208" t="str">
            <v>TLRT68</v>
          </cell>
          <cell r="B208" t="str">
            <v>PEUGEOT</v>
          </cell>
          <cell r="C208">
            <v>3008</v>
          </cell>
          <cell r="D208" t="str">
            <v>1.5 GT BLACK PACK BLUEHDI 130 4X2 EAT8 5P</v>
          </cell>
          <cell r="E208">
            <v>2024</v>
          </cell>
          <cell r="F208" t="str">
            <v>Callegari</v>
          </cell>
          <cell r="G208" t="str">
            <v>Matriz</v>
          </cell>
          <cell r="H208" t="str">
            <v>23-12-2025</v>
          </cell>
          <cell r="I208" t="str">
            <v>15:23:10</v>
          </cell>
        </row>
        <row r="209">
          <cell r="A209" t="str">
            <v>RYDL24</v>
          </cell>
          <cell r="B209" t="str">
            <v>CHERY</v>
          </cell>
          <cell r="C209" t="str">
            <v>TIGGO 2</v>
          </cell>
          <cell r="D209" t="str">
            <v>1.5 VVT GLS 4X2 MT 5P</v>
          </cell>
          <cell r="E209">
            <v>2022</v>
          </cell>
          <cell r="F209" t="str">
            <v>Callegari</v>
          </cell>
          <cell r="G209" t="str">
            <v>Matriz</v>
          </cell>
          <cell r="H209" t="str">
            <v>23-12-2025</v>
          </cell>
          <cell r="I209" t="str">
            <v>16:16:31</v>
          </cell>
        </row>
        <row r="210">
          <cell r="A210" t="str">
            <v>SYPS56</v>
          </cell>
          <cell r="B210" t="str">
            <v>KIA</v>
          </cell>
          <cell r="C210" t="str">
            <v>SOLUTO</v>
          </cell>
          <cell r="D210" t="str">
            <v>1.4 LX 4X2 AC MT 4P</v>
          </cell>
          <cell r="E210">
            <v>2024</v>
          </cell>
          <cell r="F210" t="str">
            <v>Callegari</v>
          </cell>
          <cell r="G210" t="str">
            <v>Matriz</v>
          </cell>
          <cell r="H210" t="str">
            <v>24-12-2025</v>
          </cell>
          <cell r="I210" t="str">
            <v>10:06:40</v>
          </cell>
        </row>
        <row r="211">
          <cell r="A211" t="str">
            <v>RBXV26</v>
          </cell>
          <cell r="B211" t="str">
            <v>NISSAN</v>
          </cell>
          <cell r="C211" t="str">
            <v>QASHQAI</v>
          </cell>
          <cell r="D211" t="str">
            <v>2.0 ADVANCE 4X2 MT 5P</v>
          </cell>
          <cell r="E211">
            <v>2021</v>
          </cell>
          <cell r="F211" t="str">
            <v>Callegari</v>
          </cell>
          <cell r="G211" t="str">
            <v>Matriz</v>
          </cell>
          <cell r="H211" t="str">
            <v>24-12-2025</v>
          </cell>
          <cell r="I211" t="str">
            <v>10:36:01</v>
          </cell>
        </row>
        <row r="212">
          <cell r="A212" t="str">
            <v>SKSZ62</v>
          </cell>
          <cell r="B212" t="str">
            <v>PEUGEOT</v>
          </cell>
          <cell r="C212" t="str">
            <v>NUEVO 5008</v>
          </cell>
          <cell r="D212" t="str">
            <v>1.5 GT BLUEHDI 130 4X2 EAT8 5P</v>
          </cell>
          <cell r="E212">
            <v>2023</v>
          </cell>
          <cell r="F212" t="str">
            <v>Callegari</v>
          </cell>
          <cell r="G212" t="str">
            <v>Matriz</v>
          </cell>
          <cell r="H212" t="str">
            <v>24-12-2025</v>
          </cell>
          <cell r="I212" t="str">
            <v>10:45:06</v>
          </cell>
        </row>
        <row r="213">
          <cell r="A213" t="str">
            <v>TRTW63</v>
          </cell>
          <cell r="B213" t="str">
            <v>BAIC</v>
          </cell>
          <cell r="C213" t="str">
            <v>X55</v>
          </cell>
          <cell r="D213" t="str">
            <v>1.5T ELITE 4X2 AT 5P</v>
          </cell>
          <cell r="E213">
            <v>2024</v>
          </cell>
          <cell r="F213" t="str">
            <v>Callegari</v>
          </cell>
          <cell r="G213" t="str">
            <v>Matriz</v>
          </cell>
          <cell r="H213" t="str">
            <v>24-12-2025</v>
          </cell>
          <cell r="I213" t="str">
            <v>11:43:12</v>
          </cell>
        </row>
        <row r="214">
          <cell r="A214" t="str">
            <v>RJRF51</v>
          </cell>
          <cell r="B214" t="str">
            <v>BRILLIANCE</v>
          </cell>
          <cell r="C214" t="str">
            <v>X30</v>
          </cell>
          <cell r="D214" t="str">
            <v>1.5 ELT 4X2 AC MT 5P</v>
          </cell>
          <cell r="E214">
            <v>2022</v>
          </cell>
          <cell r="F214" t="str">
            <v>Callegari</v>
          </cell>
          <cell r="G214" t="str">
            <v>Matriz</v>
          </cell>
          <cell r="H214" t="str">
            <v>24-12-2025</v>
          </cell>
          <cell r="I214" t="str">
            <v>12:27:08</v>
          </cell>
        </row>
        <row r="215">
          <cell r="A215" t="str">
            <v>TBZP32</v>
          </cell>
          <cell r="B215" t="str">
            <v>KIA</v>
          </cell>
          <cell r="C215" t="str">
            <v>RIO 4</v>
          </cell>
          <cell r="D215" t="str">
            <v>1.4 EX FULL 4X2 6MT 4P</v>
          </cell>
          <cell r="E215">
            <v>2024</v>
          </cell>
          <cell r="F215" t="str">
            <v>Callegari</v>
          </cell>
          <cell r="G215" t="str">
            <v>Matriz</v>
          </cell>
          <cell r="H215" t="str">
            <v>24-12-2025</v>
          </cell>
          <cell r="I215" t="str">
            <v>13:22:37</v>
          </cell>
        </row>
        <row r="216">
          <cell r="A216" t="str">
            <v>SSBR38</v>
          </cell>
          <cell r="B216" t="str">
            <v>FORD</v>
          </cell>
          <cell r="C216" t="str">
            <v>TERRITORY</v>
          </cell>
          <cell r="D216" t="str">
            <v>1.5 TREND 4X2 AT 5P</v>
          </cell>
          <cell r="E216">
            <v>2023</v>
          </cell>
          <cell r="F216" t="str">
            <v>Callegari</v>
          </cell>
          <cell r="G216" t="str">
            <v>Matriz</v>
          </cell>
          <cell r="H216" t="str">
            <v>26-12-2025</v>
          </cell>
          <cell r="I216" t="str">
            <v>11:03:31</v>
          </cell>
        </row>
        <row r="217">
          <cell r="A217" t="str">
            <v>SPSZ45</v>
          </cell>
          <cell r="B217" t="str">
            <v>PEUGEOT</v>
          </cell>
          <cell r="C217" t="str">
            <v>NUEVO 3008</v>
          </cell>
          <cell r="D217" t="str">
            <v>1.5 ALLURE PACK BLUEHDI 130 4X2 EAT8 5P</v>
          </cell>
          <cell r="E217">
            <v>2023</v>
          </cell>
          <cell r="F217" t="str">
            <v>Callegari</v>
          </cell>
          <cell r="G217" t="str">
            <v>Matriz</v>
          </cell>
          <cell r="H217" t="str">
            <v>26-12-2025</v>
          </cell>
          <cell r="I217" t="str">
            <v>11:28:00</v>
          </cell>
        </row>
        <row r="218">
          <cell r="A218" t="str">
            <v>SZHT24</v>
          </cell>
          <cell r="B218" t="str">
            <v>SUZUKI</v>
          </cell>
          <cell r="C218" t="str">
            <v>NUEVO SWIFT</v>
          </cell>
          <cell r="D218" t="str">
            <v>1.2 GL 4X2 HB MT 5P</v>
          </cell>
          <cell r="E218">
            <v>2024</v>
          </cell>
          <cell r="F218" t="str">
            <v>Callegari</v>
          </cell>
          <cell r="G218" t="str">
            <v>Matriz</v>
          </cell>
          <cell r="H218" t="str">
            <v>26-12-2025</v>
          </cell>
          <cell r="I218" t="str">
            <v>11:50:52</v>
          </cell>
        </row>
        <row r="219">
          <cell r="A219" t="str">
            <v>TWBK18</v>
          </cell>
          <cell r="B219" t="str">
            <v>CHERY</v>
          </cell>
          <cell r="C219" t="str">
            <v>TIGGO 2 PRO MAX</v>
          </cell>
          <cell r="D219" t="str">
            <v>1.5 GL 4X2 CVT AT 5P</v>
          </cell>
          <cell r="E219">
            <v>2025</v>
          </cell>
          <cell r="F219" t="str">
            <v>Callegari</v>
          </cell>
          <cell r="G219" t="str">
            <v>Matriz</v>
          </cell>
          <cell r="H219" t="str">
            <v>26-12-2025</v>
          </cell>
          <cell r="I219" t="str">
            <v>12:15:46</v>
          </cell>
        </row>
        <row r="220">
          <cell r="A220" t="str">
            <v>TSSB95</v>
          </cell>
          <cell r="B220" t="str">
            <v>FORD</v>
          </cell>
          <cell r="C220" t="str">
            <v>NUEVA RANGER</v>
          </cell>
          <cell r="D220" t="str">
            <v>3.0T RAPTOR 4X4 DOB. CAB. AT 4P</v>
          </cell>
          <cell r="E220">
            <v>2025</v>
          </cell>
          <cell r="F220" t="str">
            <v>Callegari</v>
          </cell>
          <cell r="G220" t="str">
            <v>Matriz</v>
          </cell>
          <cell r="H220" t="str">
            <v>26-12-2025</v>
          </cell>
          <cell r="I220" t="str">
            <v>12:33:59</v>
          </cell>
        </row>
        <row r="221">
          <cell r="A221" t="str">
            <v>RPSZ19</v>
          </cell>
          <cell r="B221" t="str">
            <v>FORD</v>
          </cell>
          <cell r="C221" t="str">
            <v>TERRITORY</v>
          </cell>
          <cell r="D221" t="str">
            <v>1.5 TREND 4X2 AT 5P</v>
          </cell>
          <cell r="E221">
            <v>2022</v>
          </cell>
          <cell r="F221" t="str">
            <v>Callegari</v>
          </cell>
          <cell r="G221" t="str">
            <v>Matriz</v>
          </cell>
          <cell r="H221" t="str">
            <v>26-12-2025</v>
          </cell>
          <cell r="I221" t="str">
            <v>12:53:03</v>
          </cell>
        </row>
        <row r="222">
          <cell r="A222" t="str">
            <v>TJDD28</v>
          </cell>
          <cell r="B222" t="str">
            <v>TOYOTA</v>
          </cell>
          <cell r="C222" t="str">
            <v>COROLLA CROSS</v>
          </cell>
          <cell r="D222" t="str">
            <v>1.8 SEG HYBRID 4X2 CVT AT 5P</v>
          </cell>
          <cell r="E222">
            <v>2024</v>
          </cell>
          <cell r="F222" t="str">
            <v>Callegari</v>
          </cell>
          <cell r="G222" t="str">
            <v>Matriz</v>
          </cell>
          <cell r="H222" t="str">
            <v>26-12-2025</v>
          </cell>
          <cell r="I222" t="str">
            <v>13:16:55</v>
          </cell>
        </row>
        <row r="223">
          <cell r="A223" t="str">
            <v>SLRJ69</v>
          </cell>
          <cell r="B223" t="str">
            <v>PEUGEOT</v>
          </cell>
          <cell r="C223" t="str">
            <v>NUEVO 2008</v>
          </cell>
          <cell r="D223" t="str">
            <v>1.2 ALLURE PURETECH 130 4X2 MT 5P</v>
          </cell>
          <cell r="E223">
            <v>2023</v>
          </cell>
          <cell r="F223" t="str">
            <v>Callegari</v>
          </cell>
          <cell r="G223" t="str">
            <v>Matriz</v>
          </cell>
          <cell r="H223" t="str">
            <v>26-12-2025</v>
          </cell>
          <cell r="I223" t="str">
            <v>13:56:26</v>
          </cell>
        </row>
        <row r="224">
          <cell r="A224" t="str">
            <v>SYPP39</v>
          </cell>
          <cell r="B224" t="str">
            <v>PEUGEOT</v>
          </cell>
          <cell r="C224" t="str">
            <v>NUEVO 208</v>
          </cell>
          <cell r="D224" t="str">
            <v>1.2T MCA PURETECH 100 ACTIVE 4X2 MT 5P</v>
          </cell>
          <cell r="E224">
            <v>2025</v>
          </cell>
          <cell r="F224" t="str">
            <v>Callegari</v>
          </cell>
          <cell r="G224" t="str">
            <v>Matriz</v>
          </cell>
          <cell r="H224" t="str">
            <v>26-12-2025</v>
          </cell>
          <cell r="I224" t="str">
            <v>14:04:39</v>
          </cell>
        </row>
        <row r="225">
          <cell r="A225" t="str">
            <v>RFYC31</v>
          </cell>
          <cell r="B225" t="str">
            <v>CHEVROLET</v>
          </cell>
          <cell r="C225" t="str">
            <v>TRAVERSE</v>
          </cell>
          <cell r="D225" t="str">
            <v>3.6L LT FWD II AT 5P</v>
          </cell>
          <cell r="E225">
            <v>2022</v>
          </cell>
          <cell r="F225" t="str">
            <v>Callegari</v>
          </cell>
          <cell r="G225" t="str">
            <v>Matriz</v>
          </cell>
          <cell r="H225" t="str">
            <v>26-12-2025</v>
          </cell>
          <cell r="I225" t="str">
            <v>15:26:05</v>
          </cell>
        </row>
        <row r="226">
          <cell r="A226" t="str">
            <v>SYPP39</v>
          </cell>
          <cell r="B226" t="str">
            <v>PEUGEOT</v>
          </cell>
          <cell r="C226" t="str">
            <v>NUEVO 208</v>
          </cell>
          <cell r="D226" t="str">
            <v>1.2 MCA PURETECH 75 ACTIVE 4X2 MT 5P</v>
          </cell>
          <cell r="E226">
            <v>2025</v>
          </cell>
          <cell r="F226" t="str">
            <v>Callegari</v>
          </cell>
          <cell r="G226" t="str">
            <v>Matriz</v>
          </cell>
          <cell r="H226" t="str">
            <v>26-12-2025</v>
          </cell>
          <cell r="I226" t="str">
            <v>15:39:18</v>
          </cell>
        </row>
        <row r="227">
          <cell r="A227" t="str">
            <v>RBLB70</v>
          </cell>
          <cell r="B227" t="str">
            <v>RENAULT</v>
          </cell>
          <cell r="C227" t="str">
            <v>ALL NEW DUSTER</v>
          </cell>
          <cell r="D227" t="str">
            <v>1.6 LIFE 4X2 5MT 5P</v>
          </cell>
          <cell r="E227">
            <v>2021</v>
          </cell>
          <cell r="F227" t="str">
            <v>Callegari</v>
          </cell>
          <cell r="G227" t="str">
            <v>Matriz</v>
          </cell>
          <cell r="H227" t="str">
            <v>26-12-2025</v>
          </cell>
          <cell r="I227" t="str">
            <v>16:04:03</v>
          </cell>
        </row>
        <row r="228">
          <cell r="A228" t="str">
            <v>LDVT25</v>
          </cell>
          <cell r="B228" t="str">
            <v>MITSUBISHI</v>
          </cell>
          <cell r="C228" t="str">
            <v>NEW OUTLANDER</v>
          </cell>
          <cell r="D228" t="str">
            <v>2.0 4X2 MT 5P</v>
          </cell>
          <cell r="E228">
            <v>2019</v>
          </cell>
          <cell r="F228" t="str">
            <v>Callegari</v>
          </cell>
          <cell r="G228" t="str">
            <v>Matriz</v>
          </cell>
          <cell r="H228" t="str">
            <v>26-12-2025</v>
          </cell>
          <cell r="I228" t="str">
            <v>16:19:11</v>
          </cell>
        </row>
        <row r="229">
          <cell r="A229" t="str">
            <v>JFCL99</v>
          </cell>
          <cell r="B229" t="str">
            <v>MG</v>
          </cell>
          <cell r="C229" t="str">
            <v>GS</v>
          </cell>
          <cell r="D229" t="str">
            <v>1.5 COM 4WD AT 5P</v>
          </cell>
          <cell r="E229">
            <v>2017</v>
          </cell>
          <cell r="F229" t="str">
            <v>Callegari</v>
          </cell>
          <cell r="G229" t="str">
            <v>Matriz</v>
          </cell>
          <cell r="H229" t="str">
            <v>26-12-2025</v>
          </cell>
          <cell r="I229" t="str">
            <v>17:30:35</v>
          </cell>
        </row>
        <row r="230">
          <cell r="A230" t="str">
            <v>TCHW91</v>
          </cell>
          <cell r="B230" t="str">
            <v>KIA</v>
          </cell>
          <cell r="C230" t="str">
            <v>NUEVO SONET</v>
          </cell>
          <cell r="D230" t="str">
            <v>1.5 EX FULL 4X2 6MT 5P</v>
          </cell>
          <cell r="E230">
            <v>2024</v>
          </cell>
          <cell r="F230" t="str">
            <v>Callegari</v>
          </cell>
          <cell r="G230" t="str">
            <v>Matriz</v>
          </cell>
          <cell r="H230" t="str">
            <v>27-12-2025</v>
          </cell>
          <cell r="I230" t="str">
            <v>11:00:43</v>
          </cell>
        </row>
        <row r="231">
          <cell r="A231" t="str">
            <v>KGLK71</v>
          </cell>
          <cell r="B231" t="str">
            <v>TOYOTA</v>
          </cell>
          <cell r="C231" t="str">
            <v>RUSH</v>
          </cell>
          <cell r="D231" t="str">
            <v>1.5 LEI 4X4 MT 5P</v>
          </cell>
          <cell r="E231">
            <v>2018</v>
          </cell>
          <cell r="F231" t="str">
            <v>Callegari</v>
          </cell>
          <cell r="G231" t="str">
            <v>Matriz</v>
          </cell>
          <cell r="H231" t="str">
            <v>27-12-2025</v>
          </cell>
          <cell r="I231" t="str">
            <v>11:33:36</v>
          </cell>
        </row>
        <row r="232">
          <cell r="A232" t="str">
            <v>LLBK38</v>
          </cell>
          <cell r="B232" t="str">
            <v>RENAULT</v>
          </cell>
          <cell r="C232" t="str">
            <v>OROCH</v>
          </cell>
          <cell r="D232" t="str">
            <v>1.6 ZEN 4X2 DOB. CAB. TRAVELLER PACK 6MT 4P</v>
          </cell>
          <cell r="E232">
            <v>2019</v>
          </cell>
          <cell r="F232" t="str">
            <v>Callegari</v>
          </cell>
          <cell r="G232" t="str">
            <v>Matriz</v>
          </cell>
          <cell r="H232" t="str">
            <v>27-12-2025</v>
          </cell>
          <cell r="I232" t="str">
            <v>11:56:50</v>
          </cell>
        </row>
        <row r="233">
          <cell r="A233" t="str">
            <v>JYBF33</v>
          </cell>
          <cell r="B233" t="str">
            <v>PEUGEOT</v>
          </cell>
          <cell r="C233">
            <v>3008</v>
          </cell>
          <cell r="D233" t="str">
            <v>1.6 ACTIVE 4X2 THP 165HP EAT6 5P</v>
          </cell>
          <cell r="E233">
            <v>2018</v>
          </cell>
          <cell r="F233" t="str">
            <v>Callegari</v>
          </cell>
          <cell r="G233" t="str">
            <v>Matriz</v>
          </cell>
          <cell r="H233" t="str">
            <v>29-12-2025</v>
          </cell>
          <cell r="I233" t="str">
            <v>11:16:59</v>
          </cell>
        </row>
        <row r="234">
          <cell r="A234" t="str">
            <v>RFBV50</v>
          </cell>
          <cell r="B234" t="str">
            <v>KIA</v>
          </cell>
          <cell r="C234" t="str">
            <v>MORNING</v>
          </cell>
          <cell r="D234" t="str">
            <v>1.2 EX 4X2 HB ABS AC 5MT 5P</v>
          </cell>
          <cell r="E234">
            <v>2021</v>
          </cell>
          <cell r="F234" t="str">
            <v>Callegari</v>
          </cell>
          <cell r="G234" t="str">
            <v>Matriz</v>
          </cell>
          <cell r="H234" t="str">
            <v>29-12-2025</v>
          </cell>
          <cell r="I234" t="str">
            <v>11:28:10</v>
          </cell>
        </row>
        <row r="235">
          <cell r="A235" t="str">
            <v>PKBF15</v>
          </cell>
          <cell r="B235" t="str">
            <v>MG</v>
          </cell>
          <cell r="C235" t="str">
            <v>ZS</v>
          </cell>
          <cell r="D235" t="str">
            <v>1.5 COMFORT 4X2 MT 5P</v>
          </cell>
          <cell r="E235">
            <v>2021</v>
          </cell>
          <cell r="F235" t="str">
            <v>Callegari</v>
          </cell>
          <cell r="G235" t="str">
            <v>Matriz</v>
          </cell>
          <cell r="H235" t="str">
            <v>29-12-2025</v>
          </cell>
          <cell r="I235" t="str">
            <v>11:36:45</v>
          </cell>
        </row>
        <row r="236">
          <cell r="A236" t="str">
            <v>SWTR87</v>
          </cell>
          <cell r="B236" t="str">
            <v>HYUNDAI</v>
          </cell>
          <cell r="C236" t="str">
            <v>I20</v>
          </cell>
          <cell r="D236" t="str">
            <v>1.4 FUNK EDITION BI3 4X2 HB MT 5P</v>
          </cell>
          <cell r="E236">
            <v>2023</v>
          </cell>
          <cell r="F236" t="str">
            <v>Callegari</v>
          </cell>
          <cell r="G236" t="str">
            <v>Matriz</v>
          </cell>
          <cell r="H236" t="str">
            <v>29-12-2025</v>
          </cell>
          <cell r="I236" t="str">
            <v>12:13:41</v>
          </cell>
        </row>
        <row r="237">
          <cell r="A237" t="str">
            <v>PPGH28</v>
          </cell>
          <cell r="B237" t="str">
            <v>SUBARU</v>
          </cell>
          <cell r="C237" t="str">
            <v>XV</v>
          </cell>
          <cell r="D237" t="str">
            <v>2.0I DYNAMIC AWD CVT AT 5P</v>
          </cell>
          <cell r="E237">
            <v>2021</v>
          </cell>
          <cell r="F237" t="str">
            <v>Callegari</v>
          </cell>
          <cell r="G237" t="str">
            <v>Matriz</v>
          </cell>
          <cell r="H237" t="str">
            <v>29-12-2025</v>
          </cell>
          <cell r="I237" t="str">
            <v>12:21:00</v>
          </cell>
        </row>
        <row r="238">
          <cell r="A238" t="str">
            <v>VFTG62</v>
          </cell>
          <cell r="B238" t="str">
            <v>DFSK</v>
          </cell>
          <cell r="C238">
            <v>500</v>
          </cell>
          <cell r="D238" t="str">
            <v>1.5 LUXURY 4X2 SK CVT AT 5P</v>
          </cell>
          <cell r="E238">
            <v>2025</v>
          </cell>
          <cell r="F238" t="str">
            <v>Callegari</v>
          </cell>
          <cell r="G238" t="str">
            <v>Matriz</v>
          </cell>
          <cell r="H238" t="str">
            <v>29-12-2025</v>
          </cell>
          <cell r="I238" t="str">
            <v>12:39:59</v>
          </cell>
        </row>
        <row r="239">
          <cell r="A239" t="str">
            <v>LFRK47</v>
          </cell>
          <cell r="B239" t="str">
            <v>NISSAN</v>
          </cell>
          <cell r="C239" t="str">
            <v>NEW QASHQAI</v>
          </cell>
          <cell r="D239" t="str">
            <v>2.0 ADVANCE 4X2 CVT AT 5P</v>
          </cell>
          <cell r="E239">
            <v>2019</v>
          </cell>
          <cell r="F239" t="str">
            <v>Callegari</v>
          </cell>
          <cell r="G239" t="str">
            <v>Matriz</v>
          </cell>
          <cell r="H239" t="str">
            <v>29-12-2025</v>
          </cell>
          <cell r="I239" t="str">
            <v>12:44:54</v>
          </cell>
        </row>
        <row r="240">
          <cell r="A240" t="str">
            <v>RJPL29</v>
          </cell>
          <cell r="B240" t="str">
            <v>KIA</v>
          </cell>
          <cell r="C240" t="str">
            <v>MORNING</v>
          </cell>
          <cell r="D240" t="str">
            <v>1.2 EX 4X2 HB ABS AC 5MT 5P</v>
          </cell>
          <cell r="E240">
            <v>2022</v>
          </cell>
          <cell r="F240" t="str">
            <v>Callegari</v>
          </cell>
          <cell r="G240" t="str">
            <v>Matriz</v>
          </cell>
          <cell r="H240" t="str">
            <v>29-12-2025</v>
          </cell>
          <cell r="I240" t="str">
            <v>12:59:34</v>
          </cell>
        </row>
        <row r="241">
          <cell r="A241" t="str">
            <v>HFJC89</v>
          </cell>
          <cell r="B241" t="str">
            <v>MITSUBISHI</v>
          </cell>
          <cell r="C241" t="str">
            <v>OUTLANDER</v>
          </cell>
          <cell r="D241" t="str">
            <v>2.0 4X2 MT 5P</v>
          </cell>
          <cell r="E241">
            <v>2015</v>
          </cell>
          <cell r="F241" t="str">
            <v>Callegari</v>
          </cell>
          <cell r="G241" t="str">
            <v>Matriz</v>
          </cell>
          <cell r="H241" t="str">
            <v>29-12-2025</v>
          </cell>
          <cell r="I241" t="str">
            <v>13:03:27</v>
          </cell>
        </row>
        <row r="242">
          <cell r="A242" t="str">
            <v>SPSZ16</v>
          </cell>
          <cell r="B242" t="str">
            <v>FORD</v>
          </cell>
          <cell r="C242" t="str">
            <v>RANGER</v>
          </cell>
          <cell r="D242" t="str">
            <v>3.2 FX4 4X4 DIESEL DOB. CAB. AT 4P</v>
          </cell>
          <cell r="E242">
            <v>2023</v>
          </cell>
          <cell r="F242" t="str">
            <v>Callegari</v>
          </cell>
          <cell r="G242" t="str">
            <v>Matriz</v>
          </cell>
          <cell r="H242" t="str">
            <v>29-12-2025</v>
          </cell>
          <cell r="I242" t="str">
            <v>13:12:12</v>
          </cell>
        </row>
        <row r="243">
          <cell r="A243" t="str">
            <v>TCTS12</v>
          </cell>
          <cell r="B243" t="str">
            <v>CITROEN</v>
          </cell>
          <cell r="C243" t="str">
            <v>C5 AIRCROSS</v>
          </cell>
          <cell r="D243" t="str">
            <v>1.5 FEEL DIESEL 4X2 130 SS EAT8 AT 5P</v>
          </cell>
          <cell r="E243">
            <v>2024</v>
          </cell>
          <cell r="F243" t="str">
            <v>Callegari</v>
          </cell>
          <cell r="G243" t="str">
            <v>Matriz</v>
          </cell>
          <cell r="H243" t="str">
            <v>29-12-2025</v>
          </cell>
          <cell r="I243" t="str">
            <v>13:23:11</v>
          </cell>
        </row>
        <row r="244">
          <cell r="A244" t="str">
            <v>KPWV58</v>
          </cell>
          <cell r="B244" t="str">
            <v>VOLKSWAGEN</v>
          </cell>
          <cell r="C244" t="str">
            <v>SAVEIRO</v>
          </cell>
          <cell r="D244" t="str">
            <v>1.6 4X2 DOB. CAB. MT 2P</v>
          </cell>
          <cell r="E244">
            <v>2018</v>
          </cell>
          <cell r="F244" t="str">
            <v>Callegari</v>
          </cell>
          <cell r="G244" t="str">
            <v>Matriz</v>
          </cell>
          <cell r="H244" t="str">
            <v>29-12-2025</v>
          </cell>
          <cell r="I244" t="str">
            <v>13:44:46</v>
          </cell>
        </row>
        <row r="245">
          <cell r="A245" t="str">
            <v>SFTZ71</v>
          </cell>
          <cell r="B245" t="str">
            <v>PEUGEOT</v>
          </cell>
          <cell r="C245" t="str">
            <v>NUEVO 2008</v>
          </cell>
          <cell r="D245" t="str">
            <v>1.5 ACTIVE BLUEHDI DIESEL 100 4X2 MT 5P</v>
          </cell>
          <cell r="E245">
            <v>2023</v>
          </cell>
          <cell r="F245" t="str">
            <v>Callegari</v>
          </cell>
          <cell r="G245" t="str">
            <v>Matriz</v>
          </cell>
          <cell r="H245" t="str">
            <v>29-12-2025</v>
          </cell>
          <cell r="I245" t="str">
            <v>15:38:26</v>
          </cell>
        </row>
        <row r="246">
          <cell r="A246" t="str">
            <v>RLSH73</v>
          </cell>
          <cell r="B246" t="str">
            <v>FORD</v>
          </cell>
          <cell r="C246" t="str">
            <v>F-150 NEW</v>
          </cell>
          <cell r="D246" t="str">
            <v>5.0 LARIAT SPORT CC DOB. CAB. 4X4 AT 4P</v>
          </cell>
          <cell r="E246">
            <v>2022</v>
          </cell>
          <cell r="F246" t="str">
            <v>Callegari</v>
          </cell>
          <cell r="G246" t="str">
            <v>Matriz</v>
          </cell>
          <cell r="H246" t="str">
            <v>29-12-2025</v>
          </cell>
          <cell r="I246" t="str">
            <v>15:51:31</v>
          </cell>
        </row>
        <row r="247">
          <cell r="A247" t="str">
            <v>THXK86</v>
          </cell>
          <cell r="B247" t="str">
            <v>HYUNDAI</v>
          </cell>
          <cell r="C247" t="str">
            <v>ALL NEW SANTA FE</v>
          </cell>
          <cell r="D247" t="str">
            <v>2.5 MX5 DESIGN 2WD AT 5P</v>
          </cell>
          <cell r="E247">
            <v>2024</v>
          </cell>
          <cell r="F247" t="str">
            <v>Callegari</v>
          </cell>
          <cell r="G247" t="str">
            <v>Matriz</v>
          </cell>
          <cell r="H247" t="str">
            <v>29-12-2025</v>
          </cell>
          <cell r="I247" t="str">
            <v>16:27:00</v>
          </cell>
        </row>
        <row r="248">
          <cell r="A248" t="str">
            <v>PXXV95</v>
          </cell>
          <cell r="B248" t="str">
            <v>HYUNDAI</v>
          </cell>
          <cell r="C248" t="str">
            <v>ATOS</v>
          </cell>
          <cell r="D248" t="str">
            <v>1.1 AH2 PLUS 4X2 MT 5P</v>
          </cell>
          <cell r="E248">
            <v>2021</v>
          </cell>
          <cell r="F248" t="str">
            <v>Callegari</v>
          </cell>
          <cell r="G248" t="str">
            <v>Matriz</v>
          </cell>
          <cell r="H248" t="str">
            <v>29-12-2025</v>
          </cell>
          <cell r="I248" t="str">
            <v>16:30:30</v>
          </cell>
        </row>
        <row r="249">
          <cell r="A249" t="str">
            <v>RDVV45</v>
          </cell>
          <cell r="B249" t="str">
            <v>TOYOTA</v>
          </cell>
          <cell r="C249" t="str">
            <v>RAIZE</v>
          </cell>
          <cell r="D249" t="str">
            <v>1.2 E 4X2 MT 5P</v>
          </cell>
          <cell r="E249">
            <v>2022</v>
          </cell>
          <cell r="F249" t="str">
            <v>Callegari</v>
          </cell>
          <cell r="G249" t="str">
            <v>Matriz</v>
          </cell>
          <cell r="H249" t="str">
            <v>29-12-2025</v>
          </cell>
          <cell r="I249" t="str">
            <v>16:37:21</v>
          </cell>
        </row>
        <row r="250">
          <cell r="A250" t="str">
            <v>THXR90</v>
          </cell>
          <cell r="B250" t="str">
            <v>CHERY</v>
          </cell>
          <cell r="C250" t="str">
            <v>TIGGO 2 PRO</v>
          </cell>
          <cell r="D250" t="str">
            <v>1.5 GLS 4X2 CVT AT 5P</v>
          </cell>
          <cell r="E250">
            <v>2024</v>
          </cell>
          <cell r="F250" t="str">
            <v>Callegari</v>
          </cell>
          <cell r="G250" t="str">
            <v>Matriz</v>
          </cell>
          <cell r="H250" t="str">
            <v>29-12-2025</v>
          </cell>
          <cell r="I250" t="str">
            <v>17:09:50</v>
          </cell>
        </row>
        <row r="251">
          <cell r="A251" t="str">
            <v>SZTK19</v>
          </cell>
          <cell r="B251" t="str">
            <v>RAM</v>
          </cell>
          <cell r="C251">
            <v>700</v>
          </cell>
          <cell r="D251" t="str">
            <v>1.4 BIGHORN 4X2 DOB. CAB. MT 4P</v>
          </cell>
          <cell r="E251">
            <v>2024</v>
          </cell>
          <cell r="F251" t="str">
            <v>Callegari</v>
          </cell>
          <cell r="G251" t="str">
            <v>Matriz</v>
          </cell>
          <cell r="H251" t="str">
            <v>29-12-2025</v>
          </cell>
          <cell r="I251" t="str">
            <v>17:20:23</v>
          </cell>
        </row>
        <row r="252">
          <cell r="A252" t="str">
            <v>SFLZ19</v>
          </cell>
          <cell r="B252" t="str">
            <v>MG</v>
          </cell>
          <cell r="C252" t="str">
            <v>NEW ZX</v>
          </cell>
          <cell r="D252" t="str">
            <v>1.5 COM 4X2 MT 5P</v>
          </cell>
          <cell r="E252">
            <v>2023</v>
          </cell>
          <cell r="F252" t="str">
            <v>Callegari</v>
          </cell>
          <cell r="G252" t="str">
            <v>Matriz</v>
          </cell>
          <cell r="H252" t="str">
            <v>29-12-2025</v>
          </cell>
          <cell r="I252" t="str">
            <v>17:28:00</v>
          </cell>
        </row>
        <row r="253">
          <cell r="A253" t="str">
            <v>TZTB85</v>
          </cell>
          <cell r="B253" t="str">
            <v>PEUGEOT</v>
          </cell>
          <cell r="C253" t="str">
            <v>NEW 2008</v>
          </cell>
          <cell r="D253" t="str">
            <v>1.2 MCA GT MHEV 136HP 4X2 AT 5P</v>
          </cell>
          <cell r="E253">
            <v>2025</v>
          </cell>
          <cell r="F253" t="str">
            <v>Callegari</v>
          </cell>
          <cell r="G253" t="str">
            <v>Matriz</v>
          </cell>
          <cell r="H253" t="str">
            <v>29-12-2025</v>
          </cell>
          <cell r="I253" t="str">
            <v>17:41:53</v>
          </cell>
        </row>
        <row r="254">
          <cell r="A254" t="str">
            <v>HBFG17</v>
          </cell>
          <cell r="B254" t="str">
            <v>KIA</v>
          </cell>
          <cell r="C254" t="str">
            <v>MORNING</v>
          </cell>
          <cell r="D254" t="str">
            <v>1.2 EX 4X2 DH AC DAB MT 5P</v>
          </cell>
          <cell r="E254">
            <v>2015</v>
          </cell>
          <cell r="F254" t="str">
            <v>Callegari</v>
          </cell>
          <cell r="G254" t="str">
            <v>Matriz</v>
          </cell>
          <cell r="H254" t="str">
            <v>29-12-2025</v>
          </cell>
          <cell r="I254" t="str">
            <v>17:56:36</v>
          </cell>
        </row>
        <row r="255">
          <cell r="A255" t="str">
            <v>PHDP90</v>
          </cell>
          <cell r="B255" t="str">
            <v>MAZDA</v>
          </cell>
          <cell r="C255" t="str">
            <v>CX-5</v>
          </cell>
          <cell r="D255" t="str">
            <v>2.0 R AWD 6MT 5P</v>
          </cell>
          <cell r="E255">
            <v>2021</v>
          </cell>
          <cell r="F255" t="str">
            <v>Callegari</v>
          </cell>
          <cell r="G255" t="str">
            <v>Matriz</v>
          </cell>
          <cell r="H255" t="str">
            <v>29-12-2025</v>
          </cell>
          <cell r="I255" t="str">
            <v>19:10:24</v>
          </cell>
        </row>
        <row r="256">
          <cell r="A256" t="str">
            <v>LHRV25</v>
          </cell>
          <cell r="B256" t="str">
            <v>MG</v>
          </cell>
          <cell r="C256" t="str">
            <v>RX5</v>
          </cell>
          <cell r="D256" t="str">
            <v>1.5T COMFORT 2WD MT 5P</v>
          </cell>
          <cell r="E256">
            <v>2019</v>
          </cell>
          <cell r="F256" t="str">
            <v>Callegari</v>
          </cell>
          <cell r="G256" t="str">
            <v>Matriz</v>
          </cell>
          <cell r="H256" t="str">
            <v>30-12-2025</v>
          </cell>
          <cell r="I256" t="str">
            <v>09:24:16</v>
          </cell>
        </row>
        <row r="257">
          <cell r="A257" t="str">
            <v>TFGL70</v>
          </cell>
          <cell r="B257" t="str">
            <v>FORD</v>
          </cell>
          <cell r="C257" t="str">
            <v>NUEVA RANGER</v>
          </cell>
          <cell r="D257" t="str">
            <v>3.0T RAPTOR 4X4 DOB. CAB. AT 4P</v>
          </cell>
          <cell r="E257">
            <v>2024</v>
          </cell>
          <cell r="F257" t="str">
            <v>Callegari</v>
          </cell>
          <cell r="G257" t="str">
            <v>Matriz</v>
          </cell>
          <cell r="H257" t="str">
            <v>30-12-2025</v>
          </cell>
          <cell r="I257" t="str">
            <v>13:47:05</v>
          </cell>
        </row>
        <row r="258">
          <cell r="A258" t="str">
            <v>TFJJ17</v>
          </cell>
          <cell r="B258" t="str">
            <v>AUDI</v>
          </cell>
          <cell r="C258" t="str">
            <v>S3</v>
          </cell>
          <cell r="D258" t="str">
            <v>2.0 TFSI SPORTBACK QUATTRO 4X4 HATCHBACK AT 5P</v>
          </cell>
          <cell r="E258">
            <v>2024</v>
          </cell>
          <cell r="F258" t="str">
            <v>Callegari</v>
          </cell>
          <cell r="G258" t="str">
            <v>Matriz</v>
          </cell>
          <cell r="H258" t="str">
            <v>30-12-2025</v>
          </cell>
          <cell r="I258" t="str">
            <v>14:07:47</v>
          </cell>
        </row>
        <row r="259">
          <cell r="A259" t="str">
            <v>TSGC76</v>
          </cell>
          <cell r="B259" t="str">
            <v>FORD</v>
          </cell>
          <cell r="C259" t="str">
            <v>NUEVA RANGER</v>
          </cell>
          <cell r="D259" t="str">
            <v>2.0 XLT DIESEL 4X4 DOB. CAB. AT 4P</v>
          </cell>
          <cell r="E259">
            <v>2025</v>
          </cell>
          <cell r="F259" t="str">
            <v>Callegari</v>
          </cell>
          <cell r="G259" t="str">
            <v>Matriz</v>
          </cell>
          <cell r="H259" t="str">
            <v>30-12-2025</v>
          </cell>
          <cell r="I259" t="str">
            <v>14:11:09</v>
          </cell>
        </row>
        <row r="260">
          <cell r="A260" t="str">
            <v>RJCV71</v>
          </cell>
          <cell r="B260" t="str">
            <v>FORD</v>
          </cell>
          <cell r="C260" t="str">
            <v>EDGE</v>
          </cell>
          <cell r="D260" t="str">
            <v>2.7 ST ECOBOOST AWD V6 AT 5P</v>
          </cell>
          <cell r="E260">
            <v>2022</v>
          </cell>
          <cell r="F260" t="str">
            <v>Callegari</v>
          </cell>
          <cell r="G260" t="str">
            <v>Matriz</v>
          </cell>
          <cell r="H260" t="str">
            <v>30-12-2025</v>
          </cell>
          <cell r="I260" t="str">
            <v>15:12:48</v>
          </cell>
        </row>
        <row r="261">
          <cell r="A261" t="str">
            <v>SDGD85</v>
          </cell>
          <cell r="B261" t="str">
            <v>DFSK</v>
          </cell>
          <cell r="C261">
            <v>580</v>
          </cell>
          <cell r="D261" t="str">
            <v>1.8 COMFORT 4X2 MT 5P</v>
          </cell>
          <cell r="E261">
            <v>2022</v>
          </cell>
          <cell r="F261" t="str">
            <v>Callegari</v>
          </cell>
          <cell r="G261" t="str">
            <v>Matriz</v>
          </cell>
          <cell r="H261" t="str">
            <v>30-12-2025</v>
          </cell>
          <cell r="I261" t="str">
            <v>17:57:48</v>
          </cell>
        </row>
        <row r="262">
          <cell r="A262" t="str">
            <v>LVXS21</v>
          </cell>
          <cell r="B262" t="str">
            <v>SUZUKI</v>
          </cell>
          <cell r="C262" t="str">
            <v>BALENO</v>
          </cell>
          <cell r="D262" t="str">
            <v>1.4 GLS 4X2 HB MT 5P</v>
          </cell>
          <cell r="E262">
            <v>2020</v>
          </cell>
          <cell r="F262" t="str">
            <v>Callegari</v>
          </cell>
          <cell r="G262" t="str">
            <v>Matriz</v>
          </cell>
          <cell r="H262" t="str">
            <v>30-12-2025</v>
          </cell>
          <cell r="I262" t="str">
            <v>18:03:29</v>
          </cell>
        </row>
        <row r="263">
          <cell r="A263" t="str">
            <v>TPTX50</v>
          </cell>
          <cell r="B263" t="str">
            <v>CHERY</v>
          </cell>
          <cell r="C263" t="str">
            <v>TIGGO 2 PRO</v>
          </cell>
          <cell r="D263" t="str">
            <v>1.5 GLS 4X2 CVT AT 5P</v>
          </cell>
          <cell r="E263">
            <v>2024</v>
          </cell>
          <cell r="F263" t="str">
            <v>Callegari</v>
          </cell>
          <cell r="G263" t="str">
            <v>Matriz</v>
          </cell>
          <cell r="H263" t="str">
            <v>31-12-2025</v>
          </cell>
          <cell r="I263" t="str">
            <v>09:35:02</v>
          </cell>
        </row>
        <row r="264">
          <cell r="A264" t="str">
            <v>VBRX81</v>
          </cell>
          <cell r="B264" t="str">
            <v>OPEL</v>
          </cell>
          <cell r="C264" t="str">
            <v>NEW MOKKA</v>
          </cell>
          <cell r="D264" t="str">
            <v>1.2T MCA EDITION 4X2 AT8 5P</v>
          </cell>
          <cell r="E264">
            <v>2025</v>
          </cell>
          <cell r="F264" t="str">
            <v>Callegari</v>
          </cell>
          <cell r="G264" t="str">
            <v>Matriz</v>
          </cell>
          <cell r="H264" t="str">
            <v>31-12-2025</v>
          </cell>
          <cell r="I264" t="str">
            <v>10:20:54</v>
          </cell>
        </row>
        <row r="265">
          <cell r="A265" t="str">
            <v>TPCP16</v>
          </cell>
          <cell r="B265" t="str">
            <v>CHERY</v>
          </cell>
          <cell r="C265" t="str">
            <v>TIGGO 8</v>
          </cell>
          <cell r="D265" t="str">
            <v>1.5T GLS 4X2 MT6 5P</v>
          </cell>
          <cell r="E265">
            <v>2024</v>
          </cell>
          <cell r="F265" t="str">
            <v>Callegari</v>
          </cell>
          <cell r="G265" t="str">
            <v>Matriz</v>
          </cell>
          <cell r="H265" t="str">
            <v>31-12-2025</v>
          </cell>
          <cell r="I265" t="str">
            <v>11:32:30</v>
          </cell>
        </row>
        <row r="266">
          <cell r="A266" t="str">
            <v>RSJD17</v>
          </cell>
          <cell r="B266" t="str">
            <v>JEEP</v>
          </cell>
          <cell r="C266" t="str">
            <v>GRAND CHEROKEE</v>
          </cell>
          <cell r="D266" t="str">
            <v>3.6 LIMITED X 4X4 AT 5P</v>
          </cell>
          <cell r="E266">
            <v>2022</v>
          </cell>
          <cell r="F266" t="str">
            <v>Callegari</v>
          </cell>
          <cell r="G266" t="str">
            <v>Matriz</v>
          </cell>
          <cell r="H266" t="str">
            <v>31-12-2025</v>
          </cell>
          <cell r="I266" t="str">
            <v>11:51:16</v>
          </cell>
        </row>
        <row r="267">
          <cell r="A267" t="str">
            <v>TBJD80</v>
          </cell>
          <cell r="B267" t="str">
            <v>HYUNDAI</v>
          </cell>
          <cell r="C267" t="str">
            <v>CRETA GRAND</v>
          </cell>
          <cell r="D267" t="str">
            <v>2.0 PLUS SU2I 4X2 MT 5P</v>
          </cell>
          <cell r="E267">
            <v>2024</v>
          </cell>
          <cell r="F267" t="str">
            <v>Callegari</v>
          </cell>
          <cell r="G267" t="str">
            <v>Matriz</v>
          </cell>
          <cell r="H267" t="str">
            <v>31-12-2025</v>
          </cell>
          <cell r="I267" t="str">
            <v>12:04:44</v>
          </cell>
        </row>
        <row r="268">
          <cell r="A268" t="str">
            <v>JZGC66</v>
          </cell>
          <cell r="B268" t="str">
            <v>DFSK</v>
          </cell>
          <cell r="C268">
            <v>580</v>
          </cell>
          <cell r="D268" t="str">
            <v>1.5 LUXURY 4X2 MT 5P</v>
          </cell>
          <cell r="E268">
            <v>2018</v>
          </cell>
          <cell r="F268" t="str">
            <v>Callegari</v>
          </cell>
          <cell r="G268" t="str">
            <v>Matriz</v>
          </cell>
          <cell r="H268" t="str">
            <v>31-12-2025</v>
          </cell>
          <cell r="I268" t="str">
            <v>12:58:27</v>
          </cell>
        </row>
        <row r="269">
          <cell r="A269" t="str">
            <v>PPJG65</v>
          </cell>
          <cell r="B269" t="str">
            <v>PEUGEOT</v>
          </cell>
          <cell r="C269">
            <v>3008</v>
          </cell>
          <cell r="D269" t="str">
            <v>1.6 ACTIVE THP 4X2 165 EAT6 5P</v>
          </cell>
          <cell r="E269">
            <v>2021</v>
          </cell>
          <cell r="F269" t="str">
            <v>Callegari</v>
          </cell>
          <cell r="G269" t="str">
            <v>Matriz</v>
          </cell>
          <cell r="H269" t="str">
            <v>31-12-2025</v>
          </cell>
          <cell r="I269" t="str">
            <v>13:54:29</v>
          </cell>
        </row>
        <row r="270">
          <cell r="A270" t="str">
            <v>SJDV48</v>
          </cell>
          <cell r="B270" t="str">
            <v>MG</v>
          </cell>
          <cell r="C270" t="str">
            <v>NEW 3</v>
          </cell>
          <cell r="D270" t="str">
            <v>1.5 COMFORT 4X2 HB AT 5P</v>
          </cell>
          <cell r="E270">
            <v>2023</v>
          </cell>
          <cell r="F270" t="str">
            <v>Callegari</v>
          </cell>
          <cell r="G270" t="str">
            <v>Matriz</v>
          </cell>
          <cell r="H270" t="str">
            <v>31-12-2025</v>
          </cell>
          <cell r="I270" t="str">
            <v>14:04:47</v>
          </cell>
        </row>
        <row r="271">
          <cell r="A271" t="str">
            <v>TCTX83</v>
          </cell>
          <cell r="B271" t="str">
            <v>CHEVROLET</v>
          </cell>
          <cell r="C271" t="str">
            <v>NUEVO SAIL</v>
          </cell>
          <cell r="D271" t="str">
            <v>1.5 NB LTZ R 4X2 SDN CVT AT 4P</v>
          </cell>
          <cell r="E271">
            <v>2024</v>
          </cell>
          <cell r="F271" t="str">
            <v>Callegari</v>
          </cell>
          <cell r="G271" t="str">
            <v>Matriz</v>
          </cell>
          <cell r="H271" t="str">
            <v>31-12-2025</v>
          </cell>
          <cell r="I271" t="str">
            <v>14:11:32</v>
          </cell>
        </row>
        <row r="272">
          <cell r="A272" t="str">
            <v>SBWS12</v>
          </cell>
          <cell r="B272" t="str">
            <v>JEEP</v>
          </cell>
          <cell r="C272" t="str">
            <v>RENEGADE</v>
          </cell>
          <cell r="D272" t="str">
            <v>1.8 SPORT LX 4X2 MT 5P</v>
          </cell>
          <cell r="E272">
            <v>2022</v>
          </cell>
          <cell r="F272" t="str">
            <v>Callegari</v>
          </cell>
          <cell r="G272" t="str">
            <v>Matriz</v>
          </cell>
          <cell r="H272" t="str">
            <v>02-01-2026</v>
          </cell>
          <cell r="I272" t="str">
            <v>09:04:26</v>
          </cell>
        </row>
        <row r="273">
          <cell r="A273" t="str">
            <v>JZGH39</v>
          </cell>
          <cell r="B273" t="str">
            <v>KIA</v>
          </cell>
          <cell r="C273" t="str">
            <v>RIO 5</v>
          </cell>
          <cell r="D273" t="str">
            <v>1.4L EX 4X2 AC 6MT 5P</v>
          </cell>
          <cell r="E273">
            <v>2018</v>
          </cell>
          <cell r="F273" t="str">
            <v>Callegari</v>
          </cell>
          <cell r="G273" t="str">
            <v>Matriz</v>
          </cell>
          <cell r="H273" t="str">
            <v>02-01-2026</v>
          </cell>
          <cell r="I273" t="str">
            <v>09:24:50</v>
          </cell>
        </row>
        <row r="274">
          <cell r="A274" t="str">
            <v>TLRS70</v>
          </cell>
          <cell r="B274" t="str">
            <v>SSANGYONG</v>
          </cell>
          <cell r="C274" t="str">
            <v>TORRES</v>
          </cell>
          <cell r="D274" t="str">
            <v>1.5T GLX 2WD MT 5P</v>
          </cell>
          <cell r="E274">
            <v>2024</v>
          </cell>
          <cell r="F274" t="str">
            <v>Callegari</v>
          </cell>
          <cell r="G274" t="str">
            <v>Matriz</v>
          </cell>
          <cell r="H274" t="str">
            <v>02-01-2026</v>
          </cell>
          <cell r="I274" t="str">
            <v>09:39:05</v>
          </cell>
        </row>
        <row r="275">
          <cell r="A275" t="str">
            <v>PRZZ35</v>
          </cell>
          <cell r="B275" t="str">
            <v>KIA</v>
          </cell>
          <cell r="C275" t="str">
            <v>SONET</v>
          </cell>
          <cell r="D275" t="str">
            <v>1.5 EX FULL PLUS 4X2 6MT 5P</v>
          </cell>
          <cell r="E275">
            <v>2021</v>
          </cell>
          <cell r="F275" t="str">
            <v>Callegari</v>
          </cell>
          <cell r="G275" t="str">
            <v>Matriz</v>
          </cell>
          <cell r="H275" t="str">
            <v>02-01-2026</v>
          </cell>
          <cell r="I275" t="str">
            <v>10:29:10</v>
          </cell>
        </row>
        <row r="276">
          <cell r="A276" t="str">
            <v>PKVB74</v>
          </cell>
          <cell r="B276" t="str">
            <v>BMW</v>
          </cell>
          <cell r="C276" t="str">
            <v>220 D</v>
          </cell>
          <cell r="D276" t="str">
            <v>2.0 GRAN COUPE SPORT 4X2 AT 4P</v>
          </cell>
          <cell r="E276">
            <v>2021</v>
          </cell>
          <cell r="F276" t="str">
            <v>Callegari</v>
          </cell>
          <cell r="G276" t="str">
            <v>Matriz</v>
          </cell>
          <cell r="H276" t="str">
            <v>02-01-2026</v>
          </cell>
          <cell r="I276" t="str">
            <v>15:57:00</v>
          </cell>
        </row>
        <row r="277">
          <cell r="A277" t="str">
            <v>RPFK37</v>
          </cell>
          <cell r="B277" t="str">
            <v>CHERY</v>
          </cell>
          <cell r="C277" t="str">
            <v>TIGGO 2</v>
          </cell>
          <cell r="D277" t="str">
            <v>1.5 VVT GLS 4X2 CVT AT 5P</v>
          </cell>
          <cell r="E277">
            <v>2022</v>
          </cell>
          <cell r="F277" t="str">
            <v>Callegari</v>
          </cell>
          <cell r="G277" t="str">
            <v>Matriz</v>
          </cell>
          <cell r="H277" t="str">
            <v>02-01-2026</v>
          </cell>
          <cell r="I277" t="str">
            <v>16:06:16</v>
          </cell>
        </row>
        <row r="278">
          <cell r="A278" t="str">
            <v>KWDR80</v>
          </cell>
          <cell r="B278" t="str">
            <v>FORD</v>
          </cell>
          <cell r="C278" t="str">
            <v>EXPLORER</v>
          </cell>
          <cell r="D278" t="str">
            <v>3.5 XLT 4X2 AT 5P</v>
          </cell>
          <cell r="E278">
            <v>2019</v>
          </cell>
          <cell r="F278" t="str">
            <v>Callegari</v>
          </cell>
          <cell r="G278" t="str">
            <v>Matriz</v>
          </cell>
          <cell r="H278" t="str">
            <v>02-01-2026</v>
          </cell>
          <cell r="I278" t="str">
            <v>16:11:30</v>
          </cell>
        </row>
        <row r="279">
          <cell r="A279" t="str">
            <v>RRGY14</v>
          </cell>
          <cell r="B279" t="str">
            <v>CHERY</v>
          </cell>
          <cell r="C279" t="str">
            <v>TIGGO 2</v>
          </cell>
          <cell r="D279" t="str">
            <v>1.5 VVT GLS 4X2 MT 5P</v>
          </cell>
          <cell r="E279">
            <v>2022</v>
          </cell>
          <cell r="F279" t="str">
            <v>Callegari</v>
          </cell>
          <cell r="G279" t="str">
            <v>Matriz</v>
          </cell>
          <cell r="H279" t="str">
            <v>02-01-2026</v>
          </cell>
          <cell r="I279" t="str">
            <v>16:15:22</v>
          </cell>
        </row>
        <row r="280">
          <cell r="A280" t="str">
            <v>PFVV65</v>
          </cell>
          <cell r="B280" t="str">
            <v>CHERY</v>
          </cell>
          <cell r="C280" t="str">
            <v>TIGGO 7</v>
          </cell>
          <cell r="D280" t="str">
            <v>1.5T GLS 4X2 AT 5P</v>
          </cell>
          <cell r="E280">
            <v>2021</v>
          </cell>
          <cell r="F280" t="str">
            <v>Callegari</v>
          </cell>
          <cell r="G280" t="str">
            <v>Matriz</v>
          </cell>
          <cell r="H280" t="str">
            <v>02-01-2026</v>
          </cell>
          <cell r="I280" t="str">
            <v>16:19:09</v>
          </cell>
        </row>
        <row r="281">
          <cell r="A281" t="str">
            <v>SJVR42</v>
          </cell>
          <cell r="B281" t="str">
            <v>TOYOTA</v>
          </cell>
          <cell r="C281" t="str">
            <v>COROLLA CROSS</v>
          </cell>
          <cell r="D281" t="str">
            <v>1.8 XEI HYBRID 4X2 CVT AT 5P</v>
          </cell>
          <cell r="E281">
            <v>2023</v>
          </cell>
          <cell r="F281" t="str">
            <v>Callegari</v>
          </cell>
          <cell r="G281" t="str">
            <v>Matriz</v>
          </cell>
          <cell r="H281" t="str">
            <v>02-01-2026</v>
          </cell>
          <cell r="I281" t="str">
            <v>16:40:31</v>
          </cell>
        </row>
        <row r="282">
          <cell r="A282" t="str">
            <v>PSPD35</v>
          </cell>
          <cell r="B282" t="str">
            <v>SSANGYONG</v>
          </cell>
          <cell r="C282" t="str">
            <v>NEW KORANDO</v>
          </cell>
          <cell r="D282" t="str">
            <v>1.5 LX CG100 4X2 MT 5P</v>
          </cell>
          <cell r="E282">
            <v>2021</v>
          </cell>
          <cell r="F282" t="str">
            <v>Callegari</v>
          </cell>
          <cell r="G282" t="str">
            <v>Matriz</v>
          </cell>
          <cell r="H282" t="str">
            <v>02-01-2026</v>
          </cell>
          <cell r="I282" t="str">
            <v>17:33:50</v>
          </cell>
        </row>
        <row r="283">
          <cell r="A283" t="str">
            <v>RPSY66</v>
          </cell>
          <cell r="B283" t="str">
            <v>MITSUBISHI</v>
          </cell>
          <cell r="C283" t="str">
            <v>L200</v>
          </cell>
          <cell r="D283" t="str">
            <v>2.4 WORK CR DIESEL WF DOB. CAB. 4X2 MT 4P</v>
          </cell>
          <cell r="E283">
            <v>2022</v>
          </cell>
          <cell r="F283" t="str">
            <v>Callegari</v>
          </cell>
          <cell r="G283" t="str">
            <v>Matriz</v>
          </cell>
          <cell r="H283" t="str">
            <v>02-01-2026</v>
          </cell>
          <cell r="I283" t="str">
            <v>18:21:41</v>
          </cell>
        </row>
        <row r="284">
          <cell r="A284" t="str">
            <v>SHBW61</v>
          </cell>
          <cell r="B284" t="str">
            <v>KIA</v>
          </cell>
          <cell r="C284" t="str">
            <v>SPORTAGE</v>
          </cell>
          <cell r="D284" t="str">
            <v>2.0 EX CI DIES 2WD 8AT 5P</v>
          </cell>
          <cell r="E284">
            <v>2023</v>
          </cell>
          <cell r="F284" t="str">
            <v>Callegari</v>
          </cell>
          <cell r="G284" t="str">
            <v>Matriz</v>
          </cell>
          <cell r="H284" t="str">
            <v>02-01-2026</v>
          </cell>
          <cell r="I284" t="str">
            <v>18:40:04</v>
          </cell>
        </row>
        <row r="285">
          <cell r="A285" t="str">
            <v>THHH80</v>
          </cell>
          <cell r="B285" t="str">
            <v>MITSUBISHI</v>
          </cell>
          <cell r="C285" t="str">
            <v>L200</v>
          </cell>
          <cell r="D285" t="str">
            <v>2.2T WORK CR DIESEL DOB. CAB. 4X2 EURO6 MT 4P</v>
          </cell>
          <cell r="E285">
            <v>2024</v>
          </cell>
          <cell r="F285" t="str">
            <v>Callegari</v>
          </cell>
          <cell r="G285" t="str">
            <v>Matriz</v>
          </cell>
          <cell r="H285" t="str">
            <v>05-01-2026</v>
          </cell>
          <cell r="I285" t="str">
            <v>10:19:04</v>
          </cell>
        </row>
        <row r="286">
          <cell r="A286" t="str">
            <v>PKWR15</v>
          </cell>
          <cell r="B286" t="str">
            <v>BRILLIANCE</v>
          </cell>
          <cell r="C286" t="str">
            <v>KONECT</v>
          </cell>
          <cell r="D286" t="str">
            <v>1.6 LUXURY 4X2 MT 5P</v>
          </cell>
          <cell r="E286">
            <v>2021</v>
          </cell>
          <cell r="F286" t="str">
            <v>Callegari</v>
          </cell>
          <cell r="G286" t="str">
            <v>Matriz</v>
          </cell>
          <cell r="H286" t="str">
            <v>05-01-2026</v>
          </cell>
          <cell r="I286" t="str">
            <v>11:28:13</v>
          </cell>
        </row>
        <row r="287">
          <cell r="A287" t="str">
            <v>KWTK16</v>
          </cell>
          <cell r="B287" t="str">
            <v>CITROEN</v>
          </cell>
          <cell r="C287" t="str">
            <v>C3 AIRCROSS NEW</v>
          </cell>
          <cell r="D287" t="str">
            <v>1.2 PURETECH FEEL 4X2 110 S&amp;S 6AT 5P</v>
          </cell>
          <cell r="E287">
            <v>2019</v>
          </cell>
          <cell r="F287" t="str">
            <v>Callegari</v>
          </cell>
          <cell r="G287" t="str">
            <v>Matriz</v>
          </cell>
          <cell r="H287" t="str">
            <v>05-01-2026</v>
          </cell>
          <cell r="I287" t="str">
            <v>11:41:44</v>
          </cell>
        </row>
        <row r="288">
          <cell r="A288" t="str">
            <v>SFXC31</v>
          </cell>
          <cell r="B288" t="str">
            <v>FORD</v>
          </cell>
          <cell r="C288" t="str">
            <v>TERRITORY</v>
          </cell>
          <cell r="D288" t="str">
            <v>1.5 TREND 4X2 AT 5P</v>
          </cell>
          <cell r="E288">
            <v>2023</v>
          </cell>
          <cell r="F288" t="str">
            <v>Callegari</v>
          </cell>
          <cell r="G288" t="str">
            <v>Matriz</v>
          </cell>
          <cell r="H288" t="str">
            <v>05-01-2026</v>
          </cell>
          <cell r="I288" t="str">
            <v>12:24:48</v>
          </cell>
        </row>
        <row r="289">
          <cell r="A289" t="str">
            <v>KSXR31</v>
          </cell>
          <cell r="B289" t="str">
            <v>VOLKSWAGEN</v>
          </cell>
          <cell r="C289" t="str">
            <v>VIRTUS</v>
          </cell>
          <cell r="D289" t="str">
            <v>1.6 MSI COMFORTLINE 4X2 MT 4P</v>
          </cell>
          <cell r="E289">
            <v>2018</v>
          </cell>
          <cell r="F289" t="str">
            <v>Callegari</v>
          </cell>
          <cell r="G289" t="str">
            <v>Matriz</v>
          </cell>
          <cell r="H289" t="str">
            <v>05-01-2026</v>
          </cell>
          <cell r="I289" t="str">
            <v>12:31:21</v>
          </cell>
        </row>
        <row r="290">
          <cell r="A290" t="str">
            <v>TZSZ13</v>
          </cell>
          <cell r="B290" t="str">
            <v>PEUGEOT</v>
          </cell>
          <cell r="C290" t="str">
            <v>NUEVO 208</v>
          </cell>
          <cell r="D290" t="str">
            <v>1.2 MCA PURETECH 75 STYLE 4X2 MT 5P</v>
          </cell>
          <cell r="E290">
            <v>2025</v>
          </cell>
          <cell r="F290" t="str">
            <v>Callegari</v>
          </cell>
          <cell r="G290" t="str">
            <v>Matriz</v>
          </cell>
          <cell r="H290" t="str">
            <v>05-01-2026</v>
          </cell>
          <cell r="I290" t="str">
            <v>13:20:06</v>
          </cell>
        </row>
        <row r="291">
          <cell r="A291" t="str">
            <v>RDHC92</v>
          </cell>
          <cell r="B291" t="str">
            <v>MG</v>
          </cell>
          <cell r="C291" t="str">
            <v>NEW 6</v>
          </cell>
          <cell r="D291" t="str">
            <v>1.5T TROPHY 4X2 AT 4P</v>
          </cell>
          <cell r="E291">
            <v>2021</v>
          </cell>
          <cell r="F291" t="str">
            <v>Callegari</v>
          </cell>
          <cell r="G291" t="str">
            <v>Matriz</v>
          </cell>
          <cell r="H291" t="str">
            <v>05-01-2026</v>
          </cell>
          <cell r="I291" t="str">
            <v>13:23:37</v>
          </cell>
        </row>
        <row r="292">
          <cell r="A292" t="str">
            <v>PKVX70</v>
          </cell>
          <cell r="B292" t="str">
            <v>KIA</v>
          </cell>
          <cell r="C292" t="str">
            <v>MORNING</v>
          </cell>
          <cell r="D292" t="str">
            <v>1.2 EX FULL 4X2 HB 5MT 5P</v>
          </cell>
          <cell r="E292">
            <v>2021</v>
          </cell>
          <cell r="F292" t="str">
            <v>Callegari</v>
          </cell>
          <cell r="G292" t="str">
            <v>Matriz</v>
          </cell>
          <cell r="H292" t="str">
            <v>05-01-2026</v>
          </cell>
          <cell r="I292" t="str">
            <v>13:48:20</v>
          </cell>
        </row>
        <row r="293">
          <cell r="A293" t="str">
            <v>RWWB99</v>
          </cell>
          <cell r="B293" t="str">
            <v>OPEL</v>
          </cell>
          <cell r="C293" t="str">
            <v>NEW MOKKA</v>
          </cell>
          <cell r="D293" t="str">
            <v>1.2 ELEGANCE 4X2 MT6 5P</v>
          </cell>
          <cell r="E293">
            <v>2022</v>
          </cell>
          <cell r="F293" t="str">
            <v>Callegari</v>
          </cell>
          <cell r="G293" t="str">
            <v>Matriz</v>
          </cell>
          <cell r="H293" t="str">
            <v>05-01-2026</v>
          </cell>
          <cell r="I293" t="str">
            <v>15:14:17</v>
          </cell>
        </row>
        <row r="294">
          <cell r="A294" t="str">
            <v>TBHZ76</v>
          </cell>
          <cell r="B294" t="str">
            <v>RAM</v>
          </cell>
          <cell r="C294" t="str">
            <v>NEW 1500</v>
          </cell>
          <cell r="D294" t="str">
            <v>5.7 LIMITED 4X4 CREW CAB AT 4P</v>
          </cell>
          <cell r="E294">
            <v>2024</v>
          </cell>
          <cell r="F294" t="str">
            <v>Callegari</v>
          </cell>
          <cell r="G294" t="str">
            <v>Matriz</v>
          </cell>
          <cell r="H294" t="str">
            <v>05-01-2026</v>
          </cell>
          <cell r="I294" t="str">
            <v>16:19:45</v>
          </cell>
        </row>
        <row r="295">
          <cell r="A295" t="str">
            <v>RZJJ27</v>
          </cell>
          <cell r="B295" t="str">
            <v>PEUGEOT</v>
          </cell>
          <cell r="C295" t="str">
            <v>NUEVO 2008</v>
          </cell>
          <cell r="D295" t="str">
            <v>1.5 ACTIVE BLUEHDI 100 DIESEL 4X2 MT 5P</v>
          </cell>
          <cell r="E295">
            <v>2022</v>
          </cell>
          <cell r="F295" t="str">
            <v>Callegari</v>
          </cell>
          <cell r="G295" t="str">
            <v>Matriz</v>
          </cell>
          <cell r="H295" t="str">
            <v>05-01-2026</v>
          </cell>
          <cell r="I295" t="str">
            <v>16:31:47</v>
          </cell>
        </row>
        <row r="296">
          <cell r="A296" t="str">
            <v>SPZC61</v>
          </cell>
          <cell r="B296" t="str">
            <v>KIA</v>
          </cell>
          <cell r="C296" t="str">
            <v>SPORTAGE</v>
          </cell>
          <cell r="D296" t="str">
            <v>2.0 EX BENC 2WD 6MT 5P</v>
          </cell>
          <cell r="E296">
            <v>2023</v>
          </cell>
          <cell r="F296" t="str">
            <v>Callegari</v>
          </cell>
          <cell r="G296" t="str">
            <v>Matriz</v>
          </cell>
          <cell r="H296" t="str">
            <v>05-01-2026</v>
          </cell>
          <cell r="I296" t="str">
            <v>16:59:00</v>
          </cell>
        </row>
        <row r="297">
          <cell r="A297" t="str">
            <v>TBCS80</v>
          </cell>
          <cell r="B297" t="str">
            <v>PEUGEOT</v>
          </cell>
          <cell r="C297" t="str">
            <v>NEW 2008</v>
          </cell>
          <cell r="D297" t="str">
            <v>1.2 ALLURE PACK PURETECH 130HP 4X2 MT 5P</v>
          </cell>
          <cell r="E297">
            <v>2024</v>
          </cell>
          <cell r="F297" t="str">
            <v>Callegari</v>
          </cell>
          <cell r="G297" t="str">
            <v>Matriz</v>
          </cell>
          <cell r="H297" t="str">
            <v>05-01-2026</v>
          </cell>
          <cell r="I297" t="str">
            <v>17:12:03</v>
          </cell>
        </row>
        <row r="298">
          <cell r="A298" t="str">
            <v>RXRP13</v>
          </cell>
          <cell r="B298" t="str">
            <v>CHEVROLET</v>
          </cell>
          <cell r="C298" t="str">
            <v>NEW COLORADO</v>
          </cell>
          <cell r="D298" t="str">
            <v>2.8 CTDI 4X4 LTZ AT 4P</v>
          </cell>
          <cell r="E298">
            <v>2022</v>
          </cell>
          <cell r="F298" t="str">
            <v>Callegari</v>
          </cell>
          <cell r="G298" t="str">
            <v>Matriz</v>
          </cell>
          <cell r="H298" t="str">
            <v>05-01-2026</v>
          </cell>
          <cell r="I298" t="str">
            <v>17:33:07</v>
          </cell>
        </row>
        <row r="299">
          <cell r="A299" t="str">
            <v>TRKT53</v>
          </cell>
          <cell r="B299" t="str">
            <v>CHERY</v>
          </cell>
          <cell r="C299" t="str">
            <v>TIGGO 2 PRO</v>
          </cell>
          <cell r="D299" t="str">
            <v>1.5 GLS 4X2 MT 5P</v>
          </cell>
          <cell r="E299">
            <v>2024</v>
          </cell>
          <cell r="F299" t="str">
            <v>Callegari</v>
          </cell>
          <cell r="G299" t="str">
            <v>Matriz</v>
          </cell>
          <cell r="H299" t="str">
            <v>05-01-2026</v>
          </cell>
          <cell r="I299" t="str">
            <v>17:43:46</v>
          </cell>
        </row>
        <row r="300">
          <cell r="A300" t="str">
            <v>SFTZ65</v>
          </cell>
          <cell r="B300" t="str">
            <v>FORD</v>
          </cell>
          <cell r="C300" t="str">
            <v>RANGER</v>
          </cell>
          <cell r="D300" t="str">
            <v>2.0T RAPTOR 4X4 DIESEL DOB. CAB. AT 4P</v>
          </cell>
          <cell r="E300">
            <v>2023</v>
          </cell>
          <cell r="F300" t="str">
            <v>Callegari</v>
          </cell>
          <cell r="G300" t="str">
            <v>Matriz</v>
          </cell>
          <cell r="H300" t="str">
            <v>05-01-2026</v>
          </cell>
          <cell r="I300" t="str">
            <v>17:59:16</v>
          </cell>
        </row>
        <row r="301">
          <cell r="A301" t="str">
            <v>TJLF40</v>
          </cell>
          <cell r="B301" t="str">
            <v>NISSAN</v>
          </cell>
          <cell r="C301" t="str">
            <v>QASHQAI</v>
          </cell>
          <cell r="D301" t="str">
            <v>1.3T EXCLUSIVE 4WD CVT AT 5P</v>
          </cell>
          <cell r="E301">
            <v>2024</v>
          </cell>
          <cell r="F301" t="str">
            <v>Callegari</v>
          </cell>
          <cell r="G301" t="str">
            <v>Matriz</v>
          </cell>
          <cell r="H301" t="str">
            <v>05-01-2026</v>
          </cell>
          <cell r="I301" t="str">
            <v>18:05:33</v>
          </cell>
        </row>
        <row r="302">
          <cell r="A302" t="str">
            <v>RXFK78</v>
          </cell>
          <cell r="B302" t="str">
            <v>PEUGEOT</v>
          </cell>
          <cell r="C302" t="str">
            <v>NUEVO 3008</v>
          </cell>
          <cell r="D302" t="str">
            <v>1.2 ACTIVE PACK PURETECH 4X2 130 MT6 5P</v>
          </cell>
          <cell r="E302">
            <v>2022</v>
          </cell>
          <cell r="F302" t="str">
            <v>Callegari</v>
          </cell>
          <cell r="G302" t="str">
            <v>Matriz</v>
          </cell>
          <cell r="H302" t="str">
            <v>06-01-2026</v>
          </cell>
          <cell r="I302" t="str">
            <v>08:50:57</v>
          </cell>
        </row>
        <row r="303">
          <cell r="A303" t="str">
            <v>SHCZ22</v>
          </cell>
          <cell r="B303" t="str">
            <v>DFSK</v>
          </cell>
          <cell r="C303">
            <v>580</v>
          </cell>
          <cell r="D303" t="str">
            <v>1.8 COMFORT 4X2 MT 5P</v>
          </cell>
          <cell r="E303">
            <v>2023</v>
          </cell>
          <cell r="F303" t="str">
            <v>Callegari</v>
          </cell>
          <cell r="G303" t="str">
            <v>Matriz</v>
          </cell>
          <cell r="H303" t="str">
            <v>06-01-2026</v>
          </cell>
          <cell r="I303" t="str">
            <v>09:07:28</v>
          </cell>
        </row>
        <row r="304">
          <cell r="A304" t="str">
            <v>TDXK29</v>
          </cell>
          <cell r="B304" t="str">
            <v>JMC</v>
          </cell>
          <cell r="C304" t="str">
            <v>NEW TOURING</v>
          </cell>
          <cell r="D304" t="str">
            <v>2.0T DIESEL RWD MINIBUS 14MAS1 MT 5P</v>
          </cell>
          <cell r="E304">
            <v>2025</v>
          </cell>
          <cell r="F304" t="str">
            <v>Callegari</v>
          </cell>
          <cell r="G304" t="str">
            <v>Matriz</v>
          </cell>
          <cell r="H304" t="str">
            <v>06-01-2026</v>
          </cell>
          <cell r="I304" t="str">
            <v>09:26:15</v>
          </cell>
        </row>
        <row r="305">
          <cell r="A305" t="str">
            <v>LDBP72</v>
          </cell>
          <cell r="B305" t="str">
            <v>NISSAN</v>
          </cell>
          <cell r="C305" t="str">
            <v>KICKS</v>
          </cell>
          <cell r="D305" t="str">
            <v>1.6 ADVANCE 4X2 CVT AT 5P</v>
          </cell>
          <cell r="E305">
            <v>2019</v>
          </cell>
          <cell r="F305" t="str">
            <v>Callegari</v>
          </cell>
          <cell r="G305" t="str">
            <v>Matriz</v>
          </cell>
          <cell r="H305" t="str">
            <v>06-01-2026</v>
          </cell>
          <cell r="I305" t="str">
            <v>10:25:44</v>
          </cell>
        </row>
        <row r="306">
          <cell r="A306" t="str">
            <v>TCTB95</v>
          </cell>
          <cell r="B306" t="str">
            <v>HYUNDAI</v>
          </cell>
          <cell r="C306" t="str">
            <v>GRAND I10</v>
          </cell>
          <cell r="D306" t="str">
            <v>1.2 PLUS 4X2 SDN MT 4P</v>
          </cell>
          <cell r="E306">
            <v>2024</v>
          </cell>
          <cell r="F306" t="str">
            <v>Callegari</v>
          </cell>
          <cell r="G306" t="str">
            <v>Matriz</v>
          </cell>
          <cell r="H306" t="str">
            <v>06-01-2026</v>
          </cell>
          <cell r="I306" t="str">
            <v>11:25:10</v>
          </cell>
        </row>
        <row r="307">
          <cell r="A307" t="str">
            <v>PHFT24</v>
          </cell>
          <cell r="B307" t="str">
            <v>NISSAN</v>
          </cell>
          <cell r="C307" t="str">
            <v>X-TRAIL</v>
          </cell>
          <cell r="D307" t="str">
            <v>2.5 SENSE 4X2 2ROW CVT AT 5P</v>
          </cell>
          <cell r="E307">
            <v>2021</v>
          </cell>
          <cell r="F307" t="str">
            <v>Callegari</v>
          </cell>
          <cell r="G307" t="str">
            <v>Matriz</v>
          </cell>
          <cell r="H307" t="str">
            <v>06-01-2026</v>
          </cell>
          <cell r="I307" t="str">
            <v>12:01:25</v>
          </cell>
        </row>
        <row r="308">
          <cell r="A308" t="str">
            <v>KWGG82</v>
          </cell>
          <cell r="B308" t="str">
            <v>FORD</v>
          </cell>
          <cell r="C308" t="str">
            <v>RANGER</v>
          </cell>
          <cell r="D308" t="str">
            <v>3.2 LTD 4X4 DIESEL DOB. CAB. MT 4P</v>
          </cell>
          <cell r="E308">
            <v>2019</v>
          </cell>
          <cell r="F308" t="str">
            <v>Callegari</v>
          </cell>
          <cell r="G308" t="str">
            <v>Matriz</v>
          </cell>
          <cell r="H308" t="str">
            <v>06-01-2026</v>
          </cell>
          <cell r="I308" t="str">
            <v>12:23:28</v>
          </cell>
        </row>
        <row r="309">
          <cell r="A309" t="str">
            <v>PLHG73</v>
          </cell>
          <cell r="B309" t="str">
            <v>MG</v>
          </cell>
          <cell r="C309" t="str">
            <v>ZS</v>
          </cell>
          <cell r="D309" t="str">
            <v>1.5 COMFORT 4X2 MT 5P</v>
          </cell>
          <cell r="E309">
            <v>2021</v>
          </cell>
          <cell r="F309" t="str">
            <v>Callegari</v>
          </cell>
          <cell r="G309" t="str">
            <v>Matriz</v>
          </cell>
          <cell r="H309" t="str">
            <v>06-01-2026</v>
          </cell>
          <cell r="I309" t="str">
            <v>12:33:27</v>
          </cell>
        </row>
        <row r="310">
          <cell r="A310" t="str">
            <v>KTBX64</v>
          </cell>
          <cell r="B310" t="str">
            <v>MG</v>
          </cell>
          <cell r="C310" t="str">
            <v>NEW 3</v>
          </cell>
          <cell r="D310" t="str">
            <v>1.5 COMFORT 4X2 HB MT 5P</v>
          </cell>
          <cell r="E310">
            <v>2019</v>
          </cell>
          <cell r="F310" t="str">
            <v>Callegari</v>
          </cell>
          <cell r="G310" t="str">
            <v>Matriz</v>
          </cell>
          <cell r="H310" t="str">
            <v>06-01-2026</v>
          </cell>
          <cell r="I310" t="str">
            <v>12:41:17</v>
          </cell>
        </row>
        <row r="311">
          <cell r="A311" t="str">
            <v>STTD67</v>
          </cell>
          <cell r="B311" t="str">
            <v>PEUGEOT</v>
          </cell>
          <cell r="C311" t="str">
            <v>RIFTER</v>
          </cell>
          <cell r="D311" t="str">
            <v>1.5 ALLURE BLUEHDI DIESEL 4X2 130HP EAT8 5P</v>
          </cell>
          <cell r="E311">
            <v>2023</v>
          </cell>
          <cell r="F311" t="str">
            <v>Callegari</v>
          </cell>
          <cell r="G311" t="str">
            <v>Matriz</v>
          </cell>
          <cell r="H311" t="str">
            <v>06-01-2026</v>
          </cell>
          <cell r="I311" t="str">
            <v>13:11:01</v>
          </cell>
        </row>
        <row r="312">
          <cell r="A312" t="str">
            <v>RTLW67</v>
          </cell>
          <cell r="B312" t="str">
            <v>FORD</v>
          </cell>
          <cell r="C312" t="str">
            <v>EXPLORER</v>
          </cell>
          <cell r="D312" t="str">
            <v>2.3 ECOBOOST XLT 4X2 AT 5P</v>
          </cell>
          <cell r="E312">
            <v>2022</v>
          </cell>
          <cell r="F312" t="str">
            <v>Callegari</v>
          </cell>
          <cell r="G312" t="str">
            <v>Matriz</v>
          </cell>
          <cell r="H312" t="str">
            <v>06-01-2026</v>
          </cell>
          <cell r="I312" t="str">
            <v>13:15:29</v>
          </cell>
        </row>
        <row r="313">
          <cell r="A313" t="str">
            <v>KLPX58</v>
          </cell>
          <cell r="B313" t="str">
            <v>MAZDA</v>
          </cell>
          <cell r="C313" t="str">
            <v>NEW 3</v>
          </cell>
          <cell r="D313" t="str">
            <v>1.6 S 4X2 SDN 4AT 4P</v>
          </cell>
          <cell r="E313">
            <v>2018</v>
          </cell>
          <cell r="F313" t="str">
            <v>Callegari</v>
          </cell>
          <cell r="G313" t="str">
            <v>Matriz</v>
          </cell>
          <cell r="H313" t="str">
            <v>06-01-2026</v>
          </cell>
          <cell r="I313" t="str">
            <v>13:25:09</v>
          </cell>
        </row>
        <row r="314">
          <cell r="A314" t="str">
            <v>PFDT12</v>
          </cell>
          <cell r="B314" t="str">
            <v>HYUNDAI</v>
          </cell>
          <cell r="C314" t="str">
            <v>VERNA</v>
          </cell>
          <cell r="D314" t="str">
            <v>1.4 CB VALUE 4X2 MT5 4P</v>
          </cell>
          <cell r="E314">
            <v>2021</v>
          </cell>
          <cell r="F314" t="str">
            <v>Callegari</v>
          </cell>
          <cell r="G314" t="str">
            <v>Matriz</v>
          </cell>
          <cell r="H314" t="str">
            <v>06-01-2026</v>
          </cell>
          <cell r="I314" t="str">
            <v>13:48:43</v>
          </cell>
        </row>
        <row r="315">
          <cell r="A315" t="str">
            <v>LBVT55</v>
          </cell>
          <cell r="B315" t="str">
            <v>CHANGAN</v>
          </cell>
          <cell r="C315" t="str">
            <v>CS15</v>
          </cell>
          <cell r="D315" t="str">
            <v>1.5 LUXURY 4X2 MT 5P</v>
          </cell>
          <cell r="E315">
            <v>2019</v>
          </cell>
          <cell r="F315" t="str">
            <v>Callegari</v>
          </cell>
          <cell r="G315" t="str">
            <v>Matriz</v>
          </cell>
          <cell r="H315" t="str">
            <v>06-01-2026</v>
          </cell>
          <cell r="I315" t="str">
            <v>15:34:31</v>
          </cell>
        </row>
        <row r="316">
          <cell r="A316" t="str">
            <v>PFZG29</v>
          </cell>
          <cell r="B316" t="str">
            <v>NISSAN</v>
          </cell>
          <cell r="C316" t="str">
            <v>NP300</v>
          </cell>
          <cell r="D316" t="str">
            <v>2.3 XE DIESEL 4X2 DOB. CAB. MT 4P</v>
          </cell>
          <cell r="E316">
            <v>2020</v>
          </cell>
          <cell r="F316" t="str">
            <v>Callegari</v>
          </cell>
          <cell r="G316" t="str">
            <v>Matriz</v>
          </cell>
          <cell r="H316" t="str">
            <v>06-01-2026</v>
          </cell>
          <cell r="I316" t="str">
            <v>15:40:01</v>
          </cell>
        </row>
        <row r="317">
          <cell r="A317" t="str">
            <v>PTSC83</v>
          </cell>
          <cell r="B317" t="str">
            <v>NISSAN</v>
          </cell>
          <cell r="C317" t="str">
            <v>NAVARA</v>
          </cell>
          <cell r="D317" t="str">
            <v>2.3D PRO4X DIESEL 4X4 DOB.CAB. AT 4P</v>
          </cell>
          <cell r="E317">
            <v>2021</v>
          </cell>
          <cell r="F317" t="str">
            <v>Callegari</v>
          </cell>
          <cell r="G317" t="str">
            <v>Matriz</v>
          </cell>
          <cell r="H317" t="str">
            <v>06-01-2026</v>
          </cell>
          <cell r="I317" t="str">
            <v>15:53:26</v>
          </cell>
        </row>
        <row r="318">
          <cell r="A318" t="str">
            <v>RSTC57</v>
          </cell>
          <cell r="B318" t="str">
            <v>BAIC</v>
          </cell>
          <cell r="C318" t="str">
            <v>X55</v>
          </cell>
          <cell r="D318" t="str">
            <v>1.5T COMFORT 4X2 MT 5P</v>
          </cell>
          <cell r="E318">
            <v>2022</v>
          </cell>
          <cell r="F318" t="str">
            <v>Callegari</v>
          </cell>
          <cell r="G318" t="str">
            <v>Matriz</v>
          </cell>
          <cell r="H318" t="str">
            <v>06-01-2026</v>
          </cell>
          <cell r="I318" t="str">
            <v>16:54:17</v>
          </cell>
        </row>
        <row r="319">
          <cell r="A319" t="str">
            <v>SWCC50</v>
          </cell>
          <cell r="B319" t="str">
            <v>CHEVROLET</v>
          </cell>
          <cell r="C319" t="str">
            <v>MONTANA</v>
          </cell>
          <cell r="D319" t="str">
            <v>1.2T PREMIER 4X2 MT 4P</v>
          </cell>
          <cell r="E319">
            <v>2023</v>
          </cell>
          <cell r="F319" t="str">
            <v>Callegari</v>
          </cell>
          <cell r="G319" t="str">
            <v>Matriz</v>
          </cell>
          <cell r="H319" t="str">
            <v>06-01-2026</v>
          </cell>
          <cell r="I319" t="str">
            <v>17:18:41</v>
          </cell>
        </row>
        <row r="320">
          <cell r="A320" t="str">
            <v>RSJF68</v>
          </cell>
          <cell r="B320" t="str">
            <v>CHERY</v>
          </cell>
          <cell r="C320" t="str">
            <v>TIGGO 2</v>
          </cell>
          <cell r="D320" t="str">
            <v>1.5 VVT GL 4X2 MT 5P</v>
          </cell>
          <cell r="E320">
            <v>2022</v>
          </cell>
          <cell r="F320" t="str">
            <v>Callegari</v>
          </cell>
          <cell r="G320" t="str">
            <v>Matriz</v>
          </cell>
          <cell r="H320" t="str">
            <v>06-01-2026</v>
          </cell>
          <cell r="I320" t="str">
            <v>17:51:13</v>
          </cell>
        </row>
        <row r="321">
          <cell r="A321" t="str">
            <v>RJJX95</v>
          </cell>
          <cell r="B321" t="str">
            <v>SUZUKI</v>
          </cell>
          <cell r="C321" t="str">
            <v>NUEVO SWIFT</v>
          </cell>
          <cell r="D321" t="str">
            <v>1.2 HYBRID 4X2 HB MT 5P</v>
          </cell>
          <cell r="E321">
            <v>2022</v>
          </cell>
          <cell r="F321" t="str">
            <v>Callegari</v>
          </cell>
          <cell r="G321" t="str">
            <v>Matriz</v>
          </cell>
          <cell r="H321" t="str">
            <v>06-01-2026</v>
          </cell>
          <cell r="I321" t="str">
            <v>18:49:15</v>
          </cell>
        </row>
        <row r="322">
          <cell r="A322" t="str">
            <v>LWBD48</v>
          </cell>
          <cell r="B322" t="str">
            <v>NISSAN</v>
          </cell>
          <cell r="C322" t="str">
            <v>QASHQAI</v>
          </cell>
          <cell r="D322" t="str">
            <v>2.0 ADVANCE 4X2 MT 5P</v>
          </cell>
          <cell r="E322">
            <v>2020</v>
          </cell>
          <cell r="F322" t="str">
            <v>Callegari</v>
          </cell>
          <cell r="G322" t="str">
            <v>Matriz</v>
          </cell>
          <cell r="H322" t="str">
            <v>07-01-2026</v>
          </cell>
          <cell r="I322" t="str">
            <v>09:14:29</v>
          </cell>
        </row>
        <row r="323">
          <cell r="A323" t="str">
            <v>THRJ63</v>
          </cell>
          <cell r="B323" t="str">
            <v>CHERY</v>
          </cell>
          <cell r="C323" t="str">
            <v>TIGGO 2</v>
          </cell>
          <cell r="D323" t="str">
            <v>1.5 VVT GLS 4X2 CVT AT 5P</v>
          </cell>
          <cell r="E323">
            <v>2024</v>
          </cell>
          <cell r="F323" t="str">
            <v>Callegari</v>
          </cell>
          <cell r="G323" t="str">
            <v>Matriz</v>
          </cell>
          <cell r="H323" t="str">
            <v>07-01-2026</v>
          </cell>
          <cell r="I323" t="str">
            <v>09:21:02</v>
          </cell>
        </row>
        <row r="324">
          <cell r="A324" t="str">
            <v>RSCZ75</v>
          </cell>
          <cell r="B324" t="str">
            <v>NISSAN</v>
          </cell>
          <cell r="C324" t="str">
            <v>NUEVO VERSA</v>
          </cell>
          <cell r="D324" t="str">
            <v>1.6 SENSE 4X2 MT 4P</v>
          </cell>
          <cell r="E324">
            <v>2022</v>
          </cell>
          <cell r="F324" t="str">
            <v>Callegari</v>
          </cell>
          <cell r="G324" t="str">
            <v>Matriz</v>
          </cell>
          <cell r="H324" t="str">
            <v>07-01-2026</v>
          </cell>
          <cell r="I324" t="str">
            <v>11:42:45</v>
          </cell>
        </row>
        <row r="325">
          <cell r="A325" t="str">
            <v>LBGP40</v>
          </cell>
          <cell r="B325" t="str">
            <v>MAZDA</v>
          </cell>
          <cell r="C325" t="str">
            <v>CX-3 ALL NEW</v>
          </cell>
          <cell r="D325" t="str">
            <v>2.0 R 2WD 6AT 5P</v>
          </cell>
          <cell r="E325">
            <v>2019</v>
          </cell>
          <cell r="F325" t="str">
            <v>Callegari</v>
          </cell>
          <cell r="G325" t="str">
            <v>Matriz</v>
          </cell>
          <cell r="H325" t="str">
            <v>07-01-2026</v>
          </cell>
          <cell r="I325" t="str">
            <v>11:57:54</v>
          </cell>
        </row>
        <row r="326">
          <cell r="A326" t="str">
            <v>RVPY96</v>
          </cell>
          <cell r="B326" t="str">
            <v>FORD</v>
          </cell>
          <cell r="C326" t="str">
            <v>EDGE</v>
          </cell>
          <cell r="D326" t="str">
            <v>2.0 SEL ECOBOOST AWD AT 5P</v>
          </cell>
          <cell r="E326">
            <v>2022</v>
          </cell>
          <cell r="F326" t="str">
            <v>Callegari</v>
          </cell>
          <cell r="G326" t="str">
            <v>Matriz</v>
          </cell>
          <cell r="H326" t="str">
            <v>07-01-2026</v>
          </cell>
          <cell r="I326" t="str">
            <v>12:11:01</v>
          </cell>
        </row>
        <row r="327">
          <cell r="B327" t="str">
            <v>FORD</v>
          </cell>
          <cell r="C327" t="str">
            <v>NUEVA RANGER</v>
          </cell>
          <cell r="D327" t="str">
            <v>3.0 LTD DIESEL 4X4 DOB. CAB. AT 4P</v>
          </cell>
          <cell r="E327">
            <v>2025</v>
          </cell>
          <cell r="F327" t="str">
            <v>Callegari</v>
          </cell>
          <cell r="G327" t="str">
            <v>Matriz</v>
          </cell>
          <cell r="H327" t="str">
            <v>07-01-2026</v>
          </cell>
          <cell r="I327" t="str">
            <v>12:50:55</v>
          </cell>
        </row>
        <row r="328">
          <cell r="A328" t="str">
            <v>RLBY83</v>
          </cell>
          <cell r="B328" t="str">
            <v>SUZUKI</v>
          </cell>
          <cell r="C328" t="str">
            <v>ALTO</v>
          </cell>
          <cell r="D328" t="str">
            <v>0.8 800 GL 4X2 MT 5P</v>
          </cell>
          <cell r="E328">
            <v>2022</v>
          </cell>
          <cell r="F328" t="str">
            <v>Callegari</v>
          </cell>
          <cell r="G328" t="str">
            <v>Matriz</v>
          </cell>
          <cell r="H328" t="str">
            <v>07-01-2026</v>
          </cell>
          <cell r="I328" t="str">
            <v>13:18:32</v>
          </cell>
        </row>
        <row r="329">
          <cell r="A329" t="str">
            <v>PHFV52</v>
          </cell>
          <cell r="B329" t="str">
            <v>MG</v>
          </cell>
          <cell r="C329" t="str">
            <v>ZS</v>
          </cell>
          <cell r="D329" t="str">
            <v>1.5 STD 4X2 MT 5P</v>
          </cell>
          <cell r="E329">
            <v>2021</v>
          </cell>
          <cell r="F329" t="str">
            <v>Callegari</v>
          </cell>
          <cell r="G329" t="str">
            <v>Matriz</v>
          </cell>
          <cell r="H329" t="str">
            <v>07-01-2026</v>
          </cell>
          <cell r="I329" t="str">
            <v>17:50:42</v>
          </cell>
        </row>
        <row r="330">
          <cell r="A330" t="str">
            <v>TPTX99</v>
          </cell>
          <cell r="B330" t="str">
            <v>OMODA</v>
          </cell>
          <cell r="C330" t="str">
            <v>C5</v>
          </cell>
          <cell r="D330" t="str">
            <v>1.5T COMFORT 4X2 CVT AT 5P</v>
          </cell>
          <cell r="E330">
            <v>2024</v>
          </cell>
          <cell r="F330" t="str">
            <v>Callegari</v>
          </cell>
          <cell r="G330" t="str">
            <v>Matriz</v>
          </cell>
          <cell r="H330" t="str">
            <v>07-01-2026</v>
          </cell>
          <cell r="I330" t="str">
            <v>17:56:57</v>
          </cell>
        </row>
        <row r="331">
          <cell r="A331" t="str">
            <v>TCTX83</v>
          </cell>
          <cell r="B331" t="str">
            <v>CHEVROLET</v>
          </cell>
          <cell r="C331" t="str">
            <v>NUEVO SAIL</v>
          </cell>
          <cell r="D331" t="str">
            <v>1.5 NB LTZ R 4X2 SDN CVT AT 4P</v>
          </cell>
          <cell r="E331">
            <v>2024</v>
          </cell>
          <cell r="F331" t="str">
            <v>Callegari</v>
          </cell>
          <cell r="G331" t="str">
            <v>Matriz</v>
          </cell>
          <cell r="H331" t="str">
            <v>07-01-2026</v>
          </cell>
          <cell r="I331" t="str">
            <v>18:42:48</v>
          </cell>
        </row>
        <row r="332">
          <cell r="A332" t="str">
            <v>TJDC14</v>
          </cell>
          <cell r="B332" t="str">
            <v>DFSK</v>
          </cell>
          <cell r="C332">
            <v>500</v>
          </cell>
          <cell r="D332" t="str">
            <v>1.5 LUXURY 4X2 MT 5P</v>
          </cell>
          <cell r="E332">
            <v>2024</v>
          </cell>
          <cell r="F332" t="str">
            <v>Callegari</v>
          </cell>
          <cell r="G332" t="str">
            <v>Matriz</v>
          </cell>
          <cell r="H332" t="str">
            <v>07-01-2026</v>
          </cell>
          <cell r="I332" t="str">
            <v>18:51:36</v>
          </cell>
        </row>
        <row r="333">
          <cell r="A333" t="str">
            <v>PRPV62</v>
          </cell>
          <cell r="B333" t="str">
            <v>HYUNDAI</v>
          </cell>
          <cell r="C333" t="str">
            <v>ACCENT</v>
          </cell>
          <cell r="D333" t="str">
            <v>1.4 HCI PLUS 4X2 MT 4P</v>
          </cell>
          <cell r="E333">
            <v>2021</v>
          </cell>
          <cell r="F333" t="str">
            <v>Callegari</v>
          </cell>
          <cell r="G333" t="str">
            <v>Matriz</v>
          </cell>
          <cell r="H333" t="str">
            <v>07-01-2026</v>
          </cell>
          <cell r="I333" t="str">
            <v>18:56:56</v>
          </cell>
        </row>
        <row r="334">
          <cell r="A334" t="str">
            <v>TXYY64</v>
          </cell>
          <cell r="B334" t="str">
            <v>PEUGEOT</v>
          </cell>
          <cell r="C334" t="str">
            <v>NEW 3008</v>
          </cell>
          <cell r="D334" t="str">
            <v>1.2 ALLURE MHEV 4X2 136 EDCT AT 5P</v>
          </cell>
          <cell r="E334">
            <v>2025</v>
          </cell>
          <cell r="F334" t="str">
            <v>Callegari</v>
          </cell>
          <cell r="G334" t="str">
            <v>Matriz</v>
          </cell>
          <cell r="H334" t="str">
            <v>07-01-2026</v>
          </cell>
          <cell r="I334" t="str">
            <v>19:00:34</v>
          </cell>
        </row>
        <row r="335">
          <cell r="A335" t="str">
            <v>KDTY63</v>
          </cell>
          <cell r="B335" t="str">
            <v>MITSUBISHI</v>
          </cell>
          <cell r="C335" t="str">
            <v>MONTERO SPORT NEW</v>
          </cell>
          <cell r="D335" t="str">
            <v>3.0 4X2 AT 5P</v>
          </cell>
          <cell r="E335">
            <v>2018</v>
          </cell>
          <cell r="F335" t="str">
            <v>Callegari</v>
          </cell>
          <cell r="G335" t="str">
            <v>Matriz</v>
          </cell>
          <cell r="H335" t="str">
            <v>08-01-2026</v>
          </cell>
          <cell r="I335" t="str">
            <v>10:02:55</v>
          </cell>
        </row>
        <row r="336">
          <cell r="A336" t="str">
            <v>SLWG75</v>
          </cell>
          <cell r="B336" t="str">
            <v>PEUGEOT</v>
          </cell>
          <cell r="C336" t="str">
            <v>RIFTER</v>
          </cell>
          <cell r="D336" t="str">
            <v>1.5 ALLURE BLUEHDI DIESEL 4X2 130HP EAT8 5P</v>
          </cell>
          <cell r="E336">
            <v>2023</v>
          </cell>
          <cell r="F336" t="str">
            <v>Callegari</v>
          </cell>
          <cell r="G336" t="str">
            <v>Matriz</v>
          </cell>
          <cell r="H336" t="str">
            <v>08-01-2026</v>
          </cell>
          <cell r="I336" t="str">
            <v>10:19:38</v>
          </cell>
        </row>
        <row r="337">
          <cell r="A337" t="str">
            <v>RPSZ84</v>
          </cell>
          <cell r="B337" t="str">
            <v>CHERY</v>
          </cell>
          <cell r="C337" t="str">
            <v>TIGGO 2 PRO</v>
          </cell>
          <cell r="D337" t="str">
            <v>1.5 GLS 4X2 MT 5P</v>
          </cell>
          <cell r="E337">
            <v>2022</v>
          </cell>
          <cell r="F337" t="str">
            <v>Callegari</v>
          </cell>
          <cell r="G337" t="str">
            <v>Matriz</v>
          </cell>
          <cell r="H337" t="str">
            <v>08-01-2026</v>
          </cell>
          <cell r="I337" t="str">
            <v>11:04:09</v>
          </cell>
        </row>
        <row r="338">
          <cell r="A338" t="str">
            <v>PYDD66</v>
          </cell>
          <cell r="B338" t="str">
            <v>NISSAN</v>
          </cell>
          <cell r="C338" t="str">
            <v>NUEVO SENTRA</v>
          </cell>
          <cell r="D338" t="str">
            <v>2.0 ADVANCE 4X2 CVT AT 4P</v>
          </cell>
          <cell r="E338">
            <v>2021</v>
          </cell>
          <cell r="F338" t="str">
            <v>Callegari</v>
          </cell>
          <cell r="G338" t="str">
            <v>Matriz</v>
          </cell>
          <cell r="H338" t="str">
            <v>08-01-2026</v>
          </cell>
          <cell r="I338" t="str">
            <v>11:55:39</v>
          </cell>
        </row>
        <row r="339">
          <cell r="A339" t="str">
            <v>SLZF59</v>
          </cell>
          <cell r="B339" t="str">
            <v>TOYOTA</v>
          </cell>
          <cell r="C339" t="str">
            <v>RUSH</v>
          </cell>
          <cell r="D339" t="str">
            <v>1.5 XLI 4X2 AT 5P</v>
          </cell>
          <cell r="E339">
            <v>2023</v>
          </cell>
          <cell r="F339" t="str">
            <v>Callegari</v>
          </cell>
          <cell r="G339" t="str">
            <v>Matriz</v>
          </cell>
          <cell r="H339" t="str">
            <v>08-01-2026</v>
          </cell>
          <cell r="I339" t="str">
            <v>12:52:59</v>
          </cell>
        </row>
        <row r="340">
          <cell r="A340" t="str">
            <v>PKBH93</v>
          </cell>
          <cell r="B340" t="str">
            <v>FORD</v>
          </cell>
          <cell r="C340" t="str">
            <v>RANGER</v>
          </cell>
          <cell r="D340" t="str">
            <v>2.0T RAPTOR DIESEL 4X4 DOB. CAB. AT 4P</v>
          </cell>
          <cell r="E340">
            <v>2021</v>
          </cell>
          <cell r="F340" t="str">
            <v>Callegari</v>
          </cell>
          <cell r="G340" t="str">
            <v>Matriz</v>
          </cell>
          <cell r="H340" t="str">
            <v>08-01-2026</v>
          </cell>
          <cell r="I340" t="str">
            <v>13:27:53</v>
          </cell>
        </row>
        <row r="341">
          <cell r="A341" t="str">
            <v>SJKL95</v>
          </cell>
          <cell r="B341" t="str">
            <v>NISSAN</v>
          </cell>
          <cell r="C341" t="str">
            <v>VERSA</v>
          </cell>
          <cell r="D341" t="str">
            <v>1.6 SENSE 4X2 MT 4P</v>
          </cell>
          <cell r="E341">
            <v>2023</v>
          </cell>
          <cell r="F341" t="str">
            <v>Callegari</v>
          </cell>
          <cell r="G341" t="str">
            <v>Matriz</v>
          </cell>
          <cell r="H341" t="str">
            <v>08-01-2026</v>
          </cell>
          <cell r="I341" t="str">
            <v>13:41:37</v>
          </cell>
        </row>
        <row r="342">
          <cell r="A342" t="str">
            <v>LBVV62</v>
          </cell>
          <cell r="B342" t="str">
            <v>FORD</v>
          </cell>
          <cell r="C342" t="str">
            <v>ESCAPE NEW</v>
          </cell>
          <cell r="D342" t="str">
            <v>2.0 SE ECOBOOST 4X2 AT 5P</v>
          </cell>
          <cell r="E342">
            <v>2019</v>
          </cell>
          <cell r="F342" t="str">
            <v>Callegari</v>
          </cell>
          <cell r="G342" t="str">
            <v>Matriz</v>
          </cell>
          <cell r="H342" t="str">
            <v>08-01-2026</v>
          </cell>
          <cell r="I342" t="str">
            <v>14:49:07</v>
          </cell>
        </row>
        <row r="343">
          <cell r="A343" t="str">
            <v>SYPS56</v>
          </cell>
          <cell r="B343" t="str">
            <v>KIA</v>
          </cell>
          <cell r="C343" t="str">
            <v>SOLUTO</v>
          </cell>
          <cell r="D343" t="str">
            <v>1.4 LX 4X2 AC MT 4P</v>
          </cell>
          <cell r="E343">
            <v>2024</v>
          </cell>
          <cell r="F343" t="str">
            <v>Callegari</v>
          </cell>
          <cell r="G343" t="str">
            <v>Matriz</v>
          </cell>
          <cell r="H343" t="str">
            <v>08-01-2026</v>
          </cell>
          <cell r="I343" t="str">
            <v>15:02:29</v>
          </cell>
        </row>
        <row r="344">
          <cell r="A344" t="str">
            <v>TZHX69</v>
          </cell>
          <cell r="B344" t="str">
            <v>CHERY</v>
          </cell>
          <cell r="C344" t="str">
            <v>TIGGO 2 PRO</v>
          </cell>
          <cell r="D344" t="str">
            <v>1.5 GLS 4X2 MT 5P</v>
          </cell>
          <cell r="E344">
            <v>2025</v>
          </cell>
          <cell r="F344" t="str">
            <v>Callegari</v>
          </cell>
          <cell r="G344" t="str">
            <v>Matriz</v>
          </cell>
          <cell r="H344" t="str">
            <v>08-01-2026</v>
          </cell>
          <cell r="I344" t="str">
            <v>17:18:05</v>
          </cell>
        </row>
        <row r="345">
          <cell r="A345" t="str">
            <v>LTKC15</v>
          </cell>
          <cell r="B345" t="str">
            <v>KIA</v>
          </cell>
          <cell r="C345" t="str">
            <v>CERATO</v>
          </cell>
          <cell r="D345" t="str">
            <v>1.6 EX 4X2 AC 6MT 4P</v>
          </cell>
          <cell r="E345">
            <v>2020</v>
          </cell>
          <cell r="F345" t="str">
            <v>Callegari</v>
          </cell>
          <cell r="G345" t="str">
            <v>Matriz</v>
          </cell>
          <cell r="H345" t="str">
            <v>08-01-2026</v>
          </cell>
          <cell r="I345" t="str">
            <v>17:22:05</v>
          </cell>
        </row>
        <row r="346">
          <cell r="A346" t="str">
            <v>RJCV74</v>
          </cell>
          <cell r="B346" t="str">
            <v>PEUGEOT</v>
          </cell>
          <cell r="C346" t="str">
            <v>NUEVO 3008</v>
          </cell>
          <cell r="D346" t="str">
            <v>1.2 ACTIVE PACK PURETECH 4X2 130 MT6 5P</v>
          </cell>
          <cell r="E346">
            <v>2022</v>
          </cell>
          <cell r="F346" t="str">
            <v>Callegari</v>
          </cell>
          <cell r="G346" t="str">
            <v>Matriz</v>
          </cell>
          <cell r="H346" t="str">
            <v>08-01-2026</v>
          </cell>
          <cell r="I346" t="str">
            <v>17:26:29</v>
          </cell>
        </row>
        <row r="347">
          <cell r="A347" t="str">
            <v>SGGL11</v>
          </cell>
          <cell r="B347" t="str">
            <v>KIA</v>
          </cell>
          <cell r="C347" t="str">
            <v>SONET</v>
          </cell>
          <cell r="D347" t="str">
            <v>1.5 EX 4X2 6MT 5P</v>
          </cell>
          <cell r="E347">
            <v>2023</v>
          </cell>
          <cell r="F347" t="str">
            <v>Callegari</v>
          </cell>
          <cell r="G347" t="str">
            <v>Matriz</v>
          </cell>
          <cell r="H347" t="str">
            <v>08-01-2026</v>
          </cell>
          <cell r="I347" t="str">
            <v>17:36:59</v>
          </cell>
        </row>
        <row r="348">
          <cell r="A348" t="str">
            <v>VLDT34</v>
          </cell>
          <cell r="B348" t="str">
            <v>JAC</v>
          </cell>
          <cell r="C348" t="str">
            <v>JS2</v>
          </cell>
          <cell r="D348" t="str">
            <v>1.5 COMFORT 4X2 CVT AT 5P</v>
          </cell>
          <cell r="E348">
            <v>2026</v>
          </cell>
          <cell r="F348" t="str">
            <v>Callegari</v>
          </cell>
          <cell r="G348" t="str">
            <v>Matriz</v>
          </cell>
          <cell r="H348" t="str">
            <v>08-01-2026</v>
          </cell>
          <cell r="I348" t="str">
            <v>17:46:33</v>
          </cell>
        </row>
        <row r="349">
          <cell r="A349" t="str">
            <v>SKCG59</v>
          </cell>
          <cell r="B349" t="str">
            <v>CHANGAN</v>
          </cell>
          <cell r="C349" t="str">
            <v>CX70</v>
          </cell>
          <cell r="D349" t="str">
            <v>1.5T ELITE PLUS 4X2 AT 5P</v>
          </cell>
          <cell r="E349">
            <v>2023</v>
          </cell>
          <cell r="F349" t="str">
            <v>Callegari</v>
          </cell>
          <cell r="G349" t="str">
            <v>Matriz</v>
          </cell>
          <cell r="H349" t="str">
            <v>08-01-2026</v>
          </cell>
          <cell r="I349" t="str">
            <v>18:23:42</v>
          </cell>
        </row>
        <row r="350">
          <cell r="A350" t="str">
            <v>PPGH36</v>
          </cell>
          <cell r="B350" t="str">
            <v>MG</v>
          </cell>
          <cell r="C350" t="str">
            <v>ZS</v>
          </cell>
          <cell r="D350" t="str">
            <v>1.5 COMFORT 4X2 MT 5P</v>
          </cell>
          <cell r="E350">
            <v>2021</v>
          </cell>
          <cell r="F350" t="str">
            <v>Callegari</v>
          </cell>
          <cell r="G350" t="str">
            <v>Matriz</v>
          </cell>
          <cell r="H350" t="str">
            <v>08-01-2026</v>
          </cell>
          <cell r="I350" t="str">
            <v>18:54:36</v>
          </cell>
        </row>
        <row r="351">
          <cell r="A351" t="str">
            <v>STBS91</v>
          </cell>
          <cell r="B351" t="str">
            <v>KIA</v>
          </cell>
          <cell r="C351" t="str">
            <v>SPORTAGE</v>
          </cell>
          <cell r="D351" t="str">
            <v>2.0 EX BENC 2WD 6AT 5P</v>
          </cell>
          <cell r="E351">
            <v>2023</v>
          </cell>
          <cell r="F351" t="str">
            <v>Callegari</v>
          </cell>
          <cell r="G351" t="str">
            <v>Matriz</v>
          </cell>
          <cell r="H351" t="str">
            <v>08-01-2026</v>
          </cell>
          <cell r="I351" t="str">
            <v>19:10:04</v>
          </cell>
        </row>
        <row r="352">
          <cell r="A352" t="str">
            <v>RXYT46</v>
          </cell>
          <cell r="B352" t="str">
            <v>RAM</v>
          </cell>
          <cell r="C352" t="str">
            <v>NEW 1500</v>
          </cell>
          <cell r="D352" t="str">
            <v>5.7 REBEL 4X4 AT 4P</v>
          </cell>
          <cell r="E352">
            <v>2022</v>
          </cell>
          <cell r="F352" t="str">
            <v>Callegari</v>
          </cell>
          <cell r="G352" t="str">
            <v>Matriz</v>
          </cell>
          <cell r="H352" t="str">
            <v>09-01-2026</v>
          </cell>
          <cell r="I352" t="str">
            <v>09:46:37</v>
          </cell>
        </row>
        <row r="353">
          <cell r="A353" t="str">
            <v>TCTT25</v>
          </cell>
          <cell r="B353" t="str">
            <v>JAC</v>
          </cell>
          <cell r="C353" t="str">
            <v>JS2</v>
          </cell>
          <cell r="D353" t="str">
            <v>1.5 COMFORT SMART 4X2 MT 5P</v>
          </cell>
          <cell r="E353">
            <v>2024</v>
          </cell>
          <cell r="F353" t="str">
            <v>Callegari</v>
          </cell>
          <cell r="G353" t="str">
            <v>Matriz</v>
          </cell>
          <cell r="H353" t="str">
            <v>09-01-2026</v>
          </cell>
          <cell r="I353" t="str">
            <v>10:36:48</v>
          </cell>
        </row>
        <row r="354">
          <cell r="A354" t="str">
            <v>VGPP98</v>
          </cell>
          <cell r="B354" t="str">
            <v>OMODA</v>
          </cell>
          <cell r="C354" t="str">
            <v>C5</v>
          </cell>
          <cell r="D354" t="str">
            <v>1.5T LUXURY 4X2 CVT AT 5P</v>
          </cell>
          <cell r="E354">
            <v>2025</v>
          </cell>
          <cell r="F354" t="str">
            <v>Callegari</v>
          </cell>
          <cell r="G354" t="str">
            <v>Matriz</v>
          </cell>
          <cell r="H354" t="str">
            <v>09-01-2026</v>
          </cell>
          <cell r="I354" t="str">
            <v>12:21:16</v>
          </cell>
        </row>
        <row r="355">
          <cell r="B355" t="str">
            <v>BYD</v>
          </cell>
          <cell r="C355" t="str">
            <v>NEW SONG PLUS DM-I</v>
          </cell>
          <cell r="D355" t="str">
            <v>1.5 GX HYBRID 2WD AT 5P</v>
          </cell>
          <cell r="E355">
            <v>2025</v>
          </cell>
          <cell r="F355" t="str">
            <v>Callegari</v>
          </cell>
          <cell r="G355" t="str">
            <v>Matriz</v>
          </cell>
          <cell r="H355" t="str">
            <v>09-01-2026</v>
          </cell>
          <cell r="I355" t="str">
            <v>12:25:59</v>
          </cell>
        </row>
        <row r="356">
          <cell r="A356" t="str">
            <v>SWBW85</v>
          </cell>
          <cell r="B356" t="str">
            <v>DFSK</v>
          </cell>
          <cell r="C356">
            <v>560</v>
          </cell>
          <cell r="D356" t="str">
            <v>1.8 COMFORT 4X2 2R MT 5P</v>
          </cell>
          <cell r="E356">
            <v>2023</v>
          </cell>
          <cell r="F356" t="str">
            <v>Callegari</v>
          </cell>
          <cell r="G356" t="str">
            <v>Matriz</v>
          </cell>
          <cell r="H356" t="str">
            <v>09-01-2026</v>
          </cell>
          <cell r="I356" t="str">
            <v>12:41:56</v>
          </cell>
        </row>
        <row r="357">
          <cell r="A357" t="str">
            <v>TWBJ55</v>
          </cell>
          <cell r="B357" t="str">
            <v>NISSAN</v>
          </cell>
          <cell r="C357" t="str">
            <v>X-TRAIL</v>
          </cell>
          <cell r="D357" t="str">
            <v>2.5 ADVANCE 4X2 3ROW CVT AT 5P</v>
          </cell>
          <cell r="E357">
            <v>2025</v>
          </cell>
          <cell r="F357" t="str">
            <v>Callegari</v>
          </cell>
          <cell r="G357" t="str">
            <v>Matriz</v>
          </cell>
          <cell r="H357" t="str">
            <v>09-01-2026</v>
          </cell>
          <cell r="I357" t="str">
            <v>12:55:22</v>
          </cell>
        </row>
        <row r="358">
          <cell r="A358" t="str">
            <v>TFGP63</v>
          </cell>
          <cell r="B358" t="str">
            <v>NISSAN</v>
          </cell>
          <cell r="C358" t="str">
            <v>NEW KICKS</v>
          </cell>
          <cell r="D358" t="str">
            <v>1.6 SENSE 4X2 MT 5P</v>
          </cell>
          <cell r="E358">
            <v>2024</v>
          </cell>
          <cell r="F358" t="str">
            <v>Callegari</v>
          </cell>
          <cell r="G358" t="str">
            <v>Matriz</v>
          </cell>
          <cell r="H358" t="str">
            <v>09-01-2026</v>
          </cell>
          <cell r="I358" t="str">
            <v>13:08:17</v>
          </cell>
        </row>
        <row r="359">
          <cell r="A359" t="str">
            <v>SDGF51</v>
          </cell>
          <cell r="B359" t="str">
            <v>CHEVROLET</v>
          </cell>
          <cell r="C359" t="str">
            <v>GROOVE</v>
          </cell>
          <cell r="D359" t="str">
            <v>1.5 PREMIER 4X2 MT 5P</v>
          </cell>
          <cell r="E359">
            <v>2022</v>
          </cell>
          <cell r="F359" t="str">
            <v>Callegari</v>
          </cell>
          <cell r="G359" t="str">
            <v>Matriz</v>
          </cell>
          <cell r="H359" t="str">
            <v>09-01-2026</v>
          </cell>
          <cell r="I359" t="str">
            <v>13:30:02</v>
          </cell>
        </row>
        <row r="360">
          <cell r="A360" t="str">
            <v>SRJB35</v>
          </cell>
          <cell r="B360" t="str">
            <v>DONGFENG</v>
          </cell>
          <cell r="C360" t="str">
            <v>DF6</v>
          </cell>
          <cell r="D360" t="str">
            <v>2.5 DIESEL DOB. CAB 4X4 MT 4P</v>
          </cell>
          <cell r="E360">
            <v>2023</v>
          </cell>
          <cell r="F360" t="str">
            <v>Callegari</v>
          </cell>
          <cell r="G360" t="str">
            <v>Matriz</v>
          </cell>
          <cell r="H360" t="str">
            <v>09-01-2026</v>
          </cell>
          <cell r="I360" t="str">
            <v>13:39:08</v>
          </cell>
        </row>
        <row r="361">
          <cell r="B361" t="str">
            <v>OMODA</v>
          </cell>
          <cell r="C361" t="str">
            <v>C5</v>
          </cell>
          <cell r="D361" t="str">
            <v>1.5T LUXURY 4X2 CVT AT 5P</v>
          </cell>
          <cell r="E361">
            <v>2026</v>
          </cell>
          <cell r="F361" t="str">
            <v>Callegari</v>
          </cell>
          <cell r="G361" t="str">
            <v>Matriz</v>
          </cell>
          <cell r="H361" t="str">
            <v>09-01-2026</v>
          </cell>
          <cell r="I361" t="str">
            <v>14:05:54</v>
          </cell>
        </row>
        <row r="362">
          <cell r="A362" t="str">
            <v>PZTS12</v>
          </cell>
          <cell r="B362" t="str">
            <v>PEUGEOT</v>
          </cell>
          <cell r="C362" t="str">
            <v>NUEVO 5008</v>
          </cell>
          <cell r="D362" t="str">
            <v>1.5 ALLURE PACK BLUEHDI DIESEL 4X2 130 EAT8 5P</v>
          </cell>
          <cell r="E362">
            <v>2021</v>
          </cell>
          <cell r="F362" t="str">
            <v>Callegari</v>
          </cell>
          <cell r="G362" t="str">
            <v>Matriz</v>
          </cell>
          <cell r="H362" t="str">
            <v>09-01-2026</v>
          </cell>
          <cell r="I362" t="str">
            <v>16:01:46</v>
          </cell>
        </row>
        <row r="363">
          <cell r="A363" t="str">
            <v>TDXD57</v>
          </cell>
          <cell r="B363" t="str">
            <v>FORD</v>
          </cell>
          <cell r="C363" t="str">
            <v>NUEVA RANGER</v>
          </cell>
          <cell r="D363" t="str">
            <v>3.0 LTD DIESEL 4X4 DOB. CAB. AT 4P</v>
          </cell>
          <cell r="E363">
            <v>2025</v>
          </cell>
          <cell r="F363" t="str">
            <v>Callegari</v>
          </cell>
          <cell r="G363" t="str">
            <v>Matriz</v>
          </cell>
          <cell r="H363" t="str">
            <v>09-01-2026</v>
          </cell>
          <cell r="I363" t="str">
            <v>17:00:22</v>
          </cell>
        </row>
        <row r="364">
          <cell r="A364" t="str">
            <v>RGTS28</v>
          </cell>
          <cell r="B364" t="str">
            <v>JEEP</v>
          </cell>
          <cell r="C364" t="str">
            <v>RENEGADE</v>
          </cell>
          <cell r="D364" t="str">
            <v>1.8 SPORT LX 4X2 MT 5P</v>
          </cell>
          <cell r="E364">
            <v>2022</v>
          </cell>
          <cell r="F364" t="str">
            <v>Callegari</v>
          </cell>
          <cell r="G364" t="str">
            <v>Matriz</v>
          </cell>
          <cell r="H364" t="str">
            <v>09-01-2026</v>
          </cell>
          <cell r="I364" t="str">
            <v>17:09:20</v>
          </cell>
        </row>
        <row r="365">
          <cell r="A365" t="str">
            <v>SPFZ72</v>
          </cell>
          <cell r="B365" t="str">
            <v>GREAT WALL</v>
          </cell>
          <cell r="C365" t="str">
            <v>WINGLE 5</v>
          </cell>
          <cell r="D365" t="str">
            <v>2.0 TD ELITE DIESEL CAB. DOB. 4X2 MT 4P</v>
          </cell>
          <cell r="E365">
            <v>2023</v>
          </cell>
          <cell r="F365" t="str">
            <v>Callegari</v>
          </cell>
          <cell r="G365" t="str">
            <v>Matriz</v>
          </cell>
          <cell r="H365" t="str">
            <v>10-01-2026</v>
          </cell>
          <cell r="I365" t="str">
            <v>10:26:35</v>
          </cell>
        </row>
        <row r="366">
          <cell r="A366" t="str">
            <v>VDKW48</v>
          </cell>
          <cell r="B366" t="str">
            <v>NISSAN</v>
          </cell>
          <cell r="C366" t="str">
            <v>NEW KICKS</v>
          </cell>
          <cell r="D366" t="str">
            <v>1.6 ADVANCE 4X2 CVT AT 5P</v>
          </cell>
          <cell r="E366">
            <v>2025</v>
          </cell>
          <cell r="F366" t="str">
            <v>Callegari</v>
          </cell>
          <cell r="G366" t="str">
            <v>Matriz</v>
          </cell>
          <cell r="H366" t="str">
            <v>10-01-2026</v>
          </cell>
          <cell r="I366" t="str">
            <v>10:43:58</v>
          </cell>
        </row>
        <row r="367">
          <cell r="A367" t="str">
            <v>LDBL29</v>
          </cell>
          <cell r="B367" t="str">
            <v>SUBARU</v>
          </cell>
          <cell r="C367" t="str">
            <v>IMPREZA NEW</v>
          </cell>
          <cell r="D367" t="str">
            <v>1.6 SPORT AWD CVT AT 5P</v>
          </cell>
          <cell r="E367">
            <v>2019</v>
          </cell>
          <cell r="F367" t="str">
            <v>Callegari</v>
          </cell>
          <cell r="G367" t="str">
            <v>Matriz</v>
          </cell>
          <cell r="H367" t="str">
            <v>10-01-2026</v>
          </cell>
          <cell r="I367" t="str">
            <v>10:58:38</v>
          </cell>
        </row>
        <row r="368">
          <cell r="A368" t="str">
            <v>PHGB52</v>
          </cell>
          <cell r="B368" t="str">
            <v>CHERY</v>
          </cell>
          <cell r="C368" t="str">
            <v>TIGGO 8</v>
          </cell>
          <cell r="D368" t="str">
            <v>1.5T GL 4X2 MT6 5P</v>
          </cell>
          <cell r="E368">
            <v>2021</v>
          </cell>
          <cell r="F368" t="str">
            <v>Callegari</v>
          </cell>
          <cell r="G368" t="str">
            <v>Matriz</v>
          </cell>
          <cell r="H368" t="str">
            <v>10-01-2026</v>
          </cell>
          <cell r="I368" t="str">
            <v>11:20:22</v>
          </cell>
        </row>
        <row r="369">
          <cell r="A369" t="str">
            <v>TCTV39</v>
          </cell>
          <cell r="B369" t="str">
            <v>FORD</v>
          </cell>
          <cell r="C369" t="str">
            <v>F-150 NEW</v>
          </cell>
          <cell r="D369" t="str">
            <v>5.0 LARIAT SPORT CC DOB. CAB. 4X4 AT 4P</v>
          </cell>
          <cell r="E369">
            <v>2024</v>
          </cell>
          <cell r="F369" t="str">
            <v>Callegari</v>
          </cell>
          <cell r="G369" t="str">
            <v>Matriz</v>
          </cell>
          <cell r="H369" t="str">
            <v>23-12-2025</v>
          </cell>
          <cell r="I369" t="str">
            <v>11:27:10</v>
          </cell>
        </row>
        <row r="370">
          <cell r="A370" t="str">
            <v>LXLT74</v>
          </cell>
          <cell r="B370" t="str">
            <v>PEUGEOT</v>
          </cell>
          <cell r="C370">
            <v>2008</v>
          </cell>
          <cell r="D370" t="str">
            <v>1.5 ALLURE BLUEHDI DIESEL 4X2 120 AT 5P</v>
          </cell>
          <cell r="E370">
            <v>2020</v>
          </cell>
          <cell r="F370" t="str">
            <v>Callegari</v>
          </cell>
          <cell r="G370" t="str">
            <v>Matriz</v>
          </cell>
          <cell r="H370" t="str">
            <v>07-01-2026</v>
          </cell>
          <cell r="I370" t="str">
            <v>13:40:46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>
      <selection activeCell="A28" sqref="A28"/>
    </sheetView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8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topLeftCell="A22" zoomScale="69" zoomScaleNormal="69" workbookViewId="0">
      <selection activeCell="N38" sqref="A1:N38"/>
    </sheetView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zoomScale="65" zoomScaleNormal="65" workbookViewId="0">
      <selection activeCell="E31" sqref="E31"/>
    </sheetView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18"/>
  <sheetViews>
    <sheetView tabSelected="1" zoomScale="81" zoomScaleNormal="81" workbookViewId="0">
      <pane ySplit="1" topLeftCell="A2" activePane="bottomLeft" state="frozen"/>
      <selection activeCell="E1" sqref="E1"/>
      <selection pane="bottomLeft" activeCell="A2" sqref="A2"/>
    </sheetView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8" width="14.21875" bestFit="1" customWidth="1"/>
    <col min="19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2.5546875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10173</v>
      </c>
      <c r="AA1" s="21" t="s">
        <v>5386</v>
      </c>
      <c r="AB1" s="21" t="s">
        <v>10174</v>
      </c>
      <c r="AC1" s="21" t="s">
        <v>5388</v>
      </c>
    </row>
    <row r="2" spans="1:29" ht="15" thickBot="1" x14ac:dyDescent="0.35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I2" t="s">
        <v>26</v>
      </c>
      <c r="J2" t="s">
        <v>38</v>
      </c>
      <c r="K2">
        <v>1081</v>
      </c>
      <c r="L2" t="s">
        <v>33</v>
      </c>
      <c r="M2">
        <v>21000000</v>
      </c>
      <c r="N2">
        <v>13250</v>
      </c>
      <c r="O2">
        <v>21013250</v>
      </c>
      <c r="P2">
        <v>19490000</v>
      </c>
      <c r="Q2">
        <v>-1523250</v>
      </c>
      <c r="R2">
        <v>-782</v>
      </c>
      <c r="S2" s="5">
        <f>IFERROR(VLOOKUP(A2,'Base ATR'!$1:$1048576,3,FALSE),O2)</f>
        <v>21013250</v>
      </c>
      <c r="T2" t="str">
        <f>IF(K2&lt;=30,"ROTACION ALTA",IF(K2&lt;30,"ROTACION MEDIA",IF(K2&lt;60,"ROTACION BAJA",IF(K2&gt;60,"LIQUIDAR"))))</f>
        <v>LIQUIDAR</v>
      </c>
      <c r="U2" s="6">
        <f>IF(T2="ROTACION ALTA",P2,IF(T2="ROTACION MEDIA",P2*0.97,IF(T2="ROTACION BAJA",P2*0.9,IF(T2="LIQUIDAR",P2*0.85))))</f>
        <v>16566500</v>
      </c>
      <c r="V2" s="18">
        <f>_xlfn.XLOOKUP(A2,'Data precios'!A:A,'Data precios'!D:D,"",0,-1)</f>
        <v>15900000</v>
      </c>
      <c r="W2" s="9">
        <f>V2-P2</f>
        <v>-3590000</v>
      </c>
      <c r="X2" s="11">
        <f>IF(K2&lt;=15,Z2,IF(K2&lt;30,AA2,IF(K2&lt;60,AB2,IF(K2&gt;60,AC2))))</f>
        <v>13515000</v>
      </c>
      <c r="Y2" s="9">
        <f>IFERROR(X2-V2,"")</f>
        <v>-2385000</v>
      </c>
      <c r="Z2" s="6">
        <f>_xlfn.XLOOKUP($A2,'Data precios'!$A:$A,'Data precios'!G:G,"",0,-1)</f>
        <v>13515000</v>
      </c>
      <c r="AA2" s="6">
        <f>_xlfn.XLOOKUP($A2,'Data precios'!$A:$A,'Data precios'!H:H,"",0,-1)</f>
        <v>13515000</v>
      </c>
      <c r="AB2" s="6">
        <f>_xlfn.XLOOKUP($A2,'Data precios'!$A:$A,'Data precios'!I:I,"",0,-1)</f>
        <v>13515000</v>
      </c>
      <c r="AC2" s="6">
        <f>_xlfn.XLOOKUP($A2,'Data precios'!$A:$A,'Data precios'!J:J,"",0,-1)</f>
        <v>13515000</v>
      </c>
    </row>
    <row r="3" spans="1:29" ht="15" thickBot="1" x14ac:dyDescent="0.35">
      <c r="A3" t="s">
        <v>8607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I3" t="s">
        <v>26</v>
      </c>
      <c r="J3" t="s">
        <v>38</v>
      </c>
      <c r="K3">
        <v>531</v>
      </c>
      <c r="L3" t="s">
        <v>52</v>
      </c>
      <c r="M3">
        <v>37355481</v>
      </c>
      <c r="N3">
        <v>894355</v>
      </c>
      <c r="O3">
        <v>38249836</v>
      </c>
      <c r="P3">
        <v>37355481</v>
      </c>
      <c r="Q3">
        <v>-894355</v>
      </c>
      <c r="R3">
        <v>-239</v>
      </c>
      <c r="S3" s="5">
        <f>IFERROR(VLOOKUP(A3,'Base ATR'!$1:$1048576,3,FALSE),O3)</f>
        <v>38249836</v>
      </c>
      <c r="T3" t="str">
        <f>IF(K3&lt;=30,"ROTACION ALTA",IF(K3&lt;30,"ROTACION MEDIA",IF(K3&lt;60,"ROTACION BAJA",IF(K3&gt;60,"LIQUIDAR"))))</f>
        <v>LIQUIDAR</v>
      </c>
      <c r="U3" s="6">
        <f>IF(T3="ROTACION ALTA",P3,IF(T3="ROTACION MEDIA",P3*0.97,IF(T3="ROTACION BAJA",P3*0.9,IF(T3="LIQUIDAR",P3*0.85))))</f>
        <v>31752158.849999998</v>
      </c>
      <c r="V3" s="18">
        <f>_xlfn.XLOOKUP(A3,'Data precios'!A:A,'Data precios'!D:D,"",0,-1)</f>
        <v>15900000</v>
      </c>
      <c r="W3" s="9">
        <f>V3-P3</f>
        <v>-21455481</v>
      </c>
      <c r="X3" s="11">
        <f>IF(K3&lt;=15,Z3,IF(K3&lt;30,AA3,IF(K3&lt;60,AB3,IF(K3&gt;60,AC3))))</f>
        <v>13515000</v>
      </c>
      <c r="Y3" s="9">
        <f>IFERROR(X3-V3,"")</f>
        <v>-2385000</v>
      </c>
      <c r="Z3" s="6">
        <f>_xlfn.XLOOKUP($A3,'Data precios'!$A:$A,'Data precios'!G:G,"",0,-1)</f>
        <v>13515000</v>
      </c>
      <c r="AA3" s="6">
        <f>_xlfn.XLOOKUP($A3,'Data precios'!$A:$A,'Data precios'!H:H,"",0,-1)</f>
        <v>13515000</v>
      </c>
      <c r="AB3" s="6">
        <f>_xlfn.XLOOKUP($A3,'Data precios'!$A:$A,'Data precios'!I:I,"",0,-1)</f>
        <v>13515000</v>
      </c>
      <c r="AC3" s="6">
        <f>_xlfn.XLOOKUP($A3,'Data precios'!$A:$A,'Data precios'!J:J,"",0,-1)</f>
        <v>13515000</v>
      </c>
    </row>
    <row r="4" spans="1:29" ht="15" thickBot="1" x14ac:dyDescent="0.35">
      <c r="A4" t="s">
        <v>4147</v>
      </c>
      <c r="B4" t="s">
        <v>4019</v>
      </c>
      <c r="C4" t="s">
        <v>35</v>
      </c>
      <c r="D4" t="s">
        <v>62</v>
      </c>
      <c r="E4" t="s">
        <v>71</v>
      </c>
      <c r="F4">
        <v>2024</v>
      </c>
      <c r="G4">
        <v>0</v>
      </c>
      <c r="I4" t="s">
        <v>26</v>
      </c>
      <c r="J4" t="s">
        <v>72</v>
      </c>
      <c r="K4">
        <v>461</v>
      </c>
      <c r="L4" t="s">
        <v>344</v>
      </c>
      <c r="M4">
        <v>29411430</v>
      </c>
      <c r="N4">
        <v>867366</v>
      </c>
      <c r="O4">
        <v>30278796</v>
      </c>
      <c r="P4">
        <v>20990000</v>
      </c>
      <c r="Q4">
        <v>-9288796</v>
      </c>
      <c r="R4">
        <v>-4425</v>
      </c>
      <c r="S4" s="5">
        <f>IFERROR(VLOOKUP(A4,'Base ATR'!$1:$1048576,3,FALSE),O4)</f>
        <v>30278796</v>
      </c>
      <c r="T4" t="str">
        <f>IF(K4&lt;=30,"ROTACION ALTA",IF(K4&lt;30,"ROTACION MEDIA",IF(K4&lt;60,"ROTACION BAJA",IF(K4&gt;60,"LIQUIDAR"))))</f>
        <v>LIQUIDAR</v>
      </c>
      <c r="U4" s="6">
        <f>IF(T4="ROTACION ALTA",P4,IF(T4="ROTACION MEDIA",P4*0.97,IF(T4="ROTACION BAJA",P4*0.9,IF(T4="LIQUIDAR",P4*0.85))))</f>
        <v>17841500</v>
      </c>
      <c r="V4" s="18" t="str">
        <f>_xlfn.XLOOKUP(A4,'Data precios'!A:A,'Data precios'!D:D,"",0,-1)</f>
        <v>Falta km</v>
      </c>
      <c r="W4" s="9" t="str">
        <f>IFERROR(V4-P4,"")</f>
        <v/>
      </c>
      <c r="X4" s="11" t="str">
        <f>IF(K4&lt;=15,Z4,IF(K4&lt;30,AA4,IF(K4&lt;60,AB4,IF(K4&gt;60,AC4))))</f>
        <v/>
      </c>
      <c r="Y4" s="9" t="str">
        <f>IFERROR(X4-V4,"")</f>
        <v/>
      </c>
      <c r="Z4" s="6" t="str">
        <f>_xlfn.XLOOKUP($A4,'Data precios'!$A:$A,'Data precios'!G:G,"",0,-1)</f>
        <v/>
      </c>
      <c r="AA4" s="6" t="str">
        <f>_xlfn.XLOOKUP($A4,'Data precios'!$A:$A,'Data precios'!H:H,"",0,-1)</f>
        <v/>
      </c>
      <c r="AB4" s="6" t="str">
        <f>_xlfn.XLOOKUP($A4,'Data precios'!$A:$A,'Data precios'!I:I,"",0,-1)</f>
        <v/>
      </c>
      <c r="AC4" s="6" t="str">
        <f>_xlfn.XLOOKUP($A4,'Data precios'!$A:$A,'Data precios'!J:J,"",0,-1)</f>
        <v/>
      </c>
    </row>
    <row r="5" spans="1:29" ht="15" thickBot="1" x14ac:dyDescent="0.35">
      <c r="A5" t="s">
        <v>440</v>
      </c>
      <c r="B5" t="s">
        <v>4019</v>
      </c>
      <c r="C5" t="s">
        <v>5349</v>
      </c>
      <c r="D5" t="s">
        <v>62</v>
      </c>
      <c r="E5" t="s">
        <v>8598</v>
      </c>
      <c r="F5">
        <v>2026</v>
      </c>
      <c r="G5">
        <v>2700</v>
      </c>
      <c r="I5" t="s">
        <v>26</v>
      </c>
      <c r="J5" t="s">
        <v>347</v>
      </c>
      <c r="K5">
        <v>201</v>
      </c>
      <c r="L5" t="s">
        <v>52</v>
      </c>
      <c r="M5">
        <v>32237100</v>
      </c>
      <c r="N5">
        <v>0</v>
      </c>
      <c r="O5">
        <v>32237100</v>
      </c>
      <c r="P5">
        <v>31990000</v>
      </c>
      <c r="Q5">
        <v>-247100</v>
      </c>
      <c r="R5">
        <v>-77</v>
      </c>
      <c r="S5" s="5">
        <f>IFERROR(VLOOKUP(A5,'Base ATR'!$1:$1048576,3,FALSE),O5)</f>
        <v>32237100</v>
      </c>
      <c r="T5" t="str">
        <f>IF(K5&lt;=30,"ROTACION ALTA",IF(K5&lt;30,"ROTACION MEDIA",IF(K5&lt;60,"ROTACION BAJA",IF(K5&gt;60,"LIQUIDAR"))))</f>
        <v>LIQUIDAR</v>
      </c>
      <c r="U5" s="6">
        <f>IF(T5="ROTACION ALTA",P5,IF(T5="ROTACION MEDIA",P5*0.97,IF(T5="ROTACION BAJA",P5*0.9,IF(T5="LIQUIDAR",P5*0.85))))</f>
        <v>27191500</v>
      </c>
      <c r="V5" s="18">
        <f>_xlfn.XLOOKUP(A5,'Data precios'!A:A,'Data precios'!D:D,"",0,-1)</f>
        <v>28200000</v>
      </c>
      <c r="W5" s="9">
        <f>IFERROR(V5-P5,"")</f>
        <v>-3790000</v>
      </c>
      <c r="X5" s="11">
        <f>IF(K5&lt;=15,Z5,IF(K5&lt;30,AA5,IF(K5&lt;60,AB5,IF(K5&gt;60,AC5))))</f>
        <v>23970000</v>
      </c>
      <c r="Y5" s="9">
        <f>IFERROR(X5-V5,"")</f>
        <v>-4230000</v>
      </c>
      <c r="Z5" s="6">
        <f>_xlfn.XLOOKUP($A5,'Data precios'!$A:$A,'Data precios'!G:G,"",0,-1)</f>
        <v>23970000</v>
      </c>
      <c r="AA5" s="6">
        <f>_xlfn.XLOOKUP($A5,'Data precios'!$A:$A,'Data precios'!H:H,"",0,-1)</f>
        <v>23970000</v>
      </c>
      <c r="AB5" s="6">
        <f>_xlfn.XLOOKUP($A5,'Data precios'!$A:$A,'Data precios'!I:I,"",0,-1)</f>
        <v>23970000</v>
      </c>
      <c r="AC5" s="6">
        <f>_xlfn.XLOOKUP($A5,'Data precios'!$A:$A,'Data precios'!J:J,"",0,-1)</f>
        <v>23970000</v>
      </c>
    </row>
    <row r="6" spans="1:29" ht="15" thickBot="1" x14ac:dyDescent="0.35">
      <c r="A6" t="s">
        <v>4025</v>
      </c>
      <c r="B6" t="s">
        <v>4019</v>
      </c>
      <c r="C6" t="s">
        <v>70</v>
      </c>
      <c r="D6" t="s">
        <v>62</v>
      </c>
      <c r="E6" t="s">
        <v>370</v>
      </c>
      <c r="F6">
        <v>2024</v>
      </c>
      <c r="G6">
        <v>6300</v>
      </c>
      <c r="I6" t="s">
        <v>343</v>
      </c>
      <c r="J6" t="s">
        <v>64</v>
      </c>
      <c r="K6">
        <v>630</v>
      </c>
      <c r="L6" t="s">
        <v>344</v>
      </c>
      <c r="M6">
        <v>19339411</v>
      </c>
      <c r="N6">
        <v>2743915</v>
      </c>
      <c r="O6">
        <v>22083326</v>
      </c>
      <c r="P6">
        <v>15290000</v>
      </c>
      <c r="Q6">
        <v>-6793326</v>
      </c>
      <c r="R6">
        <v>-4443</v>
      </c>
      <c r="S6" s="5">
        <f>IFERROR(VLOOKUP(A6,'Base ATR'!$1:$1048576,3,FALSE),O6)</f>
        <v>22083326</v>
      </c>
      <c r="T6" t="str">
        <f>IF(K6&lt;=30,"ROTACION ALTA",IF(K6&lt;30,"ROTACION MEDIA",IF(K6&lt;60,"ROTACION BAJA",IF(K6&gt;60,"LIQUIDAR"))))</f>
        <v>LIQUIDAR</v>
      </c>
      <c r="U6" s="6">
        <f>IF(T6="ROTACION ALTA",P6,IF(T6="ROTACION MEDIA",P6*0.97,IF(T6="ROTACION BAJA",P6*0.9,IF(T6="LIQUIDAR",P6*0.85))))</f>
        <v>12996500</v>
      </c>
      <c r="V6" s="18">
        <f>_xlfn.XLOOKUP(A6,'Data precios'!A:A,'Data precios'!D:D,"",0,-1)</f>
        <v>15000000</v>
      </c>
      <c r="W6" s="9">
        <f>IFERROR(V6-P6,"")</f>
        <v>-290000</v>
      </c>
      <c r="X6" s="11">
        <f>IF(K6&lt;=15,Z6,IF(K6&lt;30,AA6,IF(K6&lt;60,AB6,IF(K6&gt;60,AC6))))</f>
        <v>12750000</v>
      </c>
      <c r="Y6" s="9">
        <f>IFERROR(X6-V6,"")</f>
        <v>-2250000</v>
      </c>
      <c r="Z6" s="6">
        <f>_xlfn.XLOOKUP($A6,'Data precios'!$A:$A,'Data precios'!G:G,"",0,-1)</f>
        <v>12750000</v>
      </c>
      <c r="AA6" s="6">
        <f>_xlfn.XLOOKUP($A6,'Data precios'!$A:$A,'Data precios'!H:H,"",0,-1)</f>
        <v>12750000</v>
      </c>
      <c r="AB6" s="6">
        <f>_xlfn.XLOOKUP($A6,'Data precios'!$A:$A,'Data precios'!I:I,"",0,-1)</f>
        <v>12750000</v>
      </c>
      <c r="AC6" s="6">
        <f>_xlfn.XLOOKUP($A6,'Data precios'!$A:$A,'Data precios'!J:J,"",0,-1)</f>
        <v>12750000</v>
      </c>
    </row>
    <row r="7" spans="1:29" ht="15" thickBot="1" x14ac:dyDescent="0.35">
      <c r="A7" t="s">
        <v>4018</v>
      </c>
      <c r="B7" t="s">
        <v>4019</v>
      </c>
      <c r="C7" t="s">
        <v>30</v>
      </c>
      <c r="D7" t="s">
        <v>62</v>
      </c>
      <c r="E7" t="s">
        <v>4020</v>
      </c>
      <c r="F7">
        <v>2024</v>
      </c>
      <c r="G7">
        <v>1800</v>
      </c>
      <c r="I7" t="s">
        <v>343</v>
      </c>
      <c r="J7" t="s">
        <v>273</v>
      </c>
      <c r="K7">
        <v>552</v>
      </c>
      <c r="L7" t="s">
        <v>344</v>
      </c>
      <c r="M7">
        <v>16691428</v>
      </c>
      <c r="N7">
        <v>1274699</v>
      </c>
      <c r="O7">
        <v>17966127</v>
      </c>
      <c r="P7">
        <v>16290000</v>
      </c>
      <c r="Q7">
        <v>-1676127</v>
      </c>
      <c r="R7">
        <v>-1029</v>
      </c>
      <c r="S7" s="5">
        <f>IFERROR(VLOOKUP(A7,'Base ATR'!$1:$1048576,3,FALSE),O7)</f>
        <v>17966127</v>
      </c>
      <c r="T7" t="str">
        <f>IF(K7&lt;=30,"ROTACION ALTA",IF(K7&lt;30,"ROTACION MEDIA",IF(K7&lt;60,"ROTACION BAJA",IF(K7&gt;60,"LIQUIDAR"))))</f>
        <v>LIQUIDAR</v>
      </c>
      <c r="U7" s="6">
        <f>IF(T7="ROTACION ALTA",P7,IF(T7="ROTACION MEDIA",P7*0.97,IF(T7="ROTACION BAJA",P7*0.9,IF(T7="LIQUIDAR",P7*0.85))))</f>
        <v>13846500</v>
      </c>
      <c r="V7" s="18">
        <f>_xlfn.XLOOKUP(A7,'Data precios'!A:A,'Data precios'!D:D,"",0,-1)</f>
        <v>13700000</v>
      </c>
      <c r="W7" s="9">
        <f>IFERROR(V7-P7,"")</f>
        <v>-2590000</v>
      </c>
      <c r="X7" s="11">
        <f>IF(K7&lt;=15,Z7,IF(K7&lt;30,AA7,IF(K7&lt;60,AB7,IF(K7&gt;60,AC7))))</f>
        <v>11645000</v>
      </c>
      <c r="Y7" s="9">
        <f>IFERROR(X7-V7,"")</f>
        <v>-2055000</v>
      </c>
      <c r="Z7" s="6">
        <f>_xlfn.XLOOKUP($A7,'Data precios'!$A:$A,'Data precios'!G:G,"",0,-1)</f>
        <v>11645000</v>
      </c>
      <c r="AA7" s="6">
        <f>_xlfn.XLOOKUP($A7,'Data precios'!$A:$A,'Data precios'!H:H,"",0,-1)</f>
        <v>11645000</v>
      </c>
      <c r="AB7" s="6">
        <f>_xlfn.XLOOKUP($A7,'Data precios'!$A:$A,'Data precios'!I:I,"",0,-1)</f>
        <v>11645000</v>
      </c>
      <c r="AC7" s="6">
        <f>_xlfn.XLOOKUP($A7,'Data precios'!$A:$A,'Data precios'!J:J,"",0,-1)</f>
        <v>11645000</v>
      </c>
    </row>
    <row r="8" spans="1:29" ht="15" thickBot="1" x14ac:dyDescent="0.35">
      <c r="A8" t="s">
        <v>5831</v>
      </c>
      <c r="B8" t="s">
        <v>4019</v>
      </c>
      <c r="C8" t="s">
        <v>30</v>
      </c>
      <c r="D8" t="s">
        <v>62</v>
      </c>
      <c r="E8" t="s">
        <v>8610</v>
      </c>
      <c r="F8">
        <v>2024</v>
      </c>
      <c r="G8">
        <v>45647</v>
      </c>
      <c r="I8" t="s">
        <v>343</v>
      </c>
      <c r="J8" t="s">
        <v>357</v>
      </c>
      <c r="K8">
        <v>966</v>
      </c>
      <c r="L8" t="s">
        <v>52</v>
      </c>
      <c r="M8">
        <v>21175461</v>
      </c>
      <c r="N8">
        <v>1288456</v>
      </c>
      <c r="O8">
        <v>22463917</v>
      </c>
      <c r="P8">
        <v>17590000</v>
      </c>
      <c r="Q8">
        <v>-4873917</v>
      </c>
      <c r="R8">
        <v>-2771</v>
      </c>
      <c r="S8" s="5">
        <f>IFERROR(VLOOKUP(A8,'Base ATR'!$1:$1048576,3,FALSE),O8)</f>
        <v>22463917</v>
      </c>
      <c r="T8" t="str">
        <f>IF(K8&lt;=30,"ROTACION ALTA",IF(K8&lt;30,"ROTACION MEDIA",IF(K8&lt;60,"ROTACION BAJA",IF(K8&gt;60,"LIQUIDAR"))))</f>
        <v>LIQUIDAR</v>
      </c>
      <c r="U8" s="6">
        <f>IF(T8="ROTACION ALTA",P8,IF(T8="ROTACION MEDIA",P8*0.97,IF(T8="ROTACION BAJA",P8*0.9,IF(T8="LIQUIDAR",P8*0.85))))</f>
        <v>14951500</v>
      </c>
      <c r="V8" s="18">
        <f>_xlfn.XLOOKUP(A8,'Data precios'!A:A,'Data precios'!D:D,"",0,-1)</f>
        <v>16500000</v>
      </c>
      <c r="W8" s="9">
        <f>IFERROR(V8-P8,"")</f>
        <v>-1090000</v>
      </c>
      <c r="X8" s="11">
        <f>IF(K8&lt;=15,Z8,IF(K8&lt;30,AA8,IF(K8&lt;60,AB8,IF(K8&gt;60,AC8))))</f>
        <v>14025000</v>
      </c>
      <c r="Y8" s="9">
        <f>IFERROR(X8-V8,"")</f>
        <v>-2475000</v>
      </c>
      <c r="Z8" s="6">
        <f>_xlfn.XLOOKUP($A8,'Data precios'!$A:$A,'Data precios'!G:G,"",0,-1)</f>
        <v>14025000</v>
      </c>
      <c r="AA8" s="6">
        <f>_xlfn.XLOOKUP($A8,'Data precios'!$A:$A,'Data precios'!H:H,"",0,-1)</f>
        <v>14025000</v>
      </c>
      <c r="AB8" s="6">
        <f>_xlfn.XLOOKUP($A8,'Data precios'!$A:$A,'Data precios'!I:I,"",0,-1)</f>
        <v>14025000</v>
      </c>
      <c r="AC8" s="6">
        <f>_xlfn.XLOOKUP($A8,'Data precios'!$A:$A,'Data precios'!J:J,"",0,-1)</f>
        <v>14025000</v>
      </c>
    </row>
    <row r="9" spans="1:29" ht="15" thickBot="1" x14ac:dyDescent="0.35">
      <c r="A9" t="s">
        <v>4152</v>
      </c>
      <c r="B9" t="s">
        <v>4019</v>
      </c>
      <c r="C9" t="s">
        <v>30</v>
      </c>
      <c r="D9" t="s">
        <v>62</v>
      </c>
      <c r="E9" t="s">
        <v>4129</v>
      </c>
      <c r="F9">
        <v>2024</v>
      </c>
      <c r="G9">
        <v>27913</v>
      </c>
      <c r="I9" t="s">
        <v>343</v>
      </c>
      <c r="J9" t="s">
        <v>273</v>
      </c>
      <c r="K9">
        <v>304</v>
      </c>
      <c r="L9" t="s">
        <v>344</v>
      </c>
      <c r="M9">
        <v>26670800</v>
      </c>
      <c r="N9">
        <v>991590</v>
      </c>
      <c r="O9">
        <v>27662390</v>
      </c>
      <c r="P9">
        <v>20990000</v>
      </c>
      <c r="Q9">
        <v>-6672390</v>
      </c>
      <c r="R9">
        <v>-3179</v>
      </c>
      <c r="S9" s="5">
        <f>IFERROR(VLOOKUP(A9,'Base ATR'!$1:$1048576,3,FALSE),O9)</f>
        <v>27662390</v>
      </c>
      <c r="T9" t="str">
        <f>IF(K9&lt;=30,"ROTACION ALTA",IF(K9&lt;30,"ROTACION MEDIA",IF(K9&lt;60,"ROTACION BAJA",IF(K9&gt;60,"LIQUIDAR"))))</f>
        <v>LIQUIDAR</v>
      </c>
      <c r="U9" s="6">
        <f>IF(T9="ROTACION ALTA",P9,IF(T9="ROTACION MEDIA",P9*0.97,IF(T9="ROTACION BAJA",P9*0.9,IF(T9="LIQUIDAR",P9*0.85))))</f>
        <v>17841500</v>
      </c>
      <c r="V9" s="18">
        <f>_xlfn.XLOOKUP(A9,'Data precios'!A:A,'Data precios'!D:D,"",0,-1)</f>
        <v>20300000</v>
      </c>
      <c r="W9" s="9">
        <f>IFERROR(V9-P9,"")</f>
        <v>-690000</v>
      </c>
      <c r="X9" s="11">
        <f>IF(K9&lt;=15,Z9,IF(K9&lt;30,AA9,IF(K9&lt;60,AB9,IF(K9&gt;60,AC9))))</f>
        <v>17255000</v>
      </c>
      <c r="Y9" s="9">
        <f>IFERROR(X9-V9,"")</f>
        <v>-3045000</v>
      </c>
      <c r="Z9" s="6">
        <f>_xlfn.XLOOKUP($A9,'Data precios'!$A:$A,'Data precios'!G:G,"",0,-1)</f>
        <v>17255000</v>
      </c>
      <c r="AA9" s="6">
        <f>_xlfn.XLOOKUP($A9,'Data precios'!$A:$A,'Data precios'!H:H,"",0,-1)</f>
        <v>17255000</v>
      </c>
      <c r="AB9" s="6">
        <f>_xlfn.XLOOKUP($A9,'Data precios'!$A:$A,'Data precios'!I:I,"",0,-1)</f>
        <v>17255000</v>
      </c>
      <c r="AC9" s="6">
        <f>_xlfn.XLOOKUP($A9,'Data precios'!$A:$A,'Data precios'!J:J,"",0,-1)</f>
        <v>17255000</v>
      </c>
    </row>
    <row r="10" spans="1:29" ht="15" thickBot="1" x14ac:dyDescent="0.35">
      <c r="A10" t="s">
        <v>4149</v>
      </c>
      <c r="B10" t="s">
        <v>4019</v>
      </c>
      <c r="C10" t="s">
        <v>35</v>
      </c>
      <c r="D10" t="s">
        <v>62</v>
      </c>
      <c r="E10" t="s">
        <v>4150</v>
      </c>
      <c r="F10">
        <v>2025</v>
      </c>
      <c r="G10">
        <v>1510</v>
      </c>
      <c r="I10" t="s">
        <v>26</v>
      </c>
      <c r="J10" t="s">
        <v>152</v>
      </c>
      <c r="K10">
        <v>312</v>
      </c>
      <c r="L10" t="s">
        <v>344</v>
      </c>
      <c r="M10">
        <v>20390000</v>
      </c>
      <c r="N10">
        <v>0</v>
      </c>
      <c r="O10">
        <v>20390000</v>
      </c>
      <c r="P10">
        <v>16990000</v>
      </c>
      <c r="Q10">
        <v>-3400000</v>
      </c>
      <c r="R10">
        <v>-2001</v>
      </c>
      <c r="S10" s="5">
        <f>IFERROR(VLOOKUP(A10,'Base ATR'!$1:$1048576,3,FALSE),O10)</f>
        <v>20390000</v>
      </c>
      <c r="T10" t="str">
        <f>IF(K10&lt;=30,"ROTACION ALTA",IF(K10&lt;30,"ROTACION MEDIA",IF(K10&lt;60,"ROTACION BAJA",IF(K10&gt;60,"LIQUIDAR"))))</f>
        <v>LIQUIDAR</v>
      </c>
      <c r="U10" s="6">
        <f>IF(T10="ROTACION ALTA",P10,IF(T10="ROTACION MEDIA",P10*0.97,IF(T10="ROTACION BAJA",P10*0.9,IF(T10="LIQUIDAR",P10*0.85))))</f>
        <v>14441500</v>
      </c>
      <c r="V10" s="18">
        <f>_xlfn.XLOOKUP(A10,'Data precios'!A:A,'Data precios'!D:D,"",0,-1)</f>
        <v>15400000</v>
      </c>
      <c r="W10" s="9">
        <f>V10-P10</f>
        <v>-1590000</v>
      </c>
      <c r="X10" s="11">
        <f>IF(K10&lt;=15,Z10,IF(K10&lt;30,AA10,IF(K10&lt;60,AB10,IF(K10&gt;60,AC10))))</f>
        <v>13090000</v>
      </c>
      <c r="Y10" s="9">
        <f>IFERROR(X10-V10,"")</f>
        <v>-2310000</v>
      </c>
      <c r="Z10" s="6">
        <f>_xlfn.XLOOKUP($A10,'Data precios'!$A:$A,'Data precios'!G:G,"",0,-1)</f>
        <v>13090000</v>
      </c>
      <c r="AA10" s="6">
        <f>_xlfn.XLOOKUP($A10,'Data precios'!$A:$A,'Data precios'!H:H,"",0,-1)</f>
        <v>13090000</v>
      </c>
      <c r="AB10" s="6">
        <f>_xlfn.XLOOKUP($A10,'Data precios'!$A:$A,'Data precios'!I:I,"",0,-1)</f>
        <v>13090000</v>
      </c>
      <c r="AC10" s="6">
        <f>_xlfn.XLOOKUP($A10,'Data precios'!$A:$A,'Data precios'!J:J,"",0,-1)</f>
        <v>13090000</v>
      </c>
    </row>
    <row r="11" spans="1:29" ht="15" thickBot="1" x14ac:dyDescent="0.35">
      <c r="A11" t="s">
        <v>421</v>
      </c>
      <c r="B11" t="s">
        <v>4019</v>
      </c>
      <c r="C11" t="s">
        <v>54</v>
      </c>
      <c r="D11" t="s">
        <v>62</v>
      </c>
      <c r="E11" t="s">
        <v>4148</v>
      </c>
      <c r="F11">
        <v>2025</v>
      </c>
      <c r="G11">
        <v>0</v>
      </c>
      <c r="I11" t="s">
        <v>26</v>
      </c>
      <c r="J11" t="s">
        <v>273</v>
      </c>
      <c r="K11">
        <v>228</v>
      </c>
      <c r="L11" t="s">
        <v>33</v>
      </c>
      <c r="M11">
        <v>26525100</v>
      </c>
      <c r="N11">
        <v>0</v>
      </c>
      <c r="O11">
        <v>26525100</v>
      </c>
      <c r="P11">
        <v>21990000</v>
      </c>
      <c r="Q11">
        <v>-4535100</v>
      </c>
      <c r="R11">
        <v>-2062</v>
      </c>
      <c r="S11" s="5">
        <f>IFERROR(VLOOKUP(A11,'Base ATR'!$1:$1048576,3,FALSE),O11)</f>
        <v>26525100</v>
      </c>
      <c r="T11" t="str">
        <f>IF(K11&lt;=30,"ROTACION ALTA",IF(K11&lt;30,"ROTACION MEDIA",IF(K11&lt;60,"ROTACION BAJA",IF(K11&gt;60,"LIQUIDAR"))))</f>
        <v>LIQUIDAR</v>
      </c>
      <c r="U11" s="6">
        <f>IF(T11="ROTACION ALTA",P11,IF(T11="ROTACION MEDIA",P11*0.97,IF(T11="ROTACION BAJA",P11*0.9,IF(T11="LIQUIDAR",P11*0.85))))</f>
        <v>18691500</v>
      </c>
      <c r="V11" s="18">
        <f>_xlfn.XLOOKUP(A11,'Data precios'!A:A,'Data precios'!D:D,"",0,-1)</f>
        <v>21400000</v>
      </c>
      <c r="W11" s="9">
        <f>V11-P11</f>
        <v>-590000</v>
      </c>
      <c r="X11" s="11">
        <f>IF(K11&lt;=15,Z11,IF(K11&lt;30,AA11,IF(K11&lt;60,AB11,IF(K11&gt;60,AC11))))</f>
        <v>18190000</v>
      </c>
      <c r="Y11" s="9">
        <f>IFERROR(X11-V11,"")</f>
        <v>-3210000</v>
      </c>
      <c r="Z11" s="6">
        <f>_xlfn.XLOOKUP($A11,'Data precios'!$A:$A,'Data precios'!G:G,"",0,-1)</f>
        <v>18190000</v>
      </c>
      <c r="AA11" s="6">
        <f>_xlfn.XLOOKUP($A11,'Data precios'!$A:$A,'Data precios'!H:H,"",0,-1)</f>
        <v>18190000</v>
      </c>
      <c r="AB11" s="6">
        <f>_xlfn.XLOOKUP($A11,'Data precios'!$A:$A,'Data precios'!I:I,"",0,-1)</f>
        <v>18190000</v>
      </c>
      <c r="AC11" s="6">
        <f>_xlfn.XLOOKUP($A11,'Data precios'!$A:$A,'Data precios'!J:J,"",0,-1)</f>
        <v>18190000</v>
      </c>
    </row>
    <row r="12" spans="1:29" ht="15" thickBot="1" x14ac:dyDescent="0.35">
      <c r="A12" t="s">
        <v>518</v>
      </c>
      <c r="B12" t="s">
        <v>4019</v>
      </c>
      <c r="C12" t="s">
        <v>5349</v>
      </c>
      <c r="D12" t="s">
        <v>62</v>
      </c>
      <c r="E12" t="s">
        <v>71</v>
      </c>
      <c r="F12">
        <v>2025</v>
      </c>
      <c r="G12">
        <v>0</v>
      </c>
      <c r="I12" t="s">
        <v>26</v>
      </c>
      <c r="J12" t="s">
        <v>273</v>
      </c>
      <c r="K12">
        <v>228</v>
      </c>
      <c r="L12" t="s">
        <v>52</v>
      </c>
      <c r="M12">
        <v>29381100</v>
      </c>
      <c r="N12">
        <v>0</v>
      </c>
      <c r="O12">
        <v>29381100</v>
      </c>
      <c r="P12">
        <v>21990000</v>
      </c>
      <c r="Q12">
        <v>-7391100</v>
      </c>
      <c r="R12">
        <v>-3361</v>
      </c>
      <c r="S12" s="5">
        <f>IFERROR(VLOOKUP(A12,'Base ATR'!$1:$1048576,3,FALSE),O12)</f>
        <v>29381100</v>
      </c>
      <c r="T12" t="str">
        <f>IF(K12&lt;=30,"ROTACION ALTA",IF(K12&lt;30,"ROTACION MEDIA",IF(K12&lt;60,"ROTACION BAJA",IF(K12&gt;60,"LIQUIDAR"))))</f>
        <v>LIQUIDAR</v>
      </c>
      <c r="U12" s="6">
        <f>IF(T12="ROTACION ALTA",P12,IF(T12="ROTACION MEDIA",P12*0.97,IF(T12="ROTACION BAJA",P12*0.9,IF(T12="LIQUIDAR",P12*0.85))))</f>
        <v>18691500</v>
      </c>
      <c r="V12" s="18">
        <f>_xlfn.XLOOKUP(A12,'Data precios'!A:A,'Data precios'!D:D,"",0,-1)</f>
        <v>25000000</v>
      </c>
      <c r="W12" s="9">
        <f>V12-P12</f>
        <v>3010000</v>
      </c>
      <c r="X12" s="11">
        <f>IF(K12&lt;=15,Z12,IF(K12&lt;30,AA12,IF(K12&lt;60,AB12,IF(K12&gt;60,AC12))))</f>
        <v>21250000</v>
      </c>
      <c r="Y12" s="9">
        <f>IFERROR(X12-V12,"")</f>
        <v>-3750000</v>
      </c>
      <c r="Z12" s="6">
        <f>_xlfn.XLOOKUP($A12,'Data precios'!$A:$A,'Data precios'!G:G,"",0,-1)</f>
        <v>21250000</v>
      </c>
      <c r="AA12" s="6">
        <f>_xlfn.XLOOKUP($A12,'Data precios'!$A:$A,'Data precios'!H:H,"",0,-1)</f>
        <v>21250000</v>
      </c>
      <c r="AB12" s="6">
        <f>_xlfn.XLOOKUP($A12,'Data precios'!$A:$A,'Data precios'!I:I,"",0,-1)</f>
        <v>21250000</v>
      </c>
      <c r="AC12" s="6">
        <f>_xlfn.XLOOKUP($A12,'Data precios'!$A:$A,'Data precios'!J:J,"",0,-1)</f>
        <v>21250000</v>
      </c>
    </row>
    <row r="13" spans="1:29" ht="15" thickBot="1" x14ac:dyDescent="0.35">
      <c r="A13" t="s">
        <v>8509</v>
      </c>
      <c r="B13" t="s">
        <v>4019</v>
      </c>
      <c r="C13" t="s">
        <v>35</v>
      </c>
      <c r="D13" t="s">
        <v>62</v>
      </c>
      <c r="E13" t="s">
        <v>8573</v>
      </c>
      <c r="F13">
        <v>2026</v>
      </c>
      <c r="G13">
        <v>941</v>
      </c>
      <c r="I13" t="s">
        <v>343</v>
      </c>
      <c r="J13" t="s">
        <v>347</v>
      </c>
      <c r="K13">
        <v>77</v>
      </c>
      <c r="L13" t="s">
        <v>344</v>
      </c>
      <c r="M13">
        <v>20512400</v>
      </c>
      <c r="N13">
        <v>270449</v>
      </c>
      <c r="O13">
        <v>20782849</v>
      </c>
      <c r="P13">
        <v>26990000</v>
      </c>
      <c r="Q13">
        <v>6207151</v>
      </c>
      <c r="R13">
        <v>23</v>
      </c>
      <c r="S13" s="5">
        <f>IFERROR(VLOOKUP(A13,'Base ATR'!$1:$1048576,3,FALSE),O13)</f>
        <v>20782849</v>
      </c>
      <c r="T13" t="str">
        <f>IF(K13&lt;=30,"ROTACION ALTA",IF(K13&lt;30,"ROTACION MEDIA",IF(K13&lt;60,"ROTACION BAJA",IF(K13&gt;60,"LIQUIDAR"))))</f>
        <v>LIQUIDAR</v>
      </c>
      <c r="U13" s="6">
        <f>IF(T13="ROTACION ALTA",P13,IF(T13="ROTACION MEDIA",P13*0.97,IF(T13="ROTACION BAJA",P13*0.9,IF(T13="LIQUIDAR",P13*0.85))))</f>
        <v>22941500</v>
      </c>
      <c r="V13" s="18">
        <f>_xlfn.XLOOKUP(A13,'Data precios'!A:A,'Data precios'!D:D,"",0,-1)</f>
        <v>25100000</v>
      </c>
      <c r="W13" s="9">
        <f>IFERROR(V13-P13,"")</f>
        <v>-1890000</v>
      </c>
      <c r="X13" s="11">
        <f>IF(K13&lt;=15,Z13,IF(K13&lt;30,AA13,IF(K13&lt;60,AB13,IF(K13&gt;60,AC13))))</f>
        <v>20080000</v>
      </c>
      <c r="Y13" s="9">
        <f>IFERROR(X13-V13,"")</f>
        <v>-5020000</v>
      </c>
      <c r="Z13" s="6">
        <f>_xlfn.XLOOKUP($A13,'Data precios'!$A:$A,'Data precios'!G:G,"",0,-1)</f>
        <v>23343000</v>
      </c>
      <c r="AA13" s="6">
        <f>_xlfn.XLOOKUP($A13,'Data precios'!$A:$A,'Data precios'!H:H,"",0,-1)</f>
        <v>22590000</v>
      </c>
      <c r="AB13" s="6">
        <f>_xlfn.XLOOKUP($A13,'Data precios'!$A:$A,'Data precios'!I:I,"",0,-1)</f>
        <v>21335000</v>
      </c>
      <c r="AC13" s="6">
        <f>_xlfn.XLOOKUP($A13,'Data precios'!$A:$A,'Data precios'!J:J,"",0,-1)</f>
        <v>20080000</v>
      </c>
    </row>
    <row r="14" spans="1:29" ht="15" thickBot="1" x14ac:dyDescent="0.35">
      <c r="A14" t="s">
        <v>8525</v>
      </c>
      <c r="B14" t="s">
        <v>4019</v>
      </c>
      <c r="C14" t="s">
        <v>35</v>
      </c>
      <c r="D14" t="s">
        <v>230</v>
      </c>
      <c r="E14" t="s">
        <v>8571</v>
      </c>
      <c r="F14">
        <v>2026</v>
      </c>
      <c r="G14">
        <v>2705</v>
      </c>
      <c r="I14" t="s">
        <v>343</v>
      </c>
      <c r="J14" t="s">
        <v>8572</v>
      </c>
      <c r="K14">
        <v>77</v>
      </c>
      <c r="L14" t="s">
        <v>344</v>
      </c>
      <c r="M14">
        <v>16665547</v>
      </c>
      <c r="N14">
        <v>535096</v>
      </c>
      <c r="O14">
        <v>17200643</v>
      </c>
      <c r="P14">
        <v>20915966</v>
      </c>
      <c r="Q14">
        <v>3715323</v>
      </c>
      <c r="R14">
        <v>1776</v>
      </c>
      <c r="S14" s="5">
        <f>IFERROR(VLOOKUP(A14,'Base ATR'!$1:$1048576,3,FALSE),O14)</f>
        <v>17200643</v>
      </c>
      <c r="T14" t="str">
        <f>IF(K14&lt;=30,"ROTACION ALTA",IF(K14&lt;30,"ROTACION MEDIA",IF(K14&lt;60,"ROTACION BAJA",IF(K14&gt;60,"LIQUIDAR"))))</f>
        <v>LIQUIDAR</v>
      </c>
      <c r="U14" s="6">
        <f>IF(T14="ROTACION ALTA",P14,IF(T14="ROTACION MEDIA",P14*0.97,IF(T14="ROTACION BAJA",P14*0.9,IF(T14="LIQUIDAR",P14*0.85))))</f>
        <v>17778571.099999998</v>
      </c>
      <c r="V14" s="18">
        <f>_xlfn.XLOOKUP(A14,'Data precios'!A:A,'Data precios'!D:D,"",0,-1)</f>
        <v>18100000</v>
      </c>
      <c r="W14" s="9">
        <f>IFERROR(V14-P14,"")</f>
        <v>-2815966</v>
      </c>
      <c r="X14" s="11">
        <f>IF(K14&lt;=15,Z14,IF(K14&lt;30,AA14,IF(K14&lt;60,AB14,IF(K14&gt;60,AC14))))</f>
        <v>14480000</v>
      </c>
      <c r="Y14" s="9">
        <f>IFERROR(X14-V14,"")</f>
        <v>-3620000</v>
      </c>
      <c r="Z14" s="6">
        <f>_xlfn.XLOOKUP($A14,'Data precios'!$A:$A,'Data precios'!G:G,"",0,-1)</f>
        <v>16833000</v>
      </c>
      <c r="AA14" s="6">
        <f>_xlfn.XLOOKUP($A14,'Data precios'!$A:$A,'Data precios'!H:H,"",0,-1)</f>
        <v>16290000</v>
      </c>
      <c r="AB14" s="6">
        <f>_xlfn.XLOOKUP($A14,'Data precios'!$A:$A,'Data precios'!I:I,"",0,-1)</f>
        <v>15385000</v>
      </c>
      <c r="AC14" s="6">
        <f>_xlfn.XLOOKUP($A14,'Data precios'!$A:$A,'Data precios'!J:J,"",0,-1)</f>
        <v>14480000</v>
      </c>
    </row>
    <row r="15" spans="1:29" ht="15" thickBot="1" x14ac:dyDescent="0.35">
      <c r="A15" t="s">
        <v>8693</v>
      </c>
      <c r="B15" t="s">
        <v>341</v>
      </c>
      <c r="C15" t="s">
        <v>5324</v>
      </c>
      <c r="D15" t="s">
        <v>191</v>
      </c>
      <c r="E15" t="s">
        <v>8694</v>
      </c>
      <c r="F15">
        <v>2008</v>
      </c>
      <c r="G15">
        <v>0</v>
      </c>
      <c r="I15" t="s">
        <v>343</v>
      </c>
      <c r="J15" t="s">
        <v>161</v>
      </c>
      <c r="K15">
        <v>3402</v>
      </c>
      <c r="L15" t="s">
        <v>8640</v>
      </c>
      <c r="M15">
        <v>0</v>
      </c>
      <c r="N15">
        <v>1558253</v>
      </c>
      <c r="O15">
        <v>1558253</v>
      </c>
      <c r="P15">
        <v>0</v>
      </c>
      <c r="Q15">
        <v>-1558253</v>
      </c>
      <c r="R15">
        <v>-155825300</v>
      </c>
      <c r="S15" s="5">
        <f>IFERROR(VLOOKUP(A15,'Base ATR'!$1:$1048576,3,FALSE),O15)</f>
        <v>1558253</v>
      </c>
      <c r="T15" t="str">
        <f>IF(K15&lt;=30,"ROTACION ALTA",IF(K15&lt;30,"ROTACION MEDIA",IF(K15&lt;60,"ROTACION BAJA",IF(K15&gt;60,"LIQUIDAR"))))</f>
        <v>LIQUIDAR</v>
      </c>
      <c r="U15" s="6">
        <f>IF(T15="ROTACION ALTA",P15,IF(T15="ROTACION MEDIA",P15*0.97,IF(T15="ROTACION BAJA",P15*0.9,IF(T15="LIQUIDAR",P15*0.85))))</f>
        <v>0</v>
      </c>
      <c r="V15" s="18" t="str">
        <f>_xlfn.XLOOKUP(A15,'Data precios'!A:A,'Data precios'!D:D,"",0,-1)</f>
        <v>USO SERVICIO/GERENCIA</v>
      </c>
      <c r="W15" s="9" t="str">
        <f>IFERROR(V15-P15,"")</f>
        <v/>
      </c>
      <c r="X15" s="11" t="str">
        <f>IF(K15&lt;=15,Z15,IF(K15&lt;30,AA15,IF(K15&lt;60,AB15,IF(K15&gt;60,AC15))))</f>
        <v/>
      </c>
      <c r="Y15" s="9" t="str">
        <f>IFERROR(X15-V15,"")</f>
        <v/>
      </c>
      <c r="Z15" s="6" t="str">
        <f>_xlfn.XLOOKUP($A15,'Data precios'!$A:$A,'Data precios'!G:G,"",0,-1)</f>
        <v/>
      </c>
      <c r="AA15" s="6" t="str">
        <f>_xlfn.XLOOKUP($A15,'Data precios'!$A:$A,'Data precios'!H:H,"",0,-1)</f>
        <v/>
      </c>
      <c r="AB15" s="6" t="str">
        <f>_xlfn.XLOOKUP($A15,'Data precios'!$A:$A,'Data precios'!I:I,"",0,-1)</f>
        <v/>
      </c>
      <c r="AC15" s="6" t="str">
        <f>_xlfn.XLOOKUP($A15,'Data precios'!$A:$A,'Data precios'!J:J,"",0,-1)</f>
        <v/>
      </c>
    </row>
    <row r="16" spans="1:29" ht="15" thickBot="1" x14ac:dyDescent="0.35">
      <c r="A16" t="s">
        <v>8620</v>
      </c>
      <c r="B16" t="s">
        <v>341</v>
      </c>
      <c r="C16" t="s">
        <v>386</v>
      </c>
      <c r="D16" t="s">
        <v>58</v>
      </c>
      <c r="E16" t="s">
        <v>8621</v>
      </c>
      <c r="F16">
        <v>2009</v>
      </c>
      <c r="G16">
        <v>0</v>
      </c>
      <c r="I16" t="s">
        <v>26</v>
      </c>
      <c r="J16" t="s">
        <v>8622</v>
      </c>
      <c r="K16">
        <v>3405</v>
      </c>
      <c r="L16" t="s">
        <v>28</v>
      </c>
      <c r="M16">
        <v>7295200</v>
      </c>
      <c r="N16">
        <v>0</v>
      </c>
      <c r="O16">
        <v>7295200</v>
      </c>
      <c r="P16">
        <v>8990000</v>
      </c>
      <c r="Q16">
        <v>1694800</v>
      </c>
      <c r="R16">
        <v>1885</v>
      </c>
      <c r="S16" s="5">
        <f>IFERROR(VLOOKUP(A16,'Base ATR'!$1:$1048576,3,FALSE),O16)</f>
        <v>7295200</v>
      </c>
      <c r="T16" t="str">
        <f>IF(K16&lt;=30,"ROTACION ALTA",IF(K16&lt;30,"ROTACION MEDIA",IF(K16&lt;60,"ROTACION BAJA",IF(K16&gt;60,"LIQUIDAR"))))</f>
        <v>LIQUIDAR</v>
      </c>
      <c r="U16" s="6">
        <f>IF(T16="ROTACION ALTA",P16,IF(T16="ROTACION MEDIA",P16*0.97,IF(T16="ROTACION BAJA",P16*0.9,IF(T16="LIQUIDAR",P16*0.85))))</f>
        <v>7641500</v>
      </c>
      <c r="V16" s="18" t="str">
        <f>_xlfn.XLOOKUP(A16,'Data precios'!A:A,'Data precios'!D:D,"",0,-1)</f>
        <v>NO DISPONIBLE</v>
      </c>
      <c r="W16" s="9" t="str">
        <f>IFERROR(V16-P16,"")</f>
        <v/>
      </c>
      <c r="X16" s="11" t="str">
        <f>IF(K16&lt;=15,Z16,IF(K16&lt;30,AA16,IF(K16&lt;60,AB16,IF(K16&gt;60,AC16))))</f>
        <v/>
      </c>
      <c r="Y16" s="9" t="str">
        <f>IFERROR(X16-V16,"")</f>
        <v/>
      </c>
      <c r="Z16" s="6" t="str">
        <f>_xlfn.XLOOKUP($A16,'Data precios'!$A:$A,'Data precios'!G:G,"",0,-1)</f>
        <v/>
      </c>
      <c r="AA16" s="6" t="str">
        <f>_xlfn.XLOOKUP($A16,'Data precios'!$A:$A,'Data precios'!H:H,"",0,-1)</f>
        <v/>
      </c>
      <c r="AB16" s="6" t="str">
        <f>_xlfn.XLOOKUP($A16,'Data precios'!$A:$A,'Data precios'!I:I,"",0,-1)</f>
        <v/>
      </c>
      <c r="AC16" s="6" t="str">
        <f>_xlfn.XLOOKUP($A16,'Data precios'!$A:$A,'Data precios'!J:J,"",0,-1)</f>
        <v/>
      </c>
    </row>
    <row r="17" spans="1:29" ht="15" thickBot="1" x14ac:dyDescent="0.35">
      <c r="A17" t="s">
        <v>8689</v>
      </c>
      <c r="B17" t="s">
        <v>341</v>
      </c>
      <c r="C17" t="s">
        <v>293</v>
      </c>
      <c r="D17" t="s">
        <v>58</v>
      </c>
      <c r="E17" t="s">
        <v>8678</v>
      </c>
      <c r="F17">
        <v>2016</v>
      </c>
      <c r="G17">
        <v>0</v>
      </c>
      <c r="I17" t="s">
        <v>343</v>
      </c>
      <c r="J17" t="s">
        <v>110</v>
      </c>
      <c r="K17">
        <v>3826</v>
      </c>
      <c r="L17" t="s">
        <v>8658</v>
      </c>
      <c r="M17">
        <v>13050001</v>
      </c>
      <c r="N17">
        <v>2576087</v>
      </c>
      <c r="O17">
        <v>15626088</v>
      </c>
      <c r="P17">
        <v>13100840</v>
      </c>
      <c r="Q17">
        <v>-2525248</v>
      </c>
      <c r="R17">
        <v>-1928</v>
      </c>
      <c r="S17" s="5">
        <f>IFERROR(VLOOKUP(A17,'Base ATR'!$1:$1048576,3,FALSE),O17)</f>
        <v>15626088</v>
      </c>
      <c r="T17" t="str">
        <f>IF(K17&lt;=30,"ROTACION ALTA",IF(K17&lt;30,"ROTACION MEDIA",IF(K17&lt;60,"ROTACION BAJA",IF(K17&gt;60,"LIQUIDAR"))))</f>
        <v>LIQUIDAR</v>
      </c>
      <c r="U17" s="6">
        <f>IF(T17="ROTACION ALTA",P17,IF(T17="ROTACION MEDIA",P17*0.97,IF(T17="ROTACION BAJA",P17*0.9,IF(T17="LIQUIDAR",P17*0.85))))</f>
        <v>11135714</v>
      </c>
      <c r="V17" s="18" t="str">
        <f>_xlfn.XLOOKUP(A17,'Data precios'!A:A,'Data precios'!D:D,"",0,-1)</f>
        <v>USO SERVICIO/GERENCIA</v>
      </c>
      <c r="W17" s="9" t="e">
        <f>V17-P17</f>
        <v>#VALUE!</v>
      </c>
      <c r="X17" s="11" t="str">
        <f>IF(K17&lt;=15,Z17,IF(K17&lt;30,AA17,IF(K17&lt;60,AB17,IF(K17&gt;60,AC17))))</f>
        <v/>
      </c>
      <c r="Y17" s="9" t="str">
        <f>IFERROR(X17-V17,"")</f>
        <v/>
      </c>
      <c r="Z17" s="6" t="str">
        <f>_xlfn.XLOOKUP($A17,'Data precios'!$A:$A,'Data precios'!G:G,"",0,-1)</f>
        <v/>
      </c>
      <c r="AA17" s="6" t="str">
        <f>_xlfn.XLOOKUP($A17,'Data precios'!$A:$A,'Data precios'!H:H,"",0,-1)</f>
        <v/>
      </c>
      <c r="AB17" s="6" t="str">
        <f>_xlfn.XLOOKUP($A17,'Data precios'!$A:$A,'Data precios'!I:I,"",0,-1)</f>
        <v/>
      </c>
      <c r="AC17" s="6" t="str">
        <f>_xlfn.XLOOKUP($A17,'Data precios'!$A:$A,'Data precios'!J:J,"",0,-1)</f>
        <v/>
      </c>
    </row>
    <row r="18" spans="1:29" ht="15" thickBot="1" x14ac:dyDescent="0.35">
      <c r="A18" t="s">
        <v>8616</v>
      </c>
      <c r="B18" t="s">
        <v>341</v>
      </c>
      <c r="C18" t="s">
        <v>8617</v>
      </c>
      <c r="D18" t="s">
        <v>191</v>
      </c>
      <c r="E18" t="s">
        <v>8618</v>
      </c>
      <c r="F18">
        <v>2020</v>
      </c>
      <c r="G18">
        <v>0</v>
      </c>
      <c r="I18" t="s">
        <v>26</v>
      </c>
      <c r="J18" t="s">
        <v>43</v>
      </c>
      <c r="K18">
        <v>2308</v>
      </c>
      <c r="L18" t="s">
        <v>8619</v>
      </c>
      <c r="M18">
        <v>12990000</v>
      </c>
      <c r="N18">
        <v>0</v>
      </c>
      <c r="O18">
        <v>12990000</v>
      </c>
      <c r="P18">
        <v>12990000</v>
      </c>
      <c r="Q18">
        <v>0</v>
      </c>
      <c r="R18">
        <v>0</v>
      </c>
      <c r="S18" s="5">
        <f>IFERROR(VLOOKUP(A18,'Base ATR'!$1:$1048576,3,FALSE),O18)</f>
        <v>12990000</v>
      </c>
      <c r="T18" t="str">
        <f>IF(K18&lt;=30,"ROTACION ALTA",IF(K18&lt;30,"ROTACION MEDIA",IF(K18&lt;60,"ROTACION BAJA",IF(K18&gt;60,"LIQUIDAR"))))</f>
        <v>LIQUIDAR</v>
      </c>
      <c r="U18" s="6">
        <f>IF(T18="ROTACION ALTA",P18,IF(T18="ROTACION MEDIA",P18*0.97,IF(T18="ROTACION BAJA",P18*0.9,IF(T18="LIQUIDAR",P18*0.85))))</f>
        <v>11041500</v>
      </c>
      <c r="V18" s="18" t="str">
        <f>_xlfn.XLOOKUP(A18,'Data precios'!A:A,'Data precios'!D:D,"",0,-1)</f>
        <v>SINIESTRADO</v>
      </c>
      <c r="W18" s="9" t="str">
        <f>IFERROR(V18-P18,"")</f>
        <v/>
      </c>
      <c r="X18" s="11" t="str">
        <f>IF(K18&lt;=15,Z18,IF(K18&lt;30,AA18,IF(K18&lt;60,AB18,IF(K18&gt;60,AC18))))</f>
        <v/>
      </c>
      <c r="Y18" s="9" t="str">
        <f>IFERROR(X18-V18,"")</f>
        <v/>
      </c>
      <c r="Z18" s="6" t="str">
        <f>_xlfn.XLOOKUP(A18,'Data precios'!A:A,'Data precios'!G:G,"",0,-1)</f>
        <v/>
      </c>
      <c r="AA18" s="6" t="str">
        <f>IFERROR(VLOOKUP(A18,'Data precios'!$1:$1048576,8,0),"")</f>
        <v/>
      </c>
      <c r="AB18" s="6" t="str">
        <f>IFERROR(VLOOKUP(A18,'Data precios'!$1:$1048576,9,0),"")</f>
        <v/>
      </c>
      <c r="AC18" s="6" t="str">
        <f>IFERROR(VLOOKUP(A18,'Data precios'!$1:$1048576,10,0),"")</f>
        <v/>
      </c>
    </row>
    <row r="19" spans="1:29" ht="15" thickBot="1" x14ac:dyDescent="0.35">
      <c r="A19" t="s">
        <v>8613</v>
      </c>
      <c r="B19" t="s">
        <v>341</v>
      </c>
      <c r="C19" t="s">
        <v>391</v>
      </c>
      <c r="D19" t="s">
        <v>131</v>
      </c>
      <c r="E19" t="s">
        <v>8614</v>
      </c>
      <c r="F19">
        <v>2019</v>
      </c>
      <c r="G19">
        <v>6400</v>
      </c>
      <c r="I19" t="s">
        <v>343</v>
      </c>
      <c r="J19" t="s">
        <v>8615</v>
      </c>
      <c r="K19">
        <v>1326</v>
      </c>
      <c r="L19" t="s">
        <v>28</v>
      </c>
      <c r="M19">
        <v>12497480</v>
      </c>
      <c r="N19">
        <v>3135424</v>
      </c>
      <c r="O19">
        <v>15632904</v>
      </c>
      <c r="P19">
        <v>15900000</v>
      </c>
      <c r="Q19">
        <v>267096</v>
      </c>
      <c r="R19">
        <v>168</v>
      </c>
      <c r="S19" s="5">
        <f>IFERROR(VLOOKUP(A19,'Base ATR'!$1:$1048576,3,FALSE),O19)</f>
        <v>15632904</v>
      </c>
      <c r="T19" t="str">
        <f>IF(K19&lt;=30,"ROTACION ALTA",IF(K19&lt;30,"ROTACION MEDIA",IF(K19&lt;60,"ROTACION BAJA",IF(K19&gt;60,"LIQUIDAR"))))</f>
        <v>LIQUIDAR</v>
      </c>
      <c r="U19" s="6">
        <f>IF(T19="ROTACION ALTA",P19,IF(T19="ROTACION MEDIA",P19*0.97,IF(T19="ROTACION BAJA",P19*0.9,IF(T19="LIQUIDAR",P19*0.85))))</f>
        <v>13515000</v>
      </c>
      <c r="V19" s="18">
        <f>_xlfn.XLOOKUP(A19,'Data precios'!A:A,'Data precios'!D:D,"",0,-1)</f>
        <v>15500000</v>
      </c>
      <c r="W19" s="9">
        <f>IFERROR(V19-P19,"")</f>
        <v>-400000</v>
      </c>
      <c r="X19" s="11">
        <f>IF(K19&lt;=15,Z19,IF(K19&lt;30,AA19,IF(K19&lt;60,AB19,IF(K19&gt;60,AC19))))</f>
        <v>13175000</v>
      </c>
      <c r="Y19" s="9">
        <f>IFERROR(X19-V19,"")</f>
        <v>-2325000</v>
      </c>
      <c r="Z19" s="6">
        <f>_xlfn.XLOOKUP($A19,'Data precios'!$A:$A,'Data precios'!G:G,"",0,-1)</f>
        <v>13175000</v>
      </c>
      <c r="AA19" s="6">
        <f>_xlfn.XLOOKUP($A19,'Data precios'!$A:$A,'Data precios'!H:H,"",0,-1)</f>
        <v>13175000</v>
      </c>
      <c r="AB19" s="6">
        <f>_xlfn.XLOOKUP($A19,'Data precios'!$A:$A,'Data precios'!I:I,"",0,-1)</f>
        <v>13175000</v>
      </c>
      <c r="AC19" s="6">
        <f>_xlfn.XLOOKUP($A19,'Data precios'!$A:$A,'Data precios'!J:J,"",0,-1)</f>
        <v>13175000</v>
      </c>
    </row>
    <row r="20" spans="1:29" ht="15" thickBot="1" x14ac:dyDescent="0.35">
      <c r="A20" t="s">
        <v>8703</v>
      </c>
      <c r="B20" t="s">
        <v>341</v>
      </c>
      <c r="C20" t="s">
        <v>5341</v>
      </c>
      <c r="D20" t="s">
        <v>50</v>
      </c>
      <c r="E20" t="s">
        <v>8704</v>
      </c>
      <c r="F20">
        <v>2019</v>
      </c>
      <c r="G20">
        <v>0</v>
      </c>
      <c r="I20" t="s">
        <v>343</v>
      </c>
      <c r="J20" t="s">
        <v>43</v>
      </c>
      <c r="K20">
        <v>2664</v>
      </c>
      <c r="L20" t="s">
        <v>8658</v>
      </c>
      <c r="M20">
        <v>0</v>
      </c>
      <c r="N20">
        <v>2624366</v>
      </c>
      <c r="O20">
        <v>2624366</v>
      </c>
      <c r="P20">
        <v>5790000</v>
      </c>
      <c r="Q20">
        <v>3165634</v>
      </c>
      <c r="R20">
        <v>5467</v>
      </c>
      <c r="S20" s="5">
        <f>IFERROR(VLOOKUP(A20,'Base ATR'!$1:$1048576,3,FALSE),O20)</f>
        <v>2624366</v>
      </c>
      <c r="T20" t="str">
        <f>IF(K20&lt;=30,"ROTACION ALTA",IF(K20&lt;30,"ROTACION MEDIA",IF(K20&lt;60,"ROTACION BAJA",IF(K20&gt;60,"LIQUIDAR"))))</f>
        <v>LIQUIDAR</v>
      </c>
      <c r="U20" s="6">
        <f>IF(T20="ROTACION ALTA",P20,IF(T20="ROTACION MEDIA",P20*0.97,IF(T20="ROTACION BAJA",P20*0.9,IF(T20="LIQUIDAR",P20*0.85))))</f>
        <v>4921500</v>
      </c>
      <c r="V20" s="18" t="str">
        <f>_xlfn.XLOOKUP(A20,'Data precios'!A:A,'Data precios'!D:D,"",0,-1)</f>
        <v>USO SERVICIO/GERENCIA</v>
      </c>
      <c r="W20" s="9" t="str">
        <f>IFERROR(V20-P20,"")</f>
        <v/>
      </c>
      <c r="X20" s="11" t="str">
        <f>IF(K20&lt;=15,Z20,IF(K20&lt;30,AA20,IF(K20&lt;60,AB20,IF(K20&gt;60,AC20))))</f>
        <v/>
      </c>
      <c r="Y20" s="9" t="str">
        <f>IFERROR(X20-V20,"")</f>
        <v/>
      </c>
      <c r="Z20" s="6" t="str">
        <f>_xlfn.XLOOKUP($A20,'Data precios'!$A:$A,'Data precios'!G:G,"",0,-1)</f>
        <v/>
      </c>
      <c r="AA20" s="6" t="str">
        <f>_xlfn.XLOOKUP($A20,'Data precios'!$A:$A,'Data precios'!H:H,"",0,-1)</f>
        <v/>
      </c>
      <c r="AB20" s="6" t="str">
        <f>_xlfn.XLOOKUP($A20,'Data precios'!$A:$A,'Data precios'!I:I,"",0,-1)</f>
        <v/>
      </c>
      <c r="AC20" s="6" t="str">
        <f>_xlfn.XLOOKUP($A20,'Data precios'!$A:$A,'Data precios'!J:J,"",0,-1)</f>
        <v/>
      </c>
    </row>
    <row r="21" spans="1:29" ht="15" thickBot="1" x14ac:dyDescent="0.35">
      <c r="A21" t="s">
        <v>8695</v>
      </c>
      <c r="B21" t="s">
        <v>341</v>
      </c>
      <c r="C21" t="s">
        <v>386</v>
      </c>
      <c r="D21" t="s">
        <v>50</v>
      </c>
      <c r="E21" t="s">
        <v>8688</v>
      </c>
      <c r="F21">
        <v>2019</v>
      </c>
      <c r="G21">
        <v>0</v>
      </c>
      <c r="I21" t="s">
        <v>343</v>
      </c>
      <c r="J21" t="s">
        <v>43</v>
      </c>
      <c r="K21">
        <v>2558</v>
      </c>
      <c r="L21" t="s">
        <v>8658</v>
      </c>
      <c r="M21">
        <v>0</v>
      </c>
      <c r="N21">
        <v>2454691</v>
      </c>
      <c r="O21">
        <v>2454691</v>
      </c>
      <c r="P21">
        <v>7190000</v>
      </c>
      <c r="Q21">
        <v>4735309</v>
      </c>
      <c r="R21">
        <v>6586</v>
      </c>
      <c r="S21" s="5">
        <f>IFERROR(VLOOKUP(A21,'Base ATR'!$1:$1048576,3,FALSE),O21)</f>
        <v>2454691</v>
      </c>
      <c r="T21" t="str">
        <f>IF(K21&lt;=30,"ROTACION ALTA",IF(K21&lt;30,"ROTACION MEDIA",IF(K21&lt;60,"ROTACION BAJA",IF(K21&gt;60,"LIQUIDAR"))))</f>
        <v>LIQUIDAR</v>
      </c>
      <c r="U21" s="6">
        <f>IF(T21="ROTACION ALTA",P21,IF(T21="ROTACION MEDIA",P21*0.97,IF(T21="ROTACION BAJA",P21*0.9,IF(T21="LIQUIDAR",P21*0.85))))</f>
        <v>6111500</v>
      </c>
      <c r="V21" s="18" t="str">
        <f>_xlfn.XLOOKUP(A21,'Data precios'!A:A,'Data precios'!D:D,"",0,-1)</f>
        <v>USO SERVICIO/GERENCIA</v>
      </c>
      <c r="W21" s="9" t="str">
        <f>IFERROR(V21-P21,"")</f>
        <v/>
      </c>
      <c r="X21" s="11" t="str">
        <f>IF(K21&lt;=15,Z21,IF(K21&lt;30,AA21,IF(K21&lt;60,AB21,IF(K21&gt;60,AC21))))</f>
        <v/>
      </c>
      <c r="Y21" s="9" t="str">
        <f>IFERROR(X21-V21,"")</f>
        <v/>
      </c>
      <c r="Z21" s="6" t="str">
        <f>_xlfn.XLOOKUP($A21,'Data precios'!$A:$A,'Data precios'!G:G,"",0,-1)</f>
        <v/>
      </c>
      <c r="AA21" s="6" t="str">
        <f>_xlfn.XLOOKUP($A21,'Data precios'!$A:$A,'Data precios'!H:H,"",0,-1)</f>
        <v/>
      </c>
      <c r="AB21" s="6" t="str">
        <f>_xlfn.XLOOKUP($A21,'Data precios'!$A:$A,'Data precios'!I:I,"",0,-1)</f>
        <v/>
      </c>
      <c r="AC21" s="6" t="str">
        <f>_xlfn.XLOOKUP($A21,'Data precios'!$A:$A,'Data precios'!J:J,"",0,-1)</f>
        <v/>
      </c>
    </row>
    <row r="22" spans="1:29" ht="15" thickBot="1" x14ac:dyDescent="0.35">
      <c r="A22" t="s">
        <v>8705</v>
      </c>
      <c r="B22" t="s">
        <v>341</v>
      </c>
      <c r="C22" t="s">
        <v>8617</v>
      </c>
      <c r="D22" t="s">
        <v>50</v>
      </c>
      <c r="E22" t="s">
        <v>8688</v>
      </c>
      <c r="F22">
        <v>2019</v>
      </c>
      <c r="G22">
        <v>0</v>
      </c>
      <c r="I22" t="s">
        <v>343</v>
      </c>
      <c r="J22" t="s">
        <v>43</v>
      </c>
      <c r="K22">
        <v>2558</v>
      </c>
      <c r="L22" t="s">
        <v>8658</v>
      </c>
      <c r="M22">
        <v>0</v>
      </c>
      <c r="N22">
        <v>2502458</v>
      </c>
      <c r="O22">
        <v>2502458</v>
      </c>
      <c r="P22">
        <v>7190000</v>
      </c>
      <c r="Q22">
        <v>4687542</v>
      </c>
      <c r="R22">
        <v>652</v>
      </c>
      <c r="S22" s="5">
        <f>IFERROR(VLOOKUP(A22,'Base ATR'!$1:$1048576,3,FALSE),O22)</f>
        <v>2502458</v>
      </c>
      <c r="T22" t="str">
        <f>IF(K22&lt;=30,"ROTACION ALTA",IF(K22&lt;30,"ROTACION MEDIA",IF(K22&lt;60,"ROTACION BAJA",IF(K22&gt;60,"LIQUIDAR"))))</f>
        <v>LIQUIDAR</v>
      </c>
      <c r="U22" s="6">
        <f>IF(T22="ROTACION ALTA",P22,IF(T22="ROTACION MEDIA",P22*0.97,IF(T22="ROTACION BAJA",P22*0.9,IF(T22="LIQUIDAR",P22*0.85))))</f>
        <v>6111500</v>
      </c>
      <c r="V22" s="18" t="str">
        <f>_xlfn.XLOOKUP(A22,'Data precios'!A:A,'Data precios'!D:D,"",0,-1)</f>
        <v>USO SERVICIO/GERENCIA</v>
      </c>
      <c r="W22" s="9" t="str">
        <f>IFERROR(V22-P22,"")</f>
        <v/>
      </c>
      <c r="X22" s="11" t="str">
        <f>IF(K22&lt;=15,Z22,IF(K22&lt;30,AA22,IF(K22&lt;60,AB22,IF(K22&gt;60,AC22))))</f>
        <v/>
      </c>
      <c r="Y22" s="9" t="str">
        <f>IFERROR(X22-V22,"")</f>
        <v/>
      </c>
      <c r="Z22" s="6" t="str">
        <f>_xlfn.XLOOKUP($A22,'Data precios'!$A:$A,'Data precios'!G:G,"",0,-1)</f>
        <v/>
      </c>
      <c r="AA22" s="6" t="str">
        <f>_xlfn.XLOOKUP($A22,'Data precios'!$A:$A,'Data precios'!H:H,"",0,-1)</f>
        <v/>
      </c>
      <c r="AB22" s="6" t="str">
        <f>_xlfn.XLOOKUP($A22,'Data precios'!$A:$A,'Data precios'!I:I,"",0,-1)</f>
        <v/>
      </c>
      <c r="AC22" s="6" t="str">
        <f>_xlfn.XLOOKUP($A22,'Data precios'!$A:$A,'Data precios'!J:J,"",0,-1)</f>
        <v/>
      </c>
    </row>
    <row r="23" spans="1:29" ht="15" thickBot="1" x14ac:dyDescent="0.35">
      <c r="A23" t="s">
        <v>8687</v>
      </c>
      <c r="B23" t="s">
        <v>341</v>
      </c>
      <c r="C23" t="s">
        <v>386</v>
      </c>
      <c r="D23" t="s">
        <v>50</v>
      </c>
      <c r="E23" t="s">
        <v>8688</v>
      </c>
      <c r="F23">
        <v>2019</v>
      </c>
      <c r="G23">
        <v>0</v>
      </c>
      <c r="I23" t="s">
        <v>343</v>
      </c>
      <c r="J23" t="s">
        <v>43</v>
      </c>
      <c r="K23">
        <v>2558</v>
      </c>
      <c r="L23" t="s">
        <v>8658</v>
      </c>
      <c r="M23">
        <v>0</v>
      </c>
      <c r="N23">
        <v>2315480</v>
      </c>
      <c r="O23">
        <v>2315480</v>
      </c>
      <c r="P23">
        <v>7190000</v>
      </c>
      <c r="Q23">
        <v>4874520</v>
      </c>
      <c r="R23">
        <v>678</v>
      </c>
      <c r="S23" s="5">
        <f>IFERROR(VLOOKUP(A23,'Base ATR'!$1:$1048576,3,FALSE),O23)</f>
        <v>2315480</v>
      </c>
      <c r="T23" t="str">
        <f>IF(K23&lt;=30,"ROTACION ALTA",IF(K23&lt;30,"ROTACION MEDIA",IF(K23&lt;60,"ROTACION BAJA",IF(K23&gt;60,"LIQUIDAR"))))</f>
        <v>LIQUIDAR</v>
      </c>
      <c r="U23" s="6">
        <f>IF(T23="ROTACION ALTA",P23,IF(T23="ROTACION MEDIA",P23*0.97,IF(T23="ROTACION BAJA",P23*0.9,IF(T23="LIQUIDAR",P23*0.85))))</f>
        <v>6111500</v>
      </c>
      <c r="V23" s="18" t="str">
        <f>_xlfn.XLOOKUP(A23,'Data precios'!A:A,'Data precios'!D:D,"",0,-1)</f>
        <v>USO SERVICIO/GERENCIA</v>
      </c>
      <c r="W23" s="9" t="str">
        <f>IFERROR(V23-P23,"")</f>
        <v/>
      </c>
      <c r="X23" s="11" t="str">
        <f>IF(K23&lt;=15,Z23,IF(K23&lt;30,AA23,IF(K23&lt;60,AB23,IF(K23&gt;60,AC23))))</f>
        <v/>
      </c>
      <c r="Y23" s="9" t="str">
        <f>IFERROR(X23-V23,"")</f>
        <v/>
      </c>
      <c r="Z23" s="6" t="str">
        <f>_xlfn.XLOOKUP($A23,'Data precios'!$A:$A,'Data precios'!G:G,"",0,-1)</f>
        <v/>
      </c>
      <c r="AA23" s="6" t="str">
        <f>_xlfn.XLOOKUP($A23,'Data precios'!$A:$A,'Data precios'!H:H,"",0,-1)</f>
        <v/>
      </c>
      <c r="AB23" s="6" t="str">
        <f>_xlfn.XLOOKUP($A23,'Data precios'!$A:$A,'Data precios'!I:I,"",0,-1)</f>
        <v/>
      </c>
      <c r="AC23" s="6" t="str">
        <f>_xlfn.XLOOKUP($A23,'Data precios'!$A:$A,'Data precios'!J:J,"",0,-1)</f>
        <v/>
      </c>
    </row>
    <row r="24" spans="1:29" ht="15" thickBot="1" x14ac:dyDescent="0.35">
      <c r="A24" t="s">
        <v>8691</v>
      </c>
      <c r="B24" t="s">
        <v>341</v>
      </c>
      <c r="C24" t="s">
        <v>4006</v>
      </c>
      <c r="D24" t="s">
        <v>62</v>
      </c>
      <c r="E24" t="s">
        <v>8692</v>
      </c>
      <c r="F24">
        <v>2022</v>
      </c>
      <c r="G24">
        <v>0</v>
      </c>
      <c r="I24" t="s">
        <v>343</v>
      </c>
      <c r="J24" t="s">
        <v>347</v>
      </c>
      <c r="K24">
        <v>1453</v>
      </c>
      <c r="L24" t="s">
        <v>8658</v>
      </c>
      <c r="M24">
        <v>0</v>
      </c>
      <c r="N24">
        <v>3479924</v>
      </c>
      <c r="O24">
        <v>3479924</v>
      </c>
      <c r="P24">
        <v>0</v>
      </c>
      <c r="Q24">
        <v>-3479924</v>
      </c>
      <c r="R24">
        <v>-347992400</v>
      </c>
      <c r="S24" s="5">
        <f>IFERROR(VLOOKUP(A24,'Base ATR'!$1:$1048576,3,FALSE),O24)</f>
        <v>3479924</v>
      </c>
      <c r="T24" t="str">
        <f>IF(K24&lt;=30,"ROTACION ALTA",IF(K24&lt;30,"ROTACION MEDIA",IF(K24&lt;60,"ROTACION BAJA",IF(K24&gt;60,"LIQUIDAR"))))</f>
        <v>LIQUIDAR</v>
      </c>
      <c r="U24" s="6">
        <f>IF(T24="ROTACION ALTA",P24,IF(T24="ROTACION MEDIA",P24*0.97,IF(T24="ROTACION BAJA",P24*0.9,IF(T24="LIQUIDAR",P24*0.85))))</f>
        <v>0</v>
      </c>
      <c r="V24" s="18" t="str">
        <f>_xlfn.XLOOKUP(A24,'Data precios'!A:A,'Data precios'!D:D,"",0,-1)</f>
        <v>USO SERVICIO/GERENCIA</v>
      </c>
      <c r="W24" s="9" t="e">
        <f>V24-P24</f>
        <v>#VALUE!</v>
      </c>
      <c r="X24" s="11" t="str">
        <f>IF(K24&lt;=15,Z24,IF(K24&lt;30,AA24,IF(K24&lt;60,AB24,IF(K24&gt;60,AC24))))</f>
        <v/>
      </c>
      <c r="Y24" s="9" t="str">
        <f>IFERROR(X24-V24,"")</f>
        <v/>
      </c>
      <c r="Z24" s="6" t="str">
        <f>_xlfn.XLOOKUP($A24,'Data precios'!$A:$A,'Data precios'!G:G,"",0,-1)</f>
        <v/>
      </c>
      <c r="AA24" s="6" t="str">
        <f>_xlfn.XLOOKUP($A24,'Data precios'!$A:$A,'Data precios'!H:H,"",0,-1)</f>
        <v/>
      </c>
      <c r="AB24" s="6" t="str">
        <f>_xlfn.XLOOKUP($A24,'Data precios'!$A:$A,'Data precios'!I:I,"",0,-1)</f>
        <v/>
      </c>
      <c r="AC24" s="6" t="str">
        <f>_xlfn.XLOOKUP($A24,'Data precios'!$A:$A,'Data precios'!J:J,"",0,-1)</f>
        <v/>
      </c>
    </row>
    <row r="25" spans="1:29" ht="15" thickBot="1" x14ac:dyDescent="0.35">
      <c r="A25" t="s">
        <v>8698</v>
      </c>
      <c r="B25" t="s">
        <v>341</v>
      </c>
      <c r="C25" t="s">
        <v>386</v>
      </c>
      <c r="D25" t="s">
        <v>50</v>
      </c>
      <c r="E25" t="s">
        <v>8699</v>
      </c>
      <c r="F25">
        <v>2023</v>
      </c>
      <c r="G25">
        <v>0</v>
      </c>
      <c r="I25" t="s">
        <v>343</v>
      </c>
      <c r="J25" t="s">
        <v>43</v>
      </c>
      <c r="K25">
        <v>1280</v>
      </c>
      <c r="L25" t="s">
        <v>8658</v>
      </c>
      <c r="M25">
        <v>0</v>
      </c>
      <c r="N25">
        <v>1443780</v>
      </c>
      <c r="O25">
        <v>1443780</v>
      </c>
      <c r="P25">
        <v>9290000</v>
      </c>
      <c r="Q25">
        <v>7846220</v>
      </c>
      <c r="R25">
        <v>8446</v>
      </c>
      <c r="S25" s="5">
        <f>IFERROR(VLOOKUP(A25,'Base ATR'!$1:$1048576,3,FALSE),O25)</f>
        <v>1443780</v>
      </c>
      <c r="T25" t="str">
        <f>IF(K25&lt;=30,"ROTACION ALTA",IF(K25&lt;30,"ROTACION MEDIA",IF(K25&lt;60,"ROTACION BAJA",IF(K25&gt;60,"LIQUIDAR"))))</f>
        <v>LIQUIDAR</v>
      </c>
      <c r="U25" s="6">
        <f>IF(T25="ROTACION ALTA",P25,IF(T25="ROTACION MEDIA",P25*0.97,IF(T25="ROTACION BAJA",P25*0.9,IF(T25="LIQUIDAR",P25*0.85))))</f>
        <v>7896500</v>
      </c>
      <c r="V25" s="18" t="str">
        <f>_xlfn.XLOOKUP(A25,'Data precios'!A:A,'Data precios'!D:D,"",0,-1)</f>
        <v>USO SERVICIO/GERENCIA</v>
      </c>
      <c r="W25" s="9" t="e">
        <f>V25-P25</f>
        <v>#VALUE!</v>
      </c>
      <c r="X25" s="11" t="str">
        <f>IF(K25&lt;=15,Z25,IF(K25&lt;30,AA25,IF(K25&lt;60,AB25,IF(K25&gt;60,AC25))))</f>
        <v/>
      </c>
      <c r="Y25" s="9" t="str">
        <f>IFERROR(X25-V25,"")</f>
        <v/>
      </c>
      <c r="Z25" s="6" t="str">
        <f>_xlfn.XLOOKUP($A25,'Data precios'!$A:$A,'Data precios'!G:G,"",0,-1)</f>
        <v/>
      </c>
      <c r="AA25" s="6" t="str">
        <f>_xlfn.XLOOKUP($A25,'Data precios'!$A:$A,'Data precios'!H:H,"",0,-1)</f>
        <v/>
      </c>
      <c r="AB25" s="6" t="str">
        <f>_xlfn.XLOOKUP($A25,'Data precios'!$A:$A,'Data precios'!I:I,"",0,-1)</f>
        <v/>
      </c>
      <c r="AC25" s="6" t="str">
        <f>_xlfn.XLOOKUP($A25,'Data precios'!$A:$A,'Data precios'!J:J,"",0,-1)</f>
        <v/>
      </c>
    </row>
    <row r="26" spans="1:29" ht="15" thickBot="1" x14ac:dyDescent="0.35">
      <c r="A26" t="s">
        <v>377</v>
      </c>
      <c r="B26" t="s">
        <v>341</v>
      </c>
      <c r="C26" t="s">
        <v>35</v>
      </c>
      <c r="D26" t="s">
        <v>62</v>
      </c>
      <c r="E26" t="s">
        <v>370</v>
      </c>
      <c r="F26">
        <v>2023</v>
      </c>
      <c r="G26">
        <v>3324</v>
      </c>
      <c r="I26" t="s">
        <v>343</v>
      </c>
      <c r="J26" t="s">
        <v>175</v>
      </c>
      <c r="K26">
        <v>1055</v>
      </c>
      <c r="L26" t="s">
        <v>344</v>
      </c>
      <c r="M26">
        <v>18761887</v>
      </c>
      <c r="N26">
        <v>2068289</v>
      </c>
      <c r="O26">
        <v>20830176</v>
      </c>
      <c r="P26">
        <v>14990000</v>
      </c>
      <c r="Q26">
        <v>-5840176</v>
      </c>
      <c r="R26">
        <v>-3896</v>
      </c>
      <c r="S26" s="5">
        <f>IFERROR(VLOOKUP(A26,'Base ATR'!$1:$1048576,3,FALSE),O26)</f>
        <v>20830176</v>
      </c>
      <c r="T26" t="str">
        <f>IF(K26&lt;=30,"ROTACION ALTA",IF(K26&lt;30,"ROTACION MEDIA",IF(K26&lt;60,"ROTACION BAJA",IF(K26&gt;60,"LIQUIDAR"))))</f>
        <v>LIQUIDAR</v>
      </c>
      <c r="U26" s="6">
        <f>IF(T26="ROTACION ALTA",P26,IF(T26="ROTACION MEDIA",P26*0.97,IF(T26="ROTACION BAJA",P26*0.9,IF(T26="LIQUIDAR",P26*0.85))))</f>
        <v>12741500</v>
      </c>
      <c r="V26" s="18">
        <f>_xlfn.XLOOKUP(A26,'Data precios'!A:A,'Data precios'!D:D,"",0,-1)</f>
        <v>14200000</v>
      </c>
      <c r="W26" s="9">
        <f>IFERROR(V26-P26,"")</f>
        <v>-790000</v>
      </c>
      <c r="X26" s="11">
        <f>IF(K26&lt;=15,Z26,IF(K26&lt;30,AA26,IF(K26&lt;60,AB26,IF(K26&gt;60,AC26))))</f>
        <v>12070000</v>
      </c>
      <c r="Y26" s="9">
        <f>IFERROR(X26-V26,"")</f>
        <v>-2130000</v>
      </c>
      <c r="Z26" s="6">
        <f>_xlfn.XLOOKUP($A26,'Data precios'!$A:$A,'Data precios'!G:G,"",0,-1)</f>
        <v>12070000</v>
      </c>
      <c r="AA26" s="6">
        <f>_xlfn.XLOOKUP($A26,'Data precios'!$A:$A,'Data precios'!H:H,"",0,-1)</f>
        <v>12070000</v>
      </c>
      <c r="AB26" s="6">
        <f>_xlfn.XLOOKUP($A26,'Data precios'!$A:$A,'Data precios'!I:I,"",0,-1)</f>
        <v>12070000</v>
      </c>
      <c r="AC26" s="6">
        <f>_xlfn.XLOOKUP($A26,'Data precios'!$A:$A,'Data precios'!J:J,"",0,-1)</f>
        <v>12070000</v>
      </c>
    </row>
    <row r="27" spans="1:29" ht="15" thickBot="1" x14ac:dyDescent="0.35">
      <c r="A27" t="s">
        <v>8522</v>
      </c>
      <c r="B27" t="s">
        <v>341</v>
      </c>
      <c r="C27" t="s">
        <v>35</v>
      </c>
      <c r="D27" t="s">
        <v>62</v>
      </c>
      <c r="E27" t="s">
        <v>4129</v>
      </c>
      <c r="F27">
        <v>2024</v>
      </c>
      <c r="G27">
        <v>50982</v>
      </c>
      <c r="I27" t="s">
        <v>343</v>
      </c>
      <c r="J27" t="s">
        <v>354</v>
      </c>
      <c r="K27">
        <v>89</v>
      </c>
      <c r="L27" t="s">
        <v>344</v>
      </c>
      <c r="M27">
        <v>29014497</v>
      </c>
      <c r="N27">
        <v>3058563</v>
      </c>
      <c r="O27">
        <v>32073060</v>
      </c>
      <c r="P27">
        <v>20990000</v>
      </c>
      <c r="Q27">
        <v>-11083060</v>
      </c>
      <c r="R27">
        <v>-528</v>
      </c>
      <c r="S27" s="5">
        <f>IFERROR(VLOOKUP(A27,'Base ATR'!$1:$1048576,3,FALSE),O27)</f>
        <v>32073060</v>
      </c>
      <c r="T27" t="str">
        <f>IF(K27&lt;=30,"ROTACION ALTA",IF(K27&lt;30,"ROTACION MEDIA",IF(K27&lt;60,"ROTACION BAJA",IF(K27&gt;60,"LIQUIDAR"))))</f>
        <v>LIQUIDAR</v>
      </c>
      <c r="U27" s="6">
        <f>IF(T27="ROTACION ALTA",P27,IF(T27="ROTACION MEDIA",P27*0.97,IF(T27="ROTACION BAJA",P27*0.9,IF(T27="LIQUIDAR",P27*0.85))))</f>
        <v>17841500</v>
      </c>
      <c r="V27" s="18">
        <f>_xlfn.XLOOKUP(A27,'Data precios'!A:A,'Data precios'!D:D,"",0,-1)</f>
        <v>19200000</v>
      </c>
      <c r="W27" s="9">
        <f>IFERROR(V27-P27,"")</f>
        <v>-1790000</v>
      </c>
      <c r="X27" s="11">
        <f>IF(K27&lt;=15,Z27,IF(K27&lt;30,AA27,IF(K27&lt;60,AB27,IF(K27&gt;60,AC27))))</f>
        <v>15360000</v>
      </c>
      <c r="Y27" s="9">
        <f>IFERROR(X27-V27,"")</f>
        <v>-3840000</v>
      </c>
      <c r="Z27" s="6">
        <f>_xlfn.XLOOKUP($A27,'Data precios'!$A:$A,'Data precios'!G:G,"",0,-1)</f>
        <v>17856000</v>
      </c>
      <c r="AA27" s="6">
        <f>_xlfn.XLOOKUP($A27,'Data precios'!$A:$A,'Data precios'!H:H,"",0,-1)</f>
        <v>17280000</v>
      </c>
      <c r="AB27" s="6">
        <f>_xlfn.XLOOKUP($A27,'Data precios'!$A:$A,'Data precios'!I:I,"",0,-1)</f>
        <v>16320000</v>
      </c>
      <c r="AC27" s="6">
        <f>_xlfn.XLOOKUP($A27,'Data precios'!$A:$A,'Data precios'!J:J,"",0,-1)</f>
        <v>15360000</v>
      </c>
    </row>
    <row r="28" spans="1:29" ht="15" thickBot="1" x14ac:dyDescent="0.35">
      <c r="A28" t="s">
        <v>380</v>
      </c>
      <c r="B28" t="s">
        <v>341</v>
      </c>
      <c r="C28" t="s">
        <v>35</v>
      </c>
      <c r="D28" t="s">
        <v>62</v>
      </c>
      <c r="E28" t="s">
        <v>381</v>
      </c>
      <c r="F28">
        <v>2024</v>
      </c>
      <c r="G28">
        <v>2139</v>
      </c>
      <c r="I28" t="s">
        <v>343</v>
      </c>
      <c r="J28" t="s">
        <v>64</v>
      </c>
      <c r="K28">
        <v>613</v>
      </c>
      <c r="L28" t="s">
        <v>344</v>
      </c>
      <c r="M28">
        <v>30531382</v>
      </c>
      <c r="N28">
        <v>1126665</v>
      </c>
      <c r="O28">
        <v>31658047</v>
      </c>
      <c r="P28">
        <v>20590000</v>
      </c>
      <c r="Q28">
        <v>-11068047</v>
      </c>
      <c r="R28">
        <v>-5375</v>
      </c>
      <c r="S28" s="5">
        <f>IFERROR(VLOOKUP(A28,'Base ATR'!$1:$1048576,3,FALSE),O28)</f>
        <v>31658047</v>
      </c>
      <c r="T28" t="str">
        <f>IF(K28&lt;=30,"ROTACION ALTA",IF(K28&lt;30,"ROTACION MEDIA",IF(K28&lt;60,"ROTACION BAJA",IF(K28&gt;60,"LIQUIDAR"))))</f>
        <v>LIQUIDAR</v>
      </c>
      <c r="U28" s="6">
        <f>IF(T28="ROTACION ALTA",P28,IF(T28="ROTACION MEDIA",P28*0.97,IF(T28="ROTACION BAJA",P28*0.9,IF(T28="LIQUIDAR",P28*0.85))))</f>
        <v>17501500</v>
      </c>
      <c r="V28" s="18">
        <f>_xlfn.XLOOKUP(A28,'Data precios'!A:A,'Data precios'!D:D,"",0,-1)</f>
        <v>20700000</v>
      </c>
      <c r="W28" s="9">
        <f>IFERROR(V28-P28,"")</f>
        <v>110000</v>
      </c>
      <c r="X28" s="11">
        <f>IF(K28&lt;=15,Z28,IF(K28&lt;30,AA28,IF(K28&lt;60,AB28,IF(K28&gt;60,AC28))))</f>
        <v>17595000</v>
      </c>
      <c r="Y28" s="9">
        <f>IFERROR(X28-V28,"")</f>
        <v>-3105000</v>
      </c>
      <c r="Z28" s="6">
        <f>_xlfn.XLOOKUP($A28,'Data precios'!$A:$A,'Data precios'!G:G,"",0,-1)</f>
        <v>17595000</v>
      </c>
      <c r="AA28" s="6">
        <f>_xlfn.XLOOKUP($A28,'Data precios'!$A:$A,'Data precios'!H:H,"",0,-1)</f>
        <v>17595000</v>
      </c>
      <c r="AB28" s="6">
        <f>_xlfn.XLOOKUP($A28,'Data precios'!$A:$A,'Data precios'!I:I,"",0,-1)</f>
        <v>17595000</v>
      </c>
      <c r="AC28" s="6">
        <f>_xlfn.XLOOKUP($A28,'Data precios'!$A:$A,'Data precios'!J:J,"",0,-1)</f>
        <v>17595000</v>
      </c>
    </row>
    <row r="29" spans="1:29" ht="15" thickBot="1" x14ac:dyDescent="0.35">
      <c r="A29" t="s">
        <v>382</v>
      </c>
      <c r="B29" t="s">
        <v>341</v>
      </c>
      <c r="C29" t="s">
        <v>30</v>
      </c>
      <c r="D29" t="s">
        <v>62</v>
      </c>
      <c r="E29" t="s">
        <v>383</v>
      </c>
      <c r="F29">
        <v>2024</v>
      </c>
      <c r="G29">
        <v>21000</v>
      </c>
      <c r="I29" t="s">
        <v>343</v>
      </c>
      <c r="J29" t="s">
        <v>354</v>
      </c>
      <c r="K29">
        <v>523</v>
      </c>
      <c r="L29" t="s">
        <v>344</v>
      </c>
      <c r="M29">
        <v>27534317</v>
      </c>
      <c r="N29">
        <v>3169409</v>
      </c>
      <c r="O29">
        <v>30703726</v>
      </c>
      <c r="P29">
        <v>16990000</v>
      </c>
      <c r="Q29">
        <v>-13713726</v>
      </c>
      <c r="R29">
        <v>-8072</v>
      </c>
      <c r="S29" s="5">
        <f>IFERROR(VLOOKUP(A29,'Base ATR'!$1:$1048576,3,FALSE),O29)</f>
        <v>30703726</v>
      </c>
      <c r="T29" t="str">
        <f>IF(K29&lt;=30,"ROTACION ALTA",IF(K29&lt;30,"ROTACION MEDIA",IF(K29&lt;60,"ROTACION BAJA",IF(K29&gt;60,"LIQUIDAR"))))</f>
        <v>LIQUIDAR</v>
      </c>
      <c r="U29" s="6">
        <f>IF(T29="ROTACION ALTA",P29,IF(T29="ROTACION MEDIA",P29*0.97,IF(T29="ROTACION BAJA",P29*0.9,IF(T29="LIQUIDAR",P29*0.85))))</f>
        <v>14441500</v>
      </c>
      <c r="V29" s="18">
        <f>_xlfn.XLOOKUP(A29,'Data precios'!A:A,'Data precios'!D:D,"",0,-1)</f>
        <v>18900000</v>
      </c>
      <c r="W29" s="9">
        <f>IFERROR(V29-P29,"")</f>
        <v>1910000</v>
      </c>
      <c r="X29" s="11">
        <f>IF(K29&lt;=15,Z29,IF(K29&lt;30,AA29,IF(K29&lt;60,AB29,IF(K29&gt;60,AC29))))</f>
        <v>16065000</v>
      </c>
      <c r="Y29" s="9">
        <f>IFERROR(X29-V29,"")</f>
        <v>-2835000</v>
      </c>
      <c r="Z29" s="6">
        <f>_xlfn.XLOOKUP($A29,'Data precios'!$A:$A,'Data precios'!G:G,"",0,-1)</f>
        <v>16065000</v>
      </c>
      <c r="AA29" s="6">
        <f>_xlfn.XLOOKUP($A29,'Data precios'!$A:$A,'Data precios'!H:H,"",0,-1)</f>
        <v>16065000</v>
      </c>
      <c r="AB29" s="6">
        <f>_xlfn.XLOOKUP($A29,'Data precios'!$A:$A,'Data precios'!I:I,"",0,-1)</f>
        <v>16065000</v>
      </c>
      <c r="AC29" s="6">
        <f>_xlfn.XLOOKUP($A29,'Data precios'!$A:$A,'Data precios'!J:J,"",0,-1)</f>
        <v>16065000</v>
      </c>
    </row>
    <row r="30" spans="1:29" ht="15" thickBot="1" x14ac:dyDescent="0.35">
      <c r="A30" t="s">
        <v>4119</v>
      </c>
      <c r="B30" t="s">
        <v>341</v>
      </c>
      <c r="C30" t="s">
        <v>5291</v>
      </c>
      <c r="D30" t="s">
        <v>62</v>
      </c>
      <c r="E30" t="s">
        <v>4120</v>
      </c>
      <c r="F30">
        <v>2024</v>
      </c>
      <c r="G30">
        <v>37</v>
      </c>
      <c r="I30" t="s">
        <v>343</v>
      </c>
      <c r="J30" t="s">
        <v>347</v>
      </c>
      <c r="K30">
        <v>490</v>
      </c>
      <c r="L30" t="s">
        <v>33</v>
      </c>
      <c r="M30">
        <v>16134417</v>
      </c>
      <c r="N30">
        <v>1936043</v>
      </c>
      <c r="O30">
        <v>18070460</v>
      </c>
      <c r="P30">
        <v>17690000</v>
      </c>
      <c r="Q30">
        <v>-380460</v>
      </c>
      <c r="R30">
        <v>-215</v>
      </c>
      <c r="S30" s="5">
        <f>IFERROR(VLOOKUP(A30,'Base ATR'!$1:$1048576,3,FALSE),O30)</f>
        <v>18070460</v>
      </c>
      <c r="T30" t="str">
        <f>IF(K30&lt;=30,"ROTACION ALTA",IF(K30&lt;30,"ROTACION MEDIA",IF(K30&lt;60,"ROTACION BAJA",IF(K30&gt;60,"LIQUIDAR"))))</f>
        <v>LIQUIDAR</v>
      </c>
      <c r="U30" s="6">
        <f>IF(T30="ROTACION ALTA",P30,IF(T30="ROTACION MEDIA",P30*0.97,IF(T30="ROTACION BAJA",P30*0.9,IF(T30="LIQUIDAR",P30*0.85))))</f>
        <v>15036500</v>
      </c>
      <c r="V30" s="18">
        <f>_xlfn.XLOOKUP(A30,'Data precios'!A:A,'Data precios'!D:D,"",0,-1)</f>
        <v>13300000</v>
      </c>
      <c r="W30" s="9">
        <f>IFERROR(V30-P30,"")</f>
        <v>-4390000</v>
      </c>
      <c r="X30" s="11">
        <f>IF(K30&lt;=15,Z30,IF(K30&lt;30,AA30,IF(K30&lt;60,AB30,IF(K30&gt;60,AC30))))</f>
        <v>11305000</v>
      </c>
      <c r="Y30" s="9">
        <f>IFERROR(X30-V30,"")</f>
        <v>-1995000</v>
      </c>
      <c r="Z30" s="6">
        <f>_xlfn.XLOOKUP($A30,'Data precios'!$A:$A,'Data precios'!G:G,"",0,-1)</f>
        <v>11305000</v>
      </c>
      <c r="AA30" s="6">
        <f>_xlfn.XLOOKUP($A30,'Data precios'!$A:$A,'Data precios'!H:H,"",0,-1)</f>
        <v>11305000</v>
      </c>
      <c r="AB30" s="6">
        <f>_xlfn.XLOOKUP($A30,'Data precios'!$A:$A,'Data precios'!I:I,"",0,-1)</f>
        <v>11305000</v>
      </c>
      <c r="AC30" s="6">
        <f>_xlfn.XLOOKUP($A30,'Data precios'!$A:$A,'Data precios'!J:J,"",0,-1)</f>
        <v>11305000</v>
      </c>
    </row>
    <row r="31" spans="1:29" ht="15" thickBot="1" x14ac:dyDescent="0.35">
      <c r="A31" t="s">
        <v>5234</v>
      </c>
      <c r="B31" t="s">
        <v>341</v>
      </c>
      <c r="C31" t="s">
        <v>35</v>
      </c>
      <c r="D31" t="s">
        <v>62</v>
      </c>
      <c r="E31" t="s">
        <v>4016</v>
      </c>
      <c r="F31">
        <v>2024</v>
      </c>
      <c r="G31">
        <v>21752</v>
      </c>
      <c r="I31" t="s">
        <v>343</v>
      </c>
      <c r="J31" t="s">
        <v>4114</v>
      </c>
      <c r="K31">
        <v>238</v>
      </c>
      <c r="L31" t="s">
        <v>344</v>
      </c>
      <c r="M31">
        <v>19756759</v>
      </c>
      <c r="N31">
        <v>1932394</v>
      </c>
      <c r="O31">
        <v>21689153</v>
      </c>
      <c r="P31">
        <v>17490000</v>
      </c>
      <c r="Q31">
        <v>-4199153</v>
      </c>
      <c r="R31">
        <v>-2401</v>
      </c>
      <c r="S31" s="5">
        <f>IFERROR(VLOOKUP(A31,'Base ATR'!$1:$1048576,3,FALSE),O31)</f>
        <v>21689153</v>
      </c>
      <c r="T31" t="str">
        <f>IF(K31&lt;=30,"ROTACION ALTA",IF(K31&lt;30,"ROTACION MEDIA",IF(K31&lt;60,"ROTACION BAJA",IF(K31&gt;60,"LIQUIDAR"))))</f>
        <v>LIQUIDAR</v>
      </c>
      <c r="U31" s="6">
        <f>IF(T31="ROTACION ALTA",P31,IF(T31="ROTACION MEDIA",P31*0.97,IF(T31="ROTACION BAJA",P31*0.9,IF(T31="LIQUIDAR",P31*0.85))))</f>
        <v>14866500</v>
      </c>
      <c r="V31" s="18">
        <f>_xlfn.XLOOKUP(A31,'Data precios'!A:A,'Data precios'!D:D,"",0,-1)</f>
        <v>15300000</v>
      </c>
      <c r="W31" s="9">
        <f>IFERROR(V31-P31,"")</f>
        <v>-2190000</v>
      </c>
      <c r="X31" s="11">
        <f>IF(K31&lt;=15,Z31,IF(K31&lt;30,AA31,IF(K31&lt;60,AB31,IF(K31&gt;60,AC31))))</f>
        <v>13005000</v>
      </c>
      <c r="Y31" s="9">
        <f>IFERROR(X31-V31,"")</f>
        <v>-2295000</v>
      </c>
      <c r="Z31" s="6">
        <f>_xlfn.XLOOKUP($A31,'Data precios'!$A:$A,'Data precios'!G:G,"",0,-1)</f>
        <v>13005000</v>
      </c>
      <c r="AA31" s="6">
        <f>_xlfn.XLOOKUP($A31,'Data precios'!$A:$A,'Data precios'!H:H,"",0,-1)</f>
        <v>13005000</v>
      </c>
      <c r="AB31" s="6">
        <f>_xlfn.XLOOKUP($A31,'Data precios'!$A:$A,'Data precios'!I:I,"",0,-1)</f>
        <v>13005000</v>
      </c>
      <c r="AC31" s="6">
        <f>_xlfn.XLOOKUP($A31,'Data precios'!$A:$A,'Data precios'!J:J,"",0,-1)</f>
        <v>13005000</v>
      </c>
    </row>
    <row r="32" spans="1:29" ht="15" thickBot="1" x14ac:dyDescent="0.35">
      <c r="A32" t="s">
        <v>359</v>
      </c>
      <c r="B32" t="s">
        <v>341</v>
      </c>
      <c r="C32" t="s">
        <v>30</v>
      </c>
      <c r="D32" t="s">
        <v>62</v>
      </c>
      <c r="E32" t="s">
        <v>356</v>
      </c>
      <c r="F32">
        <v>2024</v>
      </c>
      <c r="G32">
        <v>22197</v>
      </c>
      <c r="I32" t="s">
        <v>343</v>
      </c>
      <c r="J32" t="s">
        <v>357</v>
      </c>
      <c r="K32">
        <v>458</v>
      </c>
      <c r="L32" t="s">
        <v>344</v>
      </c>
      <c r="M32">
        <v>18519784</v>
      </c>
      <c r="N32">
        <v>2080236</v>
      </c>
      <c r="O32">
        <v>20600020</v>
      </c>
      <c r="P32">
        <v>14490000</v>
      </c>
      <c r="Q32">
        <v>-6110020</v>
      </c>
      <c r="R32">
        <v>-4217</v>
      </c>
      <c r="S32" s="5">
        <f>IFERROR(VLOOKUP(A32,'Base ATR'!$1:$1048576,3,FALSE),O32)</f>
        <v>20600020</v>
      </c>
      <c r="T32" t="str">
        <f>IF(K32&lt;=30,"ROTACION ALTA",IF(K32&lt;30,"ROTACION MEDIA",IF(K32&lt;60,"ROTACION BAJA",IF(K32&gt;60,"LIQUIDAR"))))</f>
        <v>LIQUIDAR</v>
      </c>
      <c r="U32" s="6">
        <f>IF(T32="ROTACION ALTA",P32,IF(T32="ROTACION MEDIA",P32*0.97,IF(T32="ROTACION BAJA",P32*0.9,IF(T32="LIQUIDAR",P32*0.85))))</f>
        <v>12316500</v>
      </c>
      <c r="V32" s="18">
        <f>_xlfn.XLOOKUP(A32,'Data precios'!A:A,'Data precios'!D:D,"",0,-1)</f>
        <v>15200000</v>
      </c>
      <c r="W32" s="9">
        <f>IFERROR(V32-P32,"")</f>
        <v>710000</v>
      </c>
      <c r="X32" s="11">
        <f>IF(K32&lt;=15,Z32,IF(K32&lt;30,AA32,IF(K32&lt;60,AB32,IF(K32&gt;60,AC32))))</f>
        <v>12920000</v>
      </c>
      <c r="Y32" s="9">
        <f>IFERROR(X32-V32,"")</f>
        <v>-2280000</v>
      </c>
      <c r="Z32" s="6">
        <f>_xlfn.XLOOKUP($A32,'Data precios'!$A:$A,'Data precios'!G:G,"",0,-1)</f>
        <v>12920000</v>
      </c>
      <c r="AA32" s="6">
        <f>_xlfn.XLOOKUP($A32,'Data precios'!$A:$A,'Data precios'!H:H,"",0,-1)</f>
        <v>12920000</v>
      </c>
      <c r="AB32" s="6">
        <f>_xlfn.XLOOKUP($A32,'Data precios'!$A:$A,'Data precios'!I:I,"",0,-1)</f>
        <v>12920000</v>
      </c>
      <c r="AC32" s="6">
        <f>_xlfn.XLOOKUP($A32,'Data precios'!$A:$A,'Data precios'!J:J,"",0,-1)</f>
        <v>12920000</v>
      </c>
    </row>
    <row r="33" spans="1:30" ht="15" thickBot="1" x14ac:dyDescent="0.35">
      <c r="A33" t="s">
        <v>441</v>
      </c>
      <c r="B33" t="s">
        <v>341</v>
      </c>
      <c r="C33" t="s">
        <v>5341</v>
      </c>
      <c r="D33" t="s">
        <v>24</v>
      </c>
      <c r="E33" t="s">
        <v>4089</v>
      </c>
      <c r="F33">
        <v>2024</v>
      </c>
      <c r="G33">
        <v>0</v>
      </c>
      <c r="I33" t="s">
        <v>26</v>
      </c>
      <c r="J33" t="s">
        <v>5342</v>
      </c>
      <c r="K33">
        <v>263</v>
      </c>
      <c r="L33" t="s">
        <v>52</v>
      </c>
      <c r="M33">
        <v>32900000</v>
      </c>
      <c r="N33">
        <v>0</v>
      </c>
      <c r="O33">
        <v>32900000</v>
      </c>
      <c r="P33">
        <v>39151000</v>
      </c>
      <c r="Q33">
        <v>6251000</v>
      </c>
      <c r="R33">
        <v>1597</v>
      </c>
      <c r="S33" s="5">
        <f>IFERROR(VLOOKUP(A33,'Base ATR'!$1:$1048576,3,FALSE),O33)</f>
        <v>39151000</v>
      </c>
      <c r="T33" t="str">
        <f>IF(K33&lt;=30,"ROTACION ALTA",IF(K33&lt;30,"ROTACION MEDIA",IF(K33&lt;60,"ROTACION BAJA",IF(K33&gt;60,"LIQUIDAR"))))</f>
        <v>LIQUIDAR</v>
      </c>
      <c r="U33" s="6">
        <f>IF(T33="ROTACION ALTA",P33,IF(T33="ROTACION MEDIA",P33*0.97,IF(T33="ROTACION BAJA",P33*0.9,IF(T33="LIQUIDAR",P33*0.85))))</f>
        <v>33278350</v>
      </c>
      <c r="V33" s="18">
        <f>_xlfn.XLOOKUP(A33,'Data precios'!A:A,'Data precios'!D:D,"",0,-1)</f>
        <v>31900000</v>
      </c>
      <c r="W33" s="9">
        <f>IFERROR(V33-P33,"")</f>
        <v>-7251000</v>
      </c>
      <c r="X33" s="11">
        <f>IF(K33&lt;=15,Z33,IF(K33&lt;30,AA33,IF(K33&lt;60,AB33,IF(K33&gt;60,AC33))))</f>
        <v>27115000</v>
      </c>
      <c r="Y33" s="9">
        <f>IFERROR(X33-V33,"")</f>
        <v>-4785000</v>
      </c>
      <c r="Z33" s="6">
        <f>_xlfn.XLOOKUP($A33,'Data precios'!$A:$A,'Data precios'!G:G,"",0,-1)</f>
        <v>27115000</v>
      </c>
      <c r="AA33" s="6">
        <f>_xlfn.XLOOKUP($A33,'Data precios'!$A:$A,'Data precios'!H:H,"",0,-1)</f>
        <v>27115000</v>
      </c>
      <c r="AB33" s="6">
        <f>_xlfn.XLOOKUP($A33,'Data precios'!$A:$A,'Data precios'!I:I,"",0,-1)</f>
        <v>27115000</v>
      </c>
      <c r="AC33" s="6">
        <f>_xlfn.XLOOKUP($A33,'Data precios'!$A:$A,'Data precios'!J:J,"",0,-1)</f>
        <v>27115000</v>
      </c>
    </row>
    <row r="34" spans="1:30" ht="15" thickBot="1" x14ac:dyDescent="0.35">
      <c r="A34" t="s">
        <v>371</v>
      </c>
      <c r="B34" t="s">
        <v>341</v>
      </c>
      <c r="C34" t="s">
        <v>5291</v>
      </c>
      <c r="D34" t="s">
        <v>137</v>
      </c>
      <c r="E34" t="s">
        <v>372</v>
      </c>
      <c r="F34">
        <v>2024</v>
      </c>
      <c r="G34">
        <v>11900</v>
      </c>
      <c r="I34" t="s">
        <v>343</v>
      </c>
      <c r="J34" t="s">
        <v>46</v>
      </c>
      <c r="K34">
        <v>437</v>
      </c>
      <c r="L34" t="s">
        <v>344</v>
      </c>
      <c r="M34">
        <v>21483869</v>
      </c>
      <c r="N34">
        <v>3447358</v>
      </c>
      <c r="O34">
        <v>24931227</v>
      </c>
      <c r="P34">
        <v>19490000</v>
      </c>
      <c r="Q34">
        <v>-5441227</v>
      </c>
      <c r="R34">
        <v>-2792</v>
      </c>
      <c r="S34" s="5">
        <f>IFERROR(VLOOKUP(A34,'Base ATR'!$1:$1048576,3,FALSE),O34)</f>
        <v>24931227</v>
      </c>
      <c r="T34" t="str">
        <f>IF(K34&lt;=30,"ROTACION ALTA",IF(K34&lt;30,"ROTACION MEDIA",IF(K34&lt;60,"ROTACION BAJA",IF(K34&gt;60,"LIQUIDAR"))))</f>
        <v>LIQUIDAR</v>
      </c>
      <c r="U34" s="6">
        <f>IF(T34="ROTACION ALTA",P34,IF(T34="ROTACION MEDIA",P34*0.97,IF(T34="ROTACION BAJA",P34*0.9,IF(T34="LIQUIDAR",P34*0.85))))</f>
        <v>16566500</v>
      </c>
      <c r="V34" s="18">
        <f>_xlfn.XLOOKUP(A34,'Data precios'!A:A,'Data precios'!D:D,"",0,-1)</f>
        <v>19800000</v>
      </c>
      <c r="W34" s="9">
        <f>IFERROR(V34-P34,"")</f>
        <v>310000</v>
      </c>
      <c r="X34" s="11">
        <f>IF(K34&lt;=15,Z34,IF(K34&lt;30,AA34,IF(K34&lt;60,AB34,IF(K34&gt;60,AC34))))</f>
        <v>16830000</v>
      </c>
      <c r="Y34" s="9">
        <f>IFERROR(X34-V34,"")</f>
        <v>-2970000</v>
      </c>
      <c r="Z34" s="6">
        <f>_xlfn.XLOOKUP($A34,'Data precios'!$A:$A,'Data precios'!G:G,"",0,-1)</f>
        <v>16830000</v>
      </c>
      <c r="AA34" s="6">
        <f>_xlfn.XLOOKUP($A34,'Data precios'!$A:$A,'Data precios'!H:H,"",0,-1)</f>
        <v>16830000</v>
      </c>
      <c r="AB34" s="6">
        <f>_xlfn.XLOOKUP($A34,'Data precios'!$A:$A,'Data precios'!I:I,"",0,-1)</f>
        <v>16830000</v>
      </c>
      <c r="AC34" s="6">
        <f>_xlfn.XLOOKUP($A34,'Data precios'!$A:$A,'Data precios'!J:J,"",0,-1)</f>
        <v>16830000</v>
      </c>
    </row>
    <row r="35" spans="1:30" ht="15" thickBot="1" x14ac:dyDescent="0.35">
      <c r="A35" t="s">
        <v>4121</v>
      </c>
      <c r="B35" t="s">
        <v>341</v>
      </c>
      <c r="C35" t="s">
        <v>35</v>
      </c>
      <c r="D35" t="s">
        <v>131</v>
      </c>
      <c r="E35" t="s">
        <v>4122</v>
      </c>
      <c r="F35">
        <v>2024</v>
      </c>
      <c r="G35">
        <v>21500</v>
      </c>
      <c r="I35" t="s">
        <v>343</v>
      </c>
      <c r="J35" t="s">
        <v>4123</v>
      </c>
      <c r="K35">
        <v>188</v>
      </c>
      <c r="L35" t="s">
        <v>344</v>
      </c>
      <c r="M35">
        <v>21489916</v>
      </c>
      <c r="N35">
        <v>2992473</v>
      </c>
      <c r="O35">
        <v>24482389</v>
      </c>
      <c r="P35">
        <v>22764706</v>
      </c>
      <c r="Q35">
        <v>-1717683</v>
      </c>
      <c r="R35">
        <v>-755</v>
      </c>
      <c r="S35" s="5">
        <f>IFERROR(VLOOKUP(A35,'Base ATR'!$1:$1048576,3,FALSE),O35)</f>
        <v>24482389</v>
      </c>
      <c r="T35" t="str">
        <f>IF(K35&lt;=30,"ROTACION ALTA",IF(K35&lt;30,"ROTACION MEDIA",IF(K35&lt;60,"ROTACION BAJA",IF(K35&gt;60,"LIQUIDAR"))))</f>
        <v>LIQUIDAR</v>
      </c>
      <c r="U35" s="6">
        <f>IF(T35="ROTACION ALTA",P35,IF(T35="ROTACION MEDIA",P35*0.97,IF(T35="ROTACION BAJA",P35*0.9,IF(T35="LIQUIDAR",P35*0.85))))</f>
        <v>19350000.099999998</v>
      </c>
      <c r="V35" s="18">
        <f>_xlfn.XLOOKUP(A35,'Data precios'!A:A,'Data precios'!D:D,"",0,-1)</f>
        <v>22500000</v>
      </c>
      <c r="W35" s="9">
        <f>IFERROR(V35-P35,"")</f>
        <v>-264706</v>
      </c>
      <c r="X35" s="11">
        <f>IF(K35&lt;=15,Z35,IF(K35&lt;30,AA35,IF(K35&lt;60,AB35,IF(K35&gt;60,AC35))))</f>
        <v>19125000</v>
      </c>
      <c r="Y35" s="9">
        <f>IFERROR(X35-V35,"")</f>
        <v>-3375000</v>
      </c>
      <c r="Z35" s="6">
        <f>_xlfn.XLOOKUP($A35,'Data precios'!$A:$A,'Data precios'!G:G,"",0,-1)</f>
        <v>19125000</v>
      </c>
      <c r="AA35" s="6">
        <f>_xlfn.XLOOKUP($A35,'Data precios'!$A:$A,'Data precios'!H:H,"",0,-1)</f>
        <v>19125000</v>
      </c>
      <c r="AB35" s="6">
        <f>_xlfn.XLOOKUP($A35,'Data precios'!$A:$A,'Data precios'!I:I,"",0,-1)</f>
        <v>19125000</v>
      </c>
      <c r="AC35" s="6">
        <f>_xlfn.XLOOKUP($A35,'Data precios'!$A:$A,'Data precios'!J:J,"",0,-1)</f>
        <v>19125000</v>
      </c>
    </row>
    <row r="36" spans="1:30" ht="15" thickBot="1" x14ac:dyDescent="0.35">
      <c r="A36" t="s">
        <v>5370</v>
      </c>
      <c r="B36" t="s">
        <v>341</v>
      </c>
      <c r="C36" t="s">
        <v>35</v>
      </c>
      <c r="D36" t="s">
        <v>24</v>
      </c>
      <c r="E36" t="s">
        <v>4089</v>
      </c>
      <c r="F36">
        <v>2025</v>
      </c>
      <c r="G36">
        <v>66000</v>
      </c>
      <c r="I36" t="s">
        <v>26</v>
      </c>
      <c r="J36" t="s">
        <v>94</v>
      </c>
      <c r="K36">
        <v>114</v>
      </c>
      <c r="L36" t="s">
        <v>52</v>
      </c>
      <c r="M36">
        <v>25000000</v>
      </c>
      <c r="N36">
        <v>0</v>
      </c>
      <c r="O36">
        <v>25000000</v>
      </c>
      <c r="P36">
        <v>32990000</v>
      </c>
      <c r="Q36">
        <v>7990000</v>
      </c>
      <c r="R36">
        <v>2422</v>
      </c>
      <c r="S36" s="5">
        <f>IFERROR(VLOOKUP(A36,'Base ATR'!$1:$1048576,3,FALSE),O36)</f>
        <v>25000000</v>
      </c>
      <c r="T36" t="str">
        <f>IF(K36&lt;=30,"ROTACION ALTA",IF(K36&lt;30,"ROTACION MEDIA",IF(K36&lt;60,"ROTACION BAJA",IF(K36&gt;60,"LIQUIDAR"))))</f>
        <v>LIQUIDAR</v>
      </c>
      <c r="U36" s="6">
        <f>IF(T36="ROTACION ALTA",P36,IF(T36="ROTACION MEDIA",P36*0.97,IF(T36="ROTACION BAJA",P36*0.9,IF(T36="LIQUIDAR",P36*0.85))))</f>
        <v>28041500</v>
      </c>
      <c r="V36" s="18">
        <f>_xlfn.XLOOKUP(A36,'Data precios'!A:A,'Data precios'!D:D,"",0,-1)</f>
        <v>32600000</v>
      </c>
      <c r="W36" s="9">
        <f>IFERROR(V36-P36,"")</f>
        <v>-390000</v>
      </c>
      <c r="X36" s="11">
        <f>IF(K36&lt;=15,Z36,IF(K36&lt;30,AA36,IF(K36&lt;60,AB36,IF(K36&gt;60,AC36))))</f>
        <v>27710000</v>
      </c>
      <c r="Y36" s="9">
        <f>IFERROR(X36-V36,"")</f>
        <v>-4890000</v>
      </c>
      <c r="Z36" s="6">
        <f>_xlfn.XLOOKUP($A36,'Data precios'!$A:$A,'Data precios'!G:G,"",0,-1)</f>
        <v>27710000</v>
      </c>
      <c r="AA36" s="6">
        <f>_xlfn.XLOOKUP($A36,'Data precios'!$A:$A,'Data precios'!H:H,"",0,-1)</f>
        <v>27710000</v>
      </c>
      <c r="AB36" s="6">
        <f>_xlfn.XLOOKUP($A36,'Data precios'!$A:$A,'Data precios'!I:I,"",0,-1)</f>
        <v>27710000</v>
      </c>
      <c r="AC36" s="6">
        <f>_xlfn.XLOOKUP($A36,'Data precios'!$A:$A,'Data precios'!J:J,"",0,-1)</f>
        <v>27710000</v>
      </c>
    </row>
    <row r="37" spans="1:30" ht="15" thickBot="1" x14ac:dyDescent="0.35">
      <c r="A37" t="s">
        <v>5343</v>
      </c>
      <c r="B37" t="s">
        <v>341</v>
      </c>
      <c r="C37" t="s">
        <v>5341</v>
      </c>
      <c r="D37" t="s">
        <v>24</v>
      </c>
      <c r="E37" t="s">
        <v>215</v>
      </c>
      <c r="F37">
        <v>2025</v>
      </c>
      <c r="G37">
        <v>0</v>
      </c>
      <c r="I37" t="s">
        <v>26</v>
      </c>
      <c r="J37" t="s">
        <v>43</v>
      </c>
      <c r="K37">
        <v>256</v>
      </c>
      <c r="L37" t="s">
        <v>8570</v>
      </c>
      <c r="M37">
        <v>39290000</v>
      </c>
      <c r="N37">
        <v>0</v>
      </c>
      <c r="O37">
        <v>39290000</v>
      </c>
      <c r="P37">
        <v>46755100</v>
      </c>
      <c r="Q37">
        <v>7465100</v>
      </c>
      <c r="R37">
        <v>1597</v>
      </c>
      <c r="S37" s="5">
        <f>IFERROR(VLOOKUP(A37,'Base ATR'!$1:$1048576,3,FALSE),O37)</f>
        <v>39290000</v>
      </c>
      <c r="T37" t="str">
        <f>IF(K37&lt;=30,"ROTACION ALTA",IF(K37&lt;30,"ROTACION MEDIA",IF(K37&lt;60,"ROTACION BAJA",IF(K37&gt;60,"LIQUIDAR"))))</f>
        <v>LIQUIDAR</v>
      </c>
      <c r="U37" s="6">
        <f>IF(T37="ROTACION ALTA",P37,IF(T37="ROTACION MEDIA",P37*0.97,IF(T37="ROTACION BAJA",P37*0.9,IF(T37="LIQUIDAR",P37*0.85))))</f>
        <v>39741835</v>
      </c>
      <c r="V37" s="18">
        <f>_xlfn.XLOOKUP(A37,'Data precios'!A:A,'Data precios'!D:D,"",0,-1)</f>
        <v>40700000</v>
      </c>
      <c r="W37" s="9">
        <f>IFERROR(V37-P37,"")</f>
        <v>-6055100</v>
      </c>
      <c r="X37" s="11">
        <f>IF(K37&lt;=15,Z37,IF(K37&lt;30,AA37,IF(K37&lt;60,AB37,IF(K37&gt;60,AC37))))</f>
        <v>34595000</v>
      </c>
      <c r="Y37" s="9">
        <f>IFERROR(X37-V37,"")</f>
        <v>-6105000</v>
      </c>
      <c r="Z37" s="6">
        <f>_xlfn.XLOOKUP($A37,'Data precios'!$A:$A,'Data precios'!G:G,"",0,-1)</f>
        <v>34595000</v>
      </c>
      <c r="AA37" s="6">
        <f>_xlfn.XLOOKUP($A37,'Data precios'!$A:$A,'Data precios'!H:H,"",0,-1)</f>
        <v>34595000</v>
      </c>
      <c r="AB37" s="6">
        <f>_xlfn.XLOOKUP($A37,'Data precios'!$A:$A,'Data precios'!I:I,"",0,-1)</f>
        <v>34595000</v>
      </c>
      <c r="AC37" s="6">
        <f>_xlfn.XLOOKUP($A37,'Data precios'!$A:$A,'Data precios'!J:J,"",0,-1)</f>
        <v>34595000</v>
      </c>
    </row>
    <row r="38" spans="1:30" ht="15" thickBot="1" x14ac:dyDescent="0.35">
      <c r="A38" t="s">
        <v>5344</v>
      </c>
      <c r="B38" t="s">
        <v>341</v>
      </c>
      <c r="C38" t="s">
        <v>293</v>
      </c>
      <c r="D38" t="s">
        <v>4184</v>
      </c>
      <c r="E38" t="s">
        <v>5345</v>
      </c>
      <c r="F38">
        <v>2024</v>
      </c>
      <c r="G38">
        <v>0</v>
      </c>
      <c r="I38" t="s">
        <v>26</v>
      </c>
      <c r="J38" t="s">
        <v>5346</v>
      </c>
      <c r="K38">
        <v>118</v>
      </c>
      <c r="L38" t="s">
        <v>52</v>
      </c>
      <c r="M38">
        <v>11082000</v>
      </c>
      <c r="N38">
        <v>0</v>
      </c>
      <c r="O38">
        <v>11082000</v>
      </c>
      <c r="P38">
        <v>11082000</v>
      </c>
      <c r="Q38">
        <v>0</v>
      </c>
      <c r="R38">
        <v>0</v>
      </c>
      <c r="S38" s="5">
        <f>IFERROR(VLOOKUP(A38,'Base ATR'!$1:$1048576,3,FALSE),O38)</f>
        <v>11082000</v>
      </c>
      <c r="T38" t="str">
        <f>IF(K38&lt;=30,"ROTACION ALTA",IF(K38&lt;30,"ROTACION MEDIA",IF(K38&lt;60,"ROTACION BAJA",IF(K38&gt;60,"LIQUIDAR"))))</f>
        <v>LIQUIDAR</v>
      </c>
      <c r="U38" s="6">
        <f>IF(T38="ROTACION ALTA",P38,IF(T38="ROTACION MEDIA",P38*0.97,IF(T38="ROTACION BAJA",P38*0.9,IF(T38="LIQUIDAR",P38*0.85))))</f>
        <v>9419700</v>
      </c>
      <c r="V38" s="18" t="str">
        <f>_xlfn.XLOOKUP(A38,'Data precios'!A:A,'Data precios'!D:D,"",0,-1)</f>
        <v>-</v>
      </c>
      <c r="W38" s="9" t="str">
        <f>IFERROR(V38-P38,"")</f>
        <v/>
      </c>
      <c r="X38" s="11" t="str">
        <f>IF(K38&lt;=15,Z38,IF(K38&lt;30,AA38,IF(K38&lt;60,AB38,IF(K38&gt;60,AC38))))</f>
        <v/>
      </c>
      <c r="Y38" s="9" t="str">
        <f>IFERROR(X38-V38,"")</f>
        <v/>
      </c>
      <c r="Z38" s="6" t="str">
        <f>_xlfn.XLOOKUP($A38,'Data precios'!$A:$A,'Data precios'!G:G,"",0,-1)</f>
        <v/>
      </c>
      <c r="AA38" s="6" t="str">
        <f>_xlfn.XLOOKUP($A38,'Data precios'!$A:$A,'Data precios'!H:H,"",0,-1)</f>
        <v/>
      </c>
      <c r="AB38" s="6" t="str">
        <f>_xlfn.XLOOKUP($A38,'Data precios'!$A:$A,'Data precios'!I:I,"",0,-1)</f>
        <v/>
      </c>
      <c r="AC38" s="6" t="str">
        <f>_xlfn.XLOOKUP($A38,'Data precios'!$A:$A,'Data precios'!J:J,"",0,-1)</f>
        <v/>
      </c>
    </row>
    <row r="39" spans="1:30" ht="15" thickBot="1" x14ac:dyDescent="0.35">
      <c r="A39" t="s">
        <v>553</v>
      </c>
      <c r="B39" t="s">
        <v>341</v>
      </c>
      <c r="C39" t="s">
        <v>35</v>
      </c>
      <c r="D39" t="s">
        <v>24</v>
      </c>
      <c r="E39" t="s">
        <v>4111</v>
      </c>
      <c r="F39">
        <v>2025</v>
      </c>
      <c r="G39">
        <v>13051</v>
      </c>
      <c r="I39" t="s">
        <v>26</v>
      </c>
      <c r="J39" t="s">
        <v>32</v>
      </c>
      <c r="K39">
        <v>215</v>
      </c>
      <c r="L39" t="s">
        <v>33</v>
      </c>
      <c r="M39">
        <v>43000000</v>
      </c>
      <c r="N39">
        <v>0</v>
      </c>
      <c r="O39">
        <v>43000000</v>
      </c>
      <c r="P39">
        <v>38990000</v>
      </c>
      <c r="Q39">
        <v>-4010000</v>
      </c>
      <c r="R39">
        <v>-1028</v>
      </c>
      <c r="S39" s="5">
        <f>IFERROR(VLOOKUP(A39,'Base ATR'!$1:$1048576,3,FALSE),O39)</f>
        <v>43000000</v>
      </c>
      <c r="T39" t="str">
        <f>IF(K39&lt;=30,"ROTACION ALTA",IF(K39&lt;30,"ROTACION MEDIA",IF(K39&lt;60,"ROTACION BAJA",IF(K39&gt;60,"LIQUIDAR"))))</f>
        <v>LIQUIDAR</v>
      </c>
      <c r="U39" s="6">
        <f>IF(T39="ROTACION ALTA",P39,IF(T39="ROTACION MEDIA",P39*0.97,IF(T39="ROTACION BAJA",P39*0.9,IF(T39="LIQUIDAR",P39*0.85))))</f>
        <v>33141500</v>
      </c>
      <c r="V39" s="18">
        <f>_xlfn.XLOOKUP(A39,'Data precios'!A:A,'Data precios'!D:D,"",0,-1)</f>
        <v>38600000</v>
      </c>
      <c r="W39" s="9">
        <f>IFERROR(V39-P39,"")</f>
        <v>-390000</v>
      </c>
      <c r="X39" s="11">
        <f>IF(K39&lt;=15,Z39,IF(K39&lt;30,AA39,IF(K39&lt;60,AB39,IF(K39&gt;60,AC39))))</f>
        <v>32810000</v>
      </c>
      <c r="Y39" s="9">
        <f>IFERROR(X39-V39,"")</f>
        <v>-5790000</v>
      </c>
      <c r="Z39" s="6">
        <f>_xlfn.XLOOKUP($A39,'Data precios'!$A:$A,'Data precios'!G:G,"",0,-1)</f>
        <v>32810000</v>
      </c>
      <c r="AA39" s="6">
        <f>_xlfn.XLOOKUP($A39,'Data precios'!$A:$A,'Data precios'!H:H,"",0,-1)</f>
        <v>32810000</v>
      </c>
      <c r="AB39" s="6">
        <f>_xlfn.XLOOKUP($A39,'Data precios'!$A:$A,'Data precios'!I:I,"",0,-1)</f>
        <v>32810000</v>
      </c>
      <c r="AC39" s="6">
        <f>_xlfn.XLOOKUP($A39,'Data precios'!$A:$A,'Data precios'!J:J,"",0,-1)</f>
        <v>32810000</v>
      </c>
    </row>
    <row r="40" spans="1:30" ht="15" thickBot="1" x14ac:dyDescent="0.35">
      <c r="A40" t="s">
        <v>8594</v>
      </c>
      <c r="B40" t="s">
        <v>341</v>
      </c>
      <c r="C40" t="s">
        <v>35</v>
      </c>
      <c r="D40" t="s">
        <v>24</v>
      </c>
      <c r="E40" t="s">
        <v>8595</v>
      </c>
      <c r="F40">
        <v>2024</v>
      </c>
      <c r="G40">
        <v>0</v>
      </c>
      <c r="I40" t="s">
        <v>26</v>
      </c>
      <c r="J40" t="s">
        <v>5292</v>
      </c>
      <c r="K40">
        <v>132</v>
      </c>
      <c r="L40" t="s">
        <v>8593</v>
      </c>
      <c r="M40">
        <v>49771695</v>
      </c>
      <c r="N40">
        <v>0</v>
      </c>
      <c r="O40">
        <v>49771695</v>
      </c>
      <c r="P40">
        <v>49771695</v>
      </c>
      <c r="Q40">
        <v>0</v>
      </c>
      <c r="R40">
        <v>0</v>
      </c>
      <c r="S40" s="5">
        <f>IFERROR(VLOOKUP(A40,'Base ATR'!$1:$1048576,3,FALSE),O40)</f>
        <v>49771695</v>
      </c>
      <c r="T40" t="str">
        <f>IF(K40&lt;=30,"ROTACION ALTA",IF(K40&lt;30,"ROTACION MEDIA",IF(K40&lt;60,"ROTACION BAJA",IF(K40&gt;60,"LIQUIDAR"))))</f>
        <v>LIQUIDAR</v>
      </c>
      <c r="U40" s="6">
        <f>IF(T40="ROTACION ALTA",P40,IF(T40="ROTACION MEDIA",P40*0.97,IF(T40="ROTACION BAJA",P40*0.9,IF(T40="LIQUIDAR",P40*0.85))))</f>
        <v>42305940.75</v>
      </c>
      <c r="V40" s="18" t="str">
        <f>_xlfn.XLOOKUP(A40,'Data precios'!A:A,'Data precios'!D:D,"",0,-1)</f>
        <v>-</v>
      </c>
      <c r="W40" s="9" t="str">
        <f>IFERROR(V40-P40,"")</f>
        <v/>
      </c>
      <c r="X40" s="11" t="str">
        <f>IF(K40&lt;=15,Z40,IF(K40&lt;30,AA40,IF(K40&lt;60,AB40,IF(K40&gt;60,AC40))))</f>
        <v/>
      </c>
      <c r="Y40" s="9" t="str">
        <f>IFERROR(X40-V40,"")</f>
        <v/>
      </c>
      <c r="Z40" s="6" t="str">
        <f>_xlfn.XLOOKUP($A40,'Data precios'!$A:$A,'Data precios'!G:G,"",0,-1)</f>
        <v/>
      </c>
      <c r="AA40" s="6" t="str">
        <f>_xlfn.XLOOKUP($A40,'Data precios'!$A:$A,'Data precios'!H:H,"",0,-1)</f>
        <v/>
      </c>
      <c r="AB40" s="6" t="str">
        <f>_xlfn.XLOOKUP($A40,'Data precios'!$A:$A,'Data precios'!I:I,"",0,-1)</f>
        <v/>
      </c>
      <c r="AC40" s="6" t="str">
        <f>_xlfn.XLOOKUP($A40,'Data precios'!$A:$A,'Data precios'!J:J,"",0,-1)</f>
        <v/>
      </c>
    </row>
    <row r="41" spans="1:30" ht="15" thickBot="1" x14ac:dyDescent="0.35">
      <c r="A41" t="s">
        <v>5317</v>
      </c>
      <c r="B41" t="s">
        <v>341</v>
      </c>
      <c r="C41" t="s">
        <v>35</v>
      </c>
      <c r="D41" t="s">
        <v>62</v>
      </c>
      <c r="E41" t="s">
        <v>368</v>
      </c>
      <c r="F41">
        <v>2024</v>
      </c>
      <c r="G41">
        <v>0</v>
      </c>
      <c r="I41" t="s">
        <v>343</v>
      </c>
      <c r="J41" t="s">
        <v>152</v>
      </c>
      <c r="K41">
        <v>138</v>
      </c>
      <c r="L41" t="s">
        <v>344</v>
      </c>
      <c r="M41">
        <v>16746050</v>
      </c>
      <c r="N41">
        <v>1501605</v>
      </c>
      <c r="O41">
        <v>18247655</v>
      </c>
      <c r="P41">
        <v>13890000</v>
      </c>
      <c r="Q41">
        <v>-4357655</v>
      </c>
      <c r="R41">
        <v>-3137</v>
      </c>
      <c r="S41" s="5">
        <f>IFERROR(VLOOKUP(A41,'Base ATR'!$1:$1048576,3,FALSE),O41)</f>
        <v>18247655</v>
      </c>
      <c r="T41" t="str">
        <f>IF(K41&lt;=30,"ROTACION ALTA",IF(K41&lt;30,"ROTACION MEDIA",IF(K41&lt;60,"ROTACION BAJA",IF(K41&gt;60,"LIQUIDAR"))))</f>
        <v>LIQUIDAR</v>
      </c>
      <c r="U41" s="6">
        <f>IF(T41="ROTACION ALTA",P41,IF(T41="ROTACION MEDIA",P41*0.97,IF(T41="ROTACION BAJA",P41*0.9,IF(T41="LIQUIDAR",P41*0.85))))</f>
        <v>11806500</v>
      </c>
      <c r="V41" s="18" t="str">
        <f>_xlfn.XLOOKUP(A41,'Data precios'!A:A,'Data precios'!D:D,"",0,-1)</f>
        <v>-</v>
      </c>
      <c r="W41" s="9" t="str">
        <f>IFERROR(V41-P41,"")</f>
        <v/>
      </c>
      <c r="X41" s="11" t="str">
        <f>IF(K41&lt;=15,Z41,IF(K41&lt;30,AA41,IF(K41&lt;60,AB41,IF(K41&gt;60,AC41))))</f>
        <v/>
      </c>
      <c r="Y41" s="9" t="str">
        <f>IFERROR(X41-V41,"")</f>
        <v/>
      </c>
      <c r="Z41" s="6" t="str">
        <f>_xlfn.XLOOKUP($A41,'Data precios'!$A:$A,'Data precios'!G:G,"",0,-1)</f>
        <v/>
      </c>
      <c r="AA41" s="6" t="str">
        <f>_xlfn.XLOOKUP($A41,'Data precios'!$A:$A,'Data precios'!H:H,"",0,-1)</f>
        <v/>
      </c>
      <c r="AB41" s="6" t="str">
        <f>_xlfn.XLOOKUP($A41,'Data precios'!$A:$A,'Data precios'!I:I,"",0,-1)</f>
        <v/>
      </c>
      <c r="AC41" s="6" t="str">
        <f>_xlfn.XLOOKUP($A41,'Data precios'!$A:$A,'Data precios'!J:J,"",0,-1)</f>
        <v/>
      </c>
      <c r="AD41" t="s">
        <v>6283</v>
      </c>
    </row>
    <row r="42" spans="1:30" ht="15" thickBot="1" x14ac:dyDescent="0.35">
      <c r="A42" t="s">
        <v>367</v>
      </c>
      <c r="B42" t="s">
        <v>341</v>
      </c>
      <c r="C42" t="s">
        <v>5291</v>
      </c>
      <c r="D42" t="s">
        <v>62</v>
      </c>
      <c r="E42" t="s">
        <v>368</v>
      </c>
      <c r="F42">
        <v>2024</v>
      </c>
      <c r="G42">
        <v>2700</v>
      </c>
      <c r="I42" t="s">
        <v>343</v>
      </c>
      <c r="J42" t="s">
        <v>273</v>
      </c>
      <c r="K42">
        <v>523</v>
      </c>
      <c r="L42" t="s">
        <v>344</v>
      </c>
      <c r="M42">
        <v>16733445</v>
      </c>
      <c r="N42">
        <v>1434077</v>
      </c>
      <c r="O42">
        <v>18167522</v>
      </c>
      <c r="P42">
        <v>13890000</v>
      </c>
      <c r="Q42">
        <v>-4277522</v>
      </c>
      <c r="R42">
        <v>-308</v>
      </c>
      <c r="S42" s="5">
        <f>IFERROR(VLOOKUP(A42,'Base ATR'!$1:$1048576,3,FALSE),O42)</f>
        <v>18167522</v>
      </c>
      <c r="T42" t="str">
        <f>IF(K42&lt;=30,"ROTACION ALTA",IF(K42&lt;30,"ROTACION MEDIA",IF(K42&lt;60,"ROTACION BAJA",IF(K42&gt;60,"LIQUIDAR"))))</f>
        <v>LIQUIDAR</v>
      </c>
      <c r="U42" s="6">
        <f>IF(T42="ROTACION ALTA",P42,IF(T42="ROTACION MEDIA",P42*0.97,IF(T42="ROTACION BAJA",P42*0.9,IF(T42="LIQUIDAR",P42*0.85))))</f>
        <v>11806500</v>
      </c>
      <c r="V42" s="18">
        <f>_xlfn.XLOOKUP(A42,'Data precios'!A:A,'Data precios'!D:D,"",0,-1)</f>
        <v>13800000</v>
      </c>
      <c r="W42" s="9">
        <f>IFERROR(V42-P42,"")</f>
        <v>-90000</v>
      </c>
      <c r="X42" s="11">
        <f>IF(K42&lt;=15,Z42,IF(K42&lt;30,AA42,IF(K42&lt;60,AB42,IF(K42&gt;60,AC42))))</f>
        <v>11730000</v>
      </c>
      <c r="Y42" s="9">
        <f>IFERROR(X42-V42,"")</f>
        <v>-2070000</v>
      </c>
      <c r="Z42" s="6">
        <f>_xlfn.XLOOKUP($A42,'Data precios'!$A:$A,'Data precios'!G:G,"",0,-1)</f>
        <v>11730000</v>
      </c>
      <c r="AA42" s="6">
        <f>_xlfn.XLOOKUP($A42,'Data precios'!$A:$A,'Data precios'!H:H,"",0,-1)</f>
        <v>11730000</v>
      </c>
      <c r="AB42" s="6">
        <f>_xlfn.XLOOKUP($A42,'Data precios'!$A:$A,'Data precios'!I:I,"",0,-1)</f>
        <v>11730000</v>
      </c>
      <c r="AC42" s="6">
        <f>_xlfn.XLOOKUP($A42,'Data precios'!$A:$A,'Data precios'!J:J,"",0,-1)</f>
        <v>11730000</v>
      </c>
    </row>
    <row r="43" spans="1:30" ht="15" thickBot="1" x14ac:dyDescent="0.35">
      <c r="A43" t="s">
        <v>467</v>
      </c>
      <c r="B43" t="s">
        <v>341</v>
      </c>
      <c r="C43" t="s">
        <v>4006</v>
      </c>
      <c r="D43" t="s">
        <v>24</v>
      </c>
      <c r="E43" t="s">
        <v>242</v>
      </c>
      <c r="F43">
        <v>2024</v>
      </c>
      <c r="G43">
        <v>0</v>
      </c>
      <c r="I43" t="s">
        <v>26</v>
      </c>
      <c r="J43" t="s">
        <v>4039</v>
      </c>
      <c r="K43">
        <v>213</v>
      </c>
      <c r="L43" t="s">
        <v>52</v>
      </c>
      <c r="M43">
        <v>23490000</v>
      </c>
      <c r="N43">
        <v>0</v>
      </c>
      <c r="O43">
        <v>23490000</v>
      </c>
      <c r="P43">
        <v>27953100</v>
      </c>
      <c r="Q43">
        <v>4463100</v>
      </c>
      <c r="R43">
        <v>1597</v>
      </c>
      <c r="S43" s="5">
        <f>IFERROR(VLOOKUP(A43,'Base ATR'!$1:$1048576,3,FALSE),O43)</f>
        <v>27953100</v>
      </c>
      <c r="T43" t="str">
        <f>IF(K43&lt;=30,"ROTACION ALTA",IF(K43&lt;30,"ROTACION MEDIA",IF(K43&lt;60,"ROTACION BAJA",IF(K43&gt;60,"LIQUIDAR"))))</f>
        <v>LIQUIDAR</v>
      </c>
      <c r="U43" s="6">
        <f>IF(T43="ROTACION ALTA",P43,IF(T43="ROTACION MEDIA",P43*0.97,IF(T43="ROTACION BAJA",P43*0.9,IF(T43="LIQUIDAR",P43*0.85))))</f>
        <v>23760135</v>
      </c>
      <c r="V43" s="18">
        <f>_xlfn.XLOOKUP(A43,'Data precios'!A:A,'Data precios'!D:D,"",0,-1)</f>
        <v>25200000</v>
      </c>
      <c r="W43" s="9">
        <f>IFERROR(V43-P43,"")</f>
        <v>-2753100</v>
      </c>
      <c r="X43" s="11">
        <f>IF(K43&lt;=15,Z43,IF(K43&lt;30,AA43,IF(K43&lt;60,AB43,IF(K43&gt;60,AC43))))</f>
        <v>21420000</v>
      </c>
      <c r="Y43" s="9">
        <f>IFERROR(X43-V43,"")</f>
        <v>-3780000</v>
      </c>
      <c r="Z43" s="6">
        <f>_xlfn.XLOOKUP($A43,'Data precios'!$A:$A,'Data precios'!G:G,"",0,-1)</f>
        <v>21420000</v>
      </c>
      <c r="AA43" s="6">
        <f>_xlfn.XLOOKUP($A43,'Data precios'!$A:$A,'Data precios'!H:H,"",0,-1)</f>
        <v>21420000</v>
      </c>
      <c r="AB43" s="6">
        <f>_xlfn.XLOOKUP($A43,'Data precios'!$A:$A,'Data precios'!I:I,"",0,-1)</f>
        <v>21420000</v>
      </c>
      <c r="AC43" s="6">
        <f>_xlfn.XLOOKUP($A43,'Data precios'!$A:$A,'Data precios'!J:J,"",0,-1)</f>
        <v>21420000</v>
      </c>
    </row>
    <row r="44" spans="1:30" ht="15" thickBot="1" x14ac:dyDescent="0.35">
      <c r="A44" t="s">
        <v>4015</v>
      </c>
      <c r="B44" t="s">
        <v>341</v>
      </c>
      <c r="C44" t="s">
        <v>104</v>
      </c>
      <c r="D44" t="s">
        <v>62</v>
      </c>
      <c r="E44" t="s">
        <v>4016</v>
      </c>
      <c r="F44">
        <v>2024</v>
      </c>
      <c r="G44">
        <v>18</v>
      </c>
      <c r="I44" t="s">
        <v>260</v>
      </c>
      <c r="J44" t="s">
        <v>357</v>
      </c>
      <c r="K44">
        <v>724</v>
      </c>
      <c r="L44" t="s">
        <v>4001</v>
      </c>
      <c r="M44">
        <v>19671261</v>
      </c>
      <c r="N44">
        <v>448307</v>
      </c>
      <c r="O44">
        <v>20119568</v>
      </c>
      <c r="P44">
        <v>17490000</v>
      </c>
      <c r="Q44">
        <v>-2629568</v>
      </c>
      <c r="R44">
        <v>-1503</v>
      </c>
      <c r="S44" s="5">
        <f>IFERROR(VLOOKUP(A44,'Base ATR'!$1:$1048576,3,FALSE),O44)</f>
        <v>20119568</v>
      </c>
      <c r="T44" t="str">
        <f>IF(K44&lt;=30,"ROTACION ALTA",IF(K44&lt;30,"ROTACION MEDIA",IF(K44&lt;60,"ROTACION BAJA",IF(K44&gt;60,"LIQUIDAR"))))</f>
        <v>LIQUIDAR</v>
      </c>
      <c r="U44" s="6">
        <f>IF(T44="ROTACION ALTA",P44,IF(T44="ROTACION MEDIA",P44*0.97,IF(T44="ROTACION BAJA",P44*0.9,IF(T44="LIQUIDAR",P44*0.85))))</f>
        <v>14866500</v>
      </c>
      <c r="V44" s="18" t="str">
        <f>_xlfn.XLOOKUP(A44,'Data precios'!A:A,'Data precios'!D:D,"",0,-1)</f>
        <v/>
      </c>
      <c r="W44" s="9" t="str">
        <f>IFERROR(V44-P44,"")</f>
        <v/>
      </c>
      <c r="X44" s="11" t="str">
        <f>IF(K44&lt;=15,Z44,IF(K44&lt;30,AA44,IF(K44&lt;60,AB44,IF(K44&gt;60,AC44))))</f>
        <v/>
      </c>
      <c r="Y44" s="9" t="str">
        <f>IFERROR(X44-V44,"")</f>
        <v/>
      </c>
      <c r="Z44" s="6" t="str">
        <f>_xlfn.XLOOKUP($A44,'Data precios'!$A:$A,'Data precios'!G:G,"",0,-1)</f>
        <v/>
      </c>
      <c r="AA44" s="6" t="str">
        <f>_xlfn.XLOOKUP($A44,'Data precios'!$A:$A,'Data precios'!H:H,"",0,-1)</f>
        <v/>
      </c>
      <c r="AB44" s="6" t="str">
        <f>_xlfn.XLOOKUP($A44,'Data precios'!$A:$A,'Data precios'!I:I,"",0,-1)</f>
        <v/>
      </c>
      <c r="AC44" s="6" t="str">
        <f>_xlfn.XLOOKUP($A44,'Data precios'!$A:$A,'Data precios'!J:J,"",0,-1)</f>
        <v/>
      </c>
    </row>
    <row r="45" spans="1:30" ht="15" thickBot="1" x14ac:dyDescent="0.35">
      <c r="A45" t="s">
        <v>348</v>
      </c>
      <c r="B45" t="s">
        <v>341</v>
      </c>
      <c r="C45" t="s">
        <v>30</v>
      </c>
      <c r="D45" t="s">
        <v>62</v>
      </c>
      <c r="E45" t="s">
        <v>349</v>
      </c>
      <c r="F45">
        <v>2025</v>
      </c>
      <c r="G45">
        <v>4385</v>
      </c>
      <c r="I45" t="s">
        <v>343</v>
      </c>
      <c r="J45" t="s">
        <v>175</v>
      </c>
      <c r="K45">
        <v>458</v>
      </c>
      <c r="L45" t="s">
        <v>344</v>
      </c>
      <c r="M45">
        <v>18511597</v>
      </c>
      <c r="N45">
        <v>814310</v>
      </c>
      <c r="O45">
        <v>19325907</v>
      </c>
      <c r="P45">
        <v>15790000</v>
      </c>
      <c r="Q45">
        <v>-3535907</v>
      </c>
      <c r="R45">
        <v>-2239</v>
      </c>
      <c r="S45" s="5">
        <f>IFERROR(VLOOKUP(A45,'Base ATR'!$1:$1048576,3,FALSE),O45)</f>
        <v>19325907</v>
      </c>
      <c r="T45" t="str">
        <f>IF(K45&lt;=30,"ROTACION ALTA",IF(K45&lt;30,"ROTACION MEDIA",IF(K45&lt;60,"ROTACION BAJA",IF(K45&gt;60,"LIQUIDAR"))))</f>
        <v>LIQUIDAR</v>
      </c>
      <c r="U45" s="6">
        <f>IF(T45="ROTACION ALTA",P45,IF(T45="ROTACION MEDIA",P45*0.97,IF(T45="ROTACION BAJA",P45*0.9,IF(T45="LIQUIDAR",P45*0.85))))</f>
        <v>13421500</v>
      </c>
      <c r="V45" s="18">
        <f>_xlfn.XLOOKUP(A45,'Data precios'!A:A,'Data precios'!D:D,"",0,-1)</f>
        <v>16400000</v>
      </c>
      <c r="W45" s="9">
        <f>IFERROR(V45-P45,"")</f>
        <v>610000</v>
      </c>
      <c r="X45" s="11">
        <f>IF(K45&lt;=15,Z45,IF(K45&lt;30,AA45,IF(K45&lt;60,AB45,IF(K45&gt;60,AC45))))</f>
        <v>13940000</v>
      </c>
      <c r="Y45" s="9">
        <f>IFERROR(X45-V45,"")</f>
        <v>-2460000</v>
      </c>
      <c r="Z45" s="6">
        <f>_xlfn.XLOOKUP($A45,'Data precios'!$A:$A,'Data precios'!G:G,"",0,-1)</f>
        <v>13940000</v>
      </c>
      <c r="AA45" s="6">
        <f>_xlfn.XLOOKUP($A45,'Data precios'!$A:$A,'Data precios'!H:H,"",0,-1)</f>
        <v>13940000</v>
      </c>
      <c r="AB45" s="6">
        <f>_xlfn.XLOOKUP($A45,'Data precios'!$A:$A,'Data precios'!I:I,"",0,-1)</f>
        <v>13940000</v>
      </c>
      <c r="AC45" s="6">
        <f>_xlfn.XLOOKUP($A45,'Data precios'!$A:$A,'Data precios'!J:J,"",0,-1)</f>
        <v>13940000</v>
      </c>
    </row>
    <row r="46" spans="1:30" ht="15" thickBot="1" x14ac:dyDescent="0.35">
      <c r="A46" t="s">
        <v>369</v>
      </c>
      <c r="B46" t="s">
        <v>341</v>
      </c>
      <c r="C46" t="s">
        <v>5291</v>
      </c>
      <c r="D46" t="s">
        <v>62</v>
      </c>
      <c r="E46" t="s">
        <v>370</v>
      </c>
      <c r="F46">
        <v>2025</v>
      </c>
      <c r="G46">
        <v>3150</v>
      </c>
      <c r="I46" t="s">
        <v>343</v>
      </c>
      <c r="J46" t="s">
        <v>64</v>
      </c>
      <c r="K46">
        <v>502</v>
      </c>
      <c r="L46" t="s">
        <v>344</v>
      </c>
      <c r="M46">
        <v>19610840</v>
      </c>
      <c r="N46">
        <v>977921</v>
      </c>
      <c r="O46">
        <v>20588761</v>
      </c>
      <c r="P46">
        <v>16590000</v>
      </c>
      <c r="Q46">
        <v>-3998761</v>
      </c>
      <c r="R46">
        <v>-241</v>
      </c>
      <c r="S46" s="5">
        <f>IFERROR(VLOOKUP(A46,'Base ATR'!$1:$1048576,3,FALSE),O46)</f>
        <v>20588761</v>
      </c>
      <c r="T46" t="str">
        <f>IF(K46&lt;=30,"ROTACION ALTA",IF(K46&lt;30,"ROTACION MEDIA",IF(K46&lt;60,"ROTACION BAJA",IF(K46&gt;60,"LIQUIDAR"))))</f>
        <v>LIQUIDAR</v>
      </c>
      <c r="U46" s="6">
        <f>IF(T46="ROTACION ALTA",P46,IF(T46="ROTACION MEDIA",P46*0.97,IF(T46="ROTACION BAJA",P46*0.9,IF(T46="LIQUIDAR",P46*0.85))))</f>
        <v>14101500</v>
      </c>
      <c r="V46" s="18">
        <f>_xlfn.XLOOKUP(A46,'Data precios'!A:A,'Data precios'!D:D,"",0,-1)</f>
        <v>17300000</v>
      </c>
      <c r="W46" s="9">
        <f>IFERROR(V46-P46,"")</f>
        <v>710000</v>
      </c>
      <c r="X46" s="11">
        <f>IF(K46&lt;=15,Z46,IF(K46&lt;30,AA46,IF(K46&lt;60,AB46,IF(K46&gt;60,AC46))))</f>
        <v>14705000</v>
      </c>
      <c r="Y46" s="9">
        <f>IFERROR(X46-V46,"")</f>
        <v>-2595000</v>
      </c>
      <c r="Z46" s="6">
        <f>_xlfn.XLOOKUP($A46,'Data precios'!$A:$A,'Data precios'!G:G,"",0,-1)</f>
        <v>14705000</v>
      </c>
      <c r="AA46" s="6">
        <f>_xlfn.XLOOKUP($A46,'Data precios'!$A:$A,'Data precios'!H:H,"",0,-1)</f>
        <v>14705000</v>
      </c>
      <c r="AB46" s="6">
        <f>_xlfn.XLOOKUP($A46,'Data precios'!$A:$A,'Data precios'!I:I,"",0,-1)</f>
        <v>14705000</v>
      </c>
      <c r="AC46" s="6">
        <f>_xlfn.XLOOKUP($A46,'Data precios'!$A:$A,'Data precios'!J:J,"",0,-1)</f>
        <v>14705000</v>
      </c>
    </row>
    <row r="47" spans="1:30" ht="15" thickBot="1" x14ac:dyDescent="0.35">
      <c r="A47" t="s">
        <v>360</v>
      </c>
      <c r="B47" t="s">
        <v>341</v>
      </c>
      <c r="C47" t="s">
        <v>35</v>
      </c>
      <c r="D47" t="s">
        <v>62</v>
      </c>
      <c r="E47" t="s">
        <v>361</v>
      </c>
      <c r="F47">
        <v>2025</v>
      </c>
      <c r="G47">
        <v>7735</v>
      </c>
      <c r="I47" t="s">
        <v>343</v>
      </c>
      <c r="J47" t="s">
        <v>64</v>
      </c>
      <c r="K47">
        <v>448</v>
      </c>
      <c r="L47" t="s">
        <v>344</v>
      </c>
      <c r="M47">
        <v>38661008</v>
      </c>
      <c r="N47">
        <v>876679</v>
      </c>
      <c r="O47">
        <v>39537687</v>
      </c>
      <c r="P47">
        <v>30590000</v>
      </c>
      <c r="Q47">
        <v>-8947687</v>
      </c>
      <c r="R47">
        <v>-2925</v>
      </c>
      <c r="S47" s="5">
        <f>IFERROR(VLOOKUP(A47,'Base ATR'!$1:$1048576,3,FALSE),O47)</f>
        <v>39537687</v>
      </c>
      <c r="T47" t="str">
        <f>IF(K47&lt;=30,"ROTACION ALTA",IF(K47&lt;30,"ROTACION MEDIA",IF(K47&lt;60,"ROTACION BAJA",IF(K47&gt;60,"LIQUIDAR"))))</f>
        <v>LIQUIDAR</v>
      </c>
      <c r="U47" s="6">
        <f>IF(T47="ROTACION ALTA",P47,IF(T47="ROTACION MEDIA",P47*0.97,IF(T47="ROTACION BAJA",P47*0.9,IF(T47="LIQUIDAR",P47*0.85))))</f>
        <v>26001500</v>
      </c>
      <c r="V47" s="18">
        <f>_xlfn.XLOOKUP(A47,'Data precios'!A:A,'Data precios'!D:D,"",0,-1)</f>
        <v>28300000</v>
      </c>
      <c r="W47" s="9">
        <f>V47-P47</f>
        <v>-2290000</v>
      </c>
      <c r="X47" s="11">
        <f>IF(K47&lt;=15,Z47,IF(K47&lt;30,AA47,IF(K47&lt;60,AB47,IF(K47&gt;60,AC47))))</f>
        <v>24055000</v>
      </c>
      <c r="Y47" s="9">
        <f>IFERROR(X47-V47,"")</f>
        <v>-4245000</v>
      </c>
      <c r="Z47" s="6">
        <f>_xlfn.XLOOKUP($A47,'Data precios'!$A:$A,'Data precios'!G:G,"",0,-1)</f>
        <v>24055000</v>
      </c>
      <c r="AA47" s="6">
        <f>_xlfn.XLOOKUP($A47,'Data precios'!$A:$A,'Data precios'!H:H,"",0,-1)</f>
        <v>24055000</v>
      </c>
      <c r="AB47" s="6">
        <f>_xlfn.XLOOKUP($A47,'Data precios'!$A:$A,'Data precios'!I:I,"",0,-1)</f>
        <v>24055000</v>
      </c>
      <c r="AC47" s="6">
        <f>_xlfn.XLOOKUP($A47,'Data precios'!$A:$A,'Data precios'!J:J,"",0,-1)</f>
        <v>24055000</v>
      </c>
    </row>
    <row r="48" spans="1:30" ht="15" thickBot="1" x14ac:dyDescent="0.35">
      <c r="A48" t="s">
        <v>4128</v>
      </c>
      <c r="B48" t="s">
        <v>341</v>
      </c>
      <c r="C48" t="s">
        <v>35</v>
      </c>
      <c r="D48" t="s">
        <v>62</v>
      </c>
      <c r="E48" t="s">
        <v>4129</v>
      </c>
      <c r="F48">
        <v>2025</v>
      </c>
      <c r="G48">
        <v>16021</v>
      </c>
      <c r="I48" t="s">
        <v>343</v>
      </c>
      <c r="J48" t="s">
        <v>72</v>
      </c>
      <c r="K48">
        <v>420</v>
      </c>
      <c r="L48" t="s">
        <v>344</v>
      </c>
      <c r="M48">
        <v>27816817</v>
      </c>
      <c r="N48">
        <v>748769</v>
      </c>
      <c r="O48">
        <v>28565586</v>
      </c>
      <c r="P48">
        <v>21990000</v>
      </c>
      <c r="Q48">
        <v>-6575586</v>
      </c>
      <c r="R48">
        <v>-299</v>
      </c>
      <c r="S48" s="5">
        <f>IFERROR(VLOOKUP(A48,'Base ATR'!$1:$1048576,3,FALSE),O48)</f>
        <v>28565586</v>
      </c>
      <c r="T48" t="str">
        <f>IF(K48&lt;=30,"ROTACION ALTA",IF(K48&lt;30,"ROTACION MEDIA",IF(K48&lt;60,"ROTACION BAJA",IF(K48&gt;60,"LIQUIDAR"))))</f>
        <v>LIQUIDAR</v>
      </c>
      <c r="U48" s="6">
        <f>IF(T48="ROTACION ALTA",P48,IF(T48="ROTACION MEDIA",P48*0.97,IF(T48="ROTACION BAJA",P48*0.9,IF(T48="LIQUIDAR",P48*0.85))))</f>
        <v>18691500</v>
      </c>
      <c r="V48" s="18">
        <f>_xlfn.XLOOKUP(A48,'Data precios'!A:A,'Data precios'!D:D,"",0,-1)</f>
        <v>21300000</v>
      </c>
      <c r="W48" s="9">
        <f>V48-P48</f>
        <v>-690000</v>
      </c>
      <c r="X48" s="11">
        <f>IF(K48&lt;=15,Z48,IF(K48&lt;30,AA48,IF(K48&lt;60,AB48,IF(K48&gt;60,AC48))))</f>
        <v>18105000</v>
      </c>
      <c r="Y48" s="9">
        <f>IFERROR(X48-V48,"")</f>
        <v>-3195000</v>
      </c>
      <c r="Z48" s="6">
        <f>_xlfn.XLOOKUP($A48,'Data precios'!$A:$A,'Data precios'!G:G,"",0,-1)</f>
        <v>18105000</v>
      </c>
      <c r="AA48" s="6">
        <f>_xlfn.XLOOKUP($A48,'Data precios'!$A:$A,'Data precios'!H:H,"",0,-1)</f>
        <v>18105000</v>
      </c>
      <c r="AB48" s="6">
        <f>_xlfn.XLOOKUP($A48,'Data precios'!$A:$A,'Data precios'!I:I,"",0,-1)</f>
        <v>18105000</v>
      </c>
      <c r="AC48" s="6">
        <f>_xlfn.XLOOKUP($A48,'Data precios'!$A:$A,'Data precios'!J:J,"",0,-1)</f>
        <v>18105000</v>
      </c>
    </row>
    <row r="49" spans="1:29" ht="15" thickBot="1" x14ac:dyDescent="0.35">
      <c r="A49" t="s">
        <v>620</v>
      </c>
      <c r="B49" t="s">
        <v>341</v>
      </c>
      <c r="C49" t="s">
        <v>5338</v>
      </c>
      <c r="D49" t="s">
        <v>5339</v>
      </c>
      <c r="E49" t="s">
        <v>5340</v>
      </c>
      <c r="F49">
        <v>2025</v>
      </c>
      <c r="G49">
        <v>0</v>
      </c>
      <c r="I49" t="s">
        <v>26</v>
      </c>
      <c r="J49" t="s">
        <v>43</v>
      </c>
      <c r="K49">
        <v>308</v>
      </c>
      <c r="L49" t="s">
        <v>52</v>
      </c>
      <c r="M49">
        <v>26953052</v>
      </c>
      <c r="N49">
        <v>0</v>
      </c>
      <c r="O49">
        <v>26953052</v>
      </c>
      <c r="P49">
        <v>26953052</v>
      </c>
      <c r="Q49">
        <v>0</v>
      </c>
      <c r="R49">
        <v>0</v>
      </c>
      <c r="S49" s="5">
        <f>IFERROR(VLOOKUP(A49,'Base ATR'!$1:$1048576,3,FALSE),O49)</f>
        <v>26953052</v>
      </c>
      <c r="T49" t="str">
        <f>IF(K49&lt;=30,"ROTACION ALTA",IF(K49&lt;30,"ROTACION MEDIA",IF(K49&lt;60,"ROTACION BAJA",IF(K49&gt;60,"LIQUIDAR"))))</f>
        <v>LIQUIDAR</v>
      </c>
      <c r="U49" s="6">
        <f>IF(T49="ROTACION ALTA",P49,IF(T49="ROTACION MEDIA",P49*0.97,IF(T49="ROTACION BAJA",P49*0.9,IF(T49="LIQUIDAR",P49*0.85))))</f>
        <v>22910094.199999999</v>
      </c>
      <c r="V49" s="18" t="str">
        <f>_xlfn.XLOOKUP(A49,'Data precios'!A:A,'Data precios'!D:D,"",0,-1)</f>
        <v>-</v>
      </c>
      <c r="W49" s="9" t="e">
        <f>V49-P49</f>
        <v>#VALUE!</v>
      </c>
      <c r="X49" s="11" t="str">
        <f>IF(K49&lt;=15,Z49,IF(K49&lt;30,AA49,IF(K49&lt;60,AB49,IF(K49&gt;60,AC49))))</f>
        <v/>
      </c>
      <c r="Y49" s="9" t="str">
        <f>IFERROR(X49-V49,"")</f>
        <v/>
      </c>
      <c r="Z49" s="6" t="str">
        <f>_xlfn.XLOOKUP($A49,'Data precios'!$A:$A,'Data precios'!G:G,"",0,-1)</f>
        <v/>
      </c>
      <c r="AA49" s="6" t="str">
        <f>_xlfn.XLOOKUP($A49,'Data precios'!$A:$A,'Data precios'!H:H,"",0,-1)</f>
        <v/>
      </c>
      <c r="AB49" s="6" t="str">
        <f>_xlfn.XLOOKUP($A49,'Data precios'!$A:$A,'Data precios'!I:I,"",0,-1)</f>
        <v/>
      </c>
      <c r="AC49" s="6" t="str">
        <f>_xlfn.XLOOKUP($A49,'Data precios'!$A:$A,'Data precios'!J:J,"",0,-1)</f>
        <v/>
      </c>
    </row>
    <row r="50" spans="1:29" ht="15" thickBot="1" x14ac:dyDescent="0.35">
      <c r="A50" t="s">
        <v>887</v>
      </c>
      <c r="B50" t="s">
        <v>341</v>
      </c>
      <c r="C50" t="s">
        <v>5291</v>
      </c>
      <c r="D50" t="s">
        <v>24</v>
      </c>
      <c r="E50" t="s">
        <v>5336</v>
      </c>
      <c r="F50">
        <v>2025</v>
      </c>
      <c r="G50">
        <v>0</v>
      </c>
      <c r="I50" t="s">
        <v>26</v>
      </c>
      <c r="J50" t="s">
        <v>5337</v>
      </c>
      <c r="K50">
        <v>391</v>
      </c>
      <c r="L50" t="s">
        <v>52</v>
      </c>
      <c r="M50">
        <v>48090000</v>
      </c>
      <c r="N50">
        <v>0</v>
      </c>
      <c r="O50">
        <v>48090000</v>
      </c>
      <c r="P50">
        <v>61000000</v>
      </c>
      <c r="Q50">
        <v>12910000</v>
      </c>
      <c r="R50">
        <v>2116</v>
      </c>
      <c r="S50" s="5">
        <f>IFERROR(VLOOKUP(A50,'Base ATR'!$1:$1048576,3,FALSE),O50)</f>
        <v>57227100</v>
      </c>
      <c r="T50" t="str">
        <f>IF(K50&lt;=30,"ROTACION ALTA",IF(K50&lt;30,"ROTACION MEDIA",IF(K50&lt;60,"ROTACION BAJA",IF(K50&gt;60,"LIQUIDAR"))))</f>
        <v>LIQUIDAR</v>
      </c>
      <c r="U50" s="6">
        <f>IF(T50="ROTACION ALTA",P50,IF(T50="ROTACION MEDIA",P50*0.97,IF(T50="ROTACION BAJA",P50*0.9,IF(T50="LIQUIDAR",P50*0.85))))</f>
        <v>51850000</v>
      </c>
      <c r="V50" s="18">
        <f>_xlfn.XLOOKUP(A50,'Data precios'!A:A,'Data precios'!D:D,"",0,-1)</f>
        <v>48300000</v>
      </c>
      <c r="W50" s="9">
        <f>V50-P50</f>
        <v>-12700000</v>
      </c>
      <c r="X50" s="11">
        <f>IF(K50&lt;=15,Z50,IF(K50&lt;30,AA50,IF(K50&lt;60,AB50,IF(K50&gt;60,AC50))))</f>
        <v>41055000</v>
      </c>
      <c r="Y50" s="9">
        <f>IFERROR(X50-V50,"")</f>
        <v>-7245000</v>
      </c>
      <c r="Z50" s="6">
        <f>_xlfn.XLOOKUP($A50,'Data precios'!$A:$A,'Data precios'!G:G,"",0,-1)</f>
        <v>41055000</v>
      </c>
      <c r="AA50" s="6">
        <f>_xlfn.XLOOKUP($A50,'Data precios'!$A:$A,'Data precios'!H:H,"",0,-1)</f>
        <v>41055000</v>
      </c>
      <c r="AB50" s="6">
        <f>_xlfn.XLOOKUP($A50,'Data precios'!$A:$A,'Data precios'!I:I,"",0,-1)</f>
        <v>41055000</v>
      </c>
      <c r="AC50" s="6">
        <f>_xlfn.XLOOKUP($A50,'Data precios'!$A:$A,'Data precios'!J:J,"",0,-1)</f>
        <v>41055000</v>
      </c>
    </row>
    <row r="51" spans="1:29" ht="15" thickBot="1" x14ac:dyDescent="0.35">
      <c r="A51" t="s">
        <v>5319</v>
      </c>
      <c r="B51" t="s">
        <v>341</v>
      </c>
      <c r="C51" t="s">
        <v>5291</v>
      </c>
      <c r="D51" t="s">
        <v>62</v>
      </c>
      <c r="E51" t="s">
        <v>5320</v>
      </c>
      <c r="F51">
        <v>2025</v>
      </c>
      <c r="G51">
        <v>0</v>
      </c>
      <c r="I51" t="s">
        <v>343</v>
      </c>
      <c r="J51" t="s">
        <v>152</v>
      </c>
      <c r="K51">
        <v>138</v>
      </c>
      <c r="L51" t="s">
        <v>344</v>
      </c>
      <c r="M51">
        <v>25392269</v>
      </c>
      <c r="N51">
        <v>1639523</v>
      </c>
      <c r="O51">
        <v>27031792</v>
      </c>
      <c r="P51">
        <v>26990000</v>
      </c>
      <c r="Q51">
        <v>-41792</v>
      </c>
      <c r="R51">
        <v>-15</v>
      </c>
      <c r="S51" s="5">
        <f>IFERROR(VLOOKUP(A51,'Base ATR'!$1:$1048576,3,FALSE),O51)</f>
        <v>27031792</v>
      </c>
      <c r="T51" t="str">
        <f>IF(K51&lt;=30,"ROTACION ALTA",IF(K51&lt;30,"ROTACION MEDIA",IF(K51&lt;60,"ROTACION BAJA",IF(K51&gt;60,"LIQUIDAR"))))</f>
        <v>LIQUIDAR</v>
      </c>
      <c r="U51" s="6">
        <f>IF(T51="ROTACION ALTA",P51,IF(T51="ROTACION MEDIA",P51*0.97,IF(T51="ROTACION BAJA",P51*0.9,IF(T51="LIQUIDAR",P51*0.85))))</f>
        <v>22941500</v>
      </c>
      <c r="V51" s="18">
        <f>_xlfn.XLOOKUP(A51,'Data precios'!A:A,'Data precios'!D:D,"",0,-1)</f>
        <v>24500000</v>
      </c>
      <c r="W51" s="9">
        <f>V51-P51</f>
        <v>-2490000</v>
      </c>
      <c r="X51" s="11">
        <f>IF(K51&lt;=15,Z51,IF(K51&lt;30,AA51,IF(K51&lt;60,AB51,IF(K51&gt;60,AC51))))</f>
        <v>20825000</v>
      </c>
      <c r="Y51" s="9">
        <f>IFERROR(X51-V51,"")</f>
        <v>-3675000</v>
      </c>
      <c r="Z51" s="6">
        <f>_xlfn.XLOOKUP($A51,'Data precios'!$A:$A,'Data precios'!G:G,"",0,-1)</f>
        <v>20825000</v>
      </c>
      <c r="AA51" s="6">
        <f>_xlfn.XLOOKUP($A51,'Data precios'!$A:$A,'Data precios'!H:H,"",0,-1)</f>
        <v>20825000</v>
      </c>
      <c r="AB51" s="6">
        <f>_xlfn.XLOOKUP($A51,'Data precios'!$A:$A,'Data precios'!I:I,"",0,-1)</f>
        <v>20825000</v>
      </c>
      <c r="AC51" s="6">
        <f>_xlfn.XLOOKUP($A51,'Data precios'!$A:$A,'Data precios'!J:J,"",0,-1)</f>
        <v>20825000</v>
      </c>
    </row>
    <row r="52" spans="1:29" ht="15" thickBot="1" x14ac:dyDescent="0.35">
      <c r="A52" t="s">
        <v>4102</v>
      </c>
      <c r="B52" t="s">
        <v>341</v>
      </c>
      <c r="C52" t="s">
        <v>35</v>
      </c>
      <c r="D52" t="s">
        <v>62</v>
      </c>
      <c r="E52" t="s">
        <v>4016</v>
      </c>
      <c r="F52">
        <v>2025</v>
      </c>
      <c r="G52">
        <v>0</v>
      </c>
      <c r="I52" t="s">
        <v>343</v>
      </c>
      <c r="J52" t="s">
        <v>357</v>
      </c>
      <c r="K52">
        <v>207</v>
      </c>
      <c r="L52" t="s">
        <v>344</v>
      </c>
      <c r="M52">
        <v>19593950</v>
      </c>
      <c r="N52">
        <v>1241319</v>
      </c>
      <c r="O52">
        <v>20835269</v>
      </c>
      <c r="P52">
        <v>17890000</v>
      </c>
      <c r="Q52">
        <v>-2945269</v>
      </c>
      <c r="R52">
        <v>-1646</v>
      </c>
      <c r="S52" s="5">
        <f>IFERROR(VLOOKUP(A52,'Base ATR'!$1:$1048576,3,FALSE),O52)</f>
        <v>20835269</v>
      </c>
      <c r="T52" t="str">
        <f>IF(K52&lt;=30,"ROTACION ALTA",IF(K52&lt;30,"ROTACION MEDIA",IF(K52&lt;60,"ROTACION BAJA",IF(K52&gt;60,"LIQUIDAR"))))</f>
        <v>LIQUIDAR</v>
      </c>
      <c r="U52" s="6">
        <f>IF(T52="ROTACION ALTA",P52,IF(T52="ROTACION MEDIA",P52*0.97,IF(T52="ROTACION BAJA",P52*0.9,IF(T52="LIQUIDAR",P52*0.85))))</f>
        <v>15206500</v>
      </c>
      <c r="V52" s="18" t="str">
        <f>_xlfn.XLOOKUP(A52,'Data precios'!A:A,'Data precios'!D:D,"",0,-1)</f>
        <v>-</v>
      </c>
      <c r="W52" s="9" t="e">
        <f>V52-P52</f>
        <v>#VALUE!</v>
      </c>
      <c r="X52" s="11" t="str">
        <f>IF(K52&lt;=15,Z52,IF(K52&lt;30,AA52,IF(K52&lt;60,AB52,IF(K52&gt;60,AC52))))</f>
        <v/>
      </c>
      <c r="Y52" s="9" t="str">
        <f>IFERROR(X52-V52,"")</f>
        <v/>
      </c>
      <c r="Z52" s="6" t="str">
        <f>_xlfn.XLOOKUP($A52,'Data precios'!$A:$A,'Data precios'!G:G,"",0,-1)</f>
        <v/>
      </c>
      <c r="AA52" s="6" t="str">
        <f>_xlfn.XLOOKUP($A52,'Data precios'!$A:$A,'Data precios'!H:H,"",0,-1)</f>
        <v/>
      </c>
      <c r="AB52" s="6" t="str">
        <f>_xlfn.XLOOKUP($A52,'Data precios'!$A:$A,'Data precios'!I:I,"",0,-1)</f>
        <v/>
      </c>
      <c r="AC52" s="6" t="str">
        <f>_xlfn.XLOOKUP($A52,'Data precios'!$A:$A,'Data precios'!J:J,"",0,-1)</f>
        <v/>
      </c>
    </row>
    <row r="53" spans="1:29" ht="15" thickBot="1" x14ac:dyDescent="0.35">
      <c r="A53" t="s">
        <v>8564</v>
      </c>
      <c r="B53" t="s">
        <v>341</v>
      </c>
      <c r="C53" t="s">
        <v>5291</v>
      </c>
      <c r="D53" t="s">
        <v>62</v>
      </c>
      <c r="E53" t="s">
        <v>8565</v>
      </c>
      <c r="F53">
        <v>2025</v>
      </c>
      <c r="G53">
        <v>0</v>
      </c>
      <c r="I53" t="s">
        <v>343</v>
      </c>
      <c r="J53" t="s">
        <v>152</v>
      </c>
      <c r="K53">
        <v>59</v>
      </c>
      <c r="L53" t="s">
        <v>344</v>
      </c>
      <c r="M53">
        <v>12945210</v>
      </c>
      <c r="N53">
        <v>923669</v>
      </c>
      <c r="O53">
        <v>13868879</v>
      </c>
      <c r="P53">
        <v>14025210</v>
      </c>
      <c r="Q53">
        <v>156331</v>
      </c>
      <c r="R53">
        <v>111</v>
      </c>
      <c r="S53" s="5">
        <f>IFERROR(VLOOKUP(A53,'Base ATR'!$1:$1048576,3,FALSE),O53)</f>
        <v>13868879</v>
      </c>
      <c r="T53" t="str">
        <f>IF(K53&lt;=30,"ROTACION ALTA",IF(K53&lt;30,"ROTACION MEDIA",IF(K53&lt;60,"ROTACION BAJA",IF(K53&gt;60,"LIQUIDAR"))))</f>
        <v>ROTACION BAJA</v>
      </c>
      <c r="U53" s="6">
        <f>IF(T53="ROTACION ALTA",P53,IF(T53="ROTACION MEDIA",P53*0.97,IF(T53="ROTACION BAJA",P53*0.9,IF(T53="LIQUIDAR",P53*0.85))))</f>
        <v>12622689</v>
      </c>
      <c r="V53" s="18">
        <f>_xlfn.XLOOKUP(A53,'Data precios'!A:A,'Data precios'!D:D,"",0,-1)</f>
        <v>11400000</v>
      </c>
      <c r="W53" s="9">
        <f>V53-P53</f>
        <v>-2625210</v>
      </c>
      <c r="X53" s="11">
        <f>IF(K53&lt;=15,Z53,IF(K53&lt;30,AA53,IF(K53&lt;60,AB53,IF(K53&gt;60,AC53))))</f>
        <v>10716000</v>
      </c>
      <c r="Y53" s="9">
        <f>IFERROR(X53-V53,"")</f>
        <v>-684000</v>
      </c>
      <c r="Z53" s="6">
        <f>_xlfn.XLOOKUP($A53,'Data precios'!$A:$A,'Data precios'!G:G,"",0,-1)</f>
        <v>11400000</v>
      </c>
      <c r="AA53" s="6">
        <f>_xlfn.XLOOKUP($A53,'Data precios'!$A:$A,'Data precios'!H:H,"",0,-1)</f>
        <v>11058000</v>
      </c>
      <c r="AB53" s="6">
        <f>_xlfn.XLOOKUP($A53,'Data precios'!$A:$A,'Data precios'!I:I,"",0,-1)</f>
        <v>10716000</v>
      </c>
      <c r="AC53" s="6">
        <f>_xlfn.XLOOKUP($A53,'Data precios'!$A:$A,'Data precios'!J:J,"",0,-1)</f>
        <v>10260000</v>
      </c>
    </row>
    <row r="54" spans="1:29" ht="15" thickBot="1" x14ac:dyDescent="0.35">
      <c r="A54" t="s">
        <v>8514</v>
      </c>
      <c r="B54" t="s">
        <v>341</v>
      </c>
      <c r="C54" t="s">
        <v>35</v>
      </c>
      <c r="D54" t="s">
        <v>230</v>
      </c>
      <c r="E54" t="s">
        <v>8582</v>
      </c>
      <c r="F54">
        <v>2025</v>
      </c>
      <c r="G54">
        <v>40200</v>
      </c>
      <c r="I54" t="s">
        <v>343</v>
      </c>
      <c r="J54" t="s">
        <v>347</v>
      </c>
      <c r="K54">
        <v>89</v>
      </c>
      <c r="L54" t="s">
        <v>344</v>
      </c>
      <c r="M54">
        <v>17140917</v>
      </c>
      <c r="N54">
        <v>641547</v>
      </c>
      <c r="O54">
        <v>17782464</v>
      </c>
      <c r="P54">
        <v>16290000</v>
      </c>
      <c r="Q54">
        <v>-1492464</v>
      </c>
      <c r="R54">
        <v>-916</v>
      </c>
      <c r="S54" s="5">
        <f>IFERROR(VLOOKUP(A54,'Base ATR'!$1:$1048576,3,FALSE),O54)</f>
        <v>17782464</v>
      </c>
      <c r="T54" t="str">
        <f>IF(K54&lt;=30,"ROTACION ALTA",IF(K54&lt;30,"ROTACION MEDIA",IF(K54&lt;60,"ROTACION BAJA",IF(K54&gt;60,"LIQUIDAR"))))</f>
        <v>LIQUIDAR</v>
      </c>
      <c r="U54" s="6">
        <f>IF(T54="ROTACION ALTA",P54,IF(T54="ROTACION MEDIA",P54*0.97,IF(T54="ROTACION BAJA",P54*0.9,IF(T54="LIQUIDAR",P54*0.85))))</f>
        <v>13846500</v>
      </c>
      <c r="V54" s="18">
        <f>_xlfn.XLOOKUP(A54,'Data precios'!A:A,'Data precios'!D:D,"",0,-1)</f>
        <v>15600000</v>
      </c>
      <c r="W54" s="9">
        <f>V54-P54</f>
        <v>-690000</v>
      </c>
      <c r="X54" s="11">
        <f>IF(K54&lt;=15,Z54,IF(K54&lt;30,AA54,IF(K54&lt;60,AB54,IF(K54&gt;60,AC54))))</f>
        <v>12480000</v>
      </c>
      <c r="Y54" s="9">
        <f>IFERROR(X54-V54,"")</f>
        <v>-3120000</v>
      </c>
      <c r="Z54" s="6">
        <f>_xlfn.XLOOKUP($A54,'Data precios'!$A:$A,'Data precios'!G:G,"",0,-1)</f>
        <v>14508000</v>
      </c>
      <c r="AA54" s="6">
        <f>_xlfn.XLOOKUP($A54,'Data precios'!$A:$A,'Data precios'!H:H,"",0,-1)</f>
        <v>14040000</v>
      </c>
      <c r="AB54" s="6">
        <f>_xlfn.XLOOKUP($A54,'Data precios'!$A:$A,'Data precios'!I:I,"",0,-1)</f>
        <v>13260000</v>
      </c>
      <c r="AC54" s="6">
        <f>_xlfn.XLOOKUP($A54,'Data precios'!$A:$A,'Data precios'!J:J,"",0,-1)</f>
        <v>12480000</v>
      </c>
    </row>
    <row r="55" spans="1:29" ht="15" thickBot="1" x14ac:dyDescent="0.35">
      <c r="A55" t="s">
        <v>4107</v>
      </c>
      <c r="B55" t="s">
        <v>341</v>
      </c>
      <c r="C55" t="s">
        <v>30</v>
      </c>
      <c r="D55" t="s">
        <v>58</v>
      </c>
      <c r="E55" t="s">
        <v>4108</v>
      </c>
      <c r="F55">
        <v>2025</v>
      </c>
      <c r="G55">
        <v>10800</v>
      </c>
      <c r="I55" t="s">
        <v>343</v>
      </c>
      <c r="J55" t="s">
        <v>4109</v>
      </c>
      <c r="K55">
        <v>259</v>
      </c>
      <c r="L55" t="s">
        <v>344</v>
      </c>
      <c r="M55">
        <v>13444790</v>
      </c>
      <c r="N55">
        <v>1226095</v>
      </c>
      <c r="O55">
        <v>14670885</v>
      </c>
      <c r="P55">
        <v>17490000</v>
      </c>
      <c r="Q55">
        <v>2819115</v>
      </c>
      <c r="R55">
        <v>1612</v>
      </c>
      <c r="S55" s="5">
        <f>IFERROR(VLOOKUP(A55,'Base ATR'!$1:$1048576,3,FALSE),O55)</f>
        <v>14670885</v>
      </c>
      <c r="T55" t="str">
        <f>IF(K55&lt;=30,"ROTACION ALTA",IF(K55&lt;30,"ROTACION MEDIA",IF(K55&lt;60,"ROTACION BAJA",IF(K55&gt;60,"LIQUIDAR"))))</f>
        <v>LIQUIDAR</v>
      </c>
      <c r="U55" s="6">
        <f>IF(T55="ROTACION ALTA",P55,IF(T55="ROTACION MEDIA",P55*0.97,IF(T55="ROTACION BAJA",P55*0.9,IF(T55="LIQUIDAR",P55*0.85))))</f>
        <v>14866500</v>
      </c>
      <c r="V55" s="18">
        <f>_xlfn.XLOOKUP(A55,'Data precios'!A:A,'Data precios'!D:D,"",0,-1)</f>
        <v>15700000</v>
      </c>
      <c r="W55" s="9">
        <f>V55-P55</f>
        <v>-1790000</v>
      </c>
      <c r="X55" s="11">
        <f>IF(K55&lt;=15,Z55,IF(K55&lt;30,AA55,IF(K55&lt;60,AB55,IF(K55&gt;60,AC55))))</f>
        <v>13345000</v>
      </c>
      <c r="Y55" s="9">
        <f>IFERROR(X55-V55,"")</f>
        <v>-2355000</v>
      </c>
      <c r="Z55" s="6">
        <f>_xlfn.XLOOKUP($A55,'Data precios'!$A:$A,'Data precios'!G:G,"",0,-1)</f>
        <v>13345000</v>
      </c>
      <c r="AA55" s="6">
        <f>_xlfn.XLOOKUP($A55,'Data precios'!$A:$A,'Data precios'!H:H,"",0,-1)</f>
        <v>13345000</v>
      </c>
      <c r="AB55" s="6">
        <f>_xlfn.XLOOKUP($A55,'Data precios'!$A:$A,'Data precios'!I:I,"",0,-1)</f>
        <v>13345000</v>
      </c>
      <c r="AC55" s="6">
        <f>_xlfn.XLOOKUP($A55,'Data precios'!$A:$A,'Data precios'!J:J,"",0,-1)</f>
        <v>13345000</v>
      </c>
    </row>
    <row r="56" spans="1:29" ht="15" thickBot="1" x14ac:dyDescent="0.35">
      <c r="A56" t="s">
        <v>7192</v>
      </c>
      <c r="B56" t="s">
        <v>341</v>
      </c>
      <c r="C56" t="s">
        <v>35</v>
      </c>
      <c r="D56" t="s">
        <v>62</v>
      </c>
      <c r="E56" t="s">
        <v>5320</v>
      </c>
      <c r="F56">
        <v>2025</v>
      </c>
      <c r="G56">
        <v>23967</v>
      </c>
      <c r="I56" t="s">
        <v>343</v>
      </c>
      <c r="J56" t="s">
        <v>354</v>
      </c>
      <c r="K56">
        <v>77</v>
      </c>
      <c r="L56" t="s">
        <v>344</v>
      </c>
      <c r="M56">
        <v>25546891</v>
      </c>
      <c r="N56">
        <v>1916780</v>
      </c>
      <c r="O56">
        <v>27463671</v>
      </c>
      <c r="P56">
        <v>24290000</v>
      </c>
      <c r="Q56">
        <v>-3173671</v>
      </c>
      <c r="R56">
        <v>-1307</v>
      </c>
      <c r="S56" s="5">
        <f>IFERROR(VLOOKUP(A56,'Base ATR'!$1:$1048576,3,FALSE),O56)</f>
        <v>27463671</v>
      </c>
      <c r="T56" t="str">
        <f>IF(K56&lt;=30,"ROTACION ALTA",IF(K56&lt;30,"ROTACION MEDIA",IF(K56&lt;60,"ROTACION BAJA",IF(K56&gt;60,"LIQUIDAR"))))</f>
        <v>LIQUIDAR</v>
      </c>
      <c r="U56" s="6">
        <f>IF(T56="ROTACION ALTA",P56,IF(T56="ROTACION MEDIA",P56*0.97,IF(T56="ROTACION BAJA",P56*0.9,IF(T56="LIQUIDAR",P56*0.85))))</f>
        <v>20646500</v>
      </c>
      <c r="V56" s="18">
        <f>_xlfn.XLOOKUP(A56,'Data precios'!A:A,'Data precios'!D:D,"",0,-1)</f>
        <v>24000000</v>
      </c>
      <c r="W56" s="9">
        <f>V56-P56</f>
        <v>-290000</v>
      </c>
      <c r="X56" s="11">
        <f>IF(K56&lt;=15,Z56,IF(K56&lt;30,AA56,IF(K56&lt;60,AB56,IF(K56&gt;60,AC56))))</f>
        <v>19200000</v>
      </c>
      <c r="Y56" s="9">
        <f>IFERROR(X56-V56,"")</f>
        <v>-4800000</v>
      </c>
      <c r="Z56" s="6">
        <f>_xlfn.XLOOKUP($A56,'Data precios'!$A:$A,'Data precios'!G:G,"",0,-1)</f>
        <v>22320000</v>
      </c>
      <c r="AA56" s="6">
        <f>_xlfn.XLOOKUP($A56,'Data precios'!$A:$A,'Data precios'!H:H,"",0,-1)</f>
        <v>21600000</v>
      </c>
      <c r="AB56" s="6">
        <f>_xlfn.XLOOKUP($A56,'Data precios'!$A:$A,'Data precios'!I:I,"",0,-1)</f>
        <v>20400000</v>
      </c>
      <c r="AC56" s="6">
        <f>_xlfn.XLOOKUP($A56,'Data precios'!$A:$A,'Data precios'!J:J,"",0,-1)</f>
        <v>19200000</v>
      </c>
    </row>
    <row r="57" spans="1:29" ht="15" thickBot="1" x14ac:dyDescent="0.35">
      <c r="A57" t="s">
        <v>4012</v>
      </c>
      <c r="B57" t="s">
        <v>341</v>
      </c>
      <c r="C57" t="s">
        <v>5291</v>
      </c>
      <c r="D57" t="s">
        <v>62</v>
      </c>
      <c r="E57" t="s">
        <v>370</v>
      </c>
      <c r="F57">
        <v>2025</v>
      </c>
      <c r="G57">
        <v>20</v>
      </c>
      <c r="I57" t="s">
        <v>260</v>
      </c>
      <c r="J57" t="s">
        <v>64</v>
      </c>
      <c r="K57">
        <v>459</v>
      </c>
      <c r="L57" t="s">
        <v>4001</v>
      </c>
      <c r="M57">
        <v>19593950</v>
      </c>
      <c r="N57">
        <v>582960</v>
      </c>
      <c r="O57">
        <v>20176910</v>
      </c>
      <c r="P57">
        <v>17990000</v>
      </c>
      <c r="Q57">
        <v>-2186910</v>
      </c>
      <c r="R57">
        <v>-1216</v>
      </c>
      <c r="S57" s="5">
        <f>IFERROR(VLOOKUP(A57,'Base ATR'!$1:$1048576,3,FALSE),O57)</f>
        <v>20176910</v>
      </c>
      <c r="T57" t="str">
        <f>IF(K57&lt;=30,"ROTACION ALTA",IF(K57&lt;30,"ROTACION MEDIA",IF(K57&lt;60,"ROTACION BAJA",IF(K57&gt;60,"LIQUIDAR"))))</f>
        <v>LIQUIDAR</v>
      </c>
      <c r="U57" s="6">
        <f>IF(T57="ROTACION ALTA",P57,IF(T57="ROTACION MEDIA",P57*0.97,IF(T57="ROTACION BAJA",P57*0.9,IF(T57="LIQUIDAR",P57*0.85))))</f>
        <v>15291500</v>
      </c>
      <c r="V57" s="18" t="str">
        <f>_xlfn.XLOOKUP(A57,'Data precios'!A:A,'Data precios'!D:D,"",0,-1)</f>
        <v/>
      </c>
      <c r="W57" s="9" t="e">
        <f>V57-P57</f>
        <v>#VALUE!</v>
      </c>
      <c r="X57" s="11" t="str">
        <f>IF(K57&lt;=15,Z57,IF(K57&lt;30,AA57,IF(K57&lt;60,AB57,IF(K57&gt;60,AC57))))</f>
        <v/>
      </c>
      <c r="Y57" s="9" t="str">
        <f>IFERROR(X57-V57,"")</f>
        <v/>
      </c>
      <c r="Z57" s="6" t="str">
        <f>_xlfn.XLOOKUP($A57,'Data precios'!$A:$A,'Data precios'!G:G,"",0,-1)</f>
        <v/>
      </c>
      <c r="AA57" s="6" t="str">
        <f>_xlfn.XLOOKUP($A57,'Data precios'!$A:$A,'Data precios'!H:H,"",0,-1)</f>
        <v/>
      </c>
      <c r="AB57" s="6" t="str">
        <f>_xlfn.XLOOKUP($A57,'Data precios'!$A:$A,'Data precios'!I:I,"",0,-1)</f>
        <v/>
      </c>
      <c r="AC57" s="6" t="str">
        <f>_xlfn.XLOOKUP($A57,'Data precios'!$A:$A,'Data precios'!J:J,"",0,-1)</f>
        <v/>
      </c>
    </row>
    <row r="58" spans="1:29" ht="15" thickBot="1" x14ac:dyDescent="0.35">
      <c r="A58" t="s">
        <v>5321</v>
      </c>
      <c r="B58" t="s">
        <v>341</v>
      </c>
      <c r="C58" t="s">
        <v>35</v>
      </c>
      <c r="D58" t="s">
        <v>230</v>
      </c>
      <c r="E58" t="s">
        <v>5322</v>
      </c>
      <c r="F58">
        <v>2026</v>
      </c>
      <c r="G58">
        <v>3623</v>
      </c>
      <c r="I58" t="s">
        <v>343</v>
      </c>
      <c r="J58" t="s">
        <v>273</v>
      </c>
      <c r="K58">
        <v>221</v>
      </c>
      <c r="L58" t="s">
        <v>344</v>
      </c>
      <c r="M58">
        <v>12713277</v>
      </c>
      <c r="N58">
        <v>905340</v>
      </c>
      <c r="O58">
        <v>13618617</v>
      </c>
      <c r="P58">
        <v>13990000</v>
      </c>
      <c r="Q58">
        <v>371383</v>
      </c>
      <c r="R58">
        <v>265</v>
      </c>
      <c r="S58" s="5">
        <f>IFERROR(VLOOKUP(A58,'Base ATR'!$1:$1048576,3,FALSE),O58)</f>
        <v>13618617</v>
      </c>
      <c r="T58" t="str">
        <f>IF(K58&lt;=30,"ROTACION ALTA",IF(K58&lt;30,"ROTACION MEDIA",IF(K58&lt;60,"ROTACION BAJA",IF(K58&gt;60,"LIQUIDAR"))))</f>
        <v>LIQUIDAR</v>
      </c>
      <c r="U58" s="6">
        <f>IF(T58="ROTACION ALTA",P58,IF(T58="ROTACION MEDIA",P58*0.97,IF(T58="ROTACION BAJA",P58*0.9,IF(T58="LIQUIDAR",P58*0.85))))</f>
        <v>11891500</v>
      </c>
      <c r="V58" s="18" t="str">
        <f>_xlfn.XLOOKUP(A58,'Data precios'!A:A,'Data precios'!D:D,"",0,-1)</f>
        <v>-</v>
      </c>
      <c r="W58" s="9" t="e">
        <f>V58-P58</f>
        <v>#VALUE!</v>
      </c>
      <c r="X58" s="11" t="str">
        <f>IF(K58&lt;=15,Z58,IF(K58&lt;30,AA58,IF(K58&lt;60,AB58,IF(K58&gt;60,AC58))))</f>
        <v/>
      </c>
      <c r="Y58" s="9" t="str">
        <f>IFERROR(X58-V58,"")</f>
        <v/>
      </c>
      <c r="Z58" s="6" t="str">
        <f>_xlfn.XLOOKUP($A58,'Data precios'!$A:$A,'Data precios'!G:G,"",0,-1)</f>
        <v/>
      </c>
      <c r="AA58" s="6" t="str">
        <f>_xlfn.XLOOKUP($A58,'Data precios'!$A:$A,'Data precios'!H:H,"",0,-1)</f>
        <v/>
      </c>
      <c r="AB58" s="6" t="str">
        <f>_xlfn.XLOOKUP($A58,'Data precios'!$A:$A,'Data precios'!I:I,"",0,-1)</f>
        <v/>
      </c>
      <c r="AC58" s="6" t="str">
        <f>_xlfn.XLOOKUP($A58,'Data precios'!$A:$A,'Data precios'!J:J,"",0,-1)</f>
        <v/>
      </c>
    </row>
    <row r="59" spans="1:29" ht="15" thickBot="1" x14ac:dyDescent="0.35">
      <c r="A59" t="s">
        <v>8520</v>
      </c>
      <c r="B59" t="s">
        <v>341</v>
      </c>
      <c r="C59" t="s">
        <v>35</v>
      </c>
      <c r="D59" t="s">
        <v>62</v>
      </c>
      <c r="E59" t="s">
        <v>5320</v>
      </c>
      <c r="F59">
        <v>2025</v>
      </c>
      <c r="G59">
        <v>8160</v>
      </c>
      <c r="I59" t="s">
        <v>343</v>
      </c>
      <c r="J59" t="s">
        <v>152</v>
      </c>
      <c r="K59">
        <v>77</v>
      </c>
      <c r="L59" t="s">
        <v>344</v>
      </c>
      <c r="M59">
        <v>25546891</v>
      </c>
      <c r="N59">
        <v>2425655</v>
      </c>
      <c r="O59">
        <v>27972546</v>
      </c>
      <c r="P59">
        <v>27722689</v>
      </c>
      <c r="Q59">
        <v>-249857</v>
      </c>
      <c r="R59">
        <v>-9</v>
      </c>
      <c r="S59" s="5">
        <f>IFERROR(VLOOKUP(A59,'Base ATR'!$1:$1048576,3,FALSE),O59)</f>
        <v>27972546</v>
      </c>
      <c r="T59" t="str">
        <f>IF(K59&lt;=30,"ROTACION ALTA",IF(K59&lt;30,"ROTACION MEDIA",IF(K59&lt;60,"ROTACION BAJA",IF(K59&gt;60,"LIQUIDAR"))))</f>
        <v>LIQUIDAR</v>
      </c>
      <c r="U59" s="6">
        <f>IF(T59="ROTACION ALTA",P59,IF(T59="ROTACION MEDIA",P59*0.97,IF(T59="ROTACION BAJA",P59*0.9,IF(T59="LIQUIDAR",P59*0.85))))</f>
        <v>23564285.649999999</v>
      </c>
      <c r="V59" s="18">
        <f>_xlfn.XLOOKUP(A59,'Data precios'!A:A,'Data precios'!D:D,"",0,-1)</f>
        <v>24900000</v>
      </c>
      <c r="W59" s="9">
        <f>V59-P59</f>
        <v>-2822689</v>
      </c>
      <c r="X59" s="11">
        <f>IF(K59&lt;=15,Z59,IF(K59&lt;30,AA59,IF(K59&lt;60,AB59,IF(K59&gt;60,AC59))))</f>
        <v>19920000</v>
      </c>
      <c r="Y59" s="9">
        <f>IFERROR(X59-V59,"")</f>
        <v>-4980000</v>
      </c>
      <c r="Z59" s="6">
        <f>_xlfn.XLOOKUP($A59,'Data precios'!$A:$A,'Data precios'!G:G,"",0,-1)</f>
        <v>23157000</v>
      </c>
      <c r="AA59" s="6">
        <f>_xlfn.XLOOKUP($A59,'Data precios'!$A:$A,'Data precios'!H:H,"",0,-1)</f>
        <v>22410000</v>
      </c>
      <c r="AB59" s="6">
        <f>_xlfn.XLOOKUP($A59,'Data precios'!$A:$A,'Data precios'!I:I,"",0,-1)</f>
        <v>21165000</v>
      </c>
      <c r="AC59" s="6">
        <f>_xlfn.XLOOKUP($A59,'Data precios'!$A:$A,'Data precios'!J:J,"",0,-1)</f>
        <v>19920000</v>
      </c>
    </row>
    <row r="60" spans="1:29" ht="15" thickBot="1" x14ac:dyDescent="0.35">
      <c r="A60" t="s">
        <v>4115</v>
      </c>
      <c r="B60" t="s">
        <v>341</v>
      </c>
      <c r="C60" t="s">
        <v>35</v>
      </c>
      <c r="D60" t="s">
        <v>62</v>
      </c>
      <c r="E60" t="s">
        <v>4116</v>
      </c>
      <c r="F60">
        <v>2026</v>
      </c>
      <c r="G60">
        <v>0</v>
      </c>
      <c r="I60" t="s">
        <v>343</v>
      </c>
      <c r="J60" t="s">
        <v>357</v>
      </c>
      <c r="K60">
        <v>459</v>
      </c>
      <c r="L60" t="s">
        <v>8640</v>
      </c>
      <c r="M60">
        <v>21062857</v>
      </c>
      <c r="N60">
        <v>1471645</v>
      </c>
      <c r="O60">
        <v>22534502</v>
      </c>
      <c r="P60">
        <v>18990000</v>
      </c>
      <c r="Q60">
        <v>-3544502</v>
      </c>
      <c r="R60">
        <v>-1867</v>
      </c>
      <c r="S60" s="5">
        <f>IFERROR(VLOOKUP(A60,'Base ATR'!$1:$1048576,3,FALSE),O60)</f>
        <v>22534502</v>
      </c>
      <c r="T60" t="str">
        <f>IF(K60&lt;=30,"ROTACION ALTA",IF(K60&lt;30,"ROTACION MEDIA",IF(K60&lt;60,"ROTACION BAJA",IF(K60&gt;60,"LIQUIDAR"))))</f>
        <v>LIQUIDAR</v>
      </c>
      <c r="U60" s="6">
        <f>IF(T60="ROTACION ALTA",P60,IF(T60="ROTACION MEDIA",P60*0.97,IF(T60="ROTACION BAJA",P60*0.9,IF(T60="LIQUIDAR",P60*0.85))))</f>
        <v>16141500</v>
      </c>
      <c r="V60" s="18" t="str">
        <f>_xlfn.XLOOKUP(A60,'Data precios'!A:A,'Data precios'!D:D,"",0,-1)</f>
        <v>USO SERVICIO/GERENCIA</v>
      </c>
      <c r="W60" s="9" t="e">
        <f>V60-P60</f>
        <v>#VALUE!</v>
      </c>
      <c r="X60" s="11" t="str">
        <f>IF(K60&lt;=15,Z60,IF(K60&lt;30,AA60,IF(K60&lt;60,AB60,IF(K60&gt;60,AC60))))</f>
        <v/>
      </c>
      <c r="Y60" s="9" t="str">
        <f>IFERROR(X60-V60,"")</f>
        <v/>
      </c>
      <c r="Z60" s="6" t="str">
        <f>_xlfn.XLOOKUP($A60,'Data precios'!$A:$A,'Data precios'!G:G,"",0,-1)</f>
        <v/>
      </c>
      <c r="AA60" s="6" t="str">
        <f>_xlfn.XLOOKUP($A60,'Data precios'!$A:$A,'Data precios'!H:H,"",0,-1)</f>
        <v/>
      </c>
      <c r="AB60" s="6" t="str">
        <f>_xlfn.XLOOKUP($A60,'Data precios'!$A:$A,'Data precios'!I:I,"",0,-1)</f>
        <v/>
      </c>
      <c r="AC60" s="6" t="str">
        <f>_xlfn.XLOOKUP($A60,'Data precios'!$A:$A,'Data precios'!J:J,"",0,-1)</f>
        <v/>
      </c>
    </row>
    <row r="61" spans="1:29" ht="15" thickBot="1" x14ac:dyDescent="0.35">
      <c r="A61" t="s">
        <v>4017</v>
      </c>
      <c r="B61" t="s">
        <v>341</v>
      </c>
      <c r="C61" t="s">
        <v>293</v>
      </c>
      <c r="D61" t="s">
        <v>62</v>
      </c>
      <c r="E61" t="s">
        <v>4000</v>
      </c>
      <c r="F61">
        <v>2025</v>
      </c>
      <c r="G61">
        <v>0</v>
      </c>
      <c r="I61" t="s">
        <v>260</v>
      </c>
      <c r="J61" t="s">
        <v>72</v>
      </c>
      <c r="K61">
        <v>326</v>
      </c>
      <c r="L61" t="s">
        <v>4001</v>
      </c>
      <c r="M61">
        <v>23019217</v>
      </c>
      <c r="N61">
        <v>82230</v>
      </c>
      <c r="O61">
        <v>23101447</v>
      </c>
      <c r="P61">
        <v>22590000</v>
      </c>
      <c r="Q61">
        <v>-511447</v>
      </c>
      <c r="R61">
        <v>-226</v>
      </c>
      <c r="S61" s="5">
        <f>IFERROR(VLOOKUP(A61,'Base ATR'!$1:$1048576,3,FALSE),O61)</f>
        <v>23101447</v>
      </c>
      <c r="T61" t="str">
        <f>IF(K61&lt;=30,"ROTACION ALTA",IF(K61&lt;30,"ROTACION MEDIA",IF(K61&lt;60,"ROTACION BAJA",IF(K61&gt;60,"LIQUIDAR"))))</f>
        <v>LIQUIDAR</v>
      </c>
      <c r="U61" s="6">
        <f>IF(T61="ROTACION ALTA",P61,IF(T61="ROTACION MEDIA",P61*0.97,IF(T61="ROTACION BAJA",P61*0.9,IF(T61="LIQUIDAR",P61*0.85))))</f>
        <v>19201500</v>
      </c>
      <c r="V61" s="18" t="str">
        <f>_xlfn.XLOOKUP(A61,'Data precios'!A:A,'Data precios'!D:D,"",0,-1)</f>
        <v/>
      </c>
      <c r="W61" s="9" t="e">
        <f>V61-P61</f>
        <v>#VALUE!</v>
      </c>
      <c r="X61" s="11" t="str">
        <f>IF(K61&lt;=15,Z61,IF(K61&lt;30,AA61,IF(K61&lt;60,AB61,IF(K61&gt;60,AC61))))</f>
        <v/>
      </c>
      <c r="Y61" s="9" t="str">
        <f>IFERROR(X61-V61,"")</f>
        <v/>
      </c>
      <c r="Z61" s="6" t="str">
        <f>_xlfn.XLOOKUP($A61,'Data precios'!$A:$A,'Data precios'!G:G,"",0,-1)</f>
        <v/>
      </c>
      <c r="AA61" s="6" t="str">
        <f>_xlfn.XLOOKUP($A61,'Data precios'!$A:$A,'Data precios'!H:H,"",0,-1)</f>
        <v/>
      </c>
      <c r="AB61" s="6" t="str">
        <f>_xlfn.XLOOKUP($A61,'Data precios'!$A:$A,'Data precios'!I:I,"",0,-1)</f>
        <v/>
      </c>
      <c r="AC61" s="6" t="str">
        <f>_xlfn.XLOOKUP($A61,'Data precios'!$A:$A,'Data precios'!J:J,"",0,-1)</f>
        <v/>
      </c>
    </row>
    <row r="62" spans="1:29" ht="15" thickBot="1" x14ac:dyDescent="0.35">
      <c r="A62" t="s">
        <v>4011</v>
      </c>
      <c r="B62" t="s">
        <v>341</v>
      </c>
      <c r="C62" t="s">
        <v>35</v>
      </c>
      <c r="D62" t="s">
        <v>62</v>
      </c>
      <c r="E62" t="s">
        <v>4000</v>
      </c>
      <c r="F62">
        <v>2025</v>
      </c>
      <c r="G62">
        <v>0</v>
      </c>
      <c r="I62" t="s">
        <v>260</v>
      </c>
      <c r="J62" t="s">
        <v>4007</v>
      </c>
      <c r="K62">
        <v>326</v>
      </c>
      <c r="L62" t="s">
        <v>4001</v>
      </c>
      <c r="M62">
        <v>23019217</v>
      </c>
      <c r="N62">
        <v>82230</v>
      </c>
      <c r="O62">
        <v>23101447</v>
      </c>
      <c r="P62">
        <v>22590000</v>
      </c>
      <c r="Q62">
        <v>-511447</v>
      </c>
      <c r="R62">
        <v>-226</v>
      </c>
      <c r="S62" s="5">
        <f>IFERROR(VLOOKUP(A62,'Base ATR'!$1:$1048576,3,FALSE),O62)</f>
        <v>23101447</v>
      </c>
      <c r="T62" t="str">
        <f>IF(K62&lt;=30,"ROTACION ALTA",IF(K62&lt;30,"ROTACION MEDIA",IF(K62&lt;60,"ROTACION BAJA",IF(K62&gt;60,"LIQUIDAR"))))</f>
        <v>LIQUIDAR</v>
      </c>
      <c r="U62" s="6">
        <f>IF(T62="ROTACION ALTA",P62,IF(T62="ROTACION MEDIA",P62*0.97,IF(T62="ROTACION BAJA",P62*0.9,IF(T62="LIQUIDAR",P62*0.85))))</f>
        <v>19201500</v>
      </c>
      <c r="V62" s="18" t="str">
        <f>_xlfn.XLOOKUP(A62,'Data precios'!A:A,'Data precios'!D:D,"",0,-1)</f>
        <v/>
      </c>
      <c r="W62" s="9" t="e">
        <f>V62-P62</f>
        <v>#VALUE!</v>
      </c>
      <c r="X62" s="11" t="str">
        <f>IF(K62&lt;=15,Z62,IF(K62&lt;30,AA62,IF(K62&lt;60,AB62,IF(K62&gt;60,AC62))))</f>
        <v/>
      </c>
      <c r="Y62" s="9" t="str">
        <f>IFERROR(X62-V62,"")</f>
        <v/>
      </c>
      <c r="Z62" s="6" t="str">
        <f>_xlfn.XLOOKUP($A62,'Data precios'!$A:$A,'Data precios'!G:G,"",0,-1)</f>
        <v/>
      </c>
      <c r="AA62" s="6" t="str">
        <f>_xlfn.XLOOKUP($A62,'Data precios'!$A:$A,'Data precios'!H:H,"",0,-1)</f>
        <v/>
      </c>
      <c r="AB62" s="6" t="str">
        <f>_xlfn.XLOOKUP($A62,'Data precios'!$A:$A,'Data precios'!I:I,"",0,-1)</f>
        <v/>
      </c>
      <c r="AC62" s="6" t="str">
        <f>_xlfn.XLOOKUP($A62,'Data precios'!$A:$A,'Data precios'!J:J,"",0,-1)</f>
        <v/>
      </c>
    </row>
    <row r="63" spans="1:29" ht="15" thickBot="1" x14ac:dyDescent="0.35">
      <c r="A63" t="s">
        <v>4002</v>
      </c>
      <c r="B63" t="s">
        <v>341</v>
      </c>
      <c r="C63" t="s">
        <v>30</v>
      </c>
      <c r="D63" t="s">
        <v>62</v>
      </c>
      <c r="E63" t="s">
        <v>4000</v>
      </c>
      <c r="F63">
        <v>2025</v>
      </c>
      <c r="G63">
        <v>0</v>
      </c>
      <c r="I63" t="s">
        <v>260</v>
      </c>
      <c r="J63" t="s">
        <v>72</v>
      </c>
      <c r="K63">
        <v>326</v>
      </c>
      <c r="L63" t="s">
        <v>4001</v>
      </c>
      <c r="M63">
        <v>23019217</v>
      </c>
      <c r="N63">
        <v>82230</v>
      </c>
      <c r="O63">
        <v>23101447</v>
      </c>
      <c r="P63">
        <v>22590000</v>
      </c>
      <c r="Q63">
        <v>-511447</v>
      </c>
      <c r="R63">
        <v>-226</v>
      </c>
      <c r="S63" s="5">
        <f>IFERROR(VLOOKUP(A63,'Base ATR'!$1:$1048576,3,FALSE),O63)</f>
        <v>23101447</v>
      </c>
      <c r="T63" t="str">
        <f>IF(K63&lt;=30,"ROTACION ALTA",IF(K63&lt;30,"ROTACION MEDIA",IF(K63&lt;60,"ROTACION BAJA",IF(K63&gt;60,"LIQUIDAR"))))</f>
        <v>LIQUIDAR</v>
      </c>
      <c r="U63" s="6">
        <f>IF(T63="ROTACION ALTA",P63,IF(T63="ROTACION MEDIA",P63*0.97,IF(T63="ROTACION BAJA",P63*0.9,IF(T63="LIQUIDAR",P63*0.85))))</f>
        <v>19201500</v>
      </c>
      <c r="V63" s="18" t="str">
        <f>_xlfn.XLOOKUP(A63,'Data precios'!A:A,'Data precios'!D:D,"",0,-1)</f>
        <v/>
      </c>
      <c r="W63" s="9" t="e">
        <f>V63-P63</f>
        <v>#VALUE!</v>
      </c>
      <c r="X63" s="11" t="str">
        <f>IF(K63&lt;=15,Z63,IF(K63&lt;30,AA63,IF(K63&lt;60,AB63,IF(K63&gt;60,AC63))))</f>
        <v/>
      </c>
      <c r="Y63" s="9" t="str">
        <f>IFERROR(X63-V63,"")</f>
        <v/>
      </c>
      <c r="Z63" s="6" t="str">
        <f>_xlfn.XLOOKUP($A63,'Data precios'!$A:$A,'Data precios'!G:G,"",0,-1)</f>
        <v/>
      </c>
      <c r="AA63" s="6" t="str">
        <f>_xlfn.XLOOKUP($A63,'Data precios'!$A:$A,'Data precios'!H:H,"",0,-1)</f>
        <v/>
      </c>
      <c r="AB63" s="6" t="str">
        <f>_xlfn.XLOOKUP($A63,'Data precios'!$A:$A,'Data precios'!I:I,"",0,-1)</f>
        <v/>
      </c>
      <c r="AC63" s="6" t="str">
        <f>_xlfn.XLOOKUP($A63,'Data precios'!$A:$A,'Data precios'!J:J,"",0,-1)</f>
        <v/>
      </c>
    </row>
    <row r="64" spans="1:29" ht="15" thickBot="1" x14ac:dyDescent="0.35">
      <c r="A64" t="s">
        <v>4005</v>
      </c>
      <c r="B64" t="s">
        <v>341</v>
      </c>
      <c r="C64" t="s">
        <v>4006</v>
      </c>
      <c r="D64" t="s">
        <v>62</v>
      </c>
      <c r="E64" t="s">
        <v>4000</v>
      </c>
      <c r="F64">
        <v>2025</v>
      </c>
      <c r="G64">
        <v>0</v>
      </c>
      <c r="I64" t="s">
        <v>260</v>
      </c>
      <c r="J64" t="s">
        <v>4007</v>
      </c>
      <c r="K64">
        <v>326</v>
      </c>
      <c r="L64" t="s">
        <v>4001</v>
      </c>
      <c r="M64">
        <v>23019217</v>
      </c>
      <c r="N64">
        <v>82230</v>
      </c>
      <c r="O64">
        <v>23101447</v>
      </c>
      <c r="P64">
        <v>22590000</v>
      </c>
      <c r="Q64">
        <v>-511447</v>
      </c>
      <c r="R64">
        <v>-226</v>
      </c>
      <c r="S64" s="5">
        <f>IFERROR(VLOOKUP(A64,'Base ATR'!$1:$1048576,3,FALSE),O64)</f>
        <v>23101447</v>
      </c>
      <c r="T64" t="str">
        <f>IF(K64&lt;=30,"ROTACION ALTA",IF(K64&lt;30,"ROTACION MEDIA",IF(K64&lt;60,"ROTACION BAJA",IF(K64&gt;60,"LIQUIDAR"))))</f>
        <v>LIQUIDAR</v>
      </c>
      <c r="U64" s="6">
        <f>IF(T64="ROTACION ALTA",P64,IF(T64="ROTACION MEDIA",P64*0.97,IF(T64="ROTACION BAJA",P64*0.9,IF(T64="LIQUIDAR",P64*0.85))))</f>
        <v>19201500</v>
      </c>
      <c r="V64" s="18" t="str">
        <f>_xlfn.XLOOKUP(A64,'Data precios'!A:A,'Data precios'!D:D,"",0,-1)</f>
        <v/>
      </c>
      <c r="W64" s="9" t="e">
        <f>V64-P64</f>
        <v>#VALUE!</v>
      </c>
      <c r="X64" s="11" t="str">
        <f>IF(K64&lt;=15,Z64,IF(K64&lt;30,AA64,IF(K64&lt;60,AB64,IF(K64&gt;60,AC64))))</f>
        <v/>
      </c>
      <c r="Y64" s="9" t="str">
        <f>IFERROR(X64-V64,"")</f>
        <v/>
      </c>
      <c r="Z64" s="6" t="str">
        <f>_xlfn.XLOOKUP($A64,'Data precios'!$A:$A,'Data precios'!G:G,"",0,-1)</f>
        <v/>
      </c>
      <c r="AA64" s="6" t="str">
        <f>_xlfn.XLOOKUP($A64,'Data precios'!$A:$A,'Data precios'!H:H,"",0,-1)</f>
        <v/>
      </c>
      <c r="AB64" s="6" t="str">
        <f>_xlfn.XLOOKUP($A64,'Data precios'!$A:$A,'Data precios'!I:I,"",0,-1)</f>
        <v/>
      </c>
      <c r="AC64" s="6" t="str">
        <f>_xlfn.XLOOKUP($A64,'Data precios'!$A:$A,'Data precios'!J:J,"",0,-1)</f>
        <v/>
      </c>
    </row>
    <row r="65" spans="1:29" ht="15" thickBot="1" x14ac:dyDescent="0.35">
      <c r="A65" t="s">
        <v>4008</v>
      </c>
      <c r="B65" t="s">
        <v>341</v>
      </c>
      <c r="C65" t="s">
        <v>293</v>
      </c>
      <c r="D65" t="s">
        <v>62</v>
      </c>
      <c r="E65" t="s">
        <v>4000</v>
      </c>
      <c r="F65">
        <v>2025</v>
      </c>
      <c r="G65">
        <v>0</v>
      </c>
      <c r="I65" t="s">
        <v>260</v>
      </c>
      <c r="J65" t="s">
        <v>4009</v>
      </c>
      <c r="K65">
        <v>326</v>
      </c>
      <c r="L65" t="s">
        <v>4001</v>
      </c>
      <c r="M65">
        <v>23019217</v>
      </c>
      <c r="N65">
        <v>82230</v>
      </c>
      <c r="O65">
        <v>23101447</v>
      </c>
      <c r="P65">
        <v>22590000</v>
      </c>
      <c r="Q65">
        <v>-511447</v>
      </c>
      <c r="R65">
        <v>-226</v>
      </c>
      <c r="S65" s="5">
        <f>IFERROR(VLOOKUP(A65,'Base ATR'!$1:$1048576,3,FALSE),O65)</f>
        <v>23101447</v>
      </c>
      <c r="T65" t="str">
        <f>IF(K65&lt;=30,"ROTACION ALTA",IF(K65&lt;30,"ROTACION MEDIA",IF(K65&lt;60,"ROTACION BAJA",IF(K65&gt;60,"LIQUIDAR"))))</f>
        <v>LIQUIDAR</v>
      </c>
      <c r="U65" s="6">
        <f>IF(T65="ROTACION ALTA",P65,IF(T65="ROTACION MEDIA",P65*0.97,IF(T65="ROTACION BAJA",P65*0.9,IF(T65="LIQUIDAR",P65*0.85))))</f>
        <v>19201500</v>
      </c>
      <c r="V65" s="18" t="str">
        <f>_xlfn.XLOOKUP(A65,'Data precios'!A:A,'Data precios'!D:D,"",0,-1)</f>
        <v/>
      </c>
      <c r="W65" s="9" t="e">
        <f>V65-P65</f>
        <v>#VALUE!</v>
      </c>
      <c r="X65" s="11" t="str">
        <f>IF(K65&lt;=15,Z65,IF(K65&lt;30,AA65,IF(K65&lt;60,AB65,IF(K65&gt;60,AC65))))</f>
        <v/>
      </c>
      <c r="Y65" s="9" t="str">
        <f>IFERROR(X65-V65,"")</f>
        <v/>
      </c>
      <c r="Z65" s="6" t="str">
        <f>_xlfn.XLOOKUP($A65,'Data precios'!$A:$A,'Data precios'!G:G,"",0,-1)</f>
        <v/>
      </c>
      <c r="AA65" s="6" t="str">
        <f>_xlfn.XLOOKUP($A65,'Data precios'!$A:$A,'Data precios'!H:H,"",0,-1)</f>
        <v/>
      </c>
      <c r="AB65" s="6" t="str">
        <f>_xlfn.XLOOKUP($A65,'Data precios'!$A:$A,'Data precios'!I:I,"",0,-1)</f>
        <v/>
      </c>
      <c r="AC65" s="6" t="str">
        <f>_xlfn.XLOOKUP($A65,'Data precios'!$A:$A,'Data precios'!J:J,"",0,-1)</f>
        <v/>
      </c>
    </row>
    <row r="66" spans="1:29" ht="15" thickBot="1" x14ac:dyDescent="0.35">
      <c r="A66" t="s">
        <v>5347</v>
      </c>
      <c r="B66" t="s">
        <v>341</v>
      </c>
      <c r="C66" t="s">
        <v>35</v>
      </c>
      <c r="D66" t="s">
        <v>24</v>
      </c>
      <c r="E66" t="s">
        <v>5310</v>
      </c>
      <c r="F66">
        <v>2025</v>
      </c>
      <c r="G66">
        <v>28620</v>
      </c>
      <c r="I66" t="s">
        <v>26</v>
      </c>
      <c r="J66" t="s">
        <v>5342</v>
      </c>
      <c r="K66">
        <v>116</v>
      </c>
      <c r="L66" t="s">
        <v>8593</v>
      </c>
      <c r="M66">
        <v>37000000</v>
      </c>
      <c r="N66">
        <v>0</v>
      </c>
      <c r="O66">
        <v>37000000</v>
      </c>
      <c r="P66">
        <v>32990000</v>
      </c>
      <c r="Q66">
        <v>-4010000</v>
      </c>
      <c r="R66">
        <v>-1216</v>
      </c>
      <c r="S66" s="5">
        <f>IFERROR(VLOOKUP(A66,'Base ATR'!$1:$1048576,3,FALSE),O66)</f>
        <v>37000000</v>
      </c>
      <c r="T66" t="str">
        <f>IF(K66&lt;=30,"ROTACION ALTA",IF(K66&lt;30,"ROTACION MEDIA",IF(K66&lt;60,"ROTACION BAJA",IF(K66&gt;60,"LIQUIDAR"))))</f>
        <v>LIQUIDAR</v>
      </c>
      <c r="U66" s="6">
        <f>IF(T66="ROTACION ALTA",P66,IF(T66="ROTACION MEDIA",P66*0.97,IF(T66="ROTACION BAJA",P66*0.9,IF(T66="LIQUIDAR",P66*0.85))))</f>
        <v>28041500</v>
      </c>
      <c r="V66" s="18">
        <f>_xlfn.XLOOKUP(A66,'Data precios'!A:A,'Data precios'!D:D,"",0,-1)</f>
        <v>30500000</v>
      </c>
      <c r="W66" s="9">
        <f>V66-P66</f>
        <v>-2490000</v>
      </c>
      <c r="X66" s="11">
        <f>IF(K66&lt;=15,Z66,IF(K66&lt;30,AA66,IF(K66&lt;60,AB66,IF(K66&gt;60,AC66))))</f>
        <v>25925000</v>
      </c>
      <c r="Y66" s="9">
        <f>IFERROR(X66-V66,"")</f>
        <v>-4575000</v>
      </c>
      <c r="Z66" s="6">
        <f>_xlfn.XLOOKUP($A66,'Data precios'!$A:$A,'Data precios'!G:G,"",0,-1)</f>
        <v>25925000</v>
      </c>
      <c r="AA66" s="6">
        <f>_xlfn.XLOOKUP($A66,'Data precios'!$A:$A,'Data precios'!H:H,"",0,-1)</f>
        <v>25925000</v>
      </c>
      <c r="AB66" s="6">
        <f>_xlfn.XLOOKUP($A66,'Data precios'!$A:$A,'Data precios'!I:I,"",0,-1)</f>
        <v>25925000</v>
      </c>
      <c r="AC66" s="6">
        <f>_xlfn.XLOOKUP($A66,'Data precios'!$A:$A,'Data precios'!J:J,"",0,-1)</f>
        <v>25925000</v>
      </c>
    </row>
    <row r="67" spans="1:29" ht="15" thickBot="1" x14ac:dyDescent="0.35">
      <c r="A67" t="s">
        <v>8700</v>
      </c>
      <c r="B67" t="s">
        <v>341</v>
      </c>
      <c r="C67" t="s">
        <v>386</v>
      </c>
      <c r="D67" t="s">
        <v>24</v>
      </c>
      <c r="E67" t="s">
        <v>8701</v>
      </c>
      <c r="F67">
        <v>2025</v>
      </c>
      <c r="G67">
        <v>0</v>
      </c>
      <c r="I67" t="s">
        <v>26</v>
      </c>
      <c r="J67" t="s">
        <v>8702</v>
      </c>
      <c r="K67">
        <v>34</v>
      </c>
      <c r="L67" t="s">
        <v>52</v>
      </c>
      <c r="M67">
        <v>58536100</v>
      </c>
      <c r="N67">
        <v>0</v>
      </c>
      <c r="O67">
        <v>58536100</v>
      </c>
      <c r="P67">
        <v>58536100</v>
      </c>
      <c r="Q67">
        <v>0</v>
      </c>
      <c r="R67">
        <v>0</v>
      </c>
      <c r="S67" s="5">
        <f>IFERROR(VLOOKUP(A67,'Base ATR'!$1:$1048576,3,FALSE),O67)</f>
        <v>58536100</v>
      </c>
      <c r="T67" t="str">
        <f>IF(K67&lt;=30,"ROTACION ALTA",IF(K67&lt;30,"ROTACION MEDIA",IF(K67&lt;60,"ROTACION BAJA",IF(K67&gt;60,"LIQUIDAR"))))</f>
        <v>ROTACION BAJA</v>
      </c>
      <c r="U67" s="6">
        <f>IF(T67="ROTACION ALTA",P67,IF(T67="ROTACION MEDIA",P67*0.97,IF(T67="ROTACION BAJA",P67*0.9,IF(T67="LIQUIDAR",P67*0.85))))</f>
        <v>52682490</v>
      </c>
      <c r="V67" s="18">
        <f>_xlfn.XLOOKUP(A67,'Data precios'!A:A,'Data precios'!D:D,"",0,-1)</f>
        <v>56000000</v>
      </c>
      <c r="W67" s="9">
        <f>IFERROR(V67-P67,"")</f>
        <v>-2536100</v>
      </c>
      <c r="X67" s="11">
        <f>IF(K67&lt;=15,Z67,IF(K67&lt;30,AA67,IF(K67&lt;60,AB67,IF(K67&gt;60,AC67))))</f>
        <v>52640000</v>
      </c>
      <c r="Y67" s="9">
        <f>IFERROR(X67-V67,"")</f>
        <v>-3360000</v>
      </c>
      <c r="Z67" s="6">
        <f>_xlfn.XLOOKUP($A67,'Data precios'!$A:$A,'Data precios'!G:G,"",0,-1)</f>
        <v>56000000</v>
      </c>
      <c r="AA67" s="6">
        <f>_xlfn.XLOOKUP($A67,'Data precios'!$A:$A,'Data precios'!H:H,"",0,-1)</f>
        <v>54320000</v>
      </c>
      <c r="AB67" s="6">
        <f>_xlfn.XLOOKUP($A67,'Data precios'!$A:$A,'Data precios'!I:I,"",0,-1)</f>
        <v>52640000</v>
      </c>
      <c r="AC67" s="6">
        <f>_xlfn.XLOOKUP($A67,'Data precios'!$A:$A,'Data precios'!J:J,"",0,-1)</f>
        <v>50400000</v>
      </c>
    </row>
    <row r="68" spans="1:29" ht="15" thickBot="1" x14ac:dyDescent="0.35">
      <c r="A68" t="s">
        <v>5536</v>
      </c>
      <c r="B68" t="s">
        <v>341</v>
      </c>
      <c r="C68" t="s">
        <v>293</v>
      </c>
      <c r="D68" t="s">
        <v>24</v>
      </c>
      <c r="E68" t="s">
        <v>8569</v>
      </c>
      <c r="F68">
        <v>2026</v>
      </c>
      <c r="G68">
        <v>5964</v>
      </c>
      <c r="I68" t="s">
        <v>26</v>
      </c>
      <c r="J68" t="s">
        <v>225</v>
      </c>
      <c r="K68">
        <v>70</v>
      </c>
      <c r="L68" t="s">
        <v>52</v>
      </c>
      <c r="M68">
        <v>33921345</v>
      </c>
      <c r="N68">
        <v>0</v>
      </c>
      <c r="O68">
        <v>33921345</v>
      </c>
      <c r="P68">
        <v>29990000</v>
      </c>
      <c r="Q68">
        <v>-3931345</v>
      </c>
      <c r="R68">
        <v>-1311</v>
      </c>
      <c r="S68" s="5">
        <f>IFERROR(VLOOKUP(A68,'Base ATR'!$1:$1048576,3,FALSE),O68)</f>
        <v>33921345</v>
      </c>
      <c r="T68" t="str">
        <f>IF(K68&lt;=30,"ROTACION ALTA",IF(K68&lt;30,"ROTACION MEDIA",IF(K68&lt;60,"ROTACION BAJA",IF(K68&gt;60,"LIQUIDAR"))))</f>
        <v>LIQUIDAR</v>
      </c>
      <c r="U68" s="6">
        <f>IF(T68="ROTACION ALTA",P68,IF(T68="ROTACION MEDIA",P68*0.97,IF(T68="ROTACION BAJA",P68*0.9,IF(T68="LIQUIDAR",P68*0.85))))</f>
        <v>25491500</v>
      </c>
      <c r="V68" s="18">
        <f>_xlfn.XLOOKUP(A68,'Data precios'!A:A,'Data precios'!D:D,"",0,-1)</f>
        <v>31100000</v>
      </c>
      <c r="W68" s="9">
        <f>IFERROR(V68-P68,"")</f>
        <v>1110000</v>
      </c>
      <c r="X68" s="11">
        <f>IF(K68&lt;=15,Z68,IF(K68&lt;30,AA68,IF(K68&lt;60,AB68,IF(K68&gt;60,AC68))))</f>
        <v>27990000</v>
      </c>
      <c r="Y68" s="9">
        <f>IFERROR(X68-V68,"")</f>
        <v>-3110000</v>
      </c>
      <c r="Z68" s="6">
        <f>_xlfn.XLOOKUP($A68,'Data precios'!$A:$A,'Data precios'!G:G,"",0,-1)</f>
        <v>31100000</v>
      </c>
      <c r="AA68" s="6">
        <f>_xlfn.XLOOKUP($A68,'Data precios'!$A:$A,'Data precios'!H:H,"",0,-1)</f>
        <v>30167000</v>
      </c>
      <c r="AB68" s="6">
        <f>_xlfn.XLOOKUP($A68,'Data precios'!$A:$A,'Data precios'!I:I,"",0,-1)</f>
        <v>29234000</v>
      </c>
      <c r="AC68" s="6">
        <f>_xlfn.XLOOKUP($A68,'Data precios'!$A:$A,'Data precios'!J:J,"",0,-1)</f>
        <v>27990000</v>
      </c>
    </row>
    <row r="69" spans="1:29" ht="15" thickBot="1" x14ac:dyDescent="0.35">
      <c r="A69" t="s">
        <v>7183</v>
      </c>
      <c r="B69" t="s">
        <v>341</v>
      </c>
      <c r="C69" t="s">
        <v>35</v>
      </c>
      <c r="D69" t="s">
        <v>58</v>
      </c>
      <c r="E69" t="s">
        <v>8587</v>
      </c>
      <c r="F69">
        <v>2026</v>
      </c>
      <c r="G69">
        <v>3756</v>
      </c>
      <c r="I69" t="s">
        <v>343</v>
      </c>
      <c r="J69" t="s">
        <v>8588</v>
      </c>
      <c r="K69">
        <v>95</v>
      </c>
      <c r="L69" t="s">
        <v>344</v>
      </c>
      <c r="M69">
        <v>14110588</v>
      </c>
      <c r="N69">
        <v>731651</v>
      </c>
      <c r="O69">
        <v>14842239</v>
      </c>
      <c r="P69">
        <v>16798319</v>
      </c>
      <c r="Q69">
        <v>1956080</v>
      </c>
      <c r="R69">
        <v>1164</v>
      </c>
      <c r="S69" s="5">
        <f>IFERROR(VLOOKUP(A69,'Base ATR'!$1:$1048576,3,FALSE),O69)</f>
        <v>14842239</v>
      </c>
      <c r="T69" t="str">
        <f>IF(K69&lt;=30,"ROTACION ALTA",IF(K69&lt;30,"ROTACION MEDIA",IF(K69&lt;60,"ROTACION BAJA",IF(K69&gt;60,"LIQUIDAR"))))</f>
        <v>LIQUIDAR</v>
      </c>
      <c r="U69" s="6">
        <f>IF(T69="ROTACION ALTA",P69,IF(T69="ROTACION MEDIA",P69*0.97,IF(T69="ROTACION BAJA",P69*0.9,IF(T69="LIQUIDAR",P69*0.85))))</f>
        <v>14278571.15</v>
      </c>
      <c r="V69" s="18">
        <f>_xlfn.XLOOKUP(A69,'Data precios'!A:A,'Data precios'!D:D,"",0,-1)</f>
        <v>18500000</v>
      </c>
      <c r="W69" s="9">
        <f>IFERROR(V69-P69,"")</f>
        <v>1701681</v>
      </c>
      <c r="X69" s="11">
        <f>IF(K69&lt;=15,Z69,IF(K69&lt;30,AA69,IF(K69&lt;60,AB69,IF(K69&gt;60,AC69))))</f>
        <v>15725000</v>
      </c>
      <c r="Y69" s="9">
        <f>IFERROR(X69-V69,"")</f>
        <v>-2775000</v>
      </c>
      <c r="Z69" s="6">
        <f>_xlfn.XLOOKUP($A69,'Data precios'!$A:$A,'Data precios'!G:G,"",0,-1)</f>
        <v>15725000</v>
      </c>
      <c r="AA69" s="6">
        <f>_xlfn.XLOOKUP($A69,'Data precios'!$A:$A,'Data precios'!H:H,"",0,-1)</f>
        <v>15725000</v>
      </c>
      <c r="AB69" s="6">
        <f>_xlfn.XLOOKUP($A69,'Data precios'!$A:$A,'Data precios'!I:I,"",0,-1)</f>
        <v>15725000</v>
      </c>
      <c r="AC69" s="6">
        <f>_xlfn.XLOOKUP($A69,'Data precios'!$A:$A,'Data precios'!J:J,"",0,-1)</f>
        <v>15725000</v>
      </c>
    </row>
    <row r="70" spans="1:29" ht="15" thickBot="1" x14ac:dyDescent="0.35">
      <c r="A70" t="s">
        <v>7196</v>
      </c>
      <c r="B70" t="s">
        <v>341</v>
      </c>
      <c r="C70" t="s">
        <v>35</v>
      </c>
      <c r="D70" t="s">
        <v>58</v>
      </c>
      <c r="E70" t="s">
        <v>8586</v>
      </c>
      <c r="F70">
        <v>2026</v>
      </c>
      <c r="G70">
        <v>3478</v>
      </c>
      <c r="I70" t="s">
        <v>343</v>
      </c>
      <c r="J70" t="s">
        <v>284</v>
      </c>
      <c r="K70">
        <v>95</v>
      </c>
      <c r="L70" t="s">
        <v>344</v>
      </c>
      <c r="M70">
        <v>33169412</v>
      </c>
      <c r="N70">
        <v>2080269</v>
      </c>
      <c r="O70">
        <v>35249681</v>
      </c>
      <c r="P70">
        <v>39487395</v>
      </c>
      <c r="Q70">
        <v>4237714</v>
      </c>
      <c r="R70">
        <v>1073</v>
      </c>
      <c r="S70" s="5">
        <f>IFERROR(VLOOKUP(A70,'Base ATR'!$1:$1048576,3,FALSE),O70)</f>
        <v>35249681</v>
      </c>
      <c r="T70" t="str">
        <f>IF(K70&lt;=30,"ROTACION ALTA",IF(K70&lt;30,"ROTACION MEDIA",IF(K70&lt;60,"ROTACION BAJA",IF(K70&gt;60,"LIQUIDAR"))))</f>
        <v>LIQUIDAR</v>
      </c>
      <c r="U70" s="6">
        <f>IF(T70="ROTACION ALTA",P70,IF(T70="ROTACION MEDIA",P70*0.97,IF(T70="ROTACION BAJA",P70*0.9,IF(T70="LIQUIDAR",P70*0.85))))</f>
        <v>33564285.75</v>
      </c>
      <c r="V70" s="18">
        <f>_xlfn.XLOOKUP(A70,'Data precios'!A:A,'Data precios'!D:D,"",0,-1)</f>
        <v>36100000</v>
      </c>
      <c r="W70" s="9">
        <f>IFERROR(V70-P70,"")</f>
        <v>-3387395</v>
      </c>
      <c r="X70" s="11">
        <f>IF(K70&lt;=15,Z70,IF(K70&lt;30,AA70,IF(K70&lt;60,AB70,IF(K70&gt;60,AC70))))</f>
        <v>30685000</v>
      </c>
      <c r="Y70" s="9">
        <f>IFERROR(X70-V70,"")</f>
        <v>-5415000</v>
      </c>
      <c r="Z70" s="6">
        <f>_xlfn.XLOOKUP($A70,'Data precios'!$A:$A,'Data precios'!G:G,"",0,-1)</f>
        <v>30685000</v>
      </c>
      <c r="AA70" s="6">
        <f>_xlfn.XLOOKUP($A70,'Data precios'!$A:$A,'Data precios'!H:H,"",0,-1)</f>
        <v>30685000</v>
      </c>
      <c r="AB70" s="6">
        <f>_xlfn.XLOOKUP($A70,'Data precios'!$A:$A,'Data precios'!I:I,"",0,-1)</f>
        <v>30685000</v>
      </c>
      <c r="AC70" s="6">
        <f>_xlfn.XLOOKUP($A70,'Data precios'!$A:$A,'Data precios'!J:J,"",0,-1)</f>
        <v>30685000</v>
      </c>
    </row>
    <row r="71" spans="1:29" ht="15" thickBot="1" x14ac:dyDescent="0.35">
      <c r="A71" t="s">
        <v>10183</v>
      </c>
      <c r="B71" t="s">
        <v>341</v>
      </c>
      <c r="C71" t="s">
        <v>391</v>
      </c>
      <c r="D71" t="s">
        <v>62</v>
      </c>
      <c r="E71" t="s">
        <v>4013</v>
      </c>
      <c r="F71">
        <v>2026</v>
      </c>
      <c r="G71">
        <v>0</v>
      </c>
      <c r="I71" t="s">
        <v>260</v>
      </c>
      <c r="J71" t="s">
        <v>347</v>
      </c>
      <c r="K71">
        <v>204</v>
      </c>
      <c r="L71" t="s">
        <v>4001</v>
      </c>
      <c r="M71">
        <v>20985546</v>
      </c>
      <c r="N71">
        <v>0</v>
      </c>
      <c r="O71">
        <v>20985546</v>
      </c>
      <c r="P71">
        <v>22764706</v>
      </c>
      <c r="Q71">
        <v>1779160</v>
      </c>
      <c r="R71">
        <v>782</v>
      </c>
      <c r="S71" s="5">
        <f>IFERROR(VLOOKUP(A71,'Base ATR'!$1:$1048576,3,FALSE),O71)</f>
        <v>20985546</v>
      </c>
      <c r="T71" t="str">
        <f>IF(K71&lt;=30,"ROTACION ALTA",IF(K71&lt;30,"ROTACION MEDIA",IF(K71&lt;60,"ROTACION BAJA",IF(K71&gt;60,"LIQUIDAR"))))</f>
        <v>LIQUIDAR</v>
      </c>
      <c r="U71" s="6">
        <f>IF(T71="ROTACION ALTA",P71,IF(T71="ROTACION MEDIA",P71*0.97,IF(T71="ROTACION BAJA",P71*0.9,IF(T71="LIQUIDAR",P71*0.85))))</f>
        <v>19350000.099999998</v>
      </c>
      <c r="V71" s="18" t="str">
        <f>_xlfn.XLOOKUP(A71,'Data precios'!A:A,'Data precios'!D:D,"",0,-1)</f>
        <v/>
      </c>
      <c r="W71" s="9" t="e">
        <f>V71-P71</f>
        <v>#VALUE!</v>
      </c>
      <c r="X71" s="11" t="str">
        <f>IF(K71&lt;=15,Z71,IF(K71&lt;30,AA71,IF(K71&lt;60,AB71,IF(K71&gt;60,AC71))))</f>
        <v/>
      </c>
      <c r="Y71" s="9" t="str">
        <f>IFERROR(X71-V71,"")</f>
        <v/>
      </c>
      <c r="Z71" s="6" t="str">
        <f>_xlfn.XLOOKUP($A71,'Data precios'!$A:$A,'Data precios'!G:G,"",0,-1)</f>
        <v/>
      </c>
      <c r="AA71" s="6" t="str">
        <f>_xlfn.XLOOKUP($A71,'Data precios'!$A:$A,'Data precios'!H:H,"",0,-1)</f>
        <v/>
      </c>
      <c r="AB71" s="6" t="str">
        <f>_xlfn.XLOOKUP($A71,'Data precios'!$A:$A,'Data precios'!I:I,"",0,-1)</f>
        <v/>
      </c>
      <c r="AC71" s="6" t="str">
        <f>_xlfn.XLOOKUP($A71,'Data precios'!$A:$A,'Data precios'!J:J,"",0,-1)</f>
        <v/>
      </c>
    </row>
    <row r="72" spans="1:29" ht="15" thickBot="1" x14ac:dyDescent="0.35">
      <c r="A72" t="s">
        <v>4014</v>
      </c>
      <c r="B72" t="s">
        <v>341</v>
      </c>
      <c r="C72" t="s">
        <v>391</v>
      </c>
      <c r="D72" t="s">
        <v>62</v>
      </c>
      <c r="E72" t="s">
        <v>4013</v>
      </c>
      <c r="F72">
        <v>2026</v>
      </c>
      <c r="G72">
        <v>0</v>
      </c>
      <c r="I72" t="s">
        <v>260</v>
      </c>
      <c r="J72" t="s">
        <v>152</v>
      </c>
      <c r="K72">
        <v>204</v>
      </c>
      <c r="L72" t="s">
        <v>4001</v>
      </c>
      <c r="M72">
        <v>20985546</v>
      </c>
      <c r="N72">
        <v>0</v>
      </c>
      <c r="O72">
        <v>20985546</v>
      </c>
      <c r="P72">
        <v>22990000</v>
      </c>
      <c r="Q72">
        <v>2004454</v>
      </c>
      <c r="R72">
        <v>872</v>
      </c>
      <c r="S72" s="5">
        <f>IFERROR(VLOOKUP(A72,'Base ATR'!$1:$1048576,3,FALSE),O72)</f>
        <v>20985546</v>
      </c>
      <c r="T72" t="str">
        <f t="shared" ref="T72:T135" si="0">IF(K72&lt;=30,"ROTACION ALTA",IF(K72&lt;30,"ROTACION MEDIA",IF(K72&lt;60,"ROTACION BAJA",IF(K72&gt;60,"LIQUIDAR"))))</f>
        <v>LIQUIDAR</v>
      </c>
      <c r="U72" s="6">
        <f t="shared" ref="U72:U135" si="1">IF(T72="ROTACION ALTA",P72,IF(T72="ROTACION MEDIA",P72*0.97,IF(T72="ROTACION BAJA",P72*0.9,IF(T72="LIQUIDAR",P72*0.85))))</f>
        <v>19541500</v>
      </c>
      <c r="V72" s="18" t="str">
        <f>_xlfn.XLOOKUP(A72,'Data precios'!A:A,'Data precios'!D:D,"",0,-1)</f>
        <v/>
      </c>
      <c r="W72" s="9" t="e">
        <f t="shared" ref="W72:W135" si="2">V72-P72</f>
        <v>#VALUE!</v>
      </c>
      <c r="X72" s="11" t="str">
        <f t="shared" ref="X72:X135" si="3">IF(K72&lt;=15,Z72,IF(K72&lt;30,AA72,IF(K72&lt;60,AB72,IF(K72&gt;60,AC72))))</f>
        <v/>
      </c>
      <c r="Y72" s="9" t="str">
        <f t="shared" ref="Y72:Y135" si="4">IFERROR(X72-V72,"")</f>
        <v/>
      </c>
      <c r="Z72" s="6" t="str">
        <f>_xlfn.XLOOKUP($A72,'Data precios'!$A:$A,'Data precios'!G:G,"",0,-1)</f>
        <v/>
      </c>
      <c r="AA72" s="6" t="str">
        <f>_xlfn.XLOOKUP($A72,'Data precios'!$A:$A,'Data precios'!H:H,"",0,-1)</f>
        <v/>
      </c>
      <c r="AB72" s="6" t="str">
        <f>_xlfn.XLOOKUP($A72,'Data precios'!$A:$A,'Data precios'!I:I,"",0,-1)</f>
        <v/>
      </c>
      <c r="AC72" s="6" t="str">
        <f>_xlfn.XLOOKUP($A72,'Data precios'!$A:$A,'Data precios'!J:J,"",0,-1)</f>
        <v/>
      </c>
    </row>
    <row r="73" spans="1:29" ht="15" thickBot="1" x14ac:dyDescent="0.35">
      <c r="A73" t="s">
        <v>8696</v>
      </c>
      <c r="B73" t="s">
        <v>341</v>
      </c>
      <c r="C73" t="s">
        <v>391</v>
      </c>
      <c r="D73" t="s">
        <v>3991</v>
      </c>
      <c r="E73" t="s">
        <v>8697</v>
      </c>
      <c r="F73">
        <v>2026</v>
      </c>
      <c r="G73">
        <v>0</v>
      </c>
      <c r="I73" t="s">
        <v>343</v>
      </c>
      <c r="J73" t="s">
        <v>4636</v>
      </c>
      <c r="K73">
        <v>143</v>
      </c>
      <c r="L73" t="s">
        <v>8640</v>
      </c>
      <c r="M73">
        <v>21210924</v>
      </c>
      <c r="N73">
        <v>976055</v>
      </c>
      <c r="O73">
        <v>22186979</v>
      </c>
      <c r="P73">
        <v>23521008</v>
      </c>
      <c r="Q73">
        <v>1334029</v>
      </c>
      <c r="R73">
        <v>567</v>
      </c>
      <c r="S73" s="5">
        <f>IFERROR(VLOOKUP(A73,'Base ATR'!$1:$1048576,3,FALSE),O73)</f>
        <v>22186979</v>
      </c>
      <c r="T73" t="str">
        <f t="shared" si="0"/>
        <v>LIQUIDAR</v>
      </c>
      <c r="U73" s="6">
        <f t="shared" si="1"/>
        <v>19992856.800000001</v>
      </c>
      <c r="V73" s="18" t="str">
        <f>_xlfn.XLOOKUP(A73,'Data precios'!A:A,'Data precios'!D:D,"",0,-1)</f>
        <v>USO SERVICIO/GERENCIA</v>
      </c>
      <c r="W73" s="9" t="e">
        <f t="shared" si="2"/>
        <v>#VALUE!</v>
      </c>
      <c r="X73" s="11" t="str">
        <f t="shared" si="3"/>
        <v/>
      </c>
      <c r="Y73" s="9" t="str">
        <f t="shared" si="4"/>
        <v/>
      </c>
      <c r="Z73" s="6" t="str">
        <f>_xlfn.XLOOKUP($A73,'Data precios'!$A:$A,'Data precios'!G:G,"",0,-1)</f>
        <v/>
      </c>
      <c r="AA73" s="6" t="str">
        <f>_xlfn.XLOOKUP($A73,'Data precios'!$A:$A,'Data precios'!H:H,"",0,-1)</f>
        <v/>
      </c>
      <c r="AB73" s="6" t="str">
        <f>_xlfn.XLOOKUP($A73,'Data precios'!$A:$A,'Data precios'!I:I,"",0,-1)</f>
        <v/>
      </c>
      <c r="AC73" s="6" t="str">
        <f>_xlfn.XLOOKUP($A73,'Data precios'!$A:$A,'Data precios'!J:J,"",0,-1)</f>
        <v/>
      </c>
    </row>
    <row r="74" spans="1:29" ht="15" thickBot="1" x14ac:dyDescent="0.35">
      <c r="A74" t="s">
        <v>6475</v>
      </c>
      <c r="B74" t="s">
        <v>341</v>
      </c>
      <c r="C74" t="s">
        <v>5341</v>
      </c>
      <c r="D74" t="s">
        <v>24</v>
      </c>
      <c r="E74" t="s">
        <v>215</v>
      </c>
      <c r="F74">
        <v>2026</v>
      </c>
      <c r="G74">
        <v>2366</v>
      </c>
      <c r="I74" t="s">
        <v>343</v>
      </c>
      <c r="J74" t="s">
        <v>216</v>
      </c>
      <c r="K74">
        <v>62</v>
      </c>
      <c r="L74" t="s">
        <v>52</v>
      </c>
      <c r="M74">
        <v>39737899</v>
      </c>
      <c r="N74">
        <v>0</v>
      </c>
      <c r="O74">
        <v>39737899</v>
      </c>
      <c r="P74">
        <v>47288100</v>
      </c>
      <c r="Q74">
        <v>7550201</v>
      </c>
      <c r="R74">
        <v>1597</v>
      </c>
      <c r="S74" s="5">
        <f>IFERROR(VLOOKUP(A74,'Base ATR'!$1:$1048576,3,FALSE),O74)</f>
        <v>47288100</v>
      </c>
      <c r="T74" t="str">
        <f t="shared" si="0"/>
        <v>LIQUIDAR</v>
      </c>
      <c r="U74" s="6">
        <f t="shared" si="1"/>
        <v>40194885</v>
      </c>
      <c r="V74" s="18">
        <f>_xlfn.XLOOKUP(A74,'Data precios'!A:A,'Data precios'!D:D,"",0,-1)</f>
        <v>44100000</v>
      </c>
      <c r="W74" s="9">
        <f t="shared" si="2"/>
        <v>-3188100</v>
      </c>
      <c r="X74" s="11">
        <f t="shared" si="3"/>
        <v>35280000</v>
      </c>
      <c r="Y74" s="9">
        <f t="shared" si="4"/>
        <v>-8820000</v>
      </c>
      <c r="Z74" s="6">
        <f>_xlfn.XLOOKUP($A74,'Data precios'!$A:$A,'Data precios'!G:G,"",0,-1)</f>
        <v>41013000</v>
      </c>
      <c r="AA74" s="6">
        <f>_xlfn.XLOOKUP($A74,'Data precios'!$A:$A,'Data precios'!H:H,"",0,-1)</f>
        <v>39690000</v>
      </c>
      <c r="AB74" s="6">
        <f>_xlfn.XLOOKUP($A74,'Data precios'!$A:$A,'Data precios'!I:I,"",0,-1)</f>
        <v>37485000</v>
      </c>
      <c r="AC74" s="6">
        <f>_xlfn.XLOOKUP($A74,'Data precios'!$A:$A,'Data precios'!J:J,"",0,-1)</f>
        <v>35280000</v>
      </c>
    </row>
    <row r="75" spans="1:29" ht="15" thickBot="1" x14ac:dyDescent="0.35">
      <c r="A75" t="s">
        <v>179</v>
      </c>
      <c r="B75" t="s">
        <v>22</v>
      </c>
      <c r="C75" t="s">
        <v>35</v>
      </c>
      <c r="D75" t="s">
        <v>154</v>
      </c>
      <c r="E75" t="s">
        <v>180</v>
      </c>
      <c r="F75">
        <v>2013</v>
      </c>
      <c r="G75">
        <v>160000</v>
      </c>
      <c r="I75" t="s">
        <v>26</v>
      </c>
      <c r="J75" t="s">
        <v>38</v>
      </c>
      <c r="K75">
        <v>1475</v>
      </c>
      <c r="L75" t="s">
        <v>28</v>
      </c>
      <c r="M75">
        <v>13800000</v>
      </c>
      <c r="N75">
        <v>513046</v>
      </c>
      <c r="O75">
        <v>14313046</v>
      </c>
      <c r="P75">
        <v>11490000</v>
      </c>
      <c r="Q75">
        <v>-2823046</v>
      </c>
      <c r="R75">
        <v>-2457</v>
      </c>
      <c r="S75" s="5">
        <f>IFERROR(VLOOKUP(A75,'Base ATR'!$1:$1048576,3,FALSE),O75)</f>
        <v>13800000</v>
      </c>
      <c r="T75" t="str">
        <f t="shared" si="0"/>
        <v>LIQUIDAR</v>
      </c>
      <c r="U75" s="6">
        <f t="shared" si="1"/>
        <v>9766500</v>
      </c>
      <c r="V75" s="18">
        <f>_xlfn.XLOOKUP(A75,'Data precios'!A:A,'Data precios'!D:D,"",0,-1)</f>
        <v>10300000</v>
      </c>
      <c r="W75" s="9">
        <f t="shared" si="2"/>
        <v>-1190000</v>
      </c>
      <c r="X75" s="11">
        <f t="shared" si="3"/>
        <v>8755000</v>
      </c>
      <c r="Y75" s="9">
        <f t="shared" si="4"/>
        <v>-1545000</v>
      </c>
      <c r="Z75" s="6">
        <f>_xlfn.XLOOKUP($A75,'Data precios'!$A:$A,'Data precios'!G:G,"",0,-1)</f>
        <v>8755000</v>
      </c>
      <c r="AA75" s="6">
        <f>_xlfn.XLOOKUP($A75,'Data precios'!$A:$A,'Data precios'!H:H,"",0,-1)</f>
        <v>8755000</v>
      </c>
      <c r="AB75" s="6">
        <f>_xlfn.XLOOKUP($A75,'Data precios'!$A:$A,'Data precios'!I:I,"",0,-1)</f>
        <v>8755000</v>
      </c>
      <c r="AC75" s="6">
        <f>_xlfn.XLOOKUP($A75,'Data precios'!$A:$A,'Data precios'!J:J,"",0,-1)</f>
        <v>8755000</v>
      </c>
    </row>
    <row r="76" spans="1:29" ht="15" thickBot="1" x14ac:dyDescent="0.35">
      <c r="A76" t="s">
        <v>116</v>
      </c>
      <c r="B76" t="s">
        <v>22</v>
      </c>
      <c r="C76" t="s">
        <v>35</v>
      </c>
      <c r="D76" t="s">
        <v>58</v>
      </c>
      <c r="E76" t="s">
        <v>8638</v>
      </c>
      <c r="F76">
        <v>2014</v>
      </c>
      <c r="G76">
        <v>83000</v>
      </c>
      <c r="I76" t="s">
        <v>26</v>
      </c>
      <c r="J76" t="s">
        <v>8639</v>
      </c>
      <c r="K76">
        <v>2285</v>
      </c>
      <c r="L76" t="s">
        <v>8640</v>
      </c>
      <c r="M76">
        <v>0</v>
      </c>
      <c r="N76">
        <v>2523835</v>
      </c>
      <c r="O76">
        <v>2523835</v>
      </c>
      <c r="P76">
        <v>8490000</v>
      </c>
      <c r="Q76">
        <v>5966165</v>
      </c>
      <c r="R76">
        <v>7027</v>
      </c>
      <c r="S76" s="5">
        <f>IFERROR(VLOOKUP(A76,'Base ATR'!$1:$1048576,3,FALSE),O76)</f>
        <v>6300000</v>
      </c>
      <c r="T76" t="str">
        <f t="shared" si="0"/>
        <v>LIQUIDAR</v>
      </c>
      <c r="U76" s="6">
        <f t="shared" si="1"/>
        <v>7216500</v>
      </c>
      <c r="V76" s="18">
        <f>_xlfn.XLOOKUP(A76,'Data precios'!A:A,'Data precios'!D:D,"",0,-1)</f>
        <v>8700000</v>
      </c>
      <c r="W76" s="9">
        <f t="shared" si="2"/>
        <v>210000</v>
      </c>
      <c r="X76" s="11">
        <f t="shared" si="3"/>
        <v>7395000</v>
      </c>
      <c r="Y76" s="9">
        <f t="shared" si="4"/>
        <v>-1305000</v>
      </c>
      <c r="Z76" s="6">
        <f>_xlfn.XLOOKUP($A76,'Data precios'!$A:$A,'Data precios'!G:G,"",0,-1)</f>
        <v>7395000</v>
      </c>
      <c r="AA76" s="6">
        <f>_xlfn.XLOOKUP($A76,'Data precios'!$A:$A,'Data precios'!H:H,"",0,-1)</f>
        <v>7395000</v>
      </c>
      <c r="AB76" s="6">
        <f>_xlfn.XLOOKUP($A76,'Data precios'!$A:$A,'Data precios'!I:I,"",0,-1)</f>
        <v>7395000</v>
      </c>
      <c r="AC76" s="6">
        <f>_xlfn.XLOOKUP($A76,'Data precios'!$A:$A,'Data precios'!J:J,"",0,-1)</f>
        <v>7395000</v>
      </c>
    </row>
    <row r="77" spans="1:29" ht="15" thickBot="1" x14ac:dyDescent="0.35">
      <c r="A77" t="s">
        <v>8682</v>
      </c>
      <c r="B77" t="s">
        <v>22</v>
      </c>
      <c r="C77" t="s">
        <v>8677</v>
      </c>
      <c r="D77" t="s">
        <v>58</v>
      </c>
      <c r="E77" t="s">
        <v>8683</v>
      </c>
      <c r="F77">
        <v>2014</v>
      </c>
      <c r="G77">
        <v>50000</v>
      </c>
      <c r="I77" t="s">
        <v>26</v>
      </c>
      <c r="J77" t="s">
        <v>8684</v>
      </c>
      <c r="K77">
        <v>2869</v>
      </c>
      <c r="L77" t="s">
        <v>8679</v>
      </c>
      <c r="M77">
        <v>0</v>
      </c>
      <c r="N77">
        <v>1812732</v>
      </c>
      <c r="O77">
        <v>1812732</v>
      </c>
      <c r="P77">
        <v>4390000</v>
      </c>
      <c r="Q77">
        <v>2577268</v>
      </c>
      <c r="R77">
        <v>5871</v>
      </c>
      <c r="S77" s="5">
        <f>IFERROR(VLOOKUP(A77,'Base ATR'!$1:$1048576,3,FALSE),O77)</f>
        <v>1812732</v>
      </c>
      <c r="T77" t="str">
        <f t="shared" si="0"/>
        <v>LIQUIDAR</v>
      </c>
      <c r="U77" s="6">
        <f t="shared" si="1"/>
        <v>3731500</v>
      </c>
      <c r="V77" s="18" t="str">
        <f>_xlfn.XLOOKUP(A77,'Data precios'!A:A,'Data precios'!D:D,"",0,-1)</f>
        <v>USO SERVICIO/GERENCIA</v>
      </c>
      <c r="W77" s="9" t="e">
        <f t="shared" si="2"/>
        <v>#VALUE!</v>
      </c>
      <c r="X77" s="11" t="str">
        <f t="shared" si="3"/>
        <v/>
      </c>
      <c r="Y77" s="9" t="str">
        <f t="shared" si="4"/>
        <v/>
      </c>
      <c r="Z77" s="6" t="str">
        <f>_xlfn.XLOOKUP($A77,'Data precios'!$A:$A,'Data precios'!G:G,"",0,-1)</f>
        <v/>
      </c>
      <c r="AA77" s="6" t="str">
        <f>_xlfn.XLOOKUP($A77,'Data precios'!$A:$A,'Data precios'!H:H,"",0,-1)</f>
        <v/>
      </c>
      <c r="AB77" s="6" t="str">
        <f>_xlfn.XLOOKUP($A77,'Data precios'!$A:$A,'Data precios'!I:I,"",0,-1)</f>
        <v/>
      </c>
      <c r="AC77" s="6" t="str">
        <f>_xlfn.XLOOKUP($A77,'Data precios'!$A:$A,'Data precios'!J:J,"",0,-1)</f>
        <v/>
      </c>
    </row>
    <row r="78" spans="1:29" ht="15" thickBot="1" x14ac:dyDescent="0.35">
      <c r="A78" t="s">
        <v>8656</v>
      </c>
      <c r="B78" t="s">
        <v>22</v>
      </c>
      <c r="C78" t="s">
        <v>293</v>
      </c>
      <c r="D78" t="s">
        <v>50</v>
      </c>
      <c r="E78" t="s">
        <v>8657</v>
      </c>
      <c r="F78">
        <v>2014</v>
      </c>
      <c r="G78">
        <v>0</v>
      </c>
      <c r="I78" t="s">
        <v>26</v>
      </c>
      <c r="J78" t="s">
        <v>43</v>
      </c>
      <c r="K78">
        <v>4394</v>
      </c>
      <c r="L78" t="s">
        <v>8658</v>
      </c>
      <c r="M78">
        <v>108561</v>
      </c>
      <c r="N78">
        <v>3090141</v>
      </c>
      <c r="O78">
        <v>3198702</v>
      </c>
      <c r="P78">
        <v>4867100</v>
      </c>
      <c r="Q78">
        <v>1668398</v>
      </c>
      <c r="R78">
        <v>3428</v>
      </c>
      <c r="S78" s="5">
        <f>IFERROR(VLOOKUP(A78,'Base ATR'!$1:$1048576,3,FALSE),O78)</f>
        <v>3198702</v>
      </c>
      <c r="T78" t="str">
        <f t="shared" si="0"/>
        <v>LIQUIDAR</v>
      </c>
      <c r="U78" s="6">
        <f t="shared" si="1"/>
        <v>4137035</v>
      </c>
      <c r="V78" s="18" t="str">
        <f>_xlfn.XLOOKUP(A78,'Data precios'!A:A,'Data precios'!D:D,"",0,-1)</f>
        <v>USO SERVICIO</v>
      </c>
      <c r="W78" s="9" t="e">
        <f t="shared" si="2"/>
        <v>#VALUE!</v>
      </c>
      <c r="X78" s="11" t="str">
        <f t="shared" si="3"/>
        <v/>
      </c>
      <c r="Y78" s="9" t="str">
        <f t="shared" si="4"/>
        <v/>
      </c>
      <c r="Z78" s="6" t="str">
        <f>_xlfn.XLOOKUP($A78,'Data precios'!$A:$A,'Data precios'!G:G,"",0,-1)</f>
        <v/>
      </c>
      <c r="AA78" s="6" t="str">
        <f>_xlfn.XLOOKUP($A78,'Data precios'!$A:$A,'Data precios'!H:H,"",0,-1)</f>
        <v/>
      </c>
      <c r="AB78" s="6" t="str">
        <f>_xlfn.XLOOKUP($A78,'Data precios'!$A:$A,'Data precios'!I:I,"",0,-1)</f>
        <v/>
      </c>
      <c r="AC78" s="6" t="str">
        <f>_xlfn.XLOOKUP($A78,'Data precios'!$A:$A,'Data precios'!J:J,"",0,-1)</f>
        <v/>
      </c>
    </row>
    <row r="79" spans="1:29" ht="15" thickBot="1" x14ac:dyDescent="0.35">
      <c r="A79" t="s">
        <v>8663</v>
      </c>
      <c r="B79" t="s">
        <v>22</v>
      </c>
      <c r="C79" t="s">
        <v>35</v>
      </c>
      <c r="D79" t="s">
        <v>50</v>
      </c>
      <c r="E79" t="s">
        <v>8657</v>
      </c>
      <c r="F79">
        <v>2014</v>
      </c>
      <c r="G79">
        <v>0</v>
      </c>
      <c r="I79" t="s">
        <v>26</v>
      </c>
      <c r="J79" t="s">
        <v>43</v>
      </c>
      <c r="K79">
        <v>4401</v>
      </c>
      <c r="L79" t="s">
        <v>8658</v>
      </c>
      <c r="M79">
        <v>82597</v>
      </c>
      <c r="N79">
        <v>4016851</v>
      </c>
      <c r="O79">
        <v>4099448</v>
      </c>
      <c r="P79">
        <v>3490000</v>
      </c>
      <c r="Q79">
        <v>-609448</v>
      </c>
      <c r="R79">
        <v>-1746</v>
      </c>
      <c r="S79" s="5">
        <f>IFERROR(VLOOKUP(A79,'Base ATR'!$1:$1048576,3,FALSE),O79)</f>
        <v>4099448</v>
      </c>
      <c r="T79" t="str">
        <f t="shared" si="0"/>
        <v>LIQUIDAR</v>
      </c>
      <c r="U79" s="6">
        <f t="shared" si="1"/>
        <v>2966500</v>
      </c>
      <c r="V79" s="18" t="str">
        <f>_xlfn.XLOOKUP(A79,'Data precios'!A:A,'Data precios'!D:D,"",0,-1)</f>
        <v>USO SERVICIO/GERENCIA</v>
      </c>
      <c r="W79" s="9" t="e">
        <f t="shared" si="2"/>
        <v>#VALUE!</v>
      </c>
      <c r="X79" s="11" t="str">
        <f t="shared" si="3"/>
        <v/>
      </c>
      <c r="Y79" s="9" t="str">
        <f t="shared" si="4"/>
        <v/>
      </c>
      <c r="Z79" s="6" t="str">
        <f>_xlfn.XLOOKUP($A79,'Data precios'!$A:$A,'Data precios'!G:G,"",0,-1)</f>
        <v/>
      </c>
      <c r="AA79" s="6" t="str">
        <f>_xlfn.XLOOKUP($A79,'Data precios'!$A:$A,'Data precios'!H:H,"",0,-1)</f>
        <v/>
      </c>
      <c r="AB79" s="6" t="str">
        <f>_xlfn.XLOOKUP($A79,'Data precios'!$A:$A,'Data precios'!I:I,"",0,-1)</f>
        <v/>
      </c>
      <c r="AC79" s="6" t="str">
        <f>_xlfn.XLOOKUP($A79,'Data precios'!$A:$A,'Data precios'!J:J,"",0,-1)</f>
        <v/>
      </c>
    </row>
    <row r="80" spans="1:29" ht="15" thickBot="1" x14ac:dyDescent="0.35">
      <c r="A80" t="s">
        <v>302</v>
      </c>
      <c r="B80" t="s">
        <v>22</v>
      </c>
      <c r="C80" t="s">
        <v>5291</v>
      </c>
      <c r="D80" t="s">
        <v>182</v>
      </c>
      <c r="E80" t="s">
        <v>303</v>
      </c>
      <c r="F80">
        <v>2015</v>
      </c>
      <c r="G80">
        <v>169000</v>
      </c>
      <c r="I80" t="s">
        <v>26</v>
      </c>
      <c r="J80" t="s">
        <v>94</v>
      </c>
      <c r="K80">
        <v>1560</v>
      </c>
      <c r="L80" t="s">
        <v>28</v>
      </c>
      <c r="M80">
        <v>10500000</v>
      </c>
      <c r="N80">
        <v>461694</v>
      </c>
      <c r="O80">
        <v>10961694</v>
      </c>
      <c r="P80">
        <v>8490000</v>
      </c>
      <c r="Q80">
        <v>-2471694</v>
      </c>
      <c r="R80">
        <v>-2911</v>
      </c>
      <c r="S80" s="5">
        <f>IFERROR(VLOOKUP(A80,'Base ATR'!$1:$1048576,3,FALSE),O80)</f>
        <v>10500000</v>
      </c>
      <c r="T80" t="str">
        <f t="shared" si="0"/>
        <v>LIQUIDAR</v>
      </c>
      <c r="U80" s="6">
        <f t="shared" si="1"/>
        <v>7216500</v>
      </c>
      <c r="V80" s="18">
        <f>_xlfn.XLOOKUP(A80,'Data precios'!A:A,'Data precios'!D:D,"",0,-1)</f>
        <v>6410000</v>
      </c>
      <c r="W80" s="9">
        <f t="shared" si="2"/>
        <v>-2080000</v>
      </c>
      <c r="X80" s="11">
        <f t="shared" si="3"/>
        <v>5448500</v>
      </c>
      <c r="Y80" s="9">
        <f t="shared" si="4"/>
        <v>-961500</v>
      </c>
      <c r="Z80" s="6">
        <f>_xlfn.XLOOKUP($A80,'Data precios'!$A:$A,'Data precios'!G:G,"",0,-1)</f>
        <v>5448500</v>
      </c>
      <c r="AA80" s="6">
        <f>_xlfn.XLOOKUP($A80,'Data precios'!$A:$A,'Data precios'!H:H,"",0,-1)</f>
        <v>5448500</v>
      </c>
      <c r="AB80" s="6">
        <f>_xlfn.XLOOKUP($A80,'Data precios'!$A:$A,'Data precios'!I:I,"",0,-1)</f>
        <v>5448500</v>
      </c>
      <c r="AC80" s="6">
        <f>_xlfn.XLOOKUP($A80,'Data precios'!$A:$A,'Data precios'!J:J,"",0,-1)</f>
        <v>5448500</v>
      </c>
    </row>
    <row r="81" spans="1:29" ht="15" thickBot="1" x14ac:dyDescent="0.35">
      <c r="A81" t="s">
        <v>8676</v>
      </c>
      <c r="B81" t="s">
        <v>22</v>
      </c>
      <c r="C81" t="s">
        <v>8677</v>
      </c>
      <c r="D81" t="s">
        <v>58</v>
      </c>
      <c r="E81" t="s">
        <v>8678</v>
      </c>
      <c r="F81">
        <v>2016</v>
      </c>
      <c r="G81">
        <v>0</v>
      </c>
      <c r="I81" t="s">
        <v>26</v>
      </c>
      <c r="J81" t="s">
        <v>110</v>
      </c>
      <c r="K81">
        <v>3878</v>
      </c>
      <c r="L81" t="s">
        <v>8679</v>
      </c>
      <c r="M81">
        <v>323597</v>
      </c>
      <c r="N81">
        <v>3165631</v>
      </c>
      <c r="O81">
        <v>3489228</v>
      </c>
      <c r="P81">
        <v>14800000</v>
      </c>
      <c r="Q81">
        <v>11310772</v>
      </c>
      <c r="R81">
        <v>7642</v>
      </c>
      <c r="S81" s="5">
        <f>IFERROR(VLOOKUP(A81,'Base ATR'!$1:$1048576,3,FALSE),O81)</f>
        <v>3489228</v>
      </c>
      <c r="T81" t="str">
        <f t="shared" si="0"/>
        <v>LIQUIDAR</v>
      </c>
      <c r="U81" s="6">
        <f t="shared" si="1"/>
        <v>12580000</v>
      </c>
      <c r="V81" s="18" t="str">
        <f>_xlfn.XLOOKUP(A81,'Data precios'!A:A,'Data precios'!D:D,"",0,-1)</f>
        <v>USO SERVICIO/GERENCIA</v>
      </c>
      <c r="W81" s="9" t="e">
        <f t="shared" si="2"/>
        <v>#VALUE!</v>
      </c>
      <c r="X81" s="11" t="str">
        <f t="shared" si="3"/>
        <v/>
      </c>
      <c r="Y81" s="9" t="str">
        <f t="shared" si="4"/>
        <v/>
      </c>
      <c r="Z81" s="6" t="str">
        <f>_xlfn.XLOOKUP($A81,'Data precios'!$A:$A,'Data precios'!G:G,"",0,-1)</f>
        <v/>
      </c>
      <c r="AA81" s="6" t="str">
        <f>_xlfn.XLOOKUP($A81,'Data precios'!$A:$A,'Data precios'!H:H,"",0,-1)</f>
        <v/>
      </c>
      <c r="AB81" s="6" t="str">
        <f>_xlfn.XLOOKUP($A81,'Data precios'!$A:$A,'Data precios'!I:I,"",0,-1)</f>
        <v/>
      </c>
      <c r="AC81" s="6" t="str">
        <f>_xlfn.XLOOKUP($A81,'Data precios'!$A:$A,'Data precios'!J:J,"",0,-1)</f>
        <v/>
      </c>
    </row>
    <row r="82" spans="1:29" ht="15" thickBot="1" x14ac:dyDescent="0.35">
      <c r="A82" t="s">
        <v>91</v>
      </c>
      <c r="B82" t="s">
        <v>22</v>
      </c>
      <c r="C82" t="s">
        <v>35</v>
      </c>
      <c r="D82" t="s">
        <v>92</v>
      </c>
      <c r="E82" t="s">
        <v>93</v>
      </c>
      <c r="F82">
        <v>2017</v>
      </c>
      <c r="G82">
        <v>75000</v>
      </c>
      <c r="I82" t="s">
        <v>26</v>
      </c>
      <c r="J82" t="s">
        <v>94</v>
      </c>
      <c r="K82">
        <v>299</v>
      </c>
      <c r="L82" t="s">
        <v>52</v>
      </c>
      <c r="M82">
        <v>7300000</v>
      </c>
      <c r="N82">
        <v>235530</v>
      </c>
      <c r="O82">
        <v>7535530</v>
      </c>
      <c r="P82">
        <v>9590000</v>
      </c>
      <c r="Q82">
        <v>2054470</v>
      </c>
      <c r="R82">
        <v>2142</v>
      </c>
      <c r="S82" s="5">
        <f>IFERROR(VLOOKUP(A82,'Base ATR'!$1:$1048576,3,FALSE),O82)</f>
        <v>7300000</v>
      </c>
      <c r="T82" t="str">
        <f t="shared" si="0"/>
        <v>LIQUIDAR</v>
      </c>
      <c r="U82" s="6">
        <f t="shared" si="1"/>
        <v>8151500</v>
      </c>
      <c r="V82" s="18">
        <f>_xlfn.XLOOKUP(A82,'Data precios'!A:A,'Data precios'!D:D,"",0,-1)</f>
        <v>8900000</v>
      </c>
      <c r="W82" s="9">
        <f t="shared" si="2"/>
        <v>-690000</v>
      </c>
      <c r="X82" s="11">
        <f t="shared" si="3"/>
        <v>7565000</v>
      </c>
      <c r="Y82" s="9">
        <f t="shared" si="4"/>
        <v>-1335000</v>
      </c>
      <c r="Z82" s="6">
        <f>_xlfn.XLOOKUP($A82,'Data precios'!$A:$A,'Data precios'!G:G,"",0,-1)</f>
        <v>7565000</v>
      </c>
      <c r="AA82" s="6">
        <f>_xlfn.XLOOKUP($A82,'Data precios'!$A:$A,'Data precios'!H:H,"",0,-1)</f>
        <v>7565000</v>
      </c>
      <c r="AB82" s="6">
        <f>_xlfn.XLOOKUP($A82,'Data precios'!$A:$A,'Data precios'!I:I,"",0,-1)</f>
        <v>7565000</v>
      </c>
      <c r="AC82" s="6">
        <f>_xlfn.XLOOKUP($A82,'Data precios'!$A:$A,'Data precios'!J:J,"",0,-1)</f>
        <v>7565000</v>
      </c>
    </row>
    <row r="83" spans="1:29" ht="15" thickBot="1" x14ac:dyDescent="0.35">
      <c r="A83" t="s">
        <v>8636</v>
      </c>
      <c r="B83" t="s">
        <v>22</v>
      </c>
      <c r="C83" t="s">
        <v>54</v>
      </c>
      <c r="D83" t="s">
        <v>5327</v>
      </c>
      <c r="E83" t="s">
        <v>8637</v>
      </c>
      <c r="F83">
        <v>2017</v>
      </c>
      <c r="G83">
        <v>55000</v>
      </c>
      <c r="I83" t="s">
        <v>26</v>
      </c>
      <c r="J83" t="s">
        <v>5328</v>
      </c>
      <c r="K83">
        <v>12</v>
      </c>
      <c r="L83" t="s">
        <v>52</v>
      </c>
      <c r="M83">
        <v>4600000</v>
      </c>
      <c r="N83">
        <v>0</v>
      </c>
      <c r="O83">
        <v>4600000</v>
      </c>
      <c r="P83">
        <v>5290000</v>
      </c>
      <c r="Q83">
        <v>690000</v>
      </c>
      <c r="R83">
        <v>1304</v>
      </c>
      <c r="S83" s="5">
        <f>IFERROR(VLOOKUP(A83,'Base ATR'!$1:$1048576,3,FALSE),O83)</f>
        <v>4600000</v>
      </c>
      <c r="T83" t="str">
        <f t="shared" si="0"/>
        <v>ROTACION ALTA</v>
      </c>
      <c r="U83" s="6">
        <f t="shared" si="1"/>
        <v>5290000</v>
      </c>
      <c r="V83" s="18">
        <f>_xlfn.XLOOKUP(A83,'Data precios'!A:A,'Data precios'!D:D,"",0,-1)</f>
        <v>5500000</v>
      </c>
      <c r="W83" s="9">
        <f t="shared" si="2"/>
        <v>210000</v>
      </c>
      <c r="X83" s="11">
        <f t="shared" si="3"/>
        <v>5115000</v>
      </c>
      <c r="Y83" s="9">
        <f t="shared" si="4"/>
        <v>-385000</v>
      </c>
      <c r="Z83" s="6">
        <f>_xlfn.XLOOKUP($A83,'Data precios'!$A:$A,'Data precios'!G:G,"",0,-1)</f>
        <v>5115000</v>
      </c>
      <c r="AA83" s="6">
        <f>_xlfn.XLOOKUP($A83,'Data precios'!$A:$A,'Data precios'!H:H,"",0,-1)</f>
        <v>4950000</v>
      </c>
      <c r="AB83" s="6">
        <f>_xlfn.XLOOKUP($A83,'Data precios'!$A:$A,'Data precios'!I:I,"",0,-1)</f>
        <v>4675000</v>
      </c>
      <c r="AC83" s="6">
        <f>_xlfn.XLOOKUP($A83,'Data precios'!$A:$A,'Data precios'!J:J,"",0,-1)</f>
        <v>4400000</v>
      </c>
    </row>
    <row r="84" spans="1:29" ht="15" thickBot="1" x14ac:dyDescent="0.35">
      <c r="A84" t="s">
        <v>254</v>
      </c>
      <c r="B84" t="s">
        <v>22</v>
      </c>
      <c r="C84" t="s">
        <v>35</v>
      </c>
      <c r="D84" t="s">
        <v>62</v>
      </c>
      <c r="E84" t="s">
        <v>255</v>
      </c>
      <c r="F84">
        <v>2018</v>
      </c>
      <c r="G84">
        <v>120000</v>
      </c>
      <c r="I84" t="s">
        <v>26</v>
      </c>
      <c r="J84" t="s">
        <v>67</v>
      </c>
      <c r="K84">
        <v>1586</v>
      </c>
      <c r="L84" t="s">
        <v>52</v>
      </c>
      <c r="M84">
        <v>17650000</v>
      </c>
      <c r="N84">
        <v>753678</v>
      </c>
      <c r="O84">
        <v>18403678</v>
      </c>
      <c r="P84">
        <v>14390000</v>
      </c>
      <c r="Q84">
        <v>-4013678</v>
      </c>
      <c r="R84">
        <v>-2789</v>
      </c>
      <c r="S84" s="5">
        <f>IFERROR(VLOOKUP(A84,'Base ATR'!$1:$1048576,3,FALSE),O84)</f>
        <v>18403678</v>
      </c>
      <c r="T84" t="str">
        <f t="shared" si="0"/>
        <v>LIQUIDAR</v>
      </c>
      <c r="U84" s="6">
        <f t="shared" si="1"/>
        <v>12231500</v>
      </c>
      <c r="V84" s="18">
        <f>_xlfn.XLOOKUP(A84,'Data precios'!A:A,'Data precios'!D:D,"",0,-1)</f>
        <v>10900000</v>
      </c>
      <c r="W84" s="9">
        <f t="shared" si="2"/>
        <v>-3490000</v>
      </c>
      <c r="X84" s="11">
        <f t="shared" si="3"/>
        <v>9265000</v>
      </c>
      <c r="Y84" s="9">
        <f t="shared" si="4"/>
        <v>-1635000</v>
      </c>
      <c r="Z84" s="6">
        <f>_xlfn.XLOOKUP($A84,'Data precios'!$A:$A,'Data precios'!G:G,"",0,-1)</f>
        <v>9265000</v>
      </c>
      <c r="AA84" s="6">
        <f>_xlfn.XLOOKUP($A84,'Data precios'!$A:$A,'Data precios'!H:H,"",0,-1)</f>
        <v>9265000</v>
      </c>
      <c r="AB84" s="6">
        <f>_xlfn.XLOOKUP($A84,'Data precios'!$A:$A,'Data precios'!I:I,"",0,-1)</f>
        <v>9265000</v>
      </c>
      <c r="AC84" s="6">
        <f>_xlfn.XLOOKUP($A84,'Data precios'!$A:$A,'Data precios'!J:J,"",0,-1)</f>
        <v>9265000</v>
      </c>
    </row>
    <row r="85" spans="1:29" ht="15" thickBot="1" x14ac:dyDescent="0.35">
      <c r="A85" t="s">
        <v>245</v>
      </c>
      <c r="B85" t="s">
        <v>22</v>
      </c>
      <c r="C85" t="s">
        <v>30</v>
      </c>
      <c r="D85" t="s">
        <v>62</v>
      </c>
      <c r="E85" t="s">
        <v>246</v>
      </c>
      <c r="F85">
        <v>2018</v>
      </c>
      <c r="G85">
        <v>95984</v>
      </c>
      <c r="I85" t="s">
        <v>26</v>
      </c>
      <c r="J85" t="s">
        <v>247</v>
      </c>
      <c r="K85">
        <v>171</v>
      </c>
      <c r="L85" t="s">
        <v>52</v>
      </c>
      <c r="M85">
        <v>8800000</v>
      </c>
      <c r="N85">
        <v>258030</v>
      </c>
      <c r="O85">
        <v>9058030</v>
      </c>
      <c r="P85">
        <v>10490000</v>
      </c>
      <c r="Q85">
        <v>1431970</v>
      </c>
      <c r="R85">
        <v>1365</v>
      </c>
      <c r="S85" s="5">
        <f>IFERROR(VLOOKUP(A85,'Base ATR'!$1:$1048576,3,FALSE),O85)</f>
        <v>8800000</v>
      </c>
      <c r="T85" t="str">
        <f t="shared" si="0"/>
        <v>LIQUIDAR</v>
      </c>
      <c r="U85" s="6">
        <f t="shared" si="1"/>
        <v>8916500</v>
      </c>
      <c r="V85" s="18">
        <f>_xlfn.XLOOKUP(A85,'Data precios'!A:A,'Data precios'!D:D,"",0,-1)</f>
        <v>11870000</v>
      </c>
      <c r="W85" s="9">
        <f t="shared" si="2"/>
        <v>1380000</v>
      </c>
      <c r="X85" s="11">
        <f t="shared" si="3"/>
        <v>10683000</v>
      </c>
      <c r="Y85" s="9">
        <f t="shared" si="4"/>
        <v>-1187000</v>
      </c>
      <c r="Z85" s="6">
        <f>_xlfn.XLOOKUP($A85,'Data precios'!$A:$A,'Data precios'!G:G,"",0,-1)</f>
        <v>11870000</v>
      </c>
      <c r="AA85" s="6">
        <f>_xlfn.XLOOKUP($A85,'Data precios'!$A:$A,'Data precios'!H:H,"",0,-1)</f>
        <v>11513900</v>
      </c>
      <c r="AB85" s="6">
        <f>_xlfn.XLOOKUP($A85,'Data precios'!$A:$A,'Data precios'!I:I,"",0,-1)</f>
        <v>11157800</v>
      </c>
      <c r="AC85" s="6">
        <f>_xlfn.XLOOKUP($A85,'Data precios'!$A:$A,'Data precios'!J:J,"",0,-1)</f>
        <v>10683000</v>
      </c>
    </row>
    <row r="86" spans="1:29" ht="15" thickBot="1" x14ac:dyDescent="0.35">
      <c r="A86" t="s">
        <v>8652</v>
      </c>
      <c r="B86" t="s">
        <v>22</v>
      </c>
      <c r="C86" t="s">
        <v>5291</v>
      </c>
      <c r="D86" t="s">
        <v>36</v>
      </c>
      <c r="E86" t="s">
        <v>8653</v>
      </c>
      <c r="F86">
        <v>2019</v>
      </c>
      <c r="G86">
        <v>66000</v>
      </c>
      <c r="I86" t="s">
        <v>26</v>
      </c>
      <c r="J86" t="s">
        <v>123</v>
      </c>
      <c r="K86">
        <v>14</v>
      </c>
      <c r="L86" t="s">
        <v>52</v>
      </c>
      <c r="M86">
        <v>3900000</v>
      </c>
      <c r="N86">
        <v>187740</v>
      </c>
      <c r="O86">
        <v>4087740</v>
      </c>
      <c r="P86">
        <v>5290000</v>
      </c>
      <c r="Q86">
        <v>1202260</v>
      </c>
      <c r="R86">
        <v>2273</v>
      </c>
      <c r="S86" s="5">
        <f>IFERROR(VLOOKUP(A86,'Base ATR'!$1:$1048576,3,FALSE),O86)</f>
        <v>3900000</v>
      </c>
      <c r="T86" t="str">
        <f t="shared" si="0"/>
        <v>ROTACION ALTA</v>
      </c>
      <c r="U86" s="6">
        <f t="shared" si="1"/>
        <v>5290000</v>
      </c>
      <c r="V86" s="18">
        <f>_xlfn.XLOOKUP(A86,'Data precios'!A:A,'Data precios'!D:D,"",0,-1)</f>
        <v>5400000</v>
      </c>
      <c r="W86" s="9">
        <f t="shared" si="2"/>
        <v>110000</v>
      </c>
      <c r="X86" s="11">
        <f t="shared" si="3"/>
        <v>5400000</v>
      </c>
      <c r="Y86" s="9">
        <f t="shared" si="4"/>
        <v>0</v>
      </c>
      <c r="Z86" s="6">
        <f>_xlfn.XLOOKUP($A86,'Data precios'!$A:$A,'Data precios'!G:G,"",0,-1)</f>
        <v>5400000</v>
      </c>
      <c r="AA86" s="6">
        <f>_xlfn.XLOOKUP($A86,'Data precios'!$A:$A,'Data precios'!H:H,"",0,-1)</f>
        <v>5238000</v>
      </c>
      <c r="AB86" s="6">
        <f>_xlfn.XLOOKUP($A86,'Data precios'!$A:$A,'Data precios'!I:I,"",0,-1)</f>
        <v>5076000</v>
      </c>
      <c r="AC86" s="6">
        <f>_xlfn.XLOOKUP($A86,'Data precios'!$A:$A,'Data precios'!J:J,"",0,-1)</f>
        <v>4860000</v>
      </c>
    </row>
    <row r="87" spans="1:29" ht="15" thickBot="1" x14ac:dyDescent="0.35">
      <c r="A87" t="s">
        <v>6297</v>
      </c>
      <c r="B87" t="s">
        <v>22</v>
      </c>
      <c r="C87" t="s">
        <v>5291</v>
      </c>
      <c r="D87" t="s">
        <v>4641</v>
      </c>
      <c r="E87" t="s">
        <v>8577</v>
      </c>
      <c r="F87">
        <v>2019</v>
      </c>
      <c r="G87">
        <v>63000</v>
      </c>
      <c r="I87" t="s">
        <v>26</v>
      </c>
      <c r="J87" t="s">
        <v>94</v>
      </c>
      <c r="K87">
        <v>77</v>
      </c>
      <c r="L87" t="s">
        <v>33</v>
      </c>
      <c r="M87">
        <v>9100000</v>
      </c>
      <c r="N87">
        <v>265740</v>
      </c>
      <c r="O87">
        <v>9365740</v>
      </c>
      <c r="P87">
        <v>11290000</v>
      </c>
      <c r="Q87">
        <v>1924260</v>
      </c>
      <c r="R87">
        <v>1704</v>
      </c>
      <c r="S87" s="5">
        <f>IFERROR(VLOOKUP(A87,'Base ATR'!$1:$1048576,3,FALSE),O87)</f>
        <v>9100000</v>
      </c>
      <c r="T87" t="str">
        <f t="shared" si="0"/>
        <v>LIQUIDAR</v>
      </c>
      <c r="U87" s="6">
        <f t="shared" si="1"/>
        <v>9596500</v>
      </c>
      <c r="V87" s="18">
        <f>_xlfn.XLOOKUP(A87,'Data precios'!A:A,'Data precios'!D:D,"",0,-1)</f>
        <v>11850000</v>
      </c>
      <c r="W87" s="9">
        <f t="shared" si="2"/>
        <v>560000</v>
      </c>
      <c r="X87" s="11">
        <f t="shared" si="3"/>
        <v>10665000</v>
      </c>
      <c r="Y87" s="9">
        <f t="shared" si="4"/>
        <v>-1185000</v>
      </c>
      <c r="Z87" s="6">
        <f>_xlfn.XLOOKUP($A87,'Data precios'!$A:$A,'Data precios'!G:G,"",0,-1)</f>
        <v>11850000</v>
      </c>
      <c r="AA87" s="6">
        <f>_xlfn.XLOOKUP($A87,'Data precios'!$A:$A,'Data precios'!H:H,"",0,-1)</f>
        <v>11494500</v>
      </c>
      <c r="AB87" s="6">
        <f>_xlfn.XLOOKUP($A87,'Data precios'!$A:$A,'Data precios'!I:I,"",0,-1)</f>
        <v>11139000</v>
      </c>
      <c r="AC87" s="6">
        <f>_xlfn.XLOOKUP($A87,'Data precios'!$A:$A,'Data precios'!J:J,"",0,-1)</f>
        <v>10665000</v>
      </c>
    </row>
    <row r="88" spans="1:29" ht="15" thickBot="1" x14ac:dyDescent="0.35">
      <c r="A88" t="s">
        <v>6540</v>
      </c>
      <c r="B88" t="s">
        <v>22</v>
      </c>
      <c r="C88" t="s">
        <v>5291</v>
      </c>
      <c r="D88" t="s">
        <v>4097</v>
      </c>
      <c r="E88" t="s">
        <v>8550</v>
      </c>
      <c r="F88">
        <v>2019</v>
      </c>
      <c r="G88">
        <v>95000</v>
      </c>
      <c r="I88" t="s">
        <v>26</v>
      </c>
      <c r="J88" t="s">
        <v>8551</v>
      </c>
      <c r="K88">
        <v>53</v>
      </c>
      <c r="L88" t="s">
        <v>52</v>
      </c>
      <c r="M88">
        <v>5800000</v>
      </c>
      <c r="N88">
        <v>216240</v>
      </c>
      <c r="O88">
        <v>6016240</v>
      </c>
      <c r="P88">
        <v>7690000</v>
      </c>
      <c r="Q88">
        <v>1673760</v>
      </c>
      <c r="R88">
        <v>2177</v>
      </c>
      <c r="S88" s="5">
        <f>IFERROR(VLOOKUP(A88,'Base ATR'!$1:$1048576,3,FALSE),O88)</f>
        <v>5800000</v>
      </c>
      <c r="T88" t="str">
        <f t="shared" si="0"/>
        <v>ROTACION BAJA</v>
      </c>
      <c r="U88" s="6">
        <f t="shared" si="1"/>
        <v>6921000</v>
      </c>
      <c r="V88" s="18">
        <f>_xlfn.XLOOKUP(A88,'Data precios'!A:A,'Data precios'!D:D,"",0,-1)</f>
        <v>7900000</v>
      </c>
      <c r="W88" s="9">
        <f t="shared" si="2"/>
        <v>210000</v>
      </c>
      <c r="X88" s="11">
        <f t="shared" si="3"/>
        <v>7426000</v>
      </c>
      <c r="Y88" s="9">
        <f t="shared" si="4"/>
        <v>-474000</v>
      </c>
      <c r="Z88" s="6">
        <f>_xlfn.XLOOKUP($A88,'Data precios'!$A:$A,'Data precios'!G:G,"",0,-1)</f>
        <v>7900000</v>
      </c>
      <c r="AA88" s="6">
        <f>_xlfn.XLOOKUP($A88,'Data precios'!$A:$A,'Data precios'!H:H,"",0,-1)</f>
        <v>7663000</v>
      </c>
      <c r="AB88" s="6">
        <f>_xlfn.XLOOKUP($A88,'Data precios'!$A:$A,'Data precios'!I:I,"",0,-1)</f>
        <v>7426000</v>
      </c>
      <c r="AC88" s="6">
        <f>_xlfn.XLOOKUP($A88,'Data precios'!$A:$A,'Data precios'!J:J,"",0,-1)</f>
        <v>7110000</v>
      </c>
    </row>
    <row r="89" spans="1:29" ht="15" thickBot="1" x14ac:dyDescent="0.35">
      <c r="A89" t="s">
        <v>253</v>
      </c>
      <c r="B89" t="s">
        <v>22</v>
      </c>
      <c r="C89" t="s">
        <v>35</v>
      </c>
      <c r="D89" t="s">
        <v>199</v>
      </c>
      <c r="E89" t="s">
        <v>8659</v>
      </c>
      <c r="F89">
        <v>2019</v>
      </c>
      <c r="G89">
        <v>72580</v>
      </c>
      <c r="I89" t="s">
        <v>26</v>
      </c>
      <c r="J89" t="s">
        <v>8660</v>
      </c>
      <c r="K89">
        <v>49</v>
      </c>
      <c r="L89" t="s">
        <v>52</v>
      </c>
      <c r="M89">
        <v>8300000</v>
      </c>
      <c r="N89">
        <v>253740</v>
      </c>
      <c r="O89">
        <v>8553740</v>
      </c>
      <c r="P89">
        <v>9290000</v>
      </c>
      <c r="Q89">
        <v>736260</v>
      </c>
      <c r="R89">
        <v>793</v>
      </c>
      <c r="S89" s="5">
        <f>IFERROR(VLOOKUP(A89,'Base ATR'!$1:$1048576,3,FALSE),O89)</f>
        <v>6300000</v>
      </c>
      <c r="T89" t="str">
        <f t="shared" si="0"/>
        <v>ROTACION BAJA</v>
      </c>
      <c r="U89" s="6">
        <f t="shared" si="1"/>
        <v>8361000</v>
      </c>
      <c r="V89" s="18">
        <f>_xlfn.XLOOKUP(A89,'Data precios'!A:A,'Data precios'!D:D,"",0,-1)</f>
        <v>8800000</v>
      </c>
      <c r="W89" s="9">
        <f t="shared" si="2"/>
        <v>-490000</v>
      </c>
      <c r="X89" s="11">
        <f t="shared" si="3"/>
        <v>8271999.9999999991</v>
      </c>
      <c r="Y89" s="9">
        <f t="shared" si="4"/>
        <v>-528000.00000000093</v>
      </c>
      <c r="Z89" s="6">
        <f>_xlfn.XLOOKUP($A89,'Data precios'!$A:$A,'Data precios'!G:G,"",0,-1)</f>
        <v>8800000</v>
      </c>
      <c r="AA89" s="6">
        <f>_xlfn.XLOOKUP($A89,'Data precios'!$A:$A,'Data precios'!H:H,"",0,-1)</f>
        <v>8536000</v>
      </c>
      <c r="AB89" s="6">
        <f>_xlfn.XLOOKUP($A89,'Data precios'!$A:$A,'Data precios'!I:I,"",0,-1)</f>
        <v>8271999.9999999991</v>
      </c>
      <c r="AC89" s="6">
        <f>_xlfn.XLOOKUP($A89,'Data precios'!$A:$A,'Data precios'!J:J,"",0,-1)</f>
        <v>7920000</v>
      </c>
    </row>
    <row r="90" spans="1:29" ht="15" thickBot="1" x14ac:dyDescent="0.35">
      <c r="A90" t="s">
        <v>5377</v>
      </c>
      <c r="B90" t="s">
        <v>22</v>
      </c>
      <c r="C90" t="s">
        <v>35</v>
      </c>
      <c r="D90" t="s">
        <v>24</v>
      </c>
      <c r="E90" t="s">
        <v>8591</v>
      </c>
      <c r="F90">
        <v>2020</v>
      </c>
      <c r="G90">
        <v>84600</v>
      </c>
      <c r="I90" t="s">
        <v>26</v>
      </c>
      <c r="J90" t="s">
        <v>8592</v>
      </c>
      <c r="K90">
        <v>114</v>
      </c>
      <c r="L90" t="s">
        <v>52</v>
      </c>
      <c r="M90">
        <v>17000000</v>
      </c>
      <c r="N90">
        <v>381030</v>
      </c>
      <c r="O90">
        <v>17381030</v>
      </c>
      <c r="P90">
        <v>22990000</v>
      </c>
      <c r="Q90">
        <v>5608970</v>
      </c>
      <c r="R90">
        <v>244</v>
      </c>
      <c r="S90" s="5">
        <f>IFERROR(VLOOKUP(A90,'Base ATR'!$1:$1048576,3,FALSE),O90)</f>
        <v>17000000</v>
      </c>
      <c r="T90" t="str">
        <f t="shared" si="0"/>
        <v>LIQUIDAR</v>
      </c>
      <c r="U90" s="6">
        <f t="shared" si="1"/>
        <v>19541500</v>
      </c>
      <c r="V90" s="18">
        <f>_xlfn.XLOOKUP(A90,'Data precios'!A:A,'Data precios'!D:D,"",0,-1)</f>
        <v>23000000</v>
      </c>
      <c r="W90" s="9">
        <f t="shared" si="2"/>
        <v>10000</v>
      </c>
      <c r="X90" s="11">
        <f t="shared" si="3"/>
        <v>19550000</v>
      </c>
      <c r="Y90" s="9">
        <f t="shared" si="4"/>
        <v>-3450000</v>
      </c>
      <c r="Z90" s="6">
        <f>_xlfn.XLOOKUP($A90,'Data precios'!$A:$A,'Data precios'!G:G,"",0,-1)</f>
        <v>19550000</v>
      </c>
      <c r="AA90" s="6">
        <f>_xlfn.XLOOKUP($A90,'Data precios'!$A:$A,'Data precios'!H:H,"",0,-1)</f>
        <v>19550000</v>
      </c>
      <c r="AB90" s="6">
        <f>_xlfn.XLOOKUP($A90,'Data precios'!$A:$A,'Data precios'!I:I,"",0,-1)</f>
        <v>19550000</v>
      </c>
      <c r="AC90" s="6">
        <f>_xlfn.XLOOKUP($A90,'Data precios'!$A:$A,'Data precios'!J:J,"",0,-1)</f>
        <v>19550000</v>
      </c>
    </row>
    <row r="91" spans="1:29" ht="15" thickBot="1" x14ac:dyDescent="0.35">
      <c r="A91" t="s">
        <v>265</v>
      </c>
      <c r="B91" t="s">
        <v>22</v>
      </c>
      <c r="C91" t="s">
        <v>54</v>
      </c>
      <c r="D91" t="s">
        <v>62</v>
      </c>
      <c r="E91" t="s">
        <v>266</v>
      </c>
      <c r="F91">
        <v>2020</v>
      </c>
      <c r="G91">
        <v>31000</v>
      </c>
      <c r="I91" t="s">
        <v>26</v>
      </c>
      <c r="J91" t="s">
        <v>64</v>
      </c>
      <c r="K91">
        <v>1512</v>
      </c>
      <c r="L91" t="s">
        <v>52</v>
      </c>
      <c r="M91">
        <v>20000000</v>
      </c>
      <c r="N91">
        <v>1051072</v>
      </c>
      <c r="O91">
        <v>21051072</v>
      </c>
      <c r="P91">
        <v>14990000</v>
      </c>
      <c r="Q91">
        <v>-6061072</v>
      </c>
      <c r="R91">
        <v>-4043</v>
      </c>
      <c r="S91" s="5">
        <f>IFERROR(VLOOKUP(A91,'Base ATR'!$1:$1048576,3,FALSE),O91)</f>
        <v>20000000</v>
      </c>
      <c r="T91" t="str">
        <f t="shared" si="0"/>
        <v>LIQUIDAR</v>
      </c>
      <c r="U91" s="6">
        <f t="shared" si="1"/>
        <v>12741500</v>
      </c>
      <c r="V91" s="18">
        <f>_xlfn.XLOOKUP(A91,'Data precios'!A:A,'Data precios'!D:D,"",0,-1)</f>
        <v>14700000</v>
      </c>
      <c r="W91" s="9">
        <f t="shared" si="2"/>
        <v>-290000</v>
      </c>
      <c r="X91" s="11">
        <f t="shared" si="3"/>
        <v>11760000</v>
      </c>
      <c r="Y91" s="9">
        <f t="shared" si="4"/>
        <v>-2940000</v>
      </c>
      <c r="Z91" s="6">
        <f>_xlfn.XLOOKUP($A91,'Data precios'!$A:$A,'Data precios'!G:G,"",0,-1)</f>
        <v>13671000</v>
      </c>
      <c r="AA91" s="6">
        <f>_xlfn.XLOOKUP($A91,'Data precios'!$A:$A,'Data precios'!H:H,"",0,-1)</f>
        <v>13230000</v>
      </c>
      <c r="AB91" s="6">
        <f>_xlfn.XLOOKUP($A91,'Data precios'!$A:$A,'Data precios'!I:I,"",0,-1)</f>
        <v>12495000</v>
      </c>
      <c r="AC91" s="6">
        <f>_xlfn.XLOOKUP($A91,'Data precios'!$A:$A,'Data precios'!J:J,"",0,-1)</f>
        <v>11760000</v>
      </c>
    </row>
    <row r="92" spans="1:29" ht="15" thickBot="1" x14ac:dyDescent="0.35">
      <c r="A92" t="s">
        <v>318</v>
      </c>
      <c r="B92" t="s">
        <v>22</v>
      </c>
      <c r="C92" t="s">
        <v>54</v>
      </c>
      <c r="D92" t="s">
        <v>24</v>
      </c>
      <c r="E92" t="s">
        <v>119</v>
      </c>
      <c r="F92">
        <v>2020</v>
      </c>
      <c r="G92">
        <v>97261</v>
      </c>
      <c r="I92" t="s">
        <v>26</v>
      </c>
      <c r="J92" t="s">
        <v>27</v>
      </c>
      <c r="K92">
        <v>235</v>
      </c>
      <c r="L92" t="s">
        <v>121</v>
      </c>
      <c r="M92">
        <v>34200000</v>
      </c>
      <c r="N92">
        <v>639030</v>
      </c>
      <c r="O92">
        <v>34839030</v>
      </c>
      <c r="P92">
        <v>45990000</v>
      </c>
      <c r="Q92">
        <v>11150970</v>
      </c>
      <c r="R92">
        <v>2425</v>
      </c>
      <c r="S92" s="5">
        <f>IFERROR(VLOOKUP(A92,'Base ATR'!$1:$1048576,3,FALSE),O92)</f>
        <v>34200000</v>
      </c>
      <c r="T92" t="str">
        <f t="shared" si="0"/>
        <v>LIQUIDAR</v>
      </c>
      <c r="U92" s="6">
        <f t="shared" si="1"/>
        <v>39091500</v>
      </c>
      <c r="V92" s="18">
        <f>_xlfn.XLOOKUP(A92,'Data precios'!A:A,'Data precios'!D:D,"",0,-1)</f>
        <v>42400000</v>
      </c>
      <c r="W92" s="9">
        <f t="shared" si="2"/>
        <v>-3590000</v>
      </c>
      <c r="X92" s="11">
        <f t="shared" si="3"/>
        <v>33920000</v>
      </c>
      <c r="Y92" s="9">
        <f t="shared" si="4"/>
        <v>-8480000</v>
      </c>
      <c r="Z92" s="6">
        <f>_xlfn.XLOOKUP($A92,'Data precios'!$A:$A,'Data precios'!G:G,"",0,-1)</f>
        <v>39432000</v>
      </c>
      <c r="AA92" s="6">
        <f>_xlfn.XLOOKUP($A92,'Data precios'!$A:$A,'Data precios'!H:H,"",0,-1)</f>
        <v>38160000</v>
      </c>
      <c r="AB92" s="6">
        <f>_xlfn.XLOOKUP($A92,'Data precios'!$A:$A,'Data precios'!I:I,"",0,-1)</f>
        <v>36040000</v>
      </c>
      <c r="AC92" s="6">
        <f>_xlfn.XLOOKUP($A92,'Data precios'!$A:$A,'Data precios'!J:J,"",0,-1)</f>
        <v>33920000</v>
      </c>
    </row>
    <row r="93" spans="1:29" ht="15" thickBot="1" x14ac:dyDescent="0.35">
      <c r="A93" t="s">
        <v>263</v>
      </c>
      <c r="B93" t="s">
        <v>22</v>
      </c>
      <c r="C93" t="s">
        <v>5291</v>
      </c>
      <c r="D93" t="s">
        <v>199</v>
      </c>
      <c r="E93" t="s">
        <v>264</v>
      </c>
      <c r="F93">
        <v>2020</v>
      </c>
      <c r="G93">
        <v>96150</v>
      </c>
      <c r="I93" t="s">
        <v>26</v>
      </c>
      <c r="J93" t="s">
        <v>43</v>
      </c>
      <c r="K93">
        <v>539</v>
      </c>
      <c r="L93" t="s">
        <v>52</v>
      </c>
      <c r="M93">
        <v>14190000</v>
      </c>
      <c r="N93">
        <v>338880</v>
      </c>
      <c r="O93">
        <v>14528880</v>
      </c>
      <c r="P93">
        <v>13990000</v>
      </c>
      <c r="Q93">
        <v>-538880</v>
      </c>
      <c r="R93">
        <v>-385</v>
      </c>
      <c r="S93" s="5">
        <f>IFERROR(VLOOKUP(A93,'Base ATR'!$1:$1048576,3,FALSE),O93)</f>
        <v>12000000</v>
      </c>
      <c r="T93" t="str">
        <f t="shared" si="0"/>
        <v>LIQUIDAR</v>
      </c>
      <c r="U93" s="6">
        <f t="shared" si="1"/>
        <v>11891500</v>
      </c>
      <c r="V93" s="18">
        <f>_xlfn.XLOOKUP(A93,'Data precios'!A:A,'Data precios'!D:D,"",0,-1)</f>
        <v>12500000</v>
      </c>
      <c r="W93" s="9">
        <f t="shared" si="2"/>
        <v>-1490000</v>
      </c>
      <c r="X93" s="11">
        <f t="shared" si="3"/>
        <v>10625000</v>
      </c>
      <c r="Y93" s="9">
        <f t="shared" si="4"/>
        <v>-1875000</v>
      </c>
      <c r="Z93" s="6">
        <f>_xlfn.XLOOKUP($A93,'Data precios'!$A:$A,'Data precios'!G:G,"",0,-1)</f>
        <v>10625000</v>
      </c>
      <c r="AA93" s="6">
        <f>_xlfn.XLOOKUP($A93,'Data precios'!$A:$A,'Data precios'!H:H,"",0,-1)</f>
        <v>10625000</v>
      </c>
      <c r="AB93" s="6">
        <f>_xlfn.XLOOKUP($A93,'Data precios'!$A:$A,'Data precios'!I:I,"",0,-1)</f>
        <v>10625000</v>
      </c>
      <c r="AC93" s="6">
        <f>_xlfn.XLOOKUP($A93,'Data precios'!$A:$A,'Data precios'!J:J,"",0,-1)</f>
        <v>10625000</v>
      </c>
    </row>
    <row r="94" spans="1:29" ht="15" thickBot="1" x14ac:dyDescent="0.35">
      <c r="A94" t="s">
        <v>118</v>
      </c>
      <c r="B94" t="s">
        <v>22</v>
      </c>
      <c r="C94" t="s">
        <v>54</v>
      </c>
      <c r="D94" t="s">
        <v>24</v>
      </c>
      <c r="E94" t="s">
        <v>119</v>
      </c>
      <c r="F94">
        <v>2020</v>
      </c>
      <c r="G94">
        <v>80000</v>
      </c>
      <c r="I94" t="s">
        <v>26</v>
      </c>
      <c r="J94" t="s">
        <v>120</v>
      </c>
      <c r="K94">
        <v>235</v>
      </c>
      <c r="L94" t="s">
        <v>33</v>
      </c>
      <c r="M94">
        <v>37200000</v>
      </c>
      <c r="N94">
        <v>684030</v>
      </c>
      <c r="O94">
        <v>37884030</v>
      </c>
      <c r="P94">
        <v>45990000</v>
      </c>
      <c r="Q94">
        <v>8105970</v>
      </c>
      <c r="R94">
        <v>1763</v>
      </c>
      <c r="S94" s="5">
        <f>IFERROR(VLOOKUP(A94,'Base ATR'!$1:$1048576,3,FALSE),O94)</f>
        <v>37200000</v>
      </c>
      <c r="T94" t="str">
        <f t="shared" si="0"/>
        <v>LIQUIDAR</v>
      </c>
      <c r="U94" s="6">
        <f t="shared" si="1"/>
        <v>39091500</v>
      </c>
      <c r="V94" s="18">
        <f>_xlfn.XLOOKUP(A94,'Data precios'!A:A,'Data precios'!D:D,"",0,-1)</f>
        <v>42700000</v>
      </c>
      <c r="W94" s="9">
        <f t="shared" si="2"/>
        <v>-3290000</v>
      </c>
      <c r="X94" s="11">
        <f t="shared" si="3"/>
        <v>36295000</v>
      </c>
      <c r="Y94" s="9">
        <f t="shared" si="4"/>
        <v>-6405000</v>
      </c>
      <c r="Z94" s="6">
        <f>_xlfn.XLOOKUP($A94,'Data precios'!$A:$A,'Data precios'!G:G,"",0,-1)</f>
        <v>36295000</v>
      </c>
      <c r="AA94" s="6">
        <f>_xlfn.XLOOKUP($A94,'Data precios'!$A:$A,'Data precios'!H:H,"",0,-1)</f>
        <v>36295000</v>
      </c>
      <c r="AB94" s="6">
        <f>_xlfn.XLOOKUP($A94,'Data precios'!$A:$A,'Data precios'!I:I,"",0,-1)</f>
        <v>36295000</v>
      </c>
      <c r="AC94" s="6">
        <f>_xlfn.XLOOKUP($A94,'Data precios'!$A:$A,'Data precios'!J:J,"",0,-1)</f>
        <v>36295000</v>
      </c>
    </row>
    <row r="95" spans="1:29" ht="15" thickBot="1" x14ac:dyDescent="0.35">
      <c r="A95" t="s">
        <v>112</v>
      </c>
      <c r="B95" t="s">
        <v>22</v>
      </c>
      <c r="C95" t="s">
        <v>54</v>
      </c>
      <c r="D95" t="s">
        <v>24</v>
      </c>
      <c r="E95" t="s">
        <v>113</v>
      </c>
      <c r="F95">
        <v>2020</v>
      </c>
      <c r="G95">
        <v>55000</v>
      </c>
      <c r="I95" t="s">
        <v>26</v>
      </c>
      <c r="J95" t="s">
        <v>114</v>
      </c>
      <c r="K95">
        <v>1196</v>
      </c>
      <c r="L95" t="s">
        <v>52</v>
      </c>
      <c r="M95">
        <v>18000000</v>
      </c>
      <c r="N95">
        <v>673380</v>
      </c>
      <c r="O95">
        <v>18673380</v>
      </c>
      <c r="P95">
        <v>18490000</v>
      </c>
      <c r="Q95">
        <v>-183380</v>
      </c>
      <c r="R95">
        <v>-99</v>
      </c>
      <c r="S95" s="5">
        <f>IFERROR(VLOOKUP(A95,'Base ATR'!$1:$1048576,3,FALSE),O95)</f>
        <v>18000000</v>
      </c>
      <c r="T95" t="str">
        <f t="shared" si="0"/>
        <v>LIQUIDAR</v>
      </c>
      <c r="U95" s="6">
        <f t="shared" si="1"/>
        <v>15716500</v>
      </c>
      <c r="V95" s="18">
        <f>_xlfn.XLOOKUP(A95,'Data precios'!A:A,'Data precios'!D:D,"",0,-1)</f>
        <v>17200000</v>
      </c>
      <c r="W95" s="9">
        <f t="shared" si="2"/>
        <v>-1290000</v>
      </c>
      <c r="X95" s="11">
        <f t="shared" si="3"/>
        <v>14620000</v>
      </c>
      <c r="Y95" s="9">
        <f t="shared" si="4"/>
        <v>-2580000</v>
      </c>
      <c r="Z95" s="6">
        <f>_xlfn.XLOOKUP($A95,'Data precios'!$A:$A,'Data precios'!G:G,"",0,-1)</f>
        <v>14620000</v>
      </c>
      <c r="AA95" s="6">
        <f>_xlfn.XLOOKUP($A95,'Data precios'!$A:$A,'Data precios'!H:H,"",0,-1)</f>
        <v>14620000</v>
      </c>
      <c r="AB95" s="6">
        <f>_xlfn.XLOOKUP($A95,'Data precios'!$A:$A,'Data precios'!I:I,"",0,-1)</f>
        <v>14620000</v>
      </c>
      <c r="AC95" s="6">
        <f>_xlfn.XLOOKUP($A95,'Data precios'!$A:$A,'Data precios'!J:J,"",0,-1)</f>
        <v>14620000</v>
      </c>
    </row>
    <row r="96" spans="1:29" ht="15" thickBot="1" x14ac:dyDescent="0.35">
      <c r="A96" t="s">
        <v>1087</v>
      </c>
      <c r="B96" t="s">
        <v>22</v>
      </c>
      <c r="C96" t="s">
        <v>35</v>
      </c>
      <c r="D96" t="s">
        <v>137</v>
      </c>
      <c r="E96" t="s">
        <v>5294</v>
      </c>
      <c r="F96">
        <v>2020</v>
      </c>
      <c r="G96">
        <v>96000</v>
      </c>
      <c r="I96" t="s">
        <v>26</v>
      </c>
      <c r="J96" t="s">
        <v>46</v>
      </c>
      <c r="K96">
        <v>138</v>
      </c>
      <c r="L96" t="s">
        <v>33</v>
      </c>
      <c r="M96">
        <v>8500000</v>
      </c>
      <c r="N96">
        <v>253530</v>
      </c>
      <c r="O96">
        <v>8753530</v>
      </c>
      <c r="P96">
        <v>10990000</v>
      </c>
      <c r="Q96">
        <v>2236470</v>
      </c>
      <c r="R96">
        <v>2035</v>
      </c>
      <c r="S96" s="5">
        <f>IFERROR(VLOOKUP(A96,'Base ATR'!$1:$1048576,3,FALSE),O96)</f>
        <v>8550000</v>
      </c>
      <c r="T96" t="str">
        <f t="shared" si="0"/>
        <v>LIQUIDAR</v>
      </c>
      <c r="U96" s="6">
        <f t="shared" si="1"/>
        <v>9341500</v>
      </c>
      <c r="V96" s="18">
        <f>_xlfn.XLOOKUP(A96,'Data precios'!A:A,'Data precios'!D:D,"",0,-1)</f>
        <v>11470000</v>
      </c>
      <c r="W96" s="9">
        <f t="shared" si="2"/>
        <v>480000</v>
      </c>
      <c r="X96" s="11">
        <f t="shared" si="3"/>
        <v>10323000</v>
      </c>
      <c r="Y96" s="9">
        <f t="shared" si="4"/>
        <v>-1147000</v>
      </c>
      <c r="Z96" s="6">
        <f>_xlfn.XLOOKUP($A96,'Data precios'!$A:$A,'Data precios'!G:G,"",0,-1)</f>
        <v>11470000</v>
      </c>
      <c r="AA96" s="6">
        <f>_xlfn.XLOOKUP($A96,'Data precios'!$A:$A,'Data precios'!H:H,"",0,-1)</f>
        <v>11125900</v>
      </c>
      <c r="AB96" s="6">
        <f>_xlfn.XLOOKUP($A96,'Data precios'!$A:$A,'Data precios'!I:I,"",0,-1)</f>
        <v>10781800</v>
      </c>
      <c r="AC96" s="6">
        <f>_xlfn.XLOOKUP($A96,'Data precios'!$A:$A,'Data precios'!J:J,"",0,-1)</f>
        <v>10323000</v>
      </c>
    </row>
    <row r="97" spans="1:29" ht="15" thickBot="1" x14ac:dyDescent="0.35">
      <c r="A97" t="s">
        <v>6052</v>
      </c>
      <c r="B97" t="s">
        <v>22</v>
      </c>
      <c r="C97" t="s">
        <v>54</v>
      </c>
      <c r="D97" t="s">
        <v>92</v>
      </c>
      <c r="E97" t="s">
        <v>8579</v>
      </c>
      <c r="F97">
        <v>2020</v>
      </c>
      <c r="G97">
        <v>85300</v>
      </c>
      <c r="I97" t="s">
        <v>26</v>
      </c>
      <c r="J97" t="s">
        <v>114</v>
      </c>
      <c r="K97">
        <v>82</v>
      </c>
      <c r="L97" t="s">
        <v>33</v>
      </c>
      <c r="M97">
        <v>24500000</v>
      </c>
      <c r="N97">
        <v>496740</v>
      </c>
      <c r="O97">
        <v>24996740</v>
      </c>
      <c r="P97">
        <v>28990000</v>
      </c>
      <c r="Q97">
        <v>3993260</v>
      </c>
      <c r="R97">
        <v>1377</v>
      </c>
      <c r="S97" s="5">
        <f>IFERROR(VLOOKUP(A97,'Base ATR'!$1:$1048576,3,FALSE),O97)</f>
        <v>24500000</v>
      </c>
      <c r="T97" t="str">
        <f t="shared" si="0"/>
        <v>LIQUIDAR</v>
      </c>
      <c r="U97" s="6">
        <f t="shared" si="1"/>
        <v>24641500</v>
      </c>
      <c r="V97" s="18">
        <f>_xlfn.XLOOKUP(A97,'Data precios'!A:A,'Data precios'!D:D,"",0,-1)</f>
        <v>30300000</v>
      </c>
      <c r="W97" s="9">
        <f t="shared" si="2"/>
        <v>1310000</v>
      </c>
      <c r="X97" s="11">
        <f t="shared" si="3"/>
        <v>24240000</v>
      </c>
      <c r="Y97" s="9">
        <f t="shared" si="4"/>
        <v>-6060000</v>
      </c>
      <c r="Z97" s="6">
        <f>_xlfn.XLOOKUP($A97,'Data precios'!$A:$A,'Data precios'!G:G,"",0,-1)</f>
        <v>28179000</v>
      </c>
      <c r="AA97" s="6">
        <f>_xlfn.XLOOKUP($A97,'Data precios'!$A:$A,'Data precios'!H:H,"",0,-1)</f>
        <v>27270000</v>
      </c>
      <c r="AB97" s="6">
        <f>_xlfn.XLOOKUP($A97,'Data precios'!$A:$A,'Data precios'!I:I,"",0,-1)</f>
        <v>25755000</v>
      </c>
      <c r="AC97" s="6">
        <f>_xlfn.XLOOKUP($A97,'Data precios'!$A:$A,'Data precios'!J:J,"",0,-1)</f>
        <v>24240000</v>
      </c>
    </row>
    <row r="98" spans="1:29" ht="15" thickBot="1" x14ac:dyDescent="0.35">
      <c r="A98" t="s">
        <v>212</v>
      </c>
      <c r="B98" t="s">
        <v>22</v>
      </c>
      <c r="C98" t="s">
        <v>54</v>
      </c>
      <c r="D98" t="s">
        <v>24</v>
      </c>
      <c r="E98" t="s">
        <v>213</v>
      </c>
      <c r="F98">
        <v>2021</v>
      </c>
      <c r="G98">
        <v>26963</v>
      </c>
      <c r="I98" t="s">
        <v>26</v>
      </c>
      <c r="J98" t="s">
        <v>60</v>
      </c>
      <c r="K98">
        <v>1242</v>
      </c>
      <c r="L98" t="s">
        <v>52</v>
      </c>
      <c r="M98">
        <v>15500000</v>
      </c>
      <c r="N98">
        <v>899467</v>
      </c>
      <c r="O98">
        <v>16399467</v>
      </c>
      <c r="P98">
        <v>12990000</v>
      </c>
      <c r="Q98">
        <v>-3409467</v>
      </c>
      <c r="R98">
        <v>-2625</v>
      </c>
      <c r="S98" s="5">
        <f>IFERROR(VLOOKUP(A98,'Base ATR'!$1:$1048576,3,FALSE),O98)</f>
        <v>15500000</v>
      </c>
      <c r="T98" t="str">
        <f t="shared" si="0"/>
        <v>LIQUIDAR</v>
      </c>
      <c r="U98" s="6">
        <f t="shared" si="1"/>
        <v>11041500</v>
      </c>
      <c r="V98" s="18">
        <f>_xlfn.XLOOKUP(A98,'Data precios'!A:A,'Data precios'!D:D,"",0,-1)</f>
        <v>12100000</v>
      </c>
      <c r="W98" s="9">
        <f t="shared" si="2"/>
        <v>-890000</v>
      </c>
      <c r="X98" s="11">
        <f t="shared" si="3"/>
        <v>10285000</v>
      </c>
      <c r="Y98" s="9">
        <f t="shared" si="4"/>
        <v>-1815000</v>
      </c>
      <c r="Z98" s="6">
        <f>_xlfn.XLOOKUP($A98,'Data precios'!$A:$A,'Data precios'!G:G,"",0,-1)</f>
        <v>10285000</v>
      </c>
      <c r="AA98" s="6">
        <f>_xlfn.XLOOKUP($A98,'Data precios'!$A:$A,'Data precios'!H:H,"",0,-1)</f>
        <v>10285000</v>
      </c>
      <c r="AB98" s="6">
        <f>_xlfn.XLOOKUP($A98,'Data precios'!$A:$A,'Data precios'!I:I,"",0,-1)</f>
        <v>10285000</v>
      </c>
      <c r="AC98" s="6">
        <f>_xlfn.XLOOKUP($A98,'Data precios'!$A:$A,'Data precios'!J:J,"",0,-1)</f>
        <v>10285000</v>
      </c>
    </row>
    <row r="99" spans="1:29" ht="15" thickBot="1" x14ac:dyDescent="0.35">
      <c r="A99" t="s">
        <v>316</v>
      </c>
      <c r="B99" t="s">
        <v>22</v>
      </c>
      <c r="C99" t="s">
        <v>5291</v>
      </c>
      <c r="D99" t="s">
        <v>182</v>
      </c>
      <c r="E99" t="s">
        <v>317</v>
      </c>
      <c r="F99">
        <v>2021</v>
      </c>
      <c r="G99">
        <v>75000</v>
      </c>
      <c r="I99" t="s">
        <v>26</v>
      </c>
      <c r="J99" t="s">
        <v>43</v>
      </c>
      <c r="K99">
        <v>342</v>
      </c>
      <c r="L99" t="s">
        <v>52</v>
      </c>
      <c r="M99">
        <v>11000000</v>
      </c>
      <c r="N99">
        <v>443877</v>
      </c>
      <c r="O99">
        <v>11443877</v>
      </c>
      <c r="P99">
        <v>12990000</v>
      </c>
      <c r="Q99">
        <v>1546123</v>
      </c>
      <c r="R99">
        <v>119</v>
      </c>
      <c r="S99" s="5">
        <f>IFERROR(VLOOKUP(A99,'Base ATR'!$1:$1048576,3,FALSE),O99)</f>
        <v>12000000</v>
      </c>
      <c r="T99" t="str">
        <f t="shared" si="0"/>
        <v>LIQUIDAR</v>
      </c>
      <c r="U99" s="6">
        <f t="shared" si="1"/>
        <v>11041500</v>
      </c>
      <c r="V99" s="18">
        <f>_xlfn.XLOOKUP(A99,'Data precios'!A:A,'Data precios'!D:D,"",0,-1)</f>
        <v>12000000</v>
      </c>
      <c r="W99" s="9">
        <f t="shared" si="2"/>
        <v>-990000</v>
      </c>
      <c r="X99" s="11">
        <f t="shared" si="3"/>
        <v>10200000</v>
      </c>
      <c r="Y99" s="9">
        <f t="shared" si="4"/>
        <v>-1800000</v>
      </c>
      <c r="Z99" s="6">
        <f>_xlfn.XLOOKUP($A99,'Data precios'!$A:$A,'Data precios'!G:G,"",0,-1)</f>
        <v>10200000</v>
      </c>
      <c r="AA99" s="6">
        <f>_xlfn.XLOOKUP($A99,'Data precios'!$A:$A,'Data precios'!H:H,"",0,-1)</f>
        <v>10200000</v>
      </c>
      <c r="AB99" s="6">
        <f>_xlfn.XLOOKUP($A99,'Data precios'!$A:$A,'Data precios'!I:I,"",0,-1)</f>
        <v>10200000</v>
      </c>
      <c r="AC99" s="6">
        <f>_xlfn.XLOOKUP($A99,'Data precios'!$A:$A,'Data precios'!J:J,"",0,-1)</f>
        <v>10200000</v>
      </c>
    </row>
    <row r="100" spans="1:29" ht="15" thickBot="1" x14ac:dyDescent="0.35">
      <c r="A100" t="s">
        <v>81</v>
      </c>
      <c r="B100" t="s">
        <v>22</v>
      </c>
      <c r="C100" t="s">
        <v>30</v>
      </c>
      <c r="D100" t="s">
        <v>24</v>
      </c>
      <c r="E100" t="s">
        <v>82</v>
      </c>
      <c r="F100">
        <v>2021</v>
      </c>
      <c r="G100">
        <v>111255</v>
      </c>
      <c r="I100" t="s">
        <v>26</v>
      </c>
      <c r="J100" t="s">
        <v>83</v>
      </c>
      <c r="K100">
        <v>199</v>
      </c>
      <c r="L100" t="s">
        <v>33</v>
      </c>
      <c r="M100">
        <v>24000000</v>
      </c>
      <c r="N100">
        <v>486030</v>
      </c>
      <c r="O100">
        <v>24486030</v>
      </c>
      <c r="P100">
        <v>27190000</v>
      </c>
      <c r="Q100">
        <v>2703970</v>
      </c>
      <c r="R100">
        <v>994</v>
      </c>
      <c r="S100" s="5">
        <f>IFERROR(VLOOKUP(A100,'Base ATR'!$1:$1048576,3,FALSE),O100)</f>
        <v>24000000</v>
      </c>
      <c r="T100" t="str">
        <f t="shared" si="0"/>
        <v>LIQUIDAR</v>
      </c>
      <c r="U100" s="6">
        <f t="shared" si="1"/>
        <v>23111500</v>
      </c>
      <c r="V100" s="18">
        <f>_xlfn.XLOOKUP(A100,'Data precios'!A:A,'Data precios'!D:D,"",0,-1)</f>
        <v>28900000</v>
      </c>
      <c r="W100" s="9">
        <f t="shared" si="2"/>
        <v>1710000</v>
      </c>
      <c r="X100" s="11">
        <f t="shared" si="3"/>
        <v>26010000</v>
      </c>
      <c r="Y100" s="9">
        <f t="shared" si="4"/>
        <v>-2890000</v>
      </c>
      <c r="Z100" s="6">
        <f>_xlfn.XLOOKUP($A100,'Data precios'!$A:$A,'Data precios'!G:G,"",0,-1)</f>
        <v>28900000</v>
      </c>
      <c r="AA100" s="6">
        <f>_xlfn.XLOOKUP($A100,'Data precios'!$A:$A,'Data precios'!H:H,"",0,-1)</f>
        <v>28033000</v>
      </c>
      <c r="AB100" s="6">
        <f>_xlfn.XLOOKUP($A100,'Data precios'!$A:$A,'Data precios'!I:I,"",0,-1)</f>
        <v>27166000</v>
      </c>
      <c r="AC100" s="6">
        <f>_xlfn.XLOOKUP($A100,'Data precios'!$A:$A,'Data precios'!J:J,"",0,-1)</f>
        <v>26010000</v>
      </c>
    </row>
    <row r="101" spans="1:29" ht="15" thickBot="1" x14ac:dyDescent="0.35">
      <c r="A101" t="s">
        <v>6362</v>
      </c>
      <c r="B101" t="s">
        <v>22</v>
      </c>
      <c r="C101" t="s">
        <v>54</v>
      </c>
      <c r="D101" t="s">
        <v>92</v>
      </c>
      <c r="E101" t="s">
        <v>10334</v>
      </c>
      <c r="F101">
        <v>2021</v>
      </c>
      <c r="G101">
        <v>83079</v>
      </c>
      <c r="I101" t="s">
        <v>26</v>
      </c>
      <c r="J101" t="s">
        <v>10335</v>
      </c>
      <c r="K101">
        <v>53</v>
      </c>
      <c r="L101" t="s">
        <v>33</v>
      </c>
      <c r="M101">
        <v>7100000</v>
      </c>
      <c r="N101">
        <v>0</v>
      </c>
      <c r="O101">
        <v>7100000</v>
      </c>
      <c r="P101">
        <v>8990000</v>
      </c>
      <c r="Q101">
        <v>1890000</v>
      </c>
      <c r="R101">
        <v>2102</v>
      </c>
      <c r="S101" s="5">
        <f>IFERROR(VLOOKUP(A101,'Base ATR'!$1:$1048576,3,FALSE),O101)</f>
        <v>7100000</v>
      </c>
      <c r="T101" t="str">
        <f t="shared" si="0"/>
        <v>ROTACION BAJA</v>
      </c>
      <c r="U101" s="6">
        <f t="shared" si="1"/>
        <v>8091000</v>
      </c>
      <c r="V101" s="18">
        <f>_xlfn.XLOOKUP(A101,'Data precios'!A:A,'Data precios'!D:D,"",0,-1)</f>
        <v>9000000</v>
      </c>
      <c r="W101" s="9">
        <f t="shared" si="2"/>
        <v>10000</v>
      </c>
      <c r="X101" s="11">
        <f t="shared" si="3"/>
        <v>8460000</v>
      </c>
      <c r="Y101" s="9">
        <f t="shared" si="4"/>
        <v>-540000</v>
      </c>
      <c r="Z101" s="6">
        <f>_xlfn.XLOOKUP($A101,'Data precios'!$A:$A,'Data precios'!G:G,"",0,-1)</f>
        <v>9000000</v>
      </c>
      <c r="AA101" s="6">
        <f>_xlfn.XLOOKUP($A101,'Data precios'!$A:$A,'Data precios'!H:H,"",0,-1)</f>
        <v>8730000</v>
      </c>
      <c r="AB101" s="6">
        <f>_xlfn.XLOOKUP($A101,'Data precios'!$A:$A,'Data precios'!I:I,"",0,-1)</f>
        <v>8460000</v>
      </c>
      <c r="AC101" s="6">
        <f>_xlfn.XLOOKUP($A101,'Data precios'!$A:$A,'Data precios'!J:J,"",0,-1)</f>
        <v>8100000</v>
      </c>
    </row>
    <row r="102" spans="1:29" ht="15" thickBot="1" x14ac:dyDescent="0.35">
      <c r="A102" t="s">
        <v>4977</v>
      </c>
      <c r="B102" t="s">
        <v>22</v>
      </c>
      <c r="C102" t="s">
        <v>54</v>
      </c>
      <c r="D102" t="s">
        <v>24</v>
      </c>
      <c r="E102" t="s">
        <v>8574</v>
      </c>
      <c r="F102">
        <v>2021</v>
      </c>
      <c r="G102">
        <v>47500</v>
      </c>
      <c r="I102" t="s">
        <v>26</v>
      </c>
      <c r="J102" t="s">
        <v>5306</v>
      </c>
      <c r="K102">
        <v>77</v>
      </c>
      <c r="L102" t="s">
        <v>52</v>
      </c>
      <c r="M102">
        <v>20000000</v>
      </c>
      <c r="N102">
        <v>429240</v>
      </c>
      <c r="O102">
        <v>20429240</v>
      </c>
      <c r="P102">
        <v>31990000</v>
      </c>
      <c r="Q102">
        <v>11560760</v>
      </c>
      <c r="R102">
        <v>3614</v>
      </c>
      <c r="S102" s="5">
        <f>IFERROR(VLOOKUP(A102,'Base ATR'!$1:$1048576,3,FALSE),O102)</f>
        <v>20000000</v>
      </c>
      <c r="T102" t="str">
        <f t="shared" si="0"/>
        <v>LIQUIDAR</v>
      </c>
      <c r="U102" s="6">
        <f t="shared" si="1"/>
        <v>27191500</v>
      </c>
      <c r="V102" s="18">
        <f>_xlfn.XLOOKUP(A102,'Data precios'!A:A,'Data precios'!D:D,"",0,-1)</f>
        <v>32100000</v>
      </c>
      <c r="W102" s="9">
        <f t="shared" si="2"/>
        <v>110000</v>
      </c>
      <c r="X102" s="11">
        <f t="shared" si="3"/>
        <v>28890000</v>
      </c>
      <c r="Y102" s="9">
        <f t="shared" si="4"/>
        <v>-3210000</v>
      </c>
      <c r="Z102" s="6">
        <f>_xlfn.XLOOKUP($A102,'Data precios'!$A:$A,'Data precios'!G:G,"",0,-1)</f>
        <v>32100000</v>
      </c>
      <c r="AA102" s="6">
        <f>_xlfn.XLOOKUP($A102,'Data precios'!$A:$A,'Data precios'!H:H,"",0,-1)</f>
        <v>31137000</v>
      </c>
      <c r="AB102" s="6">
        <f>_xlfn.XLOOKUP($A102,'Data precios'!$A:$A,'Data precios'!I:I,"",0,-1)</f>
        <v>30174000</v>
      </c>
      <c r="AC102" s="6">
        <f>_xlfn.XLOOKUP($A102,'Data precios'!$A:$A,'Data precios'!J:J,"",0,-1)</f>
        <v>28890000</v>
      </c>
    </row>
    <row r="103" spans="1:29" ht="15" thickBot="1" x14ac:dyDescent="0.35">
      <c r="A103" t="s">
        <v>4759</v>
      </c>
      <c r="B103" t="s">
        <v>22</v>
      </c>
      <c r="C103" t="s">
        <v>5291</v>
      </c>
      <c r="D103" t="s">
        <v>62</v>
      </c>
      <c r="E103" t="s">
        <v>218</v>
      </c>
      <c r="F103">
        <v>2021</v>
      </c>
      <c r="G103">
        <v>77000</v>
      </c>
      <c r="I103" t="s">
        <v>26</v>
      </c>
      <c r="J103" t="s">
        <v>125</v>
      </c>
      <c r="K103">
        <v>84</v>
      </c>
      <c r="L103" t="s">
        <v>33</v>
      </c>
      <c r="M103">
        <v>14600000</v>
      </c>
      <c r="N103">
        <v>348240</v>
      </c>
      <c r="O103">
        <v>14948240</v>
      </c>
      <c r="P103">
        <v>16490000</v>
      </c>
      <c r="Q103">
        <v>1541760</v>
      </c>
      <c r="R103">
        <v>935</v>
      </c>
      <c r="S103" s="5">
        <f>IFERROR(VLOOKUP(A103,'Base ATR'!$1:$1048576,3,FALSE),O103)</f>
        <v>14600000</v>
      </c>
      <c r="T103" t="str">
        <f t="shared" si="0"/>
        <v>LIQUIDAR</v>
      </c>
      <c r="U103" s="6">
        <f t="shared" si="1"/>
        <v>14016500</v>
      </c>
      <c r="V103" s="18">
        <f>_xlfn.XLOOKUP(A103,'Data precios'!A:A,'Data precios'!D:D,"",0,-1)</f>
        <v>17800000</v>
      </c>
      <c r="W103" s="9">
        <f t="shared" si="2"/>
        <v>1310000</v>
      </c>
      <c r="X103" s="11">
        <f t="shared" si="3"/>
        <v>14240000</v>
      </c>
      <c r="Y103" s="9">
        <f t="shared" si="4"/>
        <v>-3560000</v>
      </c>
      <c r="Z103" s="6">
        <f>_xlfn.XLOOKUP($A103,'Data precios'!$A:$A,'Data precios'!G:G,"",0,-1)</f>
        <v>16554000</v>
      </c>
      <c r="AA103" s="6">
        <f>_xlfn.XLOOKUP($A103,'Data precios'!$A:$A,'Data precios'!H:H,"",0,-1)</f>
        <v>16020000</v>
      </c>
      <c r="AB103" s="6">
        <f>_xlfn.XLOOKUP($A103,'Data precios'!$A:$A,'Data precios'!I:I,"",0,-1)</f>
        <v>15130000</v>
      </c>
      <c r="AC103" s="6">
        <f>_xlfn.XLOOKUP($A103,'Data precios'!$A:$A,'Data precios'!J:J,"",0,-1)</f>
        <v>14240000</v>
      </c>
    </row>
    <row r="104" spans="1:29" ht="15" thickBot="1" x14ac:dyDescent="0.35">
      <c r="A104" t="s">
        <v>159</v>
      </c>
      <c r="B104" t="s">
        <v>22</v>
      </c>
      <c r="C104" t="s">
        <v>35</v>
      </c>
      <c r="D104" t="s">
        <v>137</v>
      </c>
      <c r="E104" t="s">
        <v>160</v>
      </c>
      <c r="F104">
        <v>2021</v>
      </c>
      <c r="G104">
        <v>85390</v>
      </c>
      <c r="I104" t="s">
        <v>26</v>
      </c>
      <c r="J104" t="s">
        <v>161</v>
      </c>
      <c r="K104">
        <v>332</v>
      </c>
      <c r="L104" t="s">
        <v>52</v>
      </c>
      <c r="M104">
        <v>7700000</v>
      </c>
      <c r="N104">
        <v>241530</v>
      </c>
      <c r="O104">
        <v>7941530</v>
      </c>
      <c r="P104">
        <v>9790000</v>
      </c>
      <c r="Q104">
        <v>1848470</v>
      </c>
      <c r="R104">
        <v>1888</v>
      </c>
      <c r="S104" s="5">
        <f>IFERROR(VLOOKUP(A104,'Base ATR'!$1:$1048576,3,FALSE),O104)</f>
        <v>7700000</v>
      </c>
      <c r="T104" t="str">
        <f t="shared" si="0"/>
        <v>LIQUIDAR</v>
      </c>
      <c r="U104" s="6">
        <f t="shared" si="1"/>
        <v>8321500</v>
      </c>
      <c r="V104" s="18">
        <f>_xlfn.XLOOKUP(A104,'Data precios'!A:A,'Data precios'!D:D,"",0,-1)</f>
        <v>9800000</v>
      </c>
      <c r="W104" s="9">
        <f t="shared" si="2"/>
        <v>10000</v>
      </c>
      <c r="X104" s="11">
        <f t="shared" si="3"/>
        <v>8330000</v>
      </c>
      <c r="Y104" s="9">
        <f t="shared" si="4"/>
        <v>-1470000</v>
      </c>
      <c r="Z104" s="6">
        <f>_xlfn.XLOOKUP($A104,'Data precios'!$A:$A,'Data precios'!G:G,"",0,-1)</f>
        <v>8330000</v>
      </c>
      <c r="AA104" s="6">
        <f>_xlfn.XLOOKUP($A104,'Data precios'!$A:$A,'Data precios'!H:H,"",0,-1)</f>
        <v>8330000</v>
      </c>
      <c r="AB104" s="6">
        <f>_xlfn.XLOOKUP($A104,'Data precios'!$A:$A,'Data precios'!I:I,"",0,-1)</f>
        <v>8330000</v>
      </c>
      <c r="AC104" s="6">
        <f>_xlfn.XLOOKUP($A104,'Data precios'!$A:$A,'Data precios'!J:J,"",0,-1)</f>
        <v>8330000</v>
      </c>
    </row>
    <row r="105" spans="1:29" ht="15" thickBot="1" x14ac:dyDescent="0.35">
      <c r="A105" t="s">
        <v>324</v>
      </c>
      <c r="B105" t="s">
        <v>22</v>
      </c>
      <c r="C105" t="s">
        <v>5291</v>
      </c>
      <c r="D105" t="s">
        <v>36</v>
      </c>
      <c r="E105" t="s">
        <v>325</v>
      </c>
      <c r="F105">
        <v>2021</v>
      </c>
      <c r="G105">
        <v>40095</v>
      </c>
      <c r="I105" t="s">
        <v>26</v>
      </c>
      <c r="J105" t="s">
        <v>106</v>
      </c>
      <c r="K105">
        <v>243</v>
      </c>
      <c r="L105" t="s">
        <v>211</v>
      </c>
      <c r="M105">
        <v>6200000</v>
      </c>
      <c r="N105">
        <v>219030</v>
      </c>
      <c r="O105">
        <v>6419030</v>
      </c>
      <c r="P105">
        <v>8190000</v>
      </c>
      <c r="Q105">
        <v>1770970</v>
      </c>
      <c r="R105">
        <v>2162</v>
      </c>
      <c r="S105" s="5">
        <f>IFERROR(VLOOKUP(A105,'Base ATR'!$1:$1048576,3,FALSE),O105)</f>
        <v>6200000</v>
      </c>
      <c r="T105" t="str">
        <f t="shared" si="0"/>
        <v>LIQUIDAR</v>
      </c>
      <c r="U105" s="6">
        <f t="shared" si="1"/>
        <v>6961500</v>
      </c>
      <c r="V105" s="18">
        <f>_xlfn.XLOOKUP(A105,'Data precios'!A:A,'Data precios'!D:D,"",0,-1)</f>
        <v>8200000</v>
      </c>
      <c r="W105" s="9">
        <f t="shared" si="2"/>
        <v>10000</v>
      </c>
      <c r="X105" s="11">
        <f t="shared" si="3"/>
        <v>6970000</v>
      </c>
      <c r="Y105" s="9">
        <f t="shared" si="4"/>
        <v>-1230000</v>
      </c>
      <c r="Z105" s="6">
        <f>_xlfn.XLOOKUP($A105,'Data precios'!$A:$A,'Data precios'!G:G,"",0,-1)</f>
        <v>6970000</v>
      </c>
      <c r="AA105" s="6">
        <f>_xlfn.XLOOKUP($A105,'Data precios'!$A:$A,'Data precios'!H:H,"",0,-1)</f>
        <v>6970000</v>
      </c>
      <c r="AB105" s="6">
        <f>_xlfn.XLOOKUP($A105,'Data precios'!$A:$A,'Data precios'!I:I,"",0,-1)</f>
        <v>6970000</v>
      </c>
      <c r="AC105" s="6">
        <f>_xlfn.XLOOKUP($A105,'Data precios'!$A:$A,'Data precios'!J:J,"",0,-1)</f>
        <v>6970000</v>
      </c>
    </row>
    <row r="106" spans="1:29" ht="15" thickBot="1" x14ac:dyDescent="0.35">
      <c r="A106" t="s">
        <v>6490</v>
      </c>
      <c r="B106" t="s">
        <v>22</v>
      </c>
      <c r="C106" t="s">
        <v>54</v>
      </c>
      <c r="D106" t="s">
        <v>7791</v>
      </c>
      <c r="E106" t="s">
        <v>8561</v>
      </c>
      <c r="F106">
        <v>2022</v>
      </c>
      <c r="G106">
        <v>58000</v>
      </c>
      <c r="I106" t="s">
        <v>26</v>
      </c>
      <c r="J106" t="s">
        <v>109</v>
      </c>
      <c r="K106">
        <v>55</v>
      </c>
      <c r="L106" t="s">
        <v>33</v>
      </c>
      <c r="M106">
        <v>8900000</v>
      </c>
      <c r="N106">
        <v>262740</v>
      </c>
      <c r="O106">
        <v>9162740</v>
      </c>
      <c r="P106">
        <v>9990000</v>
      </c>
      <c r="Q106">
        <v>827260</v>
      </c>
      <c r="R106">
        <v>828</v>
      </c>
      <c r="S106" s="5">
        <f>IFERROR(VLOOKUP(A106,'Base ATR'!$1:$1048576,3,FALSE),O106)</f>
        <v>8900000</v>
      </c>
      <c r="T106" t="str">
        <f t="shared" si="0"/>
        <v>ROTACION BAJA</v>
      </c>
      <c r="U106" s="6">
        <f t="shared" si="1"/>
        <v>8991000</v>
      </c>
      <c r="V106" s="18">
        <f>_xlfn.XLOOKUP(A106,'Data precios'!A:A,'Data precios'!D:D,"",0,-1)</f>
        <v>11100000</v>
      </c>
      <c r="W106" s="9">
        <f t="shared" si="2"/>
        <v>1110000</v>
      </c>
      <c r="X106" s="11">
        <f t="shared" si="3"/>
        <v>10434000</v>
      </c>
      <c r="Y106" s="9">
        <f t="shared" si="4"/>
        <v>-666000</v>
      </c>
      <c r="Z106" s="6">
        <f>_xlfn.XLOOKUP($A106,'Data precios'!$A:$A,'Data precios'!G:G,"",0,-1)</f>
        <v>11100000</v>
      </c>
      <c r="AA106" s="6">
        <f>_xlfn.XLOOKUP($A106,'Data precios'!$A:$A,'Data precios'!H:H,"",0,-1)</f>
        <v>10767000</v>
      </c>
      <c r="AB106" s="6">
        <f>_xlfn.XLOOKUP($A106,'Data precios'!$A:$A,'Data precios'!I:I,"",0,-1)</f>
        <v>10434000</v>
      </c>
      <c r="AC106" s="6">
        <f>_xlfn.XLOOKUP($A106,'Data precios'!$A:$A,'Data precios'!J:J,"",0,-1)</f>
        <v>9990000</v>
      </c>
    </row>
    <row r="107" spans="1:29" ht="15" thickBot="1" x14ac:dyDescent="0.35">
      <c r="A107" t="s">
        <v>149</v>
      </c>
      <c r="B107" t="s">
        <v>22</v>
      </c>
      <c r="C107" t="s">
        <v>5291</v>
      </c>
      <c r="D107" t="s">
        <v>145</v>
      </c>
      <c r="E107" t="s">
        <v>150</v>
      </c>
      <c r="F107">
        <v>2022</v>
      </c>
      <c r="G107">
        <v>0</v>
      </c>
      <c r="I107" t="s">
        <v>26</v>
      </c>
      <c r="J107" t="s">
        <v>43</v>
      </c>
      <c r="K107">
        <v>174</v>
      </c>
      <c r="L107" t="s">
        <v>52</v>
      </c>
      <c r="M107">
        <v>8137896</v>
      </c>
      <c r="N107">
        <v>248098</v>
      </c>
      <c r="O107">
        <v>8385994</v>
      </c>
      <c r="P107">
        <v>6390000</v>
      </c>
      <c r="Q107">
        <v>-1995994</v>
      </c>
      <c r="R107">
        <v>-3124</v>
      </c>
      <c r="S107" s="5">
        <f>IFERROR(VLOOKUP(A107,'Base ATR'!$1:$1048576,3,FALSE),O107)</f>
        <v>4850000</v>
      </c>
      <c r="T107" t="str">
        <f t="shared" si="0"/>
        <v>LIQUIDAR</v>
      </c>
      <c r="U107" s="6">
        <f t="shared" si="1"/>
        <v>5431500</v>
      </c>
      <c r="V107" s="18">
        <f>_xlfn.XLOOKUP(A107,'Data precios'!A:A,'Data precios'!D:D,"",0,-1)</f>
        <v>6860000</v>
      </c>
      <c r="W107" s="9">
        <f t="shared" si="2"/>
        <v>470000</v>
      </c>
      <c r="X107" s="11">
        <f t="shared" si="3"/>
        <v>6174000</v>
      </c>
      <c r="Y107" s="9">
        <f t="shared" si="4"/>
        <v>-686000</v>
      </c>
      <c r="Z107" s="6">
        <f>_xlfn.XLOOKUP($A107,'Data precios'!$A:$A,'Data precios'!G:G,"",0,-1)</f>
        <v>6860000</v>
      </c>
      <c r="AA107" s="6">
        <f>_xlfn.XLOOKUP($A107,'Data precios'!$A:$A,'Data precios'!H:H,"",0,-1)</f>
        <v>6654200</v>
      </c>
      <c r="AB107" s="6">
        <f>_xlfn.XLOOKUP($A107,'Data precios'!$A:$A,'Data precios'!I:I,"",0,-1)</f>
        <v>6448400</v>
      </c>
      <c r="AC107" s="6">
        <f>_xlfn.XLOOKUP($A107,'Data precios'!$A:$A,'Data precios'!J:J,"",0,-1)</f>
        <v>6174000</v>
      </c>
    </row>
    <row r="108" spans="1:29" ht="15" thickBot="1" x14ac:dyDescent="0.35">
      <c r="A108" t="s">
        <v>309</v>
      </c>
      <c r="B108" t="s">
        <v>22</v>
      </c>
      <c r="C108" t="s">
        <v>35</v>
      </c>
      <c r="D108" t="s">
        <v>24</v>
      </c>
      <c r="E108" t="s">
        <v>213</v>
      </c>
      <c r="F108">
        <v>2022</v>
      </c>
      <c r="G108">
        <v>25200</v>
      </c>
      <c r="I108" t="s">
        <v>26</v>
      </c>
      <c r="J108" t="s">
        <v>310</v>
      </c>
      <c r="K108">
        <v>419</v>
      </c>
      <c r="L108" t="s">
        <v>52</v>
      </c>
      <c r="M108">
        <v>10300000</v>
      </c>
      <c r="N108">
        <v>280530</v>
      </c>
      <c r="O108">
        <v>10580530</v>
      </c>
      <c r="P108">
        <v>10490000</v>
      </c>
      <c r="Q108">
        <v>-90530</v>
      </c>
      <c r="R108">
        <v>-86</v>
      </c>
      <c r="S108" s="5">
        <f>IFERROR(VLOOKUP(A108,'Base ATR'!$1:$1048576,3,FALSE),O108)</f>
        <v>10300000</v>
      </c>
      <c r="T108" t="str">
        <f t="shared" si="0"/>
        <v>LIQUIDAR</v>
      </c>
      <c r="U108" s="6">
        <f t="shared" si="1"/>
        <v>8916500</v>
      </c>
      <c r="V108" s="18">
        <f>_xlfn.XLOOKUP(A108,'Data precios'!A:A,'Data precios'!D:D,"",0,-1)</f>
        <v>11900000</v>
      </c>
      <c r="W108" s="9">
        <f t="shared" si="2"/>
        <v>1410000</v>
      </c>
      <c r="X108" s="11">
        <f t="shared" si="3"/>
        <v>10115000</v>
      </c>
      <c r="Y108" s="9">
        <f t="shared" si="4"/>
        <v>-1785000</v>
      </c>
      <c r="Z108" s="6">
        <f>_xlfn.XLOOKUP($A108,'Data precios'!$A:$A,'Data precios'!G:G,"",0,-1)</f>
        <v>10115000</v>
      </c>
      <c r="AA108" s="6">
        <f>_xlfn.XLOOKUP($A108,'Data precios'!$A:$A,'Data precios'!H:H,"",0,-1)</f>
        <v>10115000</v>
      </c>
      <c r="AB108" s="6">
        <f>_xlfn.XLOOKUP($A108,'Data precios'!$A:$A,'Data precios'!I:I,"",0,-1)</f>
        <v>10115000</v>
      </c>
      <c r="AC108" s="6">
        <f>_xlfn.XLOOKUP($A108,'Data precios'!$A:$A,'Data precios'!J:J,"",0,-1)</f>
        <v>10115000</v>
      </c>
    </row>
    <row r="109" spans="1:29" ht="15" thickBot="1" x14ac:dyDescent="0.35">
      <c r="A109" t="s">
        <v>6492</v>
      </c>
      <c r="B109" t="s">
        <v>22</v>
      </c>
      <c r="C109" t="s">
        <v>5291</v>
      </c>
      <c r="D109" t="s">
        <v>4031</v>
      </c>
      <c r="E109" t="s">
        <v>8553</v>
      </c>
      <c r="F109">
        <v>2022</v>
      </c>
      <c r="G109">
        <v>58239</v>
      </c>
      <c r="I109" t="s">
        <v>26</v>
      </c>
      <c r="J109" t="s">
        <v>60</v>
      </c>
      <c r="K109">
        <v>53</v>
      </c>
      <c r="L109" t="s">
        <v>33</v>
      </c>
      <c r="M109">
        <v>10100000</v>
      </c>
      <c r="N109">
        <v>280740</v>
      </c>
      <c r="O109">
        <v>10380740</v>
      </c>
      <c r="P109">
        <v>12490000</v>
      </c>
      <c r="Q109">
        <v>2109260</v>
      </c>
      <c r="R109">
        <v>1689</v>
      </c>
      <c r="S109" s="5">
        <f>IFERROR(VLOOKUP(A109,'Base ATR'!$1:$1048576,3,FALSE),O109)</f>
        <v>10100000</v>
      </c>
      <c r="T109" t="str">
        <f t="shared" si="0"/>
        <v>ROTACION BAJA</v>
      </c>
      <c r="U109" s="6">
        <f t="shared" si="1"/>
        <v>11241000</v>
      </c>
      <c r="V109" s="18">
        <f>_xlfn.XLOOKUP(A109,'Data precios'!A:A,'Data precios'!D:D,"",0,-1)</f>
        <v>12500000</v>
      </c>
      <c r="W109" s="9">
        <f t="shared" si="2"/>
        <v>10000</v>
      </c>
      <c r="X109" s="11">
        <f t="shared" si="3"/>
        <v>11750000</v>
      </c>
      <c r="Y109" s="9">
        <f t="shared" si="4"/>
        <v>-750000</v>
      </c>
      <c r="Z109" s="6">
        <f>_xlfn.XLOOKUP($A109,'Data precios'!$A:$A,'Data precios'!G:G,"",0,-1)</f>
        <v>12500000</v>
      </c>
      <c r="AA109" s="6">
        <f>_xlfn.XLOOKUP($A109,'Data precios'!$A:$A,'Data precios'!H:H,"",0,-1)</f>
        <v>12125000</v>
      </c>
      <c r="AB109" s="6">
        <f>_xlfn.XLOOKUP($A109,'Data precios'!$A:$A,'Data precios'!I:I,"",0,-1)</f>
        <v>11750000</v>
      </c>
      <c r="AC109" s="6">
        <f>_xlfn.XLOOKUP($A109,'Data precios'!$A:$A,'Data precios'!J:J,"",0,-1)</f>
        <v>11250000</v>
      </c>
    </row>
    <row r="110" spans="1:29" ht="15" thickBot="1" x14ac:dyDescent="0.35">
      <c r="A110" t="s">
        <v>5501</v>
      </c>
      <c r="B110" t="s">
        <v>22</v>
      </c>
      <c r="C110" t="s">
        <v>30</v>
      </c>
      <c r="D110" t="s">
        <v>62</v>
      </c>
      <c r="E110" t="s">
        <v>8625</v>
      </c>
      <c r="F110">
        <v>2022</v>
      </c>
      <c r="G110">
        <v>63400</v>
      </c>
      <c r="I110" t="s">
        <v>26</v>
      </c>
      <c r="J110" t="s">
        <v>64</v>
      </c>
      <c r="K110">
        <v>6</v>
      </c>
      <c r="L110" t="s">
        <v>39</v>
      </c>
      <c r="M110">
        <v>9700000</v>
      </c>
      <c r="N110">
        <v>0</v>
      </c>
      <c r="O110">
        <v>9700000</v>
      </c>
      <c r="P110">
        <v>12190000</v>
      </c>
      <c r="Q110">
        <v>2490000</v>
      </c>
      <c r="R110">
        <v>2043</v>
      </c>
      <c r="S110" s="5">
        <f>IFERROR(VLOOKUP(A110,'Base ATR'!$1:$1048576,3,FALSE),O110)</f>
        <v>9700000</v>
      </c>
      <c r="T110" t="str">
        <f t="shared" si="0"/>
        <v>ROTACION ALTA</v>
      </c>
      <c r="U110" s="6">
        <f t="shared" si="1"/>
        <v>12190000</v>
      </c>
      <c r="V110" s="18">
        <f>_xlfn.XLOOKUP(A110,'Data precios'!A:A,'Data precios'!D:D,"",0,-1)</f>
        <v>13100000</v>
      </c>
      <c r="W110" s="9">
        <f t="shared" si="2"/>
        <v>910000</v>
      </c>
      <c r="X110" s="11">
        <f t="shared" si="3"/>
        <v>12183000</v>
      </c>
      <c r="Y110" s="9">
        <f t="shared" si="4"/>
        <v>-917000</v>
      </c>
      <c r="Z110" s="6">
        <f>_xlfn.XLOOKUP($A110,'Data precios'!$A:$A,'Data precios'!G:G,"",0,-1)</f>
        <v>12183000</v>
      </c>
      <c r="AA110" s="6">
        <f>_xlfn.XLOOKUP($A110,'Data precios'!$A:$A,'Data precios'!H:H,"",0,-1)</f>
        <v>11790000</v>
      </c>
      <c r="AB110" s="6">
        <f>_xlfn.XLOOKUP($A110,'Data precios'!$A:$A,'Data precios'!I:I,"",0,-1)</f>
        <v>11135000</v>
      </c>
      <c r="AC110" s="6">
        <f>_xlfn.XLOOKUP($A110,'Data precios'!$A:$A,'Data precios'!J:J,"",0,-1)</f>
        <v>10480000</v>
      </c>
    </row>
    <row r="111" spans="1:29" ht="15" thickBot="1" x14ac:dyDescent="0.35">
      <c r="A111" t="s">
        <v>5355</v>
      </c>
      <c r="B111" t="s">
        <v>22</v>
      </c>
      <c r="C111" t="s">
        <v>54</v>
      </c>
      <c r="D111" t="s">
        <v>24</v>
      </c>
      <c r="E111" t="s">
        <v>8590</v>
      </c>
      <c r="F111">
        <v>2023</v>
      </c>
      <c r="G111">
        <v>70000</v>
      </c>
      <c r="I111" t="s">
        <v>26</v>
      </c>
      <c r="J111" t="s">
        <v>43</v>
      </c>
      <c r="K111">
        <v>96</v>
      </c>
      <c r="L111" t="s">
        <v>33</v>
      </c>
      <c r="M111">
        <v>14500000</v>
      </c>
      <c r="N111">
        <v>343530</v>
      </c>
      <c r="O111">
        <v>14843530</v>
      </c>
      <c r="P111">
        <v>16990000</v>
      </c>
      <c r="Q111">
        <v>2146470</v>
      </c>
      <c r="R111">
        <v>1263</v>
      </c>
      <c r="S111" s="5">
        <f>IFERROR(VLOOKUP(A111,'Base ATR'!$1:$1048576,3,FALSE),O111)</f>
        <v>14500000</v>
      </c>
      <c r="T111" t="str">
        <f t="shared" si="0"/>
        <v>LIQUIDAR</v>
      </c>
      <c r="U111" s="6">
        <f t="shared" si="1"/>
        <v>14441500</v>
      </c>
      <c r="V111" s="18">
        <f>_xlfn.XLOOKUP(A111,'Data precios'!A:A,'Data precios'!D:D,"",0,-1)</f>
        <v>18700000</v>
      </c>
      <c r="W111" s="9">
        <f t="shared" si="2"/>
        <v>1710000</v>
      </c>
      <c r="X111" s="11">
        <f t="shared" si="3"/>
        <v>16830000</v>
      </c>
      <c r="Y111" s="9">
        <f t="shared" si="4"/>
        <v>-1870000</v>
      </c>
      <c r="Z111" s="6">
        <f>_xlfn.XLOOKUP($A111,'Data precios'!$A:$A,'Data precios'!G:G,"",0,-1)</f>
        <v>18700000</v>
      </c>
      <c r="AA111" s="6">
        <f>_xlfn.XLOOKUP($A111,'Data precios'!$A:$A,'Data precios'!H:H,"",0,-1)</f>
        <v>18139000</v>
      </c>
      <c r="AB111" s="6">
        <f>_xlfn.XLOOKUP($A111,'Data precios'!$A:$A,'Data precios'!I:I,"",0,-1)</f>
        <v>17578000</v>
      </c>
      <c r="AC111" s="6">
        <f>_xlfn.XLOOKUP($A111,'Data precios'!$A:$A,'Data precios'!J:J,"",0,-1)</f>
        <v>16830000</v>
      </c>
    </row>
    <row r="112" spans="1:29" ht="15" thickBot="1" x14ac:dyDescent="0.35">
      <c r="A112" t="s">
        <v>5384</v>
      </c>
      <c r="B112" t="s">
        <v>22</v>
      </c>
      <c r="C112" t="s">
        <v>54</v>
      </c>
      <c r="D112" t="s">
        <v>36</v>
      </c>
      <c r="E112" t="s">
        <v>312</v>
      </c>
      <c r="F112">
        <v>2022</v>
      </c>
      <c r="G112">
        <v>56079</v>
      </c>
      <c r="I112" t="s">
        <v>26</v>
      </c>
      <c r="J112" t="s">
        <v>8596</v>
      </c>
      <c r="K112">
        <v>138</v>
      </c>
      <c r="L112" t="s">
        <v>52</v>
      </c>
      <c r="M112">
        <v>10000000</v>
      </c>
      <c r="N112">
        <v>276030</v>
      </c>
      <c r="O112">
        <v>10276030</v>
      </c>
      <c r="P112">
        <v>11990000</v>
      </c>
      <c r="Q112">
        <v>1713970</v>
      </c>
      <c r="R112">
        <v>1429</v>
      </c>
      <c r="S112" s="5">
        <f>IFERROR(VLOOKUP(A112,'Base ATR'!$1:$1048576,3,FALSE),O112)</f>
        <v>10000000</v>
      </c>
      <c r="T112" t="str">
        <f t="shared" si="0"/>
        <v>LIQUIDAR</v>
      </c>
      <c r="U112" s="6">
        <f t="shared" si="1"/>
        <v>10191500</v>
      </c>
      <c r="V112" s="18">
        <f>_xlfn.XLOOKUP(A112,'Data precios'!A:A,'Data precios'!D:D,"",0,-1)</f>
        <v>11800000</v>
      </c>
      <c r="W112" s="9">
        <f t="shared" si="2"/>
        <v>-190000</v>
      </c>
      <c r="X112" s="11">
        <f t="shared" si="3"/>
        <v>10030000</v>
      </c>
      <c r="Y112" s="9">
        <f t="shared" si="4"/>
        <v>-1770000</v>
      </c>
      <c r="Z112" s="6">
        <f>_xlfn.XLOOKUP($A112,'Data precios'!$A:$A,'Data precios'!G:G,"",0,-1)</f>
        <v>10030000</v>
      </c>
      <c r="AA112" s="6">
        <f>_xlfn.XLOOKUP($A112,'Data precios'!$A:$A,'Data precios'!H:H,"",0,-1)</f>
        <v>10030000</v>
      </c>
      <c r="AB112" s="6">
        <f>_xlfn.XLOOKUP($A112,'Data precios'!$A:$A,'Data precios'!I:I,"",0,-1)</f>
        <v>10030000</v>
      </c>
      <c r="AC112" s="6">
        <f>_xlfn.XLOOKUP($A112,'Data precios'!$A:$A,'Data precios'!J:J,"",0,-1)</f>
        <v>10030000</v>
      </c>
    </row>
    <row r="113" spans="1:29" ht="15" thickBot="1" x14ac:dyDescent="0.35">
      <c r="A113" t="s">
        <v>8668</v>
      </c>
      <c r="B113" t="s">
        <v>22</v>
      </c>
      <c r="C113" t="s">
        <v>5291</v>
      </c>
      <c r="D113" t="s">
        <v>108</v>
      </c>
      <c r="E113" t="s">
        <v>8669</v>
      </c>
      <c r="F113">
        <v>2022</v>
      </c>
      <c r="G113">
        <v>75000</v>
      </c>
      <c r="I113" t="s">
        <v>26</v>
      </c>
      <c r="J113" t="s">
        <v>43</v>
      </c>
      <c r="K113">
        <v>21</v>
      </c>
      <c r="L113" t="s">
        <v>33</v>
      </c>
      <c r="M113">
        <v>7100000</v>
      </c>
      <c r="N113">
        <v>235740</v>
      </c>
      <c r="O113">
        <v>7335740</v>
      </c>
      <c r="P113">
        <v>9490000</v>
      </c>
      <c r="Q113">
        <v>2154260</v>
      </c>
      <c r="R113">
        <v>227</v>
      </c>
      <c r="S113" s="5">
        <f>IFERROR(VLOOKUP(A113,'Base ATR'!$1:$1048576,3,FALSE),O113)</f>
        <v>7100000</v>
      </c>
      <c r="T113" t="str">
        <f t="shared" si="0"/>
        <v>ROTACION ALTA</v>
      </c>
      <c r="U113" s="6">
        <f t="shared" si="1"/>
        <v>9490000</v>
      </c>
      <c r="V113" s="18">
        <f>_xlfn.XLOOKUP(A113,'Data precios'!A:A,'Data precios'!D:D,"",0,-1)</f>
        <v>9400000</v>
      </c>
      <c r="W113" s="9">
        <f t="shared" si="2"/>
        <v>-90000</v>
      </c>
      <c r="X113" s="11">
        <f t="shared" si="3"/>
        <v>9400000</v>
      </c>
      <c r="Y113" s="9">
        <f t="shared" si="4"/>
        <v>0</v>
      </c>
      <c r="Z113" s="6">
        <f>_xlfn.XLOOKUP($A113,'Data precios'!$A:$A,'Data precios'!G:G,"",0,-1)</f>
        <v>9682000</v>
      </c>
      <c r="AA113" s="6">
        <f>_xlfn.XLOOKUP($A113,'Data precios'!$A:$A,'Data precios'!H:H,"",0,-1)</f>
        <v>9400000</v>
      </c>
      <c r="AB113" s="6">
        <f>_xlfn.XLOOKUP($A113,'Data precios'!$A:$A,'Data precios'!I:I,"",0,-1)</f>
        <v>9306000</v>
      </c>
      <c r="AC113" s="6">
        <f>_xlfn.XLOOKUP($A113,'Data precios'!$A:$A,'Data precios'!J:J,"",0,-1)</f>
        <v>8742000</v>
      </c>
    </row>
    <row r="114" spans="1:29" ht="15" thickBot="1" x14ac:dyDescent="0.35">
      <c r="A114" t="s">
        <v>8632</v>
      </c>
      <c r="B114" t="s">
        <v>22</v>
      </c>
      <c r="C114" t="s">
        <v>54</v>
      </c>
      <c r="D114" t="s">
        <v>5788</v>
      </c>
      <c r="E114" t="s">
        <v>8633</v>
      </c>
      <c r="F114">
        <v>2022</v>
      </c>
      <c r="G114">
        <v>31000</v>
      </c>
      <c r="I114" t="s">
        <v>26</v>
      </c>
      <c r="J114" t="s">
        <v>8634</v>
      </c>
      <c r="K114">
        <v>18</v>
      </c>
      <c r="L114" t="s">
        <v>47</v>
      </c>
      <c r="M114">
        <v>21000000</v>
      </c>
      <c r="N114">
        <v>444240</v>
      </c>
      <c r="O114">
        <v>21444240</v>
      </c>
      <c r="P114">
        <v>24990000</v>
      </c>
      <c r="Q114">
        <v>3545760</v>
      </c>
      <c r="R114">
        <v>1419</v>
      </c>
      <c r="S114" s="5">
        <f>IFERROR(VLOOKUP(A114,'Base ATR'!$1:$1048576,3,FALSE),O114)</f>
        <v>21000000</v>
      </c>
      <c r="T114" t="str">
        <f t="shared" si="0"/>
        <v>ROTACION ALTA</v>
      </c>
      <c r="U114" s="6">
        <f t="shared" si="1"/>
        <v>24990000</v>
      </c>
      <c r="V114" s="18">
        <f>_xlfn.XLOOKUP(A114,'Data precios'!A:A,'Data precios'!D:D,"",0,-1)</f>
        <v>26000000</v>
      </c>
      <c r="W114" s="9">
        <f t="shared" si="2"/>
        <v>1010000</v>
      </c>
      <c r="X114" s="11">
        <f t="shared" si="3"/>
        <v>23400000</v>
      </c>
      <c r="Y114" s="9">
        <f t="shared" si="4"/>
        <v>-2600000</v>
      </c>
      <c r="Z114" s="6">
        <f>_xlfn.XLOOKUP($A114,'Data precios'!$A:$A,'Data precios'!G:G,"",0,-1)</f>
        <v>24180000</v>
      </c>
      <c r="AA114" s="6">
        <f>_xlfn.XLOOKUP($A114,'Data precios'!$A:$A,'Data precios'!H:H,"",0,-1)</f>
        <v>23400000</v>
      </c>
      <c r="AB114" s="6">
        <f>_xlfn.XLOOKUP($A114,'Data precios'!$A:$A,'Data precios'!I:I,"",0,-1)</f>
        <v>22100000</v>
      </c>
      <c r="AC114" s="6">
        <f>_xlfn.XLOOKUP($A114,'Data precios'!$A:$A,'Data precios'!J:J,"",0,-1)</f>
        <v>20800000</v>
      </c>
    </row>
    <row r="115" spans="1:29" ht="15" thickBot="1" x14ac:dyDescent="0.35">
      <c r="A115" t="s">
        <v>285</v>
      </c>
      <c r="B115" t="s">
        <v>22</v>
      </c>
      <c r="C115" t="s">
        <v>54</v>
      </c>
      <c r="D115" t="s">
        <v>188</v>
      </c>
      <c r="E115" t="s">
        <v>286</v>
      </c>
      <c r="F115">
        <v>2022</v>
      </c>
      <c r="G115">
        <v>28000</v>
      </c>
      <c r="I115" t="s">
        <v>26</v>
      </c>
      <c r="J115" t="s">
        <v>43</v>
      </c>
      <c r="K115">
        <v>293</v>
      </c>
      <c r="L115" t="s">
        <v>33</v>
      </c>
      <c r="M115">
        <v>20000000</v>
      </c>
      <c r="N115">
        <v>426030</v>
      </c>
      <c r="O115">
        <v>20426030</v>
      </c>
      <c r="P115">
        <v>21500000</v>
      </c>
      <c r="Q115">
        <v>1073970</v>
      </c>
      <c r="R115">
        <v>5</v>
      </c>
      <c r="S115" s="5">
        <f>IFERROR(VLOOKUP(A115,'Base ATR'!$1:$1048576,3,FALSE),O115)</f>
        <v>20000000</v>
      </c>
      <c r="T115" t="str">
        <f t="shared" si="0"/>
        <v>LIQUIDAR</v>
      </c>
      <c r="U115" s="6">
        <f t="shared" si="1"/>
        <v>18275000</v>
      </c>
      <c r="V115" s="18">
        <f>_xlfn.XLOOKUP(A115,'Data precios'!A:A,'Data precios'!D:D,"",0,-1)</f>
        <v>23900000</v>
      </c>
      <c r="W115" s="9">
        <f t="shared" si="2"/>
        <v>2400000</v>
      </c>
      <c r="X115" s="11">
        <f t="shared" si="3"/>
        <v>21510000</v>
      </c>
      <c r="Y115" s="9">
        <f t="shared" si="4"/>
        <v>-2390000</v>
      </c>
      <c r="Z115" s="6">
        <f>_xlfn.XLOOKUP($A115,'Data precios'!$A:$A,'Data precios'!G:G,"",0,-1)</f>
        <v>23900000</v>
      </c>
      <c r="AA115" s="6">
        <f>_xlfn.XLOOKUP($A115,'Data precios'!$A:$A,'Data precios'!H:H,"",0,-1)</f>
        <v>23183000</v>
      </c>
      <c r="AB115" s="6">
        <f>_xlfn.XLOOKUP($A115,'Data precios'!$A:$A,'Data precios'!I:I,"",0,-1)</f>
        <v>22466000</v>
      </c>
      <c r="AC115" s="6">
        <f>_xlfn.XLOOKUP($A115,'Data precios'!$A:$A,'Data precios'!J:J,"",0,-1)</f>
        <v>21510000</v>
      </c>
    </row>
    <row r="116" spans="1:29" ht="15" thickBot="1" x14ac:dyDescent="0.35">
      <c r="A116" t="s">
        <v>4733</v>
      </c>
      <c r="B116" t="s">
        <v>22</v>
      </c>
      <c r="C116" t="s">
        <v>54</v>
      </c>
      <c r="D116" t="s">
        <v>194</v>
      </c>
      <c r="E116" t="s">
        <v>307</v>
      </c>
      <c r="F116">
        <v>2022</v>
      </c>
      <c r="G116">
        <v>72237</v>
      </c>
      <c r="I116" t="s">
        <v>26</v>
      </c>
      <c r="J116" t="s">
        <v>5302</v>
      </c>
      <c r="K116">
        <v>124</v>
      </c>
      <c r="L116" t="s">
        <v>33</v>
      </c>
      <c r="M116">
        <v>30400000</v>
      </c>
      <c r="N116">
        <v>582030</v>
      </c>
      <c r="O116">
        <v>30982030</v>
      </c>
      <c r="P116">
        <v>35990000</v>
      </c>
      <c r="Q116">
        <v>5007970</v>
      </c>
      <c r="R116">
        <v>1391</v>
      </c>
      <c r="S116" s="5">
        <f>IFERROR(VLOOKUP(A116,'Base ATR'!$1:$1048576,3,FALSE),O116)</f>
        <v>30400000</v>
      </c>
      <c r="T116" t="str">
        <f t="shared" si="0"/>
        <v>LIQUIDAR</v>
      </c>
      <c r="U116" s="6">
        <f t="shared" si="1"/>
        <v>30591500</v>
      </c>
      <c r="V116" s="18">
        <f>_xlfn.XLOOKUP(A116,'Data precios'!A:A,'Data precios'!D:D,"",0,-1)</f>
        <v>37100000</v>
      </c>
      <c r="W116" s="9">
        <f t="shared" si="2"/>
        <v>1110000</v>
      </c>
      <c r="X116" s="11">
        <f t="shared" si="3"/>
        <v>33390000</v>
      </c>
      <c r="Y116" s="9">
        <f t="shared" si="4"/>
        <v>-3710000</v>
      </c>
      <c r="Z116" s="6">
        <f>_xlfn.XLOOKUP($A116,'Data precios'!$A:$A,'Data precios'!G:G,"",0,-1)</f>
        <v>37100000</v>
      </c>
      <c r="AA116" s="6">
        <f>_xlfn.XLOOKUP($A116,'Data precios'!$A:$A,'Data precios'!H:H,"",0,-1)</f>
        <v>35987000</v>
      </c>
      <c r="AB116" s="6">
        <f>_xlfn.XLOOKUP($A116,'Data precios'!$A:$A,'Data precios'!I:I,"",0,-1)</f>
        <v>34874000</v>
      </c>
      <c r="AC116" s="6">
        <f>_xlfn.XLOOKUP($A116,'Data precios'!$A:$A,'Data precios'!J:J,"",0,-1)</f>
        <v>33390000</v>
      </c>
    </row>
    <row r="117" spans="1:29" ht="15" thickBot="1" x14ac:dyDescent="0.35">
      <c r="A117" t="s">
        <v>8709</v>
      </c>
      <c r="B117" t="s">
        <v>22</v>
      </c>
      <c r="C117" t="s">
        <v>54</v>
      </c>
      <c r="D117" t="s">
        <v>24</v>
      </c>
      <c r="E117" t="s">
        <v>8574</v>
      </c>
      <c r="F117">
        <v>2022</v>
      </c>
      <c r="G117">
        <v>102853</v>
      </c>
      <c r="I117" t="s">
        <v>26</v>
      </c>
      <c r="J117" t="s">
        <v>5337</v>
      </c>
      <c r="K117">
        <v>0</v>
      </c>
      <c r="L117" t="s">
        <v>39</v>
      </c>
      <c r="M117">
        <v>23500000</v>
      </c>
      <c r="N117">
        <v>0</v>
      </c>
      <c r="O117">
        <v>23500000</v>
      </c>
      <c r="P117">
        <v>27990000</v>
      </c>
      <c r="Q117">
        <v>4490000</v>
      </c>
      <c r="R117">
        <v>1604</v>
      </c>
      <c r="S117" s="5">
        <f>IFERROR(VLOOKUP(A117,'Base ATR'!$1:$1048576,3,FALSE),O117)</f>
        <v>23500000</v>
      </c>
      <c r="T117" t="str">
        <f t="shared" si="0"/>
        <v>ROTACION ALTA</v>
      </c>
      <c r="U117" s="6">
        <f t="shared" si="1"/>
        <v>27990000</v>
      </c>
      <c r="V117" s="18">
        <f>_xlfn.XLOOKUP(A117,'Data precios'!A:A,'Data precios'!D:D,"",0,-1)</f>
        <v>34700000</v>
      </c>
      <c r="W117" s="9">
        <f t="shared" si="2"/>
        <v>6710000</v>
      </c>
      <c r="X117" s="11">
        <f t="shared" si="3"/>
        <v>32271000</v>
      </c>
      <c r="Y117" s="9">
        <f t="shared" si="4"/>
        <v>-2429000</v>
      </c>
      <c r="Z117" s="6">
        <f>_xlfn.XLOOKUP($A117,'Data precios'!$A:$A,'Data precios'!G:G,"",0,-1)</f>
        <v>32271000</v>
      </c>
      <c r="AA117" s="6">
        <f>_xlfn.XLOOKUP($A117,'Data precios'!$A:$A,'Data precios'!H:H,"",0,-1)</f>
        <v>31230000</v>
      </c>
      <c r="AB117" s="6">
        <f>_xlfn.XLOOKUP($A117,'Data precios'!$A:$A,'Data precios'!I:I,"",0,-1)</f>
        <v>29495000</v>
      </c>
      <c r="AC117" s="6">
        <f>_xlfn.XLOOKUP($A117,'Data precios'!$A:$A,'Data precios'!J:J,"",0,-1)</f>
        <v>27760000</v>
      </c>
    </row>
    <row r="118" spans="1:29" ht="15" thickBot="1" x14ac:dyDescent="0.35">
      <c r="A118" t="s">
        <v>4067</v>
      </c>
      <c r="B118" t="s">
        <v>22</v>
      </c>
      <c r="C118" t="s">
        <v>5291</v>
      </c>
      <c r="D118" t="s">
        <v>24</v>
      </c>
      <c r="E118" t="s">
        <v>4100</v>
      </c>
      <c r="F118">
        <v>2023</v>
      </c>
      <c r="G118">
        <v>45000</v>
      </c>
      <c r="I118" t="s">
        <v>26</v>
      </c>
      <c r="J118" t="s">
        <v>32</v>
      </c>
      <c r="K118">
        <v>145</v>
      </c>
      <c r="L118" t="s">
        <v>33</v>
      </c>
      <c r="M118">
        <v>17500000</v>
      </c>
      <c r="N118">
        <v>388530</v>
      </c>
      <c r="O118">
        <v>17888530</v>
      </c>
      <c r="P118">
        <v>19990000</v>
      </c>
      <c r="Q118">
        <v>2101470</v>
      </c>
      <c r="R118">
        <v>1051</v>
      </c>
      <c r="S118" s="5">
        <f>IFERROR(VLOOKUP(A118,'Base ATR'!$1:$1048576,3,FALSE),O118)</f>
        <v>17500000</v>
      </c>
      <c r="T118" t="str">
        <f t="shared" si="0"/>
        <v>LIQUIDAR</v>
      </c>
      <c r="U118" s="6">
        <f t="shared" si="1"/>
        <v>16991500</v>
      </c>
      <c r="V118" s="18">
        <f>_xlfn.XLOOKUP(A118,'Data precios'!A:A,'Data precios'!D:D,"",0,-1)</f>
        <v>22100000</v>
      </c>
      <c r="W118" s="9">
        <f t="shared" si="2"/>
        <v>2110000</v>
      </c>
      <c r="X118" s="11">
        <f t="shared" si="3"/>
        <v>17680000</v>
      </c>
      <c r="Y118" s="9">
        <f t="shared" si="4"/>
        <v>-4420000</v>
      </c>
      <c r="Z118" s="6">
        <f>_xlfn.XLOOKUP($A118,'Data precios'!$A:$A,'Data precios'!G:G,"",0,-1)</f>
        <v>20553000</v>
      </c>
      <c r="AA118" s="6">
        <f>_xlfn.XLOOKUP($A118,'Data precios'!$A:$A,'Data precios'!H:H,"",0,-1)</f>
        <v>19890000</v>
      </c>
      <c r="AB118" s="6">
        <f>_xlfn.XLOOKUP($A118,'Data precios'!$A:$A,'Data precios'!I:I,"",0,-1)</f>
        <v>18785000</v>
      </c>
      <c r="AC118" s="6">
        <f>_xlfn.XLOOKUP($A118,'Data precios'!$A:$A,'Data precios'!J:J,"",0,-1)</f>
        <v>17680000</v>
      </c>
    </row>
    <row r="119" spans="1:29" ht="15" thickBot="1" x14ac:dyDescent="0.35">
      <c r="A119" t="s">
        <v>209</v>
      </c>
      <c r="B119" t="s">
        <v>22</v>
      </c>
      <c r="C119" t="s">
        <v>5291</v>
      </c>
      <c r="D119" t="s">
        <v>92</v>
      </c>
      <c r="E119" t="s">
        <v>210</v>
      </c>
      <c r="F119">
        <v>2022</v>
      </c>
      <c r="G119">
        <v>33420</v>
      </c>
      <c r="I119" t="s">
        <v>26</v>
      </c>
      <c r="J119" t="s">
        <v>114</v>
      </c>
      <c r="K119">
        <v>382</v>
      </c>
      <c r="L119" t="s">
        <v>33</v>
      </c>
      <c r="M119">
        <v>9300000</v>
      </c>
      <c r="N119">
        <v>436959</v>
      </c>
      <c r="O119">
        <v>9736959</v>
      </c>
      <c r="P119">
        <v>11690000</v>
      </c>
      <c r="Q119">
        <v>1953041</v>
      </c>
      <c r="R119">
        <v>1671</v>
      </c>
      <c r="S119" s="5">
        <f>IFERROR(VLOOKUP(A119,'Base ATR'!$1:$1048576,3,FALSE),O119)</f>
        <v>9300000</v>
      </c>
      <c r="T119" t="str">
        <f t="shared" si="0"/>
        <v>LIQUIDAR</v>
      </c>
      <c r="U119" s="6">
        <f t="shared" si="1"/>
        <v>9936500</v>
      </c>
      <c r="V119" s="18">
        <f>_xlfn.XLOOKUP(A119,'Data precios'!A:A,'Data precios'!D:D,"",0,-1)</f>
        <v>10800000</v>
      </c>
      <c r="W119" s="9">
        <f t="shared" si="2"/>
        <v>-890000</v>
      </c>
      <c r="X119" s="11">
        <f t="shared" si="3"/>
        <v>9180000</v>
      </c>
      <c r="Y119" s="9">
        <f t="shared" si="4"/>
        <v>-1620000</v>
      </c>
      <c r="Z119" s="6">
        <f>_xlfn.XLOOKUP($A119,'Data precios'!$A:$A,'Data precios'!G:G,"",0,-1)</f>
        <v>9180000</v>
      </c>
      <c r="AA119" s="6">
        <f>_xlfn.XLOOKUP($A119,'Data precios'!$A:$A,'Data precios'!H:H,"",0,-1)</f>
        <v>9180000</v>
      </c>
      <c r="AB119" s="6">
        <f>_xlfn.XLOOKUP($A119,'Data precios'!$A:$A,'Data precios'!I:I,"",0,-1)</f>
        <v>9180000</v>
      </c>
      <c r="AC119" s="6">
        <f>_xlfn.XLOOKUP($A119,'Data precios'!$A:$A,'Data precios'!J:J,"",0,-1)</f>
        <v>9180000</v>
      </c>
    </row>
    <row r="120" spans="1:29" ht="15" thickBot="1" x14ac:dyDescent="0.35">
      <c r="A120" t="s">
        <v>5949</v>
      </c>
      <c r="B120" t="s">
        <v>22</v>
      </c>
      <c r="C120" t="s">
        <v>5291</v>
      </c>
      <c r="D120" t="s">
        <v>58</v>
      </c>
      <c r="E120" t="s">
        <v>8566</v>
      </c>
      <c r="F120">
        <v>2023</v>
      </c>
      <c r="G120">
        <v>43000</v>
      </c>
      <c r="I120" t="s">
        <v>26</v>
      </c>
      <c r="J120" t="s">
        <v>4088</v>
      </c>
      <c r="K120">
        <v>59</v>
      </c>
      <c r="L120" t="s">
        <v>47</v>
      </c>
      <c r="M120">
        <v>17000000</v>
      </c>
      <c r="N120">
        <v>384240</v>
      </c>
      <c r="O120">
        <v>17384240</v>
      </c>
      <c r="P120">
        <v>19990000</v>
      </c>
      <c r="Q120">
        <v>2605760</v>
      </c>
      <c r="R120">
        <v>1304</v>
      </c>
      <c r="S120" s="5">
        <f>IFERROR(VLOOKUP(A120,'Base ATR'!$1:$1048576,3,FALSE),O120)</f>
        <v>17000000</v>
      </c>
      <c r="T120" t="str">
        <f t="shared" si="0"/>
        <v>ROTACION BAJA</v>
      </c>
      <c r="U120" s="6">
        <f t="shared" si="1"/>
        <v>17991000</v>
      </c>
      <c r="V120" s="18">
        <f>_xlfn.XLOOKUP(A120,'Data precios'!A:A,'Data precios'!D:D,"",0,-1)</f>
        <v>20700000</v>
      </c>
      <c r="W120" s="9">
        <f t="shared" si="2"/>
        <v>710000</v>
      </c>
      <c r="X120" s="11">
        <f t="shared" si="3"/>
        <v>19458000</v>
      </c>
      <c r="Y120" s="9">
        <f t="shared" si="4"/>
        <v>-1242000</v>
      </c>
      <c r="Z120" s="6">
        <f>_xlfn.XLOOKUP($A120,'Data precios'!$A:$A,'Data precios'!G:G,"",0,-1)</f>
        <v>20700000</v>
      </c>
      <c r="AA120" s="6">
        <f>_xlfn.XLOOKUP($A120,'Data precios'!$A:$A,'Data precios'!H:H,"",0,-1)</f>
        <v>20079000</v>
      </c>
      <c r="AB120" s="6">
        <f>_xlfn.XLOOKUP($A120,'Data precios'!$A:$A,'Data precios'!I:I,"",0,-1)</f>
        <v>19458000</v>
      </c>
      <c r="AC120" s="6">
        <f>_xlfn.XLOOKUP($A120,'Data precios'!$A:$A,'Data precios'!J:J,"",0,-1)</f>
        <v>18630000</v>
      </c>
    </row>
    <row r="121" spans="1:29" ht="15" thickBot="1" x14ac:dyDescent="0.35">
      <c r="A121" t="s">
        <v>117</v>
      </c>
      <c r="B121" t="s">
        <v>22</v>
      </c>
      <c r="C121" t="s">
        <v>30</v>
      </c>
      <c r="D121" t="s">
        <v>62</v>
      </c>
      <c r="E121" t="s">
        <v>80</v>
      </c>
      <c r="F121">
        <v>2023</v>
      </c>
      <c r="G121">
        <v>45360</v>
      </c>
      <c r="I121" t="s">
        <v>26</v>
      </c>
      <c r="J121" t="s">
        <v>64</v>
      </c>
      <c r="K121">
        <v>265</v>
      </c>
      <c r="L121" t="s">
        <v>33</v>
      </c>
      <c r="M121">
        <v>12100000</v>
      </c>
      <c r="N121">
        <v>307530</v>
      </c>
      <c r="O121">
        <v>12407530</v>
      </c>
      <c r="P121">
        <v>13990000</v>
      </c>
      <c r="Q121">
        <v>1582470</v>
      </c>
      <c r="R121">
        <v>1131</v>
      </c>
      <c r="S121" s="5">
        <f>IFERROR(VLOOKUP(A121,'Base ATR'!$1:$1048576,3,FALSE),O121)</f>
        <v>12100000</v>
      </c>
      <c r="T121" t="str">
        <f t="shared" si="0"/>
        <v>LIQUIDAR</v>
      </c>
      <c r="U121" s="6">
        <f t="shared" si="1"/>
        <v>11891500</v>
      </c>
      <c r="V121" s="18">
        <f>_xlfn.XLOOKUP(A121,'Data precios'!A:A,'Data precios'!D:D,"",0,-1)</f>
        <v>13800000</v>
      </c>
      <c r="W121" s="9">
        <f t="shared" si="2"/>
        <v>-190000</v>
      </c>
      <c r="X121" s="11">
        <f t="shared" si="3"/>
        <v>11730000</v>
      </c>
      <c r="Y121" s="9">
        <f t="shared" si="4"/>
        <v>-2070000</v>
      </c>
      <c r="Z121" s="6">
        <f>_xlfn.XLOOKUP($A121,'Data precios'!$A:$A,'Data precios'!G:G,"",0,-1)</f>
        <v>11730000</v>
      </c>
      <c r="AA121" s="6">
        <f>_xlfn.XLOOKUP($A121,'Data precios'!$A:$A,'Data precios'!H:H,"",0,-1)</f>
        <v>11730000</v>
      </c>
      <c r="AB121" s="6">
        <f>_xlfn.XLOOKUP($A121,'Data precios'!$A:$A,'Data precios'!I:I,"",0,-1)</f>
        <v>11730000</v>
      </c>
      <c r="AC121" s="6">
        <f>_xlfn.XLOOKUP($A121,'Data precios'!$A:$A,'Data precios'!J:J,"",0,-1)</f>
        <v>11730000</v>
      </c>
    </row>
    <row r="122" spans="1:29" ht="15" thickBot="1" x14ac:dyDescent="0.35">
      <c r="A122" t="s">
        <v>315</v>
      </c>
      <c r="B122" t="s">
        <v>22</v>
      </c>
      <c r="C122" t="s">
        <v>5291</v>
      </c>
      <c r="D122" t="s">
        <v>62</v>
      </c>
      <c r="E122" t="s">
        <v>218</v>
      </c>
      <c r="F122">
        <v>2023</v>
      </c>
      <c r="G122">
        <v>66999</v>
      </c>
      <c r="I122" t="s">
        <v>26</v>
      </c>
      <c r="J122" t="s">
        <v>64</v>
      </c>
      <c r="K122">
        <v>221</v>
      </c>
      <c r="L122" t="s">
        <v>33</v>
      </c>
      <c r="M122">
        <v>19800000</v>
      </c>
      <c r="N122">
        <v>423030</v>
      </c>
      <c r="O122">
        <v>20223030</v>
      </c>
      <c r="P122">
        <v>22690000</v>
      </c>
      <c r="Q122">
        <v>2466970</v>
      </c>
      <c r="R122">
        <v>1087</v>
      </c>
      <c r="S122" s="5">
        <f>IFERROR(VLOOKUP(A122,'Base ATR'!$1:$1048576,3,FALSE),O122)</f>
        <v>19800000</v>
      </c>
      <c r="T122" t="str">
        <f t="shared" si="0"/>
        <v>LIQUIDAR</v>
      </c>
      <c r="U122" s="6">
        <f t="shared" si="1"/>
        <v>19286500</v>
      </c>
      <c r="V122" s="18">
        <f>_xlfn.XLOOKUP(A122,'Data precios'!A:A,'Data precios'!D:D,"",0,-1)</f>
        <v>21900000</v>
      </c>
      <c r="W122" s="9">
        <f t="shared" si="2"/>
        <v>-790000</v>
      </c>
      <c r="X122" s="11">
        <f t="shared" si="3"/>
        <v>18615000</v>
      </c>
      <c r="Y122" s="9">
        <f t="shared" si="4"/>
        <v>-3285000</v>
      </c>
      <c r="Z122" s="6">
        <f>_xlfn.XLOOKUP($A122,'Data precios'!$A:$A,'Data precios'!G:G,"",0,-1)</f>
        <v>18615000</v>
      </c>
      <c r="AA122" s="6">
        <f>_xlfn.XLOOKUP($A122,'Data precios'!$A:$A,'Data precios'!H:H,"",0,-1)</f>
        <v>18615000</v>
      </c>
      <c r="AB122" s="6">
        <f>_xlfn.XLOOKUP($A122,'Data precios'!$A:$A,'Data precios'!I:I,"",0,-1)</f>
        <v>18615000</v>
      </c>
      <c r="AC122" s="6">
        <f>_xlfn.XLOOKUP($A122,'Data precios'!$A:$A,'Data precios'!J:J,"",0,-1)</f>
        <v>18615000</v>
      </c>
    </row>
    <row r="123" spans="1:29" ht="15" thickBot="1" x14ac:dyDescent="0.35">
      <c r="A123" t="s">
        <v>297</v>
      </c>
      <c r="B123" t="s">
        <v>22</v>
      </c>
      <c r="C123" t="s">
        <v>5291</v>
      </c>
      <c r="D123" t="s">
        <v>137</v>
      </c>
      <c r="E123" t="s">
        <v>235</v>
      </c>
      <c r="F123">
        <v>2023</v>
      </c>
      <c r="G123">
        <v>45000</v>
      </c>
      <c r="I123" t="s">
        <v>26</v>
      </c>
      <c r="J123" t="s">
        <v>46</v>
      </c>
      <c r="K123">
        <v>206</v>
      </c>
      <c r="L123" t="s">
        <v>33</v>
      </c>
      <c r="M123">
        <v>15400000</v>
      </c>
      <c r="N123">
        <v>566967</v>
      </c>
      <c r="O123">
        <v>15966967</v>
      </c>
      <c r="P123">
        <v>17390000</v>
      </c>
      <c r="Q123">
        <v>1423033</v>
      </c>
      <c r="R123">
        <v>818</v>
      </c>
      <c r="S123" s="5">
        <f>IFERROR(VLOOKUP(A123,'Base ATR'!$1:$1048576,3,FALSE),O123)</f>
        <v>15400000</v>
      </c>
      <c r="T123" t="str">
        <f t="shared" si="0"/>
        <v>LIQUIDAR</v>
      </c>
      <c r="U123" s="6">
        <f t="shared" si="1"/>
        <v>14781500</v>
      </c>
      <c r="V123" s="18">
        <f>_xlfn.XLOOKUP(A123,'Data precios'!A:A,'Data precios'!D:D,"",0,-1)</f>
        <v>17200000</v>
      </c>
      <c r="W123" s="9">
        <f t="shared" si="2"/>
        <v>-190000</v>
      </c>
      <c r="X123" s="11">
        <f t="shared" si="3"/>
        <v>14620000</v>
      </c>
      <c r="Y123" s="9">
        <f t="shared" si="4"/>
        <v>-2580000</v>
      </c>
      <c r="Z123" s="6">
        <f>_xlfn.XLOOKUP($A123,'Data precios'!$A:$A,'Data precios'!G:G,"",0,-1)</f>
        <v>14620000</v>
      </c>
      <c r="AA123" s="6">
        <f>_xlfn.XLOOKUP($A123,'Data precios'!$A:$A,'Data precios'!H:H,"",0,-1)</f>
        <v>14620000</v>
      </c>
      <c r="AB123" s="6">
        <f>_xlfn.XLOOKUP($A123,'Data precios'!$A:$A,'Data precios'!I:I,"",0,-1)</f>
        <v>14620000</v>
      </c>
      <c r="AC123" s="6">
        <f>_xlfn.XLOOKUP($A123,'Data precios'!$A:$A,'Data precios'!J:J,"",0,-1)</f>
        <v>14620000</v>
      </c>
    </row>
    <row r="124" spans="1:29" ht="15" thickBot="1" x14ac:dyDescent="0.35">
      <c r="A124" t="s">
        <v>4070</v>
      </c>
      <c r="B124" t="s">
        <v>22</v>
      </c>
      <c r="C124" t="s">
        <v>30</v>
      </c>
      <c r="D124" t="s">
        <v>24</v>
      </c>
      <c r="E124" t="s">
        <v>5304</v>
      </c>
      <c r="F124">
        <v>2023</v>
      </c>
      <c r="G124">
        <v>114000</v>
      </c>
      <c r="I124" t="s">
        <v>26</v>
      </c>
      <c r="J124" t="s">
        <v>322</v>
      </c>
      <c r="K124">
        <v>119</v>
      </c>
      <c r="L124" t="s">
        <v>33</v>
      </c>
      <c r="M124">
        <v>26500000</v>
      </c>
      <c r="N124">
        <v>523530</v>
      </c>
      <c r="O124">
        <v>27023530</v>
      </c>
      <c r="P124">
        <v>30290000</v>
      </c>
      <c r="Q124">
        <v>3266470</v>
      </c>
      <c r="R124">
        <v>1078</v>
      </c>
      <c r="S124" s="5">
        <f>IFERROR(VLOOKUP(A124,'Base ATR'!$1:$1048576,3,FALSE),O124)</f>
        <v>26500000</v>
      </c>
      <c r="T124" t="str">
        <f t="shared" si="0"/>
        <v>LIQUIDAR</v>
      </c>
      <c r="U124" s="6">
        <f t="shared" si="1"/>
        <v>25746500</v>
      </c>
      <c r="V124" s="18">
        <f>_xlfn.XLOOKUP(A124,'Data precios'!A:A,'Data precios'!D:D,"",0,-1)</f>
        <v>33500000</v>
      </c>
      <c r="W124" s="9">
        <f t="shared" si="2"/>
        <v>3210000</v>
      </c>
      <c r="X124" s="11">
        <f t="shared" si="3"/>
        <v>26800000</v>
      </c>
      <c r="Y124" s="9">
        <f t="shared" si="4"/>
        <v>-6700000</v>
      </c>
      <c r="Z124" s="6">
        <f>_xlfn.XLOOKUP($A124,'Data precios'!$A:$A,'Data precios'!G:G,"",0,-1)</f>
        <v>31155000</v>
      </c>
      <c r="AA124" s="6">
        <f>_xlfn.XLOOKUP($A124,'Data precios'!$A:$A,'Data precios'!H:H,"",0,-1)</f>
        <v>30150000</v>
      </c>
      <c r="AB124" s="6">
        <f>_xlfn.XLOOKUP($A124,'Data precios'!$A:$A,'Data precios'!I:I,"",0,-1)</f>
        <v>28475000</v>
      </c>
      <c r="AC124" s="6">
        <f>_xlfn.XLOOKUP($A124,'Data precios'!$A:$A,'Data precios'!J:J,"",0,-1)</f>
        <v>26800000</v>
      </c>
    </row>
    <row r="125" spans="1:29" ht="15" thickBot="1" x14ac:dyDescent="0.35">
      <c r="A125" t="s">
        <v>8711</v>
      </c>
      <c r="B125" t="s">
        <v>22</v>
      </c>
      <c r="C125" t="s">
        <v>5291</v>
      </c>
      <c r="D125" t="s">
        <v>137</v>
      </c>
      <c r="E125" t="s">
        <v>10410</v>
      </c>
      <c r="F125">
        <v>2023</v>
      </c>
      <c r="G125">
        <v>45000</v>
      </c>
      <c r="I125" t="s">
        <v>26</v>
      </c>
      <c r="J125" t="s">
        <v>46</v>
      </c>
      <c r="K125">
        <v>0</v>
      </c>
      <c r="L125" t="s">
        <v>47</v>
      </c>
      <c r="M125">
        <v>10500000</v>
      </c>
      <c r="N125">
        <v>0</v>
      </c>
      <c r="O125">
        <v>10500000</v>
      </c>
      <c r="P125">
        <v>12990000</v>
      </c>
      <c r="Q125">
        <v>2490000</v>
      </c>
      <c r="R125">
        <v>1917</v>
      </c>
      <c r="S125" s="5">
        <f>IFERROR(VLOOKUP(A125,'Base ATR'!$1:$1048576,3,FALSE),O125)</f>
        <v>10500000</v>
      </c>
      <c r="T125" t="str">
        <f t="shared" si="0"/>
        <v>ROTACION ALTA</v>
      </c>
      <c r="U125" s="6">
        <f t="shared" si="1"/>
        <v>12990000</v>
      </c>
      <c r="V125" s="18">
        <f>_xlfn.XLOOKUP(A125,'Data precios'!A:A,'Data precios'!D:D,"",0,-1)</f>
        <v>13200000</v>
      </c>
      <c r="W125" s="9">
        <f t="shared" si="2"/>
        <v>210000</v>
      </c>
      <c r="X125" s="11">
        <f t="shared" si="3"/>
        <v>13200000</v>
      </c>
      <c r="Y125" s="9">
        <f t="shared" si="4"/>
        <v>0</v>
      </c>
      <c r="Z125" s="6">
        <f>_xlfn.XLOOKUP($A125,'Data precios'!$A:$A,'Data precios'!G:G,"",0,-1)</f>
        <v>13200000</v>
      </c>
      <c r="AA125" s="6">
        <f>_xlfn.XLOOKUP($A125,'Data precios'!$A:$A,'Data precios'!H:H,"",0,-1)</f>
        <v>12804000</v>
      </c>
      <c r="AB125" s="6">
        <f>_xlfn.XLOOKUP($A125,'Data precios'!$A:$A,'Data precios'!I:I,"",0,-1)</f>
        <v>12408000</v>
      </c>
      <c r="AC125" s="6">
        <f>_xlfn.XLOOKUP($A125,'Data precios'!$A:$A,'Data precios'!J:J,"",0,-1)</f>
        <v>11880000</v>
      </c>
    </row>
    <row r="126" spans="1:29" ht="15" thickBot="1" x14ac:dyDescent="0.35">
      <c r="A126" t="s">
        <v>75</v>
      </c>
      <c r="B126" t="s">
        <v>22</v>
      </c>
      <c r="C126" t="s">
        <v>5291</v>
      </c>
      <c r="D126" t="s">
        <v>62</v>
      </c>
      <c r="E126" t="s">
        <v>76</v>
      </c>
      <c r="F126">
        <v>2023</v>
      </c>
      <c r="G126">
        <v>67000</v>
      </c>
      <c r="I126" t="s">
        <v>26</v>
      </c>
      <c r="J126" t="s">
        <v>43</v>
      </c>
      <c r="K126">
        <v>298</v>
      </c>
      <c r="L126" t="s">
        <v>211</v>
      </c>
      <c r="M126">
        <v>14000000</v>
      </c>
      <c r="N126">
        <v>336030</v>
      </c>
      <c r="O126">
        <v>14336030</v>
      </c>
      <c r="P126">
        <v>13750000</v>
      </c>
      <c r="Q126">
        <v>-586030</v>
      </c>
      <c r="R126">
        <v>-426</v>
      </c>
      <c r="S126" s="5">
        <f>IFERROR(VLOOKUP(A126,'Base ATR'!$1:$1048576,3,FALSE),O126)</f>
        <v>14000000</v>
      </c>
      <c r="T126" t="str">
        <f t="shared" si="0"/>
        <v>LIQUIDAR</v>
      </c>
      <c r="U126" s="6">
        <f t="shared" si="1"/>
        <v>11687500</v>
      </c>
      <c r="V126" s="18">
        <f>_xlfn.XLOOKUP(A126,'Data precios'!A:A,'Data precios'!D:D,"",0,-1)</f>
        <v>15300000</v>
      </c>
      <c r="W126" s="9">
        <f t="shared" si="2"/>
        <v>1550000</v>
      </c>
      <c r="X126" s="11">
        <f t="shared" si="3"/>
        <v>13770000</v>
      </c>
      <c r="Y126" s="9">
        <f t="shared" si="4"/>
        <v>-1530000</v>
      </c>
      <c r="Z126" s="6">
        <f>_xlfn.XLOOKUP($A126,'Data precios'!$A:$A,'Data precios'!G:G,"",0,-1)</f>
        <v>15300000</v>
      </c>
      <c r="AA126" s="6">
        <f>_xlfn.XLOOKUP($A126,'Data precios'!$A:$A,'Data precios'!H:H,"",0,-1)</f>
        <v>14841000</v>
      </c>
      <c r="AB126" s="6">
        <f>_xlfn.XLOOKUP($A126,'Data precios'!$A:$A,'Data precios'!I:I,"",0,-1)</f>
        <v>14382000</v>
      </c>
      <c r="AC126" s="6">
        <f>_xlfn.XLOOKUP($A126,'Data precios'!$A:$A,'Data precios'!J:J,"",0,-1)</f>
        <v>13770000</v>
      </c>
    </row>
    <row r="127" spans="1:29" ht="15" thickBot="1" x14ac:dyDescent="0.35">
      <c r="A127" t="s">
        <v>193</v>
      </c>
      <c r="B127" t="s">
        <v>22</v>
      </c>
      <c r="C127" t="s">
        <v>54</v>
      </c>
      <c r="D127" t="s">
        <v>194</v>
      </c>
      <c r="E127" t="s">
        <v>195</v>
      </c>
      <c r="F127">
        <v>2023</v>
      </c>
      <c r="G127">
        <v>33892</v>
      </c>
      <c r="I127" t="s">
        <v>26</v>
      </c>
      <c r="J127" t="s">
        <v>43</v>
      </c>
      <c r="K127">
        <v>181</v>
      </c>
      <c r="L127" t="s">
        <v>33</v>
      </c>
      <c r="M127">
        <v>26200000</v>
      </c>
      <c r="N127">
        <v>519030</v>
      </c>
      <c r="O127">
        <v>26719030</v>
      </c>
      <c r="P127">
        <v>29490000</v>
      </c>
      <c r="Q127">
        <v>2770970</v>
      </c>
      <c r="R127">
        <v>94</v>
      </c>
      <c r="S127" s="5">
        <f>IFERROR(VLOOKUP(A127,'Base ATR'!$1:$1048576,3,FALSE),O127)</f>
        <v>26200000</v>
      </c>
      <c r="T127" t="str">
        <f t="shared" si="0"/>
        <v>LIQUIDAR</v>
      </c>
      <c r="U127" s="6">
        <f t="shared" si="1"/>
        <v>25066500</v>
      </c>
      <c r="V127" s="18">
        <f>_xlfn.XLOOKUP(A127,'Data precios'!A:A,'Data precios'!D:D,"",0,-1)</f>
        <v>31400000</v>
      </c>
      <c r="W127" s="9">
        <f t="shared" si="2"/>
        <v>1910000</v>
      </c>
      <c r="X127" s="11">
        <f t="shared" si="3"/>
        <v>28260000</v>
      </c>
      <c r="Y127" s="9">
        <f t="shared" si="4"/>
        <v>-3140000</v>
      </c>
      <c r="Z127" s="6">
        <f>_xlfn.XLOOKUP($A127,'Data precios'!$A:$A,'Data precios'!G:G,"",0,-1)</f>
        <v>31400000</v>
      </c>
      <c r="AA127" s="6">
        <f>_xlfn.XLOOKUP($A127,'Data precios'!$A:$A,'Data precios'!H:H,"",0,-1)</f>
        <v>30458000</v>
      </c>
      <c r="AB127" s="6">
        <f>_xlfn.XLOOKUP($A127,'Data precios'!$A:$A,'Data precios'!I:I,"",0,-1)</f>
        <v>29516000</v>
      </c>
      <c r="AC127" s="6">
        <f>_xlfn.XLOOKUP($A127,'Data precios'!$A:$A,'Data precios'!J:J,"",0,-1)</f>
        <v>28260000</v>
      </c>
    </row>
    <row r="128" spans="1:29" ht="15" thickBot="1" x14ac:dyDescent="0.35">
      <c r="A128" t="s">
        <v>126</v>
      </c>
      <c r="B128" t="s">
        <v>22</v>
      </c>
      <c r="C128" t="s">
        <v>54</v>
      </c>
      <c r="D128" t="s">
        <v>92</v>
      </c>
      <c r="E128" t="s">
        <v>127</v>
      </c>
      <c r="F128">
        <v>2023</v>
      </c>
      <c r="G128">
        <v>44495</v>
      </c>
      <c r="I128" t="s">
        <v>26</v>
      </c>
      <c r="J128" t="s">
        <v>94</v>
      </c>
      <c r="K128">
        <v>242</v>
      </c>
      <c r="L128" t="s">
        <v>33</v>
      </c>
      <c r="M128">
        <v>48000000</v>
      </c>
      <c r="N128">
        <v>846030</v>
      </c>
      <c r="O128">
        <v>48846030</v>
      </c>
      <c r="P128">
        <v>49990000</v>
      </c>
      <c r="Q128">
        <v>1143970</v>
      </c>
      <c r="R128">
        <v>229</v>
      </c>
      <c r="S128" s="5">
        <f>IFERROR(VLOOKUP(A128,'Base ATR'!$1:$1048576,3,FALSE),O128)</f>
        <v>48000000</v>
      </c>
      <c r="T128" t="str">
        <f t="shared" si="0"/>
        <v>LIQUIDAR</v>
      </c>
      <c r="U128" s="6">
        <f t="shared" si="1"/>
        <v>42491500</v>
      </c>
      <c r="V128" s="18">
        <f>_xlfn.XLOOKUP(A128,'Data precios'!A:A,'Data precios'!D:D,"",0,-1)</f>
        <v>46700000</v>
      </c>
      <c r="W128" s="9">
        <f t="shared" si="2"/>
        <v>-3290000</v>
      </c>
      <c r="X128" s="11">
        <f t="shared" si="3"/>
        <v>39695000</v>
      </c>
      <c r="Y128" s="9">
        <f t="shared" si="4"/>
        <v>-7005000</v>
      </c>
      <c r="Z128" s="6">
        <f>_xlfn.XLOOKUP($A128,'Data precios'!$A:$A,'Data precios'!G:G,"",0,-1)</f>
        <v>39695000</v>
      </c>
      <c r="AA128" s="6">
        <f>_xlfn.XLOOKUP($A128,'Data precios'!$A:$A,'Data precios'!H:H,"",0,-1)</f>
        <v>39695000</v>
      </c>
      <c r="AB128" s="6">
        <f>_xlfn.XLOOKUP($A128,'Data precios'!$A:$A,'Data precios'!I:I,"",0,-1)</f>
        <v>39695000</v>
      </c>
      <c r="AC128" s="6">
        <f>_xlfn.XLOOKUP($A128,'Data precios'!$A:$A,'Data precios'!J:J,"",0,-1)</f>
        <v>39695000</v>
      </c>
    </row>
    <row r="129" spans="1:29" ht="15" thickBot="1" x14ac:dyDescent="0.35">
      <c r="A129" t="s">
        <v>4063</v>
      </c>
      <c r="B129" t="s">
        <v>22</v>
      </c>
      <c r="C129" t="s">
        <v>35</v>
      </c>
      <c r="D129" t="s">
        <v>62</v>
      </c>
      <c r="E129" t="s">
        <v>129</v>
      </c>
      <c r="F129">
        <v>2023</v>
      </c>
      <c r="G129">
        <v>76000</v>
      </c>
      <c r="I129" t="s">
        <v>26</v>
      </c>
      <c r="J129" t="s">
        <v>152</v>
      </c>
      <c r="K129">
        <v>137</v>
      </c>
      <c r="L129" t="s">
        <v>47</v>
      </c>
      <c r="M129">
        <v>16500000</v>
      </c>
      <c r="N129">
        <v>373530</v>
      </c>
      <c r="O129">
        <v>16873530</v>
      </c>
      <c r="P129">
        <v>19290000</v>
      </c>
      <c r="Q129">
        <v>2416470</v>
      </c>
      <c r="R129">
        <v>1253</v>
      </c>
      <c r="S129" s="5">
        <f>IFERROR(VLOOKUP(A129,'Base ATR'!$1:$1048576,3,FALSE),O129)</f>
        <v>16500000</v>
      </c>
      <c r="T129" t="str">
        <f t="shared" si="0"/>
        <v>LIQUIDAR</v>
      </c>
      <c r="U129" s="6">
        <f t="shared" si="1"/>
        <v>16396500</v>
      </c>
      <c r="V129" s="18">
        <f>_xlfn.XLOOKUP(A129,'Data precios'!A:A,'Data precios'!D:D,"",0,-1)</f>
        <v>22800000</v>
      </c>
      <c r="W129" s="9">
        <f t="shared" si="2"/>
        <v>3510000</v>
      </c>
      <c r="X129" s="11">
        <f t="shared" si="3"/>
        <v>18240000</v>
      </c>
      <c r="Y129" s="9">
        <f t="shared" si="4"/>
        <v>-4560000</v>
      </c>
      <c r="Z129" s="6">
        <f>_xlfn.XLOOKUP($A129,'Data precios'!$A:$A,'Data precios'!G:G,"",0,-1)</f>
        <v>21204000</v>
      </c>
      <c r="AA129" s="6">
        <f>_xlfn.XLOOKUP($A129,'Data precios'!$A:$A,'Data precios'!H:H,"",0,-1)</f>
        <v>20520000</v>
      </c>
      <c r="AB129" s="6">
        <f>_xlfn.XLOOKUP($A129,'Data precios'!$A:$A,'Data precios'!I:I,"",0,-1)</f>
        <v>19380000</v>
      </c>
      <c r="AC129" s="6">
        <f>_xlfn.XLOOKUP($A129,'Data precios'!$A:$A,'Data precios'!J:J,"",0,-1)</f>
        <v>18240000</v>
      </c>
    </row>
    <row r="130" spans="1:29" ht="15" thickBot="1" x14ac:dyDescent="0.35">
      <c r="A130" t="s">
        <v>5300</v>
      </c>
      <c r="B130" t="s">
        <v>22</v>
      </c>
      <c r="C130" t="s">
        <v>54</v>
      </c>
      <c r="D130" t="s">
        <v>24</v>
      </c>
      <c r="E130" t="s">
        <v>4100</v>
      </c>
      <c r="F130">
        <v>2023</v>
      </c>
      <c r="G130">
        <v>80000</v>
      </c>
      <c r="I130" t="s">
        <v>26</v>
      </c>
      <c r="J130" t="s">
        <v>143</v>
      </c>
      <c r="K130">
        <v>124</v>
      </c>
      <c r="L130" t="s">
        <v>33</v>
      </c>
      <c r="M130">
        <v>15400000</v>
      </c>
      <c r="N130">
        <v>357030</v>
      </c>
      <c r="O130">
        <v>15757030</v>
      </c>
      <c r="P130">
        <v>19290000</v>
      </c>
      <c r="Q130">
        <v>3532970</v>
      </c>
      <c r="R130">
        <v>1832</v>
      </c>
      <c r="S130" s="5">
        <f>IFERROR(VLOOKUP(A130,'Base ATR'!$1:$1048576,3,FALSE),O130)</f>
        <v>15400000</v>
      </c>
      <c r="T130" t="str">
        <f t="shared" si="0"/>
        <v>LIQUIDAR</v>
      </c>
      <c r="U130" s="6">
        <f t="shared" si="1"/>
        <v>16396500</v>
      </c>
      <c r="V130" s="18">
        <f>_xlfn.XLOOKUP(A130,'Data precios'!A:A,'Data precios'!D:D,"",0,-1)</f>
        <v>19700000</v>
      </c>
      <c r="W130" s="9">
        <f t="shared" si="2"/>
        <v>410000</v>
      </c>
      <c r="X130" s="11">
        <f t="shared" si="3"/>
        <v>17730000</v>
      </c>
      <c r="Y130" s="9">
        <f t="shared" si="4"/>
        <v>-1970000</v>
      </c>
      <c r="Z130" s="6">
        <f>_xlfn.XLOOKUP($A130,'Data precios'!$A:$A,'Data precios'!G:G,"",0,-1)</f>
        <v>19700000</v>
      </c>
      <c r="AA130" s="6">
        <f>_xlfn.XLOOKUP($A130,'Data precios'!$A:$A,'Data precios'!H:H,"",0,-1)</f>
        <v>19109000</v>
      </c>
      <c r="AB130" s="6">
        <f>_xlfn.XLOOKUP($A130,'Data precios'!$A:$A,'Data precios'!I:I,"",0,-1)</f>
        <v>18518000</v>
      </c>
      <c r="AC130" s="6">
        <f>_xlfn.XLOOKUP($A130,'Data precios'!$A:$A,'Data precios'!J:J,"",0,-1)</f>
        <v>17730000</v>
      </c>
    </row>
    <row r="131" spans="1:29" ht="15" thickBot="1" x14ac:dyDescent="0.35">
      <c r="A131" t="s">
        <v>5314</v>
      </c>
      <c r="B131" t="s">
        <v>22</v>
      </c>
      <c r="C131" t="s">
        <v>5291</v>
      </c>
      <c r="D131" t="s">
        <v>191</v>
      </c>
      <c r="E131" t="s">
        <v>5315</v>
      </c>
      <c r="F131">
        <v>2023</v>
      </c>
      <c r="G131">
        <v>44000</v>
      </c>
      <c r="I131" t="s">
        <v>26</v>
      </c>
      <c r="J131" t="s">
        <v>184</v>
      </c>
      <c r="K131">
        <v>96</v>
      </c>
      <c r="L131" t="s">
        <v>47</v>
      </c>
      <c r="M131">
        <v>15200000</v>
      </c>
      <c r="N131">
        <v>354030</v>
      </c>
      <c r="O131">
        <v>15554030</v>
      </c>
      <c r="P131">
        <v>18190000</v>
      </c>
      <c r="Q131">
        <v>2635970</v>
      </c>
      <c r="R131">
        <v>1449</v>
      </c>
      <c r="S131" s="5">
        <f>IFERROR(VLOOKUP(A131,'Base ATR'!$1:$1048576,3,FALSE),O131)</f>
        <v>15200000</v>
      </c>
      <c r="T131" t="str">
        <f t="shared" si="0"/>
        <v>LIQUIDAR</v>
      </c>
      <c r="U131" s="6">
        <f t="shared" si="1"/>
        <v>15461500</v>
      </c>
      <c r="V131" s="18">
        <f>_xlfn.XLOOKUP(A131,'Data precios'!A:A,'Data precios'!D:D,"",0,-1)</f>
        <v>18100000</v>
      </c>
      <c r="W131" s="9">
        <f t="shared" si="2"/>
        <v>-90000</v>
      </c>
      <c r="X131" s="11">
        <f t="shared" si="3"/>
        <v>16290000</v>
      </c>
      <c r="Y131" s="9">
        <f t="shared" si="4"/>
        <v>-1810000</v>
      </c>
      <c r="Z131" s="6">
        <f>_xlfn.XLOOKUP($A131,'Data precios'!$A:$A,'Data precios'!G:G,"",0,-1)</f>
        <v>18100000</v>
      </c>
      <c r="AA131" s="6">
        <f>_xlfn.XLOOKUP($A131,'Data precios'!$A:$A,'Data precios'!H:H,"",0,-1)</f>
        <v>17557000</v>
      </c>
      <c r="AB131" s="6">
        <f>_xlfn.XLOOKUP($A131,'Data precios'!$A:$A,'Data precios'!I:I,"",0,-1)</f>
        <v>17014000</v>
      </c>
      <c r="AC131" s="6">
        <f>_xlfn.XLOOKUP($A131,'Data precios'!$A:$A,'Data precios'!J:J,"",0,-1)</f>
        <v>16290000</v>
      </c>
    </row>
    <row r="132" spans="1:29" ht="15" thickBot="1" x14ac:dyDescent="0.35">
      <c r="A132" t="s">
        <v>290</v>
      </c>
      <c r="B132" t="s">
        <v>22</v>
      </c>
      <c r="C132" t="s">
        <v>54</v>
      </c>
      <c r="D132" t="s">
        <v>62</v>
      </c>
      <c r="E132" t="s">
        <v>291</v>
      </c>
      <c r="F132">
        <v>2023</v>
      </c>
      <c r="G132">
        <v>25000</v>
      </c>
      <c r="I132" t="s">
        <v>26</v>
      </c>
      <c r="J132" t="s">
        <v>247</v>
      </c>
      <c r="K132">
        <v>205</v>
      </c>
      <c r="L132" t="s">
        <v>33</v>
      </c>
      <c r="M132">
        <v>16000000</v>
      </c>
      <c r="N132">
        <v>366030</v>
      </c>
      <c r="O132">
        <v>16366030</v>
      </c>
      <c r="P132">
        <v>16990000</v>
      </c>
      <c r="Q132">
        <v>623970</v>
      </c>
      <c r="R132">
        <v>367</v>
      </c>
      <c r="S132" s="5">
        <f>IFERROR(VLOOKUP(A132,'Base ATR'!$1:$1048576,3,FALSE),O132)</f>
        <v>17600000</v>
      </c>
      <c r="T132" t="str">
        <f t="shared" si="0"/>
        <v>LIQUIDAR</v>
      </c>
      <c r="U132" s="6">
        <f t="shared" si="1"/>
        <v>14441500</v>
      </c>
      <c r="V132" s="18">
        <f>_xlfn.XLOOKUP(A132,'Data precios'!A:A,'Data precios'!D:D,"",0,-1)</f>
        <v>18200000</v>
      </c>
      <c r="W132" s="9">
        <f t="shared" si="2"/>
        <v>1210000</v>
      </c>
      <c r="X132" s="11">
        <f t="shared" si="3"/>
        <v>16380000</v>
      </c>
      <c r="Y132" s="9">
        <f t="shared" si="4"/>
        <v>-1820000</v>
      </c>
      <c r="Z132" s="6">
        <f>_xlfn.XLOOKUP($A132,'Data precios'!$A:$A,'Data precios'!G:G,"",0,-1)</f>
        <v>18200000</v>
      </c>
      <c r="AA132" s="6">
        <f>_xlfn.XLOOKUP($A132,'Data precios'!$A:$A,'Data precios'!H:H,"",0,-1)</f>
        <v>17654000</v>
      </c>
      <c r="AB132" s="6">
        <f>_xlfn.XLOOKUP($A132,'Data precios'!$A:$A,'Data precios'!I:I,"",0,-1)</f>
        <v>17108000</v>
      </c>
      <c r="AC132" s="6">
        <f>_xlfn.XLOOKUP($A132,'Data precios'!$A:$A,'Data precios'!J:J,"",0,-1)</f>
        <v>16380000</v>
      </c>
    </row>
    <row r="133" spans="1:29" ht="15" thickBot="1" x14ac:dyDescent="0.35">
      <c r="A133" t="s">
        <v>84</v>
      </c>
      <c r="B133" t="s">
        <v>22</v>
      </c>
      <c r="C133" t="s">
        <v>54</v>
      </c>
      <c r="D133" t="s">
        <v>85</v>
      </c>
      <c r="E133" t="s">
        <v>86</v>
      </c>
      <c r="F133">
        <v>2023</v>
      </c>
      <c r="G133">
        <v>15600</v>
      </c>
      <c r="I133" t="s">
        <v>26</v>
      </c>
      <c r="J133" t="s">
        <v>87</v>
      </c>
      <c r="K133">
        <v>783</v>
      </c>
      <c r="L133" t="s">
        <v>28</v>
      </c>
      <c r="M133">
        <v>28500000</v>
      </c>
      <c r="N133">
        <v>1097663</v>
      </c>
      <c r="O133">
        <v>29597663</v>
      </c>
      <c r="P133">
        <v>33190000</v>
      </c>
      <c r="Q133">
        <v>3592337</v>
      </c>
      <c r="R133">
        <v>1082</v>
      </c>
      <c r="S133" s="5">
        <f>IFERROR(VLOOKUP(A133,'Base ATR'!$1:$1048576,3,FALSE),O133)</f>
        <v>28500000</v>
      </c>
      <c r="T133" t="str">
        <f t="shared" si="0"/>
        <v>LIQUIDAR</v>
      </c>
      <c r="U133" s="6">
        <f t="shared" si="1"/>
        <v>28211500</v>
      </c>
      <c r="V133" s="18">
        <f>_xlfn.XLOOKUP(A133,'Data precios'!A:A,'Data precios'!D:D,"",0,-1)</f>
        <v>28200000</v>
      </c>
      <c r="W133" s="9">
        <f t="shared" si="2"/>
        <v>-4990000</v>
      </c>
      <c r="X133" s="11">
        <f t="shared" si="3"/>
        <v>22560000</v>
      </c>
      <c r="Y133" s="9">
        <f t="shared" si="4"/>
        <v>-5640000</v>
      </c>
      <c r="Z133" s="6">
        <f>_xlfn.XLOOKUP($A133,'Data precios'!$A:$A,'Data precios'!G:G,"",0,-1)</f>
        <v>26226000</v>
      </c>
      <c r="AA133" s="6">
        <f>_xlfn.XLOOKUP($A133,'Data precios'!$A:$A,'Data precios'!H:H,"",0,-1)</f>
        <v>25380000</v>
      </c>
      <c r="AB133" s="6">
        <f>_xlfn.XLOOKUP($A133,'Data precios'!$A:$A,'Data precios'!I:I,"",0,-1)</f>
        <v>23970000</v>
      </c>
      <c r="AC133" s="6">
        <f>_xlfn.XLOOKUP($A133,'Data precios'!$A:$A,'Data precios'!J:J,"",0,-1)</f>
        <v>22560000</v>
      </c>
    </row>
    <row r="134" spans="1:29" ht="15" thickBot="1" x14ac:dyDescent="0.35">
      <c r="A134" t="s">
        <v>128</v>
      </c>
      <c r="B134" t="s">
        <v>22</v>
      </c>
      <c r="C134" t="s">
        <v>30</v>
      </c>
      <c r="D134" t="s">
        <v>62</v>
      </c>
      <c r="E134" t="s">
        <v>129</v>
      </c>
      <c r="F134">
        <v>2023</v>
      </c>
      <c r="G134">
        <v>28000</v>
      </c>
      <c r="I134" t="s">
        <v>26</v>
      </c>
      <c r="J134" t="s">
        <v>125</v>
      </c>
      <c r="K134">
        <v>328</v>
      </c>
      <c r="L134" t="s">
        <v>33</v>
      </c>
      <c r="M134">
        <v>20600000</v>
      </c>
      <c r="N134">
        <v>435030</v>
      </c>
      <c r="O134">
        <v>21035030</v>
      </c>
      <c r="P134">
        <v>19990000</v>
      </c>
      <c r="Q134">
        <v>-1045030</v>
      </c>
      <c r="R134">
        <v>-523</v>
      </c>
      <c r="S134" s="5">
        <f>IFERROR(VLOOKUP(A134,'Base ATR'!$1:$1048576,3,FALSE),O134)</f>
        <v>20600000</v>
      </c>
      <c r="T134" t="str">
        <f t="shared" si="0"/>
        <v>LIQUIDAR</v>
      </c>
      <c r="U134" s="6">
        <f t="shared" si="1"/>
        <v>16991500</v>
      </c>
      <c r="V134" s="18">
        <f>_xlfn.XLOOKUP(A134,'Data precios'!A:A,'Data precios'!D:D,"",0,-1)</f>
        <v>23000000</v>
      </c>
      <c r="W134" s="9">
        <f t="shared" si="2"/>
        <v>3010000</v>
      </c>
      <c r="X134" s="11">
        <f t="shared" si="3"/>
        <v>19550000</v>
      </c>
      <c r="Y134" s="9">
        <f t="shared" si="4"/>
        <v>-3450000</v>
      </c>
      <c r="Z134" s="6">
        <f>_xlfn.XLOOKUP($A134,'Data precios'!$A:$A,'Data precios'!G:G,"",0,-1)</f>
        <v>19550000</v>
      </c>
      <c r="AA134" s="6">
        <f>_xlfn.XLOOKUP($A134,'Data precios'!$A:$A,'Data precios'!H:H,"",0,-1)</f>
        <v>19550000</v>
      </c>
      <c r="AB134" s="6">
        <f>_xlfn.XLOOKUP($A134,'Data precios'!$A:$A,'Data precios'!I:I,"",0,-1)</f>
        <v>19550000</v>
      </c>
      <c r="AC134" s="6">
        <f>_xlfn.XLOOKUP($A134,'Data precios'!$A:$A,'Data precios'!J:J,"",0,-1)</f>
        <v>19550000</v>
      </c>
    </row>
    <row r="135" spans="1:29" ht="15" thickBot="1" x14ac:dyDescent="0.35">
      <c r="A135" t="s">
        <v>6553</v>
      </c>
      <c r="B135" t="s">
        <v>22</v>
      </c>
      <c r="C135" t="s">
        <v>54</v>
      </c>
      <c r="D135" t="s">
        <v>50</v>
      </c>
      <c r="E135" t="s">
        <v>8554</v>
      </c>
      <c r="F135">
        <v>2023</v>
      </c>
      <c r="G135">
        <v>75442</v>
      </c>
      <c r="I135" t="s">
        <v>26</v>
      </c>
      <c r="J135" t="s">
        <v>43</v>
      </c>
      <c r="K135">
        <v>54</v>
      </c>
      <c r="L135" t="s">
        <v>47</v>
      </c>
      <c r="M135">
        <v>6900000</v>
      </c>
      <c r="N135">
        <v>232740</v>
      </c>
      <c r="O135">
        <v>7132740</v>
      </c>
      <c r="P135">
        <v>7990000</v>
      </c>
      <c r="Q135">
        <v>857260</v>
      </c>
      <c r="R135">
        <v>1073</v>
      </c>
      <c r="S135" s="5">
        <f>IFERROR(VLOOKUP(A135,'Base ATR'!$1:$1048576,3,FALSE),O135)</f>
        <v>6900000</v>
      </c>
      <c r="T135" t="str">
        <f t="shared" si="0"/>
        <v>ROTACION BAJA</v>
      </c>
      <c r="U135" s="6">
        <f t="shared" si="1"/>
        <v>7191000</v>
      </c>
      <c r="V135" s="18">
        <f>_xlfn.XLOOKUP(A135,'Data precios'!A:A,'Data precios'!D:D,"",0,-1)</f>
        <v>8900000</v>
      </c>
      <c r="W135" s="9">
        <f t="shared" si="2"/>
        <v>910000</v>
      </c>
      <c r="X135" s="11">
        <f t="shared" si="3"/>
        <v>7565000</v>
      </c>
      <c r="Y135" s="9">
        <f t="shared" si="4"/>
        <v>-1335000</v>
      </c>
      <c r="Z135" s="6">
        <f>_xlfn.XLOOKUP($A135,'Data precios'!$A:$A,'Data precios'!G:G,"",0,-1)</f>
        <v>8277000</v>
      </c>
      <c r="AA135" s="6">
        <f>_xlfn.XLOOKUP($A135,'Data precios'!$A:$A,'Data precios'!H:H,"",0,-1)</f>
        <v>8010000</v>
      </c>
      <c r="AB135" s="6">
        <f>_xlfn.XLOOKUP($A135,'Data precios'!$A:$A,'Data precios'!I:I,"",0,-1)</f>
        <v>7565000</v>
      </c>
      <c r="AC135" s="6">
        <f>_xlfn.XLOOKUP($A135,'Data precios'!$A:$A,'Data precios'!J:J,"",0,-1)</f>
        <v>7120000</v>
      </c>
    </row>
    <row r="136" spans="1:29" ht="15" thickBot="1" x14ac:dyDescent="0.35">
      <c r="A136" t="s">
        <v>8649</v>
      </c>
      <c r="B136" t="s">
        <v>22</v>
      </c>
      <c r="C136" t="s">
        <v>54</v>
      </c>
      <c r="D136" t="s">
        <v>58</v>
      </c>
      <c r="E136" t="s">
        <v>8650</v>
      </c>
      <c r="F136">
        <v>2023</v>
      </c>
      <c r="G136">
        <v>108000</v>
      </c>
      <c r="I136" t="s">
        <v>26</v>
      </c>
      <c r="J136" t="s">
        <v>4088</v>
      </c>
      <c r="K136">
        <v>6</v>
      </c>
      <c r="L136" t="s">
        <v>33</v>
      </c>
      <c r="M136">
        <v>7850000</v>
      </c>
      <c r="N136">
        <v>0</v>
      </c>
      <c r="O136">
        <v>7850000</v>
      </c>
      <c r="P136">
        <v>9990000</v>
      </c>
      <c r="Q136">
        <v>2140000</v>
      </c>
      <c r="R136">
        <v>2142</v>
      </c>
      <c r="S136" s="5">
        <f>IFERROR(VLOOKUP(A136,'Base ATR'!$1:$1048576,3,FALSE),O136)</f>
        <v>7850000</v>
      </c>
      <c r="T136" t="str">
        <f t="shared" ref="T136:T199" si="5">IF(K136&lt;=30,"ROTACION ALTA",IF(K136&lt;30,"ROTACION MEDIA",IF(K136&lt;60,"ROTACION BAJA",IF(K136&gt;60,"LIQUIDAR"))))</f>
        <v>ROTACION ALTA</v>
      </c>
      <c r="U136" s="6">
        <f t="shared" ref="U136:U199" si="6">IF(T136="ROTACION ALTA",P136,IF(T136="ROTACION MEDIA",P136*0.97,IF(T136="ROTACION BAJA",P136*0.9,IF(T136="LIQUIDAR",P136*0.85))))</f>
        <v>9990000</v>
      </c>
      <c r="V136" s="18">
        <f>_xlfn.XLOOKUP(A136,'Data precios'!A:A,'Data precios'!D:D,"",0,-1)</f>
        <v>10900000</v>
      </c>
      <c r="W136" s="9">
        <f t="shared" ref="W136:W199" si="7">V136-P136</f>
        <v>910000</v>
      </c>
      <c r="X136" s="11">
        <f t="shared" ref="X136:X199" si="8">IF(K136&lt;=15,Z136,IF(K136&lt;30,AA136,IF(K136&lt;60,AB136,IF(K136&gt;60,AC136))))</f>
        <v>10137000</v>
      </c>
      <c r="Y136" s="9">
        <f t="shared" ref="Y136:Y199" si="9">IFERROR(X136-V136,"")</f>
        <v>-763000</v>
      </c>
      <c r="Z136" s="6">
        <f>_xlfn.XLOOKUP($A136,'Data precios'!$A:$A,'Data precios'!G:G,"",0,-1)</f>
        <v>10137000</v>
      </c>
      <c r="AA136" s="6">
        <f>_xlfn.XLOOKUP($A136,'Data precios'!$A:$A,'Data precios'!H:H,"",0,-1)</f>
        <v>9810000</v>
      </c>
      <c r="AB136" s="6">
        <f>_xlfn.XLOOKUP($A136,'Data precios'!$A:$A,'Data precios'!I:I,"",0,-1)</f>
        <v>9265000</v>
      </c>
      <c r="AC136" s="6">
        <f>_xlfn.XLOOKUP($A136,'Data precios'!$A:$A,'Data precios'!J:J,"",0,-1)</f>
        <v>8720000</v>
      </c>
    </row>
    <row r="137" spans="1:29" ht="15" thickBot="1" x14ac:dyDescent="0.35">
      <c r="A137" t="s">
        <v>141</v>
      </c>
      <c r="B137" t="s">
        <v>22</v>
      </c>
      <c r="C137" t="s">
        <v>5291</v>
      </c>
      <c r="D137" t="s">
        <v>41</v>
      </c>
      <c r="E137" t="s">
        <v>142</v>
      </c>
      <c r="F137">
        <v>2023</v>
      </c>
      <c r="G137">
        <v>40695</v>
      </c>
      <c r="I137" t="s">
        <v>26</v>
      </c>
      <c r="J137" t="s">
        <v>143</v>
      </c>
      <c r="K137">
        <v>283</v>
      </c>
      <c r="L137" t="s">
        <v>52</v>
      </c>
      <c r="M137">
        <v>10600000</v>
      </c>
      <c r="N137">
        <v>285030</v>
      </c>
      <c r="O137">
        <v>10885030</v>
      </c>
      <c r="P137">
        <v>12790000</v>
      </c>
      <c r="Q137">
        <v>1904970</v>
      </c>
      <c r="R137">
        <v>1489</v>
      </c>
      <c r="S137" s="5">
        <f>IFERROR(VLOOKUP(A137,'Base ATR'!$1:$1048576,3,FALSE),O137)</f>
        <v>10600000</v>
      </c>
      <c r="T137" t="str">
        <f t="shared" si="5"/>
        <v>LIQUIDAR</v>
      </c>
      <c r="U137" s="6">
        <f t="shared" si="6"/>
        <v>10871500</v>
      </c>
      <c r="V137" s="18">
        <f>_xlfn.XLOOKUP(A137,'Data precios'!A:A,'Data precios'!D:D,"",0,-1)</f>
        <v>15100000</v>
      </c>
      <c r="W137" s="9">
        <f t="shared" si="7"/>
        <v>2310000</v>
      </c>
      <c r="X137" s="11">
        <f t="shared" si="8"/>
        <v>12835000</v>
      </c>
      <c r="Y137" s="9">
        <f t="shared" si="9"/>
        <v>-2265000</v>
      </c>
      <c r="Z137" s="6">
        <f>_xlfn.XLOOKUP($A137,'Data precios'!$A:$A,'Data precios'!G:G,"",0,-1)</f>
        <v>12835000</v>
      </c>
      <c r="AA137" s="6">
        <f>_xlfn.XLOOKUP($A137,'Data precios'!$A:$A,'Data precios'!H:H,"",0,-1)</f>
        <v>12835000</v>
      </c>
      <c r="AB137" s="6">
        <f>_xlfn.XLOOKUP($A137,'Data precios'!$A:$A,'Data precios'!I:I,"",0,-1)</f>
        <v>12835000</v>
      </c>
      <c r="AC137" s="6">
        <f>_xlfn.XLOOKUP($A137,'Data precios'!$A:$A,'Data precios'!J:J,"",0,-1)</f>
        <v>12835000</v>
      </c>
    </row>
    <row r="138" spans="1:29" ht="15" thickBot="1" x14ac:dyDescent="0.35">
      <c r="A138" t="s">
        <v>6217</v>
      </c>
      <c r="B138" t="s">
        <v>22</v>
      </c>
      <c r="C138" t="s">
        <v>5291</v>
      </c>
      <c r="D138" t="s">
        <v>137</v>
      </c>
      <c r="E138" t="s">
        <v>8673</v>
      </c>
      <c r="F138">
        <v>2023</v>
      </c>
      <c r="G138">
        <v>71248</v>
      </c>
      <c r="I138" t="s">
        <v>26</v>
      </c>
      <c r="J138" t="s">
        <v>43</v>
      </c>
      <c r="K138">
        <v>23</v>
      </c>
      <c r="L138" t="s">
        <v>33</v>
      </c>
      <c r="M138">
        <v>15500000</v>
      </c>
      <c r="N138">
        <v>361740</v>
      </c>
      <c r="O138">
        <v>15861740</v>
      </c>
      <c r="P138">
        <v>19990000</v>
      </c>
      <c r="Q138">
        <v>4128260</v>
      </c>
      <c r="R138">
        <v>2065</v>
      </c>
      <c r="S138" s="5">
        <f>IFERROR(VLOOKUP(A138,'Base ATR'!$1:$1048576,3,FALSE),O138)</f>
        <v>15500000</v>
      </c>
      <c r="T138" t="str">
        <f t="shared" si="5"/>
        <v>ROTACION ALTA</v>
      </c>
      <c r="U138" s="6">
        <f t="shared" si="6"/>
        <v>19990000</v>
      </c>
      <c r="V138" s="18">
        <f>_xlfn.XLOOKUP(A138,'Data precios'!A:A,'Data precios'!D:D,"",0,-1)</f>
        <v>26500000</v>
      </c>
      <c r="W138" s="9">
        <f t="shared" si="7"/>
        <v>6510000</v>
      </c>
      <c r="X138" s="11">
        <f t="shared" si="8"/>
        <v>23850000</v>
      </c>
      <c r="Y138" s="9">
        <f t="shared" si="9"/>
        <v>-2650000</v>
      </c>
      <c r="Z138" s="6">
        <f>_xlfn.XLOOKUP($A138,'Data precios'!$A:$A,'Data precios'!G:G,"",0,-1)</f>
        <v>24645000</v>
      </c>
      <c r="AA138" s="6">
        <f>_xlfn.XLOOKUP($A138,'Data precios'!$A:$A,'Data precios'!H:H,"",0,-1)</f>
        <v>23850000</v>
      </c>
      <c r="AB138" s="6">
        <f>_xlfn.XLOOKUP($A138,'Data precios'!$A:$A,'Data precios'!I:I,"",0,-1)</f>
        <v>22525000</v>
      </c>
      <c r="AC138" s="6">
        <f>_xlfn.XLOOKUP($A138,'Data precios'!$A:$A,'Data precios'!J:J,"",0,-1)</f>
        <v>21200000</v>
      </c>
    </row>
    <row r="139" spans="1:29" ht="15" thickBot="1" x14ac:dyDescent="0.35">
      <c r="A139" t="s">
        <v>6618</v>
      </c>
      <c r="B139" t="s">
        <v>22</v>
      </c>
      <c r="C139" t="s">
        <v>30</v>
      </c>
      <c r="D139" t="s">
        <v>62</v>
      </c>
      <c r="E139" t="s">
        <v>80</v>
      </c>
      <c r="F139">
        <v>2023</v>
      </c>
      <c r="G139">
        <v>18500</v>
      </c>
      <c r="I139" t="s">
        <v>26</v>
      </c>
      <c r="J139" t="s">
        <v>64</v>
      </c>
      <c r="K139">
        <v>46</v>
      </c>
      <c r="L139" t="s">
        <v>33</v>
      </c>
      <c r="M139">
        <v>11200000</v>
      </c>
      <c r="N139">
        <v>297240</v>
      </c>
      <c r="O139">
        <v>11497240</v>
      </c>
      <c r="P139">
        <v>13690000</v>
      </c>
      <c r="Q139">
        <v>2192760</v>
      </c>
      <c r="R139">
        <v>1602</v>
      </c>
      <c r="S139" s="5">
        <f>IFERROR(VLOOKUP(A139,'Base ATR'!$1:$1048576,3,FALSE),O139)</f>
        <v>11200000</v>
      </c>
      <c r="T139" t="str">
        <f t="shared" si="5"/>
        <v>ROTACION BAJA</v>
      </c>
      <c r="U139" s="6">
        <f t="shared" si="6"/>
        <v>12321000</v>
      </c>
      <c r="V139" s="18">
        <f>_xlfn.XLOOKUP(A139,'Data precios'!A:A,'Data precios'!D:D,"",0,-1)</f>
        <v>14400000</v>
      </c>
      <c r="W139" s="9">
        <f t="shared" si="7"/>
        <v>710000</v>
      </c>
      <c r="X139" s="11">
        <f t="shared" si="8"/>
        <v>13536000</v>
      </c>
      <c r="Y139" s="9">
        <f t="shared" si="9"/>
        <v>-864000</v>
      </c>
      <c r="Z139" s="6">
        <f>_xlfn.XLOOKUP($A139,'Data precios'!$A:$A,'Data precios'!G:G,"",0,-1)</f>
        <v>14400000</v>
      </c>
      <c r="AA139" s="6">
        <f>_xlfn.XLOOKUP($A139,'Data precios'!$A:$A,'Data precios'!H:H,"",0,-1)</f>
        <v>13968000</v>
      </c>
      <c r="AB139" s="6">
        <f>_xlfn.XLOOKUP($A139,'Data precios'!$A:$A,'Data precios'!I:I,"",0,-1)</f>
        <v>13536000</v>
      </c>
      <c r="AC139" s="6">
        <f>_xlfn.XLOOKUP($A139,'Data precios'!$A:$A,'Data precios'!J:J,"",0,-1)</f>
        <v>12960000</v>
      </c>
    </row>
    <row r="140" spans="1:29" ht="15" thickBot="1" x14ac:dyDescent="0.35">
      <c r="A140" t="s">
        <v>9688</v>
      </c>
      <c r="B140" t="s">
        <v>22</v>
      </c>
      <c r="C140" t="s">
        <v>30</v>
      </c>
      <c r="D140" t="s">
        <v>62</v>
      </c>
      <c r="E140" t="s">
        <v>10411</v>
      </c>
      <c r="F140">
        <v>2023</v>
      </c>
      <c r="G140">
        <v>27000</v>
      </c>
      <c r="I140" t="s">
        <v>26</v>
      </c>
      <c r="J140" t="s">
        <v>64</v>
      </c>
      <c r="K140">
        <v>0</v>
      </c>
      <c r="L140" t="s">
        <v>33</v>
      </c>
      <c r="M140">
        <v>9000000</v>
      </c>
      <c r="N140">
        <v>0</v>
      </c>
      <c r="O140">
        <v>9000000</v>
      </c>
      <c r="P140">
        <v>10990000</v>
      </c>
      <c r="Q140">
        <v>1990000</v>
      </c>
      <c r="R140">
        <v>1811</v>
      </c>
      <c r="S140" s="5">
        <f>IFERROR(VLOOKUP(A140,'Base ATR'!$1:$1048576,3,FALSE),O140)</f>
        <v>9000000</v>
      </c>
      <c r="T140" t="str">
        <f t="shared" si="5"/>
        <v>ROTACION ALTA</v>
      </c>
      <c r="U140" s="6">
        <f t="shared" si="6"/>
        <v>10990000</v>
      </c>
      <c r="V140" s="18">
        <f>_xlfn.XLOOKUP(A140,'Data precios'!A:A,'Data precios'!D:D,"",0,-1)</f>
        <v>12000000</v>
      </c>
      <c r="W140" s="9">
        <f t="shared" si="7"/>
        <v>1010000</v>
      </c>
      <c r="X140" s="11">
        <f t="shared" si="8"/>
        <v>11160000</v>
      </c>
      <c r="Y140" s="9">
        <f t="shared" si="9"/>
        <v>-840000</v>
      </c>
      <c r="Z140" s="6">
        <f>_xlfn.XLOOKUP($A140,'Data precios'!$A:$A,'Data precios'!G:G,"",0,-1)</f>
        <v>11160000</v>
      </c>
      <c r="AA140" s="6">
        <f>_xlfn.XLOOKUP($A140,'Data precios'!$A:$A,'Data precios'!H:H,"",0,-1)</f>
        <v>10800000</v>
      </c>
      <c r="AB140" s="6">
        <f>_xlfn.XLOOKUP($A140,'Data precios'!$A:$A,'Data precios'!I:I,"",0,-1)</f>
        <v>10200000</v>
      </c>
      <c r="AC140" s="6">
        <f>_xlfn.XLOOKUP($A140,'Data precios'!$A:$A,'Data precios'!J:J,"",0,-1)</f>
        <v>9600000</v>
      </c>
    </row>
    <row r="141" spans="1:29" ht="15" thickBot="1" x14ac:dyDescent="0.35">
      <c r="A141" t="s">
        <v>6294</v>
      </c>
      <c r="B141" t="s">
        <v>22</v>
      </c>
      <c r="C141" t="s">
        <v>54</v>
      </c>
      <c r="D141" t="s">
        <v>62</v>
      </c>
      <c r="E141" t="s">
        <v>291</v>
      </c>
      <c r="F141">
        <v>2023</v>
      </c>
      <c r="G141">
        <v>63000</v>
      </c>
      <c r="I141" t="s">
        <v>26</v>
      </c>
      <c r="J141" t="s">
        <v>64</v>
      </c>
      <c r="K141">
        <v>77</v>
      </c>
      <c r="L141" t="s">
        <v>52</v>
      </c>
      <c r="M141">
        <v>14000000</v>
      </c>
      <c r="N141">
        <v>339240</v>
      </c>
      <c r="O141">
        <v>14339240</v>
      </c>
      <c r="P141">
        <v>16490000</v>
      </c>
      <c r="Q141">
        <v>2150760</v>
      </c>
      <c r="R141">
        <v>1304</v>
      </c>
      <c r="S141" s="5">
        <f>IFERROR(VLOOKUP(A141,'Base ATR'!$1:$1048576,3,FALSE),O141)</f>
        <v>14000000</v>
      </c>
      <c r="T141" t="str">
        <f t="shared" si="5"/>
        <v>LIQUIDAR</v>
      </c>
      <c r="U141" s="6">
        <f t="shared" si="6"/>
        <v>14016500</v>
      </c>
      <c r="V141" s="18">
        <f>_xlfn.XLOOKUP(A141,'Data precios'!A:A,'Data precios'!D:D,"",0,-1)</f>
        <v>17700000</v>
      </c>
      <c r="W141" s="9">
        <f t="shared" si="7"/>
        <v>1210000</v>
      </c>
      <c r="X141" s="11">
        <f t="shared" si="8"/>
        <v>14160000</v>
      </c>
      <c r="Y141" s="9">
        <f t="shared" si="9"/>
        <v>-3540000</v>
      </c>
      <c r="Z141" s="6">
        <f>_xlfn.XLOOKUP($A141,'Data precios'!$A:$A,'Data precios'!G:G,"",0,-1)</f>
        <v>16461000</v>
      </c>
      <c r="AA141" s="6">
        <f>_xlfn.XLOOKUP($A141,'Data precios'!$A:$A,'Data precios'!H:H,"",0,-1)</f>
        <v>15930000</v>
      </c>
      <c r="AB141" s="6">
        <f>_xlfn.XLOOKUP($A141,'Data precios'!$A:$A,'Data precios'!I:I,"",0,-1)</f>
        <v>15045000</v>
      </c>
      <c r="AC141" s="6">
        <f>_xlfn.XLOOKUP($A141,'Data precios'!$A:$A,'Data precios'!J:J,"",0,-1)</f>
        <v>14160000</v>
      </c>
    </row>
    <row r="142" spans="1:29" ht="15" thickBot="1" x14ac:dyDescent="0.35">
      <c r="A142" t="s">
        <v>8670</v>
      </c>
      <c r="B142" t="s">
        <v>22</v>
      </c>
      <c r="C142" t="s">
        <v>54</v>
      </c>
      <c r="D142" t="s">
        <v>85</v>
      </c>
      <c r="E142" t="s">
        <v>8671</v>
      </c>
      <c r="F142">
        <v>2023</v>
      </c>
      <c r="G142">
        <v>41520</v>
      </c>
      <c r="I142" t="s">
        <v>26</v>
      </c>
      <c r="J142" t="s">
        <v>8672</v>
      </c>
      <c r="K142">
        <v>35</v>
      </c>
      <c r="L142" t="s">
        <v>47</v>
      </c>
      <c r="M142">
        <v>12900000</v>
      </c>
      <c r="N142">
        <v>322740</v>
      </c>
      <c r="O142">
        <v>13222740</v>
      </c>
      <c r="P142">
        <v>14990000</v>
      </c>
      <c r="Q142">
        <v>1767260</v>
      </c>
      <c r="R142">
        <v>1179</v>
      </c>
      <c r="S142" s="5">
        <f>IFERROR(VLOOKUP(A142,'Base ATR'!$1:$1048576,3,FALSE),O142)</f>
        <v>12900000</v>
      </c>
      <c r="T142" t="str">
        <f t="shared" si="5"/>
        <v>ROTACION BAJA</v>
      </c>
      <c r="U142" s="6">
        <f t="shared" si="6"/>
        <v>13491000</v>
      </c>
      <c r="V142" s="18">
        <f>_xlfn.XLOOKUP(A142,'Data precios'!A:A,'Data precios'!D:D,"",0,-1)</f>
        <v>15200000</v>
      </c>
      <c r="W142" s="9">
        <f t="shared" si="7"/>
        <v>210000</v>
      </c>
      <c r="X142" s="11">
        <f t="shared" si="8"/>
        <v>14288000</v>
      </c>
      <c r="Y142" s="9">
        <f t="shared" si="9"/>
        <v>-912000</v>
      </c>
      <c r="Z142" s="6">
        <f>_xlfn.XLOOKUP($A142,'Data precios'!$A:$A,'Data precios'!G:G,"",0,-1)</f>
        <v>15200000</v>
      </c>
      <c r="AA142" s="6">
        <f>_xlfn.XLOOKUP($A142,'Data precios'!$A:$A,'Data precios'!H:H,"",0,-1)</f>
        <v>14744000</v>
      </c>
      <c r="AB142" s="6">
        <f>_xlfn.XLOOKUP($A142,'Data precios'!$A:$A,'Data precios'!I:I,"",0,-1)</f>
        <v>14288000</v>
      </c>
      <c r="AC142" s="6">
        <f>_xlfn.XLOOKUP($A142,'Data precios'!$A:$A,'Data precios'!J:J,"",0,-1)</f>
        <v>13680000</v>
      </c>
    </row>
    <row r="143" spans="1:29" ht="15" thickBot="1" x14ac:dyDescent="0.35">
      <c r="A143" t="s">
        <v>234</v>
      </c>
      <c r="B143" t="s">
        <v>22</v>
      </c>
      <c r="C143" t="s">
        <v>54</v>
      </c>
      <c r="D143" t="s">
        <v>137</v>
      </c>
      <c r="E143" t="s">
        <v>235</v>
      </c>
      <c r="F143">
        <v>2023</v>
      </c>
      <c r="G143">
        <v>45836</v>
      </c>
      <c r="I143" t="s">
        <v>26</v>
      </c>
      <c r="J143" t="s">
        <v>114</v>
      </c>
      <c r="K143">
        <v>388</v>
      </c>
      <c r="L143" t="s">
        <v>33</v>
      </c>
      <c r="M143">
        <v>17500000</v>
      </c>
      <c r="N143">
        <v>598467</v>
      </c>
      <c r="O143">
        <v>18098467</v>
      </c>
      <c r="P143">
        <v>17290000</v>
      </c>
      <c r="Q143">
        <v>-808467</v>
      </c>
      <c r="R143">
        <v>-468</v>
      </c>
      <c r="S143" s="5">
        <f>IFERROR(VLOOKUP(A143,'Base ATR'!$1:$1048576,3,FALSE),O143)</f>
        <v>17500000</v>
      </c>
      <c r="T143" t="str">
        <f t="shared" si="5"/>
        <v>LIQUIDAR</v>
      </c>
      <c r="U143" s="6">
        <f t="shared" si="6"/>
        <v>14696500</v>
      </c>
      <c r="V143" s="18">
        <f>_xlfn.XLOOKUP(A143,'Data precios'!A:A,'Data precios'!D:D,"",0,-1)</f>
        <v>17700000</v>
      </c>
      <c r="W143" s="9">
        <f t="shared" si="7"/>
        <v>410000</v>
      </c>
      <c r="X143" s="11">
        <f t="shared" si="8"/>
        <v>15045000</v>
      </c>
      <c r="Y143" s="9">
        <f t="shared" si="9"/>
        <v>-2655000</v>
      </c>
      <c r="Z143" s="6">
        <f>_xlfn.XLOOKUP($A143,'Data precios'!$A:$A,'Data precios'!G:G,"",0,-1)</f>
        <v>15045000</v>
      </c>
      <c r="AA143" s="6">
        <f>_xlfn.XLOOKUP($A143,'Data precios'!$A:$A,'Data precios'!H:H,"",0,-1)</f>
        <v>15045000</v>
      </c>
      <c r="AB143" s="6">
        <f>_xlfn.XLOOKUP($A143,'Data precios'!$A:$A,'Data precios'!I:I,"",0,-1)</f>
        <v>15045000</v>
      </c>
      <c r="AC143" s="6">
        <f>_xlfn.XLOOKUP($A143,'Data precios'!$A:$A,'Data precios'!J:J,"",0,-1)</f>
        <v>15045000</v>
      </c>
    </row>
    <row r="144" spans="1:29" ht="15" thickBot="1" x14ac:dyDescent="0.35">
      <c r="A144" t="s">
        <v>8674</v>
      </c>
      <c r="B144" t="s">
        <v>22</v>
      </c>
      <c r="C144" t="s">
        <v>54</v>
      </c>
      <c r="D144" t="s">
        <v>4031</v>
      </c>
      <c r="E144" t="s">
        <v>8675</v>
      </c>
      <c r="F144">
        <v>2023</v>
      </c>
      <c r="G144">
        <v>32387</v>
      </c>
      <c r="I144" t="s">
        <v>26</v>
      </c>
      <c r="J144" t="s">
        <v>4032</v>
      </c>
      <c r="K144">
        <v>26</v>
      </c>
      <c r="L144" t="s">
        <v>47</v>
      </c>
      <c r="M144">
        <v>9300000</v>
      </c>
      <c r="N144">
        <v>268740</v>
      </c>
      <c r="O144">
        <v>9568740</v>
      </c>
      <c r="P144">
        <v>11390000</v>
      </c>
      <c r="Q144">
        <v>1821260</v>
      </c>
      <c r="R144">
        <v>1599</v>
      </c>
      <c r="S144" s="5">
        <f>IFERROR(VLOOKUP(A144,'Base ATR'!$1:$1048576,3,FALSE),O144)</f>
        <v>9300000</v>
      </c>
      <c r="T144" t="str">
        <f t="shared" si="5"/>
        <v>ROTACION ALTA</v>
      </c>
      <c r="U144" s="6">
        <f t="shared" si="6"/>
        <v>11390000</v>
      </c>
      <c r="V144" s="18">
        <f>_xlfn.XLOOKUP(A144,'Data precios'!A:A,'Data precios'!D:D,"",0,-1)</f>
        <v>11400000</v>
      </c>
      <c r="W144" s="9">
        <f t="shared" si="7"/>
        <v>10000</v>
      </c>
      <c r="X144" s="11">
        <f t="shared" si="8"/>
        <v>11058000</v>
      </c>
      <c r="Y144" s="9">
        <f t="shared" si="9"/>
        <v>-342000</v>
      </c>
      <c r="Z144" s="6">
        <f>_xlfn.XLOOKUP($A144,'Data precios'!$A:$A,'Data precios'!G:G,"",0,-1)</f>
        <v>11400000</v>
      </c>
      <c r="AA144" s="6">
        <f>_xlfn.XLOOKUP($A144,'Data precios'!$A:$A,'Data precios'!H:H,"",0,-1)</f>
        <v>11058000</v>
      </c>
      <c r="AB144" s="6">
        <f>_xlfn.XLOOKUP($A144,'Data precios'!$A:$A,'Data precios'!I:I,"",0,-1)</f>
        <v>10716000</v>
      </c>
      <c r="AC144" s="6">
        <f>_xlfn.XLOOKUP($A144,'Data precios'!$A:$A,'Data precios'!J:J,"",0,-1)</f>
        <v>10260000</v>
      </c>
    </row>
    <row r="145" spans="1:29" ht="15" thickBot="1" x14ac:dyDescent="0.35">
      <c r="A145" t="s">
        <v>828</v>
      </c>
      <c r="B145" t="s">
        <v>22</v>
      </c>
      <c r="C145" t="s">
        <v>30</v>
      </c>
      <c r="D145" t="s">
        <v>62</v>
      </c>
      <c r="E145" t="s">
        <v>207</v>
      </c>
      <c r="F145">
        <v>2023</v>
      </c>
      <c r="G145">
        <v>59539</v>
      </c>
      <c r="I145" t="s">
        <v>26</v>
      </c>
      <c r="J145" t="s">
        <v>8651</v>
      </c>
      <c r="K145">
        <v>6</v>
      </c>
      <c r="L145" t="s">
        <v>39</v>
      </c>
      <c r="M145">
        <v>9000000</v>
      </c>
      <c r="N145">
        <v>0</v>
      </c>
      <c r="O145">
        <v>9000000</v>
      </c>
      <c r="P145">
        <v>11290000</v>
      </c>
      <c r="Q145">
        <v>2290000</v>
      </c>
      <c r="R145">
        <v>2028</v>
      </c>
      <c r="S145" s="5">
        <f>IFERROR(VLOOKUP(A145,'Base ATR'!$1:$1048576,3,FALSE),O145)</f>
        <v>12000000</v>
      </c>
      <c r="T145" t="str">
        <f t="shared" si="5"/>
        <v>ROTACION ALTA</v>
      </c>
      <c r="U145" s="6">
        <f t="shared" si="6"/>
        <v>11290000</v>
      </c>
      <c r="V145" s="18">
        <f>_xlfn.XLOOKUP(A145,'Data precios'!A:A,'Data precios'!D:D,"",0,-1)</f>
        <v>11800000</v>
      </c>
      <c r="W145" s="9">
        <f t="shared" si="7"/>
        <v>510000</v>
      </c>
      <c r="X145" s="11">
        <f t="shared" si="8"/>
        <v>10974000</v>
      </c>
      <c r="Y145" s="9">
        <f t="shared" si="9"/>
        <v>-826000</v>
      </c>
      <c r="Z145" s="6">
        <f>_xlfn.XLOOKUP($A145,'Data precios'!$A:$A,'Data precios'!G:G,"",0,-1)</f>
        <v>10974000</v>
      </c>
      <c r="AA145" s="6">
        <f>_xlfn.XLOOKUP($A145,'Data precios'!$A:$A,'Data precios'!H:H,"",0,-1)</f>
        <v>10620000</v>
      </c>
      <c r="AB145" s="6">
        <f>_xlfn.XLOOKUP($A145,'Data precios'!$A:$A,'Data precios'!I:I,"",0,-1)</f>
        <v>10030000</v>
      </c>
      <c r="AC145" s="6">
        <f>_xlfn.XLOOKUP($A145,'Data precios'!$A:$A,'Data precios'!J:J,"",0,-1)</f>
        <v>9440000</v>
      </c>
    </row>
    <row r="146" spans="1:29" ht="15" thickBot="1" x14ac:dyDescent="0.35">
      <c r="A146" t="s">
        <v>241</v>
      </c>
      <c r="B146" t="s">
        <v>22</v>
      </c>
      <c r="C146" t="s">
        <v>5291</v>
      </c>
      <c r="D146" t="s">
        <v>24</v>
      </c>
      <c r="E146" t="s">
        <v>242</v>
      </c>
      <c r="F146">
        <v>2025</v>
      </c>
      <c r="G146">
        <v>34500</v>
      </c>
      <c r="I146" t="s">
        <v>26</v>
      </c>
      <c r="J146" t="s">
        <v>43</v>
      </c>
      <c r="K146">
        <v>185</v>
      </c>
      <c r="L146" t="s">
        <v>33</v>
      </c>
      <c r="M146">
        <v>27000000</v>
      </c>
      <c r="N146">
        <v>531030</v>
      </c>
      <c r="O146">
        <v>27531030</v>
      </c>
      <c r="P146">
        <v>29490000</v>
      </c>
      <c r="Q146">
        <v>1958970</v>
      </c>
      <c r="R146">
        <v>664</v>
      </c>
      <c r="S146" s="5">
        <f>IFERROR(VLOOKUP(A146,'Base ATR'!$1:$1048576,3,FALSE),O146)</f>
        <v>27000000</v>
      </c>
      <c r="T146" t="str">
        <f t="shared" si="5"/>
        <v>LIQUIDAR</v>
      </c>
      <c r="U146" s="6">
        <f t="shared" si="6"/>
        <v>25066500</v>
      </c>
      <c r="V146" s="18">
        <f>_xlfn.XLOOKUP(A146,'Data precios'!A:A,'Data precios'!D:D,"",0,-1)</f>
        <v>26400000</v>
      </c>
      <c r="W146" s="9">
        <f t="shared" si="7"/>
        <v>-3090000</v>
      </c>
      <c r="X146" s="11">
        <f t="shared" si="8"/>
        <v>22440000</v>
      </c>
      <c r="Y146" s="9">
        <f t="shared" si="9"/>
        <v>-3960000</v>
      </c>
      <c r="Z146" s="6">
        <f>_xlfn.XLOOKUP($A146,'Data precios'!$A:$A,'Data precios'!G:G,"",0,-1)</f>
        <v>22440000</v>
      </c>
      <c r="AA146" s="6">
        <f>_xlfn.XLOOKUP($A146,'Data precios'!$A:$A,'Data precios'!H:H,"",0,-1)</f>
        <v>22440000</v>
      </c>
      <c r="AB146" s="6">
        <f>_xlfn.XLOOKUP($A146,'Data precios'!$A:$A,'Data precios'!I:I,"",0,-1)</f>
        <v>22440000</v>
      </c>
      <c r="AC146" s="6">
        <f>_xlfn.XLOOKUP($A146,'Data precios'!$A:$A,'Data precios'!J:J,"",0,-1)</f>
        <v>22440000</v>
      </c>
    </row>
    <row r="147" spans="1:29" ht="15" thickBot="1" x14ac:dyDescent="0.35">
      <c r="A147" t="s">
        <v>6484</v>
      </c>
      <c r="B147" t="s">
        <v>22</v>
      </c>
      <c r="C147" t="s">
        <v>30</v>
      </c>
      <c r="D147" t="s">
        <v>188</v>
      </c>
      <c r="E147" t="s">
        <v>8567</v>
      </c>
      <c r="F147">
        <v>2024</v>
      </c>
      <c r="G147">
        <v>25840</v>
      </c>
      <c r="I147" t="s">
        <v>26</v>
      </c>
      <c r="J147" t="s">
        <v>94</v>
      </c>
      <c r="K147">
        <v>61</v>
      </c>
      <c r="L147" t="s">
        <v>33</v>
      </c>
      <c r="M147">
        <v>17200000</v>
      </c>
      <c r="N147">
        <v>387240</v>
      </c>
      <c r="O147">
        <v>17587240</v>
      </c>
      <c r="P147">
        <v>19990000</v>
      </c>
      <c r="Q147">
        <v>2402760</v>
      </c>
      <c r="R147">
        <v>1202</v>
      </c>
      <c r="S147" s="5">
        <f>IFERROR(VLOOKUP(A147,'Base ATR'!$1:$1048576,3,FALSE),O147)</f>
        <v>17200000</v>
      </c>
      <c r="T147" t="str">
        <f t="shared" si="5"/>
        <v>LIQUIDAR</v>
      </c>
      <c r="U147" s="6">
        <f t="shared" si="6"/>
        <v>16991500</v>
      </c>
      <c r="V147" s="18">
        <f>_xlfn.XLOOKUP(A147,'Data precios'!A:A,'Data precios'!D:D,"",0,-1)</f>
        <v>18700000</v>
      </c>
      <c r="W147" s="9">
        <f t="shared" si="7"/>
        <v>-1290000</v>
      </c>
      <c r="X147" s="11">
        <f t="shared" si="8"/>
        <v>14960000</v>
      </c>
      <c r="Y147" s="9">
        <f t="shared" si="9"/>
        <v>-3740000</v>
      </c>
      <c r="Z147" s="6">
        <f>_xlfn.XLOOKUP($A147,'Data precios'!$A:$A,'Data precios'!G:G,"",0,-1)</f>
        <v>17391000</v>
      </c>
      <c r="AA147" s="6">
        <f>_xlfn.XLOOKUP($A147,'Data precios'!$A:$A,'Data precios'!H:H,"",0,-1)</f>
        <v>16830000</v>
      </c>
      <c r="AB147" s="6">
        <f>_xlfn.XLOOKUP($A147,'Data precios'!$A:$A,'Data precios'!I:I,"",0,-1)</f>
        <v>15895000</v>
      </c>
      <c r="AC147" s="6">
        <f>_xlfn.XLOOKUP($A147,'Data precios'!$A:$A,'Data precios'!J:J,"",0,-1)</f>
        <v>14960000</v>
      </c>
    </row>
    <row r="148" spans="1:29" ht="15" thickBot="1" x14ac:dyDescent="0.35">
      <c r="A148" t="s">
        <v>6438</v>
      </c>
      <c r="B148" t="s">
        <v>22</v>
      </c>
      <c r="C148" t="s">
        <v>54</v>
      </c>
      <c r="D148" t="s">
        <v>62</v>
      </c>
      <c r="E148" t="s">
        <v>71</v>
      </c>
      <c r="F148">
        <v>2024</v>
      </c>
      <c r="G148">
        <v>81000</v>
      </c>
      <c r="I148" t="s">
        <v>26</v>
      </c>
      <c r="J148" t="s">
        <v>273</v>
      </c>
      <c r="K148">
        <v>55</v>
      </c>
      <c r="L148" t="s">
        <v>47</v>
      </c>
      <c r="M148">
        <v>15500000</v>
      </c>
      <c r="N148">
        <v>361740</v>
      </c>
      <c r="O148">
        <v>15861740</v>
      </c>
      <c r="P148">
        <v>18990000</v>
      </c>
      <c r="Q148">
        <v>3128260</v>
      </c>
      <c r="R148">
        <v>1647</v>
      </c>
      <c r="S148" s="5">
        <f>IFERROR(VLOOKUP(A148,'Base ATR'!$1:$1048576,3,FALSE),O148)</f>
        <v>15500000</v>
      </c>
      <c r="T148" t="str">
        <f t="shared" si="5"/>
        <v>ROTACION BAJA</v>
      </c>
      <c r="U148" s="6">
        <f t="shared" si="6"/>
        <v>17091000</v>
      </c>
      <c r="V148" s="18">
        <f>_xlfn.XLOOKUP(A148,'Data precios'!A:A,'Data precios'!D:D,"",0,-1)</f>
        <v>20100000</v>
      </c>
      <c r="W148" s="9">
        <f t="shared" si="7"/>
        <v>1110000</v>
      </c>
      <c r="X148" s="11">
        <f t="shared" si="8"/>
        <v>17085000</v>
      </c>
      <c r="Y148" s="9">
        <f t="shared" si="9"/>
        <v>-3015000</v>
      </c>
      <c r="Z148" s="6">
        <f>_xlfn.XLOOKUP($A148,'Data precios'!$A:$A,'Data precios'!G:G,"",0,-1)</f>
        <v>18693000</v>
      </c>
      <c r="AA148" s="6">
        <f>_xlfn.XLOOKUP($A148,'Data precios'!$A:$A,'Data precios'!H:H,"",0,-1)</f>
        <v>18090000</v>
      </c>
      <c r="AB148" s="6">
        <f>_xlfn.XLOOKUP($A148,'Data precios'!$A:$A,'Data precios'!I:I,"",0,-1)</f>
        <v>17085000</v>
      </c>
      <c r="AC148" s="6">
        <f>_xlfn.XLOOKUP($A148,'Data precios'!$A:$A,'Data precios'!J:J,"",0,-1)</f>
        <v>16080000</v>
      </c>
    </row>
    <row r="149" spans="1:29" ht="15" thickBot="1" x14ac:dyDescent="0.35">
      <c r="A149" t="s">
        <v>6653</v>
      </c>
      <c r="B149" t="s">
        <v>22</v>
      </c>
      <c r="C149" t="s">
        <v>70</v>
      </c>
      <c r="D149" t="s">
        <v>41</v>
      </c>
      <c r="E149" t="s">
        <v>8661</v>
      </c>
      <c r="F149">
        <v>2024</v>
      </c>
      <c r="G149">
        <v>8249</v>
      </c>
      <c r="I149" t="s">
        <v>26</v>
      </c>
      <c r="J149" t="s">
        <v>60</v>
      </c>
      <c r="K149">
        <v>37</v>
      </c>
      <c r="L149" t="s">
        <v>33</v>
      </c>
      <c r="M149">
        <v>8500000</v>
      </c>
      <c r="N149">
        <v>256740</v>
      </c>
      <c r="O149">
        <v>8756740</v>
      </c>
      <c r="P149">
        <v>10490000</v>
      </c>
      <c r="Q149">
        <v>1733260</v>
      </c>
      <c r="R149">
        <v>1652</v>
      </c>
      <c r="S149" s="5">
        <f>IFERROR(VLOOKUP(A149,'Base ATR'!$1:$1048576,3,FALSE),O149)</f>
        <v>8500000</v>
      </c>
      <c r="T149" t="str">
        <f t="shared" si="5"/>
        <v>ROTACION BAJA</v>
      </c>
      <c r="U149" s="6">
        <f t="shared" si="6"/>
        <v>9441000</v>
      </c>
      <c r="V149" s="18">
        <f>_xlfn.XLOOKUP(A149,'Data precios'!A:A,'Data precios'!D:D,"",0,-1)</f>
        <v>10800000</v>
      </c>
      <c r="W149" s="9">
        <f t="shared" si="7"/>
        <v>310000</v>
      </c>
      <c r="X149" s="11">
        <f t="shared" si="8"/>
        <v>10152000</v>
      </c>
      <c r="Y149" s="9">
        <f t="shared" si="9"/>
        <v>-648000</v>
      </c>
      <c r="Z149" s="6">
        <f>_xlfn.XLOOKUP($A149,'Data precios'!$A:$A,'Data precios'!G:G,"",0,-1)</f>
        <v>10800000</v>
      </c>
      <c r="AA149" s="6">
        <f>_xlfn.XLOOKUP($A149,'Data precios'!$A:$A,'Data precios'!H:H,"",0,-1)</f>
        <v>10476000</v>
      </c>
      <c r="AB149" s="6">
        <f>_xlfn.XLOOKUP($A149,'Data precios'!$A:$A,'Data precios'!I:I,"",0,-1)</f>
        <v>10152000</v>
      </c>
      <c r="AC149" s="6">
        <f>_xlfn.XLOOKUP($A149,'Data precios'!$A:$A,'Data precios'!J:J,"",0,-1)</f>
        <v>9720000</v>
      </c>
    </row>
    <row r="150" spans="1:29" ht="15" thickBot="1" x14ac:dyDescent="0.35">
      <c r="A150" t="s">
        <v>5628</v>
      </c>
      <c r="B150" t="s">
        <v>22</v>
      </c>
      <c r="C150" t="s">
        <v>54</v>
      </c>
      <c r="D150" t="s">
        <v>58</v>
      </c>
      <c r="E150" t="s">
        <v>10412</v>
      </c>
      <c r="F150">
        <v>2025</v>
      </c>
      <c r="G150">
        <v>28800</v>
      </c>
      <c r="I150" t="s">
        <v>26</v>
      </c>
      <c r="J150" t="s">
        <v>110</v>
      </c>
      <c r="K150">
        <v>0</v>
      </c>
      <c r="L150" t="s">
        <v>28</v>
      </c>
      <c r="M150">
        <v>8000000</v>
      </c>
      <c r="N150">
        <v>0</v>
      </c>
      <c r="O150">
        <v>8000000</v>
      </c>
      <c r="P150">
        <v>9490000</v>
      </c>
      <c r="Q150">
        <v>1490000</v>
      </c>
      <c r="R150">
        <v>157</v>
      </c>
      <c r="S150" s="5">
        <f>IFERROR(VLOOKUP(A150,'Base ATR'!$1:$1048576,3,FALSE),O150)</f>
        <v>8000000</v>
      </c>
      <c r="T150" t="str">
        <f t="shared" si="5"/>
        <v>ROTACION ALTA</v>
      </c>
      <c r="U150" s="6">
        <f t="shared" si="6"/>
        <v>9490000</v>
      </c>
      <c r="V150" s="18">
        <f>_xlfn.XLOOKUP(A150,'Data precios'!A:A,'Data precios'!D:D,"",0,-1)</f>
        <v>10000000</v>
      </c>
      <c r="W150" s="9">
        <f t="shared" si="7"/>
        <v>510000</v>
      </c>
      <c r="X150" s="11">
        <f t="shared" si="8"/>
        <v>9300000</v>
      </c>
      <c r="Y150" s="9">
        <f t="shared" si="9"/>
        <v>-700000</v>
      </c>
      <c r="Z150" s="6">
        <f>_xlfn.XLOOKUP($A150,'Data precios'!$A:$A,'Data precios'!G:G,"",0,-1)</f>
        <v>9300000</v>
      </c>
      <c r="AA150" s="6">
        <f>_xlfn.XLOOKUP($A150,'Data precios'!$A:$A,'Data precios'!H:H,"",0,-1)</f>
        <v>9000000</v>
      </c>
      <c r="AB150" s="6">
        <f>_xlfn.XLOOKUP($A150,'Data precios'!$A:$A,'Data precios'!I:I,"",0,-1)</f>
        <v>8500000</v>
      </c>
      <c r="AC150" s="6">
        <f>_xlfn.XLOOKUP($A150,'Data precios'!$A:$A,'Data precios'!J:J,"",0,-1)</f>
        <v>8000000</v>
      </c>
    </row>
    <row r="151" spans="1:29" ht="15" thickBot="1" x14ac:dyDescent="0.35">
      <c r="A151" t="s">
        <v>5381</v>
      </c>
      <c r="B151" t="s">
        <v>22</v>
      </c>
      <c r="C151" t="s">
        <v>54</v>
      </c>
      <c r="D151" t="s">
        <v>24</v>
      </c>
      <c r="E151" t="s">
        <v>177</v>
      </c>
      <c r="F151">
        <v>2024</v>
      </c>
      <c r="G151">
        <v>30900</v>
      </c>
      <c r="I151" t="s">
        <v>26</v>
      </c>
      <c r="J151" t="s">
        <v>8597</v>
      </c>
      <c r="K151">
        <v>166</v>
      </c>
      <c r="L151" t="s">
        <v>33</v>
      </c>
      <c r="M151">
        <v>39300000</v>
      </c>
      <c r="N151">
        <v>718740</v>
      </c>
      <c r="O151">
        <v>40018740</v>
      </c>
      <c r="P151">
        <v>43990000</v>
      </c>
      <c r="Q151">
        <v>3971260</v>
      </c>
      <c r="R151">
        <v>903</v>
      </c>
      <c r="S151" s="5">
        <f>IFERROR(VLOOKUP(A151,'Base ATR'!$1:$1048576,3,FALSE),O151)</f>
        <v>39300000</v>
      </c>
      <c r="T151" t="str">
        <f t="shared" si="5"/>
        <v>LIQUIDAR</v>
      </c>
      <c r="U151" s="6">
        <f t="shared" si="6"/>
        <v>37391500</v>
      </c>
      <c r="V151" s="18">
        <f>_xlfn.XLOOKUP(A151,'Data precios'!A:A,'Data precios'!D:D,"",0,-1)</f>
        <v>46500000</v>
      </c>
      <c r="W151" s="9">
        <f t="shared" si="7"/>
        <v>2510000</v>
      </c>
      <c r="X151" s="11">
        <f t="shared" si="8"/>
        <v>41850000</v>
      </c>
      <c r="Y151" s="9">
        <f t="shared" si="9"/>
        <v>-4650000</v>
      </c>
      <c r="Z151" s="6">
        <f>_xlfn.XLOOKUP($A151,'Data precios'!$A:$A,'Data precios'!G:G,"",0,-1)</f>
        <v>46500000</v>
      </c>
      <c r="AA151" s="6">
        <f>_xlfn.XLOOKUP($A151,'Data precios'!$A:$A,'Data precios'!H:H,"",0,-1)</f>
        <v>45105000</v>
      </c>
      <c r="AB151" s="6">
        <f>_xlfn.XLOOKUP($A151,'Data precios'!$A:$A,'Data precios'!I:I,"",0,-1)</f>
        <v>43710000</v>
      </c>
      <c r="AC151" s="6">
        <f>_xlfn.XLOOKUP($A151,'Data precios'!$A:$A,'Data precios'!J:J,"",0,-1)</f>
        <v>41850000</v>
      </c>
    </row>
    <row r="152" spans="1:29" ht="15" thickBot="1" x14ac:dyDescent="0.35">
      <c r="A152" t="s">
        <v>300</v>
      </c>
      <c r="B152" t="s">
        <v>22</v>
      </c>
      <c r="C152" t="s">
        <v>54</v>
      </c>
      <c r="D152" t="s">
        <v>24</v>
      </c>
      <c r="E152" t="s">
        <v>301</v>
      </c>
      <c r="F152">
        <v>2024</v>
      </c>
      <c r="G152">
        <v>5000</v>
      </c>
      <c r="I152" t="s">
        <v>26</v>
      </c>
      <c r="J152" t="s">
        <v>32</v>
      </c>
      <c r="K152">
        <v>767</v>
      </c>
      <c r="L152" t="s">
        <v>33</v>
      </c>
      <c r="M152">
        <v>33990000</v>
      </c>
      <c r="N152">
        <v>709880</v>
      </c>
      <c r="O152">
        <v>34699880</v>
      </c>
      <c r="P152">
        <v>27990000</v>
      </c>
      <c r="Q152">
        <v>-6709880</v>
      </c>
      <c r="R152">
        <v>-2397</v>
      </c>
      <c r="S152" s="5">
        <f>IFERROR(VLOOKUP(A152,'Base ATR'!$1:$1048576,3,FALSE),O152)</f>
        <v>33990000</v>
      </c>
      <c r="T152" t="str">
        <f t="shared" si="5"/>
        <v>LIQUIDAR</v>
      </c>
      <c r="U152" s="6">
        <f t="shared" si="6"/>
        <v>23791500</v>
      </c>
      <c r="V152" s="18">
        <f>_xlfn.XLOOKUP(A152,'Data precios'!A:A,'Data precios'!D:D,"",0,-1)</f>
        <v>25400000</v>
      </c>
      <c r="W152" s="9">
        <f t="shared" si="7"/>
        <v>-2590000</v>
      </c>
      <c r="X152" s="11">
        <f t="shared" si="8"/>
        <v>21590000</v>
      </c>
      <c r="Y152" s="9">
        <f t="shared" si="9"/>
        <v>-3810000</v>
      </c>
      <c r="Z152" s="6">
        <f>_xlfn.XLOOKUP($A152,'Data precios'!$A:$A,'Data precios'!G:G,"",0,-1)</f>
        <v>21590000</v>
      </c>
      <c r="AA152" s="6">
        <f>_xlfn.XLOOKUP($A152,'Data precios'!$A:$A,'Data precios'!H:H,"",0,-1)</f>
        <v>21590000</v>
      </c>
      <c r="AB152" s="6">
        <f>_xlfn.XLOOKUP($A152,'Data precios'!$A:$A,'Data precios'!I:I,"",0,-1)</f>
        <v>21590000</v>
      </c>
      <c r="AC152" s="6">
        <f>_xlfn.XLOOKUP($A152,'Data precios'!$A:$A,'Data precios'!J:J,"",0,-1)</f>
        <v>21590000</v>
      </c>
    </row>
    <row r="153" spans="1:29" ht="15" thickBot="1" x14ac:dyDescent="0.35">
      <c r="A153" t="s">
        <v>6237</v>
      </c>
      <c r="B153" t="s">
        <v>22</v>
      </c>
      <c r="C153" t="s">
        <v>5291</v>
      </c>
      <c r="D153" t="s">
        <v>62</v>
      </c>
      <c r="E153" t="s">
        <v>71</v>
      </c>
      <c r="F153">
        <v>2024</v>
      </c>
      <c r="G153">
        <v>29570</v>
      </c>
      <c r="I153" t="s">
        <v>26</v>
      </c>
      <c r="J153" t="s">
        <v>72</v>
      </c>
      <c r="K153">
        <v>77</v>
      </c>
      <c r="L153" t="s">
        <v>47</v>
      </c>
      <c r="M153">
        <v>16000000</v>
      </c>
      <c r="N153">
        <v>369240</v>
      </c>
      <c r="O153">
        <v>16369240</v>
      </c>
      <c r="P153">
        <v>19990000</v>
      </c>
      <c r="Q153">
        <v>3620760</v>
      </c>
      <c r="R153">
        <v>1811</v>
      </c>
      <c r="S153" s="5">
        <f>IFERROR(VLOOKUP(A153,'Base ATR'!$1:$1048576,3,FALSE),O153)</f>
        <v>16000000</v>
      </c>
      <c r="T153" t="str">
        <f t="shared" si="5"/>
        <v>LIQUIDAR</v>
      </c>
      <c r="U153" s="6">
        <f t="shared" si="6"/>
        <v>16991500</v>
      </c>
      <c r="V153" s="18">
        <f>_xlfn.XLOOKUP(A153,'Data precios'!A:A,'Data precios'!D:D,"",0,-1)</f>
        <v>21500000</v>
      </c>
      <c r="W153" s="9">
        <f t="shared" si="7"/>
        <v>1510000</v>
      </c>
      <c r="X153" s="11">
        <f t="shared" si="8"/>
        <v>17200000</v>
      </c>
      <c r="Y153" s="9">
        <f t="shared" si="9"/>
        <v>-4300000</v>
      </c>
      <c r="Z153" s="6">
        <f>_xlfn.XLOOKUP($A153,'Data precios'!$A:$A,'Data precios'!G:G,"",0,-1)</f>
        <v>19995000</v>
      </c>
      <c r="AA153" s="6">
        <f>_xlfn.XLOOKUP($A153,'Data precios'!$A:$A,'Data precios'!H:H,"",0,-1)</f>
        <v>19350000</v>
      </c>
      <c r="AB153" s="6">
        <f>_xlfn.XLOOKUP($A153,'Data precios'!$A:$A,'Data precios'!I:I,"",0,-1)</f>
        <v>18275000</v>
      </c>
      <c r="AC153" s="6">
        <f>_xlfn.XLOOKUP($A153,'Data precios'!$A:$A,'Data precios'!J:J,"",0,-1)</f>
        <v>17200000</v>
      </c>
    </row>
    <row r="154" spans="1:29" ht="15" thickBot="1" x14ac:dyDescent="0.35">
      <c r="A154" t="s">
        <v>6487</v>
      </c>
      <c r="B154" t="s">
        <v>22</v>
      </c>
      <c r="C154" t="s">
        <v>54</v>
      </c>
      <c r="D154" t="s">
        <v>85</v>
      </c>
      <c r="E154" t="s">
        <v>8562</v>
      </c>
      <c r="F154">
        <v>2024</v>
      </c>
      <c r="G154">
        <v>31107</v>
      </c>
      <c r="I154" t="s">
        <v>26</v>
      </c>
      <c r="J154" t="s">
        <v>8563</v>
      </c>
      <c r="K154">
        <v>55</v>
      </c>
      <c r="L154" t="s">
        <v>47</v>
      </c>
      <c r="M154">
        <v>9600000</v>
      </c>
      <c r="N154">
        <v>273240</v>
      </c>
      <c r="O154">
        <v>9873240</v>
      </c>
      <c r="P154">
        <v>11590000</v>
      </c>
      <c r="Q154">
        <v>1716760</v>
      </c>
      <c r="R154">
        <v>1481</v>
      </c>
      <c r="S154" s="5">
        <f>IFERROR(VLOOKUP(A154,'Base ATR'!$1:$1048576,3,FALSE),O154)</f>
        <v>9600000</v>
      </c>
      <c r="T154" t="str">
        <f t="shared" si="5"/>
        <v>ROTACION BAJA</v>
      </c>
      <c r="U154" s="6">
        <f t="shared" si="6"/>
        <v>10431000</v>
      </c>
      <c r="V154" s="18">
        <f>_xlfn.XLOOKUP(A154,'Data precios'!A:A,'Data precios'!D:D,"",0,-1)</f>
        <v>11600000</v>
      </c>
      <c r="W154" s="9">
        <f t="shared" si="7"/>
        <v>10000</v>
      </c>
      <c r="X154" s="11">
        <f t="shared" si="8"/>
        <v>10904000</v>
      </c>
      <c r="Y154" s="9">
        <f t="shared" si="9"/>
        <v>-696000</v>
      </c>
      <c r="Z154" s="6">
        <f>_xlfn.XLOOKUP($A154,'Data precios'!$A:$A,'Data precios'!G:G,"",0,-1)</f>
        <v>11600000</v>
      </c>
      <c r="AA154" s="6">
        <f>_xlfn.XLOOKUP($A154,'Data precios'!$A:$A,'Data precios'!H:H,"",0,-1)</f>
        <v>11252000</v>
      </c>
      <c r="AB154" s="6">
        <f>_xlfn.XLOOKUP($A154,'Data precios'!$A:$A,'Data precios'!I:I,"",0,-1)</f>
        <v>10904000</v>
      </c>
      <c r="AC154" s="6">
        <f>_xlfn.XLOOKUP($A154,'Data precios'!$A:$A,'Data precios'!J:J,"",0,-1)</f>
        <v>10440000</v>
      </c>
    </row>
    <row r="155" spans="1:29" ht="15" thickBot="1" x14ac:dyDescent="0.35">
      <c r="A155" t="s">
        <v>5555</v>
      </c>
      <c r="B155" t="s">
        <v>22</v>
      </c>
      <c r="C155" t="s">
        <v>54</v>
      </c>
      <c r="D155" t="s">
        <v>392</v>
      </c>
      <c r="E155" t="s">
        <v>8556</v>
      </c>
      <c r="F155">
        <v>2025</v>
      </c>
      <c r="G155">
        <v>20000</v>
      </c>
      <c r="I155" t="s">
        <v>26</v>
      </c>
      <c r="J155" t="s">
        <v>43</v>
      </c>
      <c r="K155">
        <v>77</v>
      </c>
      <c r="L155" t="s">
        <v>47</v>
      </c>
      <c r="M155">
        <v>31627180</v>
      </c>
      <c r="N155">
        <v>603648</v>
      </c>
      <c r="O155">
        <v>32230828</v>
      </c>
      <c r="P155">
        <v>36990000</v>
      </c>
      <c r="Q155">
        <v>4759172</v>
      </c>
      <c r="R155">
        <v>1287</v>
      </c>
      <c r="S155" s="5">
        <f>IFERROR(VLOOKUP(A155,'Base ATR'!$1:$1048576,3,FALSE),O155)</f>
        <v>31627180</v>
      </c>
      <c r="T155" t="str">
        <f t="shared" si="5"/>
        <v>LIQUIDAR</v>
      </c>
      <c r="U155" s="6">
        <f t="shared" si="6"/>
        <v>31441500</v>
      </c>
      <c r="V155" s="18">
        <f>_xlfn.XLOOKUP(A155,'Data precios'!A:A,'Data precios'!D:D,"",0,-1)</f>
        <v>40300000</v>
      </c>
      <c r="W155" s="9">
        <f t="shared" si="7"/>
        <v>3310000</v>
      </c>
      <c r="X155" s="11">
        <f t="shared" si="8"/>
        <v>32240000</v>
      </c>
      <c r="Y155" s="9">
        <f t="shared" si="9"/>
        <v>-8060000</v>
      </c>
      <c r="Z155" s="6">
        <f>_xlfn.XLOOKUP($A155,'Data precios'!$A:$A,'Data precios'!G:G,"",0,-1)</f>
        <v>37479000</v>
      </c>
      <c r="AA155" s="6">
        <f>_xlfn.XLOOKUP($A155,'Data precios'!$A:$A,'Data precios'!H:H,"",0,-1)</f>
        <v>36270000</v>
      </c>
      <c r="AB155" s="6">
        <f>_xlfn.XLOOKUP($A155,'Data precios'!$A:$A,'Data precios'!I:I,"",0,-1)</f>
        <v>34255000</v>
      </c>
      <c r="AC155" s="6">
        <f>_xlfn.XLOOKUP($A155,'Data precios'!$A:$A,'Data precios'!J:J,"",0,-1)</f>
        <v>32240000</v>
      </c>
    </row>
    <row r="156" spans="1:29" ht="15" thickBot="1" x14ac:dyDescent="0.35">
      <c r="A156" t="s">
        <v>8646</v>
      </c>
      <c r="B156" t="s">
        <v>22</v>
      </c>
      <c r="C156" t="s">
        <v>54</v>
      </c>
      <c r="D156" t="s">
        <v>89</v>
      </c>
      <c r="E156" t="s">
        <v>8647</v>
      </c>
      <c r="F156">
        <v>2024</v>
      </c>
      <c r="G156">
        <v>18000</v>
      </c>
      <c r="I156" t="s">
        <v>26</v>
      </c>
      <c r="J156" t="s">
        <v>60</v>
      </c>
      <c r="K156">
        <v>28</v>
      </c>
      <c r="L156" t="s">
        <v>33</v>
      </c>
      <c r="M156">
        <v>7800000</v>
      </c>
      <c r="N156">
        <v>246240</v>
      </c>
      <c r="O156">
        <v>8046240</v>
      </c>
      <c r="P156">
        <v>9990000</v>
      </c>
      <c r="Q156">
        <v>1943760</v>
      </c>
      <c r="R156">
        <v>1946</v>
      </c>
      <c r="S156" s="5">
        <f>IFERROR(VLOOKUP(A156,'Base ATR'!$1:$1048576,3,FALSE),O156)</f>
        <v>7800000</v>
      </c>
      <c r="T156" t="str">
        <f t="shared" si="5"/>
        <v>ROTACION ALTA</v>
      </c>
      <c r="U156" s="6">
        <f t="shared" si="6"/>
        <v>9990000</v>
      </c>
      <c r="V156" s="18">
        <f>_xlfn.XLOOKUP(A156,'Data precios'!A:A,'Data precios'!D:D,"",0,-1)</f>
        <v>9600000</v>
      </c>
      <c r="W156" s="9">
        <f t="shared" si="7"/>
        <v>-390000</v>
      </c>
      <c r="X156" s="11">
        <f t="shared" si="8"/>
        <v>9312000</v>
      </c>
      <c r="Y156" s="9">
        <f t="shared" si="9"/>
        <v>-288000</v>
      </c>
      <c r="Z156" s="6">
        <f>_xlfn.XLOOKUP($A156,'Data precios'!$A:$A,'Data precios'!G:G,"",0,-1)</f>
        <v>9600000</v>
      </c>
      <c r="AA156" s="6">
        <f>_xlfn.XLOOKUP($A156,'Data precios'!$A:$A,'Data precios'!H:H,"",0,-1)</f>
        <v>9312000</v>
      </c>
      <c r="AB156" s="6">
        <f>_xlfn.XLOOKUP($A156,'Data precios'!$A:$A,'Data precios'!I:I,"",0,-1)</f>
        <v>9024000</v>
      </c>
      <c r="AC156" s="6">
        <f>_xlfn.XLOOKUP($A156,'Data precios'!$A:$A,'Data precios'!J:J,"",0,-1)</f>
        <v>8640000</v>
      </c>
    </row>
    <row r="157" spans="1:29" ht="15" thickBot="1" x14ac:dyDescent="0.35">
      <c r="A157" t="s">
        <v>8662</v>
      </c>
      <c r="B157" t="s">
        <v>22</v>
      </c>
      <c r="C157" t="s">
        <v>104</v>
      </c>
      <c r="D157" t="s">
        <v>92</v>
      </c>
      <c r="E157" t="s">
        <v>8568</v>
      </c>
      <c r="F157">
        <v>2024</v>
      </c>
      <c r="G157">
        <v>12000</v>
      </c>
      <c r="I157" t="s">
        <v>26</v>
      </c>
      <c r="J157" t="s">
        <v>43</v>
      </c>
      <c r="K157">
        <v>6</v>
      </c>
      <c r="L157" t="s">
        <v>39</v>
      </c>
      <c r="M157">
        <v>12400000</v>
      </c>
      <c r="N157">
        <v>0</v>
      </c>
      <c r="O157">
        <v>12400000</v>
      </c>
      <c r="P157">
        <v>14590000</v>
      </c>
      <c r="Q157">
        <v>2190000</v>
      </c>
      <c r="R157">
        <v>1501</v>
      </c>
      <c r="S157" s="5">
        <f>IFERROR(VLOOKUP(A157,'Base ATR'!$1:$1048576,3,FALSE),O157)</f>
        <v>12400000</v>
      </c>
      <c r="T157" t="str">
        <f t="shared" si="5"/>
        <v>ROTACION ALTA</v>
      </c>
      <c r="U157" s="6">
        <f t="shared" si="6"/>
        <v>14590000</v>
      </c>
      <c r="V157" s="18">
        <f>_xlfn.XLOOKUP(A157,'Data precios'!A:A,'Data precios'!D:D,"",0,-1)</f>
        <v>15400000</v>
      </c>
      <c r="W157" s="9">
        <f t="shared" si="7"/>
        <v>810000</v>
      </c>
      <c r="X157" s="11">
        <f t="shared" si="8"/>
        <v>15400000</v>
      </c>
      <c r="Y157" s="9">
        <f t="shared" si="9"/>
        <v>0</v>
      </c>
      <c r="Z157" s="6">
        <f>_xlfn.XLOOKUP($A157,'Data precios'!$A:$A,'Data precios'!G:G,"",0,-1)</f>
        <v>15400000</v>
      </c>
      <c r="AA157" s="6">
        <f>_xlfn.XLOOKUP($A157,'Data precios'!$A:$A,'Data precios'!H:H,"",0,-1)</f>
        <v>14938000</v>
      </c>
      <c r="AB157" s="6">
        <f>_xlfn.XLOOKUP($A157,'Data precios'!$A:$A,'Data precios'!I:I,"",0,-1)</f>
        <v>14476000</v>
      </c>
      <c r="AC157" s="6">
        <f>_xlfn.XLOOKUP($A157,'Data precios'!$A:$A,'Data precios'!J:J,"",0,-1)</f>
        <v>13860000</v>
      </c>
    </row>
    <row r="158" spans="1:29" ht="15" thickBot="1" x14ac:dyDescent="0.35">
      <c r="A158" t="s">
        <v>5309</v>
      </c>
      <c r="B158" t="s">
        <v>22</v>
      </c>
      <c r="C158" t="s">
        <v>30</v>
      </c>
      <c r="D158" t="s">
        <v>24</v>
      </c>
      <c r="E158" t="s">
        <v>5310</v>
      </c>
      <c r="F158">
        <v>2024</v>
      </c>
      <c r="G158">
        <v>40100</v>
      </c>
      <c r="I158" t="s">
        <v>26</v>
      </c>
      <c r="J158" t="s">
        <v>216</v>
      </c>
      <c r="K158">
        <v>114</v>
      </c>
      <c r="L158" t="s">
        <v>33</v>
      </c>
      <c r="M158">
        <v>24000000</v>
      </c>
      <c r="N158">
        <v>877705</v>
      </c>
      <c r="O158">
        <v>24877705</v>
      </c>
      <c r="P158">
        <v>28490000</v>
      </c>
      <c r="Q158">
        <v>3612295</v>
      </c>
      <c r="R158">
        <v>1268</v>
      </c>
      <c r="S158" s="5">
        <f>IFERROR(VLOOKUP(A158,'Base ATR'!$1:$1048576,3,FALSE),O158)</f>
        <v>24000000</v>
      </c>
      <c r="T158" t="str">
        <f t="shared" si="5"/>
        <v>LIQUIDAR</v>
      </c>
      <c r="U158" s="6">
        <f t="shared" si="6"/>
        <v>24216500</v>
      </c>
      <c r="V158" s="18">
        <f>_xlfn.XLOOKUP(A158,'Data precios'!A:A,'Data precios'!D:D,"",0,-1)</f>
        <v>28600000</v>
      </c>
      <c r="W158" s="9">
        <f t="shared" si="7"/>
        <v>110000</v>
      </c>
      <c r="X158" s="11">
        <f t="shared" si="8"/>
        <v>25740000</v>
      </c>
      <c r="Y158" s="9">
        <f t="shared" si="9"/>
        <v>-2860000</v>
      </c>
      <c r="Z158" s="6">
        <f>_xlfn.XLOOKUP($A158,'Data precios'!$A:$A,'Data precios'!G:G,"",0,-1)</f>
        <v>28600000</v>
      </c>
      <c r="AA158" s="6">
        <f>_xlfn.XLOOKUP($A158,'Data precios'!$A:$A,'Data precios'!H:H,"",0,-1)</f>
        <v>27742000</v>
      </c>
      <c r="AB158" s="6">
        <f>_xlfn.XLOOKUP($A158,'Data precios'!$A:$A,'Data precios'!I:I,"",0,-1)</f>
        <v>26884000</v>
      </c>
      <c r="AC158" s="6">
        <f>_xlfn.XLOOKUP($A158,'Data precios'!$A:$A,'Data precios'!J:J,"",0,-1)</f>
        <v>25740000</v>
      </c>
    </row>
    <row r="159" spans="1:29" ht="15" thickBot="1" x14ac:dyDescent="0.35">
      <c r="A159" t="s">
        <v>3993</v>
      </c>
      <c r="B159" t="s">
        <v>22</v>
      </c>
      <c r="C159" t="s">
        <v>54</v>
      </c>
      <c r="D159" t="s">
        <v>188</v>
      </c>
      <c r="E159" t="s">
        <v>3994</v>
      </c>
      <c r="F159">
        <v>2024</v>
      </c>
      <c r="G159">
        <v>58500</v>
      </c>
      <c r="I159" t="s">
        <v>26</v>
      </c>
      <c r="J159" t="s">
        <v>109</v>
      </c>
      <c r="K159">
        <v>166</v>
      </c>
      <c r="L159" t="s">
        <v>33</v>
      </c>
      <c r="M159">
        <v>23500000</v>
      </c>
      <c r="N159">
        <v>903834</v>
      </c>
      <c r="O159">
        <v>24403834</v>
      </c>
      <c r="P159">
        <v>26390000</v>
      </c>
      <c r="Q159">
        <v>1986166</v>
      </c>
      <c r="R159">
        <v>753</v>
      </c>
      <c r="S159" s="5">
        <f>IFERROR(VLOOKUP(A159,'Base ATR'!$1:$1048576,3,FALSE),O159)</f>
        <v>24403834</v>
      </c>
      <c r="T159" t="str">
        <f t="shared" si="5"/>
        <v>LIQUIDAR</v>
      </c>
      <c r="U159" s="6">
        <f t="shared" si="6"/>
        <v>22431500</v>
      </c>
      <c r="V159" s="18">
        <f>_xlfn.XLOOKUP(A159,'Data precios'!A:A,'Data precios'!D:D,"",0,-1)</f>
        <v>28400000</v>
      </c>
      <c r="W159" s="9">
        <f t="shared" si="7"/>
        <v>2010000</v>
      </c>
      <c r="X159" s="11">
        <f t="shared" si="8"/>
        <v>25560000</v>
      </c>
      <c r="Y159" s="9">
        <f t="shared" si="9"/>
        <v>-2840000</v>
      </c>
      <c r="Z159" s="6">
        <f>_xlfn.XLOOKUP($A159,'Data precios'!$A:$A,'Data precios'!G:G,"",0,-1)</f>
        <v>28400000</v>
      </c>
      <c r="AA159" s="6">
        <f>_xlfn.XLOOKUP($A159,'Data precios'!$A:$A,'Data precios'!H:H,"",0,-1)</f>
        <v>27548000</v>
      </c>
      <c r="AB159" s="6">
        <f>_xlfn.XLOOKUP($A159,'Data precios'!$A:$A,'Data precios'!I:I,"",0,-1)</f>
        <v>26696000</v>
      </c>
      <c r="AC159" s="6">
        <f>_xlfn.XLOOKUP($A159,'Data precios'!$A:$A,'Data precios'!J:J,"",0,-1)</f>
        <v>25560000</v>
      </c>
    </row>
    <row r="160" spans="1:29" ht="15" thickBot="1" x14ac:dyDescent="0.35">
      <c r="A160" t="s">
        <v>5301</v>
      </c>
      <c r="B160" t="s">
        <v>22</v>
      </c>
      <c r="C160" t="s">
        <v>54</v>
      </c>
      <c r="D160" t="s">
        <v>58</v>
      </c>
      <c r="E160" t="s">
        <v>283</v>
      </c>
      <c r="F160">
        <v>2024</v>
      </c>
      <c r="G160">
        <v>43000</v>
      </c>
      <c r="I160" t="s">
        <v>26</v>
      </c>
      <c r="J160" t="s">
        <v>110</v>
      </c>
      <c r="K160">
        <v>124</v>
      </c>
      <c r="L160" t="s">
        <v>33</v>
      </c>
      <c r="M160">
        <v>17750000</v>
      </c>
      <c r="N160">
        <v>392280</v>
      </c>
      <c r="O160">
        <v>18142280</v>
      </c>
      <c r="P160">
        <v>19990000</v>
      </c>
      <c r="Q160">
        <v>1847720</v>
      </c>
      <c r="R160">
        <v>924</v>
      </c>
      <c r="S160" s="5">
        <f>IFERROR(VLOOKUP(A160,'Base ATR'!$1:$1048576,3,FALSE),O160)</f>
        <v>17750000</v>
      </c>
      <c r="T160" t="str">
        <f t="shared" si="5"/>
        <v>LIQUIDAR</v>
      </c>
      <c r="U160" s="6">
        <f t="shared" si="6"/>
        <v>16991500</v>
      </c>
      <c r="V160" s="18">
        <f>_xlfn.XLOOKUP(A160,'Data precios'!A:A,'Data precios'!D:D,"",0,-1)</f>
        <v>21700000</v>
      </c>
      <c r="W160" s="9">
        <f t="shared" si="7"/>
        <v>1710000</v>
      </c>
      <c r="X160" s="11">
        <f t="shared" si="8"/>
        <v>19530000</v>
      </c>
      <c r="Y160" s="9">
        <f t="shared" si="9"/>
        <v>-2170000</v>
      </c>
      <c r="Z160" s="6">
        <f>_xlfn.XLOOKUP($A160,'Data precios'!$A:$A,'Data precios'!G:G,"",0,-1)</f>
        <v>21700000</v>
      </c>
      <c r="AA160" s="6">
        <f>_xlfn.XLOOKUP($A160,'Data precios'!$A:$A,'Data precios'!H:H,"",0,-1)</f>
        <v>21049000</v>
      </c>
      <c r="AB160" s="6">
        <f>_xlfn.XLOOKUP($A160,'Data precios'!$A:$A,'Data precios'!I:I,"",0,-1)</f>
        <v>20398000</v>
      </c>
      <c r="AC160" s="6">
        <f>_xlfn.XLOOKUP($A160,'Data precios'!$A:$A,'Data precios'!J:J,"",0,-1)</f>
        <v>19530000</v>
      </c>
    </row>
    <row r="161" spans="1:29" ht="15" thickBot="1" x14ac:dyDescent="0.35">
      <c r="A161" t="s">
        <v>417</v>
      </c>
      <c r="B161" t="s">
        <v>22</v>
      </c>
      <c r="C161" t="s">
        <v>54</v>
      </c>
      <c r="D161" t="s">
        <v>392</v>
      </c>
      <c r="E161" t="s">
        <v>3996</v>
      </c>
      <c r="F161">
        <v>2024</v>
      </c>
      <c r="G161">
        <v>30000</v>
      </c>
      <c r="I161" t="s">
        <v>26</v>
      </c>
      <c r="J161" t="s">
        <v>60</v>
      </c>
      <c r="K161">
        <v>165</v>
      </c>
      <c r="L161" t="s">
        <v>33</v>
      </c>
      <c r="M161">
        <v>20000000</v>
      </c>
      <c r="N161">
        <v>524003</v>
      </c>
      <c r="O161">
        <v>20524003</v>
      </c>
      <c r="P161">
        <v>20990000</v>
      </c>
      <c r="Q161">
        <v>465997</v>
      </c>
      <c r="R161">
        <v>222</v>
      </c>
      <c r="S161" s="5">
        <f>IFERROR(VLOOKUP(A161,'Base ATR'!$1:$1048576,3,FALSE),O161)</f>
        <v>20000000</v>
      </c>
      <c r="T161" t="str">
        <f t="shared" si="5"/>
        <v>LIQUIDAR</v>
      </c>
      <c r="U161" s="6">
        <f t="shared" si="6"/>
        <v>17841500</v>
      </c>
      <c r="V161" s="18">
        <f>_xlfn.XLOOKUP(A161,'Data precios'!A:A,'Data precios'!D:D,"",0,-1)</f>
        <v>22100000</v>
      </c>
      <c r="W161" s="9">
        <f t="shared" si="7"/>
        <v>1110000</v>
      </c>
      <c r="X161" s="11">
        <f t="shared" si="8"/>
        <v>19890000</v>
      </c>
      <c r="Y161" s="9">
        <f t="shared" si="9"/>
        <v>-2210000</v>
      </c>
      <c r="Z161" s="6">
        <f>_xlfn.XLOOKUP($A161,'Data precios'!$A:$A,'Data precios'!G:G,"",0,-1)</f>
        <v>22100000</v>
      </c>
      <c r="AA161" s="6">
        <f>_xlfn.XLOOKUP($A161,'Data precios'!$A:$A,'Data precios'!H:H,"",0,-1)</f>
        <v>21437000</v>
      </c>
      <c r="AB161" s="6">
        <f>_xlfn.XLOOKUP($A161,'Data precios'!$A:$A,'Data precios'!I:I,"",0,-1)</f>
        <v>20774000</v>
      </c>
      <c r="AC161" s="6">
        <f>_xlfn.XLOOKUP($A161,'Data precios'!$A:$A,'Data precios'!J:J,"",0,-1)</f>
        <v>19890000</v>
      </c>
    </row>
    <row r="162" spans="1:29" ht="15" thickBot="1" x14ac:dyDescent="0.35">
      <c r="A162" t="s">
        <v>5470</v>
      </c>
      <c r="B162" t="s">
        <v>22</v>
      </c>
      <c r="C162" t="s">
        <v>54</v>
      </c>
      <c r="D162" t="s">
        <v>24</v>
      </c>
      <c r="E162" t="s">
        <v>4100</v>
      </c>
      <c r="F162">
        <v>2024</v>
      </c>
      <c r="G162">
        <v>52000</v>
      </c>
      <c r="I162" t="s">
        <v>26</v>
      </c>
      <c r="J162" t="s">
        <v>8624</v>
      </c>
      <c r="K162">
        <v>47</v>
      </c>
      <c r="L162" t="s">
        <v>52</v>
      </c>
      <c r="M162">
        <v>18900000</v>
      </c>
      <c r="N162">
        <v>412740</v>
      </c>
      <c r="O162">
        <v>19312740</v>
      </c>
      <c r="P162">
        <v>23590000</v>
      </c>
      <c r="Q162">
        <v>4277260</v>
      </c>
      <c r="R162">
        <v>1813</v>
      </c>
      <c r="S162" s="5">
        <f>IFERROR(VLOOKUP(A162,'Base ATR'!$1:$1048576,3,FALSE),O162)</f>
        <v>18900000</v>
      </c>
      <c r="T162" t="str">
        <f t="shared" si="5"/>
        <v>ROTACION BAJA</v>
      </c>
      <c r="U162" s="6">
        <f t="shared" si="6"/>
        <v>21231000</v>
      </c>
      <c r="V162" s="18">
        <f>_xlfn.XLOOKUP(A162,'Data precios'!A:A,'Data precios'!D:D,"",0,-1)</f>
        <v>23600000</v>
      </c>
      <c r="W162" s="9">
        <f t="shared" si="7"/>
        <v>10000</v>
      </c>
      <c r="X162" s="11">
        <f t="shared" si="8"/>
        <v>22184000</v>
      </c>
      <c r="Y162" s="9">
        <f t="shared" si="9"/>
        <v>-1416000</v>
      </c>
      <c r="Z162" s="6">
        <f>_xlfn.XLOOKUP($A162,'Data precios'!$A:$A,'Data precios'!G:G,"",0,-1)</f>
        <v>23600000</v>
      </c>
      <c r="AA162" s="6">
        <f>_xlfn.XLOOKUP($A162,'Data precios'!$A:$A,'Data precios'!H:H,"",0,-1)</f>
        <v>22892000</v>
      </c>
      <c r="AB162" s="6">
        <f>_xlfn.XLOOKUP($A162,'Data precios'!$A:$A,'Data precios'!I:I,"",0,-1)</f>
        <v>22184000</v>
      </c>
      <c r="AC162" s="6">
        <f>_xlfn.XLOOKUP($A162,'Data precios'!$A:$A,'Data precios'!J:J,"",0,-1)</f>
        <v>21240000</v>
      </c>
    </row>
    <row r="163" spans="1:29" ht="15" thickBot="1" x14ac:dyDescent="0.35">
      <c r="A163" t="s">
        <v>10187</v>
      </c>
      <c r="B163" t="s">
        <v>22</v>
      </c>
      <c r="C163" t="s">
        <v>54</v>
      </c>
      <c r="D163" t="s">
        <v>24</v>
      </c>
      <c r="E163" t="s">
        <v>10413</v>
      </c>
      <c r="F163">
        <v>2024</v>
      </c>
      <c r="G163">
        <v>36000</v>
      </c>
      <c r="I163" t="s">
        <v>26</v>
      </c>
      <c r="J163" t="s">
        <v>310</v>
      </c>
      <c r="K163">
        <v>0</v>
      </c>
      <c r="L163" t="s">
        <v>39</v>
      </c>
      <c r="M163">
        <v>12200000</v>
      </c>
      <c r="N163">
        <v>0</v>
      </c>
      <c r="O163">
        <v>12200000</v>
      </c>
      <c r="P163">
        <v>14490000</v>
      </c>
      <c r="Q163">
        <v>2290000</v>
      </c>
      <c r="R163">
        <v>158</v>
      </c>
      <c r="S163" s="5">
        <f>IFERROR(VLOOKUP(A163,'Base ATR'!$1:$1048576,3,FALSE),O163)</f>
        <v>12200000</v>
      </c>
      <c r="T163" t="str">
        <f t="shared" si="5"/>
        <v>ROTACION ALTA</v>
      </c>
      <c r="U163" s="6">
        <f t="shared" si="6"/>
        <v>14490000</v>
      </c>
      <c r="V163" s="18" t="str">
        <f>_xlfn.XLOOKUP(A163,'Data precios'!A:A,'Data precios'!D:D,"",0,-1)</f>
        <v/>
      </c>
      <c r="W163" s="9" t="e">
        <f t="shared" si="7"/>
        <v>#VALUE!</v>
      </c>
      <c r="X163" s="11" t="str">
        <f t="shared" si="8"/>
        <v/>
      </c>
      <c r="Y163" s="9" t="str">
        <f t="shared" si="9"/>
        <v/>
      </c>
      <c r="Z163" s="6" t="str">
        <f>_xlfn.XLOOKUP($A163,'Data precios'!$A:$A,'Data precios'!G:G,"",0,-1)</f>
        <v/>
      </c>
      <c r="AA163" s="6" t="str">
        <f>_xlfn.XLOOKUP($A163,'Data precios'!$A:$A,'Data precios'!H:H,"",0,-1)</f>
        <v/>
      </c>
      <c r="AB163" s="6" t="str">
        <f>_xlfn.XLOOKUP($A163,'Data precios'!$A:$A,'Data precios'!I:I,"",0,-1)</f>
        <v/>
      </c>
      <c r="AC163" s="6" t="str">
        <f>_xlfn.XLOOKUP($A163,'Data precios'!$A:$A,'Data precios'!J:J,"",0,-1)</f>
        <v/>
      </c>
    </row>
    <row r="164" spans="1:29" ht="15" thickBot="1" x14ac:dyDescent="0.35">
      <c r="A164" t="s">
        <v>214</v>
      </c>
      <c r="B164" t="s">
        <v>22</v>
      </c>
      <c r="C164" t="s">
        <v>54</v>
      </c>
      <c r="D164" t="s">
        <v>24</v>
      </c>
      <c r="E164" t="s">
        <v>215</v>
      </c>
      <c r="F164">
        <v>2024</v>
      </c>
      <c r="G164">
        <v>69690</v>
      </c>
      <c r="I164" t="s">
        <v>26</v>
      </c>
      <c r="J164" t="s">
        <v>216</v>
      </c>
      <c r="K164">
        <v>271</v>
      </c>
      <c r="L164" t="s">
        <v>33</v>
      </c>
      <c r="M164">
        <v>34000000</v>
      </c>
      <c r="N164">
        <v>1178778</v>
      </c>
      <c r="O164">
        <v>35178778</v>
      </c>
      <c r="P164">
        <v>34990000</v>
      </c>
      <c r="Q164">
        <v>-188778</v>
      </c>
      <c r="R164">
        <v>-54</v>
      </c>
      <c r="S164" s="5">
        <f>IFERROR(VLOOKUP(A164,'Base ATR'!$1:$1048576,3,FALSE),O164)</f>
        <v>34000000</v>
      </c>
      <c r="T164" t="str">
        <f t="shared" si="5"/>
        <v>LIQUIDAR</v>
      </c>
      <c r="U164" s="6">
        <f t="shared" si="6"/>
        <v>29741500</v>
      </c>
      <c r="V164" s="18">
        <f>_xlfn.XLOOKUP(A164,'Data precios'!A:A,'Data precios'!D:D,"",0,-1)</f>
        <v>34200000</v>
      </c>
      <c r="W164" s="9">
        <f t="shared" si="7"/>
        <v>-790000</v>
      </c>
      <c r="X164" s="11">
        <f t="shared" si="8"/>
        <v>29070000</v>
      </c>
      <c r="Y164" s="9">
        <f t="shared" si="9"/>
        <v>-5130000</v>
      </c>
      <c r="Z164" s="6">
        <f>_xlfn.XLOOKUP($A164,'Data precios'!$A:$A,'Data precios'!G:G,"",0,-1)</f>
        <v>29070000</v>
      </c>
      <c r="AA164" s="6">
        <f>_xlfn.XLOOKUP($A164,'Data precios'!$A:$A,'Data precios'!H:H,"",0,-1)</f>
        <v>29070000</v>
      </c>
      <c r="AB164" s="6">
        <f>_xlfn.XLOOKUP($A164,'Data precios'!$A:$A,'Data precios'!I:I,"",0,-1)</f>
        <v>29070000</v>
      </c>
      <c r="AC164" s="6">
        <f>_xlfn.XLOOKUP($A164,'Data precios'!$A:$A,'Data precios'!J:J,"",0,-1)</f>
        <v>29070000</v>
      </c>
    </row>
    <row r="165" spans="1:29" ht="15" thickBot="1" x14ac:dyDescent="0.35">
      <c r="A165" t="s">
        <v>8626</v>
      </c>
      <c r="B165" t="s">
        <v>22</v>
      </c>
      <c r="C165" t="s">
        <v>54</v>
      </c>
      <c r="D165" t="s">
        <v>137</v>
      </c>
      <c r="E165" t="s">
        <v>8627</v>
      </c>
      <c r="F165">
        <v>2024</v>
      </c>
      <c r="G165">
        <v>35000</v>
      </c>
      <c r="I165" t="s">
        <v>26</v>
      </c>
      <c r="J165" t="s">
        <v>8628</v>
      </c>
      <c r="K165">
        <v>31</v>
      </c>
      <c r="L165" t="s">
        <v>47</v>
      </c>
      <c r="M165">
        <v>29300000</v>
      </c>
      <c r="N165">
        <v>568740</v>
      </c>
      <c r="O165">
        <v>29868740</v>
      </c>
      <c r="P165">
        <v>35990000</v>
      </c>
      <c r="Q165">
        <v>6121260</v>
      </c>
      <c r="R165">
        <v>1701</v>
      </c>
      <c r="S165" s="5">
        <f>IFERROR(VLOOKUP(A165,'Base ATR'!$1:$1048576,3,FALSE),O165)</f>
        <v>29300000</v>
      </c>
      <c r="T165" t="str">
        <f t="shared" si="5"/>
        <v>ROTACION BAJA</v>
      </c>
      <c r="U165" s="6">
        <f t="shared" si="6"/>
        <v>32391000</v>
      </c>
      <c r="V165" s="18">
        <f>_xlfn.XLOOKUP(A165,'Data precios'!A:A,'Data precios'!D:D,"",0,-1)</f>
        <v>36500000</v>
      </c>
      <c r="W165" s="9">
        <f t="shared" si="7"/>
        <v>510000</v>
      </c>
      <c r="X165" s="11">
        <f t="shared" si="8"/>
        <v>34310000</v>
      </c>
      <c r="Y165" s="9">
        <f t="shared" si="9"/>
        <v>-2190000</v>
      </c>
      <c r="Z165" s="6">
        <f>_xlfn.XLOOKUP($A165,'Data precios'!$A:$A,'Data precios'!G:G,"",0,-1)</f>
        <v>36500000</v>
      </c>
      <c r="AA165" s="6">
        <f>_xlfn.XLOOKUP($A165,'Data precios'!$A:$A,'Data precios'!H:H,"",0,-1)</f>
        <v>35405000</v>
      </c>
      <c r="AB165" s="6">
        <f>_xlfn.XLOOKUP($A165,'Data precios'!$A:$A,'Data precios'!I:I,"",0,-1)</f>
        <v>34310000</v>
      </c>
      <c r="AC165" s="6">
        <f>_xlfn.XLOOKUP($A165,'Data precios'!$A:$A,'Data precios'!J:J,"",0,-1)</f>
        <v>32850000</v>
      </c>
    </row>
    <row r="166" spans="1:29" ht="15" thickBot="1" x14ac:dyDescent="0.35">
      <c r="A166" t="s">
        <v>6315</v>
      </c>
      <c r="B166" t="s">
        <v>22</v>
      </c>
      <c r="C166" t="s">
        <v>54</v>
      </c>
      <c r="D166" t="s">
        <v>24</v>
      </c>
      <c r="E166" t="s">
        <v>8578</v>
      </c>
      <c r="F166">
        <v>2024</v>
      </c>
      <c r="G166">
        <v>13800</v>
      </c>
      <c r="I166" t="s">
        <v>26</v>
      </c>
      <c r="J166" t="s">
        <v>120</v>
      </c>
      <c r="K166">
        <v>77</v>
      </c>
      <c r="L166" t="s">
        <v>33</v>
      </c>
      <c r="M166">
        <v>31300000</v>
      </c>
      <c r="N166">
        <v>598740</v>
      </c>
      <c r="O166">
        <v>31898740</v>
      </c>
      <c r="P166">
        <v>36490000</v>
      </c>
      <c r="Q166">
        <v>4591260</v>
      </c>
      <c r="R166">
        <v>1258</v>
      </c>
      <c r="S166" s="5">
        <f>IFERROR(VLOOKUP(A166,'Base ATR'!$1:$1048576,3,FALSE),O166)</f>
        <v>31300000</v>
      </c>
      <c r="T166" t="str">
        <f t="shared" si="5"/>
        <v>LIQUIDAR</v>
      </c>
      <c r="U166" s="6">
        <f t="shared" si="6"/>
        <v>31016500</v>
      </c>
      <c r="V166" s="18">
        <f>_xlfn.XLOOKUP(A166,'Data precios'!A:A,'Data precios'!D:D,"",0,-1)</f>
        <v>37000000</v>
      </c>
      <c r="W166" s="9">
        <f t="shared" si="7"/>
        <v>510000</v>
      </c>
      <c r="X166" s="11">
        <f t="shared" si="8"/>
        <v>33300000</v>
      </c>
      <c r="Y166" s="9">
        <f t="shared" si="9"/>
        <v>-3700000</v>
      </c>
      <c r="Z166" s="6">
        <f>_xlfn.XLOOKUP($A166,'Data precios'!$A:$A,'Data precios'!G:G,"",0,-1)</f>
        <v>37000000</v>
      </c>
      <c r="AA166" s="6">
        <f>_xlfn.XLOOKUP($A166,'Data precios'!$A:$A,'Data precios'!H:H,"",0,-1)</f>
        <v>35890000</v>
      </c>
      <c r="AB166" s="6">
        <f>_xlfn.XLOOKUP($A166,'Data precios'!$A:$A,'Data precios'!I:I,"",0,-1)</f>
        <v>34780000</v>
      </c>
      <c r="AC166" s="6">
        <f>_xlfn.XLOOKUP($A166,'Data precios'!$A:$A,'Data precios'!J:J,"",0,-1)</f>
        <v>33300000</v>
      </c>
    </row>
    <row r="167" spans="1:29" ht="15" thickBot="1" x14ac:dyDescent="0.35">
      <c r="A167" t="s">
        <v>181</v>
      </c>
      <c r="B167" t="s">
        <v>22</v>
      </c>
      <c r="C167" t="s">
        <v>5291</v>
      </c>
      <c r="D167" t="s">
        <v>182</v>
      </c>
      <c r="E167" t="s">
        <v>183</v>
      </c>
      <c r="F167">
        <v>2024</v>
      </c>
      <c r="G167">
        <v>35150</v>
      </c>
      <c r="I167" t="s">
        <v>26</v>
      </c>
      <c r="J167" t="s">
        <v>184</v>
      </c>
      <c r="K167">
        <v>171</v>
      </c>
      <c r="L167" t="s">
        <v>33</v>
      </c>
      <c r="M167">
        <v>16400000</v>
      </c>
      <c r="N167">
        <v>372030</v>
      </c>
      <c r="O167">
        <v>16772030</v>
      </c>
      <c r="P167">
        <v>18690000</v>
      </c>
      <c r="Q167">
        <v>1917970</v>
      </c>
      <c r="R167">
        <v>1026</v>
      </c>
      <c r="S167" s="5">
        <f>IFERROR(VLOOKUP(A167,'Base ATR'!$1:$1048576,3,FALSE),O167)</f>
        <v>16400000</v>
      </c>
      <c r="T167" t="str">
        <f t="shared" si="5"/>
        <v>LIQUIDAR</v>
      </c>
      <c r="U167" s="6">
        <f t="shared" si="6"/>
        <v>15886500</v>
      </c>
      <c r="V167" s="18">
        <f>_xlfn.XLOOKUP(A167,'Data precios'!A:A,'Data precios'!D:D,"",0,-1)</f>
        <v>19300000</v>
      </c>
      <c r="W167" s="9">
        <f t="shared" si="7"/>
        <v>610000</v>
      </c>
      <c r="X167" s="11">
        <f t="shared" si="8"/>
        <v>17370000</v>
      </c>
      <c r="Y167" s="9">
        <f t="shared" si="9"/>
        <v>-1930000</v>
      </c>
      <c r="Z167" s="6">
        <f>_xlfn.XLOOKUP($A167,'Data precios'!$A:$A,'Data precios'!G:G,"",0,-1)</f>
        <v>19300000</v>
      </c>
      <c r="AA167" s="6">
        <f>_xlfn.XLOOKUP($A167,'Data precios'!$A:$A,'Data precios'!H:H,"",0,-1)</f>
        <v>18721000</v>
      </c>
      <c r="AB167" s="6">
        <f>_xlfn.XLOOKUP($A167,'Data precios'!$A:$A,'Data precios'!I:I,"",0,-1)</f>
        <v>18142000</v>
      </c>
      <c r="AC167" s="6">
        <f>_xlfn.XLOOKUP($A167,'Data precios'!$A:$A,'Data precios'!J:J,"",0,-1)</f>
        <v>17370000</v>
      </c>
    </row>
    <row r="168" spans="1:29" ht="15" thickBot="1" x14ac:dyDescent="0.35">
      <c r="A168" t="s">
        <v>5600</v>
      </c>
      <c r="B168" t="s">
        <v>22</v>
      </c>
      <c r="C168" t="s">
        <v>30</v>
      </c>
      <c r="D168" t="s">
        <v>131</v>
      </c>
      <c r="E168" t="s">
        <v>8623</v>
      </c>
      <c r="F168">
        <v>2024</v>
      </c>
      <c r="G168">
        <v>76000</v>
      </c>
      <c r="I168" t="s">
        <v>26</v>
      </c>
      <c r="J168" t="s">
        <v>4123</v>
      </c>
      <c r="K168">
        <v>26</v>
      </c>
      <c r="L168" t="s">
        <v>47</v>
      </c>
      <c r="M168">
        <v>19000000</v>
      </c>
      <c r="N168">
        <v>414240</v>
      </c>
      <c r="O168">
        <v>19414240</v>
      </c>
      <c r="P168">
        <v>23990000</v>
      </c>
      <c r="Q168">
        <v>4575760</v>
      </c>
      <c r="R168">
        <v>1907</v>
      </c>
      <c r="S168" s="5">
        <f>IFERROR(VLOOKUP(A168,'Base ATR'!$1:$1048576,3,FALSE),O168)</f>
        <v>19000000</v>
      </c>
      <c r="T168" t="str">
        <f t="shared" si="5"/>
        <v>ROTACION ALTA</v>
      </c>
      <c r="U168" s="6">
        <f t="shared" si="6"/>
        <v>23990000</v>
      </c>
      <c r="V168" s="18">
        <f>_xlfn.XLOOKUP(A168,'Data precios'!A:A,'Data precios'!D:D,"",0,-1)</f>
        <v>25300000</v>
      </c>
      <c r="W168" s="9">
        <f t="shared" si="7"/>
        <v>1310000</v>
      </c>
      <c r="X168" s="11">
        <f t="shared" si="8"/>
        <v>22770000</v>
      </c>
      <c r="Y168" s="9">
        <f t="shared" si="9"/>
        <v>-2530000</v>
      </c>
      <c r="Z168" s="6">
        <f>_xlfn.XLOOKUP($A168,'Data precios'!$A:$A,'Data precios'!G:G,"",0,-1)</f>
        <v>23529000</v>
      </c>
      <c r="AA168" s="6">
        <f>_xlfn.XLOOKUP($A168,'Data precios'!$A:$A,'Data precios'!H:H,"",0,-1)</f>
        <v>22770000</v>
      </c>
      <c r="AB168" s="6">
        <f>_xlfn.XLOOKUP($A168,'Data precios'!$A:$A,'Data precios'!I:I,"",0,-1)</f>
        <v>21505000</v>
      </c>
      <c r="AC168" s="6">
        <f>_xlfn.XLOOKUP($A168,'Data precios'!$A:$A,'Data precios'!J:J,"",0,-1)</f>
        <v>20240000</v>
      </c>
    </row>
    <row r="169" spans="1:29" ht="15" thickBot="1" x14ac:dyDescent="0.35">
      <c r="A169" t="s">
        <v>6607</v>
      </c>
      <c r="B169" t="s">
        <v>22</v>
      </c>
      <c r="C169" t="s">
        <v>54</v>
      </c>
      <c r="D169" t="s">
        <v>4091</v>
      </c>
      <c r="E169" t="s">
        <v>8666</v>
      </c>
      <c r="F169">
        <v>2024</v>
      </c>
      <c r="G169">
        <v>19000</v>
      </c>
      <c r="I169" t="s">
        <v>26</v>
      </c>
      <c r="J169" t="s">
        <v>109</v>
      </c>
      <c r="K169">
        <v>40</v>
      </c>
      <c r="L169" t="s">
        <v>47</v>
      </c>
      <c r="M169">
        <v>13500000</v>
      </c>
      <c r="N169">
        <v>331740</v>
      </c>
      <c r="O169">
        <v>13831740</v>
      </c>
      <c r="P169">
        <v>16490000</v>
      </c>
      <c r="Q169">
        <v>2658260</v>
      </c>
      <c r="R169">
        <v>1612</v>
      </c>
      <c r="S169" s="5">
        <f>IFERROR(VLOOKUP(A169,'Base ATR'!$1:$1048576,3,FALSE),O169)</f>
        <v>13500000</v>
      </c>
      <c r="T169" t="str">
        <f t="shared" si="5"/>
        <v>ROTACION BAJA</v>
      </c>
      <c r="U169" s="6">
        <f t="shared" si="6"/>
        <v>14841000</v>
      </c>
      <c r="V169" s="18">
        <f>_xlfn.XLOOKUP(A169,'Data precios'!A:A,'Data precios'!D:D,"",0,-1)</f>
        <v>16500000</v>
      </c>
      <c r="W169" s="9">
        <f t="shared" si="7"/>
        <v>10000</v>
      </c>
      <c r="X169" s="11">
        <f t="shared" si="8"/>
        <v>15510000</v>
      </c>
      <c r="Y169" s="9">
        <f t="shared" si="9"/>
        <v>-990000</v>
      </c>
      <c r="Z169" s="6">
        <f>_xlfn.XLOOKUP($A169,'Data precios'!$A:$A,'Data precios'!G:G,"",0,-1)</f>
        <v>16500000</v>
      </c>
      <c r="AA169" s="6">
        <f>_xlfn.XLOOKUP($A169,'Data precios'!$A:$A,'Data precios'!H:H,"",0,-1)</f>
        <v>16005000</v>
      </c>
      <c r="AB169" s="6">
        <f>_xlfn.XLOOKUP($A169,'Data precios'!$A:$A,'Data precios'!I:I,"",0,-1)</f>
        <v>15510000</v>
      </c>
      <c r="AC169" s="6">
        <f>_xlfn.XLOOKUP($A169,'Data precios'!$A:$A,'Data precios'!J:J,"",0,-1)</f>
        <v>14850000</v>
      </c>
    </row>
    <row r="170" spans="1:29" ht="15" thickBot="1" x14ac:dyDescent="0.35">
      <c r="A170" t="s">
        <v>4075</v>
      </c>
      <c r="B170" t="s">
        <v>22</v>
      </c>
      <c r="C170" t="s">
        <v>5291</v>
      </c>
      <c r="D170" t="s">
        <v>58</v>
      </c>
      <c r="E170" t="s">
        <v>4087</v>
      </c>
      <c r="F170">
        <v>2024</v>
      </c>
      <c r="G170">
        <v>37000</v>
      </c>
      <c r="I170" t="s">
        <v>26</v>
      </c>
      <c r="J170" t="s">
        <v>4088</v>
      </c>
      <c r="K170">
        <v>151</v>
      </c>
      <c r="L170" t="s">
        <v>33</v>
      </c>
      <c r="M170">
        <v>28000000</v>
      </c>
      <c r="N170">
        <v>1142194</v>
      </c>
      <c r="O170">
        <v>29142194</v>
      </c>
      <c r="P170">
        <v>33490000</v>
      </c>
      <c r="Q170">
        <v>4347806</v>
      </c>
      <c r="R170">
        <v>1298</v>
      </c>
      <c r="S170" s="5">
        <f>IFERROR(VLOOKUP(A170,'Base ATR'!$1:$1048576,3,FALSE),O170)</f>
        <v>28000000</v>
      </c>
      <c r="T170" t="str">
        <f t="shared" si="5"/>
        <v>LIQUIDAR</v>
      </c>
      <c r="U170" s="6">
        <f t="shared" si="6"/>
        <v>28466500</v>
      </c>
      <c r="V170" s="18">
        <f>_xlfn.XLOOKUP(A170,'Data precios'!A:A,'Data precios'!D:D,"",0,-1)</f>
        <v>34600000</v>
      </c>
      <c r="W170" s="9">
        <f t="shared" si="7"/>
        <v>1110000</v>
      </c>
      <c r="X170" s="11">
        <f t="shared" si="8"/>
        <v>31140000</v>
      </c>
      <c r="Y170" s="9">
        <f t="shared" si="9"/>
        <v>-3460000</v>
      </c>
      <c r="Z170" s="6">
        <f>_xlfn.XLOOKUP($A170,'Data precios'!$A:$A,'Data precios'!G:G,"",0,-1)</f>
        <v>34600000</v>
      </c>
      <c r="AA170" s="6">
        <f>_xlfn.XLOOKUP($A170,'Data precios'!$A:$A,'Data precios'!H:H,"",0,-1)</f>
        <v>33562000</v>
      </c>
      <c r="AB170" s="6">
        <f>_xlfn.XLOOKUP($A170,'Data precios'!$A:$A,'Data precios'!I:I,"",0,-1)</f>
        <v>32524000</v>
      </c>
      <c r="AC170" s="6">
        <f>_xlfn.XLOOKUP($A170,'Data precios'!$A:$A,'Data precios'!J:J,"",0,-1)</f>
        <v>31140000</v>
      </c>
    </row>
    <row r="171" spans="1:29" ht="15" thickBot="1" x14ac:dyDescent="0.35">
      <c r="A171" t="s">
        <v>249</v>
      </c>
      <c r="B171" t="s">
        <v>22</v>
      </c>
      <c r="C171" t="s">
        <v>54</v>
      </c>
      <c r="D171" t="s">
        <v>250</v>
      </c>
      <c r="E171" t="s">
        <v>251</v>
      </c>
      <c r="F171">
        <v>2025</v>
      </c>
      <c r="G171">
        <v>19678</v>
      </c>
      <c r="I171" t="s">
        <v>26</v>
      </c>
      <c r="J171" t="s">
        <v>252</v>
      </c>
      <c r="K171">
        <v>262</v>
      </c>
      <c r="L171" t="s">
        <v>33</v>
      </c>
      <c r="M171">
        <v>38000000</v>
      </c>
      <c r="N171">
        <v>1283058</v>
      </c>
      <c r="O171">
        <v>39283058</v>
      </c>
      <c r="P171">
        <v>36990000</v>
      </c>
      <c r="Q171">
        <v>-2293058</v>
      </c>
      <c r="R171">
        <v>-62</v>
      </c>
      <c r="S171" s="5">
        <f>IFERROR(VLOOKUP(A171,'Base ATR'!$1:$1048576,3,FALSE),O171)</f>
        <v>38000000</v>
      </c>
      <c r="T171" t="str">
        <f t="shared" si="5"/>
        <v>LIQUIDAR</v>
      </c>
      <c r="U171" s="6">
        <f t="shared" si="6"/>
        <v>31441500</v>
      </c>
      <c r="V171" s="18">
        <f>_xlfn.XLOOKUP(A171,'Data precios'!A:A,'Data precios'!D:D,"",0,-1)</f>
        <v>43290000</v>
      </c>
      <c r="W171" s="9">
        <f t="shared" si="7"/>
        <v>6300000</v>
      </c>
      <c r="X171" s="11">
        <f t="shared" si="8"/>
        <v>34632000</v>
      </c>
      <c r="Y171" s="9">
        <f t="shared" si="9"/>
        <v>-8658000</v>
      </c>
      <c r="Z171" s="6">
        <f>_xlfn.XLOOKUP($A171,'Data precios'!$A:$A,'Data precios'!G:G,"",0,-1)</f>
        <v>40259700</v>
      </c>
      <c r="AA171" s="6">
        <f>_xlfn.XLOOKUP($A171,'Data precios'!$A:$A,'Data precios'!H:H,"",0,-1)</f>
        <v>38961000</v>
      </c>
      <c r="AB171" s="6">
        <f>_xlfn.XLOOKUP($A171,'Data precios'!$A:$A,'Data precios'!I:I,"",0,-1)</f>
        <v>36796500</v>
      </c>
      <c r="AC171" s="6">
        <f>_xlfn.XLOOKUP($A171,'Data precios'!$A:$A,'Data precios'!J:J,"",0,-1)</f>
        <v>34632000</v>
      </c>
    </row>
    <row r="172" spans="1:29" ht="15" thickBot="1" x14ac:dyDescent="0.35">
      <c r="A172" t="s">
        <v>69</v>
      </c>
      <c r="B172" t="s">
        <v>22</v>
      </c>
      <c r="C172" t="s">
        <v>70</v>
      </c>
      <c r="D172" t="s">
        <v>62</v>
      </c>
      <c r="E172" t="s">
        <v>71</v>
      </c>
      <c r="F172">
        <v>2025</v>
      </c>
      <c r="G172">
        <v>5800</v>
      </c>
      <c r="I172" t="s">
        <v>26</v>
      </c>
      <c r="J172" t="s">
        <v>72</v>
      </c>
      <c r="K172">
        <v>263</v>
      </c>
      <c r="L172" t="s">
        <v>33</v>
      </c>
      <c r="M172">
        <v>27929100</v>
      </c>
      <c r="N172">
        <v>918614</v>
      </c>
      <c r="O172">
        <v>28847714</v>
      </c>
      <c r="P172">
        <v>20990000</v>
      </c>
      <c r="Q172">
        <v>-7857714</v>
      </c>
      <c r="R172">
        <v>-3744</v>
      </c>
      <c r="S172" s="5">
        <f>IFERROR(VLOOKUP(A172,'Base ATR'!$1:$1048576,3,FALSE),O172)</f>
        <v>27929100</v>
      </c>
      <c r="T172" t="str">
        <f t="shared" si="5"/>
        <v>LIQUIDAR</v>
      </c>
      <c r="U172" s="6">
        <f t="shared" si="6"/>
        <v>17841500</v>
      </c>
      <c r="V172" s="18">
        <f>_xlfn.XLOOKUP(A172,'Data precios'!A:A,'Data precios'!D:D,"",0,-1)</f>
        <v>22900000</v>
      </c>
      <c r="W172" s="9">
        <f t="shared" si="7"/>
        <v>1910000</v>
      </c>
      <c r="X172" s="11">
        <f t="shared" si="8"/>
        <v>20610000</v>
      </c>
      <c r="Y172" s="9">
        <f t="shared" si="9"/>
        <v>-2290000</v>
      </c>
      <c r="Z172" s="6">
        <f>_xlfn.XLOOKUP($A172,'Data precios'!$A:$A,'Data precios'!G:G,"",0,-1)</f>
        <v>22900000</v>
      </c>
      <c r="AA172" s="6">
        <f>_xlfn.XLOOKUP($A172,'Data precios'!$A:$A,'Data precios'!H:H,"",0,-1)</f>
        <v>22213000</v>
      </c>
      <c r="AB172" s="6">
        <f>_xlfn.XLOOKUP($A172,'Data precios'!$A:$A,'Data precios'!I:I,"",0,-1)</f>
        <v>21526000</v>
      </c>
      <c r="AC172" s="6">
        <f>_xlfn.XLOOKUP($A172,'Data precios'!$A:$A,'Data precios'!J:J,"",0,-1)</f>
        <v>20610000</v>
      </c>
    </row>
    <row r="173" spans="1:29" ht="15" thickBot="1" x14ac:dyDescent="0.35">
      <c r="A173" t="s">
        <v>200</v>
      </c>
      <c r="B173" t="s">
        <v>22</v>
      </c>
      <c r="C173" t="s">
        <v>35</v>
      </c>
      <c r="D173" t="s">
        <v>201</v>
      </c>
      <c r="E173" t="s">
        <v>202</v>
      </c>
      <c r="F173">
        <v>2025</v>
      </c>
      <c r="G173">
        <v>1905</v>
      </c>
      <c r="I173" t="s">
        <v>26</v>
      </c>
      <c r="J173" t="s">
        <v>43</v>
      </c>
      <c r="K173">
        <v>475</v>
      </c>
      <c r="L173" t="s">
        <v>52</v>
      </c>
      <c r="M173">
        <v>10300000</v>
      </c>
      <c r="N173">
        <v>280530</v>
      </c>
      <c r="O173">
        <v>10580530</v>
      </c>
      <c r="P173">
        <v>11290000</v>
      </c>
      <c r="Q173">
        <v>709470</v>
      </c>
      <c r="R173">
        <v>628</v>
      </c>
      <c r="S173" s="5">
        <f>IFERROR(VLOOKUP(A173,'Base ATR'!$1:$1048576,3,FALSE),O173)</f>
        <v>10300000</v>
      </c>
      <c r="T173" t="str">
        <f t="shared" si="5"/>
        <v>LIQUIDAR</v>
      </c>
      <c r="U173" s="6">
        <f t="shared" si="6"/>
        <v>9596500</v>
      </c>
      <c r="V173" s="18">
        <f>_xlfn.XLOOKUP(A173,'Data precios'!A:A,'Data precios'!D:D,"",0,-1)</f>
        <v>12600000</v>
      </c>
      <c r="W173" s="9">
        <f t="shared" si="7"/>
        <v>1310000</v>
      </c>
      <c r="X173" s="11">
        <f t="shared" si="8"/>
        <v>10710000</v>
      </c>
      <c r="Y173" s="9">
        <f t="shared" si="9"/>
        <v>-1890000</v>
      </c>
      <c r="Z173" s="6">
        <f>_xlfn.XLOOKUP($A173,'Data precios'!$A:$A,'Data precios'!G:G,"",0,-1)</f>
        <v>10710000</v>
      </c>
      <c r="AA173" s="6">
        <f>_xlfn.XLOOKUP($A173,'Data precios'!$A:$A,'Data precios'!H:H,"",0,-1)</f>
        <v>10710000</v>
      </c>
      <c r="AB173" s="6">
        <f>_xlfn.XLOOKUP($A173,'Data precios'!$A:$A,'Data precios'!I:I,"",0,-1)</f>
        <v>10710000</v>
      </c>
      <c r="AC173" s="6">
        <f>_xlfn.XLOOKUP($A173,'Data precios'!$A:$A,'Data precios'!J:J,"",0,-1)</f>
        <v>10710000</v>
      </c>
    </row>
    <row r="174" spans="1:29" ht="15" thickBot="1" x14ac:dyDescent="0.35">
      <c r="A174" t="s">
        <v>5270</v>
      </c>
      <c r="B174" t="s">
        <v>22</v>
      </c>
      <c r="C174" t="s">
        <v>54</v>
      </c>
      <c r="D174" t="s">
        <v>55</v>
      </c>
      <c r="E174" t="s">
        <v>8680</v>
      </c>
      <c r="F174">
        <v>2025</v>
      </c>
      <c r="G174">
        <v>44200</v>
      </c>
      <c r="I174" t="s">
        <v>26</v>
      </c>
      <c r="J174" t="s">
        <v>8681</v>
      </c>
      <c r="K174">
        <v>28</v>
      </c>
      <c r="L174" t="s">
        <v>33</v>
      </c>
      <c r="M174">
        <v>22000000</v>
      </c>
      <c r="N174">
        <v>459240</v>
      </c>
      <c r="O174">
        <v>22459240</v>
      </c>
      <c r="P174">
        <v>28990000</v>
      </c>
      <c r="Q174">
        <v>6530760</v>
      </c>
      <c r="R174">
        <v>2253</v>
      </c>
      <c r="S174" s="5">
        <f>IFERROR(VLOOKUP(A174,'Base ATR'!$1:$1048576,3,FALSE),O174)</f>
        <v>22000000</v>
      </c>
      <c r="T174" t="str">
        <f t="shared" si="5"/>
        <v>ROTACION ALTA</v>
      </c>
      <c r="U174" s="6">
        <f t="shared" si="6"/>
        <v>28990000</v>
      </c>
      <c r="V174" s="18">
        <f>_xlfn.XLOOKUP(A174,'Data precios'!A:A,'Data precios'!D:D,"",0,-1)</f>
        <v>28700000</v>
      </c>
      <c r="W174" s="9">
        <f t="shared" si="7"/>
        <v>-290000</v>
      </c>
      <c r="X174" s="11">
        <f t="shared" si="8"/>
        <v>25830000</v>
      </c>
      <c r="Y174" s="9">
        <f t="shared" si="9"/>
        <v>-2870000</v>
      </c>
      <c r="Z174" s="6">
        <f>_xlfn.XLOOKUP($A174,'Data precios'!$A:$A,'Data precios'!G:G,"",0,-1)</f>
        <v>26691000</v>
      </c>
      <c r="AA174" s="6">
        <f>_xlfn.XLOOKUP($A174,'Data precios'!$A:$A,'Data precios'!H:H,"",0,-1)</f>
        <v>25830000</v>
      </c>
      <c r="AB174" s="6">
        <f>_xlfn.XLOOKUP($A174,'Data precios'!$A:$A,'Data precios'!I:I,"",0,-1)</f>
        <v>24395000</v>
      </c>
      <c r="AC174" s="6">
        <f>_xlfn.XLOOKUP($A174,'Data precios'!$A:$A,'Data precios'!J:J,"",0,-1)</f>
        <v>22960000</v>
      </c>
    </row>
    <row r="175" spans="1:29" ht="15" thickBot="1" x14ac:dyDescent="0.35">
      <c r="A175" t="s">
        <v>8664</v>
      </c>
      <c r="B175" t="s">
        <v>22</v>
      </c>
      <c r="C175" t="s">
        <v>54</v>
      </c>
      <c r="D175" t="s">
        <v>62</v>
      </c>
      <c r="E175" t="s">
        <v>8665</v>
      </c>
      <c r="F175">
        <v>2025</v>
      </c>
      <c r="G175">
        <v>22000</v>
      </c>
      <c r="I175" t="s">
        <v>26</v>
      </c>
      <c r="J175" t="s">
        <v>357</v>
      </c>
      <c r="K175">
        <v>31</v>
      </c>
      <c r="L175" t="s">
        <v>47</v>
      </c>
      <c r="M175">
        <v>12246151</v>
      </c>
      <c r="N175">
        <v>312932</v>
      </c>
      <c r="O175">
        <v>12559083</v>
      </c>
      <c r="P175">
        <v>14290000</v>
      </c>
      <c r="Q175">
        <v>1730917</v>
      </c>
      <c r="R175">
        <v>1211</v>
      </c>
      <c r="S175" s="5">
        <f>IFERROR(VLOOKUP(A175,'Base ATR'!$1:$1048576,3,FALSE),O175)</f>
        <v>12246151</v>
      </c>
      <c r="T175" t="str">
        <f t="shared" si="5"/>
        <v>ROTACION BAJA</v>
      </c>
      <c r="U175" s="6">
        <f t="shared" si="6"/>
        <v>12861000</v>
      </c>
      <c r="V175" s="18">
        <f>_xlfn.XLOOKUP(A175,'Data precios'!A:A,'Data precios'!D:D,"",0,-1)</f>
        <v>14400000</v>
      </c>
      <c r="W175" s="9">
        <f t="shared" si="7"/>
        <v>110000</v>
      </c>
      <c r="X175" s="11">
        <f t="shared" si="8"/>
        <v>11583000</v>
      </c>
      <c r="Y175" s="9">
        <f t="shared" si="9"/>
        <v>-2817000</v>
      </c>
      <c r="Z175" s="6">
        <f>_xlfn.XLOOKUP($A175,'Data precios'!$A:$A,'Data precios'!G:G,"",0,-1)</f>
        <v>12051000</v>
      </c>
      <c r="AA175" s="6">
        <f>_xlfn.XLOOKUP($A175,'Data precios'!$A:$A,'Data precios'!H:H,"",0,-1)</f>
        <v>11700000</v>
      </c>
      <c r="AB175" s="6">
        <f>_xlfn.XLOOKUP($A175,'Data precios'!$A:$A,'Data precios'!I:I,"",0,-1)</f>
        <v>11583000</v>
      </c>
      <c r="AC175" s="6">
        <f>_xlfn.XLOOKUP($A175,'Data precios'!$A:$A,'Data precios'!J:J,"",0,-1)</f>
        <v>10881000</v>
      </c>
    </row>
    <row r="176" spans="1:29" ht="15" thickBot="1" x14ac:dyDescent="0.35">
      <c r="A176" t="s">
        <v>6320</v>
      </c>
      <c r="B176" t="s">
        <v>22</v>
      </c>
      <c r="C176" t="s">
        <v>5291</v>
      </c>
      <c r="D176" t="s">
        <v>36</v>
      </c>
      <c r="E176" t="s">
        <v>8685</v>
      </c>
      <c r="F176">
        <v>2025</v>
      </c>
      <c r="G176">
        <v>38173</v>
      </c>
      <c r="I176" t="s">
        <v>26</v>
      </c>
      <c r="J176" t="s">
        <v>8686</v>
      </c>
      <c r="K176">
        <v>12</v>
      </c>
      <c r="L176" t="s">
        <v>28</v>
      </c>
      <c r="M176">
        <v>7000000</v>
      </c>
      <c r="N176">
        <v>0</v>
      </c>
      <c r="O176">
        <v>7000000</v>
      </c>
      <c r="P176">
        <v>8590000</v>
      </c>
      <c r="Q176">
        <v>1590000</v>
      </c>
      <c r="R176">
        <v>1851</v>
      </c>
      <c r="S176" s="5">
        <f>IFERROR(VLOOKUP(A176,'Base ATR'!$1:$1048576,3,FALSE),O176)</f>
        <v>7000000</v>
      </c>
      <c r="T176" t="str">
        <f t="shared" si="5"/>
        <v>ROTACION ALTA</v>
      </c>
      <c r="U176" s="6">
        <f t="shared" si="6"/>
        <v>8590000</v>
      </c>
      <c r="V176" s="18">
        <f>_xlfn.XLOOKUP(A176,'Data precios'!A:A,'Data precios'!D:D,"",0,-1)</f>
        <v>8300000</v>
      </c>
      <c r="W176" s="9">
        <f t="shared" si="7"/>
        <v>-290000</v>
      </c>
      <c r="X176" s="11">
        <f t="shared" si="8"/>
        <v>8549000</v>
      </c>
      <c r="Y176" s="9">
        <f t="shared" si="9"/>
        <v>249000</v>
      </c>
      <c r="Z176" s="6">
        <f>_xlfn.XLOOKUP($A176,'Data precios'!$A:$A,'Data precios'!G:G,"",0,-1)</f>
        <v>8549000</v>
      </c>
      <c r="AA176" s="6">
        <f>_xlfn.XLOOKUP($A176,'Data precios'!$A:$A,'Data precios'!H:H,"",0,-1)</f>
        <v>8300000</v>
      </c>
      <c r="AB176" s="6">
        <f>_xlfn.XLOOKUP($A176,'Data precios'!$A:$A,'Data precios'!I:I,"",0,-1)</f>
        <v>8217000</v>
      </c>
      <c r="AC176" s="6">
        <f>_xlfn.XLOOKUP($A176,'Data precios'!$A:$A,'Data precios'!J:J,"",0,-1)</f>
        <v>7719000</v>
      </c>
    </row>
    <row r="177" spans="1:29" ht="15" thickBot="1" x14ac:dyDescent="0.35">
      <c r="A177" t="s">
        <v>6329</v>
      </c>
      <c r="B177" t="s">
        <v>22</v>
      </c>
      <c r="C177" t="s">
        <v>54</v>
      </c>
      <c r="D177" t="s">
        <v>62</v>
      </c>
      <c r="E177" t="s">
        <v>218</v>
      </c>
      <c r="F177">
        <v>2025</v>
      </c>
      <c r="G177">
        <v>20000</v>
      </c>
      <c r="I177" t="s">
        <v>26</v>
      </c>
      <c r="J177" t="s">
        <v>64</v>
      </c>
      <c r="K177">
        <v>82</v>
      </c>
      <c r="L177" t="s">
        <v>33</v>
      </c>
      <c r="M177">
        <v>23500000</v>
      </c>
      <c r="N177">
        <v>481740</v>
      </c>
      <c r="O177">
        <v>23981740</v>
      </c>
      <c r="P177">
        <v>25990000</v>
      </c>
      <c r="Q177">
        <v>2008260</v>
      </c>
      <c r="R177">
        <v>773</v>
      </c>
      <c r="S177" s="5">
        <f>IFERROR(VLOOKUP(A177,'Base ATR'!$1:$1048576,3,FALSE),O177)</f>
        <v>23500000</v>
      </c>
      <c r="T177" t="str">
        <f t="shared" si="5"/>
        <v>LIQUIDAR</v>
      </c>
      <c r="U177" s="6">
        <f t="shared" si="6"/>
        <v>22091500</v>
      </c>
      <c r="V177" s="18">
        <f>_xlfn.XLOOKUP(A177,'Data precios'!A:A,'Data precios'!D:D,"",0,-1)</f>
        <v>27400000</v>
      </c>
      <c r="W177" s="9">
        <f t="shared" si="7"/>
        <v>1410000</v>
      </c>
      <c r="X177" s="11">
        <f t="shared" si="8"/>
        <v>21920000</v>
      </c>
      <c r="Y177" s="9">
        <f t="shared" si="9"/>
        <v>-5480000</v>
      </c>
      <c r="Z177" s="6">
        <f>_xlfn.XLOOKUP($A177,'Data precios'!$A:$A,'Data precios'!G:G,"",0,-1)</f>
        <v>25482000</v>
      </c>
      <c r="AA177" s="6">
        <f>_xlfn.XLOOKUP($A177,'Data precios'!$A:$A,'Data precios'!H:H,"",0,-1)</f>
        <v>24660000</v>
      </c>
      <c r="AB177" s="6">
        <f>_xlfn.XLOOKUP($A177,'Data precios'!$A:$A,'Data precios'!I:I,"",0,-1)</f>
        <v>23290000</v>
      </c>
      <c r="AC177" s="6">
        <f>_xlfn.XLOOKUP($A177,'Data precios'!$A:$A,'Data precios'!J:J,"",0,-1)</f>
        <v>21920000</v>
      </c>
    </row>
    <row r="178" spans="1:29" ht="15" thickBot="1" x14ac:dyDescent="0.35">
      <c r="A178" t="s">
        <v>8654</v>
      </c>
      <c r="B178" t="s">
        <v>22</v>
      </c>
      <c r="C178" t="s">
        <v>54</v>
      </c>
      <c r="D178" t="s">
        <v>3991</v>
      </c>
      <c r="E178" t="s">
        <v>8655</v>
      </c>
      <c r="F178">
        <v>2024</v>
      </c>
      <c r="G178">
        <v>12238</v>
      </c>
      <c r="I178" t="s">
        <v>26</v>
      </c>
      <c r="J178" t="s">
        <v>161</v>
      </c>
      <c r="K178">
        <v>17</v>
      </c>
      <c r="L178" t="s">
        <v>121</v>
      </c>
      <c r="M178">
        <v>9700000</v>
      </c>
      <c r="N178">
        <v>274740</v>
      </c>
      <c r="O178">
        <v>9974740</v>
      </c>
      <c r="P178">
        <v>11990000</v>
      </c>
      <c r="Q178">
        <v>2015260</v>
      </c>
      <c r="R178">
        <v>1681</v>
      </c>
      <c r="S178" s="5">
        <f>IFERROR(VLOOKUP(A178,'Base ATR'!$1:$1048576,3,FALSE),O178)</f>
        <v>9700000</v>
      </c>
      <c r="T178" t="str">
        <f t="shared" si="5"/>
        <v>ROTACION ALTA</v>
      </c>
      <c r="U178" s="6">
        <f t="shared" si="6"/>
        <v>11990000</v>
      </c>
      <c r="V178" s="18">
        <f>_xlfn.XLOOKUP(A178,'Data precios'!A:A,'Data precios'!D:D,"",0,-1)</f>
        <v>12400000</v>
      </c>
      <c r="W178" s="9">
        <f t="shared" si="7"/>
        <v>410000</v>
      </c>
      <c r="X178" s="11">
        <f t="shared" si="8"/>
        <v>12028000</v>
      </c>
      <c r="Y178" s="9">
        <f t="shared" si="9"/>
        <v>-372000</v>
      </c>
      <c r="Z178" s="6">
        <f>_xlfn.XLOOKUP($A178,'Data precios'!$A:$A,'Data precios'!G:G,"",0,-1)</f>
        <v>12400000</v>
      </c>
      <c r="AA178" s="6">
        <f>_xlfn.XLOOKUP($A178,'Data precios'!$A:$A,'Data precios'!H:H,"",0,-1)</f>
        <v>12028000</v>
      </c>
      <c r="AB178" s="6">
        <f>_xlfn.XLOOKUP($A178,'Data precios'!$A:$A,'Data precios'!I:I,"",0,-1)</f>
        <v>11656000</v>
      </c>
      <c r="AC178" s="6">
        <f>_xlfn.XLOOKUP($A178,'Data precios'!$A:$A,'Data precios'!J:J,"",0,-1)</f>
        <v>11160000</v>
      </c>
    </row>
    <row r="179" spans="1:29" ht="15" thickBot="1" x14ac:dyDescent="0.35">
      <c r="A179" t="s">
        <v>319</v>
      </c>
      <c r="B179" t="s">
        <v>22</v>
      </c>
      <c r="C179" t="s">
        <v>54</v>
      </c>
      <c r="D179" t="s">
        <v>188</v>
      </c>
      <c r="E179" t="s">
        <v>320</v>
      </c>
      <c r="F179">
        <v>2025</v>
      </c>
      <c r="G179">
        <v>17000</v>
      </c>
      <c r="I179" t="s">
        <v>26</v>
      </c>
      <c r="J179" t="s">
        <v>109</v>
      </c>
      <c r="K179">
        <v>262</v>
      </c>
      <c r="L179" t="s">
        <v>33</v>
      </c>
      <c r="M179">
        <v>28700000</v>
      </c>
      <c r="N179">
        <v>1053703</v>
      </c>
      <c r="O179">
        <v>29753703</v>
      </c>
      <c r="P179">
        <v>32990000</v>
      </c>
      <c r="Q179">
        <v>3236297</v>
      </c>
      <c r="R179">
        <v>981</v>
      </c>
      <c r="S179" s="5">
        <f>IFERROR(VLOOKUP(A179,'Base ATR'!$1:$1048576,3,FALSE),O179)</f>
        <v>28700000</v>
      </c>
      <c r="T179" t="str">
        <f t="shared" si="5"/>
        <v>LIQUIDAR</v>
      </c>
      <c r="U179" s="6">
        <f t="shared" si="6"/>
        <v>28041500</v>
      </c>
      <c r="V179" s="18">
        <f>_xlfn.XLOOKUP(A179,'Data precios'!A:A,'Data precios'!D:D,"",0,-1)</f>
        <v>31600000</v>
      </c>
      <c r="W179" s="9">
        <f t="shared" si="7"/>
        <v>-1390000</v>
      </c>
      <c r="X179" s="11">
        <f t="shared" si="8"/>
        <v>26860000</v>
      </c>
      <c r="Y179" s="9">
        <f t="shared" si="9"/>
        <v>-4740000</v>
      </c>
      <c r="Z179" s="6">
        <f>_xlfn.XLOOKUP($A179,'Data precios'!$A:$A,'Data precios'!G:G,"",0,-1)</f>
        <v>26860000</v>
      </c>
      <c r="AA179" s="6">
        <f>_xlfn.XLOOKUP($A179,'Data precios'!$A:$A,'Data precios'!H:H,"",0,-1)</f>
        <v>26860000</v>
      </c>
      <c r="AB179" s="6">
        <f>_xlfn.XLOOKUP($A179,'Data precios'!$A:$A,'Data precios'!I:I,"",0,-1)</f>
        <v>26860000</v>
      </c>
      <c r="AC179" s="6">
        <f>_xlfn.XLOOKUP($A179,'Data precios'!$A:$A,'Data precios'!J:J,"",0,-1)</f>
        <v>26860000</v>
      </c>
    </row>
    <row r="180" spans="1:29" ht="15" thickBot="1" x14ac:dyDescent="0.35">
      <c r="A180" t="s">
        <v>5363</v>
      </c>
      <c r="B180" t="s">
        <v>22</v>
      </c>
      <c r="C180" t="s">
        <v>30</v>
      </c>
      <c r="D180" t="s">
        <v>50</v>
      </c>
      <c r="E180" t="s">
        <v>8589</v>
      </c>
      <c r="F180">
        <v>2025</v>
      </c>
      <c r="G180">
        <v>37000</v>
      </c>
      <c r="I180" t="s">
        <v>26</v>
      </c>
      <c r="J180" t="s">
        <v>94</v>
      </c>
      <c r="K180">
        <v>96</v>
      </c>
      <c r="L180" t="s">
        <v>33</v>
      </c>
      <c r="M180">
        <v>13900000</v>
      </c>
      <c r="N180">
        <v>334530</v>
      </c>
      <c r="O180">
        <v>14234530</v>
      </c>
      <c r="P180">
        <v>16590000</v>
      </c>
      <c r="Q180">
        <v>2355470</v>
      </c>
      <c r="R180">
        <v>142</v>
      </c>
      <c r="S180" s="5">
        <f>IFERROR(VLOOKUP(A180,'Base ATR'!$1:$1048576,3,FALSE),O180)</f>
        <v>13900000</v>
      </c>
      <c r="T180" t="str">
        <f t="shared" si="5"/>
        <v>LIQUIDAR</v>
      </c>
      <c r="U180" s="6">
        <f t="shared" si="6"/>
        <v>14101500</v>
      </c>
      <c r="V180" s="18">
        <f>_xlfn.XLOOKUP(A180,'Data precios'!A:A,'Data precios'!D:D,"",0,-1)</f>
        <v>15500000</v>
      </c>
      <c r="W180" s="9">
        <f t="shared" si="7"/>
        <v>-1090000</v>
      </c>
      <c r="X180" s="11">
        <f t="shared" si="8"/>
        <v>13175000</v>
      </c>
      <c r="Y180" s="9">
        <f t="shared" si="9"/>
        <v>-2325000</v>
      </c>
      <c r="Z180" s="6">
        <f>_xlfn.XLOOKUP($A180,'Data precios'!$A:$A,'Data precios'!G:G,"",0,-1)</f>
        <v>13175000</v>
      </c>
      <c r="AA180" s="6">
        <f>_xlfn.XLOOKUP($A180,'Data precios'!$A:$A,'Data precios'!H:H,"",0,-1)</f>
        <v>13175000</v>
      </c>
      <c r="AB180" s="6">
        <f>_xlfn.XLOOKUP($A180,'Data precios'!$A:$A,'Data precios'!I:I,"",0,-1)</f>
        <v>13175000</v>
      </c>
      <c r="AC180" s="6">
        <f>_xlfn.XLOOKUP($A180,'Data precios'!$A:$A,'Data precios'!J:J,"",0,-1)</f>
        <v>13175000</v>
      </c>
    </row>
    <row r="181" spans="1:29" ht="15" thickBot="1" x14ac:dyDescent="0.35">
      <c r="A181" t="s">
        <v>6539</v>
      </c>
      <c r="B181" t="s">
        <v>22</v>
      </c>
      <c r="C181" t="s">
        <v>5291</v>
      </c>
      <c r="D181" t="s">
        <v>188</v>
      </c>
      <c r="E181" t="s">
        <v>8549</v>
      </c>
      <c r="F181">
        <v>2025</v>
      </c>
      <c r="G181">
        <v>7193</v>
      </c>
      <c r="I181" t="s">
        <v>26</v>
      </c>
      <c r="J181" t="s">
        <v>38</v>
      </c>
      <c r="K181">
        <v>53</v>
      </c>
      <c r="L181" t="s">
        <v>47</v>
      </c>
      <c r="M181">
        <v>10350000</v>
      </c>
      <c r="N181">
        <v>284490</v>
      </c>
      <c r="O181">
        <v>10634490</v>
      </c>
      <c r="P181">
        <v>12890000</v>
      </c>
      <c r="Q181">
        <v>2255510</v>
      </c>
      <c r="R181">
        <v>175</v>
      </c>
      <c r="S181" s="5">
        <f>IFERROR(VLOOKUP(A181,'Base ATR'!$1:$1048576,3,FALSE),O181)</f>
        <v>10350000</v>
      </c>
      <c r="T181" t="str">
        <f t="shared" si="5"/>
        <v>ROTACION BAJA</v>
      </c>
      <c r="U181" s="6">
        <f t="shared" si="6"/>
        <v>11601000</v>
      </c>
      <c r="V181" s="18">
        <f>_xlfn.XLOOKUP(A181,'Data precios'!A:A,'Data precios'!D:D,"",0,-1)</f>
        <v>12500000</v>
      </c>
      <c r="W181" s="9">
        <f t="shared" si="7"/>
        <v>-390000</v>
      </c>
      <c r="X181" s="11">
        <f t="shared" si="8"/>
        <v>12375000</v>
      </c>
      <c r="Y181" s="9">
        <f t="shared" si="9"/>
        <v>-125000</v>
      </c>
      <c r="Z181" s="6">
        <f>_xlfn.XLOOKUP($A181,'Data precios'!$A:$A,'Data precios'!G:G,"",0,-1)</f>
        <v>12875000</v>
      </c>
      <c r="AA181" s="6">
        <f>_xlfn.XLOOKUP($A181,'Data precios'!$A:$A,'Data precios'!H:H,"",0,-1)</f>
        <v>12500000</v>
      </c>
      <c r="AB181" s="6">
        <f>_xlfn.XLOOKUP($A181,'Data precios'!$A:$A,'Data precios'!I:I,"",0,-1)</f>
        <v>12375000</v>
      </c>
      <c r="AC181" s="6">
        <f>_xlfn.XLOOKUP($A181,'Data precios'!$A:$A,'Data precios'!J:J,"",0,-1)</f>
        <v>11625000</v>
      </c>
    </row>
    <row r="182" spans="1:29" ht="15" thickBot="1" x14ac:dyDescent="0.35">
      <c r="A182" t="s">
        <v>162</v>
      </c>
      <c r="B182" t="s">
        <v>22</v>
      </c>
      <c r="C182" t="s">
        <v>35</v>
      </c>
      <c r="D182" t="s">
        <v>163</v>
      </c>
      <c r="E182" t="s">
        <v>164</v>
      </c>
      <c r="F182">
        <v>2025</v>
      </c>
      <c r="G182">
        <v>10200</v>
      </c>
      <c r="I182" t="s">
        <v>26</v>
      </c>
      <c r="J182" t="s">
        <v>5293</v>
      </c>
      <c r="K182">
        <v>224</v>
      </c>
      <c r="L182" t="s">
        <v>211</v>
      </c>
      <c r="M182">
        <v>15500000</v>
      </c>
      <c r="N182">
        <v>358530</v>
      </c>
      <c r="O182">
        <v>15858530</v>
      </c>
      <c r="P182">
        <v>16490000</v>
      </c>
      <c r="Q182">
        <v>631470</v>
      </c>
      <c r="R182">
        <v>383</v>
      </c>
      <c r="S182" s="5">
        <f>IFERROR(VLOOKUP(A182,'Base ATR'!$1:$1048576,3,FALSE),O182)</f>
        <v>15500000</v>
      </c>
      <c r="T182" t="str">
        <f t="shared" si="5"/>
        <v>LIQUIDAR</v>
      </c>
      <c r="U182" s="6">
        <f t="shared" si="6"/>
        <v>14016500</v>
      </c>
      <c r="V182" s="18">
        <f>_xlfn.XLOOKUP(A182,'Data precios'!A:A,'Data precios'!D:D,"",0,-1)</f>
        <v>17700000</v>
      </c>
      <c r="W182" s="9">
        <f t="shared" si="7"/>
        <v>1210000</v>
      </c>
      <c r="X182" s="11">
        <f t="shared" si="8"/>
        <v>15045000</v>
      </c>
      <c r="Y182" s="9">
        <f t="shared" si="9"/>
        <v>-2655000</v>
      </c>
      <c r="Z182" s="6">
        <f>_xlfn.XLOOKUP($A182,'Data precios'!$A:$A,'Data precios'!G:G,"",0,-1)</f>
        <v>15045000</v>
      </c>
      <c r="AA182" s="6">
        <f>_xlfn.XLOOKUP($A182,'Data precios'!$A:$A,'Data precios'!H:H,"",0,-1)</f>
        <v>15045000</v>
      </c>
      <c r="AB182" s="6">
        <f>_xlfn.XLOOKUP($A182,'Data precios'!$A:$A,'Data precios'!I:I,"",0,-1)</f>
        <v>15045000</v>
      </c>
      <c r="AC182" s="6">
        <f>_xlfn.XLOOKUP($A182,'Data precios'!$A:$A,'Data precios'!J:J,"",0,-1)</f>
        <v>15045000</v>
      </c>
    </row>
    <row r="183" spans="1:29" ht="15" thickBot="1" x14ac:dyDescent="0.35">
      <c r="A183" t="s">
        <v>8338</v>
      </c>
      <c r="B183" t="s">
        <v>22</v>
      </c>
      <c r="C183" t="s">
        <v>30</v>
      </c>
      <c r="D183" t="s">
        <v>194</v>
      </c>
      <c r="E183" t="s">
        <v>8644</v>
      </c>
      <c r="F183">
        <v>2025</v>
      </c>
      <c r="G183">
        <v>7500</v>
      </c>
      <c r="I183" t="s">
        <v>26</v>
      </c>
      <c r="J183" t="s">
        <v>8645</v>
      </c>
      <c r="K183">
        <v>40</v>
      </c>
      <c r="L183" t="s">
        <v>33</v>
      </c>
      <c r="M183">
        <v>22120000</v>
      </c>
      <c r="N183">
        <v>461040</v>
      </c>
      <c r="O183">
        <v>22581040</v>
      </c>
      <c r="P183">
        <v>26190000</v>
      </c>
      <c r="Q183">
        <v>3608960</v>
      </c>
      <c r="R183">
        <v>1378</v>
      </c>
      <c r="S183" s="5">
        <f>IFERROR(VLOOKUP(A183,'Base ATR'!$1:$1048576,3,FALSE),O183)</f>
        <v>22120000</v>
      </c>
      <c r="T183" t="str">
        <f t="shared" si="5"/>
        <v>ROTACION BAJA</v>
      </c>
      <c r="U183" s="6">
        <f t="shared" si="6"/>
        <v>23571000</v>
      </c>
      <c r="V183" s="18">
        <f>_xlfn.XLOOKUP(A183,'Data precios'!A:A,'Data precios'!D:D,"",0,-1)</f>
        <v>27500000</v>
      </c>
      <c r="W183" s="9">
        <f t="shared" si="7"/>
        <v>1310000</v>
      </c>
      <c r="X183" s="11">
        <f t="shared" si="8"/>
        <v>25850000</v>
      </c>
      <c r="Y183" s="9">
        <f t="shared" si="9"/>
        <v>-1650000</v>
      </c>
      <c r="Z183" s="6">
        <f>_xlfn.XLOOKUP($A183,'Data precios'!$A:$A,'Data precios'!G:G,"",0,-1)</f>
        <v>27500000</v>
      </c>
      <c r="AA183" s="6">
        <f>_xlfn.XLOOKUP($A183,'Data precios'!$A:$A,'Data precios'!H:H,"",0,-1)</f>
        <v>26675000</v>
      </c>
      <c r="AB183" s="6">
        <f>_xlfn.XLOOKUP($A183,'Data precios'!$A:$A,'Data precios'!I:I,"",0,-1)</f>
        <v>25850000</v>
      </c>
      <c r="AC183" s="6">
        <f>_xlfn.XLOOKUP($A183,'Data precios'!$A:$A,'Data precios'!J:J,"",0,-1)</f>
        <v>24750000</v>
      </c>
    </row>
    <row r="184" spans="1:29" ht="15" thickBot="1" x14ac:dyDescent="0.35">
      <c r="A184" t="s">
        <v>256</v>
      </c>
      <c r="B184" t="s">
        <v>22</v>
      </c>
      <c r="C184" t="s">
        <v>5291</v>
      </c>
      <c r="D184" t="s">
        <v>62</v>
      </c>
      <c r="E184" t="s">
        <v>257</v>
      </c>
      <c r="F184">
        <v>2025</v>
      </c>
      <c r="G184">
        <v>4687</v>
      </c>
      <c r="I184" t="s">
        <v>26</v>
      </c>
      <c r="J184" t="s">
        <v>152</v>
      </c>
      <c r="K184">
        <v>263</v>
      </c>
      <c r="L184" t="s">
        <v>33</v>
      </c>
      <c r="M184">
        <v>28490000</v>
      </c>
      <c r="N184">
        <v>914223</v>
      </c>
      <c r="O184">
        <v>29404223</v>
      </c>
      <c r="P184">
        <v>23890000</v>
      </c>
      <c r="Q184">
        <v>-5514223</v>
      </c>
      <c r="R184">
        <v>-2308</v>
      </c>
      <c r="S184" s="5">
        <f>IFERROR(VLOOKUP(A184,'Base ATR'!$1:$1048576,3,FALSE),O184)</f>
        <v>28490000</v>
      </c>
      <c r="T184" t="str">
        <f t="shared" si="5"/>
        <v>LIQUIDAR</v>
      </c>
      <c r="U184" s="6">
        <f t="shared" si="6"/>
        <v>20306500</v>
      </c>
      <c r="V184" s="18">
        <f>_xlfn.XLOOKUP(A184,'Data precios'!A:A,'Data precios'!D:D,"",0,-1)</f>
        <v>25000000</v>
      </c>
      <c r="W184" s="9">
        <f t="shared" si="7"/>
        <v>1110000</v>
      </c>
      <c r="X184" s="11">
        <f t="shared" si="8"/>
        <v>21250000</v>
      </c>
      <c r="Y184" s="9">
        <f t="shared" si="9"/>
        <v>-3750000</v>
      </c>
      <c r="Z184" s="6">
        <f>_xlfn.XLOOKUP($A184,'Data precios'!$A:$A,'Data precios'!G:G,"",0,-1)</f>
        <v>21250000</v>
      </c>
      <c r="AA184" s="6">
        <f>_xlfn.XLOOKUP($A184,'Data precios'!$A:$A,'Data precios'!H:H,"",0,-1)</f>
        <v>21250000</v>
      </c>
      <c r="AB184" s="6">
        <f>_xlfn.XLOOKUP($A184,'Data precios'!$A:$A,'Data precios'!I:I,"",0,-1)</f>
        <v>21250000</v>
      </c>
      <c r="AC184" s="6">
        <f>_xlfn.XLOOKUP($A184,'Data precios'!$A:$A,'Data precios'!J:J,"",0,-1)</f>
        <v>21250000</v>
      </c>
    </row>
    <row r="185" spans="1:29" ht="15" thickBot="1" x14ac:dyDescent="0.35">
      <c r="A185" t="s">
        <v>10197</v>
      </c>
      <c r="B185" t="s">
        <v>22</v>
      </c>
      <c r="C185" t="s">
        <v>54</v>
      </c>
      <c r="D185" t="s">
        <v>24</v>
      </c>
      <c r="E185" t="s">
        <v>4111</v>
      </c>
      <c r="F185">
        <v>2025</v>
      </c>
      <c r="G185">
        <v>43000</v>
      </c>
      <c r="I185" t="s">
        <v>26</v>
      </c>
      <c r="J185" t="s">
        <v>10414</v>
      </c>
      <c r="K185">
        <v>0</v>
      </c>
      <c r="L185" t="s">
        <v>52</v>
      </c>
      <c r="M185">
        <v>30000000</v>
      </c>
      <c r="N185">
        <v>0</v>
      </c>
      <c r="O185">
        <v>30000000</v>
      </c>
      <c r="P185">
        <v>36990000</v>
      </c>
      <c r="Q185">
        <v>6990000</v>
      </c>
      <c r="R185">
        <v>189</v>
      </c>
      <c r="S185" s="5">
        <f>IFERROR(VLOOKUP(A185,'Base ATR'!$1:$1048576,3,FALSE),O185)</f>
        <v>30000000</v>
      </c>
      <c r="T185" t="str">
        <f t="shared" si="5"/>
        <v>ROTACION ALTA</v>
      </c>
      <c r="U185" s="6">
        <f t="shared" si="6"/>
        <v>36990000</v>
      </c>
      <c r="V185" s="18" t="str">
        <f>_xlfn.XLOOKUP(A185,'Data precios'!A:A,'Data precios'!D:D,"",0,-1)</f>
        <v/>
      </c>
      <c r="W185" s="9" t="e">
        <f t="shared" si="7"/>
        <v>#VALUE!</v>
      </c>
      <c r="X185" s="11" t="str">
        <f t="shared" si="8"/>
        <v/>
      </c>
      <c r="Y185" s="9" t="str">
        <f t="shared" si="9"/>
        <v/>
      </c>
      <c r="Z185" s="6" t="str">
        <f>_xlfn.XLOOKUP($A185,'Data precios'!$A:$A,'Data precios'!G:G,"",0,-1)</f>
        <v/>
      </c>
      <c r="AA185" s="6" t="str">
        <f>_xlfn.XLOOKUP($A185,'Data precios'!$A:$A,'Data precios'!H:H,"",0,-1)</f>
        <v/>
      </c>
      <c r="AB185" s="6" t="str">
        <f>_xlfn.XLOOKUP($A185,'Data precios'!$A:$A,'Data precios'!I:I,"",0,-1)</f>
        <v/>
      </c>
      <c r="AC185" s="6" t="str">
        <f>_xlfn.XLOOKUP($A185,'Data precios'!$A:$A,'Data precios'!J:J,"",0,-1)</f>
        <v/>
      </c>
    </row>
    <row r="186" spans="1:29" ht="15" thickBot="1" x14ac:dyDescent="0.35">
      <c r="A186" t="s">
        <v>6582</v>
      </c>
      <c r="B186" t="s">
        <v>22</v>
      </c>
      <c r="C186" t="s">
        <v>54</v>
      </c>
      <c r="D186" t="s">
        <v>250</v>
      </c>
      <c r="E186" t="s">
        <v>8557</v>
      </c>
      <c r="F186">
        <v>2025</v>
      </c>
      <c r="G186">
        <v>39700</v>
      </c>
      <c r="I186" t="s">
        <v>26</v>
      </c>
      <c r="J186" t="s">
        <v>8558</v>
      </c>
      <c r="K186">
        <v>54</v>
      </c>
      <c r="L186" t="s">
        <v>47</v>
      </c>
      <c r="M186">
        <v>18300000</v>
      </c>
      <c r="N186">
        <v>403740</v>
      </c>
      <c r="O186">
        <v>18703740</v>
      </c>
      <c r="P186">
        <v>20990000</v>
      </c>
      <c r="Q186">
        <v>2286260</v>
      </c>
      <c r="R186">
        <v>1089</v>
      </c>
      <c r="S186" s="5">
        <f>IFERROR(VLOOKUP(A186,'Base ATR'!$1:$1048576,3,FALSE),O186)</f>
        <v>18300000</v>
      </c>
      <c r="T186" t="str">
        <f t="shared" si="5"/>
        <v>ROTACION BAJA</v>
      </c>
      <c r="U186" s="6">
        <f t="shared" si="6"/>
        <v>18891000</v>
      </c>
      <c r="V186" s="18">
        <f>_xlfn.XLOOKUP(A186,'Data precios'!A:A,'Data precios'!D:D,"",0,-1)</f>
        <v>21600000</v>
      </c>
      <c r="W186" s="9">
        <f t="shared" si="7"/>
        <v>610000</v>
      </c>
      <c r="X186" s="11">
        <f t="shared" si="8"/>
        <v>21384000</v>
      </c>
      <c r="Y186" s="9">
        <f t="shared" si="9"/>
        <v>-216000</v>
      </c>
      <c r="Z186" s="6">
        <f>_xlfn.XLOOKUP($A186,'Data precios'!$A:$A,'Data precios'!G:G,"",0,-1)</f>
        <v>22248000</v>
      </c>
      <c r="AA186" s="6">
        <f>_xlfn.XLOOKUP($A186,'Data precios'!$A:$A,'Data precios'!H:H,"",0,-1)</f>
        <v>21600000</v>
      </c>
      <c r="AB186" s="6">
        <f>_xlfn.XLOOKUP($A186,'Data precios'!$A:$A,'Data precios'!I:I,"",0,-1)</f>
        <v>21384000</v>
      </c>
      <c r="AC186" s="6">
        <f>_xlfn.XLOOKUP($A186,'Data precios'!$A:$A,'Data precios'!J:J,"",0,-1)</f>
        <v>20088000</v>
      </c>
    </row>
    <row r="187" spans="1:29" ht="15" thickBot="1" x14ac:dyDescent="0.35">
      <c r="A187" t="s">
        <v>5379</v>
      </c>
      <c r="B187" t="s">
        <v>22</v>
      </c>
      <c r="C187" t="s">
        <v>54</v>
      </c>
      <c r="D187" t="s">
        <v>24</v>
      </c>
      <c r="E187" t="s">
        <v>8575</v>
      </c>
      <c r="F187">
        <v>2025</v>
      </c>
      <c r="G187">
        <v>14300</v>
      </c>
      <c r="I187" t="s">
        <v>26</v>
      </c>
      <c r="J187" t="s">
        <v>4009</v>
      </c>
      <c r="K187">
        <v>12</v>
      </c>
      <c r="L187" t="s">
        <v>39</v>
      </c>
      <c r="M187">
        <v>16000000</v>
      </c>
      <c r="N187">
        <v>0</v>
      </c>
      <c r="O187">
        <v>16000000</v>
      </c>
      <c r="P187">
        <v>18490000</v>
      </c>
      <c r="Q187">
        <v>2490000</v>
      </c>
      <c r="R187">
        <v>1347</v>
      </c>
      <c r="S187" s="5">
        <f>IFERROR(VLOOKUP(A187,'Base ATR'!$1:$1048576,3,FALSE),O187)</f>
        <v>16000000</v>
      </c>
      <c r="T187" t="str">
        <f t="shared" si="5"/>
        <v>ROTACION ALTA</v>
      </c>
      <c r="U187" s="6">
        <f t="shared" si="6"/>
        <v>18490000</v>
      </c>
      <c r="V187" s="18">
        <f>_xlfn.XLOOKUP(A187,'Data precios'!A:A,'Data precios'!D:D,"",0,-1)</f>
        <v>18100000</v>
      </c>
      <c r="W187" s="9">
        <f t="shared" si="7"/>
        <v>-390000</v>
      </c>
      <c r="X187" s="11">
        <f t="shared" si="8"/>
        <v>18643000</v>
      </c>
      <c r="Y187" s="9">
        <f t="shared" si="9"/>
        <v>543000</v>
      </c>
      <c r="Z187" s="6">
        <f>_xlfn.XLOOKUP($A187,'Data precios'!$A:$A,'Data precios'!G:G,"",0,-1)</f>
        <v>18643000</v>
      </c>
      <c r="AA187" s="6">
        <f>_xlfn.XLOOKUP($A187,'Data precios'!$A:$A,'Data precios'!H:H,"",0,-1)</f>
        <v>18100000</v>
      </c>
      <c r="AB187" s="6">
        <f>_xlfn.XLOOKUP($A187,'Data precios'!$A:$A,'Data precios'!I:I,"",0,-1)</f>
        <v>17919000</v>
      </c>
      <c r="AC187" s="6">
        <f>_xlfn.XLOOKUP($A187,'Data precios'!$A:$A,'Data precios'!J:J,"",0,-1)</f>
        <v>16833000</v>
      </c>
    </row>
    <row r="188" spans="1:29" ht="15" thickBot="1" x14ac:dyDescent="0.35">
      <c r="A188" t="s">
        <v>6633</v>
      </c>
      <c r="B188" t="s">
        <v>22</v>
      </c>
      <c r="C188" t="s">
        <v>54</v>
      </c>
      <c r="D188" t="s">
        <v>62</v>
      </c>
      <c r="E188" t="s">
        <v>8555</v>
      </c>
      <c r="F188">
        <v>2025</v>
      </c>
      <c r="G188">
        <v>15700</v>
      </c>
      <c r="I188" t="s">
        <v>26</v>
      </c>
      <c r="J188" t="s">
        <v>347</v>
      </c>
      <c r="K188">
        <v>54</v>
      </c>
      <c r="L188" t="s">
        <v>47</v>
      </c>
      <c r="M188">
        <v>13500000</v>
      </c>
      <c r="N188">
        <v>331740</v>
      </c>
      <c r="O188">
        <v>13831740</v>
      </c>
      <c r="P188">
        <v>15490000</v>
      </c>
      <c r="Q188">
        <v>1658260</v>
      </c>
      <c r="R188">
        <v>1071</v>
      </c>
      <c r="S188" s="5">
        <f>IFERROR(VLOOKUP(A188,'Base ATR'!$1:$1048576,3,FALSE),O188)</f>
        <v>13500000</v>
      </c>
      <c r="T188" t="str">
        <f t="shared" si="5"/>
        <v>ROTACION BAJA</v>
      </c>
      <c r="U188" s="6">
        <f t="shared" si="6"/>
        <v>13941000</v>
      </c>
      <c r="V188" s="18">
        <f>_xlfn.XLOOKUP(A188,'Data precios'!A:A,'Data precios'!D:D,"",0,-1)</f>
        <v>16900000</v>
      </c>
      <c r="W188" s="9">
        <f t="shared" si="7"/>
        <v>1410000</v>
      </c>
      <c r="X188" s="11">
        <f t="shared" si="8"/>
        <v>14365000</v>
      </c>
      <c r="Y188" s="9">
        <f t="shared" si="9"/>
        <v>-2535000</v>
      </c>
      <c r="Z188" s="6">
        <f>_xlfn.XLOOKUP($A188,'Data precios'!$A:$A,'Data precios'!G:G,"",0,-1)</f>
        <v>15717000</v>
      </c>
      <c r="AA188" s="6">
        <f>_xlfn.XLOOKUP($A188,'Data precios'!$A:$A,'Data precios'!H:H,"",0,-1)</f>
        <v>15210000</v>
      </c>
      <c r="AB188" s="6">
        <f>_xlfn.XLOOKUP($A188,'Data precios'!$A:$A,'Data precios'!I:I,"",0,-1)</f>
        <v>14365000</v>
      </c>
      <c r="AC188" s="6">
        <f>_xlfn.XLOOKUP($A188,'Data precios'!$A:$A,'Data precios'!J:J,"",0,-1)</f>
        <v>13520000</v>
      </c>
    </row>
    <row r="189" spans="1:29" ht="15" thickBot="1" x14ac:dyDescent="0.35">
      <c r="A189" t="s">
        <v>6496</v>
      </c>
      <c r="B189" t="s">
        <v>22</v>
      </c>
      <c r="C189" t="s">
        <v>54</v>
      </c>
      <c r="D189" t="s">
        <v>191</v>
      </c>
      <c r="E189" t="s">
        <v>192</v>
      </c>
      <c r="F189">
        <v>2025</v>
      </c>
      <c r="G189">
        <v>13500</v>
      </c>
      <c r="I189" t="s">
        <v>26</v>
      </c>
      <c r="J189" t="s">
        <v>38</v>
      </c>
      <c r="K189">
        <v>47</v>
      </c>
      <c r="L189" t="s">
        <v>33</v>
      </c>
      <c r="M189">
        <v>26300000</v>
      </c>
      <c r="N189">
        <v>523740</v>
      </c>
      <c r="O189">
        <v>26823740</v>
      </c>
      <c r="P189">
        <v>27990000</v>
      </c>
      <c r="Q189">
        <v>1166260</v>
      </c>
      <c r="R189">
        <v>417</v>
      </c>
      <c r="S189" s="5">
        <f>IFERROR(VLOOKUP(A189,'Base ATR'!$1:$1048576,3,FALSE),O189)</f>
        <v>26300000</v>
      </c>
      <c r="T189" t="str">
        <f t="shared" si="5"/>
        <v>ROTACION BAJA</v>
      </c>
      <c r="U189" s="6">
        <f t="shared" si="6"/>
        <v>25191000</v>
      </c>
      <c r="V189" s="18">
        <f>_xlfn.XLOOKUP(A189,'Data precios'!A:A,'Data precios'!D:D,"",0,-1)</f>
        <v>30000000</v>
      </c>
      <c r="W189" s="9">
        <f t="shared" si="7"/>
        <v>2010000</v>
      </c>
      <c r="X189" s="11">
        <f t="shared" si="8"/>
        <v>28200000</v>
      </c>
      <c r="Y189" s="9">
        <f t="shared" si="9"/>
        <v>-1800000</v>
      </c>
      <c r="Z189" s="6">
        <f>_xlfn.XLOOKUP($A189,'Data precios'!$A:$A,'Data precios'!G:G,"",0,-1)</f>
        <v>30000000</v>
      </c>
      <c r="AA189" s="6">
        <f>_xlfn.XLOOKUP($A189,'Data precios'!$A:$A,'Data precios'!H:H,"",0,-1)</f>
        <v>29100000</v>
      </c>
      <c r="AB189" s="6">
        <f>_xlfn.XLOOKUP($A189,'Data precios'!$A:$A,'Data precios'!I:I,"",0,-1)</f>
        <v>28200000</v>
      </c>
      <c r="AC189" s="6">
        <f>_xlfn.XLOOKUP($A189,'Data precios'!$A:$A,'Data precios'!J:J,"",0,-1)</f>
        <v>27000000</v>
      </c>
    </row>
    <row r="190" spans="1:29" ht="15" thickBot="1" x14ac:dyDescent="0.35">
      <c r="A190" t="s">
        <v>5307</v>
      </c>
      <c r="B190" t="s">
        <v>22</v>
      </c>
      <c r="C190" t="s">
        <v>54</v>
      </c>
      <c r="D190" t="s">
        <v>163</v>
      </c>
      <c r="E190" t="s">
        <v>164</v>
      </c>
      <c r="F190">
        <v>2025</v>
      </c>
      <c r="G190">
        <v>7500</v>
      </c>
      <c r="I190" t="s">
        <v>26</v>
      </c>
      <c r="J190" t="s">
        <v>5308</v>
      </c>
      <c r="K190">
        <v>114</v>
      </c>
      <c r="L190" t="s">
        <v>33</v>
      </c>
      <c r="M190">
        <v>15500000</v>
      </c>
      <c r="N190">
        <v>358530</v>
      </c>
      <c r="O190">
        <v>15858530</v>
      </c>
      <c r="P190">
        <v>16990000</v>
      </c>
      <c r="Q190">
        <v>1131470</v>
      </c>
      <c r="R190">
        <v>666</v>
      </c>
      <c r="S190" s="5">
        <f>IFERROR(VLOOKUP(A190,'Base ATR'!$1:$1048576,3,FALSE),O190)</f>
        <v>15500000</v>
      </c>
      <c r="T190" t="str">
        <f t="shared" si="5"/>
        <v>LIQUIDAR</v>
      </c>
      <c r="U190" s="6">
        <f t="shared" si="6"/>
        <v>14441500</v>
      </c>
      <c r="V190" s="18">
        <f>_xlfn.XLOOKUP(A190,'Data precios'!A:A,'Data precios'!D:D,"",0,-1)</f>
        <v>18360000</v>
      </c>
      <c r="W190" s="9">
        <f t="shared" si="7"/>
        <v>1370000</v>
      </c>
      <c r="X190" s="11">
        <f t="shared" si="8"/>
        <v>16524000</v>
      </c>
      <c r="Y190" s="9">
        <f t="shared" si="9"/>
        <v>-1836000</v>
      </c>
      <c r="Z190" s="6">
        <f>_xlfn.XLOOKUP($A190,'Data precios'!$A:$A,'Data precios'!G:G,"",0,-1)</f>
        <v>18360000</v>
      </c>
      <c r="AA190" s="6">
        <f>_xlfn.XLOOKUP($A190,'Data precios'!$A:$A,'Data precios'!H:H,"",0,-1)</f>
        <v>17809200</v>
      </c>
      <c r="AB190" s="6">
        <f>_xlfn.XLOOKUP($A190,'Data precios'!$A:$A,'Data precios'!I:I,"",0,-1)</f>
        <v>17258400</v>
      </c>
      <c r="AC190" s="6">
        <f>_xlfn.XLOOKUP($A190,'Data precios'!$A:$A,'Data precios'!J:J,"",0,-1)</f>
        <v>16524000</v>
      </c>
    </row>
    <row r="191" spans="1:29" ht="15" thickBot="1" x14ac:dyDescent="0.35">
      <c r="A191" t="s">
        <v>4057</v>
      </c>
      <c r="B191" t="s">
        <v>22</v>
      </c>
      <c r="C191" t="s">
        <v>5291</v>
      </c>
      <c r="D191" t="s">
        <v>194</v>
      </c>
      <c r="E191" t="s">
        <v>5295</v>
      </c>
      <c r="F191">
        <v>2025</v>
      </c>
      <c r="G191">
        <v>16869</v>
      </c>
      <c r="I191" t="s">
        <v>26</v>
      </c>
      <c r="J191" t="s">
        <v>5296</v>
      </c>
      <c r="K191">
        <v>136</v>
      </c>
      <c r="L191" t="s">
        <v>33</v>
      </c>
      <c r="M191">
        <v>29000000</v>
      </c>
      <c r="N191">
        <v>561030</v>
      </c>
      <c r="O191">
        <v>29561030</v>
      </c>
      <c r="P191">
        <v>31590000</v>
      </c>
      <c r="Q191">
        <v>2028970</v>
      </c>
      <c r="R191">
        <v>642</v>
      </c>
      <c r="S191" s="5">
        <f>IFERROR(VLOOKUP(A191,'Base ATR'!$1:$1048576,3,FALSE),O191)</f>
        <v>29000000</v>
      </c>
      <c r="T191" t="str">
        <f t="shared" si="5"/>
        <v>LIQUIDAR</v>
      </c>
      <c r="U191" s="6">
        <f t="shared" si="6"/>
        <v>26851500</v>
      </c>
      <c r="V191" s="18">
        <f>_xlfn.XLOOKUP(A191,'Data precios'!A:A,'Data precios'!D:D,"",0,-1)</f>
        <v>31700000</v>
      </c>
      <c r="W191" s="9">
        <f t="shared" si="7"/>
        <v>110000</v>
      </c>
      <c r="X191" s="11">
        <f t="shared" si="8"/>
        <v>28530000</v>
      </c>
      <c r="Y191" s="9">
        <f t="shared" si="9"/>
        <v>-3170000</v>
      </c>
      <c r="Z191" s="6">
        <f>_xlfn.XLOOKUP($A191,'Data precios'!$A:$A,'Data precios'!G:G,"",0,-1)</f>
        <v>31700000</v>
      </c>
      <c r="AA191" s="6">
        <f>_xlfn.XLOOKUP($A191,'Data precios'!$A:$A,'Data precios'!H:H,"",0,-1)</f>
        <v>30749000</v>
      </c>
      <c r="AB191" s="6">
        <f>_xlfn.XLOOKUP($A191,'Data precios'!$A:$A,'Data precios'!I:I,"",0,-1)</f>
        <v>29798000</v>
      </c>
      <c r="AC191" s="6">
        <f>_xlfn.XLOOKUP($A191,'Data precios'!$A:$A,'Data precios'!J:J,"",0,-1)</f>
        <v>28530000</v>
      </c>
    </row>
    <row r="192" spans="1:29" ht="15" thickBot="1" x14ac:dyDescent="0.35">
      <c r="A192" t="s">
        <v>5266</v>
      </c>
      <c r="B192" t="s">
        <v>22</v>
      </c>
      <c r="C192" t="s">
        <v>54</v>
      </c>
      <c r="D192" t="s">
        <v>50</v>
      </c>
      <c r="E192" t="s">
        <v>8648</v>
      </c>
      <c r="F192">
        <v>2025</v>
      </c>
      <c r="G192">
        <v>6443</v>
      </c>
      <c r="I192" t="s">
        <v>26</v>
      </c>
      <c r="J192" t="s">
        <v>43</v>
      </c>
      <c r="K192">
        <v>35</v>
      </c>
      <c r="L192" t="s">
        <v>52</v>
      </c>
      <c r="M192">
        <v>9000000</v>
      </c>
      <c r="N192">
        <v>264240</v>
      </c>
      <c r="O192">
        <v>9264240</v>
      </c>
      <c r="P192">
        <v>11290000</v>
      </c>
      <c r="Q192">
        <v>2025760</v>
      </c>
      <c r="R192">
        <v>1794</v>
      </c>
      <c r="S192" s="5">
        <f>IFERROR(VLOOKUP(A192,'Base ATR'!$1:$1048576,3,FALSE),O192)</f>
        <v>9000000</v>
      </c>
      <c r="T192" t="str">
        <f t="shared" si="5"/>
        <v>ROTACION BAJA</v>
      </c>
      <c r="U192" s="6">
        <f t="shared" si="6"/>
        <v>10161000</v>
      </c>
      <c r="V192" s="18">
        <f>_xlfn.XLOOKUP(A192,'Data precios'!A:A,'Data precios'!D:D,"",0,-1)</f>
        <v>11600000</v>
      </c>
      <c r="W192" s="9">
        <f t="shared" si="7"/>
        <v>310000</v>
      </c>
      <c r="X192" s="11">
        <f t="shared" si="8"/>
        <v>10904000</v>
      </c>
      <c r="Y192" s="9">
        <f t="shared" si="9"/>
        <v>-696000</v>
      </c>
      <c r="Z192" s="6">
        <f>_xlfn.XLOOKUP($A192,'Data precios'!$A:$A,'Data precios'!G:G,"",0,-1)</f>
        <v>11600000</v>
      </c>
      <c r="AA192" s="6">
        <f>_xlfn.XLOOKUP($A192,'Data precios'!$A:$A,'Data precios'!H:H,"",0,-1)</f>
        <v>11252000</v>
      </c>
      <c r="AB192" s="6">
        <f>_xlfn.XLOOKUP($A192,'Data precios'!$A:$A,'Data precios'!I:I,"",0,-1)</f>
        <v>10904000</v>
      </c>
      <c r="AC192" s="6">
        <f>_xlfn.XLOOKUP($A192,'Data precios'!$A:$A,'Data precios'!J:J,"",0,-1)</f>
        <v>10440000</v>
      </c>
    </row>
    <row r="193" spans="1:29" ht="15" thickBot="1" x14ac:dyDescent="0.35">
      <c r="A193" t="s">
        <v>6488</v>
      </c>
      <c r="B193" t="s">
        <v>22</v>
      </c>
      <c r="C193" t="s">
        <v>5291</v>
      </c>
      <c r="D193" t="s">
        <v>163</v>
      </c>
      <c r="E193" t="s">
        <v>8559</v>
      </c>
      <c r="F193">
        <v>2025</v>
      </c>
      <c r="G193">
        <v>12000</v>
      </c>
      <c r="I193" t="s">
        <v>26</v>
      </c>
      <c r="J193" t="s">
        <v>8560</v>
      </c>
      <c r="K193">
        <v>55</v>
      </c>
      <c r="L193" t="s">
        <v>47</v>
      </c>
      <c r="M193">
        <v>17500000</v>
      </c>
      <c r="N193">
        <v>391740</v>
      </c>
      <c r="O193">
        <v>17891740</v>
      </c>
      <c r="P193">
        <v>19990000</v>
      </c>
      <c r="Q193">
        <v>2098260</v>
      </c>
      <c r="R193">
        <v>105</v>
      </c>
      <c r="S193" s="5">
        <f>IFERROR(VLOOKUP(A193,'Base ATR'!$1:$1048576,3,FALSE),O193)</f>
        <v>17500000</v>
      </c>
      <c r="T193" t="str">
        <f t="shared" si="5"/>
        <v>ROTACION BAJA</v>
      </c>
      <c r="U193" s="6">
        <f t="shared" si="6"/>
        <v>17991000</v>
      </c>
      <c r="V193" s="18">
        <f>_xlfn.XLOOKUP(A193,'Data precios'!A:A,'Data precios'!D:D,"",0,-1)</f>
        <v>21600000</v>
      </c>
      <c r="W193" s="9">
        <f t="shared" si="7"/>
        <v>1610000</v>
      </c>
      <c r="X193" s="11">
        <f t="shared" si="8"/>
        <v>20304000</v>
      </c>
      <c r="Y193" s="9">
        <f t="shared" si="9"/>
        <v>-1296000</v>
      </c>
      <c r="Z193" s="6">
        <f>_xlfn.XLOOKUP($A193,'Data precios'!$A:$A,'Data precios'!G:G,"",0,-1)</f>
        <v>21600000</v>
      </c>
      <c r="AA193" s="6">
        <f>_xlfn.XLOOKUP($A193,'Data precios'!$A:$A,'Data precios'!H:H,"",0,-1)</f>
        <v>20952000</v>
      </c>
      <c r="AB193" s="6">
        <f>_xlfn.XLOOKUP($A193,'Data precios'!$A:$A,'Data precios'!I:I,"",0,-1)</f>
        <v>20304000</v>
      </c>
      <c r="AC193" s="6">
        <f>_xlfn.XLOOKUP($A193,'Data precios'!$A:$A,'Data precios'!J:J,"",0,-1)</f>
        <v>19440000</v>
      </c>
    </row>
    <row r="194" spans="1:29" ht="15" thickBot="1" x14ac:dyDescent="0.35">
      <c r="A194" t="s">
        <v>6573</v>
      </c>
      <c r="B194" t="s">
        <v>22</v>
      </c>
      <c r="C194" t="s">
        <v>5291</v>
      </c>
      <c r="D194" t="s">
        <v>166</v>
      </c>
      <c r="E194" t="s">
        <v>8630</v>
      </c>
      <c r="F194">
        <v>2025</v>
      </c>
      <c r="G194">
        <v>4950</v>
      </c>
      <c r="I194" t="s">
        <v>26</v>
      </c>
      <c r="J194" t="s">
        <v>8631</v>
      </c>
      <c r="K194">
        <v>19</v>
      </c>
      <c r="L194" t="s">
        <v>33</v>
      </c>
      <c r="M194">
        <v>21000000</v>
      </c>
      <c r="N194">
        <v>444240</v>
      </c>
      <c r="O194">
        <v>21444240</v>
      </c>
      <c r="P194">
        <v>24690000</v>
      </c>
      <c r="Q194">
        <v>3245760</v>
      </c>
      <c r="R194">
        <v>1315</v>
      </c>
      <c r="S194" s="5">
        <f>IFERROR(VLOOKUP(A194,'Base ATR'!$1:$1048576,3,FALSE),O194)</f>
        <v>21000000</v>
      </c>
      <c r="T194" t="str">
        <f t="shared" si="5"/>
        <v>ROTACION ALTA</v>
      </c>
      <c r="U194" s="6">
        <f t="shared" si="6"/>
        <v>24690000</v>
      </c>
      <c r="V194" s="18">
        <f>_xlfn.XLOOKUP(A194,'Data precios'!A:A,'Data precios'!D:D,"",0,-1)</f>
        <v>25000000</v>
      </c>
      <c r="W194" s="9">
        <f t="shared" si="7"/>
        <v>310000</v>
      </c>
      <c r="X194" s="11">
        <f t="shared" si="8"/>
        <v>24250000</v>
      </c>
      <c r="Y194" s="9">
        <f t="shared" si="9"/>
        <v>-750000</v>
      </c>
      <c r="Z194" s="6">
        <f>_xlfn.XLOOKUP($A194,'Data precios'!$A:$A,'Data precios'!G:G,"",0,-1)</f>
        <v>25000000</v>
      </c>
      <c r="AA194" s="6">
        <f>_xlfn.XLOOKUP($A194,'Data precios'!$A:$A,'Data precios'!H:H,"",0,-1)</f>
        <v>24250000</v>
      </c>
      <c r="AB194" s="6">
        <f>_xlfn.XLOOKUP($A194,'Data precios'!$A:$A,'Data precios'!I:I,"",0,-1)</f>
        <v>23500000</v>
      </c>
      <c r="AC194" s="6">
        <f>_xlfn.XLOOKUP($A194,'Data precios'!$A:$A,'Data precios'!J:J,"",0,-1)</f>
        <v>22500000</v>
      </c>
    </row>
    <row r="195" spans="1:29" ht="15" thickBot="1" x14ac:dyDescent="0.35">
      <c r="A195" t="s">
        <v>5604</v>
      </c>
      <c r="B195" t="s">
        <v>22</v>
      </c>
      <c r="C195" t="s">
        <v>54</v>
      </c>
      <c r="D195" t="s">
        <v>163</v>
      </c>
      <c r="E195" t="s">
        <v>164</v>
      </c>
      <c r="F195">
        <v>2026</v>
      </c>
      <c r="G195">
        <v>6400</v>
      </c>
      <c r="I195" t="s">
        <v>26</v>
      </c>
      <c r="J195" t="s">
        <v>8576</v>
      </c>
      <c r="K195">
        <v>77</v>
      </c>
      <c r="L195" t="s">
        <v>33</v>
      </c>
      <c r="M195">
        <v>14500000</v>
      </c>
      <c r="N195">
        <v>346740</v>
      </c>
      <c r="O195">
        <v>14846740</v>
      </c>
      <c r="P195">
        <v>16490000</v>
      </c>
      <c r="Q195">
        <v>1643260</v>
      </c>
      <c r="R195">
        <v>997</v>
      </c>
      <c r="S195" s="5">
        <f>IFERROR(VLOOKUP(A195,'Base ATR'!$1:$1048576,3,FALSE),O195)</f>
        <v>14500000</v>
      </c>
      <c r="T195" t="str">
        <f t="shared" si="5"/>
        <v>LIQUIDAR</v>
      </c>
      <c r="U195" s="6">
        <f t="shared" si="6"/>
        <v>14016500</v>
      </c>
      <c r="V195" s="18">
        <f>_xlfn.XLOOKUP(A195,'Data precios'!A:A,'Data precios'!D:D,"",0,-1)</f>
        <v>17900000</v>
      </c>
      <c r="W195" s="9">
        <f t="shared" si="7"/>
        <v>1410000</v>
      </c>
      <c r="X195" s="11">
        <f t="shared" si="8"/>
        <v>14320000</v>
      </c>
      <c r="Y195" s="9">
        <f t="shared" si="9"/>
        <v>-3580000</v>
      </c>
      <c r="Z195" s="6">
        <f>_xlfn.XLOOKUP($A195,'Data precios'!$A:$A,'Data precios'!G:G,"",0,-1)</f>
        <v>16647000</v>
      </c>
      <c r="AA195" s="6">
        <f>_xlfn.XLOOKUP($A195,'Data precios'!$A:$A,'Data precios'!H:H,"",0,-1)</f>
        <v>16110000</v>
      </c>
      <c r="AB195" s="6">
        <f>_xlfn.XLOOKUP($A195,'Data precios'!$A:$A,'Data precios'!I:I,"",0,-1)</f>
        <v>15215000</v>
      </c>
      <c r="AC195" s="6">
        <f>_xlfn.XLOOKUP($A195,'Data precios'!$A:$A,'Data precios'!J:J,"",0,-1)</f>
        <v>14320000</v>
      </c>
    </row>
    <row r="196" spans="1:29" ht="15" thickBot="1" x14ac:dyDescent="0.35">
      <c r="A196" t="s">
        <v>6560</v>
      </c>
      <c r="B196" t="s">
        <v>22</v>
      </c>
      <c r="C196" t="s">
        <v>70</v>
      </c>
      <c r="D196" t="s">
        <v>36</v>
      </c>
      <c r="E196" t="s">
        <v>8548</v>
      </c>
      <c r="F196">
        <v>2026</v>
      </c>
      <c r="G196">
        <v>22255</v>
      </c>
      <c r="I196" t="s">
        <v>26</v>
      </c>
      <c r="J196" t="s">
        <v>4039</v>
      </c>
      <c r="K196">
        <v>53</v>
      </c>
      <c r="L196" t="s">
        <v>33</v>
      </c>
      <c r="M196">
        <v>10000000</v>
      </c>
      <c r="N196">
        <v>279240</v>
      </c>
      <c r="O196">
        <v>10279240</v>
      </c>
      <c r="P196">
        <v>11690000</v>
      </c>
      <c r="Q196">
        <v>1410760</v>
      </c>
      <c r="R196">
        <v>1207</v>
      </c>
      <c r="S196" s="5">
        <f>IFERROR(VLOOKUP(A196,'Base ATR'!$1:$1048576,3,FALSE),O196)</f>
        <v>10000000</v>
      </c>
      <c r="T196" t="str">
        <f t="shared" si="5"/>
        <v>ROTACION BAJA</v>
      </c>
      <c r="U196" s="6">
        <f t="shared" si="6"/>
        <v>10521000</v>
      </c>
      <c r="V196" s="18">
        <f>_xlfn.XLOOKUP(A196,'Data precios'!A:A,'Data precios'!D:D,"",0,-1)</f>
        <v>11300000</v>
      </c>
      <c r="W196" s="9">
        <f t="shared" si="7"/>
        <v>-390000</v>
      </c>
      <c r="X196" s="11">
        <f t="shared" si="8"/>
        <v>11187000</v>
      </c>
      <c r="Y196" s="9">
        <f t="shared" si="9"/>
        <v>-113000</v>
      </c>
      <c r="Z196" s="6">
        <f>_xlfn.XLOOKUP($A196,'Data precios'!$A:$A,'Data precios'!G:G,"",0,-1)</f>
        <v>11639000</v>
      </c>
      <c r="AA196" s="6">
        <f>_xlfn.XLOOKUP($A196,'Data precios'!$A:$A,'Data precios'!H:H,"",0,-1)</f>
        <v>11300000</v>
      </c>
      <c r="AB196" s="6">
        <f>_xlfn.XLOOKUP($A196,'Data precios'!$A:$A,'Data precios'!I:I,"",0,-1)</f>
        <v>11187000</v>
      </c>
      <c r="AC196" s="6">
        <f>_xlfn.XLOOKUP($A196,'Data precios'!$A:$A,'Data precios'!J:J,"",0,-1)</f>
        <v>10509000</v>
      </c>
    </row>
    <row r="197" spans="1:29" ht="15" thickBot="1" x14ac:dyDescent="0.35">
      <c r="A197" t="s">
        <v>8712</v>
      </c>
      <c r="B197" t="s">
        <v>22</v>
      </c>
      <c r="C197" t="s">
        <v>54</v>
      </c>
      <c r="D197" t="s">
        <v>191</v>
      </c>
      <c r="E197" t="s">
        <v>10415</v>
      </c>
      <c r="F197">
        <v>2026</v>
      </c>
      <c r="G197">
        <v>6207</v>
      </c>
      <c r="I197" t="s">
        <v>26</v>
      </c>
      <c r="J197" t="s">
        <v>43</v>
      </c>
      <c r="K197">
        <v>0</v>
      </c>
      <c r="L197" t="s">
        <v>39</v>
      </c>
      <c r="M197">
        <v>15000000</v>
      </c>
      <c r="N197">
        <v>0</v>
      </c>
      <c r="O197">
        <v>15000000</v>
      </c>
      <c r="P197">
        <v>17490000</v>
      </c>
      <c r="Q197">
        <v>2490000</v>
      </c>
      <c r="R197">
        <v>1424</v>
      </c>
      <c r="S197" s="5">
        <f>IFERROR(VLOOKUP(A197,'Base ATR'!$1:$1048576,3,FALSE),O197)</f>
        <v>15000000</v>
      </c>
      <c r="T197" t="str">
        <f t="shared" si="5"/>
        <v>ROTACION ALTA</v>
      </c>
      <c r="U197" s="6">
        <f t="shared" si="6"/>
        <v>17490000</v>
      </c>
      <c r="V197" s="18">
        <f>_xlfn.XLOOKUP(A197,'Data precios'!A:A,'Data precios'!D:D,"",0,-1)</f>
        <v>17400000</v>
      </c>
      <c r="W197" s="9">
        <f t="shared" si="7"/>
        <v>-90000</v>
      </c>
      <c r="X197" s="11">
        <f t="shared" si="8"/>
        <v>16182000</v>
      </c>
      <c r="Y197" s="9">
        <f t="shared" si="9"/>
        <v>-1218000</v>
      </c>
      <c r="Z197" s="6">
        <f>_xlfn.XLOOKUP($A197,'Data precios'!$A:$A,'Data precios'!G:G,"",0,-1)</f>
        <v>16182000</v>
      </c>
      <c r="AA197" s="6">
        <f>_xlfn.XLOOKUP($A197,'Data precios'!$A:$A,'Data precios'!H:H,"",0,-1)</f>
        <v>15660000</v>
      </c>
      <c r="AB197" s="6">
        <f>_xlfn.XLOOKUP($A197,'Data precios'!$A:$A,'Data precios'!I:I,"",0,-1)</f>
        <v>14790000</v>
      </c>
      <c r="AC197" s="6">
        <f>_xlfn.XLOOKUP($A197,'Data precios'!$A:$A,'Data precios'!J:J,"",0,-1)</f>
        <v>13920000</v>
      </c>
    </row>
    <row r="198" spans="1:29" ht="15" thickBot="1" x14ac:dyDescent="0.35">
      <c r="A198" t="s">
        <v>8642</v>
      </c>
      <c r="B198" t="s">
        <v>22</v>
      </c>
      <c r="C198" t="s">
        <v>54</v>
      </c>
      <c r="D198" t="s">
        <v>50</v>
      </c>
      <c r="E198" t="s">
        <v>8643</v>
      </c>
      <c r="F198">
        <v>2026</v>
      </c>
      <c r="G198">
        <v>598</v>
      </c>
      <c r="I198" t="s">
        <v>26</v>
      </c>
      <c r="J198" t="s">
        <v>8552</v>
      </c>
      <c r="K198">
        <v>23</v>
      </c>
      <c r="L198" t="s">
        <v>47</v>
      </c>
      <c r="M198">
        <v>16500000</v>
      </c>
      <c r="N198">
        <v>376740</v>
      </c>
      <c r="O198">
        <v>16876740</v>
      </c>
      <c r="P198">
        <v>18990000</v>
      </c>
      <c r="Q198">
        <v>2113260</v>
      </c>
      <c r="R198">
        <v>1113</v>
      </c>
      <c r="S198" s="5">
        <f>IFERROR(VLOOKUP(A198,'Base ATR'!$1:$1048576,3,FALSE),O198)</f>
        <v>16500000</v>
      </c>
      <c r="T198" t="str">
        <f t="shared" si="5"/>
        <v>ROTACION ALTA</v>
      </c>
      <c r="U198" s="6">
        <f t="shared" si="6"/>
        <v>18990000</v>
      </c>
      <c r="V198" s="18">
        <f>_xlfn.XLOOKUP(A198,'Data precios'!A:A,'Data precios'!D:D,"",0,-1)</f>
        <v>19700000</v>
      </c>
      <c r="W198" s="9">
        <f t="shared" si="7"/>
        <v>710000</v>
      </c>
      <c r="X198" s="11">
        <f t="shared" si="8"/>
        <v>19109000</v>
      </c>
      <c r="Y198" s="9">
        <f t="shared" si="9"/>
        <v>-591000</v>
      </c>
      <c r="Z198" s="6">
        <f>_xlfn.XLOOKUP($A198,'Data precios'!$A:$A,'Data precios'!G:G,"",0,-1)</f>
        <v>19700000</v>
      </c>
      <c r="AA198" s="6">
        <f>_xlfn.XLOOKUP($A198,'Data precios'!$A:$A,'Data precios'!H:H,"",0,-1)</f>
        <v>19109000</v>
      </c>
      <c r="AB198" s="6">
        <f>_xlfn.XLOOKUP($A198,'Data precios'!$A:$A,'Data precios'!I:I,"",0,-1)</f>
        <v>18518000</v>
      </c>
      <c r="AC198" s="6">
        <f>_xlfn.XLOOKUP($A198,'Data precios'!$A:$A,'Data precios'!J:J,"",0,-1)</f>
        <v>17730000</v>
      </c>
    </row>
    <row r="199" spans="1:29" ht="15" thickBot="1" x14ac:dyDescent="0.35">
      <c r="A199" t="s">
        <v>8713</v>
      </c>
      <c r="B199" t="s">
        <v>22</v>
      </c>
      <c r="C199" t="s">
        <v>5291</v>
      </c>
      <c r="D199" t="s">
        <v>194</v>
      </c>
      <c r="E199" t="s">
        <v>10184</v>
      </c>
      <c r="F199">
        <v>2026</v>
      </c>
      <c r="G199">
        <v>2900</v>
      </c>
      <c r="I199" t="s">
        <v>26</v>
      </c>
      <c r="J199" t="s">
        <v>156</v>
      </c>
      <c r="K199">
        <v>5</v>
      </c>
      <c r="L199" t="s">
        <v>47</v>
      </c>
      <c r="M199">
        <v>10700000</v>
      </c>
      <c r="N199">
        <v>0</v>
      </c>
      <c r="O199">
        <v>10700000</v>
      </c>
      <c r="P199">
        <v>12790000</v>
      </c>
      <c r="Q199">
        <v>2090000</v>
      </c>
      <c r="R199">
        <v>1634</v>
      </c>
      <c r="S199" s="5">
        <f>IFERROR(VLOOKUP(A199,'Base ATR'!$1:$1048576,3,FALSE),O199)</f>
        <v>10700000</v>
      </c>
      <c r="T199" t="str">
        <f t="shared" si="5"/>
        <v>ROTACION ALTA</v>
      </c>
      <c r="U199" s="6">
        <f t="shared" si="6"/>
        <v>12790000</v>
      </c>
      <c r="V199" s="18">
        <f>_xlfn.XLOOKUP(A199,'Data precios'!A:A,'Data precios'!D:D,"",0,-1)</f>
        <v>13200000</v>
      </c>
      <c r="W199" s="9">
        <f t="shared" si="7"/>
        <v>410000</v>
      </c>
      <c r="X199" s="11">
        <f t="shared" si="8"/>
        <v>13596000</v>
      </c>
      <c r="Y199" s="9">
        <f t="shared" si="9"/>
        <v>396000</v>
      </c>
      <c r="Z199" s="6">
        <f>_xlfn.XLOOKUP($A199,'Data precios'!$A:$A,'Data precios'!G:G,"",0,-1)</f>
        <v>13596000</v>
      </c>
      <c r="AA199" s="6">
        <f>_xlfn.XLOOKUP($A199,'Data precios'!$A:$A,'Data precios'!H:H,"",0,-1)</f>
        <v>13200000</v>
      </c>
      <c r="AB199" s="6">
        <f>_xlfn.XLOOKUP($A199,'Data precios'!$A:$A,'Data precios'!I:I,"",0,-1)</f>
        <v>13068000</v>
      </c>
      <c r="AC199" s="6">
        <f>_xlfn.XLOOKUP($A199,'Data precios'!$A:$A,'Data precios'!J:J,"",0,-1)</f>
        <v>12276000</v>
      </c>
    </row>
    <row r="200" spans="1:29" ht="15" thickBot="1" x14ac:dyDescent="0.35">
      <c r="A200" t="s">
        <v>480</v>
      </c>
      <c r="B200" t="s">
        <v>385</v>
      </c>
      <c r="C200" t="s">
        <v>5338</v>
      </c>
      <c r="D200" t="s">
        <v>188</v>
      </c>
      <c r="E200" t="s">
        <v>8599</v>
      </c>
      <c r="F200">
        <v>2017</v>
      </c>
      <c r="G200">
        <v>200000</v>
      </c>
      <c r="I200" t="s">
        <v>26</v>
      </c>
      <c r="J200" t="s">
        <v>43</v>
      </c>
      <c r="K200">
        <v>209</v>
      </c>
      <c r="L200" t="s">
        <v>52</v>
      </c>
      <c r="M200">
        <v>12605042</v>
      </c>
      <c r="N200">
        <v>0</v>
      </c>
      <c r="O200">
        <v>12605042</v>
      </c>
      <c r="P200">
        <v>17690000</v>
      </c>
      <c r="Q200">
        <v>5084958</v>
      </c>
      <c r="R200">
        <v>2874</v>
      </c>
      <c r="S200" s="5">
        <f>IFERROR(VLOOKUP(A200,'Base ATR'!$1:$1048576,3,FALSE),O200)</f>
        <v>15000000</v>
      </c>
      <c r="T200" t="str">
        <f t="shared" ref="T200:T218" si="10">IF(K200&lt;=30,"ROTACION ALTA",IF(K200&lt;30,"ROTACION MEDIA",IF(K200&lt;60,"ROTACION BAJA",IF(K200&gt;60,"LIQUIDAR"))))</f>
        <v>LIQUIDAR</v>
      </c>
      <c r="U200" s="6">
        <f t="shared" ref="U200:U218" si="11">IF(T200="ROTACION ALTA",P200,IF(T200="ROTACION MEDIA",P200*0.97,IF(T200="ROTACION BAJA",P200*0.9,IF(T200="LIQUIDAR",P200*0.85))))</f>
        <v>15036500</v>
      </c>
      <c r="V200" s="18" t="str">
        <f>_xlfn.XLOOKUP(A200,'Data precios'!A:A,'Data precios'!D:D,"",0,-1)</f>
        <v>-</v>
      </c>
      <c r="W200" s="9" t="e">
        <f t="shared" ref="W200:W218" si="12">V200-P200</f>
        <v>#VALUE!</v>
      </c>
      <c r="X200" s="11" t="str">
        <f t="shared" ref="X200:X218" si="13">IF(K200&lt;=15,Z200,IF(K200&lt;30,AA200,IF(K200&lt;60,AB200,IF(K200&gt;60,AC200))))</f>
        <v/>
      </c>
      <c r="Y200" s="9" t="str">
        <f t="shared" ref="Y200:Y218" si="14">IFERROR(X200-V200,"")</f>
        <v/>
      </c>
      <c r="Z200" s="6" t="str">
        <f>_xlfn.XLOOKUP($A200,'Data precios'!$A:$A,'Data precios'!G:G,"",0,-1)</f>
        <v/>
      </c>
      <c r="AA200" s="6" t="str">
        <f>_xlfn.XLOOKUP($A200,'Data precios'!$A:$A,'Data precios'!H:H,"",0,-1)</f>
        <v/>
      </c>
      <c r="AB200" s="6" t="str">
        <f>_xlfn.XLOOKUP($A200,'Data precios'!$A:$A,'Data precios'!I:I,"",0,-1)</f>
        <v/>
      </c>
      <c r="AC200" s="6" t="str">
        <f>_xlfn.XLOOKUP($A200,'Data precios'!$A:$A,'Data precios'!J:J,"",0,-1)</f>
        <v/>
      </c>
    </row>
    <row r="201" spans="1:29" ht="15" thickBot="1" x14ac:dyDescent="0.35">
      <c r="A201" t="s">
        <v>8611</v>
      </c>
      <c r="B201" t="s">
        <v>385</v>
      </c>
      <c r="C201" t="s">
        <v>5291</v>
      </c>
      <c r="D201" t="s">
        <v>89</v>
      </c>
      <c r="E201" t="s">
        <v>8612</v>
      </c>
      <c r="F201">
        <v>2020</v>
      </c>
      <c r="G201">
        <v>10500</v>
      </c>
      <c r="I201" t="s">
        <v>26</v>
      </c>
      <c r="J201" t="s">
        <v>60</v>
      </c>
      <c r="K201">
        <v>1155</v>
      </c>
      <c r="L201" t="s">
        <v>28</v>
      </c>
      <c r="M201">
        <v>10356480</v>
      </c>
      <c r="N201">
        <v>72666</v>
      </c>
      <c r="O201">
        <v>10429146</v>
      </c>
      <c r="P201">
        <v>8990000</v>
      </c>
      <c r="Q201">
        <v>-1439146</v>
      </c>
      <c r="R201">
        <v>-1601</v>
      </c>
      <c r="S201" s="5">
        <f>IFERROR(VLOOKUP(A201,'Base ATR'!$1:$1048576,3,FALSE),O201)</f>
        <v>10429146</v>
      </c>
      <c r="T201" t="str">
        <f t="shared" si="10"/>
        <v>LIQUIDAR</v>
      </c>
      <c r="U201" s="6">
        <f t="shared" si="11"/>
        <v>7641500</v>
      </c>
      <c r="V201" s="18">
        <f>_xlfn.XLOOKUP(A201,'Data precios'!A:A,'Data precios'!D:D,"",0,-1)</f>
        <v>7460000</v>
      </c>
      <c r="W201" s="9">
        <f t="shared" si="12"/>
        <v>-1530000</v>
      </c>
      <c r="X201" s="11">
        <f t="shared" si="13"/>
        <v>6341000</v>
      </c>
      <c r="Y201" s="9">
        <f t="shared" si="14"/>
        <v>-1119000</v>
      </c>
      <c r="Z201" s="6">
        <f>_xlfn.XLOOKUP($A201,'Data precios'!$A:$A,'Data precios'!G:G,"",0,-1)</f>
        <v>6341000</v>
      </c>
      <c r="AA201" s="6">
        <f>_xlfn.XLOOKUP($A201,'Data precios'!$A:$A,'Data precios'!H:H,"",0,-1)</f>
        <v>6341000</v>
      </c>
      <c r="AB201" s="6">
        <f>_xlfn.XLOOKUP($A201,'Data precios'!$A:$A,'Data precios'!I:I,"",0,-1)</f>
        <v>6341000</v>
      </c>
      <c r="AC201" s="6">
        <f>_xlfn.XLOOKUP($A201,'Data precios'!$A:$A,'Data precios'!J:J,"",0,-1)</f>
        <v>6341000</v>
      </c>
    </row>
    <row r="202" spans="1:29" ht="15" thickBot="1" x14ac:dyDescent="0.35">
      <c r="A202" t="s">
        <v>8706</v>
      </c>
      <c r="B202" t="s">
        <v>385</v>
      </c>
      <c r="C202" t="s">
        <v>5324</v>
      </c>
      <c r="D202" t="s">
        <v>194</v>
      </c>
      <c r="E202" t="s">
        <v>8707</v>
      </c>
      <c r="F202">
        <v>2020</v>
      </c>
      <c r="G202">
        <v>0</v>
      </c>
      <c r="I202" t="s">
        <v>343</v>
      </c>
      <c r="J202" t="s">
        <v>5328</v>
      </c>
      <c r="K202">
        <v>2305</v>
      </c>
      <c r="L202" t="s">
        <v>8658</v>
      </c>
      <c r="M202">
        <v>6854706</v>
      </c>
      <c r="N202">
        <v>2676883</v>
      </c>
      <c r="O202">
        <v>9531589</v>
      </c>
      <c r="P202">
        <v>12490000</v>
      </c>
      <c r="Q202">
        <v>2958411</v>
      </c>
      <c r="R202">
        <v>2369</v>
      </c>
      <c r="S202" s="5">
        <f>IFERROR(VLOOKUP(A202,'Base ATR'!$1:$1048576,3,FALSE),O202)</f>
        <v>9531589</v>
      </c>
      <c r="T202" t="str">
        <f t="shared" si="10"/>
        <v>LIQUIDAR</v>
      </c>
      <c r="U202" s="6">
        <f t="shared" si="11"/>
        <v>10616500</v>
      </c>
      <c r="V202" s="18" t="str">
        <f>_xlfn.XLOOKUP(A202,'Data precios'!A:A,'Data precios'!D:D,"",0,-1)</f>
        <v>USO SERVICIO/GERENCIA</v>
      </c>
      <c r="W202" s="9" t="e">
        <f t="shared" si="12"/>
        <v>#VALUE!</v>
      </c>
      <c r="X202" s="11" t="str">
        <f t="shared" si="13"/>
        <v/>
      </c>
      <c r="Y202" s="9" t="str">
        <f t="shared" si="14"/>
        <v/>
      </c>
      <c r="Z202" s="6" t="str">
        <f>_xlfn.XLOOKUP($A202,'Data precios'!$A:$A,'Data precios'!G:G,"",0,-1)</f>
        <v/>
      </c>
      <c r="AA202" s="6" t="str">
        <f>_xlfn.XLOOKUP($A202,'Data precios'!$A:$A,'Data precios'!H:H,"",0,-1)</f>
        <v/>
      </c>
      <c r="AB202" s="6" t="str">
        <f>_xlfn.XLOOKUP($A202,'Data precios'!$A:$A,'Data precios'!I:I,"",0,-1)</f>
        <v/>
      </c>
      <c r="AC202" s="6" t="str">
        <f>_xlfn.XLOOKUP($A202,'Data precios'!$A:$A,'Data precios'!J:J,"",0,-1)</f>
        <v/>
      </c>
    </row>
    <row r="203" spans="1:29" ht="15" thickBot="1" x14ac:dyDescent="0.35">
      <c r="A203" t="s">
        <v>8605</v>
      </c>
      <c r="B203" t="s">
        <v>385</v>
      </c>
      <c r="C203" t="s">
        <v>4006</v>
      </c>
      <c r="D203" t="s">
        <v>188</v>
      </c>
      <c r="E203" t="s">
        <v>8606</v>
      </c>
      <c r="F203">
        <v>2022</v>
      </c>
      <c r="G203">
        <v>0</v>
      </c>
      <c r="I203" t="s">
        <v>26</v>
      </c>
      <c r="J203" t="s">
        <v>43</v>
      </c>
      <c r="K203">
        <v>333</v>
      </c>
      <c r="L203" t="s">
        <v>52</v>
      </c>
      <c r="M203">
        <v>31092437</v>
      </c>
      <c r="N203">
        <v>0</v>
      </c>
      <c r="O203">
        <v>31092437</v>
      </c>
      <c r="P203">
        <v>37000000</v>
      </c>
      <c r="Q203">
        <v>5907563</v>
      </c>
      <c r="R203">
        <v>1597</v>
      </c>
      <c r="S203" s="5">
        <f>IFERROR(VLOOKUP(A203,'Base ATR'!$1:$1048576,3,FALSE),O203)</f>
        <v>31092437</v>
      </c>
      <c r="T203" t="str">
        <f t="shared" si="10"/>
        <v>LIQUIDAR</v>
      </c>
      <c r="U203" s="6">
        <f t="shared" si="11"/>
        <v>31450000</v>
      </c>
      <c r="V203" s="18" t="str">
        <f>_xlfn.XLOOKUP(A203,'Data precios'!A:A,'Data precios'!D:D,"",0,-1)</f>
        <v>-</v>
      </c>
      <c r="W203" s="9" t="e">
        <f t="shared" si="12"/>
        <v>#VALUE!</v>
      </c>
      <c r="X203" s="11" t="str">
        <f t="shared" si="13"/>
        <v/>
      </c>
      <c r="Y203" s="9" t="str">
        <f t="shared" si="14"/>
        <v/>
      </c>
      <c r="Z203" s="6" t="str">
        <f>_xlfn.XLOOKUP($A203,'Data precios'!$A:$A,'Data precios'!G:G,"",0,-1)</f>
        <v/>
      </c>
      <c r="AA203" s="6" t="str">
        <f>_xlfn.XLOOKUP($A203,'Data precios'!$A:$A,'Data precios'!H:H,"",0,-1)</f>
        <v/>
      </c>
      <c r="AB203" s="6" t="str">
        <f>_xlfn.XLOOKUP($A203,'Data precios'!$A:$A,'Data precios'!I:I,"",0,-1)</f>
        <v/>
      </c>
      <c r="AC203" s="6" t="str">
        <f>_xlfn.XLOOKUP($A203,'Data precios'!$A:$A,'Data precios'!J:J,"",0,-1)</f>
        <v/>
      </c>
    </row>
    <row r="204" spans="1:29" ht="15" thickBot="1" x14ac:dyDescent="0.35">
      <c r="A204" t="s">
        <v>8608</v>
      </c>
      <c r="B204" t="s">
        <v>385</v>
      </c>
      <c r="C204" t="s">
        <v>5291</v>
      </c>
      <c r="D204" t="s">
        <v>5297</v>
      </c>
      <c r="E204" t="s">
        <v>8609</v>
      </c>
      <c r="F204">
        <v>2023</v>
      </c>
      <c r="G204">
        <v>3400</v>
      </c>
      <c r="I204" t="s">
        <v>26</v>
      </c>
      <c r="J204" t="s">
        <v>38</v>
      </c>
      <c r="K204">
        <v>805</v>
      </c>
      <c r="L204" t="s">
        <v>8570</v>
      </c>
      <c r="M204">
        <v>21408968</v>
      </c>
      <c r="N204">
        <v>367754</v>
      </c>
      <c r="O204">
        <v>21776722</v>
      </c>
      <c r="P204">
        <v>21408969</v>
      </c>
      <c r="Q204">
        <v>-367753</v>
      </c>
      <c r="R204">
        <v>-172</v>
      </c>
      <c r="S204" s="5">
        <f>IFERROR(VLOOKUP(A204,'Base ATR'!$1:$1048576,3,FALSE),O204)</f>
        <v>21776722</v>
      </c>
      <c r="T204" t="str">
        <f t="shared" si="10"/>
        <v>LIQUIDAR</v>
      </c>
      <c r="U204" s="6">
        <f t="shared" si="11"/>
        <v>18197623.649999999</v>
      </c>
      <c r="V204" s="18">
        <f>_xlfn.XLOOKUP(A204,'Data precios'!A:A,'Data precios'!D:D,"",0,-1)</f>
        <v>10700000</v>
      </c>
      <c r="W204" s="9">
        <f t="shared" si="12"/>
        <v>-10708969</v>
      </c>
      <c r="X204" s="11">
        <f t="shared" si="13"/>
        <v>9095000</v>
      </c>
      <c r="Y204" s="9">
        <f t="shared" si="14"/>
        <v>-1605000</v>
      </c>
      <c r="Z204" s="6">
        <f>_xlfn.XLOOKUP($A204,'Data precios'!$A:$A,'Data precios'!G:G,"",0,-1)</f>
        <v>9095000</v>
      </c>
      <c r="AA204" s="6">
        <f>_xlfn.XLOOKUP($A204,'Data precios'!$A:$A,'Data precios'!H:H,"",0,-1)</f>
        <v>9095000</v>
      </c>
      <c r="AB204" s="6">
        <f>_xlfn.XLOOKUP($A204,'Data precios'!$A:$A,'Data precios'!I:I,"",0,-1)</f>
        <v>9095000</v>
      </c>
      <c r="AC204" s="6">
        <f>_xlfn.XLOOKUP($A204,'Data precios'!$A:$A,'Data precios'!J:J,"",0,-1)</f>
        <v>9095000</v>
      </c>
    </row>
    <row r="205" spans="1:29" ht="15" thickBot="1" x14ac:dyDescent="0.35">
      <c r="A205" t="s">
        <v>4136</v>
      </c>
      <c r="B205" t="s">
        <v>385</v>
      </c>
      <c r="C205" t="s">
        <v>30</v>
      </c>
      <c r="D205" t="s">
        <v>36</v>
      </c>
      <c r="E205" t="s">
        <v>3995</v>
      </c>
      <c r="F205">
        <v>2023</v>
      </c>
      <c r="G205">
        <v>717</v>
      </c>
      <c r="I205" t="s">
        <v>26</v>
      </c>
      <c r="J205" t="s">
        <v>4039</v>
      </c>
      <c r="K205">
        <v>587</v>
      </c>
      <c r="L205" t="s">
        <v>33</v>
      </c>
      <c r="M205">
        <v>22851906</v>
      </c>
      <c r="N205">
        <v>0</v>
      </c>
      <c r="O205">
        <v>22851906</v>
      </c>
      <c r="P205">
        <v>15990000</v>
      </c>
      <c r="Q205">
        <v>-6861906</v>
      </c>
      <c r="R205">
        <v>-4291</v>
      </c>
      <c r="S205" s="5">
        <f>IFERROR(VLOOKUP(A205,'Base ATR'!$1:$1048576,3,FALSE),O205)</f>
        <v>22851906</v>
      </c>
      <c r="T205" t="str">
        <f t="shared" si="10"/>
        <v>LIQUIDAR</v>
      </c>
      <c r="U205" s="6">
        <f t="shared" si="11"/>
        <v>13591500</v>
      </c>
      <c r="V205" s="18">
        <f>_xlfn.XLOOKUP(A205,'Data precios'!A:A,'Data precios'!D:D,"",0,-1)</f>
        <v>14700000</v>
      </c>
      <c r="W205" s="9">
        <f t="shared" si="12"/>
        <v>-1290000</v>
      </c>
      <c r="X205" s="11">
        <f t="shared" si="13"/>
        <v>12495000</v>
      </c>
      <c r="Y205" s="9">
        <f t="shared" si="14"/>
        <v>-2205000</v>
      </c>
      <c r="Z205" s="6">
        <f>_xlfn.XLOOKUP($A205,'Data precios'!$A:$A,'Data precios'!G:G,"",0,-1)</f>
        <v>12495000</v>
      </c>
      <c r="AA205" s="6">
        <f>_xlfn.XLOOKUP($A205,'Data precios'!$A:$A,'Data precios'!H:H,"",0,-1)</f>
        <v>12495000</v>
      </c>
      <c r="AB205" s="6">
        <f>_xlfn.XLOOKUP($A205,'Data precios'!$A:$A,'Data precios'!I:I,"",0,-1)</f>
        <v>12495000</v>
      </c>
      <c r="AC205" s="6">
        <f>_xlfn.XLOOKUP($A205,'Data precios'!$A:$A,'Data precios'!J:J,"",0,-1)</f>
        <v>12495000</v>
      </c>
    </row>
    <row r="206" spans="1:29" ht="15" thickBot="1" x14ac:dyDescent="0.35">
      <c r="A206" t="s">
        <v>5326</v>
      </c>
      <c r="B206" t="s">
        <v>385</v>
      </c>
      <c r="C206" t="s">
        <v>5324</v>
      </c>
      <c r="D206" t="s">
        <v>5327</v>
      </c>
      <c r="E206" t="s">
        <v>5333</v>
      </c>
      <c r="F206">
        <v>2023</v>
      </c>
      <c r="G206">
        <v>11258</v>
      </c>
      <c r="I206" t="s">
        <v>26</v>
      </c>
      <c r="J206" t="s">
        <v>5328</v>
      </c>
      <c r="K206">
        <v>467</v>
      </c>
      <c r="L206" t="s">
        <v>33</v>
      </c>
      <c r="M206">
        <v>22990000</v>
      </c>
      <c r="N206">
        <v>20000</v>
      </c>
      <c r="O206">
        <v>23010000</v>
      </c>
      <c r="P206">
        <v>22990000</v>
      </c>
      <c r="Q206">
        <v>-20000</v>
      </c>
      <c r="R206">
        <v>-9</v>
      </c>
      <c r="S206" s="5">
        <f>IFERROR(VLOOKUP(A206,'Base ATR'!$1:$1048576,3,FALSE),O206)</f>
        <v>23010000</v>
      </c>
      <c r="T206" t="str">
        <f t="shared" si="10"/>
        <v>LIQUIDAR</v>
      </c>
      <c r="U206" s="6">
        <f t="shared" si="11"/>
        <v>19541500</v>
      </c>
      <c r="V206" s="18">
        <f>_xlfn.XLOOKUP(A206,'Data precios'!A:A,'Data precios'!D:D,"",0,-1)</f>
        <v>13700000</v>
      </c>
      <c r="W206" s="9">
        <f t="shared" si="12"/>
        <v>-9290000</v>
      </c>
      <c r="X206" s="11">
        <f t="shared" si="13"/>
        <v>11645000</v>
      </c>
      <c r="Y206" s="9">
        <f t="shared" si="14"/>
        <v>-2055000</v>
      </c>
      <c r="Z206" s="6">
        <f>_xlfn.XLOOKUP($A206,'Data precios'!$A:$A,'Data precios'!G:G,"",0,-1)</f>
        <v>11645000</v>
      </c>
      <c r="AA206" s="6">
        <f>_xlfn.XLOOKUP($A206,'Data precios'!$A:$A,'Data precios'!H:H,"",0,-1)</f>
        <v>11645000</v>
      </c>
      <c r="AB206" s="6">
        <f>_xlfn.XLOOKUP($A206,'Data precios'!$A:$A,'Data precios'!I:I,"",0,-1)</f>
        <v>11645000</v>
      </c>
      <c r="AC206" s="6">
        <f>_xlfn.XLOOKUP($A206,'Data precios'!$A:$A,'Data precios'!J:J,"",0,-1)</f>
        <v>11645000</v>
      </c>
    </row>
    <row r="207" spans="1:29" ht="15" thickBot="1" x14ac:dyDescent="0.35">
      <c r="A207" t="s">
        <v>4135</v>
      </c>
      <c r="B207" t="s">
        <v>385</v>
      </c>
      <c r="C207" t="s">
        <v>54</v>
      </c>
      <c r="D207" t="s">
        <v>163</v>
      </c>
      <c r="E207" t="s">
        <v>395</v>
      </c>
      <c r="F207">
        <v>2024</v>
      </c>
      <c r="G207">
        <v>10171</v>
      </c>
      <c r="I207" t="s">
        <v>343</v>
      </c>
      <c r="J207" t="s">
        <v>43</v>
      </c>
      <c r="K207">
        <v>308</v>
      </c>
      <c r="L207" t="s">
        <v>33</v>
      </c>
      <c r="M207">
        <v>17583866</v>
      </c>
      <c r="N207">
        <v>1418899</v>
      </c>
      <c r="O207">
        <v>19002765</v>
      </c>
      <c r="P207">
        <v>18090000</v>
      </c>
      <c r="Q207">
        <v>-912765</v>
      </c>
      <c r="R207">
        <v>-505</v>
      </c>
      <c r="S207" s="5">
        <f>IFERROR(VLOOKUP(A207,'Base ATR'!$1:$1048576,3,FALSE),O207)</f>
        <v>19002765</v>
      </c>
      <c r="T207" t="str">
        <f t="shared" si="10"/>
        <v>LIQUIDAR</v>
      </c>
      <c r="U207" s="6">
        <f t="shared" si="11"/>
        <v>15376500</v>
      </c>
      <c r="V207" s="18">
        <f>_xlfn.XLOOKUP(A207,'Data precios'!A:A,'Data precios'!D:D,"",0,-1)</f>
        <v>17000000</v>
      </c>
      <c r="W207" s="9">
        <f t="shared" si="12"/>
        <v>-1090000</v>
      </c>
      <c r="X207" s="11">
        <f t="shared" si="13"/>
        <v>14450000</v>
      </c>
      <c r="Y207" s="9">
        <f t="shared" si="14"/>
        <v>-2550000</v>
      </c>
      <c r="Z207" s="6">
        <f>_xlfn.XLOOKUP($A207,'Data precios'!$A:$A,'Data precios'!G:G,"",0,-1)</f>
        <v>14450000</v>
      </c>
      <c r="AA207" s="6">
        <f>_xlfn.XLOOKUP($A207,'Data precios'!$A:$A,'Data precios'!H:H,"",0,-1)</f>
        <v>14450000</v>
      </c>
      <c r="AB207" s="6">
        <f>_xlfn.XLOOKUP($A207,'Data precios'!$A:$A,'Data precios'!I:I,"",0,-1)</f>
        <v>14450000</v>
      </c>
      <c r="AC207" s="6">
        <f>_xlfn.XLOOKUP($A207,'Data precios'!$A:$A,'Data precios'!J:J,"",0,-1)</f>
        <v>14450000</v>
      </c>
    </row>
    <row r="208" spans="1:29" ht="15" thickBot="1" x14ac:dyDescent="0.35">
      <c r="A208" t="s">
        <v>415</v>
      </c>
      <c r="B208" t="s">
        <v>385</v>
      </c>
      <c r="C208" t="s">
        <v>4006</v>
      </c>
      <c r="D208" t="s">
        <v>4043</v>
      </c>
      <c r="E208" t="s">
        <v>4146</v>
      </c>
      <c r="F208">
        <v>2025</v>
      </c>
      <c r="G208">
        <v>0</v>
      </c>
      <c r="I208" t="s">
        <v>26</v>
      </c>
      <c r="J208" t="s">
        <v>43</v>
      </c>
      <c r="K208">
        <v>161</v>
      </c>
      <c r="L208" t="s">
        <v>8593</v>
      </c>
      <c r="M208">
        <v>37656800</v>
      </c>
      <c r="N208">
        <v>0</v>
      </c>
      <c r="O208">
        <v>37656800</v>
      </c>
      <c r="P208">
        <v>44811592</v>
      </c>
      <c r="Q208">
        <v>7154792</v>
      </c>
      <c r="R208">
        <v>1597</v>
      </c>
      <c r="S208" s="5">
        <f>IFERROR(VLOOKUP(A208,'Base ATR'!$1:$1048576,3,FALSE),O208)</f>
        <v>44811592</v>
      </c>
      <c r="T208" t="str">
        <f t="shared" si="10"/>
        <v>LIQUIDAR</v>
      </c>
      <c r="U208" s="6">
        <f t="shared" si="11"/>
        <v>38089853.199999996</v>
      </c>
      <c r="V208" s="18" t="str">
        <f>_xlfn.XLOOKUP(A208,'Data precios'!A:A,'Data precios'!D:D,"",0,-1)</f>
        <v>-</v>
      </c>
      <c r="W208" s="9" t="e">
        <f t="shared" si="12"/>
        <v>#VALUE!</v>
      </c>
      <c r="X208" s="11" t="str">
        <f t="shared" si="13"/>
        <v/>
      </c>
      <c r="Y208" s="9" t="str">
        <f t="shared" si="14"/>
        <v/>
      </c>
      <c r="Z208" s="6" t="str">
        <f>_xlfn.XLOOKUP($A208,'Data precios'!$A:$A,'Data precios'!G:G,"",0,-1)</f>
        <v/>
      </c>
      <c r="AA208" s="6" t="str">
        <f>_xlfn.XLOOKUP($A208,'Data precios'!$A:$A,'Data precios'!H:H,"",0,-1)</f>
        <v/>
      </c>
      <c r="AB208" s="6" t="str">
        <f>_xlfn.XLOOKUP($A208,'Data precios'!$A:$A,'Data precios'!I:I,"",0,-1)</f>
        <v/>
      </c>
      <c r="AC208" s="6" t="str">
        <f>_xlfn.XLOOKUP($A208,'Data precios'!$A:$A,'Data precios'!J:J,"",0,-1)</f>
        <v/>
      </c>
    </row>
    <row r="209" spans="1:29" ht="15" thickBot="1" x14ac:dyDescent="0.35">
      <c r="A209" t="s">
        <v>5323</v>
      </c>
      <c r="B209" t="s">
        <v>385</v>
      </c>
      <c r="C209" t="s">
        <v>5324</v>
      </c>
      <c r="D209" t="s">
        <v>194</v>
      </c>
      <c r="E209" t="s">
        <v>5332</v>
      </c>
      <c r="F209">
        <v>2024</v>
      </c>
      <c r="G209">
        <v>40010</v>
      </c>
      <c r="I209" t="s">
        <v>343</v>
      </c>
      <c r="J209" t="s">
        <v>5325</v>
      </c>
      <c r="K209">
        <v>862</v>
      </c>
      <c r="L209" t="s">
        <v>344</v>
      </c>
      <c r="M209">
        <v>29750700</v>
      </c>
      <c r="N209">
        <v>2559508</v>
      </c>
      <c r="O209">
        <v>32310208</v>
      </c>
      <c r="P209">
        <v>31990000</v>
      </c>
      <c r="Q209">
        <v>-320208</v>
      </c>
      <c r="R209">
        <v>-1</v>
      </c>
      <c r="S209" s="5">
        <f>IFERROR(VLOOKUP(A209,'Base ATR'!$1:$1048576,3,FALSE),O209)</f>
        <v>32310208</v>
      </c>
      <c r="T209" t="str">
        <f t="shared" si="10"/>
        <v>LIQUIDAR</v>
      </c>
      <c r="U209" s="6">
        <f t="shared" si="11"/>
        <v>27191500</v>
      </c>
      <c r="V209" s="18">
        <f>_xlfn.XLOOKUP(A209,'Data precios'!A:A,'Data precios'!D:D,"",0,-1)</f>
        <v>28000000</v>
      </c>
      <c r="W209" s="9">
        <f t="shared" si="12"/>
        <v>-3990000</v>
      </c>
      <c r="X209" s="11">
        <f t="shared" si="13"/>
        <v>23800000</v>
      </c>
      <c r="Y209" s="9">
        <f t="shared" si="14"/>
        <v>-4200000</v>
      </c>
      <c r="Z209" s="6">
        <f>_xlfn.XLOOKUP($A209,'Data precios'!$A:$A,'Data precios'!G:G,"",0,-1)</f>
        <v>23800000</v>
      </c>
      <c r="AA209" s="6">
        <f>_xlfn.XLOOKUP($A209,'Data precios'!$A:$A,'Data precios'!H:H,"",0,-1)</f>
        <v>23800000</v>
      </c>
      <c r="AB209" s="6">
        <f>_xlfn.XLOOKUP($A209,'Data precios'!$A:$A,'Data precios'!I:I,"",0,-1)</f>
        <v>23800000</v>
      </c>
      <c r="AC209" s="6">
        <f>_xlfn.XLOOKUP($A209,'Data precios'!$A:$A,'Data precios'!J:J,"",0,-1)</f>
        <v>23800000</v>
      </c>
    </row>
    <row r="210" spans="1:29" ht="15" thickBot="1" x14ac:dyDescent="0.35">
      <c r="A210" t="s">
        <v>8600</v>
      </c>
      <c r="B210" t="s">
        <v>385</v>
      </c>
      <c r="C210" t="s">
        <v>8601</v>
      </c>
      <c r="D210" t="s">
        <v>182</v>
      </c>
      <c r="E210" t="s">
        <v>8602</v>
      </c>
      <c r="F210">
        <v>2023</v>
      </c>
      <c r="G210">
        <v>0</v>
      </c>
      <c r="I210" t="s">
        <v>26</v>
      </c>
      <c r="J210" t="s">
        <v>222</v>
      </c>
      <c r="K210">
        <v>258</v>
      </c>
      <c r="L210" t="s">
        <v>52</v>
      </c>
      <c r="M210">
        <v>22563664</v>
      </c>
      <c r="N210">
        <v>0</v>
      </c>
      <c r="O210">
        <v>22563664</v>
      </c>
      <c r="P210">
        <v>22563664</v>
      </c>
      <c r="Q210">
        <v>0</v>
      </c>
      <c r="R210">
        <v>0</v>
      </c>
      <c r="S210" s="5">
        <f>IFERROR(VLOOKUP(A210,'Base ATR'!$1:$1048576,3,FALSE),O210)</f>
        <v>22563664</v>
      </c>
      <c r="T210" t="str">
        <f t="shared" si="10"/>
        <v>LIQUIDAR</v>
      </c>
      <c r="U210" s="6">
        <f t="shared" si="11"/>
        <v>19179114.399999999</v>
      </c>
      <c r="V210" s="18" t="str">
        <f>_xlfn.XLOOKUP(A210,'Data precios'!A:A,'Data precios'!D:D,"",0,-1)</f>
        <v>Falta km</v>
      </c>
      <c r="W210" s="9" t="e">
        <f t="shared" si="12"/>
        <v>#VALUE!</v>
      </c>
      <c r="X210" s="11" t="str">
        <f t="shared" si="13"/>
        <v/>
      </c>
      <c r="Y210" s="9" t="str">
        <f t="shared" si="14"/>
        <v/>
      </c>
      <c r="Z210" s="6" t="str">
        <f>_xlfn.XLOOKUP($A210,'Data precios'!$A:$A,'Data precios'!G:G,"",0,-1)</f>
        <v/>
      </c>
      <c r="AA210" s="6" t="str">
        <f>_xlfn.XLOOKUP($A210,'Data precios'!$A:$A,'Data precios'!H:H,"",0,-1)</f>
        <v/>
      </c>
      <c r="AB210" s="6" t="str">
        <f>_xlfn.XLOOKUP($A210,'Data precios'!$A:$A,'Data precios'!I:I,"",0,-1)</f>
        <v/>
      </c>
      <c r="AC210" s="6" t="str">
        <f>_xlfn.XLOOKUP($A210,'Data precios'!$A:$A,'Data precios'!J:J,"",0,-1)</f>
        <v/>
      </c>
    </row>
    <row r="211" spans="1:29" ht="15" thickBot="1" x14ac:dyDescent="0.35">
      <c r="A211" t="s">
        <v>390</v>
      </c>
      <c r="B211" t="s">
        <v>385</v>
      </c>
      <c r="C211" t="s">
        <v>391</v>
      </c>
      <c r="D211" t="s">
        <v>392</v>
      </c>
      <c r="E211" t="s">
        <v>393</v>
      </c>
      <c r="F211">
        <v>2024</v>
      </c>
      <c r="G211">
        <v>19482</v>
      </c>
      <c r="I211" t="s">
        <v>343</v>
      </c>
      <c r="J211" t="s">
        <v>173</v>
      </c>
      <c r="K211">
        <v>318</v>
      </c>
      <c r="L211" t="s">
        <v>344</v>
      </c>
      <c r="M211">
        <v>29403361</v>
      </c>
      <c r="N211">
        <v>1237255</v>
      </c>
      <c r="O211">
        <v>30640616</v>
      </c>
      <c r="P211">
        <v>28990000</v>
      </c>
      <c r="Q211">
        <v>-1650616</v>
      </c>
      <c r="R211">
        <v>-569</v>
      </c>
      <c r="S211" s="5">
        <f>IFERROR(VLOOKUP(A211,'Base ATR'!$1:$1048576,3,FALSE),O211)</f>
        <v>30640616</v>
      </c>
      <c r="T211" t="str">
        <f t="shared" si="10"/>
        <v>LIQUIDAR</v>
      </c>
      <c r="U211" s="6">
        <f t="shared" si="11"/>
        <v>24641500</v>
      </c>
      <c r="V211" s="18">
        <f>_xlfn.XLOOKUP(A211,'Data precios'!A:A,'Data precios'!D:D,"",0,-1)</f>
        <v>21200000</v>
      </c>
      <c r="W211" s="9">
        <f t="shared" si="12"/>
        <v>-7790000</v>
      </c>
      <c r="X211" s="11">
        <f t="shared" si="13"/>
        <v>18020000</v>
      </c>
      <c r="Y211" s="9">
        <f t="shared" si="14"/>
        <v>-3180000</v>
      </c>
      <c r="Z211" s="6">
        <f>_xlfn.XLOOKUP($A211,'Data precios'!$A:$A,'Data precios'!G:G,"",0,-1)</f>
        <v>18020000</v>
      </c>
      <c r="AA211" s="6">
        <f>_xlfn.XLOOKUP($A211,'Data precios'!$A:$A,'Data precios'!H:H,"",0,-1)</f>
        <v>18020000</v>
      </c>
      <c r="AB211" s="6">
        <f>_xlfn.XLOOKUP($A211,'Data precios'!$A:$A,'Data precios'!I:I,"",0,-1)</f>
        <v>18020000</v>
      </c>
      <c r="AC211" s="6">
        <f>_xlfn.XLOOKUP($A211,'Data precios'!$A:$A,'Data precios'!J:J,"",0,-1)</f>
        <v>18020000</v>
      </c>
    </row>
    <row r="212" spans="1:29" ht="15" thickBot="1" x14ac:dyDescent="0.35">
      <c r="A212" t="s">
        <v>449</v>
      </c>
      <c r="B212" t="s">
        <v>385</v>
      </c>
      <c r="C212" t="s">
        <v>30</v>
      </c>
      <c r="D212" t="s">
        <v>36</v>
      </c>
      <c r="E212" t="s">
        <v>4144</v>
      </c>
      <c r="F212">
        <v>2024</v>
      </c>
      <c r="G212">
        <v>0</v>
      </c>
      <c r="I212" t="s">
        <v>26</v>
      </c>
      <c r="J212" t="s">
        <v>4145</v>
      </c>
      <c r="K212">
        <v>293</v>
      </c>
      <c r="L212" t="s">
        <v>33</v>
      </c>
      <c r="M212">
        <v>11990000</v>
      </c>
      <c r="N212">
        <v>0</v>
      </c>
      <c r="O212">
        <v>11990000</v>
      </c>
      <c r="P212">
        <v>11990000</v>
      </c>
      <c r="Q212">
        <v>0</v>
      </c>
      <c r="R212">
        <v>0</v>
      </c>
      <c r="S212" s="5">
        <f>IFERROR(VLOOKUP(A212,'Base ATR'!$1:$1048576,3,FALSE),O212)</f>
        <v>13000000</v>
      </c>
      <c r="T212" t="str">
        <f t="shared" si="10"/>
        <v>LIQUIDAR</v>
      </c>
      <c r="U212" s="6">
        <f t="shared" si="11"/>
        <v>10191500</v>
      </c>
      <c r="V212" s="18">
        <f>_xlfn.XLOOKUP(A212,'Data precios'!A:A,'Data precios'!D:D,"",0,-1)</f>
        <v>10400000</v>
      </c>
      <c r="W212" s="9">
        <f t="shared" si="12"/>
        <v>-1590000</v>
      </c>
      <c r="X212" s="11">
        <f t="shared" si="13"/>
        <v>9672000</v>
      </c>
      <c r="Y212" s="9">
        <f t="shared" si="14"/>
        <v>-728000</v>
      </c>
      <c r="Z212" s="6">
        <f>_xlfn.XLOOKUP($A212,'Data precios'!$A:$A,'Data precios'!G:G,"",0,-1)</f>
        <v>10712000</v>
      </c>
      <c r="AA212" s="6">
        <f>_xlfn.XLOOKUP($A212,'Data precios'!$A:$A,'Data precios'!H:H,"",0,-1)</f>
        <v>10400000</v>
      </c>
      <c r="AB212" s="6">
        <f>_xlfn.XLOOKUP($A212,'Data precios'!$A:$A,'Data precios'!I:I,"",0,-1)</f>
        <v>10296000</v>
      </c>
      <c r="AC212" s="6">
        <f>_xlfn.XLOOKUP($A212,'Data precios'!$A:$A,'Data precios'!J:J,"",0,-1)</f>
        <v>9672000</v>
      </c>
    </row>
    <row r="213" spans="1:29" ht="15" thickBot="1" x14ac:dyDescent="0.35">
      <c r="A213" t="s">
        <v>4139</v>
      </c>
      <c r="B213" t="s">
        <v>385</v>
      </c>
      <c r="C213" t="s">
        <v>30</v>
      </c>
      <c r="D213" t="s">
        <v>182</v>
      </c>
      <c r="E213" t="s">
        <v>4140</v>
      </c>
      <c r="F213">
        <v>2024</v>
      </c>
      <c r="G213">
        <v>0</v>
      </c>
      <c r="I213" t="s">
        <v>26</v>
      </c>
      <c r="J213" t="s">
        <v>222</v>
      </c>
      <c r="K213">
        <v>488</v>
      </c>
      <c r="L213" t="s">
        <v>52</v>
      </c>
      <c r="M213">
        <v>24957854</v>
      </c>
      <c r="N213">
        <v>0</v>
      </c>
      <c r="O213">
        <v>24957854</v>
      </c>
      <c r="P213">
        <v>24957854</v>
      </c>
      <c r="Q213">
        <v>0</v>
      </c>
      <c r="R213">
        <v>0</v>
      </c>
      <c r="S213" s="5">
        <f>IFERROR(VLOOKUP(A213,'Base ATR'!$1:$1048576,3,FALSE),O213)</f>
        <v>24957854</v>
      </c>
      <c r="T213" t="str">
        <f t="shared" si="10"/>
        <v>LIQUIDAR</v>
      </c>
      <c r="U213" s="6">
        <f t="shared" si="11"/>
        <v>21214175.899999999</v>
      </c>
      <c r="V213" s="18">
        <f>_xlfn.XLOOKUP(A213,'Data precios'!A:A,'Data precios'!D:D,"",0,-1)</f>
        <v>17900000</v>
      </c>
      <c r="W213" s="9">
        <f t="shared" si="12"/>
        <v>-7057854</v>
      </c>
      <c r="X213" s="11">
        <f t="shared" si="13"/>
        <v>15215000</v>
      </c>
      <c r="Y213" s="9">
        <f t="shared" si="14"/>
        <v>-2685000</v>
      </c>
      <c r="Z213" s="6">
        <f>_xlfn.XLOOKUP($A213,'Data precios'!$A:$A,'Data precios'!G:G,"",0,-1)</f>
        <v>15215000</v>
      </c>
      <c r="AA213" s="6">
        <f>_xlfn.XLOOKUP($A213,'Data precios'!$A:$A,'Data precios'!H:H,"",0,-1)</f>
        <v>15215000</v>
      </c>
      <c r="AB213" s="6">
        <f>_xlfn.XLOOKUP($A213,'Data precios'!$A:$A,'Data precios'!I:I,"",0,-1)</f>
        <v>15215000</v>
      </c>
      <c r="AC213" s="6">
        <f>_xlfn.XLOOKUP($A213,'Data precios'!$A:$A,'Data precios'!J:J,"",0,-1)</f>
        <v>15215000</v>
      </c>
    </row>
    <row r="214" spans="1:29" ht="15" thickBot="1" x14ac:dyDescent="0.35">
      <c r="A214" t="s">
        <v>8604</v>
      </c>
      <c r="B214" t="s">
        <v>385</v>
      </c>
      <c r="C214" t="s">
        <v>54</v>
      </c>
      <c r="D214" t="s">
        <v>201</v>
      </c>
      <c r="E214" t="s">
        <v>5334</v>
      </c>
      <c r="F214">
        <v>2025</v>
      </c>
      <c r="G214">
        <v>9892</v>
      </c>
      <c r="I214" t="s">
        <v>343</v>
      </c>
      <c r="J214" t="s">
        <v>94</v>
      </c>
      <c r="K214">
        <v>308</v>
      </c>
      <c r="L214" t="s">
        <v>344</v>
      </c>
      <c r="M214">
        <v>13950252</v>
      </c>
      <c r="N214">
        <v>1098407</v>
      </c>
      <c r="O214">
        <v>15048659</v>
      </c>
      <c r="P214">
        <v>15990000</v>
      </c>
      <c r="Q214">
        <v>941341</v>
      </c>
      <c r="R214">
        <v>589</v>
      </c>
      <c r="S214" s="5">
        <f>IFERROR(VLOOKUP(A214,'Base ATR'!$1:$1048576,3,FALSE),O214)</f>
        <v>15048659</v>
      </c>
      <c r="T214" t="str">
        <f t="shared" si="10"/>
        <v>LIQUIDAR</v>
      </c>
      <c r="U214" s="6">
        <f t="shared" si="11"/>
        <v>13591500</v>
      </c>
      <c r="V214" s="18">
        <f>_xlfn.XLOOKUP(A214,'Data precios'!A:A,'Data precios'!D:D,"",0,-1)</f>
        <v>14300000</v>
      </c>
      <c r="W214" s="9">
        <f t="shared" si="12"/>
        <v>-1690000</v>
      </c>
      <c r="X214" s="11">
        <f t="shared" si="13"/>
        <v>12155000</v>
      </c>
      <c r="Y214" s="9">
        <f t="shared" si="14"/>
        <v>-2145000</v>
      </c>
      <c r="Z214" s="6">
        <f>_xlfn.XLOOKUP($A214,'Data precios'!$A:$A,'Data precios'!G:G,"",0,-1)</f>
        <v>12155000</v>
      </c>
      <c r="AA214" s="6">
        <f>_xlfn.XLOOKUP($A214,'Data precios'!$A:$A,'Data precios'!H:H,"",0,-1)</f>
        <v>12155000</v>
      </c>
      <c r="AB214" s="6">
        <f>_xlfn.XLOOKUP($A214,'Data precios'!$A:$A,'Data precios'!I:I,"",0,-1)</f>
        <v>12155000</v>
      </c>
      <c r="AC214" s="6">
        <f>_xlfn.XLOOKUP($A214,'Data precios'!$A:$A,'Data precios'!J:J,"",0,-1)</f>
        <v>12155000</v>
      </c>
    </row>
    <row r="215" spans="1:29" ht="15" thickBot="1" x14ac:dyDescent="0.35">
      <c r="A215" t="s">
        <v>394</v>
      </c>
      <c r="B215" t="s">
        <v>385</v>
      </c>
      <c r="C215" t="s">
        <v>54</v>
      </c>
      <c r="D215" t="s">
        <v>163</v>
      </c>
      <c r="E215" t="s">
        <v>395</v>
      </c>
      <c r="F215">
        <v>2025</v>
      </c>
      <c r="G215">
        <v>8508</v>
      </c>
      <c r="I215" t="s">
        <v>343</v>
      </c>
      <c r="J215" t="s">
        <v>43</v>
      </c>
      <c r="K215">
        <v>308</v>
      </c>
      <c r="L215" t="s">
        <v>344</v>
      </c>
      <c r="M215">
        <v>17732643</v>
      </c>
      <c r="N215">
        <v>1035113</v>
      </c>
      <c r="O215">
        <v>18767756</v>
      </c>
      <c r="P215">
        <v>17990000</v>
      </c>
      <c r="Q215">
        <v>-777756</v>
      </c>
      <c r="R215">
        <v>-432</v>
      </c>
      <c r="S215" s="5">
        <f>IFERROR(VLOOKUP(A215,'Base ATR'!$1:$1048576,3,FALSE),O215)</f>
        <v>18767756</v>
      </c>
      <c r="T215" t="str">
        <f t="shared" si="10"/>
        <v>LIQUIDAR</v>
      </c>
      <c r="U215" s="6">
        <f t="shared" si="11"/>
        <v>15291500</v>
      </c>
      <c r="V215" s="18">
        <f>_xlfn.XLOOKUP(A215,'Data precios'!A:A,'Data precios'!D:D,"",0,-1)</f>
        <v>17700000</v>
      </c>
      <c r="W215" s="9">
        <f t="shared" si="12"/>
        <v>-290000</v>
      </c>
      <c r="X215" s="11">
        <f t="shared" si="13"/>
        <v>15045000</v>
      </c>
      <c r="Y215" s="9">
        <f t="shared" si="14"/>
        <v>-2655000</v>
      </c>
      <c r="Z215" s="6">
        <f>_xlfn.XLOOKUP($A215,'Data precios'!$A:$A,'Data precios'!G:G,"",0,-1)</f>
        <v>15045000</v>
      </c>
      <c r="AA215" s="6">
        <f>_xlfn.XLOOKUP($A215,'Data precios'!$A:$A,'Data precios'!H:H,"",0,-1)</f>
        <v>15045000</v>
      </c>
      <c r="AB215" s="6">
        <f>_xlfn.XLOOKUP($A215,'Data precios'!$A:$A,'Data precios'!I:I,"",0,-1)</f>
        <v>15045000</v>
      </c>
      <c r="AC215" s="6">
        <f>_xlfn.XLOOKUP($A215,'Data precios'!$A:$A,'Data precios'!J:J,"",0,-1)</f>
        <v>15045000</v>
      </c>
    </row>
    <row r="216" spans="1:29" ht="15" thickBot="1" x14ac:dyDescent="0.35">
      <c r="A216" t="s">
        <v>8580</v>
      </c>
      <c r="B216" t="s">
        <v>385</v>
      </c>
      <c r="C216" t="s">
        <v>5324</v>
      </c>
      <c r="D216" t="s">
        <v>194</v>
      </c>
      <c r="E216" t="s">
        <v>8581</v>
      </c>
      <c r="F216">
        <v>2025</v>
      </c>
      <c r="G216">
        <v>0</v>
      </c>
      <c r="I216" t="s">
        <v>26</v>
      </c>
      <c r="J216" t="s">
        <v>161</v>
      </c>
      <c r="K216">
        <v>83</v>
      </c>
      <c r="L216" t="s">
        <v>52</v>
      </c>
      <c r="M216">
        <v>65150753</v>
      </c>
      <c r="N216">
        <v>0</v>
      </c>
      <c r="O216">
        <v>65150753</v>
      </c>
      <c r="P216">
        <v>65150753</v>
      </c>
      <c r="Q216">
        <v>0</v>
      </c>
      <c r="R216">
        <v>0</v>
      </c>
      <c r="S216" s="5">
        <f>IFERROR(VLOOKUP(A216,'Base ATR'!$1:$1048576,3,FALSE),O216)</f>
        <v>65150753</v>
      </c>
      <c r="T216" t="str">
        <f t="shared" si="10"/>
        <v>LIQUIDAR</v>
      </c>
      <c r="U216" s="6">
        <f t="shared" si="11"/>
        <v>55378140.049999997</v>
      </c>
      <c r="V216" s="18" t="str">
        <f>_xlfn.XLOOKUP(A216,'Data precios'!A:A,'Data precios'!D:D,"",0,-1)</f>
        <v>-</v>
      </c>
      <c r="W216" s="9" t="e">
        <f t="shared" si="12"/>
        <v>#VALUE!</v>
      </c>
      <c r="X216" s="11" t="str">
        <f t="shared" si="13"/>
        <v/>
      </c>
      <c r="Y216" s="9" t="str">
        <f t="shared" si="14"/>
        <v/>
      </c>
      <c r="Z216" s="6" t="str">
        <f>_xlfn.XLOOKUP($A216,'Data precios'!$A:$A,'Data precios'!G:G,"",0,-1)</f>
        <v/>
      </c>
      <c r="AA216" s="6" t="str">
        <f>_xlfn.XLOOKUP($A216,'Data precios'!$A:$A,'Data precios'!H:H,"",0,-1)</f>
        <v/>
      </c>
      <c r="AB216" s="6" t="str">
        <f>_xlfn.XLOOKUP($A216,'Data precios'!$A:$A,'Data precios'!I:I,"",0,-1)</f>
        <v/>
      </c>
      <c r="AC216" s="6" t="str">
        <f>_xlfn.XLOOKUP($A216,'Data precios'!$A:$A,'Data precios'!J:J,"",0,-1)</f>
        <v/>
      </c>
    </row>
    <row r="217" spans="1:29" ht="15" thickBot="1" x14ac:dyDescent="0.35">
      <c r="A217" t="s">
        <v>5997</v>
      </c>
      <c r="B217" t="s">
        <v>385</v>
      </c>
      <c r="C217" t="s">
        <v>54</v>
      </c>
      <c r="D217" t="s">
        <v>163</v>
      </c>
      <c r="E217" t="s">
        <v>8584</v>
      </c>
      <c r="F217">
        <v>2026</v>
      </c>
      <c r="G217">
        <v>5303</v>
      </c>
      <c r="I217" t="s">
        <v>343</v>
      </c>
      <c r="J217" t="s">
        <v>8585</v>
      </c>
      <c r="K217">
        <v>91</v>
      </c>
      <c r="L217" t="s">
        <v>344</v>
      </c>
      <c r="M217">
        <v>22454454</v>
      </c>
      <c r="N217">
        <v>364765</v>
      </c>
      <c r="O217">
        <v>22819219</v>
      </c>
      <c r="P217">
        <v>25490000</v>
      </c>
      <c r="Q217">
        <v>2670781</v>
      </c>
      <c r="R217">
        <v>1048</v>
      </c>
      <c r="S217" s="5">
        <f>IFERROR(VLOOKUP(A217,'Base ATR'!$1:$1048576,3,FALSE),O217)</f>
        <v>22819219</v>
      </c>
      <c r="T217" t="str">
        <f t="shared" si="10"/>
        <v>LIQUIDAR</v>
      </c>
      <c r="U217" s="6">
        <f t="shared" si="11"/>
        <v>21666500</v>
      </c>
      <c r="V217" s="18">
        <f>_xlfn.XLOOKUP(A217,'Data precios'!A:A,'Data precios'!D:D,"",0,-1)</f>
        <v>23100000</v>
      </c>
      <c r="W217" s="9">
        <f t="shared" si="12"/>
        <v>-2390000</v>
      </c>
      <c r="X217" s="11">
        <f t="shared" si="13"/>
        <v>19635000</v>
      </c>
      <c r="Y217" s="9">
        <f t="shared" si="14"/>
        <v>-3465000</v>
      </c>
      <c r="Z217" s="6">
        <f>_xlfn.XLOOKUP($A217,'Data precios'!$A:$A,'Data precios'!G:G,"",0,-1)</f>
        <v>19635000</v>
      </c>
      <c r="AA217" s="6">
        <f>_xlfn.XLOOKUP($A217,'Data precios'!$A:$A,'Data precios'!H:H,"",0,-1)</f>
        <v>19635000</v>
      </c>
      <c r="AB217" s="6">
        <f>_xlfn.XLOOKUP($A217,'Data precios'!$A:$A,'Data precios'!I:I,"",0,-1)</f>
        <v>19635000</v>
      </c>
      <c r="AC217" s="6">
        <f>_xlfn.XLOOKUP($A217,'Data precios'!$A:$A,'Data precios'!J:J,"",0,-1)</f>
        <v>19635000</v>
      </c>
    </row>
    <row r="218" spans="1:29" x14ac:dyDescent="0.3">
      <c r="A218" t="s">
        <v>5353</v>
      </c>
      <c r="B218" t="s">
        <v>385</v>
      </c>
      <c r="C218" t="s">
        <v>30</v>
      </c>
      <c r="D218" t="s">
        <v>7206</v>
      </c>
      <c r="E218" t="s">
        <v>8583</v>
      </c>
      <c r="F218">
        <v>2026</v>
      </c>
      <c r="G218">
        <v>748</v>
      </c>
      <c r="I218" t="s">
        <v>26</v>
      </c>
      <c r="J218" t="s">
        <v>43</v>
      </c>
      <c r="K218">
        <v>91</v>
      </c>
      <c r="L218" t="s">
        <v>47</v>
      </c>
      <c r="M218">
        <v>14500000</v>
      </c>
      <c r="N218">
        <v>0</v>
      </c>
      <c r="O218">
        <v>14500000</v>
      </c>
      <c r="P218">
        <v>14990000</v>
      </c>
      <c r="Q218">
        <v>490000</v>
      </c>
      <c r="R218">
        <v>327</v>
      </c>
      <c r="S218" s="5">
        <f>IFERROR(VLOOKUP(A218,'Base ATR'!$1:$1048576,3,FALSE),O218)</f>
        <v>17243100</v>
      </c>
      <c r="T218" t="str">
        <f t="shared" si="10"/>
        <v>LIQUIDAR</v>
      </c>
      <c r="U218" s="6">
        <f t="shared" si="11"/>
        <v>12741500</v>
      </c>
      <c r="V218" s="18">
        <f>_xlfn.XLOOKUP(A218,'Data precios'!A:A,'Data precios'!D:D,"",0,-1)</f>
        <v>16000000</v>
      </c>
      <c r="W218" s="9">
        <f t="shared" si="12"/>
        <v>1010000</v>
      </c>
      <c r="X218" s="11">
        <f t="shared" si="13"/>
        <v>12800000</v>
      </c>
      <c r="Y218" s="9">
        <f t="shared" si="14"/>
        <v>-3200000</v>
      </c>
      <c r="Z218" s="6">
        <f>_xlfn.XLOOKUP($A218,'Data precios'!$A:$A,'Data precios'!G:G,"",0,-1)</f>
        <v>14880000</v>
      </c>
      <c r="AA218" s="6">
        <f>_xlfn.XLOOKUP($A218,'Data precios'!$A:$A,'Data precios'!H:H,"",0,-1)</f>
        <v>14400000</v>
      </c>
      <c r="AB218" s="6">
        <f>_xlfn.XLOOKUP($A218,'Data precios'!$A:$A,'Data precios'!I:I,"",0,-1)</f>
        <v>13600000</v>
      </c>
      <c r="AC218" s="6">
        <f>_xlfn.XLOOKUP($A218,'Data precios'!$A:$A,'Data precios'!J:J,"",0,-1)</f>
        <v>12800000</v>
      </c>
    </row>
  </sheetData>
  <autoFilter ref="A1:AD213" xr:uid="{365293FB-00A9-48A6-93F8-9A28A2E37FD2}">
    <sortState xmlns:xlrd2="http://schemas.microsoft.com/office/spreadsheetml/2017/richdata2" ref="A2:AD218">
      <sortCondition ref="B1:B213"/>
    </sortState>
  </autoFilter>
  <conditionalFormatting sqref="A105:A109">
    <cfRule type="expression" dxfId="4" priority="0">
      <formula>IF(FALSE,_SORT(_ONEDARRAY(FALSE,$A$105:$A$109)),AND(COUNTIF($A$105:$A$109, A105)&gt;1,NOT(ISBLANK(A105))))</formula>
    </cfRule>
  </conditionalFormatting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U1623"/>
  <sheetViews>
    <sheetView zoomScale="78" zoomScaleNormal="78" workbookViewId="0">
      <pane ySplit="1" topLeftCell="A1594" activePane="bottomLeft" state="frozen"/>
      <selection pane="bottomLeft" activeCell="A1624" sqref="A1624"/>
    </sheetView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1" x14ac:dyDescent="0.3">
      <c r="A1" s="21" t="s">
        <v>5389</v>
      </c>
      <c r="B1" s="21" t="s">
        <v>4155</v>
      </c>
      <c r="C1" s="21" t="s">
        <v>4156</v>
      </c>
      <c r="D1" s="21" t="s">
        <v>5390</v>
      </c>
      <c r="E1" s="21" t="s">
        <v>5391</v>
      </c>
      <c r="F1" s="30" t="s">
        <v>5392</v>
      </c>
      <c r="G1" s="21" t="s">
        <v>5385</v>
      </c>
      <c r="H1" s="21" t="s">
        <v>5386</v>
      </c>
      <c r="I1" s="21" t="s">
        <v>5387</v>
      </c>
      <c r="J1" s="21" t="s">
        <v>5388</v>
      </c>
      <c r="K1" s="21" t="s">
        <v>5393</v>
      </c>
      <c r="L1" s="21" t="s">
        <v>4051</v>
      </c>
      <c r="M1" s="21" t="s">
        <v>5394</v>
      </c>
      <c r="N1" s="21" t="s">
        <v>5395</v>
      </c>
      <c r="O1" s="21" t="s">
        <v>5396</v>
      </c>
      <c r="P1" s="21" t="s">
        <v>5397</v>
      </c>
      <c r="S1" s="21"/>
    </row>
    <row r="2" spans="1:21" x14ac:dyDescent="0.3">
      <c r="A2" t="s">
        <v>5255</v>
      </c>
      <c r="B2" t="str">
        <f>IFERROR(VLOOKUP(A2,'[1]TS Autopress'!$1:$1048576,2,0),"")</f>
        <v>KIA</v>
      </c>
      <c r="C2" s="19" t="str">
        <f>IFERROR(VLOOKUP(A2,'[1]TS Autopress'!$1:$1048576,3,0),"")</f>
        <v>RIO 4</v>
      </c>
      <c r="D2" s="20">
        <v>18800000</v>
      </c>
      <c r="E2" s="20">
        <v>16000000</v>
      </c>
      <c r="F2" s="13" t="str">
        <f>IF(Rotación!K2&lt;=30,"ROTACION ALTA",IF(Rotación!K2&lt;30,"ROTACION MEDIA",IF(Rotación!K2&lt;60,"ROTACION BAJA",IF(Rotación!K2&gt;60,"LIQUIDAR"))))</f>
        <v>LIQUIDAR</v>
      </c>
      <c r="G2" s="20">
        <v>18800000</v>
      </c>
      <c r="H2" s="20">
        <v>18236000</v>
      </c>
      <c r="I2" s="20">
        <v>17672000</v>
      </c>
      <c r="J2" s="20">
        <v>16920000</v>
      </c>
      <c r="K2" s="25">
        <v>18790000</v>
      </c>
      <c r="L2" s="20">
        <f t="shared" ref="L2:L65" si="0">K2-D2</f>
        <v>-10000</v>
      </c>
      <c r="M2" s="22">
        <f t="shared" ref="M2:M65" si="1">E2/D2</f>
        <v>0.85106382978723405</v>
      </c>
      <c r="N2" s="23" t="str">
        <f>IFERROR(VLOOKUP(A2,'[1]CT AR'!$1:$1048576,2,0),"")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S2" t="s">
        <v>10175</v>
      </c>
      <c r="T2" t="s">
        <v>10176</v>
      </c>
      <c r="U2">
        <v>1.03</v>
      </c>
    </row>
    <row r="3" spans="1:21" x14ac:dyDescent="0.3">
      <c r="A3" t="s">
        <v>413</v>
      </c>
      <c r="B3" t="str">
        <f>IFERROR(VLOOKUP(A3,'[1]TS Autopress'!$1:$1048576,2,0),"")</f>
        <v>MITSUBISHI</v>
      </c>
      <c r="C3" s="19" t="str">
        <f>IFERROR(VLOOKUP(A3,'[1]TS Autopress'!$1:$1048576,3,0),"")</f>
        <v>MONTERO SPORT NEW</v>
      </c>
      <c r="D3" s="20">
        <v>20200000</v>
      </c>
      <c r="E3" s="20">
        <v>15500000</v>
      </c>
      <c r="F3" s="13" t="s">
        <v>4033</v>
      </c>
      <c r="G3" s="20">
        <v>20200000</v>
      </c>
      <c r="H3" s="20">
        <v>19594000</v>
      </c>
      <c r="I3" s="20">
        <v>18988000</v>
      </c>
      <c r="J3" s="20">
        <v>18180000</v>
      </c>
      <c r="K3" s="25">
        <v>18990000</v>
      </c>
      <c r="L3" s="20">
        <f t="shared" si="0"/>
        <v>-1210000</v>
      </c>
      <c r="M3" s="22">
        <f t="shared" si="1"/>
        <v>0.76732673267326734</v>
      </c>
      <c r="N3" s="23">
        <f>IFERROR(VLOOKUP(A3,'[1]CT AR'!$1:$1048576,2,0),"")</f>
        <v>46015.536805555559</v>
      </c>
      <c r="O3" s="24">
        <f ca="1">IF(N3="","",TODAY()-N3)</f>
        <v>179.46319444444089</v>
      </c>
      <c r="P3" t="str">
        <f t="shared" ref="P3:P63" si="2">IF(N3="", "", IF(K3 &gt; D3, "SOBRE MERCADO", IF(K3 &lt; D3, "BAJO MERCADO", "ALINEADO")))</f>
        <v>BAJO MERCADO</v>
      </c>
      <c r="T3" t="s">
        <v>10177</v>
      </c>
      <c r="U3">
        <v>1</v>
      </c>
    </row>
    <row r="4" spans="1:21" x14ac:dyDescent="0.3">
      <c r="A4" t="s">
        <v>5256</v>
      </c>
      <c r="B4" t="str">
        <f>IFERROR(VLOOKUP(A4,'[1]TS Autopress'!$1:$1048576,2,0),"")</f>
        <v>CHERY</v>
      </c>
      <c r="C4" s="19" t="str">
        <f>IFERROR(VLOOKUP(A4,'[1]TS Autopress'!$1:$1048576,3,0),"")</f>
        <v>TIGGO 2 PRO MAX</v>
      </c>
      <c r="D4" s="20">
        <v>9100000</v>
      </c>
      <c r="E4" s="20">
        <v>8000000</v>
      </c>
      <c r="F4" s="13" t="s">
        <v>5398</v>
      </c>
      <c r="G4" s="20">
        <v>9373000</v>
      </c>
      <c r="H4" s="20">
        <v>9100000</v>
      </c>
      <c r="I4" s="20">
        <v>9009000</v>
      </c>
      <c r="J4" s="20">
        <v>8463000</v>
      </c>
      <c r="K4" s="25">
        <v>9390000</v>
      </c>
      <c r="L4" s="20">
        <f t="shared" si="0"/>
        <v>290000</v>
      </c>
      <c r="M4" s="22">
        <f t="shared" si="1"/>
        <v>0.87912087912087911</v>
      </c>
      <c r="N4" s="23" t="str">
        <f>IFERROR(VLOOKUP(A4,'[1]CT AR'!$1:$1048576,2,0),"")</f>
        <v/>
      </c>
      <c r="O4" s="24" t="str">
        <f t="shared" ref="O4:O64" ca="1" si="3">IF(N4="","",TODAY()-N4)</f>
        <v/>
      </c>
      <c r="P4" t="str">
        <f t="shared" si="2"/>
        <v/>
      </c>
      <c r="T4" t="s">
        <v>10178</v>
      </c>
      <c r="U4">
        <v>0.99</v>
      </c>
    </row>
    <row r="5" spans="1:21" x14ac:dyDescent="0.3">
      <c r="A5" t="s">
        <v>5257</v>
      </c>
      <c r="B5" t="str">
        <f>IFERROR(VLOOKUP(A5,'[1]TS Autopress'!$1:$1048576,2,0),"")</f>
        <v>FORD</v>
      </c>
      <c r="C5" s="19" t="str">
        <f>IFERROR(VLOOKUP(A5,'[1]TS Autopress'!$1:$1048576,3,0),"")</f>
        <v>TERRITORY</v>
      </c>
      <c r="D5" s="20">
        <v>12400000</v>
      </c>
      <c r="E5" s="20">
        <v>10000000</v>
      </c>
      <c r="F5" s="13" t="s">
        <v>4033</v>
      </c>
      <c r="G5" s="20">
        <v>12400000</v>
      </c>
      <c r="H5" s="20">
        <v>12028000</v>
      </c>
      <c r="I5" s="20">
        <v>11656000</v>
      </c>
      <c r="J5" s="20">
        <v>11160000</v>
      </c>
      <c r="K5" s="25">
        <v>12390000</v>
      </c>
      <c r="L5" s="20">
        <f t="shared" si="0"/>
        <v>-10000</v>
      </c>
      <c r="M5" s="22">
        <f t="shared" si="1"/>
        <v>0.80645161290322576</v>
      </c>
      <c r="N5" s="23" t="str">
        <f>IFERROR(VLOOKUP(A5,'[1]CT AR'!$1:$1048576,2,0),"")</f>
        <v/>
      </c>
      <c r="O5" s="24" t="str">
        <f t="shared" ca="1" si="3"/>
        <v/>
      </c>
      <c r="P5" t="str">
        <f t="shared" si="2"/>
        <v/>
      </c>
      <c r="T5" t="s">
        <v>10179</v>
      </c>
      <c r="U5">
        <v>0.93</v>
      </c>
    </row>
    <row r="6" spans="1:21" x14ac:dyDescent="0.3">
      <c r="A6" t="s">
        <v>5258</v>
      </c>
      <c r="B6" t="str">
        <f>IFERROR(VLOOKUP(A6,'[1]TS Autopress'!$1:$1048576,2,0),"")</f>
        <v>TOYOTA</v>
      </c>
      <c r="C6" s="19" t="str">
        <f>IFERROR(VLOOKUP(A6,'[1]TS Autopress'!$1:$1048576,3,0),"")</f>
        <v>COROLLA CROSS</v>
      </c>
      <c r="D6" s="20">
        <v>21900000</v>
      </c>
      <c r="E6" s="20">
        <v>18000000</v>
      </c>
      <c r="F6" s="13" t="s">
        <v>4033</v>
      </c>
      <c r="G6" s="20">
        <v>21900000</v>
      </c>
      <c r="H6" s="20">
        <v>21243000</v>
      </c>
      <c r="I6" s="20">
        <v>20586000</v>
      </c>
      <c r="J6" s="20">
        <v>19710000</v>
      </c>
      <c r="K6" s="25">
        <v>21890000</v>
      </c>
      <c r="L6" s="20">
        <f t="shared" si="0"/>
        <v>-10000</v>
      </c>
      <c r="M6" s="22">
        <f t="shared" si="1"/>
        <v>0.82191780821917804</v>
      </c>
      <c r="N6" s="23" t="str">
        <f>IFERROR(VLOOKUP(A6,'[1]CT AR'!$1:$1048576,2,0),"")</f>
        <v/>
      </c>
      <c r="O6" s="24" t="str">
        <f t="shared" ca="1" si="3"/>
        <v/>
      </c>
      <c r="P6" t="str">
        <f t="shared" si="2"/>
        <v/>
      </c>
      <c r="S6" t="s">
        <v>10180</v>
      </c>
      <c r="T6" t="s">
        <v>10176</v>
      </c>
      <c r="U6">
        <v>1</v>
      </c>
    </row>
    <row r="7" spans="1:21" x14ac:dyDescent="0.3">
      <c r="A7" t="s">
        <v>5259</v>
      </c>
      <c r="B7" t="str">
        <f>IFERROR(VLOOKUP(A7,'[1]TS Autopress'!$1:$1048576,2,0),"")</f>
        <v>PEUGEOT</v>
      </c>
      <c r="C7" s="19" t="str">
        <f>IFERROR(VLOOKUP(A7,'[1]TS Autopress'!$1:$1048576,3,0),"")</f>
        <v>NUEVO 2008</v>
      </c>
      <c r="D7" s="20">
        <v>13400000</v>
      </c>
      <c r="E7" s="20">
        <v>10200000</v>
      </c>
      <c r="F7" s="13" t="s">
        <v>5399</v>
      </c>
      <c r="G7" s="20">
        <v>12462000</v>
      </c>
      <c r="H7" s="20">
        <v>12060000</v>
      </c>
      <c r="I7" s="20">
        <v>11390000</v>
      </c>
      <c r="J7" s="20">
        <v>10720000</v>
      </c>
      <c r="K7" s="25">
        <v>13390000</v>
      </c>
      <c r="L7" s="20">
        <f t="shared" si="0"/>
        <v>-10000</v>
      </c>
      <c r="M7" s="22">
        <f t="shared" si="1"/>
        <v>0.76119402985074625</v>
      </c>
      <c r="N7" s="23" t="str">
        <f>IFERROR(VLOOKUP(A7,'[1]CT AR'!$1:$1048576,2,0),"")</f>
        <v/>
      </c>
      <c r="O7" s="24" t="str">
        <f t="shared" ca="1" si="3"/>
        <v/>
      </c>
      <c r="P7" t="str">
        <f t="shared" si="2"/>
        <v/>
      </c>
      <c r="T7" t="s">
        <v>10177</v>
      </c>
      <c r="U7">
        <v>0.97</v>
      </c>
    </row>
    <row r="8" spans="1:21" x14ac:dyDescent="0.3">
      <c r="A8" t="s">
        <v>5260</v>
      </c>
      <c r="B8" t="str">
        <f>IFERROR(VLOOKUP(A8,'[1]TS Autopress'!$1:$1048576,2,0),"")</f>
        <v>PEUGEOT</v>
      </c>
      <c r="C8" s="19" t="str">
        <f>IFERROR(VLOOKUP(A8,'[1]TS Autopress'!$1:$1048576,3,0),"")</f>
        <v>NUEVO 208</v>
      </c>
      <c r="D8" s="20">
        <v>12400000</v>
      </c>
      <c r="E8" s="20">
        <v>9800000</v>
      </c>
      <c r="F8" s="13" t="s">
        <v>5399</v>
      </c>
      <c r="G8" s="20">
        <v>11532000</v>
      </c>
      <c r="H8" s="20">
        <v>11160000</v>
      </c>
      <c r="I8" s="20">
        <v>10540000</v>
      </c>
      <c r="J8" s="20">
        <v>9920000</v>
      </c>
      <c r="K8" s="25">
        <v>11490000</v>
      </c>
      <c r="L8" s="20">
        <f t="shared" si="0"/>
        <v>-910000</v>
      </c>
      <c r="M8" s="22">
        <f t="shared" si="1"/>
        <v>0.79032258064516125</v>
      </c>
      <c r="N8" s="23" t="str">
        <f>IFERROR(VLOOKUP(A8,'[1]CT AR'!$1:$1048576,2,0),"")</f>
        <v/>
      </c>
      <c r="O8" s="24" t="str">
        <f t="shared" ca="1" si="3"/>
        <v/>
      </c>
      <c r="P8" t="str">
        <f t="shared" si="2"/>
        <v/>
      </c>
      <c r="T8" t="s">
        <v>10178</v>
      </c>
      <c r="U8">
        <v>0.94</v>
      </c>
    </row>
    <row r="9" spans="1:21" x14ac:dyDescent="0.3">
      <c r="A9" t="s">
        <v>5260</v>
      </c>
      <c r="B9" t="str">
        <f>IFERROR(VLOOKUP(A9,'[1]TS Autopress'!$1:$1048576,2,0),"")</f>
        <v>PEUGEOT</v>
      </c>
      <c r="C9" s="19" t="str">
        <f>IFERROR(VLOOKUP(A9,'[1]TS Autopress'!$1:$1048576,3,0),"")</f>
        <v>NUEVO 208</v>
      </c>
      <c r="D9" s="20">
        <v>11800000</v>
      </c>
      <c r="E9" s="20">
        <v>9800000</v>
      </c>
      <c r="F9" s="13" t="s">
        <v>4033</v>
      </c>
      <c r="G9" s="20">
        <v>11800000</v>
      </c>
      <c r="H9" s="20">
        <v>11446000</v>
      </c>
      <c r="I9" s="20">
        <v>11092000</v>
      </c>
      <c r="J9" s="20">
        <v>10620000</v>
      </c>
      <c r="K9" s="25">
        <v>11790000</v>
      </c>
      <c r="L9" s="20">
        <f t="shared" si="0"/>
        <v>-10000</v>
      </c>
      <c r="M9" s="22">
        <f t="shared" si="1"/>
        <v>0.83050847457627119</v>
      </c>
      <c r="N9" s="23" t="str">
        <f>IFERROR(VLOOKUP(A9,'[1]CT AR'!$1:$1048576,2,0),"")</f>
        <v/>
      </c>
      <c r="O9" s="24" t="str">
        <f t="shared" ca="1" si="3"/>
        <v/>
      </c>
      <c r="P9" t="str">
        <f t="shared" si="2"/>
        <v/>
      </c>
      <c r="T9" t="s">
        <v>10179</v>
      </c>
      <c r="U9">
        <v>0.9</v>
      </c>
    </row>
    <row r="10" spans="1:21" x14ac:dyDescent="0.3">
      <c r="A10" t="s">
        <v>5261</v>
      </c>
      <c r="B10" t="str">
        <f>IFERROR(VLOOKUP(A10,'[1]TS Autopress'!$1:$1048576,2,0),"")</f>
        <v>RENAULT</v>
      </c>
      <c r="C10" s="19" t="str">
        <f>IFERROR(VLOOKUP(A10,'[1]TS Autopress'!$1:$1048576,3,0),"")</f>
        <v>ALL NEW DUSTER</v>
      </c>
      <c r="D10" s="20">
        <v>8550000</v>
      </c>
      <c r="E10" s="20">
        <v>7100000</v>
      </c>
      <c r="F10" s="13" t="s">
        <v>4033</v>
      </c>
      <c r="G10" s="20">
        <v>8550000</v>
      </c>
      <c r="H10" s="20">
        <v>8293500</v>
      </c>
      <c r="I10" s="20">
        <v>8037000</v>
      </c>
      <c r="J10" s="20">
        <v>7695000</v>
      </c>
      <c r="K10" s="25">
        <v>8490000</v>
      </c>
      <c r="L10" s="20">
        <f t="shared" si="0"/>
        <v>-60000</v>
      </c>
      <c r="M10" s="22">
        <f t="shared" si="1"/>
        <v>0.83040935672514615</v>
      </c>
      <c r="N10" s="23" t="str">
        <f>IFERROR(VLOOKUP(A10,'[1]CT AR'!$1:$1048576,2,0),"")</f>
        <v/>
      </c>
      <c r="O10" s="24" t="str">
        <f t="shared" ca="1" si="3"/>
        <v/>
      </c>
      <c r="P10" t="str">
        <f t="shared" si="2"/>
        <v/>
      </c>
      <c r="S10" t="s">
        <v>10181</v>
      </c>
      <c r="T10" t="s">
        <v>10176</v>
      </c>
      <c r="U10">
        <v>0.93</v>
      </c>
    </row>
    <row r="11" spans="1:21" x14ac:dyDescent="0.3">
      <c r="A11" t="s">
        <v>412</v>
      </c>
      <c r="B11" t="str">
        <f>IFERROR(VLOOKUP(A11,'[1]TS Autopress'!$1:$1048576,2,0),"")</f>
        <v>KIA</v>
      </c>
      <c r="C11" s="19" t="str">
        <f>IFERROR(VLOOKUP(A11,'[1]TS Autopress'!$1:$1048576,3,0),"")</f>
        <v>NUEVO SONET</v>
      </c>
      <c r="D11" s="20">
        <v>14100000</v>
      </c>
      <c r="E11" s="20">
        <v>12100000</v>
      </c>
      <c r="F11" s="13" t="s">
        <v>5399</v>
      </c>
      <c r="G11" s="20">
        <v>13113000</v>
      </c>
      <c r="H11" s="20">
        <v>12690000</v>
      </c>
      <c r="I11" s="20">
        <v>11985000</v>
      </c>
      <c r="J11" s="20">
        <v>11280000</v>
      </c>
      <c r="K11" s="25">
        <v>14190000</v>
      </c>
      <c r="L11" s="20">
        <f t="shared" si="0"/>
        <v>90000</v>
      </c>
      <c r="M11" s="22">
        <f t="shared" si="1"/>
        <v>0.85815602836879434</v>
      </c>
      <c r="N11" s="23">
        <f>IFERROR(VLOOKUP(A11,'[1]CT AR'!$1:$1048576,2,0),"")</f>
        <v>46017.492361111108</v>
      </c>
      <c r="O11" s="24">
        <f t="shared" ca="1" si="3"/>
        <v>177.50763888889196</v>
      </c>
      <c r="P11" t="str">
        <f t="shared" si="2"/>
        <v>SOBRE MERCADO</v>
      </c>
      <c r="T11" t="s">
        <v>10177</v>
      </c>
      <c r="U11">
        <v>0.9</v>
      </c>
    </row>
    <row r="12" spans="1:21" x14ac:dyDescent="0.3">
      <c r="A12" t="s">
        <v>411</v>
      </c>
      <c r="B12" t="str">
        <f>IFERROR(VLOOKUP(A12,'[1]TS Autopress'!$1:$1048576,2,0),"")</f>
        <v>TOYOTA</v>
      </c>
      <c r="C12" s="19" t="str">
        <f>IFERROR(VLOOKUP(A12,'[1]TS Autopress'!$1:$1048576,3,0),"")</f>
        <v>RUSH</v>
      </c>
      <c r="D12" s="20">
        <v>10800000</v>
      </c>
      <c r="E12" s="20">
        <v>7300000</v>
      </c>
      <c r="F12" s="13" t="s">
        <v>4033</v>
      </c>
      <c r="G12" s="20">
        <v>10800000</v>
      </c>
      <c r="H12" s="20">
        <v>10476000</v>
      </c>
      <c r="I12" s="20">
        <v>10152000</v>
      </c>
      <c r="J12" s="20">
        <v>9720000</v>
      </c>
      <c r="K12" s="25">
        <v>9290000</v>
      </c>
      <c r="L12" s="20">
        <f t="shared" si="0"/>
        <v>-1510000</v>
      </c>
      <c r="M12" s="22">
        <f t="shared" si="1"/>
        <v>0.67592592592592593</v>
      </c>
      <c r="N12" s="23">
        <f>IFERROR(VLOOKUP(A12,'[1]CT AR'!$1:$1048576,2,0),"")</f>
        <v>46017.705555555556</v>
      </c>
      <c r="O12" s="24">
        <f t="shared" ca="1" si="3"/>
        <v>177.2944444444438</v>
      </c>
      <c r="P12" t="str">
        <f t="shared" si="2"/>
        <v>BAJO MERCADO</v>
      </c>
      <c r="T12" t="s">
        <v>10178</v>
      </c>
      <c r="U12">
        <v>0.85</v>
      </c>
    </row>
    <row r="13" spans="1:21" x14ac:dyDescent="0.3">
      <c r="A13" t="s">
        <v>5262</v>
      </c>
      <c r="B13" t="str">
        <f>IFERROR(VLOOKUP(A13,'[1]TS Autopress'!$1:$1048576,2,0),"")</f>
        <v>RENAULT</v>
      </c>
      <c r="C13" s="19" t="str">
        <f>IFERROR(VLOOKUP(A13,'[1]TS Autopress'!$1:$1048576,3,0),"")</f>
        <v>OROCH</v>
      </c>
      <c r="D13" s="20">
        <v>8800000</v>
      </c>
      <c r="E13" s="20">
        <v>7900000</v>
      </c>
      <c r="F13" s="13" t="s">
        <v>4033</v>
      </c>
      <c r="G13" s="20">
        <v>8800000</v>
      </c>
      <c r="H13" s="20">
        <v>8536000</v>
      </c>
      <c r="I13" s="20">
        <v>8272000</v>
      </c>
      <c r="J13" s="20">
        <v>7920000</v>
      </c>
      <c r="K13" s="25">
        <v>9390000</v>
      </c>
      <c r="L13" s="20">
        <f t="shared" si="0"/>
        <v>590000</v>
      </c>
      <c r="M13" s="22">
        <f t="shared" si="1"/>
        <v>0.89772727272727271</v>
      </c>
      <c r="N13" s="23" t="str">
        <f>IFERROR(VLOOKUP(A13,'[1]CT AR'!$1:$1048576,2,0),"")</f>
        <v/>
      </c>
      <c r="O13" s="24" t="str">
        <f t="shared" ca="1" si="3"/>
        <v/>
      </c>
      <c r="P13" t="str">
        <f t="shared" si="2"/>
        <v/>
      </c>
      <c r="T13" t="s">
        <v>10179</v>
      </c>
      <c r="U13">
        <v>0.8</v>
      </c>
    </row>
    <row r="14" spans="1:21" x14ac:dyDescent="0.3">
      <c r="A14" t="s">
        <v>5263</v>
      </c>
      <c r="B14" t="str">
        <f>IFERROR(VLOOKUP(A14,'[1]TS Autopress'!$1:$1048576,2,0),"")</f>
        <v/>
      </c>
      <c r="C14" s="19" t="str">
        <f>IFERROR(VLOOKUP(A14,'[1]TS Autopress'!$1:$1048576,3,0),"")</f>
        <v/>
      </c>
      <c r="D14" s="20">
        <v>15390000</v>
      </c>
      <c r="E14" s="20">
        <v>13500000</v>
      </c>
      <c r="F14" s="13" t="s">
        <v>4033</v>
      </c>
      <c r="G14" s="20">
        <v>15390000</v>
      </c>
      <c r="H14" s="20">
        <v>14928300</v>
      </c>
      <c r="I14" s="20">
        <v>14466600</v>
      </c>
      <c r="J14" s="20">
        <v>13851000</v>
      </c>
      <c r="K14" s="25">
        <v>15390000</v>
      </c>
      <c r="L14" s="20">
        <f t="shared" si="0"/>
        <v>0</v>
      </c>
      <c r="M14" s="22">
        <f t="shared" si="1"/>
        <v>0.8771929824561403</v>
      </c>
      <c r="N14" s="23" t="str">
        <f>IFERROR(VLOOKUP(A14,'[1]CT AR'!$1:$1048576,2,0),"")</f>
        <v/>
      </c>
      <c r="O14" s="24" t="str">
        <f t="shared" ca="1" si="3"/>
        <v/>
      </c>
      <c r="P14" t="str">
        <f t="shared" si="2"/>
        <v/>
      </c>
      <c r="S14" t="s">
        <v>10182</v>
      </c>
      <c r="T14" t="s">
        <v>10176</v>
      </c>
    </row>
    <row r="15" spans="1:21" x14ac:dyDescent="0.3">
      <c r="A15" t="s">
        <v>5264</v>
      </c>
      <c r="B15" t="str">
        <f>IFERROR(VLOOKUP(A15,'[1]TS Autopress'!$1:$1048576,2,0),"")</f>
        <v>FORD</v>
      </c>
      <c r="C15" s="19" t="str">
        <f>IFERROR(VLOOKUP(A15,'[1]TS Autopress'!$1:$1048576,3,0),"")</f>
        <v>NUEVO MUSTANG</v>
      </c>
      <c r="D15" s="20">
        <v>45800000</v>
      </c>
      <c r="E15" s="20">
        <v>40000000</v>
      </c>
      <c r="F15" s="13" t="s">
        <v>4033</v>
      </c>
      <c r="G15" s="20">
        <v>45800000</v>
      </c>
      <c r="H15" s="20">
        <v>44426000</v>
      </c>
      <c r="I15" s="20">
        <v>43052000</v>
      </c>
      <c r="J15" s="20">
        <v>41220000</v>
      </c>
      <c r="K15" s="25">
        <v>45990000</v>
      </c>
      <c r="L15" s="20">
        <f t="shared" si="0"/>
        <v>190000</v>
      </c>
      <c r="M15" s="22">
        <f t="shared" si="1"/>
        <v>0.8733624454148472</v>
      </c>
      <c r="N15" s="23" t="str">
        <f>IFERROR(VLOOKUP(A15,'[1]CT AR'!$1:$1048576,2,0),"")</f>
        <v/>
      </c>
      <c r="O15" s="24" t="str">
        <f t="shared" ca="1" si="3"/>
        <v/>
      </c>
      <c r="P15" t="str">
        <f t="shared" si="2"/>
        <v/>
      </c>
      <c r="T15" t="s">
        <v>10177</v>
      </c>
    </row>
    <row r="16" spans="1:21" x14ac:dyDescent="0.3">
      <c r="A16" t="s">
        <v>245</v>
      </c>
      <c r="B16" t="str">
        <f>IFERROR(VLOOKUP(A16,'[1]TS Autopress'!$1:$1048576,2,0),"")</f>
        <v>PEUGEOT</v>
      </c>
      <c r="C16" s="19">
        <f>IFERROR(VLOOKUP(A16,'[1]TS Autopress'!$1:$1048576,3,0),"")</f>
        <v>3008</v>
      </c>
      <c r="D16" s="20">
        <v>11870000</v>
      </c>
      <c r="E16" s="20">
        <v>8900000</v>
      </c>
      <c r="F16" s="13" t="s">
        <v>4033</v>
      </c>
      <c r="G16" s="20">
        <v>11870000</v>
      </c>
      <c r="H16" s="20">
        <v>11513900</v>
      </c>
      <c r="I16" s="20">
        <v>11157800</v>
      </c>
      <c r="J16" s="20">
        <v>10683000</v>
      </c>
      <c r="K16" s="25">
        <v>10490000</v>
      </c>
      <c r="L16" s="20">
        <f t="shared" si="0"/>
        <v>-1380000</v>
      </c>
      <c r="M16" s="22">
        <f t="shared" si="1"/>
        <v>0.74978938500421233</v>
      </c>
      <c r="N16" s="23">
        <f>IFERROR(VLOOKUP(A16,'[1]CT AR'!$1:$1048576,2,0),"")</f>
        <v>46021.713194444441</v>
      </c>
      <c r="O16" s="24">
        <f t="shared" ca="1" si="3"/>
        <v>173.28680555555911</v>
      </c>
      <c r="P16" t="str">
        <f t="shared" si="2"/>
        <v>BAJO MERCADO</v>
      </c>
      <c r="T16" t="s">
        <v>10178</v>
      </c>
    </row>
    <row r="17" spans="1:20" x14ac:dyDescent="0.3">
      <c r="A17" t="s">
        <v>403</v>
      </c>
      <c r="B17" t="str">
        <f>IFERROR(VLOOKUP(A17,'[1]TS Autopress'!$1:$1048576,2,0),"")</f>
        <v>KIA</v>
      </c>
      <c r="C17" s="19" t="str">
        <f>IFERROR(VLOOKUP(A17,'[1]TS Autopress'!$1:$1048576,3,0),"")</f>
        <v>MORNING</v>
      </c>
      <c r="D17" s="20">
        <v>7690000</v>
      </c>
      <c r="E17" s="20">
        <v>6100000</v>
      </c>
      <c r="F17" s="13" t="s">
        <v>5398</v>
      </c>
      <c r="G17" s="20">
        <v>7920700</v>
      </c>
      <c r="H17" s="20">
        <v>7690000</v>
      </c>
      <c r="I17" s="20">
        <v>7613100</v>
      </c>
      <c r="J17" s="20">
        <v>7151700</v>
      </c>
      <c r="K17" s="25">
        <v>7990000</v>
      </c>
      <c r="L17" s="20">
        <f t="shared" si="0"/>
        <v>300000</v>
      </c>
      <c r="M17" s="22">
        <f t="shared" si="1"/>
        <v>0.79323797139141738</v>
      </c>
      <c r="N17" s="23">
        <f>IFERROR(VLOOKUP(A17,'[1]CT AR'!$1:$1048576,2,0),"")</f>
        <v>46022.563888888886</v>
      </c>
      <c r="O17" s="24">
        <f t="shared" ca="1" si="3"/>
        <v>172.43611111111386</v>
      </c>
      <c r="P17" t="str">
        <f t="shared" si="2"/>
        <v>SOBRE MERCADO</v>
      </c>
      <c r="T17" t="s">
        <v>10179</v>
      </c>
    </row>
    <row r="18" spans="1:20" x14ac:dyDescent="0.3">
      <c r="A18" t="s">
        <v>405</v>
      </c>
      <c r="B18" t="str">
        <f>IFERROR(VLOOKUP(A18,'[1]TS Autopress'!$1:$1048576,2,0),"")</f>
        <v>MG</v>
      </c>
      <c r="C18" s="19" t="str">
        <f>IFERROR(VLOOKUP(A18,'[1]TS Autopress'!$1:$1048576,3,0),"")</f>
        <v>ZS</v>
      </c>
      <c r="D18" s="20">
        <v>8100000</v>
      </c>
      <c r="E18" s="20">
        <v>6600000</v>
      </c>
      <c r="F18" s="13" t="s">
        <v>4033</v>
      </c>
      <c r="G18" s="20">
        <v>8100000</v>
      </c>
      <c r="H18" s="20">
        <v>7857000</v>
      </c>
      <c r="I18" s="20">
        <v>7614000</v>
      </c>
      <c r="J18" s="20">
        <v>7290000</v>
      </c>
      <c r="K18" s="25">
        <v>8390000</v>
      </c>
      <c r="L18" s="20">
        <f t="shared" si="0"/>
        <v>290000</v>
      </c>
      <c r="M18" s="22">
        <f t="shared" si="1"/>
        <v>0.81481481481481477</v>
      </c>
      <c r="N18" s="23">
        <f>IFERROR(VLOOKUP(A18,'[1]CT AR'!$1:$1048576,2,0),"")</f>
        <v>46022.550694444442</v>
      </c>
      <c r="O18" s="24">
        <f t="shared" ca="1" si="3"/>
        <v>172.44930555555766</v>
      </c>
      <c r="P18" t="str">
        <f t="shared" si="2"/>
        <v>SOBRE MERCADO</v>
      </c>
    </row>
    <row r="19" spans="1:20" x14ac:dyDescent="0.3">
      <c r="A19" t="s">
        <v>5265</v>
      </c>
      <c r="B19" t="str">
        <f>IFERROR(VLOOKUP(A19,'[1]TS Autopress'!$1:$1048576,2,0),"")</f>
        <v>HYUNDAI</v>
      </c>
      <c r="C19" s="19" t="str">
        <f>IFERROR(VLOOKUP(A19,'[1]TS Autopress'!$1:$1048576,3,0),"")</f>
        <v>I20</v>
      </c>
      <c r="D19" s="20">
        <v>12190000</v>
      </c>
      <c r="E19" s="20">
        <v>10000000</v>
      </c>
      <c r="F19" s="13" t="s">
        <v>5398</v>
      </c>
      <c r="G19" s="20">
        <v>12555700</v>
      </c>
      <c r="H19" s="20">
        <v>12190000</v>
      </c>
      <c r="I19" s="20">
        <v>12068100</v>
      </c>
      <c r="J19" s="20">
        <v>11336700</v>
      </c>
      <c r="K19" s="25">
        <v>12590000</v>
      </c>
      <c r="L19" s="20">
        <f t="shared" si="0"/>
        <v>400000</v>
      </c>
      <c r="M19" s="22">
        <f t="shared" si="1"/>
        <v>0.82034454470877771</v>
      </c>
      <c r="N19" s="23" t="str">
        <f>IFERROR(VLOOKUP(A19,'[1]CT AR'!$1:$1048576,2,0),"")</f>
        <v/>
      </c>
      <c r="O19" s="24" t="str">
        <f t="shared" ca="1" si="3"/>
        <v/>
      </c>
      <c r="P19" t="str">
        <f t="shared" si="2"/>
        <v/>
      </c>
    </row>
    <row r="20" spans="1:20" x14ac:dyDescent="0.3">
      <c r="A20" t="s">
        <v>5266</v>
      </c>
      <c r="B20" t="str">
        <f>IFERROR(VLOOKUP(A20,'[1]TS Autopress'!$1:$1048576,2,0),"")</f>
        <v>DFSK</v>
      </c>
      <c r="C20" s="19">
        <f>IFERROR(VLOOKUP(A20,'[1]TS Autopress'!$1:$1048576,3,0),"")</f>
        <v>500</v>
      </c>
      <c r="D20" s="20">
        <v>11270000</v>
      </c>
      <c r="E20" s="20">
        <v>8800000</v>
      </c>
      <c r="F20" s="13" t="s">
        <v>4033</v>
      </c>
      <c r="G20" s="20">
        <v>11270000</v>
      </c>
      <c r="H20" s="20">
        <v>10931900</v>
      </c>
      <c r="I20" s="20">
        <v>10593800</v>
      </c>
      <c r="J20" s="20">
        <v>10143000</v>
      </c>
      <c r="K20" s="25">
        <v>10000000</v>
      </c>
      <c r="L20" s="20">
        <f t="shared" si="0"/>
        <v>-1270000</v>
      </c>
      <c r="M20" s="22">
        <f t="shared" si="1"/>
        <v>0.78083407275953864</v>
      </c>
      <c r="N20" s="23" t="str">
        <f>IFERROR(VLOOKUP(A20,'[1]CT AR'!$1:$1048576,2,0),"")</f>
        <v/>
      </c>
      <c r="O20" s="24" t="str">
        <f t="shared" ca="1" si="3"/>
        <v/>
      </c>
      <c r="P20" t="str">
        <f t="shared" si="2"/>
        <v/>
      </c>
    </row>
    <row r="21" spans="1:20" x14ac:dyDescent="0.3">
      <c r="A21" t="s">
        <v>5267</v>
      </c>
      <c r="B21" t="str">
        <f>IFERROR(VLOOKUP(A21,'[1]TS Autopress'!$1:$1048576,2,0),"")</f>
        <v>NISSAN</v>
      </c>
      <c r="C21" s="19" t="str">
        <f>IFERROR(VLOOKUP(A21,'[1]TS Autopress'!$1:$1048576,3,0),"")</f>
        <v>NEW QASHQAI</v>
      </c>
      <c r="D21" s="20">
        <v>12100000</v>
      </c>
      <c r="E21" s="20">
        <v>9200000</v>
      </c>
      <c r="F21" s="13" t="s">
        <v>4033</v>
      </c>
      <c r="G21" s="20">
        <v>12100000</v>
      </c>
      <c r="H21" s="20">
        <v>11737000</v>
      </c>
      <c r="I21" s="20">
        <v>11374000</v>
      </c>
      <c r="J21" s="20">
        <v>10890000</v>
      </c>
      <c r="K21" s="25">
        <v>11690000</v>
      </c>
      <c r="L21" s="20">
        <f t="shared" si="0"/>
        <v>-410000</v>
      </c>
      <c r="M21" s="22">
        <f t="shared" si="1"/>
        <v>0.76033057851239672</v>
      </c>
      <c r="N21" s="23" t="str">
        <f>IFERROR(VLOOKUP(A21,'[1]CT AR'!$1:$1048576,2,0),"")</f>
        <v/>
      </c>
      <c r="O21" s="24" t="str">
        <f t="shared" ca="1" si="3"/>
        <v/>
      </c>
      <c r="P21" t="str">
        <f t="shared" si="2"/>
        <v/>
      </c>
    </row>
    <row r="22" spans="1:20" x14ac:dyDescent="0.3">
      <c r="A22" t="s">
        <v>5268</v>
      </c>
      <c r="B22" t="str">
        <f>IFERROR(VLOOKUP(A22,'[1]TS Autopress'!$1:$1048576,2,0),"")</f>
        <v>TOYOTA</v>
      </c>
      <c r="C22" s="19" t="str">
        <f>IFERROR(VLOOKUP(A22,'[1]TS Autopress'!$1:$1048576,3,0),"")</f>
        <v>RAIZE</v>
      </c>
      <c r="D22" s="20">
        <v>8190000</v>
      </c>
      <c r="E22" s="20">
        <v>6900000</v>
      </c>
      <c r="F22" s="13" t="s">
        <v>5398</v>
      </c>
      <c r="G22" s="20">
        <v>8435700</v>
      </c>
      <c r="H22" s="20">
        <v>8190000</v>
      </c>
      <c r="I22" s="20">
        <v>8108100</v>
      </c>
      <c r="J22" s="20">
        <v>7616700</v>
      </c>
      <c r="K22" s="25">
        <v>8490000</v>
      </c>
      <c r="L22" s="20">
        <f t="shared" si="0"/>
        <v>300000</v>
      </c>
      <c r="M22" s="22">
        <f t="shared" si="1"/>
        <v>0.8424908424908425</v>
      </c>
      <c r="N22" s="23" t="str">
        <f>IFERROR(VLOOKUP(A22,'[1]CT AR'!$1:$1048576,2,0),"")</f>
        <v/>
      </c>
      <c r="O22" s="24" t="str">
        <f t="shared" ca="1" si="3"/>
        <v/>
      </c>
      <c r="P22" t="str">
        <f t="shared" si="2"/>
        <v/>
      </c>
    </row>
    <row r="23" spans="1:20" x14ac:dyDescent="0.3">
      <c r="A23" t="s">
        <v>409</v>
      </c>
      <c r="B23" t="str">
        <f>IFERROR(VLOOKUP(A23,'[1]TS Autopress'!$1:$1048576,2,0),"")</f>
        <v>CHEVROLET</v>
      </c>
      <c r="C23" s="19" t="str">
        <f>IFERROR(VLOOKUP(A23,'[1]TS Autopress'!$1:$1048576,3,0),"")</f>
        <v>TRAVERSE</v>
      </c>
      <c r="D23" s="20">
        <v>24600000</v>
      </c>
      <c r="E23" s="20">
        <v>24000000</v>
      </c>
      <c r="F23" s="13" t="s">
        <v>4033</v>
      </c>
      <c r="G23" s="20">
        <v>24600000</v>
      </c>
      <c r="H23" s="20">
        <v>23862000</v>
      </c>
      <c r="I23" s="20">
        <v>23124000</v>
      </c>
      <c r="J23" s="20">
        <v>22140000</v>
      </c>
      <c r="K23" s="25">
        <v>26990000</v>
      </c>
      <c r="L23" s="20">
        <f t="shared" si="0"/>
        <v>2390000</v>
      </c>
      <c r="M23" s="22">
        <f t="shared" si="1"/>
        <v>0.97560975609756095</v>
      </c>
      <c r="N23" s="23">
        <f>IFERROR(VLOOKUP(A23,'[1]CT AR'!$1:$1048576,2,0),"")</f>
        <v>46020.384722222225</v>
      </c>
      <c r="O23" s="24">
        <f t="shared" ca="1" si="3"/>
        <v>174.61527777777519</v>
      </c>
      <c r="P23" t="str">
        <f t="shared" si="2"/>
        <v>SOBRE MERCADO</v>
      </c>
    </row>
    <row r="24" spans="1:20" x14ac:dyDescent="0.3">
      <c r="A24" t="s">
        <v>408</v>
      </c>
      <c r="B24" t="str">
        <f>IFERROR(VLOOKUP(A24,'[1]TS Autopress'!$1:$1048576,2,0),"")</f>
        <v>FORD</v>
      </c>
      <c r="C24" s="19" t="str">
        <f>IFERROR(VLOOKUP(A24,'[1]TS Autopress'!$1:$1048576,3,0),"")</f>
        <v>RANGER</v>
      </c>
      <c r="D24" s="20">
        <v>28500000</v>
      </c>
      <c r="E24" s="20">
        <v>22100000</v>
      </c>
      <c r="F24" s="13" t="s">
        <v>4033</v>
      </c>
      <c r="G24" s="20">
        <v>28500000</v>
      </c>
      <c r="H24" s="20">
        <v>27645000</v>
      </c>
      <c r="I24" s="20">
        <v>26790000</v>
      </c>
      <c r="J24" s="20">
        <v>25650000</v>
      </c>
      <c r="K24" s="25">
        <v>26990000</v>
      </c>
      <c r="L24" s="20">
        <f t="shared" si="0"/>
        <v>-1510000</v>
      </c>
      <c r="M24" s="22">
        <f t="shared" si="1"/>
        <v>0.77543859649122804</v>
      </c>
      <c r="N24" s="23">
        <f>IFERROR(VLOOKUP(A24,'[1]CT AR'!$1:$1048576,2,0),"")</f>
        <v>46020.705555555556</v>
      </c>
      <c r="O24" s="24">
        <f t="shared" ca="1" si="3"/>
        <v>174.2944444444438</v>
      </c>
      <c r="P24" t="str">
        <f t="shared" si="2"/>
        <v>BAJO MERCADO</v>
      </c>
    </row>
    <row r="25" spans="1:20" x14ac:dyDescent="0.3">
      <c r="A25" t="s">
        <v>198</v>
      </c>
      <c r="B25" t="str">
        <f>IFERROR(VLOOKUP(A25,'[1]TS Autopress'!$1:$1048576,2,0),"")</f>
        <v>CITROEN</v>
      </c>
      <c r="C25" s="19" t="str">
        <f>IFERROR(VLOOKUP(A25,'[1]TS Autopress'!$1:$1048576,3,0),"")</f>
        <v>C5 AIRCROSS</v>
      </c>
      <c r="D25" s="20">
        <v>18900000</v>
      </c>
      <c r="E25" s="20">
        <v>16750000</v>
      </c>
      <c r="F25" s="13" t="s">
        <v>4033</v>
      </c>
      <c r="G25" s="20">
        <v>18900000</v>
      </c>
      <c r="H25" s="20">
        <v>18333000</v>
      </c>
      <c r="I25" s="20">
        <v>17766000</v>
      </c>
      <c r="J25" s="20">
        <v>17010000</v>
      </c>
      <c r="K25" s="25">
        <v>19490000</v>
      </c>
      <c r="L25" s="20">
        <f t="shared" si="0"/>
        <v>590000</v>
      </c>
      <c r="M25" s="22">
        <f t="shared" si="1"/>
        <v>0.88624338624338628</v>
      </c>
      <c r="N25" s="23">
        <f>IFERROR(VLOOKUP(A25,'[1]CT AR'!$1:$1048576,2,0),"")</f>
        <v>46017.728472222225</v>
      </c>
      <c r="O25" s="24">
        <f t="shared" ca="1" si="3"/>
        <v>177.27152777777519</v>
      </c>
      <c r="P25" t="str">
        <f t="shared" si="2"/>
        <v>SOBRE MERCADO</v>
      </c>
    </row>
    <row r="26" spans="1:20" x14ac:dyDescent="0.3">
      <c r="A26" t="s">
        <v>5269</v>
      </c>
      <c r="B26" t="str">
        <f>IFERROR(VLOOKUP(A26,'[1]TS Autopress'!$1:$1048576,2,0),"")</f>
        <v>VOLKSWAGEN</v>
      </c>
      <c r="C26" s="19" t="str">
        <f>IFERROR(VLOOKUP(A26,'[1]TS Autopress'!$1:$1048576,3,0),"")</f>
        <v>SAVEIRO</v>
      </c>
      <c r="D26" s="20">
        <v>7860000</v>
      </c>
      <c r="E26" s="20">
        <v>6100000</v>
      </c>
      <c r="F26" s="13" t="s">
        <v>4033</v>
      </c>
      <c r="G26" s="20">
        <v>7860000</v>
      </c>
      <c r="H26" s="20">
        <v>7624200</v>
      </c>
      <c r="I26" s="20">
        <v>7388400</v>
      </c>
      <c r="J26" s="20">
        <v>7074000</v>
      </c>
      <c r="K26" s="25">
        <v>7690000</v>
      </c>
      <c r="L26" s="20">
        <f t="shared" si="0"/>
        <v>-170000</v>
      </c>
      <c r="M26" s="22">
        <f t="shared" si="1"/>
        <v>0.77608142493638677</v>
      </c>
      <c r="N26" s="23" t="str">
        <f>IFERROR(VLOOKUP(A26,'[1]CT AR'!$1:$1048576,2,0),"")</f>
        <v/>
      </c>
      <c r="O26" s="24" t="str">
        <f t="shared" ca="1" si="3"/>
        <v/>
      </c>
      <c r="P26" t="str">
        <f t="shared" si="2"/>
        <v/>
      </c>
    </row>
    <row r="27" spans="1:20" x14ac:dyDescent="0.3">
      <c r="A27" t="s">
        <v>1007</v>
      </c>
      <c r="B27" t="str">
        <f>IFERROR(VLOOKUP(A27,'[1]TS Autopress'!$1:$1048576,2,0),"")</f>
        <v>PEUGEOT</v>
      </c>
      <c r="C27" s="19" t="str">
        <f>IFERROR(VLOOKUP(A27,'[1]TS Autopress'!$1:$1048576,3,0),"")</f>
        <v>NUEVO 2008</v>
      </c>
      <c r="D27" s="20">
        <v>13800000</v>
      </c>
      <c r="E27" s="20">
        <v>10600000</v>
      </c>
      <c r="F27" s="13" t="s">
        <v>4033</v>
      </c>
      <c r="G27" s="20">
        <v>13800000</v>
      </c>
      <c r="H27" s="20">
        <v>13386000</v>
      </c>
      <c r="I27" s="20">
        <v>12972000</v>
      </c>
      <c r="J27" s="20">
        <v>12420000</v>
      </c>
      <c r="K27" s="25">
        <v>12490000</v>
      </c>
      <c r="L27" s="20">
        <f t="shared" si="0"/>
        <v>-1310000</v>
      </c>
      <c r="M27" s="22">
        <f t="shared" si="1"/>
        <v>0.76811594202898548</v>
      </c>
      <c r="N27" s="23">
        <f>IFERROR(VLOOKUP(A27,'[1]CT AR'!$1:$1048576,2,0),"")</f>
        <v>45664.738888888889</v>
      </c>
      <c r="O27" s="24">
        <f t="shared" ca="1" si="3"/>
        <v>530.26111111111095</v>
      </c>
      <c r="P27" t="str">
        <f t="shared" si="2"/>
        <v>BAJO MERCADO</v>
      </c>
    </row>
    <row r="28" spans="1:20" x14ac:dyDescent="0.3">
      <c r="A28" t="s">
        <v>3993</v>
      </c>
      <c r="B28" t="str">
        <f>IFERROR(VLOOKUP(A28,'[1]TS Autopress'!$1:$1048576,2,0),"")</f>
        <v>HYUNDAI</v>
      </c>
      <c r="C28" s="19" t="str">
        <f>IFERROR(VLOOKUP(A28,'[1]TS Autopress'!$1:$1048576,3,0),"")</f>
        <v>ALL NEW SANTA FE</v>
      </c>
      <c r="D28" s="20">
        <v>28400000</v>
      </c>
      <c r="E28" s="20">
        <v>23500000</v>
      </c>
      <c r="F28" s="13" t="s">
        <v>4033</v>
      </c>
      <c r="G28" s="20">
        <v>28400000</v>
      </c>
      <c r="H28" s="20">
        <v>27548000</v>
      </c>
      <c r="I28" s="20">
        <v>26696000</v>
      </c>
      <c r="J28" s="20">
        <v>25560000</v>
      </c>
      <c r="K28" s="25">
        <v>27290000</v>
      </c>
      <c r="L28" s="20">
        <f t="shared" si="0"/>
        <v>-1110000</v>
      </c>
      <c r="M28" s="22">
        <f t="shared" si="1"/>
        <v>0.82746478873239437</v>
      </c>
      <c r="N28" s="23" t="str">
        <f>IFERROR(VLOOKUP(A28,'[1]CT AR'!$1:$1048576,2,0),"")</f>
        <v/>
      </c>
      <c r="O28" s="24" t="str">
        <f t="shared" ca="1" si="3"/>
        <v/>
      </c>
      <c r="P28" t="str">
        <f t="shared" si="2"/>
        <v/>
      </c>
    </row>
    <row r="29" spans="1:20" x14ac:dyDescent="0.3">
      <c r="A29" t="s">
        <v>5268</v>
      </c>
      <c r="B29" t="str">
        <f>IFERROR(VLOOKUP(A29,'[1]TS Autopress'!$1:$1048576,2,0),"")</f>
        <v>TOYOTA</v>
      </c>
      <c r="C29" s="19" t="str">
        <f>IFERROR(VLOOKUP(A29,'[1]TS Autopress'!$1:$1048576,3,0),"")</f>
        <v>RAIZE</v>
      </c>
      <c r="D29" s="20">
        <v>10500000</v>
      </c>
      <c r="E29" s="20">
        <v>8700000</v>
      </c>
      <c r="F29" s="13" t="s">
        <v>4033</v>
      </c>
      <c r="G29" s="20">
        <v>10500000</v>
      </c>
      <c r="H29" s="20">
        <v>10185000</v>
      </c>
      <c r="I29" s="20">
        <v>9870000</v>
      </c>
      <c r="J29" s="20">
        <v>9450000</v>
      </c>
      <c r="K29" s="25">
        <v>10490000</v>
      </c>
      <c r="L29" s="20">
        <f t="shared" si="0"/>
        <v>-10000</v>
      </c>
      <c r="M29" s="22">
        <f t="shared" si="1"/>
        <v>0.82857142857142863</v>
      </c>
      <c r="N29" s="23" t="str">
        <f>IFERROR(VLOOKUP(A29,'[1]CT AR'!$1:$1048576,2,0),"")</f>
        <v/>
      </c>
      <c r="O29" s="24" t="str">
        <f t="shared" ca="1" si="3"/>
        <v/>
      </c>
      <c r="P29" t="str">
        <f t="shared" si="2"/>
        <v/>
      </c>
    </row>
    <row r="30" spans="1:20" x14ac:dyDescent="0.3">
      <c r="A30" t="s">
        <v>5268</v>
      </c>
      <c r="B30" t="str">
        <f>IFERROR(VLOOKUP(A30,'[1]TS Autopress'!$1:$1048576,2,0),"")</f>
        <v>TOYOTA</v>
      </c>
      <c r="C30" s="19" t="str">
        <f>IFERROR(VLOOKUP(A30,'[1]TS Autopress'!$1:$1048576,3,0),"")</f>
        <v>RAIZE</v>
      </c>
      <c r="D30" s="20">
        <v>10700000</v>
      </c>
      <c r="E30" s="20">
        <v>9200000</v>
      </c>
      <c r="F30" s="13" t="s">
        <v>4033</v>
      </c>
      <c r="G30" s="20">
        <v>10700000</v>
      </c>
      <c r="H30" s="20">
        <v>10379000</v>
      </c>
      <c r="I30" s="20">
        <v>10058000</v>
      </c>
      <c r="J30" s="20">
        <v>9630000</v>
      </c>
      <c r="K30" s="25">
        <v>10990000</v>
      </c>
      <c r="L30" s="20">
        <f t="shared" si="0"/>
        <v>290000</v>
      </c>
      <c r="M30" s="22">
        <f t="shared" si="1"/>
        <v>0.85981308411214952</v>
      </c>
      <c r="N30" s="23" t="str">
        <f>IFERROR(VLOOKUP(A30,'[1]CT AR'!$1:$1048576,2,0),"")</f>
        <v/>
      </c>
      <c r="O30" s="24" t="str">
        <f t="shared" ca="1" si="3"/>
        <v/>
      </c>
      <c r="P30" t="str">
        <f t="shared" si="2"/>
        <v/>
      </c>
    </row>
    <row r="31" spans="1:20" x14ac:dyDescent="0.3">
      <c r="A31" t="s">
        <v>410</v>
      </c>
      <c r="B31" t="str">
        <f>IFERROR(VLOOKUP(A31,'[1]TS Autopress'!$1:$1048576,2,0),"")</f>
        <v>RAM</v>
      </c>
      <c r="C31" s="19">
        <f>IFERROR(VLOOKUP(A31,'[1]TS Autopress'!$1:$1048576,3,0),"")</f>
        <v>700</v>
      </c>
      <c r="D31" s="20">
        <v>12800000</v>
      </c>
      <c r="E31" s="20">
        <v>11300000</v>
      </c>
      <c r="F31" s="13" t="s">
        <v>4033</v>
      </c>
      <c r="G31" s="20">
        <v>12800000</v>
      </c>
      <c r="H31" s="20">
        <v>12416000</v>
      </c>
      <c r="I31" s="20">
        <v>12032000</v>
      </c>
      <c r="J31" s="20">
        <v>11520000</v>
      </c>
      <c r="K31" s="26">
        <v>12000000</v>
      </c>
      <c r="L31" s="20">
        <f t="shared" si="0"/>
        <v>-800000</v>
      </c>
      <c r="M31" s="22">
        <f t="shared" si="1"/>
        <v>0.8828125</v>
      </c>
      <c r="N31" s="23">
        <f>IFERROR(VLOOKUP(A31,'[1]CT AR'!$1:$1048576,2,0),"")</f>
        <v>46018.490277777775</v>
      </c>
      <c r="O31" s="24">
        <f t="shared" ca="1" si="3"/>
        <v>176.50972222222481</v>
      </c>
      <c r="P31" t="str">
        <f t="shared" si="2"/>
        <v>BAJO MERCADO</v>
      </c>
    </row>
    <row r="32" spans="1:20" x14ac:dyDescent="0.3">
      <c r="A32" t="s">
        <v>5271</v>
      </c>
      <c r="B32" t="str">
        <f>IFERROR(VLOOKUP(A32,'[1]TS Autopress'!$1:$1048576,2,0),"")</f>
        <v>MG</v>
      </c>
      <c r="C32" s="19" t="str">
        <f>IFERROR(VLOOKUP(A32,'[1]TS Autopress'!$1:$1048576,3,0),"")</f>
        <v>NEW ZX</v>
      </c>
      <c r="D32" s="20">
        <v>9090000</v>
      </c>
      <c r="E32" s="20">
        <v>8000000</v>
      </c>
      <c r="F32" s="13" t="s">
        <v>5398</v>
      </c>
      <c r="G32" s="20">
        <v>9362700</v>
      </c>
      <c r="H32" s="20">
        <v>9090000</v>
      </c>
      <c r="I32" s="20">
        <v>8999100</v>
      </c>
      <c r="J32" s="20">
        <v>8453700</v>
      </c>
      <c r="K32" s="25">
        <v>9290000</v>
      </c>
      <c r="L32" s="20">
        <f t="shared" si="0"/>
        <v>200000</v>
      </c>
      <c r="M32" s="22">
        <f t="shared" si="1"/>
        <v>0.88008800880088012</v>
      </c>
      <c r="N32" s="23" t="str">
        <f>IFERROR(VLOOKUP(A32,'[1]CT AR'!$1:$1048576,2,0),"")</f>
        <v/>
      </c>
      <c r="O32" s="24" t="str">
        <f t="shared" ca="1" si="3"/>
        <v/>
      </c>
      <c r="P32" t="str">
        <f t="shared" si="2"/>
        <v/>
      </c>
    </row>
    <row r="33" spans="1:16" x14ac:dyDescent="0.3">
      <c r="A33" t="s">
        <v>5272</v>
      </c>
      <c r="B33" t="str">
        <f>IFERROR(VLOOKUP(A33,'[1]TS Autopress'!$1:$1048576,2,0),"")</f>
        <v>MAZDA</v>
      </c>
      <c r="C33" s="19" t="str">
        <f>IFERROR(VLOOKUP(A33,'[1]TS Autopress'!$1:$1048576,3,0),"")</f>
        <v>CX-5</v>
      </c>
      <c r="D33" s="20">
        <v>16600000</v>
      </c>
      <c r="E33" s="20">
        <v>14000000</v>
      </c>
      <c r="F33" s="13" t="s">
        <v>5398</v>
      </c>
      <c r="G33" s="20">
        <v>17098000</v>
      </c>
      <c r="H33" s="20">
        <v>16600000</v>
      </c>
      <c r="I33" s="20">
        <v>16434000</v>
      </c>
      <c r="J33" s="20">
        <v>15438000</v>
      </c>
      <c r="K33" s="25">
        <v>16490000</v>
      </c>
      <c r="L33" s="20">
        <f t="shared" si="0"/>
        <v>-110000</v>
      </c>
      <c r="M33" s="22">
        <f t="shared" si="1"/>
        <v>0.84337349397590367</v>
      </c>
      <c r="N33" s="23" t="str">
        <f>IFERROR(VLOOKUP(A33,'[1]CT AR'!$1:$1048576,2,0),"")</f>
        <v/>
      </c>
      <c r="O33" s="24" t="str">
        <f t="shared" ca="1" si="3"/>
        <v/>
      </c>
      <c r="P33" t="str">
        <f t="shared" si="2"/>
        <v/>
      </c>
    </row>
    <row r="34" spans="1:16" x14ac:dyDescent="0.3">
      <c r="A34" t="s">
        <v>5272</v>
      </c>
      <c r="B34" t="str">
        <f>IFERROR(VLOOKUP(A34,'[1]TS Autopress'!$1:$1048576,2,0),"")</f>
        <v>MAZDA</v>
      </c>
      <c r="C34" s="19" t="str">
        <f>IFERROR(VLOOKUP(A34,'[1]TS Autopress'!$1:$1048576,3,0),"")</f>
        <v>CX-5</v>
      </c>
      <c r="D34" s="20">
        <v>16600000</v>
      </c>
      <c r="E34" s="20">
        <v>14500000</v>
      </c>
      <c r="F34" s="13" t="s">
        <v>5398</v>
      </c>
      <c r="G34" s="20">
        <v>17098000</v>
      </c>
      <c r="H34" s="20">
        <v>16600000</v>
      </c>
      <c r="I34" s="20">
        <v>16434000</v>
      </c>
      <c r="J34" s="20">
        <v>15438000</v>
      </c>
      <c r="K34" s="25">
        <v>16990000</v>
      </c>
      <c r="L34" s="20">
        <f t="shared" si="0"/>
        <v>390000</v>
      </c>
      <c r="M34" s="22">
        <f t="shared" si="1"/>
        <v>0.87349397590361444</v>
      </c>
      <c r="N34" s="23" t="str">
        <f>IFERROR(VLOOKUP(A34,'[1]CT AR'!$1:$1048576,2,0),"")</f>
        <v/>
      </c>
      <c r="O34" s="24" t="str">
        <f t="shared" ca="1" si="3"/>
        <v/>
      </c>
      <c r="P34" t="str">
        <f t="shared" si="2"/>
        <v/>
      </c>
    </row>
    <row r="35" spans="1:16" x14ac:dyDescent="0.3">
      <c r="A35" t="s">
        <v>5273</v>
      </c>
      <c r="B35" t="str">
        <f>IFERROR(VLOOKUP(A35,'[1]TS Autopress'!$1:$1048576,2,0),"")</f>
        <v/>
      </c>
      <c r="C35" s="19" t="str">
        <f>IFERROR(VLOOKUP(A35,'[1]TS Autopress'!$1:$1048576,3,0),"")</f>
        <v/>
      </c>
      <c r="D35" s="20">
        <v>6990000</v>
      </c>
      <c r="E35" s="20">
        <v>5500000</v>
      </c>
      <c r="F35" s="13" t="s">
        <v>5398</v>
      </c>
      <c r="G35" s="20">
        <v>7199700</v>
      </c>
      <c r="H35" s="20">
        <v>6990000</v>
      </c>
      <c r="I35" s="20">
        <v>6920100</v>
      </c>
      <c r="J35" s="20">
        <v>6500700</v>
      </c>
      <c r="K35" s="25">
        <v>6990000</v>
      </c>
      <c r="L35" s="20">
        <f t="shared" si="0"/>
        <v>0</v>
      </c>
      <c r="M35" s="22">
        <f t="shared" si="1"/>
        <v>0.7868383404864091</v>
      </c>
      <c r="N35" s="23" t="str">
        <f>IFERROR(VLOOKUP(A35,'[1]CT AR'!$1:$1048576,2,0),"")</f>
        <v/>
      </c>
      <c r="O35" s="24" t="str">
        <f t="shared" ca="1" si="3"/>
        <v/>
      </c>
      <c r="P35" t="str">
        <f t="shared" si="2"/>
        <v/>
      </c>
    </row>
    <row r="36" spans="1:16" x14ac:dyDescent="0.3">
      <c r="A36" t="s">
        <v>5274</v>
      </c>
      <c r="B36" t="str">
        <f>IFERROR(VLOOKUP(A36,'[1]TS Autopress'!$1:$1048576,2,0),"")</f>
        <v/>
      </c>
      <c r="C36" s="19" t="str">
        <f>IFERROR(VLOOKUP(A36,'[1]TS Autopress'!$1:$1048576,3,0),"")</f>
        <v/>
      </c>
      <c r="D36" s="20">
        <v>16990000</v>
      </c>
      <c r="E36" s="20">
        <v>14000000</v>
      </c>
      <c r="F36" s="13" t="s">
        <v>4033</v>
      </c>
      <c r="G36" s="20">
        <v>16990000</v>
      </c>
      <c r="H36" s="20">
        <v>16480300</v>
      </c>
      <c r="I36" s="20">
        <v>15970600</v>
      </c>
      <c r="J36" s="20">
        <v>15291000</v>
      </c>
      <c r="K36" s="25">
        <v>16990000</v>
      </c>
      <c r="L36" s="20">
        <f t="shared" si="0"/>
        <v>0</v>
      </c>
      <c r="M36" s="22">
        <f t="shared" si="1"/>
        <v>0.82401412595644496</v>
      </c>
      <c r="N36" s="23" t="str">
        <f>IFERROR(VLOOKUP(A36,'[1]CT AR'!$1:$1048576,2,0),"")</f>
        <v/>
      </c>
      <c r="O36" s="24" t="str">
        <f t="shared" ca="1" si="3"/>
        <v/>
      </c>
      <c r="P36" t="str">
        <f t="shared" si="2"/>
        <v/>
      </c>
    </row>
    <row r="37" spans="1:16" x14ac:dyDescent="0.3">
      <c r="A37" t="s">
        <v>5275</v>
      </c>
      <c r="B37" t="str">
        <f>IFERROR(VLOOKUP(A37,'[1]TS Autopress'!$1:$1048576,2,0),"")</f>
        <v/>
      </c>
      <c r="C37" s="19" t="str">
        <f>IFERROR(VLOOKUP(A37,'[1]TS Autopress'!$1:$1048576,3,0),"")</f>
        <v/>
      </c>
      <c r="D37" s="20">
        <v>22690000</v>
      </c>
      <c r="E37" s="20">
        <v>19000000</v>
      </c>
      <c r="F37" s="13" t="s">
        <v>4033</v>
      </c>
      <c r="G37" s="20">
        <v>22690000</v>
      </c>
      <c r="H37" s="20">
        <v>22009300</v>
      </c>
      <c r="I37" s="20">
        <v>21328600</v>
      </c>
      <c r="J37" s="20">
        <v>20421000</v>
      </c>
      <c r="K37" s="25">
        <v>21990000</v>
      </c>
      <c r="L37" s="20">
        <f t="shared" si="0"/>
        <v>-700000</v>
      </c>
      <c r="M37" s="22">
        <f t="shared" si="1"/>
        <v>0.83737329219920675</v>
      </c>
      <c r="N37" s="23" t="str">
        <f>IFERROR(VLOOKUP(A37,'[1]CT AR'!$1:$1048576,2,0),"")</f>
        <v/>
      </c>
      <c r="O37" s="24" t="str">
        <f t="shared" ca="1" si="3"/>
        <v/>
      </c>
      <c r="P37" t="str">
        <f t="shared" si="2"/>
        <v/>
      </c>
    </row>
    <row r="38" spans="1:16" x14ac:dyDescent="0.3">
      <c r="A38" t="s">
        <v>5276</v>
      </c>
      <c r="B38" t="str">
        <f>IFERROR(VLOOKUP(A38,'[1]TS Autopress'!$1:$1048576,2,0),"")</f>
        <v>DFSK</v>
      </c>
      <c r="C38" s="19">
        <f>IFERROR(VLOOKUP(A38,'[1]TS Autopress'!$1:$1048576,3,0),"")</f>
        <v>580</v>
      </c>
      <c r="D38" s="20">
        <v>9000000</v>
      </c>
      <c r="E38" s="20">
        <v>7300000</v>
      </c>
      <c r="F38" s="13" t="s">
        <v>4033</v>
      </c>
      <c r="G38" s="20">
        <v>9000000</v>
      </c>
      <c r="H38" s="20">
        <v>8730000</v>
      </c>
      <c r="I38" s="20">
        <v>8460000</v>
      </c>
      <c r="J38" s="20">
        <v>8100000</v>
      </c>
      <c r="K38" s="25">
        <v>8990000</v>
      </c>
      <c r="L38" s="20">
        <f t="shared" si="0"/>
        <v>-10000</v>
      </c>
      <c r="M38" s="22">
        <f t="shared" si="1"/>
        <v>0.81111111111111112</v>
      </c>
      <c r="N38" s="23" t="str">
        <f>IFERROR(VLOOKUP(A38,'[1]CT AR'!$1:$1048576,2,0),"")</f>
        <v/>
      </c>
      <c r="O38" s="24" t="str">
        <f t="shared" ca="1" si="3"/>
        <v/>
      </c>
      <c r="P38" t="str">
        <f t="shared" si="2"/>
        <v/>
      </c>
    </row>
    <row r="39" spans="1:16" x14ac:dyDescent="0.3">
      <c r="A39" t="s">
        <v>5277</v>
      </c>
      <c r="B39" t="str">
        <f>IFERROR(VLOOKUP(A39,'[1]TS Autopress'!$1:$1048576,2,0),"")</f>
        <v>SUZUKI</v>
      </c>
      <c r="C39" s="19" t="str">
        <f>IFERROR(VLOOKUP(A39,'[1]TS Autopress'!$1:$1048576,3,0),"")</f>
        <v>BALENO</v>
      </c>
      <c r="D39" s="20">
        <v>8400000</v>
      </c>
      <c r="E39" s="20">
        <v>7300000</v>
      </c>
      <c r="F39" s="13" t="s">
        <v>5398</v>
      </c>
      <c r="G39" s="20">
        <v>8652000</v>
      </c>
      <c r="H39" s="20">
        <v>8400000</v>
      </c>
      <c r="I39" s="20">
        <v>8316000</v>
      </c>
      <c r="J39" s="20">
        <v>7812000</v>
      </c>
      <c r="K39" s="25">
        <v>8990000</v>
      </c>
      <c r="L39" s="20">
        <f t="shared" si="0"/>
        <v>590000</v>
      </c>
      <c r="M39" s="22">
        <f t="shared" si="1"/>
        <v>0.86904761904761907</v>
      </c>
      <c r="N39" s="23" t="str">
        <f>IFERROR(VLOOKUP(A39,'[1]CT AR'!$1:$1048576,2,0),"")</f>
        <v/>
      </c>
      <c r="O39" s="24" t="str">
        <f t="shared" ca="1" si="3"/>
        <v/>
      </c>
      <c r="P39" t="str">
        <f t="shared" si="2"/>
        <v/>
      </c>
    </row>
    <row r="40" spans="1:16" x14ac:dyDescent="0.3">
      <c r="A40" t="s">
        <v>5278</v>
      </c>
      <c r="B40" t="str">
        <f>IFERROR(VLOOKUP(A40,'[1]TS Autopress'!$1:$1048576,2,0),"")</f>
        <v>OPEL</v>
      </c>
      <c r="C40" s="19" t="str">
        <f>IFERROR(VLOOKUP(A40,'[1]TS Autopress'!$1:$1048576,3,0),"")</f>
        <v>NEW MOKKA</v>
      </c>
      <c r="D40" s="20">
        <v>16500000</v>
      </c>
      <c r="E40" s="20">
        <v>13500000</v>
      </c>
      <c r="F40" s="13" t="s">
        <v>4033</v>
      </c>
      <c r="G40" s="20">
        <v>16500000</v>
      </c>
      <c r="H40" s="20">
        <v>16005000</v>
      </c>
      <c r="I40" s="20">
        <v>15510000</v>
      </c>
      <c r="J40" s="20">
        <v>14850000</v>
      </c>
      <c r="K40" s="25">
        <v>15000000</v>
      </c>
      <c r="L40" s="20">
        <f t="shared" si="0"/>
        <v>-1500000</v>
      </c>
      <c r="M40" s="22">
        <f t="shared" si="1"/>
        <v>0.81818181818181823</v>
      </c>
      <c r="N40" s="23" t="str">
        <f>IFERROR(VLOOKUP(A40,'[1]CT AR'!$1:$1048576,2,0),"")</f>
        <v/>
      </c>
      <c r="O40" s="24" t="str">
        <f t="shared" ca="1" si="3"/>
        <v/>
      </c>
      <c r="P40" t="str">
        <f t="shared" si="2"/>
        <v/>
      </c>
    </row>
    <row r="41" spans="1:16" x14ac:dyDescent="0.3">
      <c r="A41" t="s">
        <v>240</v>
      </c>
      <c r="B41" t="str">
        <f>IFERROR(VLOOKUP(A41,'[1]TS Autopress'!$1:$1048576,2,0),"")</f>
        <v>CHERY</v>
      </c>
      <c r="C41" s="19" t="str">
        <f>IFERROR(VLOOKUP(A41,'[1]TS Autopress'!$1:$1048576,3,0),"")</f>
        <v>TIGGO 8</v>
      </c>
      <c r="D41" s="20">
        <v>13730000</v>
      </c>
      <c r="E41" s="20">
        <v>11500000</v>
      </c>
      <c r="F41" s="13" t="s">
        <v>4033</v>
      </c>
      <c r="G41" s="20">
        <v>13730000</v>
      </c>
      <c r="H41" s="20">
        <v>13318100</v>
      </c>
      <c r="I41" s="20">
        <v>12906200</v>
      </c>
      <c r="J41" s="20">
        <v>12357000</v>
      </c>
      <c r="K41" s="25">
        <v>13690000</v>
      </c>
      <c r="L41" s="20">
        <f t="shared" si="0"/>
        <v>-40000</v>
      </c>
      <c r="M41" s="22">
        <f t="shared" si="1"/>
        <v>0.83758193736343778</v>
      </c>
      <c r="N41" s="23">
        <f>IFERROR(VLOOKUP(A41,'[1]CT AR'!$1:$1048576,2,0),"")</f>
        <v>46021.716666666667</v>
      </c>
      <c r="O41" s="24">
        <f t="shared" ca="1" si="3"/>
        <v>173.28333333333285</v>
      </c>
      <c r="P41" t="str">
        <f t="shared" si="2"/>
        <v>BAJO MERCADO</v>
      </c>
    </row>
    <row r="42" spans="1:16" x14ac:dyDescent="0.3">
      <c r="A42" t="s">
        <v>5279</v>
      </c>
      <c r="B42" t="str">
        <f>IFERROR(VLOOKUP(A42,'[1]TS Autopress'!$1:$1048576,2,0),"")</f>
        <v>JEEP</v>
      </c>
      <c r="C42" s="19" t="str">
        <f>IFERROR(VLOOKUP(A42,'[1]TS Autopress'!$1:$1048576,3,0),"")</f>
        <v>GRAND CHEROKEE</v>
      </c>
      <c r="D42" s="20">
        <v>29520000</v>
      </c>
      <c r="E42" s="20">
        <v>23500000</v>
      </c>
      <c r="F42" s="13" t="s">
        <v>5399</v>
      </c>
      <c r="G42" s="20">
        <v>27453600</v>
      </c>
      <c r="H42" s="20">
        <v>26568000</v>
      </c>
      <c r="I42" s="20">
        <v>25092000</v>
      </c>
      <c r="J42" s="20">
        <v>23616000</v>
      </c>
      <c r="K42" s="25">
        <v>27490000</v>
      </c>
      <c r="L42" s="20">
        <f t="shared" si="0"/>
        <v>-2030000</v>
      </c>
      <c r="M42" s="22">
        <f t="shared" si="1"/>
        <v>0.79607046070460707</v>
      </c>
      <c r="N42" s="23" t="str">
        <f>IFERROR(VLOOKUP(A42,'[1]CT AR'!$1:$1048576,2,0),"")</f>
        <v/>
      </c>
      <c r="O42" s="24" t="str">
        <f t="shared" ca="1" si="3"/>
        <v/>
      </c>
      <c r="P42" t="str">
        <f t="shared" si="2"/>
        <v/>
      </c>
    </row>
    <row r="43" spans="1:16" x14ac:dyDescent="0.3">
      <c r="A43" t="s">
        <v>5280</v>
      </c>
      <c r="B43" t="str">
        <f>IFERROR(VLOOKUP(A43,'[1]TS Autopress'!$1:$1048576,2,0),"")</f>
        <v/>
      </c>
      <c r="C43" s="19" t="str">
        <f>IFERROR(VLOOKUP(A43,'[1]TS Autopress'!$1:$1048576,3,0),"")</f>
        <v/>
      </c>
      <c r="D43" s="20">
        <v>29520000</v>
      </c>
      <c r="E43" s="20">
        <v>23500000</v>
      </c>
      <c r="F43" s="13" t="s">
        <v>5399</v>
      </c>
      <c r="G43" s="20">
        <v>27453600</v>
      </c>
      <c r="H43" s="20">
        <v>26568000</v>
      </c>
      <c r="I43" s="20">
        <v>25092000</v>
      </c>
      <c r="J43" s="20">
        <v>23616000</v>
      </c>
      <c r="K43" s="25">
        <v>27490000</v>
      </c>
      <c r="L43" s="20">
        <f t="shared" si="0"/>
        <v>-2030000</v>
      </c>
      <c r="M43" s="22">
        <f t="shared" si="1"/>
        <v>0.79607046070460707</v>
      </c>
      <c r="N43" s="23" t="str">
        <f>IFERROR(VLOOKUP(A43,'[1]CT AR'!$1:$1048576,2,0),"")</f>
        <v/>
      </c>
      <c r="O43" s="24" t="str">
        <f t="shared" ca="1" si="3"/>
        <v/>
      </c>
      <c r="P43" t="str">
        <f t="shared" si="2"/>
        <v/>
      </c>
    </row>
    <row r="44" spans="1:16" x14ac:dyDescent="0.3">
      <c r="A44" t="s">
        <v>5281</v>
      </c>
      <c r="B44" t="str">
        <f>IFERROR(VLOOKUP(A44,'[1]TS Autopress'!$1:$1048576,2,0),"")</f>
        <v>HYUNDAI</v>
      </c>
      <c r="C44" s="19" t="str">
        <f>IFERROR(VLOOKUP(A44,'[1]TS Autopress'!$1:$1048576,3,0),"")</f>
        <v>CRETA GRAND</v>
      </c>
      <c r="D44" s="20">
        <v>18000000</v>
      </c>
      <c r="E44" s="20">
        <v>14000000</v>
      </c>
      <c r="F44" s="13" t="s">
        <v>4033</v>
      </c>
      <c r="G44" s="20">
        <v>18000000</v>
      </c>
      <c r="H44" s="20">
        <v>17460000</v>
      </c>
      <c r="I44" s="20">
        <v>16920000</v>
      </c>
      <c r="J44" s="20">
        <v>16200000</v>
      </c>
      <c r="K44" s="25">
        <v>16990000</v>
      </c>
      <c r="L44" s="20">
        <f t="shared" si="0"/>
        <v>-1010000</v>
      </c>
      <c r="M44" s="22">
        <f t="shared" si="1"/>
        <v>0.77777777777777779</v>
      </c>
      <c r="N44" s="23" t="str">
        <f>IFERROR(VLOOKUP(A44,'[1]CT AR'!$1:$1048576,2,0),"")</f>
        <v/>
      </c>
      <c r="O44" s="24" t="str">
        <f t="shared" ca="1" si="3"/>
        <v/>
      </c>
      <c r="P44" t="str">
        <f t="shared" si="2"/>
        <v/>
      </c>
    </row>
    <row r="45" spans="1:16" x14ac:dyDescent="0.3">
      <c r="A45" t="s">
        <v>100</v>
      </c>
      <c r="B45" t="str">
        <f>IFERROR(VLOOKUP(A45,'[1]TS Autopress'!$1:$1048576,2,0),"")</f>
        <v>DFSK</v>
      </c>
      <c r="C45" s="19">
        <f>IFERROR(VLOOKUP(A45,'[1]TS Autopress'!$1:$1048576,3,0),"")</f>
        <v>580</v>
      </c>
      <c r="D45" s="20">
        <v>10320000</v>
      </c>
      <c r="E45" s="20">
        <v>5200000</v>
      </c>
      <c r="F45" s="13" t="s">
        <v>5399</v>
      </c>
      <c r="G45" s="20">
        <v>9597600</v>
      </c>
      <c r="H45" s="20">
        <v>9288000</v>
      </c>
      <c r="I45" s="20">
        <v>8772000</v>
      </c>
      <c r="J45" s="20">
        <v>8256000</v>
      </c>
      <c r="K45" s="25">
        <v>7690000</v>
      </c>
      <c r="L45" s="20">
        <f t="shared" si="0"/>
        <v>-2630000</v>
      </c>
      <c r="M45" s="22">
        <f t="shared" si="1"/>
        <v>0.50387596899224807</v>
      </c>
      <c r="N45" s="23">
        <f>IFERROR(VLOOKUP(A45,'[1]CT AR'!$1:$1048576,2,0),"")</f>
        <v>46015.461111111108</v>
      </c>
      <c r="O45" s="24">
        <f t="shared" ca="1" si="3"/>
        <v>179.53888888889196</v>
      </c>
      <c r="P45" t="str">
        <f t="shared" si="2"/>
        <v>BAJO MERCADO</v>
      </c>
    </row>
    <row r="46" spans="1:16" x14ac:dyDescent="0.3">
      <c r="A46" t="s">
        <v>236</v>
      </c>
      <c r="B46" t="str">
        <f>IFERROR(VLOOKUP(A46,'[1]TS Autopress'!$1:$1048576,2,0),"")</f>
        <v>MG</v>
      </c>
      <c r="C46" s="19" t="str">
        <f>IFERROR(VLOOKUP(A46,'[1]TS Autopress'!$1:$1048576,3,0),"")</f>
        <v>HS</v>
      </c>
      <c r="D46" s="20">
        <v>11600000</v>
      </c>
      <c r="E46" s="20">
        <v>8800000</v>
      </c>
      <c r="F46" s="13" t="s">
        <v>4033</v>
      </c>
      <c r="G46" s="20">
        <v>11600000</v>
      </c>
      <c r="H46" s="20">
        <v>11252000</v>
      </c>
      <c r="I46" s="20">
        <v>10904000</v>
      </c>
      <c r="J46" s="20">
        <v>10440000</v>
      </c>
      <c r="K46" s="25">
        <v>10590000</v>
      </c>
      <c r="L46" s="20">
        <f t="shared" si="0"/>
        <v>-1010000</v>
      </c>
      <c r="M46" s="22">
        <f t="shared" si="1"/>
        <v>0.75862068965517238</v>
      </c>
      <c r="N46" s="23">
        <f>IFERROR(VLOOKUP(A46,'[1]CT AR'!$1:$1048576,2,0),"")</f>
        <v>46015.487500000003</v>
      </c>
      <c r="O46" s="24">
        <f t="shared" ca="1" si="3"/>
        <v>179.51249999999709</v>
      </c>
      <c r="P46" t="str">
        <f t="shared" si="2"/>
        <v>BAJO MERCADO</v>
      </c>
    </row>
    <row r="47" spans="1:16" x14ac:dyDescent="0.3">
      <c r="A47" t="s">
        <v>176</v>
      </c>
      <c r="B47" t="str">
        <f>IFERROR(VLOOKUP(A47,'[1]TS Autopress'!$1:$1048576,2,0),"")</f>
        <v>FORD</v>
      </c>
      <c r="C47" s="19" t="str">
        <f>IFERROR(VLOOKUP(A47,'[1]TS Autopress'!$1:$1048576,3,0),"")</f>
        <v>NUEVA RANGER</v>
      </c>
      <c r="D47" s="20">
        <v>49500000</v>
      </c>
      <c r="E47" s="20">
        <v>41200000</v>
      </c>
      <c r="F47" s="13" t="s">
        <v>4033</v>
      </c>
      <c r="G47" s="20">
        <v>49500000</v>
      </c>
      <c r="H47" s="20">
        <v>48015000</v>
      </c>
      <c r="I47" s="20">
        <v>46530000</v>
      </c>
      <c r="J47" s="20">
        <v>44550000</v>
      </c>
      <c r="K47" s="25">
        <v>48990000</v>
      </c>
      <c r="L47" s="20">
        <f t="shared" si="0"/>
        <v>-510000</v>
      </c>
      <c r="M47" s="22">
        <f t="shared" si="1"/>
        <v>0.83232323232323235</v>
      </c>
      <c r="N47" s="23">
        <f>IFERROR(VLOOKUP(A47,'[1]CT AR'!$1:$1048576,2,0),"")</f>
        <v>46020.388888888891</v>
      </c>
      <c r="O47" s="24">
        <f t="shared" ca="1" si="3"/>
        <v>174.61111111110949</v>
      </c>
      <c r="P47" t="str">
        <f t="shared" si="2"/>
        <v>BAJO MERCADO</v>
      </c>
    </row>
    <row r="48" spans="1:16" x14ac:dyDescent="0.3">
      <c r="A48" t="s">
        <v>88</v>
      </c>
      <c r="B48" t="str">
        <f>IFERROR(VLOOKUP(A48,'[1]TS Autopress'!$1:$1048576,2,0),"")</f>
        <v>MG</v>
      </c>
      <c r="C48" s="19" t="str">
        <f>IFERROR(VLOOKUP(A48,'[1]TS Autopress'!$1:$1048576,3,0),"")</f>
        <v>NEW 3</v>
      </c>
      <c r="D48" s="20">
        <v>8200000</v>
      </c>
      <c r="E48" s="20">
        <v>6500000</v>
      </c>
      <c r="F48" s="13" t="s">
        <v>5398</v>
      </c>
      <c r="G48" s="20">
        <v>8446000</v>
      </c>
      <c r="H48" s="20">
        <v>8200000</v>
      </c>
      <c r="I48" s="20">
        <v>8118000</v>
      </c>
      <c r="J48" s="20">
        <v>7626000</v>
      </c>
      <c r="K48" s="25">
        <v>8390000</v>
      </c>
      <c r="L48" s="20">
        <f t="shared" si="0"/>
        <v>190000</v>
      </c>
      <c r="M48" s="22">
        <f t="shared" si="1"/>
        <v>0.79268292682926833</v>
      </c>
      <c r="N48" s="23">
        <f>IFERROR(VLOOKUP(A48,'[1]CT AR'!$1:$1048576,2,0),"")</f>
        <v>46020.490277777775</v>
      </c>
      <c r="O48" s="24">
        <f t="shared" ca="1" si="3"/>
        <v>174.50972222222481</v>
      </c>
      <c r="P48" t="str">
        <f t="shared" si="2"/>
        <v>SOBRE MERCADO</v>
      </c>
    </row>
    <row r="49" spans="1:16" x14ac:dyDescent="0.3">
      <c r="A49" t="s">
        <v>157</v>
      </c>
      <c r="B49" t="str">
        <f>IFERROR(VLOOKUP(A49,'[1]TS Autopress'!$1:$1048576,2,0),"")</f>
        <v>CHEVROLET</v>
      </c>
      <c r="C49" s="19" t="str">
        <f>IFERROR(VLOOKUP(A49,'[1]TS Autopress'!$1:$1048576,3,0),"")</f>
        <v>NUEVO SAIL</v>
      </c>
      <c r="D49" s="20">
        <v>10300000</v>
      </c>
      <c r="E49" s="20">
        <v>10000000</v>
      </c>
      <c r="F49" s="13" t="s">
        <v>5398</v>
      </c>
      <c r="G49" s="20">
        <v>10609000</v>
      </c>
      <c r="H49" s="20">
        <v>10300000</v>
      </c>
      <c r="I49" s="20">
        <v>10197000</v>
      </c>
      <c r="J49" s="20">
        <v>9579000</v>
      </c>
      <c r="K49" s="25">
        <v>10990000</v>
      </c>
      <c r="L49" s="20">
        <f t="shared" si="0"/>
        <v>690000</v>
      </c>
      <c r="M49" s="22">
        <f t="shared" si="1"/>
        <v>0.970873786407767</v>
      </c>
      <c r="N49" s="23">
        <f>IFERROR(VLOOKUP(A49,'[1]CT AR'!$1:$1048576,2,0),"")</f>
        <v>46020.713888888888</v>
      </c>
      <c r="O49" s="24">
        <f t="shared" ca="1" si="3"/>
        <v>174.2861111111124</v>
      </c>
      <c r="P49" t="str">
        <f t="shared" si="2"/>
        <v>SOBRE MERCADO</v>
      </c>
    </row>
    <row r="50" spans="1:16" x14ac:dyDescent="0.3">
      <c r="A50" t="s">
        <v>133</v>
      </c>
      <c r="B50" t="str">
        <f>IFERROR(VLOOKUP(A50,'[1]TS Autopress'!$1:$1048576,2,0),"")</f>
        <v>KIA</v>
      </c>
      <c r="C50" s="19" t="str">
        <f>IFERROR(VLOOKUP(A50,'[1]TS Autopress'!$1:$1048576,3,0),"")</f>
        <v>MORNING</v>
      </c>
      <c r="D50" s="20">
        <v>43400000</v>
      </c>
      <c r="E50" s="20">
        <v>37300000</v>
      </c>
      <c r="F50" s="13" t="s">
        <v>4033</v>
      </c>
      <c r="G50" s="20">
        <v>43400000</v>
      </c>
      <c r="H50" s="20">
        <v>42098000</v>
      </c>
      <c r="I50" s="20">
        <v>40796000</v>
      </c>
      <c r="J50" s="20">
        <v>39060000</v>
      </c>
      <c r="K50" s="25">
        <v>42990000</v>
      </c>
      <c r="L50" s="20">
        <f t="shared" si="0"/>
        <v>-410000</v>
      </c>
      <c r="M50" s="22">
        <f t="shared" si="1"/>
        <v>0.85944700460829493</v>
      </c>
      <c r="N50" s="23">
        <f>IFERROR(VLOOKUP(A50,'[1]CT AR'!$1:$1048576,2,0),"")</f>
        <v>46020.793055555558</v>
      </c>
      <c r="O50" s="24">
        <f t="shared" ca="1" si="3"/>
        <v>174.20694444444234</v>
      </c>
      <c r="P50" t="str">
        <f t="shared" si="2"/>
        <v>BAJO MERCADO</v>
      </c>
    </row>
    <row r="51" spans="1:16" x14ac:dyDescent="0.3">
      <c r="A51" t="s">
        <v>407</v>
      </c>
      <c r="B51" t="str">
        <f>IFERROR(VLOOKUP(A51,'[1]TS Autopress'!$1:$1048576,2,0),"")</f>
        <v>CHERY</v>
      </c>
      <c r="C51" s="19" t="str">
        <f>IFERROR(VLOOKUP(A51,'[1]TS Autopress'!$1:$1048576,3,0),"")</f>
        <v>TIGGO 8 PRO</v>
      </c>
      <c r="D51" s="20">
        <v>14700000</v>
      </c>
      <c r="E51" s="20">
        <v>11800000</v>
      </c>
      <c r="F51" s="13" t="s">
        <v>4033</v>
      </c>
      <c r="G51" s="20">
        <v>14700000</v>
      </c>
      <c r="H51" s="20">
        <v>14259000</v>
      </c>
      <c r="I51" s="20">
        <v>13818000</v>
      </c>
      <c r="J51" s="20">
        <v>13230000</v>
      </c>
      <c r="K51" s="25">
        <v>13790000</v>
      </c>
      <c r="L51" s="20">
        <f t="shared" si="0"/>
        <v>-910000</v>
      </c>
      <c r="M51" s="22">
        <f t="shared" si="1"/>
        <v>0.80272108843537415</v>
      </c>
      <c r="N51" s="23">
        <f>IFERROR(VLOOKUP(A51,'[1]CT AR'!$1:$1048576,2,0),"")</f>
        <v>46020.793749999997</v>
      </c>
      <c r="O51" s="24">
        <f t="shared" ca="1" si="3"/>
        <v>174.20625000000291</v>
      </c>
      <c r="P51" t="str">
        <f t="shared" si="2"/>
        <v>BAJO MERCADO</v>
      </c>
    </row>
    <row r="52" spans="1:16" x14ac:dyDescent="0.3">
      <c r="A52" t="s">
        <v>187</v>
      </c>
      <c r="B52" t="str">
        <f>IFERROR(VLOOKUP(A52,'[1]TS Autopress'!$1:$1048576,2,0),"")</f>
        <v>HYUNDAI</v>
      </c>
      <c r="C52" s="19" t="str">
        <f>IFERROR(VLOOKUP(A52,'[1]TS Autopress'!$1:$1048576,3,0),"")</f>
        <v>ATOS</v>
      </c>
      <c r="D52" s="20">
        <v>6900000</v>
      </c>
      <c r="E52" s="20">
        <v>5500000</v>
      </c>
      <c r="F52" s="13" t="s">
        <v>5398</v>
      </c>
      <c r="G52" s="20">
        <v>7107000</v>
      </c>
      <c r="H52" s="20">
        <v>6900000</v>
      </c>
      <c r="I52" s="20">
        <v>6831000</v>
      </c>
      <c r="J52" s="20">
        <v>6417000</v>
      </c>
      <c r="K52" s="25">
        <v>6990000</v>
      </c>
      <c r="L52" s="20">
        <f t="shared" si="0"/>
        <v>90000</v>
      </c>
      <c r="M52" s="22">
        <f t="shared" si="1"/>
        <v>0.79710144927536231</v>
      </c>
      <c r="N52" s="23">
        <f>IFERROR(VLOOKUP(A52,'[1]CT AR'!$1:$1048576,2,0),"")</f>
        <v>46021.387499999997</v>
      </c>
      <c r="O52" s="24">
        <f t="shared" ca="1" si="3"/>
        <v>173.61250000000291</v>
      </c>
      <c r="P52" t="str">
        <f t="shared" si="2"/>
        <v>SOBRE MERCADO</v>
      </c>
    </row>
    <row r="53" spans="1:16" x14ac:dyDescent="0.3">
      <c r="A53" t="s">
        <v>228</v>
      </c>
      <c r="B53" t="str">
        <f>IFERROR(VLOOKUP(A53,'[1]TS Autopress'!$1:$1048576,2,0),"")</f>
        <v>JEEP</v>
      </c>
      <c r="C53" s="19" t="str">
        <f>IFERROR(VLOOKUP(A53,'[1]TS Autopress'!$1:$1048576,3,0),"")</f>
        <v>RENEGADE</v>
      </c>
      <c r="D53" s="20">
        <v>11900000</v>
      </c>
      <c r="E53" s="20">
        <v>10000000</v>
      </c>
      <c r="F53" s="13" t="s">
        <v>4033</v>
      </c>
      <c r="G53" s="20">
        <v>11900000</v>
      </c>
      <c r="H53" s="20">
        <v>11543000</v>
      </c>
      <c r="I53" s="20">
        <v>11186000</v>
      </c>
      <c r="J53" s="20">
        <v>10710000</v>
      </c>
      <c r="K53" s="25">
        <v>11890000</v>
      </c>
      <c r="L53" s="20">
        <f t="shared" si="0"/>
        <v>-10000</v>
      </c>
      <c r="M53" s="22">
        <f t="shared" si="1"/>
        <v>0.84033613445378152</v>
      </c>
      <c r="N53" s="23">
        <f>IFERROR(VLOOKUP(A53,'[1]CT AR'!$1:$1048576,2,0),"")</f>
        <v>46021.729861111111</v>
      </c>
      <c r="O53" s="24">
        <f t="shared" ca="1" si="3"/>
        <v>173.27013888888905</v>
      </c>
      <c r="P53" t="str">
        <f t="shared" si="2"/>
        <v>BAJO MERCADO</v>
      </c>
    </row>
    <row r="54" spans="1:16" x14ac:dyDescent="0.3">
      <c r="A54" t="s">
        <v>402</v>
      </c>
      <c r="B54" t="str">
        <f>IFERROR(VLOOKUP(A54,'[1]TS Autopress'!$1:$1048576,2,0),"")</f>
        <v>KIA</v>
      </c>
      <c r="C54" s="19" t="str">
        <f>IFERROR(VLOOKUP(A54,'[1]TS Autopress'!$1:$1048576,3,0),"")</f>
        <v>RIO 5</v>
      </c>
      <c r="D54" s="20">
        <v>8090000</v>
      </c>
      <c r="E54" s="20">
        <v>7000000</v>
      </c>
      <c r="F54" s="13" t="s">
        <v>4033</v>
      </c>
      <c r="G54" s="20">
        <v>8090000</v>
      </c>
      <c r="H54" s="20">
        <v>7847300</v>
      </c>
      <c r="I54" s="20">
        <v>7604600</v>
      </c>
      <c r="J54" s="20">
        <v>7281000</v>
      </c>
      <c r="K54" s="25">
        <v>8290000</v>
      </c>
      <c r="L54" s="20">
        <f t="shared" si="0"/>
        <v>200000</v>
      </c>
      <c r="M54" s="22">
        <f t="shared" si="1"/>
        <v>0.86526576019777501</v>
      </c>
      <c r="N54" s="23">
        <f>IFERROR(VLOOKUP(A54,'[1]CT AR'!$1:$1048576,2,0),"")</f>
        <v>46022.40625</v>
      </c>
      <c r="O54" s="24">
        <f t="shared" ca="1" si="3"/>
        <v>172.59375</v>
      </c>
      <c r="P54" t="str">
        <f t="shared" si="2"/>
        <v>SOBRE MERCADO</v>
      </c>
    </row>
    <row r="55" spans="1:16" x14ac:dyDescent="0.3">
      <c r="A55" t="s">
        <v>181</v>
      </c>
      <c r="B55" t="str">
        <f>IFERROR(VLOOKUP(A55,'[1]TS Autopress'!$1:$1048576,2,0),"")</f>
        <v>SSANGYONG</v>
      </c>
      <c r="C55" s="19" t="str">
        <f>IFERROR(VLOOKUP(A55,'[1]TS Autopress'!$1:$1048576,3,0),"")</f>
        <v>TORRES</v>
      </c>
      <c r="D55" s="20">
        <v>19300000</v>
      </c>
      <c r="E55" s="20">
        <v>16400000</v>
      </c>
      <c r="F55" s="13" t="s">
        <v>4033</v>
      </c>
      <c r="G55" s="20">
        <v>19300000</v>
      </c>
      <c r="H55" s="20">
        <v>18721000</v>
      </c>
      <c r="I55" s="20">
        <v>18142000</v>
      </c>
      <c r="J55" s="20">
        <v>17370000</v>
      </c>
      <c r="K55" s="25">
        <v>18990000</v>
      </c>
      <c r="L55" s="20">
        <f t="shared" si="0"/>
        <v>-310000</v>
      </c>
      <c r="M55" s="22">
        <f t="shared" si="1"/>
        <v>0.84974093264248707</v>
      </c>
      <c r="N55" s="23">
        <f>IFERROR(VLOOKUP(A55,'[1]CT AR'!$1:$1048576,2,0),"")</f>
        <v>46022.454861111109</v>
      </c>
      <c r="O55" s="24">
        <f t="shared" ca="1" si="3"/>
        <v>172.54513888889051</v>
      </c>
      <c r="P55" t="str">
        <f t="shared" si="2"/>
        <v>BAJO MERCADO</v>
      </c>
    </row>
    <row r="56" spans="1:16" x14ac:dyDescent="0.3">
      <c r="A56" t="s">
        <v>4026</v>
      </c>
      <c r="B56" t="str">
        <f>IFERROR(VLOOKUP(A56,'[1]TS Autopress'!$1:$1048576,2,0),"")</f>
        <v>KIA</v>
      </c>
      <c r="C56" s="19" t="str">
        <f>IFERROR(VLOOKUP(A56,'[1]TS Autopress'!$1:$1048576,3,0),"")</f>
        <v>SONET</v>
      </c>
      <c r="D56" s="20">
        <v>12100000</v>
      </c>
      <c r="E56" s="20">
        <v>10000000</v>
      </c>
      <c r="F56" s="13" t="s">
        <v>4033</v>
      </c>
      <c r="G56" s="20">
        <v>12100000</v>
      </c>
      <c r="H56" s="20">
        <v>11737000</v>
      </c>
      <c r="I56" s="20">
        <v>11374000</v>
      </c>
      <c r="J56" s="20">
        <v>10890000</v>
      </c>
      <c r="K56" s="25">
        <v>11990000</v>
      </c>
      <c r="L56" s="20">
        <f t="shared" si="0"/>
        <v>-110000</v>
      </c>
      <c r="M56" s="22">
        <f t="shared" si="1"/>
        <v>0.82644628099173556</v>
      </c>
      <c r="N56" s="23">
        <f>IFERROR(VLOOKUP(A56,'[1]CT AR'!$1:$1048576,2,0),"")</f>
        <v>46031.71875</v>
      </c>
      <c r="O56" s="24">
        <f t="shared" ca="1" si="3"/>
        <v>163.28125</v>
      </c>
      <c r="P56" t="str">
        <f t="shared" si="2"/>
        <v>BAJO MERCADO</v>
      </c>
    </row>
    <row r="57" spans="1:16" x14ac:dyDescent="0.3">
      <c r="A57" t="s">
        <v>406</v>
      </c>
      <c r="B57" t="str">
        <f>IFERROR(VLOOKUP(A57,'[1]TS Autopress'!$1:$1048576,2,0),"")</f>
        <v>BAIC</v>
      </c>
      <c r="C57" s="19" t="str">
        <f>IFERROR(VLOOKUP(A57,'[1]TS Autopress'!$1:$1048576,3,0),"")</f>
        <v>X55</v>
      </c>
      <c r="D57" s="20">
        <v>12100000</v>
      </c>
      <c r="E57" s="20">
        <v>10000000</v>
      </c>
      <c r="F57" s="13" t="s">
        <v>4033</v>
      </c>
      <c r="G57" s="20">
        <v>12100000</v>
      </c>
      <c r="H57" s="20">
        <v>11737000</v>
      </c>
      <c r="I57" s="20">
        <v>11374000</v>
      </c>
      <c r="J57" s="20">
        <v>10890000</v>
      </c>
      <c r="K57" s="25">
        <v>11990000</v>
      </c>
      <c r="L57" s="20">
        <f t="shared" si="0"/>
        <v>-110000</v>
      </c>
      <c r="M57" s="22">
        <f t="shared" si="1"/>
        <v>0.82644628099173556</v>
      </c>
      <c r="N57" s="23">
        <f>IFERROR(VLOOKUP(A57,'[1]CT AR'!$1:$1048576,2,0),"")</f>
        <v>46022.55</v>
      </c>
      <c r="O57" s="24">
        <f t="shared" ca="1" si="3"/>
        <v>172.44999999999709</v>
      </c>
      <c r="P57" t="str">
        <f t="shared" si="2"/>
        <v>BAJO MERCADO</v>
      </c>
    </row>
    <row r="58" spans="1:16" x14ac:dyDescent="0.3">
      <c r="A58" t="s">
        <v>236</v>
      </c>
      <c r="B58" t="str">
        <f>IFERROR(VLOOKUP(A58,'[1]TS Autopress'!$1:$1048576,2,0),"")</f>
        <v>MG</v>
      </c>
      <c r="C58" s="19" t="str">
        <f>IFERROR(VLOOKUP(A58,'[1]TS Autopress'!$1:$1048576,3,0),"")</f>
        <v>HS</v>
      </c>
      <c r="D58" s="20">
        <v>11600000</v>
      </c>
      <c r="E58" s="20">
        <v>8800000</v>
      </c>
      <c r="F58" s="13" t="s">
        <v>4033</v>
      </c>
      <c r="G58" s="20">
        <v>11600000</v>
      </c>
      <c r="H58" s="20">
        <v>11252000</v>
      </c>
      <c r="I58" s="20">
        <v>10904000</v>
      </c>
      <c r="J58" s="20">
        <v>10440000</v>
      </c>
      <c r="K58" s="25">
        <v>10690000</v>
      </c>
      <c r="L58" s="20">
        <f t="shared" si="0"/>
        <v>-910000</v>
      </c>
      <c r="M58" s="22">
        <f t="shared" si="1"/>
        <v>0.75862068965517238</v>
      </c>
      <c r="N58" s="23">
        <f>IFERROR(VLOOKUP(A58,'[1]CT AR'!$1:$1048576,2,0),"")</f>
        <v>46015.487500000003</v>
      </c>
      <c r="O58" s="24">
        <f t="shared" ca="1" si="3"/>
        <v>179.51249999999709</v>
      </c>
      <c r="P58" t="str">
        <f t="shared" si="2"/>
        <v>BAJO MERCADO</v>
      </c>
    </row>
    <row r="59" spans="1:16" x14ac:dyDescent="0.3">
      <c r="A59" t="s">
        <v>4500</v>
      </c>
      <c r="B59" t="str">
        <f>IFERROR(VLOOKUP(A59,'[1]TS Autopress'!$1:$1048576,2,0),"")</f>
        <v>CHERY</v>
      </c>
      <c r="C59" s="19" t="str">
        <f>IFERROR(VLOOKUP(A59,'[1]TS Autopress'!$1:$1048576,3,0),"")</f>
        <v>TIGGO 2</v>
      </c>
      <c r="D59" s="20">
        <v>8500000</v>
      </c>
      <c r="E59" s="20">
        <v>7800000</v>
      </c>
      <c r="F59" s="13" t="s">
        <v>5398</v>
      </c>
      <c r="G59" s="20">
        <v>8755000</v>
      </c>
      <c r="H59" s="20">
        <v>8500000</v>
      </c>
      <c r="I59" s="20">
        <v>8415000</v>
      </c>
      <c r="J59" s="20">
        <v>7905000</v>
      </c>
      <c r="K59" s="25">
        <v>9290000</v>
      </c>
      <c r="L59" s="20">
        <f t="shared" si="0"/>
        <v>790000</v>
      </c>
      <c r="M59" s="22">
        <f t="shared" si="1"/>
        <v>0.91764705882352937</v>
      </c>
      <c r="N59" s="23" t="str">
        <f>IFERROR(VLOOKUP(A59,'[1]CT AR'!$1:$1048576,2,0),"")</f>
        <v/>
      </c>
      <c r="O59" s="24" t="str">
        <f t="shared" ca="1" si="3"/>
        <v/>
      </c>
      <c r="P59" t="str">
        <f t="shared" si="2"/>
        <v/>
      </c>
    </row>
    <row r="60" spans="1:16" x14ac:dyDescent="0.3">
      <c r="A60" t="s">
        <v>4503</v>
      </c>
      <c r="B60" t="str">
        <f>IFERROR(VLOOKUP(A60,'[1]TS Autopress'!$1:$1048576,2,0),"")</f>
        <v>FORD</v>
      </c>
      <c r="C60" s="19" t="str">
        <f>IFERROR(VLOOKUP(A60,'[1]TS Autopress'!$1:$1048576,3,0),"")</f>
        <v>EXPLORER</v>
      </c>
      <c r="D60" s="20">
        <v>17400000</v>
      </c>
      <c r="E60" s="20">
        <v>14000000</v>
      </c>
      <c r="F60" s="13" t="s">
        <v>4033</v>
      </c>
      <c r="G60" s="20">
        <v>17400000</v>
      </c>
      <c r="H60" s="20">
        <v>16878000</v>
      </c>
      <c r="I60" s="20">
        <v>16356000</v>
      </c>
      <c r="J60" s="20">
        <v>15660000</v>
      </c>
      <c r="K60" s="25">
        <v>16990000</v>
      </c>
      <c r="L60" s="20">
        <f t="shared" si="0"/>
        <v>-410000</v>
      </c>
      <c r="M60" s="22">
        <f t="shared" si="1"/>
        <v>0.8045977011494253</v>
      </c>
      <c r="N60" s="23" t="str">
        <f>IFERROR(VLOOKUP(A60,'[1]CT AR'!$1:$1048576,2,0),"")</f>
        <v/>
      </c>
      <c r="O60" s="24" t="str">
        <f t="shared" ca="1" si="3"/>
        <v/>
      </c>
      <c r="P60" t="str">
        <f t="shared" si="2"/>
        <v/>
      </c>
    </row>
    <row r="61" spans="1:16" x14ac:dyDescent="0.3">
      <c r="A61" t="s">
        <v>4506</v>
      </c>
      <c r="B61" t="str">
        <f>IFERROR(VLOOKUP(A61,'[1]TS Autopress'!$1:$1048576,2,0),"")</f>
        <v>CHERY</v>
      </c>
      <c r="C61" s="19" t="str">
        <f>IFERROR(VLOOKUP(A61,'[1]TS Autopress'!$1:$1048576,3,0),"")</f>
        <v>TIGGO 2</v>
      </c>
      <c r="D61" s="20">
        <v>7490000</v>
      </c>
      <c r="E61" s="20">
        <v>6500000</v>
      </c>
      <c r="F61" s="13" t="s">
        <v>5398</v>
      </c>
      <c r="G61" s="20">
        <v>7714700</v>
      </c>
      <c r="H61" s="20">
        <v>7490000</v>
      </c>
      <c r="I61" s="20">
        <v>7415100</v>
      </c>
      <c r="J61" s="20">
        <v>6965700</v>
      </c>
      <c r="K61" s="25">
        <v>7790000</v>
      </c>
      <c r="L61" s="20">
        <f t="shared" si="0"/>
        <v>300000</v>
      </c>
      <c r="M61" s="22">
        <f t="shared" si="1"/>
        <v>0.86782376502002667</v>
      </c>
      <c r="N61" s="23" t="str">
        <f>IFERROR(VLOOKUP(A61,'[1]CT AR'!$1:$1048576,2,0),"")</f>
        <v/>
      </c>
      <c r="O61" s="24" t="str">
        <f t="shared" ca="1" si="3"/>
        <v/>
      </c>
      <c r="P61" t="str">
        <f t="shared" si="2"/>
        <v/>
      </c>
    </row>
    <row r="62" spans="1:16" x14ac:dyDescent="0.3">
      <c r="A62" t="s">
        <v>4510</v>
      </c>
      <c r="B62" t="str">
        <f>IFERROR(VLOOKUP(A62,'[1]TS Autopress'!$1:$1048576,2,0),"")</f>
        <v>CHERY</v>
      </c>
      <c r="C62" s="19" t="str">
        <f>IFERROR(VLOOKUP(A62,'[1]TS Autopress'!$1:$1048576,3,0),"")</f>
        <v>TIGGO 7</v>
      </c>
      <c r="D62" s="20">
        <v>10400000</v>
      </c>
      <c r="E62" s="20">
        <v>9000000</v>
      </c>
      <c r="F62" s="13" t="s">
        <v>4033</v>
      </c>
      <c r="G62" s="20">
        <v>10400000</v>
      </c>
      <c r="H62" s="20">
        <v>10088000</v>
      </c>
      <c r="I62" s="20">
        <v>9776000</v>
      </c>
      <c r="J62" s="20">
        <v>9360000</v>
      </c>
      <c r="K62" s="25">
        <v>10390000</v>
      </c>
      <c r="L62" s="20">
        <f t="shared" si="0"/>
        <v>-10000</v>
      </c>
      <c r="M62" s="22">
        <f t="shared" si="1"/>
        <v>0.86538461538461542</v>
      </c>
      <c r="N62" s="23" t="str">
        <f>IFERROR(VLOOKUP(A62,'[1]CT AR'!$1:$1048576,2,0),"")</f>
        <v/>
      </c>
      <c r="O62" s="24" t="str">
        <f t="shared" ca="1" si="3"/>
        <v/>
      </c>
      <c r="P62" t="str">
        <f t="shared" si="2"/>
        <v/>
      </c>
    </row>
    <row r="63" spans="1:16" x14ac:dyDescent="0.3">
      <c r="A63" t="s">
        <v>4514</v>
      </c>
      <c r="B63" t="str">
        <f>IFERROR(VLOOKUP(A63,'[1]TS Autopress'!$1:$1048576,2,0),"")</f>
        <v>TOYOTA</v>
      </c>
      <c r="C63" s="19" t="str">
        <f>IFERROR(VLOOKUP(A63,'[1]TS Autopress'!$1:$1048576,3,0),"")</f>
        <v>COROLLA CROSS</v>
      </c>
      <c r="D63" s="20">
        <v>19100000</v>
      </c>
      <c r="E63" s="20">
        <v>14200000</v>
      </c>
      <c r="F63" s="13" t="s">
        <v>4033</v>
      </c>
      <c r="G63" s="20">
        <v>19100000</v>
      </c>
      <c r="H63" s="20">
        <v>18527000</v>
      </c>
      <c r="I63" s="20">
        <v>17954000</v>
      </c>
      <c r="J63" s="20">
        <v>17190000</v>
      </c>
      <c r="K63" s="25">
        <v>16690000</v>
      </c>
      <c r="L63" s="20">
        <f t="shared" si="0"/>
        <v>-2410000</v>
      </c>
      <c r="M63" s="22">
        <f t="shared" si="1"/>
        <v>0.74345549738219896</v>
      </c>
      <c r="N63" s="23" t="str">
        <f>IFERROR(VLOOKUP(A63,'[1]CT AR'!$1:$1048576,2,0),"")</f>
        <v/>
      </c>
      <c r="O63" s="24" t="str">
        <f t="shared" ca="1" si="3"/>
        <v/>
      </c>
      <c r="P63" t="str">
        <f t="shared" si="2"/>
        <v/>
      </c>
    </row>
    <row r="64" spans="1:16" x14ac:dyDescent="0.3">
      <c r="A64" t="s">
        <v>298</v>
      </c>
      <c r="B64" t="str">
        <f>IFERROR(VLOOKUP(A64,'[1]TS Autopress'!$1:$1048576,2,0),"")</f>
        <v>TOYOTA</v>
      </c>
      <c r="C64" s="19" t="str">
        <f>IFERROR(VLOOKUP(A64,'[1]TS Autopress'!$1:$1048576,3,0),"")</f>
        <v>COROLLA CROSS</v>
      </c>
      <c r="D64" s="20">
        <v>23300000</v>
      </c>
      <c r="E64" s="20">
        <v>15000000</v>
      </c>
      <c r="F64" s="13" t="s">
        <v>4033</v>
      </c>
      <c r="G64" s="20">
        <v>23300000</v>
      </c>
      <c r="H64" s="20">
        <v>22601000</v>
      </c>
      <c r="I64" s="20">
        <v>21902000</v>
      </c>
      <c r="J64" s="20">
        <v>20970000</v>
      </c>
      <c r="K64" s="25">
        <v>17290000</v>
      </c>
      <c r="L64" s="20">
        <f t="shared" si="0"/>
        <v>-6010000</v>
      </c>
      <c r="M64" s="22">
        <f t="shared" si="1"/>
        <v>0.64377682403433478</v>
      </c>
      <c r="N64" s="23">
        <f>IFERROR(VLOOKUP(A64,'[1]CT AR'!$1:$1048576,2,0),"")</f>
        <v>46020.690972222219</v>
      </c>
      <c r="O64" s="24">
        <f t="shared" ca="1" si="3"/>
        <v>174.30902777778101</v>
      </c>
      <c r="P64" t="str">
        <f>IF(N64="", "", IF(K64 &gt; D64, "SOBRE MERCADO", IF(K64 &lt; D64, "BAJO MERCADO", "ALINEADO")))</f>
        <v>BAJO MERCADO</v>
      </c>
    </row>
    <row r="65" spans="1:16" x14ac:dyDescent="0.3">
      <c r="A65" t="s">
        <v>3998</v>
      </c>
      <c r="B65" t="str">
        <f>IFERROR(VLOOKUP(A65,'[1]TS Autopress'!$1:$1048576,2,0),"")</f>
        <v>SSANGYONG</v>
      </c>
      <c r="C65" s="19" t="str">
        <f>IFERROR(VLOOKUP(A65,'[1]TS Autopress'!$1:$1048576,3,0),"")</f>
        <v>NEW KORANDO</v>
      </c>
      <c r="D65" s="20">
        <v>11500000</v>
      </c>
      <c r="E65" s="20">
        <v>9100000</v>
      </c>
      <c r="F65" s="13" t="s">
        <v>4033</v>
      </c>
      <c r="G65" s="20">
        <v>11500000</v>
      </c>
      <c r="H65" s="20">
        <v>11155000</v>
      </c>
      <c r="I65" s="20">
        <v>10810000</v>
      </c>
      <c r="J65" s="20">
        <v>10350000</v>
      </c>
      <c r="K65" s="25">
        <v>10990000</v>
      </c>
      <c r="L65" s="20">
        <f t="shared" si="0"/>
        <v>-510000</v>
      </c>
      <c r="M65" s="22">
        <f t="shared" si="1"/>
        <v>0.79130434782608694</v>
      </c>
      <c r="N65" s="23">
        <f>IFERROR(VLOOKUP(A65,'[1]CT AR'!$1:$1048576,2,0),"")</f>
        <v>46030.78125</v>
      </c>
      <c r="O65" s="24">
        <f ca="1">IF(N65="","",TODAY()-N65)</f>
        <v>164.21875</v>
      </c>
      <c r="P65" t="str">
        <f>IF(N65="", "", IF(K65 &gt; D65, "SOBRE MERCADO", IF(K65 &lt; D65, "BAJO MERCADO", "ALINEADO")))</f>
        <v>BAJO MERCADO</v>
      </c>
    </row>
    <row r="66" spans="1:16" x14ac:dyDescent="0.3">
      <c r="A66" t="s">
        <v>4784</v>
      </c>
      <c r="B66" t="str">
        <f>IFERROR(VLOOKUP(A66,'[1]TS Autopress'!$1:$1048576,2,0),"")</f>
        <v/>
      </c>
      <c r="C66" s="19" t="str">
        <f>IFERROR(VLOOKUP(A66,'[1]TS Autopress'!$1:$1048576,3,0),"")</f>
        <v/>
      </c>
      <c r="D66" s="20">
        <v>14700000</v>
      </c>
      <c r="E66" s="20">
        <v>12400000</v>
      </c>
      <c r="F66" s="13" t="s">
        <v>5398</v>
      </c>
      <c r="G66" s="20">
        <v>15141000</v>
      </c>
      <c r="H66" s="20">
        <v>14700000</v>
      </c>
      <c r="I66" s="20">
        <v>14553000</v>
      </c>
      <c r="J66" s="20">
        <v>13671000</v>
      </c>
      <c r="K66" s="25">
        <v>15190000</v>
      </c>
      <c r="L66" s="20">
        <f t="shared" ref="L66:L76" si="4">K66-D66</f>
        <v>490000</v>
      </c>
      <c r="M66" s="22">
        <f t="shared" ref="M66:M76" si="5">E66/D66</f>
        <v>0.84353741496598644</v>
      </c>
      <c r="N66" s="23" t="str">
        <f>IFERROR(VLOOKUP(A66,'[1]CT AR'!$1:$1048576,2,0),"")</f>
        <v/>
      </c>
      <c r="O66" s="24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</row>
    <row r="67" spans="1:16" x14ac:dyDescent="0.3">
      <c r="A67" t="s">
        <v>4071</v>
      </c>
      <c r="B67" t="str">
        <f>IFERROR(VLOOKUP(A67,'[1]TS Autopress'!$1:$1048576,2,0),"")</f>
        <v/>
      </c>
      <c r="C67" s="19" t="str">
        <f>IFERROR(VLOOKUP(A67,'[1]TS Autopress'!$1:$1048576,3,0),"")</f>
        <v/>
      </c>
      <c r="D67" s="20">
        <v>8700000</v>
      </c>
      <c r="E67" s="20">
        <v>6900000</v>
      </c>
      <c r="F67" s="13" t="s">
        <v>5399</v>
      </c>
      <c r="G67" s="20">
        <v>8091000</v>
      </c>
      <c r="H67" s="20">
        <v>7830000</v>
      </c>
      <c r="I67" s="20">
        <v>7395000</v>
      </c>
      <c r="J67" s="20">
        <v>6960000</v>
      </c>
      <c r="K67" s="25">
        <v>8290000</v>
      </c>
      <c r="L67" s="20">
        <f t="shared" si="4"/>
        <v>-410000</v>
      </c>
      <c r="M67" s="22">
        <f t="shared" si="5"/>
        <v>0.7931034482758621</v>
      </c>
      <c r="N67" s="23">
        <f>IFERROR(VLOOKUP(A67,'[1]CT AR'!$1:$1048576,2,0),"")</f>
        <v>46044.644444444442</v>
      </c>
      <c r="O67" s="24">
        <f t="shared" ca="1" si="6"/>
        <v>150.35555555555766</v>
      </c>
      <c r="P67" t="str">
        <f t="shared" si="7"/>
        <v>BAJO MERCADO</v>
      </c>
    </row>
    <row r="68" spans="1:16" x14ac:dyDescent="0.3">
      <c r="A68" t="s">
        <v>4788</v>
      </c>
      <c r="B68" t="str">
        <f>IFERROR(VLOOKUP(A68,'[1]TS Autopress'!$1:$1048576,2,0),"")</f>
        <v/>
      </c>
      <c r="C68" s="19" t="str">
        <f>IFERROR(VLOOKUP(A68,'[1]TS Autopress'!$1:$1048576,3,0),"")</f>
        <v/>
      </c>
      <c r="D68" s="20">
        <v>7260000</v>
      </c>
      <c r="E68" s="20">
        <v>6200000</v>
      </c>
      <c r="F68" s="13" t="s">
        <v>5398</v>
      </c>
      <c r="G68" s="20">
        <v>7477800</v>
      </c>
      <c r="H68" s="20">
        <v>7260000</v>
      </c>
      <c r="I68" s="20">
        <v>7187400</v>
      </c>
      <c r="J68" s="20">
        <v>6751800</v>
      </c>
      <c r="K68" s="25">
        <v>7490000</v>
      </c>
      <c r="L68" s="20">
        <f t="shared" si="4"/>
        <v>230000</v>
      </c>
      <c r="M68" s="22">
        <f t="shared" si="5"/>
        <v>0.85399449035812669</v>
      </c>
      <c r="N68" s="23" t="str">
        <f>IFERROR(VLOOKUP(A68,'[1]CT AR'!$1:$1048576,2,0),"")</f>
        <v/>
      </c>
      <c r="O68" s="24" t="str">
        <f t="shared" ca="1" si="6"/>
        <v/>
      </c>
      <c r="P68" t="str">
        <f t="shared" si="7"/>
        <v/>
      </c>
    </row>
    <row r="69" spans="1:16" x14ac:dyDescent="0.3">
      <c r="A69" t="s">
        <v>4791</v>
      </c>
      <c r="B69" t="str">
        <f>IFERROR(VLOOKUP(A69,'[1]TS Autopress'!$1:$1048576,2,0),"")</f>
        <v/>
      </c>
      <c r="C69" s="19" t="str">
        <f>IFERROR(VLOOKUP(A69,'[1]TS Autopress'!$1:$1048576,3,0),"")</f>
        <v/>
      </c>
      <c r="D69" s="20">
        <v>8900000</v>
      </c>
      <c r="E69" s="20">
        <v>7600000</v>
      </c>
      <c r="F69" s="13" t="s">
        <v>5398</v>
      </c>
      <c r="G69" s="20">
        <v>9167000</v>
      </c>
      <c r="H69" s="20">
        <v>8900000</v>
      </c>
      <c r="I69" s="20">
        <v>8811000</v>
      </c>
      <c r="J69" s="20">
        <v>8277000</v>
      </c>
      <c r="K69" s="25">
        <v>9190000</v>
      </c>
      <c r="L69" s="20">
        <f t="shared" si="4"/>
        <v>290000</v>
      </c>
      <c r="M69" s="22">
        <f t="shared" si="5"/>
        <v>0.8539325842696629</v>
      </c>
      <c r="N69" s="23" t="str">
        <f>IFERROR(VLOOKUP(A69,'[1]CT AR'!$1:$1048576,2,0),"")</f>
        <v/>
      </c>
      <c r="O69" s="24" t="str">
        <f t="shared" ca="1" si="6"/>
        <v/>
      </c>
      <c r="P69" t="str">
        <f t="shared" si="7"/>
        <v/>
      </c>
    </row>
    <row r="70" spans="1:16" x14ac:dyDescent="0.3">
      <c r="A70" t="s">
        <v>4794</v>
      </c>
      <c r="B70" t="str">
        <f>IFERROR(VLOOKUP(A70,'[1]TS Autopress'!$1:$1048576,2,0),"")</f>
        <v>JEEP</v>
      </c>
      <c r="C70" s="19" t="str">
        <f>IFERROR(VLOOKUP(A70,'[1]TS Autopress'!$1:$1048576,3,0),"")</f>
        <v>GRAND CHEROKEE</v>
      </c>
      <c r="D70" s="20">
        <v>43500000</v>
      </c>
      <c r="E70" s="20">
        <v>34000000</v>
      </c>
      <c r="F70" s="13" t="s">
        <v>5399</v>
      </c>
      <c r="G70" s="20">
        <v>40455000</v>
      </c>
      <c r="H70" s="20">
        <v>39150000</v>
      </c>
      <c r="I70" s="20">
        <v>36975000</v>
      </c>
      <c r="J70" s="20">
        <v>34800000</v>
      </c>
      <c r="K70" s="25">
        <v>39990000</v>
      </c>
      <c r="L70" s="20">
        <f t="shared" si="4"/>
        <v>-3510000</v>
      </c>
      <c r="M70" s="22">
        <f t="shared" si="5"/>
        <v>0.7816091954022989</v>
      </c>
      <c r="N70" s="23" t="str">
        <f>IFERROR(VLOOKUP(A70,'[1]CT AR'!$1:$1048576,2,0),"")</f>
        <v/>
      </c>
      <c r="O70" s="24" t="str">
        <f t="shared" ca="1" si="6"/>
        <v/>
      </c>
      <c r="P70" t="str">
        <f t="shared" si="7"/>
        <v/>
      </c>
    </row>
    <row r="71" spans="1:16" x14ac:dyDescent="0.3">
      <c r="A71" t="s">
        <v>4745</v>
      </c>
      <c r="B71" t="str">
        <f>IFERROR(VLOOKUP(A71,'[1]TS Autopress'!$1:$1048576,2,0),"")</f>
        <v>NISSAN</v>
      </c>
      <c r="C71" s="19" t="str">
        <f>IFERROR(VLOOKUP(A71,'[1]TS Autopress'!$1:$1048576,3,0),"")</f>
        <v>X-TRAIL</v>
      </c>
      <c r="D71" s="20">
        <v>25125000</v>
      </c>
      <c r="E71" s="20">
        <v>21000000</v>
      </c>
      <c r="F71" s="13" t="s">
        <v>5399</v>
      </c>
      <c r="G71" s="20">
        <v>23366250</v>
      </c>
      <c r="H71" s="20">
        <v>22612500</v>
      </c>
      <c r="I71" s="20">
        <v>21356250</v>
      </c>
      <c r="J71" s="20">
        <v>20100000</v>
      </c>
      <c r="K71" s="25">
        <v>24990000</v>
      </c>
      <c r="L71" s="20">
        <f t="shared" si="4"/>
        <v>-135000</v>
      </c>
      <c r="M71" s="22">
        <f t="shared" si="5"/>
        <v>0.83582089552238803</v>
      </c>
      <c r="N71" s="23" t="str">
        <f>IFERROR(VLOOKUP(A71,'[1]CT AR'!$1:$1048576,2,0),"")</f>
        <v/>
      </c>
      <c r="O71" s="24" t="str">
        <f t="shared" ca="1" si="6"/>
        <v/>
      </c>
      <c r="P71" t="str">
        <f t="shared" si="7"/>
        <v/>
      </c>
    </row>
    <row r="72" spans="1:16" x14ac:dyDescent="0.3">
      <c r="A72" t="s">
        <v>4800</v>
      </c>
      <c r="B72" t="str">
        <f>IFERROR(VLOOKUP(A72,'[1]TS Autopress'!$1:$1048576,2,0),"")</f>
        <v/>
      </c>
      <c r="C72" s="19" t="str">
        <f>IFERROR(VLOOKUP(A72,'[1]TS Autopress'!$1:$1048576,3,0),"")</f>
        <v/>
      </c>
      <c r="D72" s="20">
        <v>15970000</v>
      </c>
      <c r="E72" s="20">
        <v>13500000</v>
      </c>
      <c r="F72" s="13" t="s">
        <v>5398</v>
      </c>
      <c r="G72" s="20">
        <v>16449100</v>
      </c>
      <c r="H72" s="20">
        <v>15970000</v>
      </c>
      <c r="I72" s="20">
        <v>15810300</v>
      </c>
      <c r="J72" s="20">
        <v>14852100</v>
      </c>
      <c r="K72" s="25">
        <v>16490000</v>
      </c>
      <c r="L72" s="20">
        <f t="shared" si="4"/>
        <v>520000</v>
      </c>
      <c r="M72" s="22">
        <f t="shared" si="5"/>
        <v>0.8453350031308704</v>
      </c>
      <c r="N72" s="23" t="str">
        <f>IFERROR(VLOOKUP(A72,'[1]CT AR'!$1:$1048576,2,0),"")</f>
        <v/>
      </c>
      <c r="O72" s="24" t="str">
        <f t="shared" ca="1" si="6"/>
        <v/>
      </c>
      <c r="P72" t="str">
        <f t="shared" si="7"/>
        <v/>
      </c>
    </row>
    <row r="73" spans="1:16" x14ac:dyDescent="0.3">
      <c r="A73" t="s">
        <v>4804</v>
      </c>
      <c r="B73" t="str">
        <f>IFERROR(VLOOKUP(A73,'[1]TS Autopress'!$1:$1048576,2,0),"")</f>
        <v/>
      </c>
      <c r="C73" s="19" t="str">
        <f>IFERROR(VLOOKUP(A73,'[1]TS Autopress'!$1:$1048576,3,0),"")</f>
        <v/>
      </c>
      <c r="D73" s="20">
        <v>11200000</v>
      </c>
      <c r="E73" s="20">
        <v>9500000</v>
      </c>
      <c r="F73" s="13" t="s">
        <v>4033</v>
      </c>
      <c r="G73" s="20">
        <v>11200000</v>
      </c>
      <c r="H73" s="20">
        <v>10864000</v>
      </c>
      <c r="I73" s="20">
        <v>10528000</v>
      </c>
      <c r="J73" s="20">
        <v>10080000</v>
      </c>
      <c r="K73" s="25">
        <v>11190000</v>
      </c>
      <c r="L73" s="20">
        <f t="shared" si="4"/>
        <v>-10000</v>
      </c>
      <c r="M73" s="22">
        <f t="shared" si="5"/>
        <v>0.8482142857142857</v>
      </c>
      <c r="N73" s="23" t="str">
        <f>IFERROR(VLOOKUP(A73,'[1]CT AR'!$1:$1048576,2,0),"")</f>
        <v/>
      </c>
      <c r="O73" s="24" t="str">
        <f t="shared" ca="1" si="6"/>
        <v/>
      </c>
      <c r="P73" t="str">
        <f t="shared" si="7"/>
        <v/>
      </c>
    </row>
    <row r="74" spans="1:16" x14ac:dyDescent="0.3">
      <c r="A74" t="s">
        <v>4807</v>
      </c>
      <c r="B74" t="str">
        <f>IFERROR(VLOOKUP(A74,'[1]TS Autopress'!$1:$1048576,2,0),"")</f>
        <v/>
      </c>
      <c r="C74" s="19" t="str">
        <f>IFERROR(VLOOKUP(A74,'[1]TS Autopress'!$1:$1048576,3,0),"")</f>
        <v/>
      </c>
      <c r="D74" s="20">
        <v>23800000</v>
      </c>
      <c r="E74" s="20">
        <v>19000000</v>
      </c>
      <c r="F74" s="13" t="s">
        <v>5399</v>
      </c>
      <c r="G74" s="20">
        <v>22134000</v>
      </c>
      <c r="H74" s="20">
        <v>21420000</v>
      </c>
      <c r="I74" s="20">
        <v>20230000</v>
      </c>
      <c r="J74" s="20">
        <v>19040000</v>
      </c>
      <c r="K74" s="25">
        <v>22190000</v>
      </c>
      <c r="L74" s="20">
        <f t="shared" si="4"/>
        <v>-1610000</v>
      </c>
      <c r="M74" s="22">
        <f t="shared" si="5"/>
        <v>0.79831932773109249</v>
      </c>
      <c r="N74" s="23" t="str">
        <f>IFERROR(VLOOKUP(A74,'[1]CT AR'!$1:$1048576,2,0),"")</f>
        <v/>
      </c>
      <c r="O74" s="24" t="str">
        <f t="shared" ca="1" si="6"/>
        <v/>
      </c>
      <c r="P74" t="str">
        <f t="shared" si="7"/>
        <v/>
      </c>
    </row>
    <row r="75" spans="1:16" x14ac:dyDescent="0.3">
      <c r="A75" t="s">
        <v>4810</v>
      </c>
      <c r="B75" t="str">
        <f>IFERROR(VLOOKUP(A75,'[1]TS Autopress'!$1:$1048576,2,0),"")</f>
        <v/>
      </c>
      <c r="C75" s="19" t="str">
        <f>IFERROR(VLOOKUP(A75,'[1]TS Autopress'!$1:$1048576,3,0),"")</f>
        <v/>
      </c>
      <c r="D75" s="20">
        <v>15710000</v>
      </c>
      <c r="E75" s="20">
        <v>12800000</v>
      </c>
      <c r="F75" s="13" t="s">
        <v>4033</v>
      </c>
      <c r="G75" s="20">
        <v>15710000</v>
      </c>
      <c r="H75" s="20">
        <v>15238700</v>
      </c>
      <c r="I75" s="20">
        <v>14767400</v>
      </c>
      <c r="J75" s="20">
        <v>14139000</v>
      </c>
      <c r="K75" s="25">
        <v>15690000</v>
      </c>
      <c r="L75" s="20">
        <f t="shared" si="4"/>
        <v>-20000</v>
      </c>
      <c r="M75" s="22">
        <f t="shared" si="5"/>
        <v>0.81476766390833866</v>
      </c>
      <c r="N75" s="23" t="str">
        <f>IFERROR(VLOOKUP(A75,'[1]CT AR'!$1:$1048576,2,0),"")</f>
        <v/>
      </c>
      <c r="O75" s="24" t="str">
        <f t="shared" ca="1" si="6"/>
        <v/>
      </c>
      <c r="P75" t="str">
        <f t="shared" si="7"/>
        <v/>
      </c>
    </row>
    <row r="76" spans="1:16" x14ac:dyDescent="0.3">
      <c r="A76" t="s">
        <v>4813</v>
      </c>
      <c r="B76" t="str">
        <f>IFERROR(VLOOKUP(A76,'[1]TS Autopress'!$1:$1048576,2,0),"")</f>
        <v/>
      </c>
      <c r="C76" s="19" t="str">
        <f>IFERROR(VLOOKUP(A76,'[1]TS Autopress'!$1:$1048576,3,0),"")</f>
        <v/>
      </c>
      <c r="D76" s="20">
        <v>13600000</v>
      </c>
      <c r="E76" s="20">
        <v>11300000</v>
      </c>
      <c r="F76" s="13" t="s">
        <v>4033</v>
      </c>
      <c r="G76" s="20">
        <v>13600000</v>
      </c>
      <c r="H76" s="20">
        <v>13192000</v>
      </c>
      <c r="I76" s="20">
        <v>12784000</v>
      </c>
      <c r="J76" s="20">
        <v>12240000</v>
      </c>
      <c r="K76" s="25">
        <v>13590000</v>
      </c>
      <c r="L76" s="20">
        <f t="shared" si="4"/>
        <v>-10000</v>
      </c>
      <c r="M76" s="22">
        <f t="shared" si="5"/>
        <v>0.83088235294117652</v>
      </c>
      <c r="N76" s="23" t="str">
        <f>IFERROR(VLOOKUP(A76,'[1]CT AR'!$1:$1048576,2,0),"")</f>
        <v/>
      </c>
      <c r="O76" s="24" t="str">
        <f t="shared" ca="1" si="6"/>
        <v/>
      </c>
      <c r="P76" t="str">
        <f t="shared" si="7"/>
        <v/>
      </c>
    </row>
    <row r="77" spans="1:16" x14ac:dyDescent="0.3">
      <c r="A77" t="s">
        <v>4816</v>
      </c>
      <c r="B77" t="str">
        <f>IFERROR(VLOOKUP(A77,'[1]TS Autopress'!$1:$1048576,2,0),"")</f>
        <v/>
      </c>
      <c r="C77" s="19" t="str">
        <f>IFERROR(VLOOKUP(A77,'[1]TS Autopress'!$1:$1048576,3,0),"")</f>
        <v/>
      </c>
      <c r="D77" s="20">
        <v>16900000</v>
      </c>
      <c r="E77" s="20">
        <v>13500000</v>
      </c>
      <c r="F77" s="13" t="s">
        <v>5399</v>
      </c>
      <c r="G77" s="20">
        <v>15717000</v>
      </c>
      <c r="H77" s="20">
        <v>15210000</v>
      </c>
      <c r="I77" s="20">
        <v>14365000</v>
      </c>
      <c r="J77" s="20">
        <v>13520000</v>
      </c>
      <c r="K77" s="25">
        <v>15690000</v>
      </c>
      <c r="L77" s="20">
        <f>K77-D77</f>
        <v>-1210000</v>
      </c>
      <c r="M77" s="22">
        <f>E77/D77</f>
        <v>0.79881656804733725</v>
      </c>
      <c r="N77" s="23" t="str">
        <f>IFERROR(VLOOKUP(A77,'[1]CT AR'!$1:$1048576,2,0),"")</f>
        <v/>
      </c>
      <c r="O77" s="24" t="str">
        <f ca="1">IF(N77="","",TODAY()-N77)</f>
        <v/>
      </c>
      <c r="P77" t="str">
        <f>IF(N77="", "", IF(K77 &gt; D77, "SOBRE MERCADO", IF(K77 &lt; D77, "BAJO MERCADO", "ALINEADO")))</f>
        <v/>
      </c>
    </row>
    <row r="78" spans="1:16" x14ac:dyDescent="0.3">
      <c r="A78" t="s">
        <v>4079</v>
      </c>
      <c r="B78" t="str">
        <f>IFERROR(VLOOKUP(A78,'[1]TS Autopress'!$1:$1048576,2,0),"")</f>
        <v/>
      </c>
      <c r="C78" s="19" t="str">
        <f>IFERROR(VLOOKUP(A78,'[1]TS Autopress'!$1:$1048576,3,0),"")</f>
        <v/>
      </c>
      <c r="D78" s="20">
        <v>20510000</v>
      </c>
      <c r="E78" s="20">
        <v>18000000</v>
      </c>
      <c r="F78" s="13" t="s">
        <v>4033</v>
      </c>
      <c r="G78" s="20">
        <v>21125300</v>
      </c>
      <c r="H78" s="20">
        <v>20510000</v>
      </c>
      <c r="I78" s="20">
        <v>20304900</v>
      </c>
      <c r="J78" s="20">
        <v>19074300</v>
      </c>
      <c r="K78" s="25">
        <v>20990000</v>
      </c>
      <c r="L78" s="20">
        <f>K78-D78</f>
        <v>480000</v>
      </c>
      <c r="M78" s="22">
        <f>E78/D78</f>
        <v>0.87762067284251588</v>
      </c>
      <c r="N78" s="23">
        <f>IFERROR(VLOOKUP(A78,'[1]CT AR'!$1:$1048576,2,0),"")</f>
        <v>46041.492361111108</v>
      </c>
      <c r="O78" s="24">
        <f ca="1">IF(N78="","",TODAY()-N78)</f>
        <v>153.50763888889196</v>
      </c>
      <c r="P78" t="str">
        <f>IF(N78="", "", IF(K78 &gt; D78, "SOBRE MERCADO", IF(K78 &lt; D78, "BAJO MERCADO", "ALINEADO")))</f>
        <v>SOBRE MERCADO</v>
      </c>
    </row>
    <row r="79" spans="1:16" x14ac:dyDescent="0.3">
      <c r="A79" t="s">
        <v>4821</v>
      </c>
      <c r="B79" t="str">
        <f>IFERROR(VLOOKUP(A79,'[1]TS Autopress'!$1:$1048576,2,0),"")</f>
        <v/>
      </c>
      <c r="C79" s="19" t="str">
        <f>IFERROR(VLOOKUP(A79,'[1]TS Autopress'!$1:$1048576,3,0),"")</f>
        <v/>
      </c>
      <c r="D79" s="20">
        <v>11250000</v>
      </c>
      <c r="E79" s="20">
        <v>9600000</v>
      </c>
      <c r="F79" s="13" t="s">
        <v>5398</v>
      </c>
      <c r="G79" s="20">
        <v>11587500</v>
      </c>
      <c r="H79" s="20">
        <v>11250000</v>
      </c>
      <c r="I79" s="20">
        <v>11137500</v>
      </c>
      <c r="J79" s="20">
        <v>10462500</v>
      </c>
      <c r="K79" s="25">
        <v>11590000</v>
      </c>
      <c r="L79" s="20">
        <f>K79-D79</f>
        <v>340000</v>
      </c>
      <c r="M79" s="22">
        <f>E79/D79</f>
        <v>0.85333333333333339</v>
      </c>
      <c r="N79" s="23" t="str">
        <f>IFERROR(VLOOKUP(A79,'[1]CT AR'!$1:$1048576,2,0),"")</f>
        <v/>
      </c>
      <c r="O79" s="24" t="str">
        <f ca="1">IF(N79="","",TODAY()-N79)</f>
        <v/>
      </c>
      <c r="P79" t="str">
        <f>IF(N79="", "", IF(K79 &gt; D79, "SOBRE MERCADO", IF(K79 &lt; D79, "BAJO MERCADO", "ALINEADO")))</f>
        <v/>
      </c>
    </row>
    <row r="80" spans="1:16" x14ac:dyDescent="0.3">
      <c r="A80" t="s">
        <v>4770</v>
      </c>
      <c r="B80" t="str">
        <f>IFERROR(VLOOKUP(A80,'[1]TS Autopress'!$1:$1048576,2,0),"")</f>
        <v>SUBARU</v>
      </c>
      <c r="C80" s="19" t="str">
        <f>IFERROR(VLOOKUP(A80,'[1]TS Autopress'!$1:$1048576,3,0),"")</f>
        <v>IMPREZA NEW</v>
      </c>
      <c r="D80" s="20">
        <v>11500000</v>
      </c>
      <c r="E80" s="20">
        <v>9300000</v>
      </c>
      <c r="F80" s="13" t="s">
        <v>4033</v>
      </c>
      <c r="G80" s="20">
        <v>11500000</v>
      </c>
      <c r="H80" s="20">
        <v>11155000</v>
      </c>
      <c r="I80" s="20">
        <v>10810000</v>
      </c>
      <c r="J80" s="20">
        <v>10350000</v>
      </c>
      <c r="K80" s="25">
        <v>11490000</v>
      </c>
      <c r="L80" s="20">
        <f>K80-D80</f>
        <v>-10000</v>
      </c>
      <c r="M80" s="22">
        <f>E80/D80</f>
        <v>0.80869565217391304</v>
      </c>
      <c r="N80" s="23" t="str">
        <f>IFERROR(VLOOKUP(A80,'[1]CT AR'!$1:$1048576,2,0),"")</f>
        <v/>
      </c>
      <c r="O80" s="24" t="str">
        <f ca="1">IF(N80="","",TODAY()-N80)</f>
        <v/>
      </c>
      <c r="P80" t="str">
        <f>IF(N80="", "", IF(K80 &gt; D80, "SOBRE MERCADO", IF(K80 &lt; D80, "BAJO MERCADO", "ALINEADO")))</f>
        <v/>
      </c>
    </row>
    <row r="81" spans="1:16" x14ac:dyDescent="0.3">
      <c r="A81" t="s">
        <v>4837</v>
      </c>
      <c r="B81" t="str">
        <f>IFERROR(VLOOKUP(A81,'[1]TS Autopress'!$1:$1048576,2,0),"")</f>
        <v/>
      </c>
      <c r="C81" s="19" t="str">
        <f>IFERROR(VLOOKUP(A81,'[1]TS Autopress'!$1:$1048576,3,0),"")</f>
        <v/>
      </c>
      <c r="D81" s="20">
        <v>17100000</v>
      </c>
      <c r="E81" s="20">
        <v>14000000</v>
      </c>
      <c r="F81" s="13" t="s">
        <v>4033</v>
      </c>
      <c r="G81" s="20">
        <v>17100000</v>
      </c>
      <c r="H81" s="20">
        <v>16587000</v>
      </c>
      <c r="I81" s="20">
        <v>16074000</v>
      </c>
      <c r="J81" s="20">
        <v>15390000</v>
      </c>
      <c r="K81" s="25">
        <v>16990000</v>
      </c>
      <c r="L81" s="20">
        <f t="shared" ref="L81:L144" si="8">K81-D81</f>
        <v>-110000</v>
      </c>
      <c r="M81" s="22">
        <f t="shared" ref="M81:M144" si="9">E81/D81</f>
        <v>0.81871345029239762</v>
      </c>
      <c r="N81" s="23" t="str">
        <f>IFERROR(VLOOKUP(A81,'[1]CT AR'!$1:$1048576,2,0),"")</f>
        <v/>
      </c>
      <c r="O81" s="24" t="str">
        <f t="shared" ref="O81:O144" ca="1" si="10">IF(N81="","",TODAY()-N81)</f>
        <v/>
      </c>
      <c r="P81" t="str">
        <f t="shared" ref="P81:P144" si="11">IF(N81="", "", IF(K81 &gt; D81, "SOBRE MERCADO", IF(K81 &lt; D81, "BAJO MERCADO", "ALINEADO")))</f>
        <v/>
      </c>
    </row>
    <row r="82" spans="1:16" x14ac:dyDescent="0.3">
      <c r="A82" t="s">
        <v>4843</v>
      </c>
      <c r="B82" t="str">
        <f>IFERROR(VLOOKUP(A82,'[1]TS Autopress'!$1:$1048576,2,0),"")</f>
        <v/>
      </c>
      <c r="C82" s="19" t="str">
        <f>IFERROR(VLOOKUP(A82,'[1]TS Autopress'!$1:$1048576,3,0),"")</f>
        <v/>
      </c>
      <c r="D82" s="20">
        <v>9100000</v>
      </c>
      <c r="E82" s="20">
        <v>6800000</v>
      </c>
      <c r="F82" s="13" t="s">
        <v>5399</v>
      </c>
      <c r="G82" s="20">
        <v>8463000</v>
      </c>
      <c r="H82" s="20">
        <v>8190000</v>
      </c>
      <c r="I82" s="20">
        <v>7735000</v>
      </c>
      <c r="J82" s="20">
        <v>7280000</v>
      </c>
      <c r="K82" s="25">
        <v>8490000</v>
      </c>
      <c r="L82" s="20">
        <f t="shared" si="8"/>
        <v>-610000</v>
      </c>
      <c r="M82" s="22">
        <f t="shared" si="9"/>
        <v>0.74725274725274726</v>
      </c>
      <c r="N82" s="23" t="str">
        <f>IFERROR(VLOOKUP(A82,'[1]CT AR'!$1:$1048576,2,0),"")</f>
        <v/>
      </c>
      <c r="O82" s="24" t="str">
        <f t="shared" ca="1" si="10"/>
        <v/>
      </c>
      <c r="P82" t="str">
        <f t="shared" si="11"/>
        <v/>
      </c>
    </row>
    <row r="83" spans="1:16" x14ac:dyDescent="0.3">
      <c r="A83" t="s">
        <v>4847</v>
      </c>
      <c r="B83" t="str">
        <f>IFERROR(VLOOKUP(A83,'[1]TS Autopress'!$1:$1048576,2,0),"")</f>
        <v/>
      </c>
      <c r="C83" s="19" t="str">
        <f>IFERROR(VLOOKUP(A83,'[1]TS Autopress'!$1:$1048576,3,0),"")</f>
        <v/>
      </c>
      <c r="D83" s="20">
        <v>14160000</v>
      </c>
      <c r="E83" s="20">
        <v>11500000</v>
      </c>
      <c r="F83" s="13" t="s">
        <v>4033</v>
      </c>
      <c r="G83" s="20">
        <v>14160000</v>
      </c>
      <c r="H83" s="20">
        <v>13735200</v>
      </c>
      <c r="I83" s="20">
        <v>13310400</v>
      </c>
      <c r="J83" s="20">
        <v>12744000</v>
      </c>
      <c r="K83" s="25">
        <v>13990000</v>
      </c>
      <c r="L83" s="20">
        <f t="shared" si="8"/>
        <v>-170000</v>
      </c>
      <c r="M83" s="22">
        <f t="shared" si="9"/>
        <v>0.81214689265536721</v>
      </c>
      <c r="N83" s="23" t="str">
        <f>IFERROR(VLOOKUP(A83,'[1]CT AR'!$1:$1048576,2,0),"")</f>
        <v/>
      </c>
      <c r="O83" s="24" t="str">
        <f t="shared" ca="1" si="10"/>
        <v/>
      </c>
      <c r="P83" t="str">
        <f t="shared" si="11"/>
        <v/>
      </c>
    </row>
    <row r="84" spans="1:16" x14ac:dyDescent="0.3">
      <c r="A84" t="s">
        <v>4850</v>
      </c>
      <c r="B84" t="str">
        <f>IFERROR(VLOOKUP(A84,'[1]TS Autopress'!$1:$1048576,2,0),"")</f>
        <v/>
      </c>
      <c r="C84" s="19" t="str">
        <f>IFERROR(VLOOKUP(A84,'[1]TS Autopress'!$1:$1048576,3,0),"")</f>
        <v/>
      </c>
      <c r="D84" s="20">
        <v>8800000</v>
      </c>
      <c r="E84" s="20">
        <v>7100000</v>
      </c>
      <c r="F84" s="13" t="s">
        <v>4033</v>
      </c>
      <c r="G84" s="20">
        <v>8800000</v>
      </c>
      <c r="H84" s="20">
        <v>8536000</v>
      </c>
      <c r="I84" s="20">
        <v>8272000</v>
      </c>
      <c r="J84" s="20">
        <v>7920000</v>
      </c>
      <c r="K84" s="25">
        <v>8790000</v>
      </c>
      <c r="L84" s="20">
        <f t="shared" si="8"/>
        <v>-10000</v>
      </c>
      <c r="M84" s="22">
        <f t="shared" si="9"/>
        <v>0.80681818181818177</v>
      </c>
      <c r="N84" s="23" t="str">
        <f>IFERROR(VLOOKUP(A84,'[1]CT AR'!$1:$1048576,2,0),"")</f>
        <v/>
      </c>
      <c r="O84" s="24" t="str">
        <f t="shared" ca="1" si="10"/>
        <v/>
      </c>
      <c r="P84" t="str">
        <f t="shared" si="11"/>
        <v/>
      </c>
    </row>
    <row r="85" spans="1:16" x14ac:dyDescent="0.3">
      <c r="A85" t="s">
        <v>4853</v>
      </c>
      <c r="B85" t="str">
        <f>IFERROR(VLOOKUP(A85,'[1]TS Autopress'!$1:$1048576,2,0),"")</f>
        <v/>
      </c>
      <c r="C85" s="19" t="str">
        <f>IFERROR(VLOOKUP(A85,'[1]TS Autopress'!$1:$1048576,3,0),"")</f>
        <v/>
      </c>
      <c r="D85" s="20">
        <v>16300000</v>
      </c>
      <c r="E85" s="20">
        <v>13800000</v>
      </c>
      <c r="F85" s="13" t="s">
        <v>4033</v>
      </c>
      <c r="G85" s="20">
        <v>16300000</v>
      </c>
      <c r="H85" s="20">
        <v>15811000</v>
      </c>
      <c r="I85" s="20">
        <v>15322000</v>
      </c>
      <c r="J85" s="20">
        <v>14670000</v>
      </c>
      <c r="K85" s="25">
        <v>16290000</v>
      </c>
      <c r="L85" s="20">
        <f t="shared" si="8"/>
        <v>-10000</v>
      </c>
      <c r="M85" s="22">
        <f t="shared" si="9"/>
        <v>0.84662576687116564</v>
      </c>
      <c r="N85" s="23" t="str">
        <f>IFERROR(VLOOKUP(A85,'[1]CT AR'!$1:$1048576,2,0),"")</f>
        <v/>
      </c>
      <c r="O85" s="24" t="str">
        <f t="shared" ca="1" si="10"/>
        <v/>
      </c>
      <c r="P85" t="str">
        <f t="shared" si="11"/>
        <v/>
      </c>
    </row>
    <row r="86" spans="1:16" x14ac:dyDescent="0.3">
      <c r="A86" t="s">
        <v>4856</v>
      </c>
      <c r="B86" t="str">
        <f>IFERROR(VLOOKUP(A86,'[1]TS Autopress'!$1:$1048576,2,0),"")</f>
        <v/>
      </c>
      <c r="C86" s="19" t="str">
        <f>IFERROR(VLOOKUP(A86,'[1]TS Autopress'!$1:$1048576,3,0),"")</f>
        <v/>
      </c>
      <c r="D86" s="20">
        <v>18000000</v>
      </c>
      <c r="E86" s="20">
        <v>14500000</v>
      </c>
      <c r="F86" s="13" t="s">
        <v>4033</v>
      </c>
      <c r="G86" s="20">
        <v>18000000</v>
      </c>
      <c r="H86" s="20">
        <v>17460000</v>
      </c>
      <c r="I86" s="20">
        <v>16920000</v>
      </c>
      <c r="J86" s="20">
        <v>16200000</v>
      </c>
      <c r="K86" s="25">
        <v>17490000</v>
      </c>
      <c r="L86" s="20">
        <f t="shared" si="8"/>
        <v>-510000</v>
      </c>
      <c r="M86" s="22">
        <f t="shared" si="9"/>
        <v>0.80555555555555558</v>
      </c>
      <c r="N86" s="23" t="str">
        <f>IFERROR(VLOOKUP(A86,'[1]CT AR'!$1:$1048576,2,0),"")</f>
        <v/>
      </c>
      <c r="O86" s="24" t="str">
        <f t="shared" ca="1" si="10"/>
        <v/>
      </c>
      <c r="P86" t="str">
        <f t="shared" si="11"/>
        <v/>
      </c>
    </row>
    <row r="87" spans="1:16" x14ac:dyDescent="0.3">
      <c r="A87" t="s">
        <v>4858</v>
      </c>
      <c r="B87" t="str">
        <f>IFERROR(VLOOKUP(A87,'[1]TS Autopress'!$1:$1048576,2,0),"")</f>
        <v/>
      </c>
      <c r="C87" s="19" t="str">
        <f>IFERROR(VLOOKUP(A87,'[1]TS Autopress'!$1:$1048576,3,0),"")</f>
        <v/>
      </c>
      <c r="D87" s="20">
        <v>18000000</v>
      </c>
      <c r="E87" s="20">
        <v>14500000</v>
      </c>
      <c r="F87" s="13" t="s">
        <v>4033</v>
      </c>
      <c r="G87" s="20">
        <v>18000000</v>
      </c>
      <c r="H87" s="20">
        <v>17460000</v>
      </c>
      <c r="I87" s="20">
        <v>16920000</v>
      </c>
      <c r="J87" s="20">
        <v>16200000</v>
      </c>
      <c r="K87" s="25">
        <v>17490000</v>
      </c>
      <c r="L87" s="20">
        <f t="shared" si="8"/>
        <v>-510000</v>
      </c>
      <c r="M87" s="22">
        <f t="shared" si="9"/>
        <v>0.80555555555555558</v>
      </c>
      <c r="N87" s="23" t="str">
        <f>IFERROR(VLOOKUP(A87,'[1]CT AR'!$1:$1048576,2,0),"")</f>
        <v/>
      </c>
      <c r="O87" s="24" t="str">
        <f t="shared" ca="1" si="10"/>
        <v/>
      </c>
      <c r="P87" t="str">
        <f t="shared" si="11"/>
        <v/>
      </c>
    </row>
    <row r="88" spans="1:16" x14ac:dyDescent="0.3">
      <c r="A88" t="s">
        <v>4864</v>
      </c>
      <c r="B88" t="str">
        <f>IFERROR(VLOOKUP(A88,'[1]TS Autopress'!$1:$1048576,2,0),"")</f>
        <v/>
      </c>
      <c r="C88" s="19" t="str">
        <f>IFERROR(VLOOKUP(A88,'[1]TS Autopress'!$1:$1048576,3,0),"")</f>
        <v/>
      </c>
      <c r="D88" s="20">
        <v>13900000</v>
      </c>
      <c r="E88" s="20">
        <v>11600000</v>
      </c>
      <c r="F88" s="13" t="s">
        <v>4033</v>
      </c>
      <c r="G88" s="20">
        <v>13900000</v>
      </c>
      <c r="H88" s="20">
        <v>13483000</v>
      </c>
      <c r="I88" s="20">
        <v>13066000</v>
      </c>
      <c r="J88" s="20">
        <v>12510000</v>
      </c>
      <c r="K88" s="25">
        <v>13890000</v>
      </c>
      <c r="L88" s="20">
        <f t="shared" si="8"/>
        <v>-10000</v>
      </c>
      <c r="M88" s="22">
        <f t="shared" si="9"/>
        <v>0.83453237410071945</v>
      </c>
      <c r="N88" s="23" t="str">
        <f>IFERROR(VLOOKUP(A88,'[1]CT AR'!$1:$1048576,2,0),"")</f>
        <v/>
      </c>
      <c r="O88" s="24" t="str">
        <f t="shared" ca="1" si="10"/>
        <v/>
      </c>
      <c r="P88" t="str">
        <f t="shared" si="11"/>
        <v/>
      </c>
    </row>
    <row r="89" spans="1:16" x14ac:dyDescent="0.3">
      <c r="A89" t="s">
        <v>4866</v>
      </c>
      <c r="B89" t="str">
        <f>IFERROR(VLOOKUP(A89,'[1]TS Autopress'!$1:$1048576,2,0),"")</f>
        <v/>
      </c>
      <c r="C89" s="19" t="str">
        <f>IFERROR(VLOOKUP(A89,'[1]TS Autopress'!$1:$1048576,3,0),"")</f>
        <v/>
      </c>
      <c r="D89" s="20">
        <v>12600000</v>
      </c>
      <c r="E89" s="20">
        <v>10500000</v>
      </c>
      <c r="F89" s="13" t="s">
        <v>4033</v>
      </c>
      <c r="G89" s="20">
        <v>12600000</v>
      </c>
      <c r="H89" s="20">
        <v>12222000</v>
      </c>
      <c r="I89" s="20">
        <v>11844000</v>
      </c>
      <c r="J89" s="20">
        <v>11340000</v>
      </c>
      <c r="K89" s="25">
        <v>12590000</v>
      </c>
      <c r="L89" s="20">
        <f t="shared" si="8"/>
        <v>-10000</v>
      </c>
      <c r="M89" s="22">
        <f t="shared" si="9"/>
        <v>0.83333333333333337</v>
      </c>
      <c r="N89" s="23" t="str">
        <f>IFERROR(VLOOKUP(A89,'[1]CT AR'!$1:$1048576,2,0),"")</f>
        <v/>
      </c>
      <c r="O89" s="24" t="str">
        <f t="shared" ca="1" si="10"/>
        <v/>
      </c>
      <c r="P89" t="str">
        <f t="shared" si="11"/>
        <v/>
      </c>
    </row>
    <row r="90" spans="1:16" x14ac:dyDescent="0.3">
      <c r="A90" t="s">
        <v>4866</v>
      </c>
      <c r="B90" t="str">
        <f>IFERROR(VLOOKUP(A90,'[1]TS Autopress'!$1:$1048576,2,0),"")</f>
        <v/>
      </c>
      <c r="C90" s="19" t="str">
        <f>IFERROR(VLOOKUP(A90,'[1]TS Autopress'!$1:$1048576,3,0),"")</f>
        <v/>
      </c>
      <c r="D90" s="20">
        <v>12600000</v>
      </c>
      <c r="E90" s="20">
        <v>9700000</v>
      </c>
      <c r="F90" s="13" t="s">
        <v>4033</v>
      </c>
      <c r="G90" s="20">
        <v>12600000</v>
      </c>
      <c r="H90" s="20">
        <v>12222000</v>
      </c>
      <c r="I90" s="20">
        <v>11844000</v>
      </c>
      <c r="J90" s="20">
        <v>11340000</v>
      </c>
      <c r="K90" s="25">
        <v>12590000</v>
      </c>
      <c r="L90" s="20">
        <f t="shared" si="8"/>
        <v>-10000</v>
      </c>
      <c r="M90" s="22">
        <f t="shared" si="9"/>
        <v>0.76984126984126988</v>
      </c>
      <c r="N90" s="23" t="str">
        <f>IFERROR(VLOOKUP(A90,'[1]CT AR'!$1:$1048576,2,0),"")</f>
        <v/>
      </c>
      <c r="O90" s="24" t="str">
        <f t="shared" ca="1" si="10"/>
        <v/>
      </c>
      <c r="P90" t="str">
        <f t="shared" si="11"/>
        <v/>
      </c>
    </row>
    <row r="91" spans="1:16" x14ac:dyDescent="0.3">
      <c r="A91" t="s">
        <v>4816</v>
      </c>
      <c r="B91" t="str">
        <f>IFERROR(VLOOKUP(A91,'[1]TS Autopress'!$1:$1048576,2,0),"")</f>
        <v/>
      </c>
      <c r="C91" s="19" t="str">
        <f>IFERROR(VLOOKUP(A91,'[1]TS Autopress'!$1:$1048576,3,0),"")</f>
        <v/>
      </c>
      <c r="D91" s="20">
        <v>16900000</v>
      </c>
      <c r="E91" s="20">
        <v>13500000</v>
      </c>
      <c r="F91" s="13" t="s">
        <v>5399</v>
      </c>
      <c r="G91" s="20">
        <v>15717000</v>
      </c>
      <c r="H91" s="20">
        <v>15210000</v>
      </c>
      <c r="I91" s="20">
        <v>14365000</v>
      </c>
      <c r="J91" s="20">
        <v>13520000</v>
      </c>
      <c r="K91" s="25">
        <v>15790000</v>
      </c>
      <c r="L91" s="20">
        <f t="shared" si="8"/>
        <v>-1110000</v>
      </c>
      <c r="M91" s="22">
        <f t="shared" si="9"/>
        <v>0.79881656804733725</v>
      </c>
      <c r="N91" s="23" t="str">
        <f>IFERROR(VLOOKUP(A91,'[1]CT AR'!$1:$1048576,2,0),"")</f>
        <v/>
      </c>
      <c r="O91" s="24" t="str">
        <f t="shared" ca="1" si="10"/>
        <v/>
      </c>
      <c r="P91" t="str">
        <f t="shared" si="11"/>
        <v/>
      </c>
    </row>
    <row r="92" spans="1:16" x14ac:dyDescent="0.3">
      <c r="A92" t="s">
        <v>4868</v>
      </c>
      <c r="B92" t="str">
        <f>IFERROR(VLOOKUP(A92,'[1]TS Autopress'!$1:$1048576,2,0),"")</f>
        <v/>
      </c>
      <c r="C92" s="19" t="str">
        <f>IFERROR(VLOOKUP(A92,'[1]TS Autopress'!$1:$1048576,3,0),"")</f>
        <v/>
      </c>
      <c r="D92" s="20">
        <v>17800000</v>
      </c>
      <c r="E92" s="20">
        <v>13500000</v>
      </c>
      <c r="F92" s="13" t="s">
        <v>5399</v>
      </c>
      <c r="G92" s="20">
        <v>16554000</v>
      </c>
      <c r="H92" s="20">
        <v>16020000</v>
      </c>
      <c r="I92" s="20">
        <v>15130000</v>
      </c>
      <c r="J92" s="20">
        <v>14240000</v>
      </c>
      <c r="K92" s="25">
        <v>15990000</v>
      </c>
      <c r="L92" s="20">
        <f t="shared" si="8"/>
        <v>-1810000</v>
      </c>
      <c r="M92" s="22">
        <f t="shared" si="9"/>
        <v>0.7584269662921348</v>
      </c>
      <c r="N92" s="23" t="str">
        <f>IFERROR(VLOOKUP(A92,'[1]CT AR'!$1:$1048576,2,0),"")</f>
        <v/>
      </c>
      <c r="O92" s="24" t="str">
        <f t="shared" ca="1" si="10"/>
        <v/>
      </c>
      <c r="P92" t="str">
        <f t="shared" si="11"/>
        <v/>
      </c>
    </row>
    <row r="93" spans="1:16" x14ac:dyDescent="0.3">
      <c r="A93" t="s">
        <v>206</v>
      </c>
      <c r="B93" t="str">
        <f>IFERROR(VLOOKUP(A93,'[1]TS Autopress'!$1:$1048576,2,0),"")</f>
        <v>PEUGEOT</v>
      </c>
      <c r="C93" s="19" t="str">
        <f>IFERROR(VLOOKUP(A93,'[1]TS Autopress'!$1:$1048576,3,0),"")</f>
        <v>NUEVO 2008</v>
      </c>
      <c r="D93" s="20">
        <v>12400000</v>
      </c>
      <c r="E93" s="20">
        <v>9000000</v>
      </c>
      <c r="F93" s="13" t="s">
        <v>5399</v>
      </c>
      <c r="G93" s="20">
        <v>11532000</v>
      </c>
      <c r="H93" s="20">
        <v>11160000</v>
      </c>
      <c r="I93" s="20">
        <v>10540000</v>
      </c>
      <c r="J93" s="20">
        <v>9920000</v>
      </c>
      <c r="K93" s="25">
        <v>12390000</v>
      </c>
      <c r="L93" s="20">
        <f t="shared" si="8"/>
        <v>-10000</v>
      </c>
      <c r="M93" s="22">
        <f t="shared" si="9"/>
        <v>0.72580645161290325</v>
      </c>
      <c r="N93" s="23">
        <f>IFERROR(VLOOKUP(A93,'[1]CT AR'!$1:$1048576,2,0),"")</f>
        <v>46009.684027777781</v>
      </c>
      <c r="O93" s="24">
        <f t="shared" ca="1" si="10"/>
        <v>185.31597222221899</v>
      </c>
      <c r="P93" t="str">
        <f t="shared" si="11"/>
        <v>BAJO MERCADO</v>
      </c>
    </row>
    <row r="94" spans="1:16" x14ac:dyDescent="0.3">
      <c r="A94" t="s">
        <v>139</v>
      </c>
      <c r="B94" t="str">
        <f>IFERROR(VLOOKUP(A94,'[1]TS Autopress'!$1:$1048576,2,0),"")</f>
        <v>PEUGEOT</v>
      </c>
      <c r="C94" s="19" t="str">
        <f>IFERROR(VLOOKUP(A94,'[1]TS Autopress'!$1:$1048576,3,0),"")</f>
        <v>NUEVO 2008</v>
      </c>
      <c r="D94" s="20">
        <v>16900000</v>
      </c>
      <c r="E94" s="20">
        <v>15000000</v>
      </c>
      <c r="F94" s="13" t="s">
        <v>4033</v>
      </c>
      <c r="G94" s="20">
        <v>16900000</v>
      </c>
      <c r="H94" s="20">
        <v>16393000</v>
      </c>
      <c r="I94" s="20">
        <v>15886000</v>
      </c>
      <c r="J94" s="20">
        <v>15210000</v>
      </c>
      <c r="K94" s="25">
        <v>16390000</v>
      </c>
      <c r="L94" s="20">
        <f t="shared" si="8"/>
        <v>-510000</v>
      </c>
      <c r="M94" s="22">
        <f t="shared" si="9"/>
        <v>0.8875739644970414</v>
      </c>
      <c r="N94" s="23">
        <f>IFERROR(VLOOKUP(A94,'[1]CT AR'!$1:$1048576,2,0),"")</f>
        <v>45954.665972222225</v>
      </c>
      <c r="O94" s="24">
        <f t="shared" ca="1" si="10"/>
        <v>240.33402777777519</v>
      </c>
      <c r="P94" t="str">
        <f t="shared" si="11"/>
        <v>BAJO MERCADO</v>
      </c>
    </row>
    <row r="95" spans="1:16" x14ac:dyDescent="0.3">
      <c r="A95" t="s">
        <v>287</v>
      </c>
      <c r="B95" t="str">
        <f>IFERROR(VLOOKUP(A95,'[1]TS Autopress'!$1:$1048576,2,0),"")</f>
        <v>EXEED</v>
      </c>
      <c r="C95" s="19" t="str">
        <f>IFERROR(VLOOKUP(A95,'[1]TS Autopress'!$1:$1048576,3,0),"")</f>
        <v>LX</v>
      </c>
      <c r="D95" s="20">
        <v>26400000</v>
      </c>
      <c r="E95" s="20">
        <v>27000000</v>
      </c>
      <c r="F95" s="13" t="s">
        <v>4033</v>
      </c>
      <c r="G95" s="20">
        <v>26400000</v>
      </c>
      <c r="H95" s="20">
        <v>25608000</v>
      </c>
      <c r="I95" s="20">
        <v>24816000</v>
      </c>
      <c r="J95" s="20">
        <v>23760000</v>
      </c>
      <c r="K95" s="25">
        <v>29990000</v>
      </c>
      <c r="L95" s="20">
        <f t="shared" si="8"/>
        <v>3590000</v>
      </c>
      <c r="M95" s="22">
        <f t="shared" si="9"/>
        <v>1.0227272727272727</v>
      </c>
      <c r="N95" s="23">
        <f>IFERROR(VLOOKUP(A95,'[1]CT AR'!$1:$1048576,2,0),"")</f>
        <v>46013.744444444441</v>
      </c>
      <c r="O95" s="24">
        <f t="shared" ca="1" si="10"/>
        <v>181.25555555555911</v>
      </c>
      <c r="P95" t="str">
        <f t="shared" si="11"/>
        <v>SOBRE MERCADO</v>
      </c>
    </row>
    <row r="96" spans="1:16" x14ac:dyDescent="0.3">
      <c r="A96" t="s">
        <v>193</v>
      </c>
      <c r="B96" t="str">
        <f>IFERROR(VLOOKUP(A96,'[1]TS Autopress'!$1:$1048576,2,0),"")</f>
        <v>RAM</v>
      </c>
      <c r="C96" s="19">
        <f>IFERROR(VLOOKUP(A96,'[1]TS Autopress'!$1:$1048576,3,0),"")</f>
        <v>1500</v>
      </c>
      <c r="D96" s="20">
        <v>31400000</v>
      </c>
      <c r="E96" s="20">
        <v>26200000</v>
      </c>
      <c r="F96" s="13" t="s">
        <v>4033</v>
      </c>
      <c r="G96" s="20">
        <v>31400000</v>
      </c>
      <c r="H96" s="20">
        <v>30458000</v>
      </c>
      <c r="I96" s="20">
        <v>29516000</v>
      </c>
      <c r="J96" s="20">
        <v>28260000</v>
      </c>
      <c r="K96" s="25">
        <v>30990000</v>
      </c>
      <c r="L96" s="20">
        <f t="shared" si="8"/>
        <v>-410000</v>
      </c>
      <c r="M96" s="22">
        <f t="shared" si="9"/>
        <v>0.83439490445859876</v>
      </c>
      <c r="N96" s="23">
        <f>IFERROR(VLOOKUP(A96,'[1]CT AR'!$1:$1048576,2,0),"")</f>
        <v>46010.751388888886</v>
      </c>
      <c r="O96" s="24">
        <f t="shared" ca="1" si="10"/>
        <v>184.24861111111386</v>
      </c>
      <c r="P96" t="str">
        <f t="shared" si="11"/>
        <v>BAJO MERCADO</v>
      </c>
    </row>
    <row r="97" spans="1:16" x14ac:dyDescent="0.3">
      <c r="A97" t="s">
        <v>419</v>
      </c>
      <c r="B97" t="str">
        <f>IFERROR(VLOOKUP(A97,'[1]TS Autopress'!$1:$1048576,2,0),"")</f>
        <v>DFSK</v>
      </c>
      <c r="C97" s="19">
        <f>IFERROR(VLOOKUP(A97,'[1]TS Autopress'!$1:$1048576,3,0),"")</f>
        <v>560</v>
      </c>
      <c r="D97" s="20">
        <v>8200000</v>
      </c>
      <c r="E97" s="20">
        <v>6900000</v>
      </c>
      <c r="F97" s="13" t="s">
        <v>4033</v>
      </c>
      <c r="G97" s="20">
        <v>8200000</v>
      </c>
      <c r="H97" s="20">
        <v>7954000</v>
      </c>
      <c r="I97" s="20">
        <v>7708000</v>
      </c>
      <c r="J97" s="20">
        <v>7380000</v>
      </c>
      <c r="K97" s="25">
        <v>8290000</v>
      </c>
      <c r="L97" s="20">
        <f t="shared" si="8"/>
        <v>90000</v>
      </c>
      <c r="M97" s="22">
        <f t="shared" si="9"/>
        <v>0.84146341463414631</v>
      </c>
      <c r="N97" s="23">
        <f>IFERROR(VLOOKUP(A97,'[1]CT AR'!$1:$1048576,2,0),"")</f>
        <v>46010.709722222222</v>
      </c>
      <c r="O97" s="24">
        <f t="shared" ca="1" si="10"/>
        <v>184.2902777777781</v>
      </c>
      <c r="P97" t="str">
        <f t="shared" si="11"/>
        <v>SOBRE MERCADO</v>
      </c>
    </row>
    <row r="98" spans="1:16" x14ac:dyDescent="0.3">
      <c r="A98" t="s">
        <v>331</v>
      </c>
      <c r="B98" t="str">
        <f>IFERROR(VLOOKUP(A98,'[1]TS Autopress'!$1:$1048576,2,0),"")</f>
        <v>NISSAN</v>
      </c>
      <c r="C98" s="19" t="str">
        <f>IFERROR(VLOOKUP(A98,'[1]TS Autopress'!$1:$1048576,3,0),"")</f>
        <v>NUEVA X-TRAIL</v>
      </c>
      <c r="D98" s="20">
        <v>19480000</v>
      </c>
      <c r="E98" s="20">
        <v>15200000</v>
      </c>
      <c r="F98" s="13" t="s">
        <v>4033</v>
      </c>
      <c r="G98" s="20">
        <v>19480000</v>
      </c>
      <c r="H98" s="20">
        <v>18895600</v>
      </c>
      <c r="I98" s="20">
        <v>18311200</v>
      </c>
      <c r="J98" s="20">
        <v>17532000</v>
      </c>
      <c r="K98" s="25">
        <v>18290000</v>
      </c>
      <c r="L98" s="20">
        <f t="shared" si="8"/>
        <v>-1190000</v>
      </c>
      <c r="M98" s="22">
        <f t="shared" si="9"/>
        <v>0.78028747433264889</v>
      </c>
      <c r="N98" s="23">
        <f>IFERROR(VLOOKUP(A98,'[1]CT AR'!$1:$1048576,2,0),"")</f>
        <v>46013.445138888892</v>
      </c>
      <c r="O98" s="24">
        <f t="shared" ca="1" si="10"/>
        <v>181.55486111110804</v>
      </c>
      <c r="P98" t="str">
        <f t="shared" si="11"/>
        <v>BAJO MERCADO</v>
      </c>
    </row>
    <row r="99" spans="1:16" x14ac:dyDescent="0.3">
      <c r="A99" t="s">
        <v>274</v>
      </c>
      <c r="B99" t="str">
        <f>IFERROR(VLOOKUP(A99,'[1]TS Autopress'!$1:$1048576,2,0),"")</f>
        <v>SUBARU</v>
      </c>
      <c r="C99" s="19" t="str">
        <f>IFERROR(VLOOKUP(A99,'[1]TS Autopress'!$1:$1048576,3,0),"")</f>
        <v>XV</v>
      </c>
      <c r="D99" s="20">
        <v>16800000</v>
      </c>
      <c r="E99" s="20">
        <v>16000000</v>
      </c>
      <c r="F99" s="13" t="s">
        <v>5398</v>
      </c>
      <c r="G99" s="20">
        <v>17304000</v>
      </c>
      <c r="H99" s="20">
        <v>16800000</v>
      </c>
      <c r="I99" s="20">
        <v>16632000</v>
      </c>
      <c r="J99" s="20">
        <v>15624000</v>
      </c>
      <c r="K99" s="25">
        <v>18790000</v>
      </c>
      <c r="L99" s="20">
        <f t="shared" si="8"/>
        <v>1990000</v>
      </c>
      <c r="M99" s="22">
        <f t="shared" si="9"/>
        <v>0.95238095238095233</v>
      </c>
      <c r="N99" s="23">
        <f>IFERROR(VLOOKUP(A99,'[1]CT AR'!$1:$1048576,2,0),"")</f>
        <v>46007.65625</v>
      </c>
      <c r="O99" s="24">
        <f t="shared" ca="1" si="10"/>
        <v>187.34375</v>
      </c>
      <c r="P99" t="str">
        <f t="shared" si="11"/>
        <v>SOBRE MERCADO</v>
      </c>
    </row>
    <row r="100" spans="1:16" x14ac:dyDescent="0.3">
      <c r="A100" t="s">
        <v>4073</v>
      </c>
      <c r="B100" t="str">
        <f>IFERROR(VLOOKUP(A100,'[1]TS Autopress'!$1:$1048576,2,0),"")</f>
        <v>FORD</v>
      </c>
      <c r="C100" s="19" t="str">
        <f>IFERROR(VLOOKUP(A100,'[1]TS Autopress'!$1:$1048576,3,0),"")</f>
        <v>RANGER</v>
      </c>
      <c r="D100" s="20">
        <v>32200000</v>
      </c>
      <c r="E100" s="20">
        <v>25350000</v>
      </c>
      <c r="F100" s="13" t="s">
        <v>4033</v>
      </c>
      <c r="G100" s="20">
        <v>32200000</v>
      </c>
      <c r="H100" s="20">
        <v>31234000</v>
      </c>
      <c r="I100" s="20">
        <v>30268000</v>
      </c>
      <c r="J100" s="20">
        <v>28980000</v>
      </c>
      <c r="K100" s="25">
        <v>31190000</v>
      </c>
      <c r="L100" s="20">
        <f t="shared" si="8"/>
        <v>-1010000</v>
      </c>
      <c r="M100" s="22">
        <f t="shared" si="9"/>
        <v>0.78726708074534157</v>
      </c>
      <c r="N100" s="23">
        <f>IFERROR(VLOOKUP(A100,'[1]CT AR'!$1:$1048576,2,0),"")</f>
        <v>46042.492361111108</v>
      </c>
      <c r="O100" s="24">
        <f t="shared" ca="1" si="10"/>
        <v>152.50763888889196</v>
      </c>
      <c r="P100" t="str">
        <f t="shared" si="11"/>
        <v>BAJO MERCADO</v>
      </c>
    </row>
    <row r="101" spans="1:16" x14ac:dyDescent="0.3">
      <c r="A101" t="s">
        <v>4307</v>
      </c>
      <c r="B101" t="str">
        <f>IFERROR(VLOOKUP(A101,'[1]TS Autopress'!$1:$1048576,2,0),"")</f>
        <v/>
      </c>
      <c r="C101" s="19" t="str">
        <f>IFERROR(VLOOKUP(A101,'[1]TS Autopress'!$1:$1048576,3,0),"")</f>
        <v/>
      </c>
      <c r="D101" s="20">
        <v>13120000</v>
      </c>
      <c r="E101" s="20">
        <v>10600000</v>
      </c>
      <c r="F101" s="13" t="s">
        <v>4033</v>
      </c>
      <c r="G101" s="20">
        <v>13120000</v>
      </c>
      <c r="H101" s="20">
        <v>12726400</v>
      </c>
      <c r="I101" s="20">
        <v>12332800</v>
      </c>
      <c r="J101" s="20">
        <v>11808000</v>
      </c>
      <c r="K101" s="25">
        <v>13090000</v>
      </c>
      <c r="L101" s="20">
        <f t="shared" si="8"/>
        <v>-30000</v>
      </c>
      <c r="M101" s="22">
        <f t="shared" si="9"/>
        <v>0.80792682926829273</v>
      </c>
      <c r="N101" s="23" t="str">
        <f>IFERROR(VLOOKUP(A101,'[1]CT AR'!$1:$1048576,2,0),"")</f>
        <v/>
      </c>
      <c r="O101" s="24" t="str">
        <f t="shared" ca="1" si="10"/>
        <v/>
      </c>
      <c r="P101" t="str">
        <f t="shared" si="11"/>
        <v/>
      </c>
    </row>
    <row r="102" spans="1:16" x14ac:dyDescent="0.3">
      <c r="A102" t="s">
        <v>4054</v>
      </c>
      <c r="B102" t="str">
        <f>IFERROR(VLOOKUP(A102,'[1]TS Autopress'!$1:$1048576,2,0),"")</f>
        <v/>
      </c>
      <c r="C102" s="19" t="str">
        <f>IFERROR(VLOOKUP(A102,'[1]TS Autopress'!$1:$1048576,3,0),"")</f>
        <v/>
      </c>
      <c r="D102" s="20">
        <v>13120000</v>
      </c>
      <c r="E102" s="20">
        <v>10600000</v>
      </c>
      <c r="F102" s="13" t="s">
        <v>4033</v>
      </c>
      <c r="G102" s="20">
        <v>13120000</v>
      </c>
      <c r="H102" s="20">
        <v>12726400</v>
      </c>
      <c r="I102" s="20">
        <v>12332800</v>
      </c>
      <c r="J102" s="20">
        <v>11808000</v>
      </c>
      <c r="K102" s="25">
        <v>13090000</v>
      </c>
      <c r="L102" s="20">
        <f t="shared" si="8"/>
        <v>-30000</v>
      </c>
      <c r="M102" s="22">
        <f t="shared" si="9"/>
        <v>0.80792682926829273</v>
      </c>
      <c r="N102" s="23">
        <f>IFERROR(VLOOKUP(A102,'[1]CT AR'!$1:$1048576,2,0),"")</f>
        <v>46035.711111111108</v>
      </c>
      <c r="O102" s="24">
        <f t="shared" ca="1" si="10"/>
        <v>159.28888888889196</v>
      </c>
      <c r="P102" t="str">
        <f t="shared" si="11"/>
        <v>BAJO MERCADO</v>
      </c>
    </row>
    <row r="103" spans="1:16" x14ac:dyDescent="0.3">
      <c r="A103" t="s">
        <v>4310</v>
      </c>
      <c r="B103" t="str">
        <f>IFERROR(VLOOKUP(A103,'[1]TS Autopress'!$1:$1048576,2,0),"")</f>
        <v/>
      </c>
      <c r="C103" s="19" t="str">
        <f>IFERROR(VLOOKUP(A103,'[1]TS Autopress'!$1:$1048576,3,0),"")</f>
        <v/>
      </c>
      <c r="D103" s="20">
        <v>23300000</v>
      </c>
      <c r="E103" s="20">
        <v>19000000</v>
      </c>
      <c r="F103" s="13" t="s">
        <v>4033</v>
      </c>
      <c r="G103" s="20">
        <v>23300000</v>
      </c>
      <c r="H103" s="20">
        <v>22601000</v>
      </c>
      <c r="I103" s="20">
        <v>21902000</v>
      </c>
      <c r="J103" s="20">
        <v>20970000</v>
      </c>
      <c r="K103" s="25">
        <v>23290000</v>
      </c>
      <c r="L103" s="20">
        <f t="shared" si="8"/>
        <v>-10000</v>
      </c>
      <c r="M103" s="22">
        <f t="shared" si="9"/>
        <v>0.81545064377682408</v>
      </c>
      <c r="N103" s="23" t="str">
        <f>IFERROR(VLOOKUP(A103,'[1]CT AR'!$1:$1048576,2,0),"")</f>
        <v/>
      </c>
      <c r="O103" s="24" t="str">
        <f t="shared" ca="1" si="10"/>
        <v/>
      </c>
      <c r="P103" t="str">
        <f t="shared" si="11"/>
        <v/>
      </c>
    </row>
    <row r="104" spans="1:16" x14ac:dyDescent="0.3">
      <c r="A104" t="s">
        <v>5282</v>
      </c>
      <c r="B104" t="str">
        <f>IFERROR(VLOOKUP(A104,'[1]TS Autopress'!$1:$1048576,2,0),"")</f>
        <v/>
      </c>
      <c r="C104" s="19" t="str">
        <f>IFERROR(VLOOKUP(A104,'[1]TS Autopress'!$1:$1048576,3,0),"")</f>
        <v/>
      </c>
      <c r="D104" s="20">
        <v>28610000</v>
      </c>
      <c r="E104" s="20">
        <v>21000000</v>
      </c>
      <c r="F104" s="13" t="s">
        <v>4033</v>
      </c>
      <c r="G104" s="20">
        <v>28610000</v>
      </c>
      <c r="H104" s="20">
        <v>27751700</v>
      </c>
      <c r="I104" s="20">
        <v>26893400</v>
      </c>
      <c r="J104" s="20">
        <v>25749000</v>
      </c>
      <c r="K104" s="25">
        <v>26990000</v>
      </c>
      <c r="L104" s="20">
        <f t="shared" si="8"/>
        <v>-1620000</v>
      </c>
      <c r="M104" s="22">
        <f t="shared" si="9"/>
        <v>0.73400908773156237</v>
      </c>
      <c r="N104" s="23" t="str">
        <f>IFERROR(VLOOKUP(A104,'[1]CT AR'!$1:$1048576,2,0),"")</f>
        <v/>
      </c>
      <c r="O104" s="24" t="str">
        <f t="shared" ca="1" si="10"/>
        <v/>
      </c>
      <c r="P104" t="str">
        <f t="shared" si="11"/>
        <v/>
      </c>
    </row>
    <row r="105" spans="1:16" x14ac:dyDescent="0.3">
      <c r="A105" t="s">
        <v>4318</v>
      </c>
      <c r="B105" t="str">
        <f>IFERROR(VLOOKUP(A105,'[1]TS Autopress'!$1:$1048576,2,0),"")</f>
        <v/>
      </c>
      <c r="C105" s="19" t="str">
        <f>IFERROR(VLOOKUP(A105,'[1]TS Autopress'!$1:$1048576,3,0),"")</f>
        <v/>
      </c>
      <c r="D105" s="20">
        <v>18500000</v>
      </c>
      <c r="E105" s="20">
        <v>15800000</v>
      </c>
      <c r="F105" s="13" t="s">
        <v>4033</v>
      </c>
      <c r="G105" s="20">
        <v>18500000</v>
      </c>
      <c r="H105" s="20">
        <v>17945000</v>
      </c>
      <c r="I105" s="20">
        <v>17390000</v>
      </c>
      <c r="J105" s="20">
        <v>16650000</v>
      </c>
      <c r="K105" s="25">
        <v>18490000</v>
      </c>
      <c r="L105" s="20">
        <f t="shared" si="8"/>
        <v>-10000</v>
      </c>
      <c r="M105" s="22">
        <f t="shared" si="9"/>
        <v>0.8540540540540541</v>
      </c>
      <c r="N105" s="23" t="str">
        <f>IFERROR(VLOOKUP(A105,'[1]CT AR'!$1:$1048576,2,0),"")</f>
        <v/>
      </c>
      <c r="O105" s="24" t="str">
        <f t="shared" ca="1" si="10"/>
        <v/>
      </c>
      <c r="P105" t="str">
        <f t="shared" si="11"/>
        <v/>
      </c>
    </row>
    <row r="106" spans="1:16" x14ac:dyDescent="0.3">
      <c r="A106" t="s">
        <v>4322</v>
      </c>
      <c r="B106" t="str">
        <f>IFERROR(VLOOKUP(A106,'[1]TS Autopress'!$1:$1048576,2,0),"")</f>
        <v/>
      </c>
      <c r="C106" s="19" t="str">
        <f>IFERROR(VLOOKUP(A106,'[1]TS Autopress'!$1:$1048576,3,0),"")</f>
        <v/>
      </c>
      <c r="D106" s="20">
        <v>31490000</v>
      </c>
      <c r="E106" s="20">
        <v>25000000</v>
      </c>
      <c r="F106" s="13" t="s">
        <v>5399</v>
      </c>
      <c r="G106" s="20">
        <v>29285700</v>
      </c>
      <c r="H106" s="20">
        <v>28341000</v>
      </c>
      <c r="I106" s="20">
        <v>26766500</v>
      </c>
      <c r="J106" s="20">
        <v>25192000</v>
      </c>
      <c r="K106" s="25">
        <v>29990000</v>
      </c>
      <c r="L106" s="20">
        <f t="shared" si="8"/>
        <v>-1500000</v>
      </c>
      <c r="M106" s="22">
        <f t="shared" si="9"/>
        <v>0.79390282629406161</v>
      </c>
      <c r="N106" s="23" t="str">
        <f>IFERROR(VLOOKUP(A106,'[1]CT AR'!$1:$1048576,2,0),"")</f>
        <v/>
      </c>
      <c r="O106" s="24" t="str">
        <f t="shared" ca="1" si="10"/>
        <v/>
      </c>
      <c r="P106" t="str">
        <f t="shared" si="11"/>
        <v/>
      </c>
    </row>
    <row r="107" spans="1:16" x14ac:dyDescent="0.3">
      <c r="A107" t="s">
        <v>29</v>
      </c>
      <c r="B107" t="str">
        <f>IFERROR(VLOOKUP(A107,'[1]TS Autopress'!$1:$1048576,2,0),"")</f>
        <v>FORD</v>
      </c>
      <c r="C107" s="19" t="str">
        <f>IFERROR(VLOOKUP(A107,'[1]TS Autopress'!$1:$1048576,3,0),"")</f>
        <v>NUEVA EXPLORER</v>
      </c>
      <c r="D107" s="20">
        <v>49700000</v>
      </c>
      <c r="E107" s="20">
        <v>46000000</v>
      </c>
      <c r="F107" s="13" t="s">
        <v>4033</v>
      </c>
      <c r="G107" s="20">
        <v>49700000</v>
      </c>
      <c r="H107" s="20">
        <v>48209000</v>
      </c>
      <c r="I107" s="20">
        <v>46718000</v>
      </c>
      <c r="J107" s="20">
        <v>44730000</v>
      </c>
      <c r="K107" s="25">
        <v>51290000</v>
      </c>
      <c r="L107" s="20">
        <f t="shared" si="8"/>
        <v>1590000</v>
      </c>
      <c r="M107" s="22">
        <f t="shared" si="9"/>
        <v>0.92555331991951706</v>
      </c>
      <c r="N107" s="23">
        <f>IFERROR(VLOOKUP(A107,'[1]CT AR'!$1:$1048576,2,0),"")</f>
        <v>46003.512499999997</v>
      </c>
      <c r="O107" s="24">
        <f t="shared" ca="1" si="10"/>
        <v>191.48750000000291</v>
      </c>
      <c r="P107" t="str">
        <f t="shared" si="11"/>
        <v>SOBRE MERCADO</v>
      </c>
    </row>
    <row r="108" spans="1:16" x14ac:dyDescent="0.3">
      <c r="A108" t="s">
        <v>103</v>
      </c>
      <c r="B108" t="str">
        <f>IFERROR(VLOOKUP(A108,'[1]TS Autopress'!$1:$1048576,2,0),"")</f>
        <v>CHERY</v>
      </c>
      <c r="C108" s="19" t="str">
        <f>IFERROR(VLOOKUP(A108,'[1]TS Autopress'!$1:$1048576,3,0),"")</f>
        <v>TIGGO 2</v>
      </c>
      <c r="D108" s="20">
        <v>7050000</v>
      </c>
      <c r="E108" s="20">
        <v>4500000</v>
      </c>
      <c r="F108" s="13" t="s">
        <v>5398</v>
      </c>
      <c r="G108" s="20">
        <v>7261500</v>
      </c>
      <c r="H108" s="20">
        <v>7050000</v>
      </c>
      <c r="I108" s="20">
        <v>6979500</v>
      </c>
      <c r="J108" s="20">
        <v>6556500</v>
      </c>
      <c r="K108" s="25">
        <v>7890000</v>
      </c>
      <c r="L108" s="20">
        <f t="shared" si="8"/>
        <v>840000</v>
      </c>
      <c r="M108" s="22">
        <f t="shared" si="9"/>
        <v>0.63829787234042556</v>
      </c>
      <c r="N108" s="23">
        <f>IFERROR(VLOOKUP(A108,'[1]CT AR'!$1:$1048576,2,0),"")</f>
        <v>45996.744444444441</v>
      </c>
      <c r="O108" s="24">
        <f t="shared" ca="1" si="10"/>
        <v>198.25555555555911</v>
      </c>
      <c r="P108" t="str">
        <f t="shared" si="11"/>
        <v>SOBRE MERCADO</v>
      </c>
    </row>
    <row r="109" spans="1:16" x14ac:dyDescent="0.3">
      <c r="A109" t="s">
        <v>97</v>
      </c>
      <c r="B109" t="str">
        <f>IFERROR(VLOOKUP(A109,'[1]TS Autopress'!$1:$1048576,2,0),"")</f>
        <v>DONGFENG</v>
      </c>
      <c r="C109" s="19" t="str">
        <f>IFERROR(VLOOKUP(A109,'[1]TS Autopress'!$1:$1048576,3,0),"")</f>
        <v>T5</v>
      </c>
      <c r="D109" s="20">
        <v>12700000</v>
      </c>
      <c r="E109" s="20">
        <v>10700000</v>
      </c>
      <c r="F109" s="13" t="s">
        <v>4033</v>
      </c>
      <c r="G109" s="20">
        <v>12700000</v>
      </c>
      <c r="H109" s="20">
        <v>12319000</v>
      </c>
      <c r="I109" s="20">
        <v>11938000</v>
      </c>
      <c r="J109" s="20">
        <v>11430000</v>
      </c>
      <c r="K109" s="25">
        <v>12690000</v>
      </c>
      <c r="L109" s="20">
        <f t="shared" si="8"/>
        <v>-10000</v>
      </c>
      <c r="M109" s="22">
        <f t="shared" si="9"/>
        <v>0.84251968503937003</v>
      </c>
      <c r="N109" s="23">
        <f>IFERROR(VLOOKUP(A109,'[1]CT AR'!$1:$1048576,2,0),"")</f>
        <v>46000.73541666667</v>
      </c>
      <c r="O109" s="24">
        <f t="shared" ca="1" si="10"/>
        <v>194.26458333332994</v>
      </c>
      <c r="P109" t="str">
        <f t="shared" si="11"/>
        <v>BAJO MERCADO</v>
      </c>
    </row>
    <row r="110" spans="1:16" x14ac:dyDescent="0.3">
      <c r="A110" t="s">
        <v>267</v>
      </c>
      <c r="B110" t="str">
        <f>IFERROR(VLOOKUP(A110,'[1]TS Autopress'!$1:$1048576,2,0),"")</f>
        <v>JMC</v>
      </c>
      <c r="C110" s="19" t="str">
        <f>IFERROR(VLOOKUP(A110,'[1]TS Autopress'!$1:$1048576,3,0),"")</f>
        <v>VIGUS</v>
      </c>
      <c r="D110" s="20">
        <v>11500000</v>
      </c>
      <c r="E110" s="20">
        <v>10000000</v>
      </c>
      <c r="F110" s="13" t="s">
        <v>4033</v>
      </c>
      <c r="G110" s="20">
        <v>11500000</v>
      </c>
      <c r="H110" s="20">
        <v>11155000</v>
      </c>
      <c r="I110" s="20">
        <v>10810000</v>
      </c>
      <c r="J110" s="20">
        <v>10350000</v>
      </c>
      <c r="K110" s="25">
        <v>11890000</v>
      </c>
      <c r="L110" s="20">
        <f t="shared" si="8"/>
        <v>390000</v>
      </c>
      <c r="M110" s="22">
        <f t="shared" si="9"/>
        <v>0.86956521739130432</v>
      </c>
      <c r="N110" s="23">
        <f>IFERROR(VLOOKUP(A110,'[1]CT AR'!$1:$1048576,2,0),"")</f>
        <v>46000.795138888891</v>
      </c>
      <c r="O110" s="24">
        <f t="shared" ca="1" si="10"/>
        <v>194.20486111110949</v>
      </c>
      <c r="P110" t="str">
        <f t="shared" si="11"/>
        <v>SOBRE MERCADO</v>
      </c>
    </row>
    <row r="111" spans="1:16" x14ac:dyDescent="0.3">
      <c r="A111" t="s">
        <v>326</v>
      </c>
      <c r="B111" t="str">
        <f>IFERROR(VLOOKUP(A111,'[1]TS Autopress'!$1:$1048576,2,0),"")</f>
        <v>PEUGEOT</v>
      </c>
      <c r="C111" s="19" t="str">
        <f>IFERROR(VLOOKUP(A111,'[1]TS Autopress'!$1:$1048576,3,0),"")</f>
        <v>NUEVO 208</v>
      </c>
      <c r="D111" s="20">
        <v>9400000</v>
      </c>
      <c r="E111" s="20">
        <v>7400000</v>
      </c>
      <c r="F111" s="13" t="s">
        <v>5399</v>
      </c>
      <c r="G111" s="20">
        <v>8742000</v>
      </c>
      <c r="H111" s="20">
        <v>8460000</v>
      </c>
      <c r="I111" s="20">
        <v>7990000</v>
      </c>
      <c r="J111" s="20">
        <v>7520000</v>
      </c>
      <c r="K111" s="25">
        <v>8890000</v>
      </c>
      <c r="L111" s="20">
        <f t="shared" si="8"/>
        <v>-510000</v>
      </c>
      <c r="M111" s="22">
        <f t="shared" si="9"/>
        <v>0.78723404255319152</v>
      </c>
      <c r="N111" s="23">
        <f>IFERROR(VLOOKUP(A111,'[1]CT AR'!$1:$1048576,2,0),"")</f>
        <v>46003.509027777778</v>
      </c>
      <c r="O111" s="24">
        <f t="shared" ca="1" si="10"/>
        <v>191.4909722222219</v>
      </c>
      <c r="P111" t="str">
        <f t="shared" si="11"/>
        <v>BAJO MERCADO</v>
      </c>
    </row>
    <row r="112" spans="1:16" x14ac:dyDescent="0.3">
      <c r="A112" t="s">
        <v>271</v>
      </c>
      <c r="B112" t="str">
        <f>IFERROR(VLOOKUP(A112,'[1]TS Autopress'!$1:$1048576,2,0),"")</f>
        <v/>
      </c>
      <c r="C112" s="19" t="str">
        <f>IFERROR(VLOOKUP(A112,'[1]TS Autopress'!$1:$1048576,3,0),"")</f>
        <v/>
      </c>
      <c r="D112" s="20">
        <v>13340000</v>
      </c>
      <c r="E112" s="20">
        <v>10600000</v>
      </c>
      <c r="F112" s="13" t="s">
        <v>4033</v>
      </c>
      <c r="G112" s="20">
        <v>13340000</v>
      </c>
      <c r="H112" s="20">
        <v>12939800</v>
      </c>
      <c r="I112" s="20">
        <v>12539600</v>
      </c>
      <c r="J112" s="20">
        <v>12006000</v>
      </c>
      <c r="K112" s="25">
        <v>12590000</v>
      </c>
      <c r="L112" s="20">
        <f t="shared" si="8"/>
        <v>-750000</v>
      </c>
      <c r="M112" s="22">
        <f t="shared" si="9"/>
        <v>0.79460269865067468</v>
      </c>
      <c r="N112" s="23">
        <f>IFERROR(VLOOKUP(A112,'[1]CT AR'!$1:$1048576,2,0),"")</f>
        <v>46001.736111111109</v>
      </c>
      <c r="O112" s="24">
        <f t="shared" ca="1" si="10"/>
        <v>193.26388888889051</v>
      </c>
      <c r="P112" t="str">
        <f t="shared" si="11"/>
        <v>BAJO MERCADO</v>
      </c>
    </row>
    <row r="113" spans="1:16" x14ac:dyDescent="0.3">
      <c r="A113" t="s">
        <v>81</v>
      </c>
      <c r="B113" t="str">
        <f>IFERROR(VLOOKUP(A113,'[1]TS Autopress'!$1:$1048576,2,0),"")</f>
        <v>FORD</v>
      </c>
      <c r="C113" s="19" t="str">
        <f>IFERROR(VLOOKUP(A113,'[1]TS Autopress'!$1:$1048576,3,0),"")</f>
        <v>F-150</v>
      </c>
      <c r="D113" s="20">
        <v>28900000</v>
      </c>
      <c r="E113" s="20">
        <v>24000000</v>
      </c>
      <c r="F113" s="13" t="s">
        <v>4033</v>
      </c>
      <c r="G113" s="20">
        <v>28900000</v>
      </c>
      <c r="H113" s="20">
        <v>28033000</v>
      </c>
      <c r="I113" s="20">
        <v>27166000</v>
      </c>
      <c r="J113" s="20">
        <v>26010000</v>
      </c>
      <c r="K113" s="25">
        <v>27890000</v>
      </c>
      <c r="L113" s="20">
        <f t="shared" si="8"/>
        <v>-1010000</v>
      </c>
      <c r="M113" s="22">
        <f t="shared" si="9"/>
        <v>0.83044982698961933</v>
      </c>
      <c r="N113" s="23">
        <f>IFERROR(VLOOKUP(A113,'[1]CT AR'!$1:$1048576,2,0),"")</f>
        <v>45992.670138888891</v>
      </c>
      <c r="O113" s="24">
        <f t="shared" ca="1" si="10"/>
        <v>202.32986111110949</v>
      </c>
      <c r="P113" t="str">
        <f t="shared" si="11"/>
        <v>BAJO MERCADO</v>
      </c>
    </row>
    <row r="114" spans="1:16" x14ac:dyDescent="0.3">
      <c r="A114" t="s">
        <v>4872</v>
      </c>
      <c r="B114" t="str">
        <f>IFERROR(VLOOKUP(A114,'[1]TS Autopress'!$1:$1048576,2,0),"")</f>
        <v/>
      </c>
      <c r="C114" s="19" t="str">
        <f>IFERROR(VLOOKUP(A114,'[1]TS Autopress'!$1:$1048576,3,0),"")</f>
        <v/>
      </c>
      <c r="D114" s="20">
        <v>19570000</v>
      </c>
      <c r="E114" s="20">
        <v>15800000</v>
      </c>
      <c r="F114" s="13" t="s">
        <v>4033</v>
      </c>
      <c r="G114" s="20">
        <v>19570000</v>
      </c>
      <c r="H114" s="20">
        <v>18982900</v>
      </c>
      <c r="I114" s="20">
        <v>18395800</v>
      </c>
      <c r="J114" s="20">
        <v>17613000</v>
      </c>
      <c r="K114" s="25">
        <v>19590000</v>
      </c>
      <c r="L114" s="20">
        <f t="shared" si="8"/>
        <v>20000</v>
      </c>
      <c r="M114" s="22">
        <f t="shared" si="9"/>
        <v>0.80735820132856417</v>
      </c>
      <c r="N114" s="23" t="str">
        <f>IFERROR(VLOOKUP(A114,'[1]CT AR'!$1:$1048576,2,0),"")</f>
        <v/>
      </c>
      <c r="O114" s="24" t="str">
        <f t="shared" ca="1" si="10"/>
        <v/>
      </c>
      <c r="P114" t="str">
        <f t="shared" si="11"/>
        <v/>
      </c>
    </row>
    <row r="115" spans="1:16" x14ac:dyDescent="0.3">
      <c r="A115" t="s">
        <v>4875</v>
      </c>
      <c r="B115" t="str">
        <f>IFERROR(VLOOKUP(A115,'[1]TS Autopress'!$1:$1048576,2,0),"")</f>
        <v/>
      </c>
      <c r="C115" s="19" t="str">
        <f>IFERROR(VLOOKUP(A115,'[1]TS Autopress'!$1:$1048576,3,0),"")</f>
        <v/>
      </c>
      <c r="D115" s="20">
        <v>9680000</v>
      </c>
      <c r="E115" s="20">
        <v>7200000</v>
      </c>
      <c r="F115" s="13" t="s">
        <v>4033</v>
      </c>
      <c r="G115" s="20">
        <v>9680000</v>
      </c>
      <c r="H115" s="20">
        <v>9389600</v>
      </c>
      <c r="I115" s="20">
        <v>9099200</v>
      </c>
      <c r="J115" s="20">
        <v>8712000</v>
      </c>
      <c r="K115" s="25">
        <v>9290000</v>
      </c>
      <c r="L115" s="20">
        <f t="shared" si="8"/>
        <v>-390000</v>
      </c>
      <c r="M115" s="22">
        <f t="shared" si="9"/>
        <v>0.74380165289256195</v>
      </c>
      <c r="N115" s="23" t="str">
        <f>IFERROR(VLOOKUP(A115,'[1]CT AR'!$1:$1048576,2,0),"")</f>
        <v/>
      </c>
      <c r="O115" s="24" t="str">
        <f t="shared" ca="1" si="10"/>
        <v/>
      </c>
      <c r="P115" t="str">
        <f t="shared" si="11"/>
        <v/>
      </c>
    </row>
    <row r="116" spans="1:16" x14ac:dyDescent="0.3">
      <c r="A116" t="s">
        <v>4083</v>
      </c>
      <c r="B116" t="str">
        <f>IFERROR(VLOOKUP(A116,'[1]TS Autopress'!$1:$1048576,2,0),"")</f>
        <v/>
      </c>
      <c r="C116" s="19" t="str">
        <f>IFERROR(VLOOKUP(A116,'[1]TS Autopress'!$1:$1048576,3,0),"")</f>
        <v/>
      </c>
      <c r="D116" s="20">
        <v>8880000</v>
      </c>
      <c r="E116" s="20">
        <v>7500000</v>
      </c>
      <c r="F116" s="13" t="s">
        <v>5398</v>
      </c>
      <c r="G116" s="20">
        <v>9146400</v>
      </c>
      <c r="H116" s="20">
        <v>8880000</v>
      </c>
      <c r="I116" s="20">
        <v>8791200</v>
      </c>
      <c r="J116" s="20">
        <v>8258400</v>
      </c>
      <c r="K116" s="25">
        <v>9190000</v>
      </c>
      <c r="L116" s="20">
        <f t="shared" si="8"/>
        <v>310000</v>
      </c>
      <c r="M116" s="22">
        <f t="shared" si="9"/>
        <v>0.84459459459459463</v>
      </c>
      <c r="N116" s="23">
        <f>IFERROR(VLOOKUP(A116,'[1]CT AR'!$1:$1048576,2,0),"")</f>
        <v>46036.79583333333</v>
      </c>
      <c r="O116" s="24">
        <f t="shared" ca="1" si="10"/>
        <v>158.20416666667006</v>
      </c>
      <c r="P116" t="str">
        <f t="shared" si="11"/>
        <v>SOBRE MERCADO</v>
      </c>
    </row>
    <row r="117" spans="1:16" x14ac:dyDescent="0.3">
      <c r="A117" t="s">
        <v>4883</v>
      </c>
      <c r="B117" t="str">
        <f>IFERROR(VLOOKUP(A117,'[1]TS Autopress'!$1:$1048576,2,0),"")</f>
        <v/>
      </c>
      <c r="C117" s="19" t="str">
        <f>IFERROR(VLOOKUP(A117,'[1]TS Autopress'!$1:$1048576,3,0),"")</f>
        <v/>
      </c>
      <c r="D117" s="20">
        <v>7080000</v>
      </c>
      <c r="E117" s="20">
        <v>5500000</v>
      </c>
      <c r="F117" s="13" t="s">
        <v>4033</v>
      </c>
      <c r="G117" s="20">
        <v>7080000</v>
      </c>
      <c r="H117" s="20">
        <v>6867600</v>
      </c>
      <c r="I117" s="20">
        <v>6655200</v>
      </c>
      <c r="J117" s="20">
        <v>6372000</v>
      </c>
      <c r="K117" s="25">
        <v>6990000</v>
      </c>
      <c r="L117" s="20">
        <f t="shared" si="8"/>
        <v>-90000</v>
      </c>
      <c r="M117" s="22">
        <f t="shared" si="9"/>
        <v>0.7768361581920904</v>
      </c>
      <c r="N117" s="23" t="str">
        <f>IFERROR(VLOOKUP(A117,'[1]CT AR'!$1:$1048576,2,0),"")</f>
        <v/>
      </c>
      <c r="O117" s="24" t="str">
        <f t="shared" ca="1" si="10"/>
        <v/>
      </c>
      <c r="P117" t="str">
        <f t="shared" si="11"/>
        <v/>
      </c>
    </row>
    <row r="118" spans="1:16" x14ac:dyDescent="0.3">
      <c r="A118" t="s">
        <v>4085</v>
      </c>
      <c r="B118" t="str">
        <f>IFERROR(VLOOKUP(A118,'[1]TS Autopress'!$1:$1048576,2,0),"")</f>
        <v/>
      </c>
      <c r="C118" s="19" t="str">
        <f>IFERROR(VLOOKUP(A118,'[1]TS Autopress'!$1:$1048576,3,0),"")</f>
        <v/>
      </c>
      <c r="D118" s="20">
        <v>8230000</v>
      </c>
      <c r="E118" s="20">
        <v>7000000</v>
      </c>
      <c r="F118" s="13" t="s">
        <v>5398</v>
      </c>
      <c r="G118" s="20">
        <v>8476900</v>
      </c>
      <c r="H118" s="20">
        <v>8230000</v>
      </c>
      <c r="I118" s="20">
        <v>8147700</v>
      </c>
      <c r="J118" s="20">
        <v>7653900</v>
      </c>
      <c r="K118" s="25">
        <v>8490000</v>
      </c>
      <c r="L118" s="20">
        <f t="shared" si="8"/>
        <v>260000</v>
      </c>
      <c r="M118" s="22">
        <f t="shared" si="9"/>
        <v>0.85054678007290396</v>
      </c>
      <c r="N118" s="23">
        <f>IFERROR(VLOOKUP(A118,'[1]CT AR'!$1:$1048576,2,0),"")</f>
        <v>46036.793055555558</v>
      </c>
      <c r="O118" s="24">
        <f t="shared" ca="1" si="10"/>
        <v>158.20694444444234</v>
      </c>
      <c r="P118" t="str">
        <f t="shared" si="11"/>
        <v>SOBRE MERCADO</v>
      </c>
    </row>
    <row r="119" spans="1:16" x14ac:dyDescent="0.3">
      <c r="A119" t="s">
        <v>4885</v>
      </c>
      <c r="B119" t="str">
        <f>IFERROR(VLOOKUP(A119,'[1]TS Autopress'!$1:$1048576,2,0),"")</f>
        <v/>
      </c>
      <c r="C119" s="19" t="str">
        <f>IFERROR(VLOOKUP(A119,'[1]TS Autopress'!$1:$1048576,3,0),"")</f>
        <v/>
      </c>
      <c r="D119" s="20">
        <v>22200000</v>
      </c>
      <c r="E119" s="20">
        <v>18000000</v>
      </c>
      <c r="F119" s="13" t="s">
        <v>4033</v>
      </c>
      <c r="G119" s="20">
        <v>22200000</v>
      </c>
      <c r="H119" s="20">
        <v>21534000</v>
      </c>
      <c r="I119" s="20">
        <v>20868000</v>
      </c>
      <c r="J119" s="20">
        <v>19980000</v>
      </c>
      <c r="K119" s="25">
        <v>20990000</v>
      </c>
      <c r="L119" s="20">
        <f t="shared" si="8"/>
        <v>-1210000</v>
      </c>
      <c r="M119" s="22">
        <f t="shared" si="9"/>
        <v>0.81081081081081086</v>
      </c>
      <c r="N119" s="23" t="str">
        <f>IFERROR(VLOOKUP(A119,'[1]CT AR'!$1:$1048576,2,0),"")</f>
        <v/>
      </c>
      <c r="O119" s="24" t="str">
        <f t="shared" ca="1" si="10"/>
        <v/>
      </c>
      <c r="P119" t="str">
        <f t="shared" si="11"/>
        <v/>
      </c>
    </row>
    <row r="120" spans="1:16" x14ac:dyDescent="0.3">
      <c r="A120" t="s">
        <v>5283</v>
      </c>
      <c r="B120" t="str">
        <f>IFERROR(VLOOKUP(A120,'[1]TS Autopress'!$1:$1048576,2,0),"")</f>
        <v/>
      </c>
      <c r="C120" s="19" t="str">
        <f>IFERROR(VLOOKUP(A120,'[1]TS Autopress'!$1:$1048576,3,0),"")</f>
        <v/>
      </c>
      <c r="D120" s="20">
        <v>7970000</v>
      </c>
      <c r="E120" s="20">
        <v>6200000</v>
      </c>
      <c r="F120" s="13" t="s">
        <v>4033</v>
      </c>
      <c r="G120" s="20">
        <v>7970000</v>
      </c>
      <c r="H120" s="20">
        <v>7730900</v>
      </c>
      <c r="I120" s="20">
        <v>7491800</v>
      </c>
      <c r="J120" s="20">
        <v>7173000</v>
      </c>
      <c r="K120" s="25">
        <v>7890000</v>
      </c>
      <c r="L120" s="20">
        <f t="shared" si="8"/>
        <v>-80000</v>
      </c>
      <c r="M120" s="22">
        <f t="shared" si="9"/>
        <v>0.77791718946047683</v>
      </c>
      <c r="N120" s="23" t="str">
        <f>IFERROR(VLOOKUP(A120,'[1]CT AR'!$1:$1048576,2,0),"")</f>
        <v/>
      </c>
      <c r="O120" s="24" t="str">
        <f t="shared" ca="1" si="10"/>
        <v/>
      </c>
      <c r="P120" t="str">
        <f t="shared" si="11"/>
        <v/>
      </c>
    </row>
    <row r="121" spans="1:16" x14ac:dyDescent="0.3">
      <c r="A121" t="s">
        <v>4892</v>
      </c>
      <c r="B121" t="str">
        <f>IFERROR(VLOOKUP(A121,'[1]TS Autopress'!$1:$1048576,2,0),"")</f>
        <v/>
      </c>
      <c r="C121" s="19" t="str">
        <f>IFERROR(VLOOKUP(A121,'[1]TS Autopress'!$1:$1048576,3,0),"")</f>
        <v/>
      </c>
      <c r="D121" s="20">
        <v>33600000</v>
      </c>
      <c r="E121" s="20">
        <v>21500000</v>
      </c>
      <c r="F121" s="13" t="s">
        <v>5399</v>
      </c>
      <c r="G121" s="20">
        <v>31248000</v>
      </c>
      <c r="H121" s="20">
        <v>30240000</v>
      </c>
      <c r="I121" s="20">
        <v>28560000</v>
      </c>
      <c r="J121" s="20">
        <v>26880000</v>
      </c>
      <c r="K121" s="25">
        <v>29990000</v>
      </c>
      <c r="L121" s="20">
        <f t="shared" si="8"/>
        <v>-3610000</v>
      </c>
      <c r="M121" s="22">
        <f t="shared" si="9"/>
        <v>0.63988095238095233</v>
      </c>
      <c r="N121" s="23" t="str">
        <f>IFERROR(VLOOKUP(A121,'[1]CT AR'!$1:$1048576,2,0),"")</f>
        <v/>
      </c>
      <c r="O121" s="24" t="str">
        <f t="shared" ca="1" si="10"/>
        <v/>
      </c>
      <c r="P121" t="str">
        <f t="shared" si="11"/>
        <v/>
      </c>
    </row>
    <row r="122" spans="1:16" x14ac:dyDescent="0.3">
      <c r="A122" t="s">
        <v>4084</v>
      </c>
      <c r="B122" t="str">
        <f>IFERROR(VLOOKUP(A122,'[1]TS Autopress'!$1:$1048576,2,0),"")</f>
        <v>FORD</v>
      </c>
      <c r="C122" s="19" t="str">
        <f>IFERROR(VLOOKUP(A122,'[1]TS Autopress'!$1:$1048576,3,0),"")</f>
        <v>NUEVA RANGER</v>
      </c>
      <c r="D122" s="20">
        <v>40200000</v>
      </c>
      <c r="E122" s="20">
        <v>36000000</v>
      </c>
      <c r="F122" s="13" t="s">
        <v>4033</v>
      </c>
      <c r="G122" s="20">
        <v>40200000</v>
      </c>
      <c r="H122" s="20">
        <v>38994000</v>
      </c>
      <c r="I122" s="20">
        <v>37788000</v>
      </c>
      <c r="J122" s="20">
        <v>36180000</v>
      </c>
      <c r="K122" s="25">
        <v>40190000</v>
      </c>
      <c r="L122" s="20">
        <f t="shared" si="8"/>
        <v>-10000</v>
      </c>
      <c r="M122" s="22">
        <f t="shared" si="9"/>
        <v>0.89552238805970152</v>
      </c>
      <c r="N122" s="23">
        <f>IFERROR(VLOOKUP(A122,'[1]CT AR'!$1:$1048576,2,0),"")</f>
        <v>46036.793749999997</v>
      </c>
      <c r="O122" s="24">
        <f t="shared" ca="1" si="10"/>
        <v>158.20625000000291</v>
      </c>
      <c r="P122" t="str">
        <f t="shared" si="11"/>
        <v>BAJO MERCADO</v>
      </c>
    </row>
    <row r="123" spans="1:16" x14ac:dyDescent="0.3">
      <c r="A123" t="s">
        <v>4895</v>
      </c>
      <c r="B123" t="str">
        <f>IFERROR(VLOOKUP(A123,'[1]TS Autopress'!$1:$1048576,2,0),"")</f>
        <v/>
      </c>
      <c r="C123" s="19" t="str">
        <f>IFERROR(VLOOKUP(A123,'[1]TS Autopress'!$1:$1048576,3,0),"")</f>
        <v/>
      </c>
      <c r="D123" s="20">
        <v>10000000</v>
      </c>
      <c r="E123" s="20">
        <v>8200000</v>
      </c>
      <c r="F123" s="13" t="s">
        <v>4033</v>
      </c>
      <c r="G123" s="20">
        <v>10000000</v>
      </c>
      <c r="H123" s="20">
        <v>9700000</v>
      </c>
      <c r="I123" s="20">
        <v>9400000</v>
      </c>
      <c r="J123" s="20">
        <v>9000000</v>
      </c>
      <c r="K123" s="25">
        <v>9990000</v>
      </c>
      <c r="L123" s="20">
        <f t="shared" si="8"/>
        <v>-10000</v>
      </c>
      <c r="M123" s="22">
        <f t="shared" si="9"/>
        <v>0.82</v>
      </c>
      <c r="N123" s="23" t="str">
        <f>IFERROR(VLOOKUP(A123,'[1]CT AR'!$1:$1048576,2,0),"")</f>
        <v/>
      </c>
      <c r="O123" s="24" t="str">
        <f t="shared" ca="1" si="10"/>
        <v/>
      </c>
      <c r="P123" t="str">
        <f t="shared" si="11"/>
        <v/>
      </c>
    </row>
    <row r="124" spans="1:16" x14ac:dyDescent="0.3">
      <c r="A124" t="s">
        <v>4900</v>
      </c>
      <c r="B124" t="str">
        <f>IFERROR(VLOOKUP(A124,'[1]TS Autopress'!$1:$1048576,2,0),"")</f>
        <v/>
      </c>
      <c r="C124" s="19" t="str">
        <f>IFERROR(VLOOKUP(A124,'[1]TS Autopress'!$1:$1048576,3,0),"")</f>
        <v/>
      </c>
      <c r="D124" s="20">
        <v>16100000</v>
      </c>
      <c r="E124" s="20">
        <v>13500000</v>
      </c>
      <c r="F124" s="13" t="s">
        <v>4033</v>
      </c>
      <c r="G124" s="20">
        <v>16100000</v>
      </c>
      <c r="H124" s="20">
        <v>15617000</v>
      </c>
      <c r="I124" s="20">
        <v>15134000</v>
      </c>
      <c r="J124" s="20">
        <v>14490000</v>
      </c>
      <c r="K124" s="25">
        <v>15990000</v>
      </c>
      <c r="L124" s="20">
        <f t="shared" si="8"/>
        <v>-110000</v>
      </c>
      <c r="M124" s="22">
        <f t="shared" si="9"/>
        <v>0.83850931677018636</v>
      </c>
      <c r="N124" s="23" t="str">
        <f>IFERROR(VLOOKUP(A124,'[1]CT AR'!$1:$1048576,2,0),"")</f>
        <v/>
      </c>
      <c r="O124" s="24" t="str">
        <f t="shared" ca="1" si="10"/>
        <v/>
      </c>
      <c r="P124" t="str">
        <f t="shared" si="11"/>
        <v/>
      </c>
    </row>
    <row r="125" spans="1:16" x14ac:dyDescent="0.3">
      <c r="A125" t="s">
        <v>4076</v>
      </c>
      <c r="B125" t="str">
        <f>IFERROR(VLOOKUP(A125,'[1]TS Autopress'!$1:$1048576,2,0),"")</f>
        <v/>
      </c>
      <c r="C125" s="19" t="str">
        <f>IFERROR(VLOOKUP(A125,'[1]TS Autopress'!$1:$1048576,3,0),"")</f>
        <v/>
      </c>
      <c r="D125" s="20">
        <v>14300000</v>
      </c>
      <c r="E125" s="20">
        <v>12000000</v>
      </c>
      <c r="F125" s="13" t="s">
        <v>4033</v>
      </c>
      <c r="G125" s="20">
        <v>14300000</v>
      </c>
      <c r="H125" s="20">
        <v>13871000</v>
      </c>
      <c r="I125" s="20">
        <v>13442000</v>
      </c>
      <c r="J125" s="20">
        <v>12870000</v>
      </c>
      <c r="K125" s="25">
        <v>14290000</v>
      </c>
      <c r="L125" s="20">
        <f t="shared" si="8"/>
        <v>-10000</v>
      </c>
      <c r="M125" s="22">
        <f t="shared" si="9"/>
        <v>0.83916083916083917</v>
      </c>
      <c r="N125" s="23">
        <f>IFERROR(VLOOKUP(A125,'[1]CT AR'!$1:$1048576,2,0),"")</f>
        <v>46041.772222222222</v>
      </c>
      <c r="O125" s="24">
        <f t="shared" ca="1" si="10"/>
        <v>153.2277777777781</v>
      </c>
      <c r="P125" t="str">
        <f t="shared" si="11"/>
        <v>BAJO MERCADO</v>
      </c>
    </row>
    <row r="126" spans="1:16" x14ac:dyDescent="0.3">
      <c r="A126" t="s">
        <v>4904</v>
      </c>
      <c r="B126" t="str">
        <f>IFERROR(VLOOKUP(A126,'[1]TS Autopress'!$1:$1048576,2,0),"")</f>
        <v/>
      </c>
      <c r="C126" s="19" t="str">
        <f>IFERROR(VLOOKUP(A126,'[1]TS Autopress'!$1:$1048576,3,0),"")</f>
        <v/>
      </c>
      <c r="D126" s="20">
        <v>20200000</v>
      </c>
      <c r="E126" s="20">
        <v>17100000</v>
      </c>
      <c r="F126" s="13" t="s">
        <v>4033</v>
      </c>
      <c r="G126" s="20">
        <v>20200000</v>
      </c>
      <c r="H126" s="20">
        <v>19594000</v>
      </c>
      <c r="I126" s="20">
        <v>18988000</v>
      </c>
      <c r="J126" s="20">
        <v>18180000</v>
      </c>
      <c r="K126" s="25">
        <v>20190000</v>
      </c>
      <c r="L126" s="20">
        <f t="shared" si="8"/>
        <v>-10000</v>
      </c>
      <c r="M126" s="22">
        <f t="shared" si="9"/>
        <v>0.84653465346534651</v>
      </c>
      <c r="N126" s="23" t="str">
        <f>IFERROR(VLOOKUP(A126,'[1]CT AR'!$1:$1048576,2,0),"")</f>
        <v/>
      </c>
      <c r="O126" s="24" t="str">
        <f t="shared" ca="1" si="10"/>
        <v/>
      </c>
      <c r="P126" t="str">
        <f t="shared" si="11"/>
        <v/>
      </c>
    </row>
    <row r="127" spans="1:16" x14ac:dyDescent="0.3">
      <c r="A127" t="s">
        <v>4909</v>
      </c>
      <c r="B127" t="str">
        <f>IFERROR(VLOOKUP(A127,'[1]TS Autopress'!$1:$1048576,2,0),"")</f>
        <v/>
      </c>
      <c r="C127" s="19" t="str">
        <f>IFERROR(VLOOKUP(A127,'[1]TS Autopress'!$1:$1048576,3,0),"")</f>
        <v/>
      </c>
      <c r="D127" s="20">
        <v>7730000</v>
      </c>
      <c r="E127" s="20">
        <v>6600000</v>
      </c>
      <c r="F127" s="13" t="s">
        <v>5398</v>
      </c>
      <c r="G127" s="20">
        <v>7961900</v>
      </c>
      <c r="H127" s="20">
        <v>7730000</v>
      </c>
      <c r="I127" s="20">
        <v>7652700</v>
      </c>
      <c r="J127" s="20">
        <v>7188900</v>
      </c>
      <c r="K127" s="25">
        <v>7990000</v>
      </c>
      <c r="L127" s="20">
        <f t="shared" si="8"/>
        <v>260000</v>
      </c>
      <c r="M127" s="22">
        <f t="shared" si="9"/>
        <v>0.85381630012936616</v>
      </c>
      <c r="N127" s="23" t="str">
        <f>IFERROR(VLOOKUP(A127,'[1]CT AR'!$1:$1048576,2,0),"")</f>
        <v/>
      </c>
      <c r="O127" s="24" t="str">
        <f t="shared" ca="1" si="10"/>
        <v/>
      </c>
      <c r="P127" t="str">
        <f t="shared" si="11"/>
        <v/>
      </c>
    </row>
    <row r="128" spans="1:16" x14ac:dyDescent="0.3">
      <c r="A128" t="s">
        <v>4909</v>
      </c>
      <c r="B128" t="str">
        <f>IFERROR(VLOOKUP(A128,'[1]TS Autopress'!$1:$1048576,2,0),"")</f>
        <v/>
      </c>
      <c r="C128" s="19" t="str">
        <f>IFERROR(VLOOKUP(A128,'[1]TS Autopress'!$1:$1048576,3,0),"")</f>
        <v/>
      </c>
      <c r="D128" s="20">
        <v>19300000</v>
      </c>
      <c r="E128" s="20">
        <v>15500000</v>
      </c>
      <c r="F128" s="13" t="s">
        <v>5399</v>
      </c>
      <c r="G128" s="20">
        <v>17949000</v>
      </c>
      <c r="H128" s="20">
        <v>17370000</v>
      </c>
      <c r="I128" s="20">
        <v>16405000</v>
      </c>
      <c r="J128" s="20">
        <v>15440000</v>
      </c>
      <c r="K128" s="25">
        <v>17990000</v>
      </c>
      <c r="L128" s="20">
        <f t="shared" si="8"/>
        <v>-1310000</v>
      </c>
      <c r="M128" s="22">
        <f t="shared" si="9"/>
        <v>0.80310880829015541</v>
      </c>
      <c r="N128" s="23" t="str">
        <f>IFERROR(VLOOKUP(A128,'[1]CT AR'!$1:$1048576,2,0),"")</f>
        <v/>
      </c>
      <c r="O128" s="24" t="str">
        <f t="shared" ca="1" si="10"/>
        <v/>
      </c>
      <c r="P128" t="str">
        <f t="shared" si="11"/>
        <v/>
      </c>
    </row>
    <row r="129" spans="1:16" x14ac:dyDescent="0.3">
      <c r="A129" t="s">
        <v>124</v>
      </c>
      <c r="B129" t="str">
        <f>IFERROR(VLOOKUP(A129,'[1]TS Autopress'!$1:$1048576,2,0),"")</f>
        <v>PEUGEOT</v>
      </c>
      <c r="C129" s="19" t="str">
        <f>IFERROR(VLOOKUP(A129,'[1]TS Autopress'!$1:$1048576,3,0),"")</f>
        <v>NUEVO 3008</v>
      </c>
      <c r="D129" s="20">
        <v>17800000</v>
      </c>
      <c r="E129" s="20">
        <v>15150000</v>
      </c>
      <c r="F129" s="13" t="s">
        <v>5399</v>
      </c>
      <c r="G129" s="20">
        <v>16554000</v>
      </c>
      <c r="H129" s="20">
        <v>16020000</v>
      </c>
      <c r="I129" s="20">
        <v>15130000</v>
      </c>
      <c r="J129" s="20">
        <v>14240000</v>
      </c>
      <c r="K129" s="25">
        <v>15990000</v>
      </c>
      <c r="L129" s="20">
        <f t="shared" si="8"/>
        <v>-1810000</v>
      </c>
      <c r="M129" s="22">
        <f t="shared" si="9"/>
        <v>0.851123595505618</v>
      </c>
      <c r="N129" s="23">
        <f>IFERROR(VLOOKUP(A129,'[1]CT AR'!$1:$1048576,2,0),"")</f>
        <v>45877.645833333336</v>
      </c>
      <c r="O129" s="24">
        <f t="shared" ca="1" si="10"/>
        <v>317.35416666666424</v>
      </c>
      <c r="P129" t="str">
        <f t="shared" si="11"/>
        <v>BAJO MERCADO</v>
      </c>
    </row>
    <row r="130" spans="1:16" x14ac:dyDescent="0.3">
      <c r="A130" t="s">
        <v>4915</v>
      </c>
      <c r="B130" t="str">
        <f>IFERROR(VLOOKUP(A130,'[1]TS Autopress'!$1:$1048576,2,0),"")</f>
        <v/>
      </c>
      <c r="C130" s="19" t="str">
        <f>IFERROR(VLOOKUP(A130,'[1]TS Autopress'!$1:$1048576,3,0),"")</f>
        <v/>
      </c>
      <c r="D130" s="20">
        <v>6970000</v>
      </c>
      <c r="E130" s="20">
        <v>5500000</v>
      </c>
      <c r="F130" s="13" t="s">
        <v>4033</v>
      </c>
      <c r="G130" s="20">
        <v>6970000</v>
      </c>
      <c r="H130" s="20">
        <v>6760900</v>
      </c>
      <c r="I130" s="20">
        <v>6551800</v>
      </c>
      <c r="J130" s="20">
        <v>6273000</v>
      </c>
      <c r="K130" s="25">
        <v>6890000</v>
      </c>
      <c r="L130" s="20">
        <f t="shared" si="8"/>
        <v>-80000</v>
      </c>
      <c r="M130" s="22">
        <f t="shared" si="9"/>
        <v>0.78909612625538017</v>
      </c>
      <c r="N130" s="23" t="str">
        <f>IFERROR(VLOOKUP(A130,'[1]CT AR'!$1:$1048576,2,0),"")</f>
        <v/>
      </c>
      <c r="O130" s="24" t="str">
        <f t="shared" ca="1" si="10"/>
        <v/>
      </c>
      <c r="P130" t="str">
        <f t="shared" si="11"/>
        <v/>
      </c>
    </row>
    <row r="131" spans="1:16" x14ac:dyDescent="0.3">
      <c r="A131" t="s">
        <v>5284</v>
      </c>
      <c r="B131" t="str">
        <f>IFERROR(VLOOKUP(A131,'[1]TS Autopress'!$1:$1048576,2,0),"")</f>
        <v/>
      </c>
      <c r="C131" s="19" t="str">
        <f>IFERROR(VLOOKUP(A131,'[1]TS Autopress'!$1:$1048576,3,0),"")</f>
        <v/>
      </c>
      <c r="D131" s="20">
        <v>7890000</v>
      </c>
      <c r="E131" s="20">
        <v>5500000</v>
      </c>
      <c r="F131" s="13" t="s">
        <v>5399</v>
      </c>
      <c r="G131" s="20">
        <v>7337700</v>
      </c>
      <c r="H131" s="20">
        <v>7101000</v>
      </c>
      <c r="I131" s="20">
        <v>6706500</v>
      </c>
      <c r="J131" s="20">
        <v>6312000</v>
      </c>
      <c r="K131" s="25">
        <v>6790000</v>
      </c>
      <c r="L131" s="20">
        <f t="shared" si="8"/>
        <v>-1100000</v>
      </c>
      <c r="M131" s="22">
        <f t="shared" si="9"/>
        <v>0.69708491761723701</v>
      </c>
      <c r="N131" s="23" t="str">
        <f>IFERROR(VLOOKUP(A131,'[1]CT AR'!$1:$1048576,2,0),"")</f>
        <v/>
      </c>
      <c r="O131" s="24" t="str">
        <f t="shared" ca="1" si="10"/>
        <v/>
      </c>
      <c r="P131" t="str">
        <f t="shared" si="11"/>
        <v/>
      </c>
    </row>
    <row r="132" spans="1:16" x14ac:dyDescent="0.3">
      <c r="A132" t="s">
        <v>4027</v>
      </c>
      <c r="B132" t="str">
        <f>IFERROR(VLOOKUP(A132,'[1]TS Autopress'!$1:$1048576,2,0),"")</f>
        <v>NISSAN</v>
      </c>
      <c r="C132" s="19" t="str">
        <f>IFERROR(VLOOKUP(A132,'[1]TS Autopress'!$1:$1048576,3,0),"")</f>
        <v>NUEVO VERSA</v>
      </c>
      <c r="D132" s="20">
        <v>9700000</v>
      </c>
      <c r="E132" s="20">
        <v>6300000</v>
      </c>
      <c r="F132" s="13" t="s">
        <v>4033</v>
      </c>
      <c r="G132" s="20">
        <v>9700000</v>
      </c>
      <c r="H132" s="20">
        <v>9409000</v>
      </c>
      <c r="I132" s="20">
        <v>9118000</v>
      </c>
      <c r="J132" s="20">
        <v>8730000</v>
      </c>
      <c r="K132" s="25">
        <v>9690000</v>
      </c>
      <c r="L132" s="20">
        <f t="shared" si="8"/>
        <v>-10000</v>
      </c>
      <c r="M132" s="22">
        <f t="shared" si="9"/>
        <v>0.64948453608247425</v>
      </c>
      <c r="N132" s="23">
        <f>IFERROR(VLOOKUP(A132,'[1]CT AR'!$1:$1048576,2,0),"")</f>
        <v>46031.718055555553</v>
      </c>
      <c r="O132" s="24">
        <f t="shared" ca="1" si="10"/>
        <v>163.28194444444671</v>
      </c>
      <c r="P132" t="str">
        <f t="shared" si="11"/>
        <v>BAJO MERCADO</v>
      </c>
    </row>
    <row r="133" spans="1:16" x14ac:dyDescent="0.3">
      <c r="A133" t="s">
        <v>3997</v>
      </c>
      <c r="B133" t="str">
        <f>IFERROR(VLOOKUP(A133,'[1]TS Autopress'!$1:$1048576,2,0),"")</f>
        <v>PEUGEOT</v>
      </c>
      <c r="C133" s="19" t="str">
        <f>IFERROR(VLOOKUP(A133,'[1]TS Autopress'!$1:$1048576,3,0),"")</f>
        <v>NUEVO 2008</v>
      </c>
      <c r="D133" s="20">
        <v>12900000</v>
      </c>
      <c r="E133" s="20">
        <v>11000000</v>
      </c>
      <c r="F133" s="13" t="s">
        <v>4033</v>
      </c>
      <c r="G133" s="20">
        <v>12900000</v>
      </c>
      <c r="H133" s="20">
        <v>12513000</v>
      </c>
      <c r="I133" s="20">
        <v>12126000</v>
      </c>
      <c r="J133" s="20">
        <v>11610000</v>
      </c>
      <c r="K133" s="25">
        <v>12990000</v>
      </c>
      <c r="L133" s="20">
        <f t="shared" si="8"/>
        <v>90000</v>
      </c>
      <c r="M133" s="22">
        <f t="shared" si="9"/>
        <v>0.8527131782945736</v>
      </c>
      <c r="N133" s="23">
        <f>IFERROR(VLOOKUP(A133,'[1]CT AR'!$1:$1048576,2,0),"")</f>
        <v>46029.395833333336</v>
      </c>
      <c r="O133" s="24">
        <f t="shared" ca="1" si="10"/>
        <v>165.60416666666424</v>
      </c>
      <c r="P133" t="str">
        <f t="shared" si="11"/>
        <v>SOBRE MERCADO</v>
      </c>
    </row>
    <row r="134" spans="1:16" x14ac:dyDescent="0.3">
      <c r="A134" t="s">
        <v>4054</v>
      </c>
      <c r="B134" t="str">
        <f>IFERROR(VLOOKUP(A134,'[1]TS Autopress'!$1:$1048576,2,0),"")</f>
        <v/>
      </c>
      <c r="C134" s="19" t="str">
        <f>IFERROR(VLOOKUP(A134,'[1]TS Autopress'!$1:$1048576,3,0),"")</f>
        <v/>
      </c>
      <c r="D134" s="20">
        <v>40200000</v>
      </c>
      <c r="E134" s="20">
        <v>36000000</v>
      </c>
      <c r="F134" s="13" t="s">
        <v>4033</v>
      </c>
      <c r="G134" s="20">
        <v>40200000</v>
      </c>
      <c r="H134" s="20">
        <v>38994000</v>
      </c>
      <c r="I134" s="20">
        <v>37788000</v>
      </c>
      <c r="J134" s="20">
        <v>36180000</v>
      </c>
      <c r="K134" s="25">
        <v>41990000</v>
      </c>
      <c r="L134" s="20">
        <f t="shared" si="8"/>
        <v>1790000</v>
      </c>
      <c r="M134" s="22">
        <f t="shared" si="9"/>
        <v>0.89552238805970152</v>
      </c>
      <c r="N134" s="23">
        <f>IFERROR(VLOOKUP(A134,'[1]CT AR'!$1:$1048576,2,0),"")</f>
        <v>46035.711111111108</v>
      </c>
      <c r="O134" s="24">
        <f t="shared" ca="1" si="10"/>
        <v>159.28888888889196</v>
      </c>
      <c r="P134" t="str">
        <f t="shared" si="11"/>
        <v>SOBRE MERCADO</v>
      </c>
    </row>
    <row r="135" spans="1:16" x14ac:dyDescent="0.3">
      <c r="A135" t="s">
        <v>4065</v>
      </c>
      <c r="B135" t="str">
        <f>IFERROR(VLOOKUP(A135,'[1]TS Autopress'!$1:$1048576,2,0),"")</f>
        <v/>
      </c>
      <c r="C135" s="19" t="str">
        <f>IFERROR(VLOOKUP(A135,'[1]TS Autopress'!$1:$1048576,3,0),"")</f>
        <v/>
      </c>
      <c r="D135" s="20">
        <v>11000000</v>
      </c>
      <c r="E135" s="20">
        <v>8800000</v>
      </c>
      <c r="F135" s="13" t="s">
        <v>5398</v>
      </c>
      <c r="G135" s="20">
        <v>11330000</v>
      </c>
      <c r="H135" s="20">
        <v>11000000</v>
      </c>
      <c r="I135" s="20">
        <v>10890000</v>
      </c>
      <c r="J135" s="20">
        <v>10230000</v>
      </c>
      <c r="K135" s="25">
        <v>11490000</v>
      </c>
      <c r="L135" s="20">
        <f t="shared" si="8"/>
        <v>490000</v>
      </c>
      <c r="M135" s="22">
        <f t="shared" si="9"/>
        <v>0.8</v>
      </c>
      <c r="N135" s="23">
        <f>IFERROR(VLOOKUP(A135,'[1]CT AR'!$1:$1048576,2,0),"")</f>
        <v>46048.447916666664</v>
      </c>
      <c r="O135" s="24">
        <f t="shared" ca="1" si="10"/>
        <v>146.55208333333576</v>
      </c>
      <c r="P135" t="str">
        <f t="shared" si="11"/>
        <v>SOBRE MERCADO</v>
      </c>
    </row>
    <row r="136" spans="1:16" x14ac:dyDescent="0.3">
      <c r="A136" t="s">
        <v>4922</v>
      </c>
      <c r="B136" t="str">
        <f>IFERROR(VLOOKUP(A136,'[1]TS Autopress'!$1:$1048576,2,0),"")</f>
        <v/>
      </c>
      <c r="C136" s="19" t="str">
        <f>IFERROR(VLOOKUP(A136,'[1]TS Autopress'!$1:$1048576,3,0),"")</f>
        <v/>
      </c>
      <c r="D136" s="20">
        <v>17100000</v>
      </c>
      <c r="E136" s="20">
        <v>14500000</v>
      </c>
      <c r="F136" s="13" t="s">
        <v>4033</v>
      </c>
      <c r="G136" s="20">
        <v>17100000</v>
      </c>
      <c r="H136" s="20">
        <v>16587000</v>
      </c>
      <c r="I136" s="20">
        <v>16074000</v>
      </c>
      <c r="J136" s="20">
        <v>15390000</v>
      </c>
      <c r="K136" s="25">
        <v>17190000</v>
      </c>
      <c r="L136" s="20">
        <f t="shared" si="8"/>
        <v>90000</v>
      </c>
      <c r="M136" s="22">
        <f t="shared" si="9"/>
        <v>0.84795321637426901</v>
      </c>
      <c r="N136" s="23" t="str">
        <f>IFERROR(VLOOKUP(A136,'[1]CT AR'!$1:$1048576,2,0),"")</f>
        <v/>
      </c>
      <c r="O136" s="24" t="str">
        <f t="shared" ca="1" si="10"/>
        <v/>
      </c>
      <c r="P136" t="str">
        <f t="shared" si="11"/>
        <v/>
      </c>
    </row>
    <row r="137" spans="1:16" x14ac:dyDescent="0.3">
      <c r="A137" t="s">
        <v>4080</v>
      </c>
      <c r="B137" t="str">
        <f>IFERROR(VLOOKUP(A137,'[1]TS Autopress'!$1:$1048576,2,0),"")</f>
        <v/>
      </c>
      <c r="C137" s="19" t="str">
        <f>IFERROR(VLOOKUP(A137,'[1]TS Autopress'!$1:$1048576,3,0),"")</f>
        <v/>
      </c>
      <c r="D137" s="20">
        <v>10170000</v>
      </c>
      <c r="E137" s="20">
        <v>8650000</v>
      </c>
      <c r="F137" s="13" t="s">
        <v>5398</v>
      </c>
      <c r="G137" s="20">
        <v>10475100</v>
      </c>
      <c r="H137" s="20">
        <v>10170000</v>
      </c>
      <c r="I137" s="20">
        <v>10068300</v>
      </c>
      <c r="J137" s="20">
        <v>9458100</v>
      </c>
      <c r="K137" s="25">
        <v>10490000</v>
      </c>
      <c r="L137" s="20">
        <f t="shared" si="8"/>
        <v>320000</v>
      </c>
      <c r="M137" s="22">
        <f t="shared" si="9"/>
        <v>0.85054080629301865</v>
      </c>
      <c r="N137" s="23">
        <f>IFERROR(VLOOKUP(A137,'[1]CT AR'!$1:$1048576,2,0),"")</f>
        <v>46039.507638888892</v>
      </c>
      <c r="O137" s="24">
        <f t="shared" ca="1" si="10"/>
        <v>155.49236111110804</v>
      </c>
      <c r="P137" t="str">
        <f t="shared" si="11"/>
        <v>SOBRE MERCADO</v>
      </c>
    </row>
    <row r="138" spans="1:16" x14ac:dyDescent="0.3">
      <c r="A138" t="s">
        <v>4927</v>
      </c>
      <c r="B138" t="str">
        <f>IFERROR(VLOOKUP(A138,'[1]TS Autopress'!$1:$1048576,2,0),"")</f>
        <v/>
      </c>
      <c r="C138" s="19" t="str">
        <f>IFERROR(VLOOKUP(A138,'[1]TS Autopress'!$1:$1048576,3,0),"")</f>
        <v/>
      </c>
      <c r="D138" s="20">
        <v>19570000</v>
      </c>
      <c r="E138" s="20">
        <v>15700000</v>
      </c>
      <c r="F138" s="13" t="s">
        <v>4033</v>
      </c>
      <c r="G138" s="20">
        <v>19570000</v>
      </c>
      <c r="H138" s="20">
        <v>18982900</v>
      </c>
      <c r="I138" s="20">
        <v>18395800</v>
      </c>
      <c r="J138" s="20">
        <v>17613000</v>
      </c>
      <c r="K138" s="25">
        <v>19490000</v>
      </c>
      <c r="L138" s="20">
        <f t="shared" si="8"/>
        <v>-80000</v>
      </c>
      <c r="M138" s="22">
        <f t="shared" si="9"/>
        <v>0.80224833929483907</v>
      </c>
      <c r="N138" s="23" t="str">
        <f>IFERROR(VLOOKUP(A138,'[1]CT AR'!$1:$1048576,2,0),"")</f>
        <v/>
      </c>
      <c r="O138" s="24" t="str">
        <f t="shared" ca="1" si="10"/>
        <v/>
      </c>
      <c r="P138" t="str">
        <f t="shared" si="11"/>
        <v/>
      </c>
    </row>
    <row r="139" spans="1:16" x14ac:dyDescent="0.3">
      <c r="A139" t="s">
        <v>4929</v>
      </c>
      <c r="B139" t="str">
        <f>IFERROR(VLOOKUP(A139,'[1]TS Autopress'!$1:$1048576,2,0),"")</f>
        <v/>
      </c>
      <c r="C139" s="19" t="str">
        <f>IFERROR(VLOOKUP(A139,'[1]TS Autopress'!$1:$1048576,3,0),"")</f>
        <v/>
      </c>
      <c r="D139" s="20">
        <v>19570000</v>
      </c>
      <c r="E139" s="20">
        <v>15850000</v>
      </c>
      <c r="F139" s="13" t="s">
        <v>4033</v>
      </c>
      <c r="G139" s="20">
        <v>19570000</v>
      </c>
      <c r="H139" s="20">
        <v>18982900</v>
      </c>
      <c r="I139" s="20">
        <v>18395800</v>
      </c>
      <c r="J139" s="20">
        <v>17613000</v>
      </c>
      <c r="K139" s="25">
        <v>19490000</v>
      </c>
      <c r="L139" s="20">
        <f t="shared" si="8"/>
        <v>-80000</v>
      </c>
      <c r="M139" s="22">
        <f t="shared" si="9"/>
        <v>0.80991313234542672</v>
      </c>
      <c r="N139" s="23" t="str">
        <f>IFERROR(VLOOKUP(A139,'[1]CT AR'!$1:$1048576,2,0),"")</f>
        <v/>
      </c>
      <c r="O139" s="24" t="str">
        <f t="shared" ca="1" si="10"/>
        <v/>
      </c>
      <c r="P139" t="str">
        <f t="shared" si="11"/>
        <v/>
      </c>
    </row>
    <row r="140" spans="1:16" x14ac:dyDescent="0.3">
      <c r="A140" t="s">
        <v>4082</v>
      </c>
      <c r="B140" t="str">
        <f>IFERROR(VLOOKUP(A140,'[1]TS Autopress'!$1:$1048576,2,0),"")</f>
        <v>FORD</v>
      </c>
      <c r="C140" s="19" t="str">
        <f>IFERROR(VLOOKUP(A140,'[1]TS Autopress'!$1:$1048576,3,0),"")</f>
        <v>NUEVA RANGER</v>
      </c>
      <c r="D140" s="20">
        <v>35000000</v>
      </c>
      <c r="E140" s="20">
        <v>30000000</v>
      </c>
      <c r="F140" s="13" t="s">
        <v>4033</v>
      </c>
      <c r="G140" s="20">
        <v>35000000</v>
      </c>
      <c r="H140" s="20">
        <v>33950000</v>
      </c>
      <c r="I140" s="20">
        <v>32900000</v>
      </c>
      <c r="J140" s="20">
        <v>31500000</v>
      </c>
      <c r="K140" s="25">
        <v>34990000</v>
      </c>
      <c r="L140" s="20">
        <f t="shared" si="8"/>
        <v>-10000</v>
      </c>
      <c r="M140" s="22">
        <f t="shared" si="9"/>
        <v>0.8571428571428571</v>
      </c>
      <c r="N140" s="23">
        <f>IFERROR(VLOOKUP(A140,'[1]CT AR'!$1:$1048576,2,0),"")</f>
        <v>46037.74722222222</v>
      </c>
      <c r="O140" s="24">
        <f t="shared" ca="1" si="10"/>
        <v>157.25277777777956</v>
      </c>
      <c r="P140" t="str">
        <f t="shared" si="11"/>
        <v>BAJO MERCADO</v>
      </c>
    </row>
    <row r="141" spans="1:16" x14ac:dyDescent="0.3">
      <c r="A141" t="s">
        <v>4931</v>
      </c>
      <c r="B141" t="str">
        <f>IFERROR(VLOOKUP(A141,'[1]TS Autopress'!$1:$1048576,2,0),"")</f>
        <v/>
      </c>
      <c r="C141" s="19" t="str">
        <f>IFERROR(VLOOKUP(A141,'[1]TS Autopress'!$1:$1048576,3,0),"")</f>
        <v/>
      </c>
      <c r="D141" s="20">
        <v>15450000</v>
      </c>
      <c r="E141" s="20">
        <v>12000000</v>
      </c>
      <c r="F141" s="13" t="s">
        <v>5399</v>
      </c>
      <c r="G141" s="20">
        <v>14368500</v>
      </c>
      <c r="H141" s="20">
        <v>13905000</v>
      </c>
      <c r="I141" s="20">
        <v>13132500</v>
      </c>
      <c r="J141" s="20">
        <v>12360000</v>
      </c>
      <c r="K141" s="25">
        <v>13990000</v>
      </c>
      <c r="L141" s="20">
        <f t="shared" si="8"/>
        <v>-1460000</v>
      </c>
      <c r="M141" s="22">
        <f t="shared" si="9"/>
        <v>0.77669902912621358</v>
      </c>
      <c r="N141" s="23" t="str">
        <f>IFERROR(VLOOKUP(A141,'[1]CT AR'!$1:$1048576,2,0),"")</f>
        <v/>
      </c>
      <c r="O141" s="24" t="str">
        <f t="shared" ca="1" si="10"/>
        <v/>
      </c>
      <c r="P141" t="str">
        <f t="shared" si="11"/>
        <v/>
      </c>
    </row>
    <row r="142" spans="1:16" x14ac:dyDescent="0.3">
      <c r="A142" t="s">
        <v>4934</v>
      </c>
      <c r="B142" t="str">
        <f>IFERROR(VLOOKUP(A142,'[1]TS Autopress'!$1:$1048576,2,0),"")</f>
        <v/>
      </c>
      <c r="C142" s="19" t="str">
        <f>IFERROR(VLOOKUP(A142,'[1]TS Autopress'!$1:$1048576,3,0),"")</f>
        <v/>
      </c>
      <c r="D142" s="20">
        <v>11050000</v>
      </c>
      <c r="E142" s="20">
        <v>9000000</v>
      </c>
      <c r="F142" s="13" t="s">
        <v>4033</v>
      </c>
      <c r="G142" s="20">
        <v>11050000</v>
      </c>
      <c r="H142" s="20">
        <v>10718500</v>
      </c>
      <c r="I142" s="20">
        <v>10387000</v>
      </c>
      <c r="J142" s="20">
        <v>9945000</v>
      </c>
      <c r="K142" s="25">
        <v>10990000</v>
      </c>
      <c r="L142" s="20">
        <f t="shared" si="8"/>
        <v>-60000</v>
      </c>
      <c r="M142" s="22">
        <f t="shared" si="9"/>
        <v>0.81447963800904977</v>
      </c>
      <c r="N142" s="23" t="str">
        <f>IFERROR(VLOOKUP(A142,'[1]CT AR'!$1:$1048576,2,0),"")</f>
        <v/>
      </c>
      <c r="O142" s="24" t="str">
        <f t="shared" ca="1" si="10"/>
        <v/>
      </c>
      <c r="P142" t="str">
        <f t="shared" si="11"/>
        <v/>
      </c>
    </row>
    <row r="143" spans="1:16" x14ac:dyDescent="0.3">
      <c r="A143" t="s">
        <v>4938</v>
      </c>
      <c r="B143" t="str">
        <f>IFERROR(VLOOKUP(A143,'[1]TS Autopress'!$1:$1048576,2,0),"")</f>
        <v/>
      </c>
      <c r="C143" s="19" t="str">
        <f>IFERROR(VLOOKUP(A143,'[1]TS Autopress'!$1:$1048576,3,0),"")</f>
        <v/>
      </c>
      <c r="D143" s="20">
        <v>8700000</v>
      </c>
      <c r="E143" s="20">
        <v>6100000</v>
      </c>
      <c r="F143" s="13" t="s">
        <v>5399</v>
      </c>
      <c r="G143" s="20">
        <v>8091000</v>
      </c>
      <c r="H143" s="20">
        <v>7830000</v>
      </c>
      <c r="I143" s="20">
        <v>7395000</v>
      </c>
      <c r="J143" s="20">
        <v>6960000</v>
      </c>
      <c r="K143" s="25">
        <v>7990000</v>
      </c>
      <c r="L143" s="20">
        <f t="shared" si="8"/>
        <v>-710000</v>
      </c>
      <c r="M143" s="22">
        <f t="shared" si="9"/>
        <v>0.70114942528735635</v>
      </c>
      <c r="N143" s="23" t="str">
        <f>IFERROR(VLOOKUP(A143,'[1]CT AR'!$1:$1048576,2,0),"")</f>
        <v/>
      </c>
      <c r="O143" s="24" t="str">
        <f t="shared" ca="1" si="10"/>
        <v/>
      </c>
      <c r="P143" t="str">
        <f t="shared" si="11"/>
        <v/>
      </c>
    </row>
    <row r="144" spans="1:16" x14ac:dyDescent="0.3">
      <c r="A144" t="s">
        <v>4086</v>
      </c>
      <c r="B144" t="str">
        <f>IFERROR(VLOOKUP(A144,'[1]TS Autopress'!$1:$1048576,2,0),"")</f>
        <v>CHERY</v>
      </c>
      <c r="C144" s="19" t="str">
        <f>IFERROR(VLOOKUP(A144,'[1]TS Autopress'!$1:$1048576,3,0),"")</f>
        <v>TIGGO 2</v>
      </c>
      <c r="D144" s="20">
        <v>7760000</v>
      </c>
      <c r="E144" s="20">
        <v>6600000</v>
      </c>
      <c r="F144" s="13" t="s">
        <v>5398</v>
      </c>
      <c r="G144" s="20">
        <v>7992800</v>
      </c>
      <c r="H144" s="20">
        <v>7760000</v>
      </c>
      <c r="I144" s="20">
        <v>7682400</v>
      </c>
      <c r="J144" s="20">
        <v>7216800</v>
      </c>
      <c r="K144" s="25">
        <v>7990000</v>
      </c>
      <c r="L144" s="20">
        <f t="shared" si="8"/>
        <v>230000</v>
      </c>
      <c r="M144" s="22">
        <f t="shared" si="9"/>
        <v>0.85051546391752575</v>
      </c>
      <c r="N144" s="23">
        <f>IFERROR(VLOOKUP(A144,'[1]CT AR'!$1:$1048576,2,0),"")</f>
        <v>46036.459722222222</v>
      </c>
      <c r="O144" s="24">
        <f t="shared" ca="1" si="10"/>
        <v>158.5402777777781</v>
      </c>
      <c r="P144" t="str">
        <f t="shared" si="11"/>
        <v>SOBRE MERCADO</v>
      </c>
    </row>
    <row r="145" spans="1:16" x14ac:dyDescent="0.3">
      <c r="A145" t="s">
        <v>4075</v>
      </c>
      <c r="B145" t="str">
        <f>IFERROR(VLOOKUP(A145,'[1]TS Autopress'!$1:$1048576,2,0),"")</f>
        <v/>
      </c>
      <c r="C145" s="19" t="str">
        <f>IFERROR(VLOOKUP(A145,'[1]TS Autopress'!$1:$1048576,3,0),"")</f>
        <v/>
      </c>
      <c r="D145" s="20">
        <v>34600000</v>
      </c>
      <c r="E145" s="20">
        <v>24500000</v>
      </c>
      <c r="F145" s="13" t="s">
        <v>5399</v>
      </c>
      <c r="G145" s="20">
        <v>32178000</v>
      </c>
      <c r="H145" s="20">
        <v>31140000</v>
      </c>
      <c r="I145" s="20">
        <v>29410000</v>
      </c>
      <c r="J145" s="20">
        <v>27680000</v>
      </c>
      <c r="K145" s="25">
        <v>34490000</v>
      </c>
      <c r="L145" s="20">
        <f t="shared" ref="L145:L208" si="12">K145-D145</f>
        <v>-110000</v>
      </c>
      <c r="M145" s="22">
        <f t="shared" ref="M145:M208" si="13">E145/D145</f>
        <v>0.70809248554913296</v>
      </c>
      <c r="N145" s="23">
        <f>IFERROR(VLOOKUP(A145,'[1]CT AR'!$1:$1048576,2,0),"")</f>
        <v>46041.796527777777</v>
      </c>
      <c r="O145" s="24">
        <f t="shared" ref="O145:O208" ca="1" si="14">IF(N145="","",TODAY()-N145)</f>
        <v>153.20347222222335</v>
      </c>
      <c r="P145" t="str">
        <f t="shared" ref="P145:P208" si="15">IF(N145="", "", IF(K145 &gt; D145, "SOBRE MERCADO", IF(K145 &lt; D145, "BAJO MERCADO", "ALINEADO")))</f>
        <v>BAJO MERCADO</v>
      </c>
    </row>
    <row r="146" spans="1:16" x14ac:dyDescent="0.3">
      <c r="A146" t="s">
        <v>4945</v>
      </c>
      <c r="B146" t="str">
        <f>IFERROR(VLOOKUP(A146,'[1]TS Autopress'!$1:$1048576,2,0),"")</f>
        <v/>
      </c>
      <c r="C146" s="19" t="str">
        <f>IFERROR(VLOOKUP(A146,'[1]TS Autopress'!$1:$1048576,3,0),"")</f>
        <v/>
      </c>
      <c r="D146" s="20">
        <v>12400000</v>
      </c>
      <c r="E146" s="20">
        <v>10000000</v>
      </c>
      <c r="F146" s="13" t="s">
        <v>4033</v>
      </c>
      <c r="G146" s="20">
        <v>12400000</v>
      </c>
      <c r="H146" s="20">
        <v>12028000</v>
      </c>
      <c r="I146" s="20">
        <v>11656000</v>
      </c>
      <c r="J146" s="20">
        <v>11160000</v>
      </c>
      <c r="K146" s="25">
        <v>12390000</v>
      </c>
      <c r="L146" s="20">
        <f t="shared" si="12"/>
        <v>-10000</v>
      </c>
      <c r="M146" s="22">
        <f t="shared" si="13"/>
        <v>0.80645161290322576</v>
      </c>
      <c r="N146" s="23" t="str">
        <f>IFERROR(VLOOKUP(A146,'[1]CT AR'!$1:$1048576,2,0),"")</f>
        <v/>
      </c>
      <c r="O146" s="24" t="str">
        <f t="shared" ca="1" si="14"/>
        <v/>
      </c>
      <c r="P146" t="str">
        <f t="shared" si="15"/>
        <v/>
      </c>
    </row>
    <row r="147" spans="1:16" x14ac:dyDescent="0.3">
      <c r="A147" t="s">
        <v>4949</v>
      </c>
      <c r="B147" t="str">
        <f>IFERROR(VLOOKUP(A147,'[1]TS Autopress'!$1:$1048576,2,0),"")</f>
        <v/>
      </c>
      <c r="C147" s="19" t="str">
        <f>IFERROR(VLOOKUP(A147,'[1]TS Autopress'!$1:$1048576,3,0),"")</f>
        <v/>
      </c>
      <c r="D147" s="20">
        <v>12400000</v>
      </c>
      <c r="E147" s="20">
        <v>10300000</v>
      </c>
      <c r="F147" s="13" t="s">
        <v>4033</v>
      </c>
      <c r="G147" s="20">
        <v>12400000</v>
      </c>
      <c r="H147" s="20">
        <v>12028000</v>
      </c>
      <c r="I147" s="20">
        <v>11656000</v>
      </c>
      <c r="J147" s="20">
        <v>11160000</v>
      </c>
      <c r="K147" s="25">
        <v>12390000</v>
      </c>
      <c r="L147" s="20">
        <f t="shared" si="12"/>
        <v>-10000</v>
      </c>
      <c r="M147" s="22">
        <f t="shared" si="13"/>
        <v>0.83064516129032262</v>
      </c>
      <c r="N147" s="23" t="str">
        <f>IFERROR(VLOOKUP(A147,'[1]CT AR'!$1:$1048576,2,0),"")</f>
        <v/>
      </c>
      <c r="O147" s="24" t="str">
        <f t="shared" ca="1" si="14"/>
        <v/>
      </c>
      <c r="P147" t="str">
        <f t="shared" si="15"/>
        <v/>
      </c>
    </row>
    <row r="148" spans="1:16" x14ac:dyDescent="0.3">
      <c r="A148" t="s">
        <v>1791</v>
      </c>
      <c r="B148" t="str">
        <f>IFERROR(VLOOKUP(A148,'[1]TS Autopress'!$1:$1048576,2,0),"")</f>
        <v/>
      </c>
      <c r="C148" s="19" t="str">
        <f>IFERROR(VLOOKUP(A148,'[1]TS Autopress'!$1:$1048576,3,0),"")</f>
        <v/>
      </c>
      <c r="D148" s="20">
        <v>12800000</v>
      </c>
      <c r="E148" s="20">
        <v>10500000</v>
      </c>
      <c r="F148" s="13" t="s">
        <v>4033</v>
      </c>
      <c r="G148" s="20">
        <v>12800000</v>
      </c>
      <c r="H148" s="20">
        <v>12416000</v>
      </c>
      <c r="I148" s="20">
        <v>12032000</v>
      </c>
      <c r="J148" s="20">
        <v>11520000</v>
      </c>
      <c r="K148" s="25">
        <v>12790000</v>
      </c>
      <c r="L148" s="20">
        <f t="shared" si="12"/>
        <v>-10000</v>
      </c>
      <c r="M148" s="22">
        <f t="shared" si="13"/>
        <v>0.8203125</v>
      </c>
      <c r="N148" s="23">
        <f>IFERROR(VLOOKUP(A148,'[1]CT AR'!$1:$1048576,2,0),"")</f>
        <v>46042.493055555555</v>
      </c>
      <c r="O148" s="24">
        <f t="shared" ca="1" si="14"/>
        <v>152.50694444444525</v>
      </c>
      <c r="P148" t="str">
        <f t="shared" si="15"/>
        <v>BAJO MERCADO</v>
      </c>
    </row>
    <row r="149" spans="1:16" x14ac:dyDescent="0.3">
      <c r="A149" t="s">
        <v>4078</v>
      </c>
      <c r="B149" t="str">
        <f>IFERROR(VLOOKUP(A149,'[1]TS Autopress'!$1:$1048576,2,0),"")</f>
        <v/>
      </c>
      <c r="C149" s="19" t="str">
        <f>IFERROR(VLOOKUP(A149,'[1]TS Autopress'!$1:$1048576,3,0),"")</f>
        <v/>
      </c>
      <c r="D149" s="20">
        <v>6070000</v>
      </c>
      <c r="E149" s="20">
        <v>4900000</v>
      </c>
      <c r="F149" s="13" t="s">
        <v>4033</v>
      </c>
      <c r="G149" s="20">
        <v>6070000</v>
      </c>
      <c r="H149" s="20">
        <v>5887900</v>
      </c>
      <c r="I149" s="20">
        <v>5705800</v>
      </c>
      <c r="J149" s="20">
        <v>5463000</v>
      </c>
      <c r="K149" s="25">
        <v>6100000</v>
      </c>
      <c r="L149" s="20">
        <f t="shared" si="12"/>
        <v>30000</v>
      </c>
      <c r="M149" s="22">
        <f t="shared" si="13"/>
        <v>0.80724876441515647</v>
      </c>
      <c r="N149" s="23">
        <f>IFERROR(VLOOKUP(A149,'[1]CT AR'!$1:$1048576,2,0),"")</f>
        <v>46041.513194444444</v>
      </c>
      <c r="O149" s="24">
        <f t="shared" ca="1" si="14"/>
        <v>153.4868055555562</v>
      </c>
      <c r="P149" t="str">
        <f t="shared" si="15"/>
        <v>SOBRE MERCADO</v>
      </c>
    </row>
    <row r="150" spans="1:16" x14ac:dyDescent="0.3">
      <c r="A150" t="s">
        <v>4958</v>
      </c>
      <c r="B150" t="str">
        <f>IFERROR(VLOOKUP(A150,'[1]TS Autopress'!$1:$1048576,2,0),"")</f>
        <v/>
      </c>
      <c r="C150" s="19" t="str">
        <f>IFERROR(VLOOKUP(A150,'[1]TS Autopress'!$1:$1048576,3,0),"")</f>
        <v/>
      </c>
      <c r="D150" s="20">
        <v>20270000</v>
      </c>
      <c r="E150" s="20">
        <v>16000000</v>
      </c>
      <c r="F150" s="13" t="s">
        <v>5399</v>
      </c>
      <c r="G150" s="20">
        <v>18851100</v>
      </c>
      <c r="H150" s="20">
        <v>18243000</v>
      </c>
      <c r="I150" s="20">
        <v>17229500</v>
      </c>
      <c r="J150" s="20">
        <v>16216000</v>
      </c>
      <c r="K150" s="25">
        <v>18990000</v>
      </c>
      <c r="L150" s="20">
        <f t="shared" si="12"/>
        <v>-1280000</v>
      </c>
      <c r="M150" s="22">
        <f t="shared" si="13"/>
        <v>0.78934385791810557</v>
      </c>
      <c r="N150" s="23" t="str">
        <f>IFERROR(VLOOKUP(A150,'[1]CT AR'!$1:$1048576,2,0),"")</f>
        <v/>
      </c>
      <c r="O150" s="24" t="str">
        <f t="shared" ca="1" si="14"/>
        <v/>
      </c>
      <c r="P150" t="str">
        <f t="shared" si="15"/>
        <v/>
      </c>
    </row>
    <row r="151" spans="1:16" x14ac:dyDescent="0.3">
      <c r="A151" t="s">
        <v>4067</v>
      </c>
      <c r="B151" t="str">
        <f>IFERROR(VLOOKUP(A151,'[1]TS Autopress'!$1:$1048576,2,0),"")</f>
        <v/>
      </c>
      <c r="C151" s="19" t="str">
        <f>IFERROR(VLOOKUP(A151,'[1]TS Autopress'!$1:$1048576,3,0),"")</f>
        <v/>
      </c>
      <c r="D151" s="20">
        <v>22100000</v>
      </c>
      <c r="E151" s="20">
        <v>17500000</v>
      </c>
      <c r="F151" s="13" t="s">
        <v>5399</v>
      </c>
      <c r="G151" s="20">
        <v>20553000</v>
      </c>
      <c r="H151" s="20">
        <v>19890000</v>
      </c>
      <c r="I151" s="20">
        <v>18785000</v>
      </c>
      <c r="J151" s="20">
        <v>17680000</v>
      </c>
      <c r="K151" s="25">
        <v>20500000</v>
      </c>
      <c r="L151" s="20">
        <f t="shared" si="12"/>
        <v>-1600000</v>
      </c>
      <c r="M151" s="22">
        <f t="shared" si="13"/>
        <v>0.79185520361990946</v>
      </c>
      <c r="N151" s="23">
        <f>IFERROR(VLOOKUP(A151,'[1]CT AR'!$1:$1048576,2,0),"")</f>
        <v>46045.573611111111</v>
      </c>
      <c r="O151" s="24">
        <f t="shared" ca="1" si="14"/>
        <v>149.42638888888905</v>
      </c>
      <c r="P151" t="str">
        <f t="shared" si="15"/>
        <v>BAJO MERCADO</v>
      </c>
    </row>
    <row r="152" spans="1:16" x14ac:dyDescent="0.3">
      <c r="A152" t="s">
        <v>4959</v>
      </c>
      <c r="B152" t="str">
        <f>IFERROR(VLOOKUP(A152,'[1]TS Autopress'!$1:$1048576,2,0),"")</f>
        <v/>
      </c>
      <c r="C152" s="19" t="str">
        <f>IFERROR(VLOOKUP(A152,'[1]TS Autopress'!$1:$1048576,3,0),"")</f>
        <v/>
      </c>
      <c r="D152" s="20">
        <v>13270000</v>
      </c>
      <c r="E152" s="20">
        <v>11000000</v>
      </c>
      <c r="F152" s="13" t="s">
        <v>4033</v>
      </c>
      <c r="G152" s="20">
        <v>13270000</v>
      </c>
      <c r="H152" s="20">
        <v>12871900</v>
      </c>
      <c r="I152" s="20">
        <v>12473800</v>
      </c>
      <c r="J152" s="20">
        <v>11943000</v>
      </c>
      <c r="K152" s="25">
        <v>13290000</v>
      </c>
      <c r="L152" s="20">
        <f t="shared" si="12"/>
        <v>20000</v>
      </c>
      <c r="M152" s="22">
        <f t="shared" si="13"/>
        <v>0.82893745290128107</v>
      </c>
      <c r="N152" s="23" t="str">
        <f>IFERROR(VLOOKUP(A152,'[1]CT AR'!$1:$1048576,2,0),"")</f>
        <v/>
      </c>
      <c r="O152" s="24" t="str">
        <f t="shared" ca="1" si="14"/>
        <v/>
      </c>
      <c r="P152" t="str">
        <f t="shared" si="15"/>
        <v/>
      </c>
    </row>
    <row r="153" spans="1:16" x14ac:dyDescent="0.3">
      <c r="A153" t="s">
        <v>4961</v>
      </c>
      <c r="B153" t="str">
        <f>IFERROR(VLOOKUP(A153,'[1]TS Autopress'!$1:$1048576,2,0),"")</f>
        <v/>
      </c>
      <c r="C153" s="19" t="str">
        <f>IFERROR(VLOOKUP(A153,'[1]TS Autopress'!$1:$1048576,3,0),"")</f>
        <v/>
      </c>
      <c r="D153" s="20">
        <v>14700000</v>
      </c>
      <c r="E153" s="20">
        <v>12000000</v>
      </c>
      <c r="F153" s="13" t="s">
        <v>4033</v>
      </c>
      <c r="G153" s="20">
        <v>14700000</v>
      </c>
      <c r="H153" s="20">
        <v>14259000</v>
      </c>
      <c r="I153" s="20">
        <v>13818000</v>
      </c>
      <c r="J153" s="20">
        <v>13230000</v>
      </c>
      <c r="K153" s="25">
        <v>14690000</v>
      </c>
      <c r="L153" s="20">
        <f t="shared" si="12"/>
        <v>-10000</v>
      </c>
      <c r="M153" s="22">
        <f t="shared" si="13"/>
        <v>0.81632653061224492</v>
      </c>
      <c r="N153" s="23" t="str">
        <f>IFERROR(VLOOKUP(A153,'[1]CT AR'!$1:$1048576,2,0),"")</f>
        <v/>
      </c>
      <c r="O153" s="24" t="str">
        <f t="shared" ca="1" si="14"/>
        <v/>
      </c>
      <c r="P153" t="str">
        <f t="shared" si="15"/>
        <v/>
      </c>
    </row>
    <row r="154" spans="1:16" x14ac:dyDescent="0.3">
      <c r="A154" t="s">
        <v>4964</v>
      </c>
      <c r="B154" t="str">
        <f>IFERROR(VLOOKUP(A154,'[1]TS Autopress'!$1:$1048576,2,0),"")</f>
        <v/>
      </c>
      <c r="C154" s="19" t="str">
        <f>IFERROR(VLOOKUP(A154,'[1]TS Autopress'!$1:$1048576,3,0),"")</f>
        <v/>
      </c>
      <c r="D154" s="20">
        <v>36000000</v>
      </c>
      <c r="E154" s="20">
        <v>29700000</v>
      </c>
      <c r="F154" s="13" t="s">
        <v>4033</v>
      </c>
      <c r="G154" s="20">
        <v>36000000</v>
      </c>
      <c r="H154" s="20">
        <v>34920000</v>
      </c>
      <c r="I154" s="20">
        <v>33840000</v>
      </c>
      <c r="J154" s="20">
        <v>32400000</v>
      </c>
      <c r="K154" s="25">
        <v>35990000</v>
      </c>
      <c r="L154" s="20">
        <f t="shared" si="12"/>
        <v>-10000</v>
      </c>
      <c r="M154" s="22">
        <f t="shared" si="13"/>
        <v>0.82499999999999996</v>
      </c>
      <c r="N154" s="23" t="str">
        <f>IFERROR(VLOOKUP(A154,'[1]CT AR'!$1:$1048576,2,0),"")</f>
        <v/>
      </c>
      <c r="O154" s="24" t="str">
        <f t="shared" ca="1" si="14"/>
        <v/>
      </c>
      <c r="P154" t="str">
        <f t="shared" si="15"/>
        <v/>
      </c>
    </row>
    <row r="155" spans="1:16" x14ac:dyDescent="0.3">
      <c r="A155" t="s">
        <v>4969</v>
      </c>
      <c r="B155" t="str">
        <f>IFERROR(VLOOKUP(A155,'[1]TS Autopress'!$1:$1048576,2,0),"")</f>
        <v/>
      </c>
      <c r="C155" s="19" t="str">
        <f>IFERROR(VLOOKUP(A155,'[1]TS Autopress'!$1:$1048576,3,0),"")</f>
        <v/>
      </c>
      <c r="D155" s="20">
        <v>14500000</v>
      </c>
      <c r="E155" s="20">
        <v>12600000</v>
      </c>
      <c r="F155" s="13" t="s">
        <v>5398</v>
      </c>
      <c r="G155" s="20">
        <v>14935000</v>
      </c>
      <c r="H155" s="20">
        <v>14500000</v>
      </c>
      <c r="I155" s="20">
        <v>14355000</v>
      </c>
      <c r="J155" s="20">
        <v>13485000</v>
      </c>
      <c r="K155" s="25">
        <v>14990000</v>
      </c>
      <c r="L155" s="20">
        <f t="shared" si="12"/>
        <v>490000</v>
      </c>
      <c r="M155" s="22">
        <f t="shared" si="13"/>
        <v>0.86896551724137927</v>
      </c>
      <c r="N155" s="23" t="str">
        <f>IFERROR(VLOOKUP(A155,'[1]CT AR'!$1:$1048576,2,0),"")</f>
        <v/>
      </c>
      <c r="O155" s="24" t="str">
        <f t="shared" ca="1" si="14"/>
        <v/>
      </c>
      <c r="P155" t="str">
        <f t="shared" si="15"/>
        <v/>
      </c>
    </row>
    <row r="156" spans="1:16" x14ac:dyDescent="0.3">
      <c r="A156" t="s">
        <v>4913</v>
      </c>
      <c r="B156" t="str">
        <f>IFERROR(VLOOKUP(A156,'[1]TS Autopress'!$1:$1048576,2,0),"")</f>
        <v/>
      </c>
      <c r="C156" s="19" t="str">
        <f>IFERROR(VLOOKUP(A156,'[1]TS Autopress'!$1:$1048576,3,0),"")</f>
        <v/>
      </c>
      <c r="D156" s="20">
        <v>19300000</v>
      </c>
      <c r="E156" s="20">
        <v>16000000</v>
      </c>
      <c r="F156" s="13" t="s">
        <v>4033</v>
      </c>
      <c r="G156" s="20">
        <v>19300000</v>
      </c>
      <c r="H156" s="20">
        <v>18721000</v>
      </c>
      <c r="I156" s="20">
        <v>18142000</v>
      </c>
      <c r="J156" s="20">
        <v>17370000</v>
      </c>
      <c r="K156" s="25">
        <v>19290000</v>
      </c>
      <c r="L156" s="20">
        <f t="shared" si="12"/>
        <v>-10000</v>
      </c>
      <c r="M156" s="22">
        <f t="shared" si="13"/>
        <v>0.82901554404145072</v>
      </c>
      <c r="N156" s="23" t="str">
        <f>IFERROR(VLOOKUP(A156,'[1]CT AR'!$1:$1048576,2,0),"")</f>
        <v/>
      </c>
      <c r="O156" s="24" t="str">
        <f t="shared" ca="1" si="14"/>
        <v/>
      </c>
      <c r="P156" t="str">
        <f t="shared" si="15"/>
        <v/>
      </c>
    </row>
    <row r="157" spans="1:16" x14ac:dyDescent="0.3">
      <c r="A157" t="s">
        <v>4913</v>
      </c>
      <c r="B157" t="str">
        <f>IFERROR(VLOOKUP(A157,'[1]TS Autopress'!$1:$1048576,2,0),"")</f>
        <v/>
      </c>
      <c r="C157" s="19" t="str">
        <f>IFERROR(VLOOKUP(A157,'[1]TS Autopress'!$1:$1048576,3,0),"")</f>
        <v/>
      </c>
      <c r="D157" s="20">
        <v>19300000</v>
      </c>
      <c r="E157" s="20">
        <v>16000000</v>
      </c>
      <c r="F157" s="13" t="s">
        <v>4033</v>
      </c>
      <c r="G157" s="20">
        <v>19300000</v>
      </c>
      <c r="H157" s="20">
        <v>18721000</v>
      </c>
      <c r="I157" s="20">
        <v>18142000</v>
      </c>
      <c r="J157" s="20">
        <v>17370000</v>
      </c>
      <c r="K157" s="25">
        <v>19290000</v>
      </c>
      <c r="L157" s="20">
        <f t="shared" si="12"/>
        <v>-10000</v>
      </c>
      <c r="M157" s="22">
        <f t="shared" si="13"/>
        <v>0.82901554404145072</v>
      </c>
      <c r="N157" s="23" t="str">
        <f>IFERROR(VLOOKUP(A157,'[1]CT AR'!$1:$1048576,2,0),"")</f>
        <v/>
      </c>
      <c r="O157" s="24" t="str">
        <f t="shared" ca="1" si="14"/>
        <v/>
      </c>
      <c r="P157" t="str">
        <f t="shared" si="15"/>
        <v/>
      </c>
    </row>
    <row r="158" spans="1:16" x14ac:dyDescent="0.3">
      <c r="A158" t="s">
        <v>4077</v>
      </c>
      <c r="B158" t="str">
        <f>IFERROR(VLOOKUP(A158,'[1]TS Autopress'!$1:$1048576,2,0),"")</f>
        <v/>
      </c>
      <c r="C158" s="19" t="str">
        <f>IFERROR(VLOOKUP(A158,'[1]TS Autopress'!$1:$1048576,3,0),"")</f>
        <v/>
      </c>
      <c r="D158" s="20">
        <v>7100000</v>
      </c>
      <c r="E158" s="20">
        <v>6000000</v>
      </c>
      <c r="F158" s="13" t="s">
        <v>5398</v>
      </c>
      <c r="G158" s="20">
        <v>7313000</v>
      </c>
      <c r="H158" s="20">
        <v>7100000</v>
      </c>
      <c r="I158" s="20">
        <v>7029000</v>
      </c>
      <c r="J158" s="20">
        <v>6603000</v>
      </c>
      <c r="K158" s="25">
        <v>7390000</v>
      </c>
      <c r="L158" s="20">
        <f t="shared" si="12"/>
        <v>290000</v>
      </c>
      <c r="M158" s="22">
        <f t="shared" si="13"/>
        <v>0.84507042253521125</v>
      </c>
      <c r="N158" s="23">
        <f>IFERROR(VLOOKUP(A158,'[1]CT AR'!$1:$1048576,2,0),"")</f>
        <v>46041.517361111109</v>
      </c>
      <c r="O158" s="24">
        <f t="shared" ca="1" si="14"/>
        <v>153.48263888889051</v>
      </c>
      <c r="P158" t="str">
        <f t="shared" si="15"/>
        <v>SOBRE MERCADO</v>
      </c>
    </row>
    <row r="159" spans="1:16" x14ac:dyDescent="0.3">
      <c r="A159" t="s">
        <v>4974</v>
      </c>
      <c r="B159" t="str">
        <f>IFERROR(VLOOKUP(A159,'[1]TS Autopress'!$1:$1048576,2,0),"")</f>
        <v/>
      </c>
      <c r="C159" s="19" t="str">
        <f>IFERROR(VLOOKUP(A159,'[1]TS Autopress'!$1:$1048576,3,0),"")</f>
        <v/>
      </c>
      <c r="D159" s="20">
        <v>7840000</v>
      </c>
      <c r="E159" s="20">
        <v>6400000</v>
      </c>
      <c r="F159" s="13" t="s">
        <v>4033</v>
      </c>
      <c r="G159" s="20">
        <v>7840000</v>
      </c>
      <c r="H159" s="20">
        <v>7604800</v>
      </c>
      <c r="I159" s="20">
        <v>7369600</v>
      </c>
      <c r="J159" s="20">
        <v>7056000</v>
      </c>
      <c r="K159" s="25">
        <v>7790000</v>
      </c>
      <c r="L159" s="20">
        <f t="shared" si="12"/>
        <v>-50000</v>
      </c>
      <c r="M159" s="22">
        <f t="shared" si="13"/>
        <v>0.81632653061224492</v>
      </c>
      <c r="N159" s="23" t="str">
        <f>IFERROR(VLOOKUP(A159,'[1]CT AR'!$1:$1048576,2,0),"")</f>
        <v/>
      </c>
      <c r="O159" s="24" t="str">
        <f t="shared" ca="1" si="14"/>
        <v/>
      </c>
      <c r="P159" t="str">
        <f t="shared" si="15"/>
        <v/>
      </c>
    </row>
    <row r="160" spans="1:16" x14ac:dyDescent="0.3">
      <c r="A160" t="s">
        <v>4977</v>
      </c>
      <c r="B160" t="str">
        <f>IFERROR(VLOOKUP(A160,'[1]TS Autopress'!$1:$1048576,2,0),"")</f>
        <v/>
      </c>
      <c r="C160" s="19" t="str">
        <f>IFERROR(VLOOKUP(A160,'[1]TS Autopress'!$1:$1048576,3,0),"")</f>
        <v/>
      </c>
      <c r="D160" s="20">
        <v>31500000</v>
      </c>
      <c r="E160" s="20">
        <v>26000000</v>
      </c>
      <c r="F160" s="13" t="s">
        <v>4033</v>
      </c>
      <c r="G160" s="20">
        <v>31500000</v>
      </c>
      <c r="H160" s="20">
        <v>30555000</v>
      </c>
      <c r="I160" s="20">
        <v>29610000</v>
      </c>
      <c r="J160" s="20">
        <v>28350000</v>
      </c>
      <c r="K160" s="25">
        <v>31990000</v>
      </c>
      <c r="L160" s="20">
        <f t="shared" si="12"/>
        <v>490000</v>
      </c>
      <c r="M160" s="22">
        <f t="shared" si="13"/>
        <v>0.82539682539682535</v>
      </c>
      <c r="N160" s="23" t="str">
        <f>IFERROR(VLOOKUP(A160,'[1]CT AR'!$1:$1048576,2,0),"")</f>
        <v/>
      </c>
      <c r="O160" s="24" t="str">
        <f t="shared" ca="1" si="14"/>
        <v/>
      </c>
      <c r="P160" t="str">
        <f t="shared" si="15"/>
        <v/>
      </c>
    </row>
    <row r="161" spans="1:16" x14ac:dyDescent="0.3">
      <c r="A161" t="s">
        <v>4850</v>
      </c>
      <c r="B161" t="str">
        <f>IFERROR(VLOOKUP(A161,'[1]TS Autopress'!$1:$1048576,2,0),"")</f>
        <v/>
      </c>
      <c r="C161" s="19" t="str">
        <f>IFERROR(VLOOKUP(A161,'[1]TS Autopress'!$1:$1048576,3,0),"")</f>
        <v/>
      </c>
      <c r="D161" s="20">
        <v>9000000</v>
      </c>
      <c r="E161" s="20">
        <v>7500000</v>
      </c>
      <c r="F161" s="13" t="s">
        <v>4033</v>
      </c>
      <c r="G161" s="20">
        <v>9000000</v>
      </c>
      <c r="H161" s="20">
        <v>8730000</v>
      </c>
      <c r="I161" s="20">
        <v>8460000</v>
      </c>
      <c r="J161" s="20">
        <v>8100000</v>
      </c>
      <c r="K161" s="25">
        <v>8990000</v>
      </c>
      <c r="L161" s="20">
        <f t="shared" si="12"/>
        <v>-10000</v>
      </c>
      <c r="M161" s="22">
        <f t="shared" si="13"/>
        <v>0.83333333333333337</v>
      </c>
      <c r="N161" s="23" t="str">
        <f>IFERROR(VLOOKUP(A161,'[1]CT AR'!$1:$1048576,2,0),"")</f>
        <v/>
      </c>
      <c r="O161" s="24" t="str">
        <f t="shared" ca="1" si="14"/>
        <v/>
      </c>
      <c r="P161" t="str">
        <f t="shared" si="15"/>
        <v/>
      </c>
    </row>
    <row r="162" spans="1:16" x14ac:dyDescent="0.3">
      <c r="A162" t="s">
        <v>4979</v>
      </c>
      <c r="B162" t="str">
        <f>IFERROR(VLOOKUP(A162,'[1]TS Autopress'!$1:$1048576,2,0),"")</f>
        <v/>
      </c>
      <c r="C162" s="19" t="str">
        <f>IFERROR(VLOOKUP(A162,'[1]TS Autopress'!$1:$1048576,3,0),"")</f>
        <v/>
      </c>
      <c r="D162" s="20">
        <v>15500000</v>
      </c>
      <c r="E162" s="20">
        <v>12500000</v>
      </c>
      <c r="F162" s="13" t="s">
        <v>4033</v>
      </c>
      <c r="G162" s="20">
        <v>15500000</v>
      </c>
      <c r="H162" s="20">
        <v>15035000</v>
      </c>
      <c r="I162" s="20">
        <v>14570000</v>
      </c>
      <c r="J162" s="20">
        <v>13950000</v>
      </c>
      <c r="K162" s="25">
        <v>15490000</v>
      </c>
      <c r="L162" s="20">
        <f t="shared" si="12"/>
        <v>-10000</v>
      </c>
      <c r="M162" s="22">
        <f t="shared" si="13"/>
        <v>0.80645161290322576</v>
      </c>
      <c r="N162" s="23" t="str">
        <f>IFERROR(VLOOKUP(A162,'[1]CT AR'!$1:$1048576,2,0),"")</f>
        <v/>
      </c>
      <c r="O162" s="24" t="str">
        <f t="shared" ca="1" si="14"/>
        <v/>
      </c>
      <c r="P162" t="str">
        <f t="shared" si="15"/>
        <v/>
      </c>
    </row>
    <row r="163" spans="1:16" x14ac:dyDescent="0.3">
      <c r="A163" t="s">
        <v>4984</v>
      </c>
      <c r="B163" t="str">
        <f>IFERROR(VLOOKUP(A163,'[1]TS Autopress'!$1:$1048576,2,0),"")</f>
        <v/>
      </c>
      <c r="C163" s="19" t="str">
        <f>IFERROR(VLOOKUP(A163,'[1]TS Autopress'!$1:$1048576,3,0),"")</f>
        <v/>
      </c>
      <c r="D163" s="20">
        <v>8100000</v>
      </c>
      <c r="E163" s="20">
        <v>7000000</v>
      </c>
      <c r="F163" s="13" t="s">
        <v>5398</v>
      </c>
      <c r="G163" s="20">
        <v>8343000</v>
      </c>
      <c r="H163" s="20">
        <v>8100000</v>
      </c>
      <c r="I163" s="20">
        <v>8019000</v>
      </c>
      <c r="J163" s="20">
        <v>7533000</v>
      </c>
      <c r="K163" s="25">
        <v>8390000</v>
      </c>
      <c r="L163" s="20">
        <f t="shared" si="12"/>
        <v>290000</v>
      </c>
      <c r="M163" s="22">
        <f t="shared" si="13"/>
        <v>0.86419753086419748</v>
      </c>
      <c r="N163" s="23" t="str">
        <f>IFERROR(VLOOKUP(A163,'[1]CT AR'!$1:$1048576,2,0),"")</f>
        <v/>
      </c>
      <c r="O163" s="24" t="str">
        <f t="shared" ca="1" si="14"/>
        <v/>
      </c>
      <c r="P163" t="str">
        <f t="shared" si="15"/>
        <v/>
      </c>
    </row>
    <row r="164" spans="1:16" x14ac:dyDescent="0.3">
      <c r="A164" t="s">
        <v>4985</v>
      </c>
      <c r="B164" t="str">
        <f>IFERROR(VLOOKUP(A164,'[1]TS Autopress'!$1:$1048576,2,0),"")</f>
        <v/>
      </c>
      <c r="C164" s="19" t="str">
        <f>IFERROR(VLOOKUP(A164,'[1]TS Autopress'!$1:$1048576,3,0),"")</f>
        <v/>
      </c>
      <c r="D164" s="20">
        <v>10600000</v>
      </c>
      <c r="E164" s="20">
        <v>8700000</v>
      </c>
      <c r="F164" s="13" t="s">
        <v>4033</v>
      </c>
      <c r="G164" s="20">
        <v>10600000</v>
      </c>
      <c r="H164" s="20">
        <v>10282000</v>
      </c>
      <c r="I164" s="20">
        <v>9964000</v>
      </c>
      <c r="J164" s="20">
        <v>9540000</v>
      </c>
      <c r="K164" s="25">
        <v>10590000</v>
      </c>
      <c r="L164" s="20">
        <f t="shared" si="12"/>
        <v>-10000</v>
      </c>
      <c r="M164" s="22">
        <f t="shared" si="13"/>
        <v>0.82075471698113212</v>
      </c>
      <c r="N164" s="23" t="str">
        <f>IFERROR(VLOOKUP(A164,'[1]CT AR'!$1:$1048576,2,0),"")</f>
        <v/>
      </c>
      <c r="O164" s="24" t="str">
        <f t="shared" ca="1" si="14"/>
        <v/>
      </c>
      <c r="P164" t="str">
        <f t="shared" si="15"/>
        <v/>
      </c>
    </row>
    <row r="165" spans="1:16" x14ac:dyDescent="0.3">
      <c r="A165" t="s">
        <v>4966</v>
      </c>
      <c r="B165" t="str">
        <f>IFERROR(VLOOKUP(A165,'[1]TS Autopress'!$1:$1048576,2,0),"")</f>
        <v/>
      </c>
      <c r="C165" s="19" t="str">
        <f>IFERROR(VLOOKUP(A165,'[1]TS Autopress'!$1:$1048576,3,0),"")</f>
        <v/>
      </c>
      <c r="D165" s="20">
        <v>28100000</v>
      </c>
      <c r="E165" s="20">
        <v>23350000</v>
      </c>
      <c r="F165" s="13" t="s">
        <v>5398</v>
      </c>
      <c r="G165" s="20">
        <v>28943000</v>
      </c>
      <c r="H165" s="20">
        <v>28100000</v>
      </c>
      <c r="I165" s="20">
        <v>27819000</v>
      </c>
      <c r="J165" s="20">
        <v>26133000</v>
      </c>
      <c r="K165" s="25">
        <v>28990000</v>
      </c>
      <c r="L165" s="20">
        <f t="shared" si="12"/>
        <v>890000</v>
      </c>
      <c r="M165" s="22">
        <f t="shared" si="13"/>
        <v>0.83096085409252674</v>
      </c>
      <c r="N165" s="23" t="str">
        <f>IFERROR(VLOOKUP(A165,'[1]CT AR'!$1:$1048576,2,0),"")</f>
        <v/>
      </c>
      <c r="O165" s="24" t="str">
        <f t="shared" ca="1" si="14"/>
        <v/>
      </c>
      <c r="P165" t="str">
        <f t="shared" si="15"/>
        <v/>
      </c>
    </row>
    <row r="166" spans="1:16" x14ac:dyDescent="0.3">
      <c r="A166" t="s">
        <v>5285</v>
      </c>
      <c r="B166" t="str">
        <f>IFERROR(VLOOKUP(A166,'[1]TS Autopress'!$1:$1048576,2,0),"")</f>
        <v/>
      </c>
      <c r="C166" s="19" t="str">
        <f>IFERROR(VLOOKUP(A166,'[1]TS Autopress'!$1:$1048576,3,0),"")</f>
        <v/>
      </c>
      <c r="D166" s="20">
        <v>15500000</v>
      </c>
      <c r="E166" s="20">
        <v>12800000</v>
      </c>
      <c r="F166" s="13" t="s">
        <v>4033</v>
      </c>
      <c r="G166" s="20">
        <v>15500000</v>
      </c>
      <c r="H166" s="20">
        <v>15035000</v>
      </c>
      <c r="I166" s="20">
        <v>14570000</v>
      </c>
      <c r="J166" s="20">
        <v>13950000</v>
      </c>
      <c r="K166" s="25">
        <v>15490000</v>
      </c>
      <c r="L166" s="20">
        <f t="shared" si="12"/>
        <v>-10000</v>
      </c>
      <c r="M166" s="22">
        <f t="shared" si="13"/>
        <v>0.82580645161290323</v>
      </c>
      <c r="N166" s="23" t="str">
        <f>IFERROR(VLOOKUP(A166,'[1]CT AR'!$1:$1048576,2,0),"")</f>
        <v/>
      </c>
      <c r="O166" s="24" t="str">
        <f t="shared" ca="1" si="14"/>
        <v/>
      </c>
      <c r="P166" t="str">
        <f t="shared" si="15"/>
        <v/>
      </c>
    </row>
    <row r="167" spans="1:16" x14ac:dyDescent="0.3">
      <c r="A167" t="s">
        <v>4987</v>
      </c>
      <c r="B167" t="str">
        <f>IFERROR(VLOOKUP(A167,'[1]TS Autopress'!$1:$1048576,2,0),"")</f>
        <v/>
      </c>
      <c r="C167" s="19" t="str">
        <f>IFERROR(VLOOKUP(A167,'[1]TS Autopress'!$1:$1048576,3,0),"")</f>
        <v/>
      </c>
      <c r="D167" s="20">
        <v>14900000</v>
      </c>
      <c r="E167" s="20">
        <v>12500000</v>
      </c>
      <c r="F167" s="13" t="s">
        <v>5398</v>
      </c>
      <c r="G167" s="20">
        <v>15347000</v>
      </c>
      <c r="H167" s="20">
        <v>14900000</v>
      </c>
      <c r="I167" s="20">
        <v>14751000</v>
      </c>
      <c r="J167" s="20">
        <v>13857000</v>
      </c>
      <c r="K167" s="25">
        <v>14990000</v>
      </c>
      <c r="L167" s="20">
        <f t="shared" si="12"/>
        <v>90000</v>
      </c>
      <c r="M167" s="22">
        <f t="shared" si="13"/>
        <v>0.83892617449664431</v>
      </c>
      <c r="N167" s="23" t="str">
        <f>IFERROR(VLOOKUP(A167,'[1]CT AR'!$1:$1048576,2,0),"")</f>
        <v/>
      </c>
      <c r="O167" s="24" t="str">
        <f t="shared" ca="1" si="14"/>
        <v/>
      </c>
      <c r="P167" t="str">
        <f t="shared" si="15"/>
        <v/>
      </c>
    </row>
    <row r="168" spans="1:16" x14ac:dyDescent="0.3">
      <c r="A168" t="s">
        <v>4980</v>
      </c>
      <c r="B168" t="str">
        <f>IFERROR(VLOOKUP(A168,'[1]TS Autopress'!$1:$1048576,2,0),"")</f>
        <v/>
      </c>
      <c r="C168" s="19" t="str">
        <f>IFERROR(VLOOKUP(A168,'[1]TS Autopress'!$1:$1048576,3,0),"")</f>
        <v/>
      </c>
      <c r="D168" s="20">
        <v>11600000</v>
      </c>
      <c r="E168" s="20">
        <v>8100000</v>
      </c>
      <c r="F168" s="13" t="s">
        <v>5399</v>
      </c>
      <c r="G168" s="20">
        <v>10788000</v>
      </c>
      <c r="H168" s="20">
        <v>10440000</v>
      </c>
      <c r="I168" s="20">
        <v>9860000</v>
      </c>
      <c r="J168" s="20">
        <v>9280000</v>
      </c>
      <c r="K168" s="25">
        <v>10990000</v>
      </c>
      <c r="L168" s="20">
        <f t="shared" si="12"/>
        <v>-610000</v>
      </c>
      <c r="M168" s="22">
        <f t="shared" si="13"/>
        <v>0.69827586206896552</v>
      </c>
      <c r="N168" s="23" t="str">
        <f>IFERROR(VLOOKUP(A168,'[1]CT AR'!$1:$1048576,2,0),"")</f>
        <v/>
      </c>
      <c r="O168" s="24" t="str">
        <f t="shared" ca="1" si="14"/>
        <v/>
      </c>
      <c r="P168" t="str">
        <f t="shared" si="15"/>
        <v/>
      </c>
    </row>
    <row r="169" spans="1:16" x14ac:dyDescent="0.3">
      <c r="A169" t="s">
        <v>219</v>
      </c>
      <c r="B169" t="str">
        <f>IFERROR(VLOOKUP(A169,'[1]TS Autopress'!$1:$1048576,2,0),"")</f>
        <v>PEUGEOT</v>
      </c>
      <c r="C169" s="19" t="str">
        <f>IFERROR(VLOOKUP(A169,'[1]TS Autopress'!$1:$1048576,3,0),"")</f>
        <v>LANDTREK</v>
      </c>
      <c r="D169" s="20">
        <v>17900000</v>
      </c>
      <c r="E169" s="20">
        <v>17000000</v>
      </c>
      <c r="F169" s="13" t="s">
        <v>4033</v>
      </c>
      <c r="G169" s="20">
        <v>17900000</v>
      </c>
      <c r="H169" s="20">
        <v>17363000</v>
      </c>
      <c r="I169" s="20">
        <v>16826000</v>
      </c>
      <c r="J169" s="20">
        <v>16110000</v>
      </c>
      <c r="K169" s="25">
        <v>19790000</v>
      </c>
      <c r="L169" s="20">
        <f t="shared" si="12"/>
        <v>1890000</v>
      </c>
      <c r="M169" s="22">
        <f t="shared" si="13"/>
        <v>0.94972067039106145</v>
      </c>
      <c r="N169" s="23">
        <f>IFERROR(VLOOKUP(A169,'[1]CT AR'!$1:$1048576,2,0),"")</f>
        <v>45888.433333333334</v>
      </c>
      <c r="O169" s="24">
        <f t="shared" ca="1" si="14"/>
        <v>306.5666666666657</v>
      </c>
      <c r="P169" t="str">
        <f t="shared" si="15"/>
        <v>SOBRE MERCADO</v>
      </c>
    </row>
    <row r="170" spans="1:16" x14ac:dyDescent="0.3">
      <c r="A170" t="s">
        <v>69</v>
      </c>
      <c r="B170" t="str">
        <f>IFERROR(VLOOKUP(A170,'[1]TS Autopress'!$1:$1048576,2,0),"")</f>
        <v>PEUGEOT</v>
      </c>
      <c r="C170" s="19" t="str">
        <f>IFERROR(VLOOKUP(A170,'[1]TS Autopress'!$1:$1048576,3,0),"")</f>
        <v>LANDTREK</v>
      </c>
      <c r="D170" s="20">
        <v>22900000</v>
      </c>
      <c r="E170" s="20">
        <v>27919100</v>
      </c>
      <c r="F170" s="13" t="s">
        <v>4033</v>
      </c>
      <c r="G170" s="20">
        <v>22900000</v>
      </c>
      <c r="H170" s="20">
        <v>22213000</v>
      </c>
      <c r="I170" s="20">
        <v>21526000</v>
      </c>
      <c r="J170" s="20">
        <v>20610000</v>
      </c>
      <c r="K170" s="25">
        <v>22990000</v>
      </c>
      <c r="L170" s="20">
        <f t="shared" si="12"/>
        <v>90000</v>
      </c>
      <c r="M170" s="22">
        <f t="shared" si="13"/>
        <v>1.2191746724890831</v>
      </c>
      <c r="N170" s="23">
        <f>IFERROR(VLOOKUP(A170,'[1]CT AR'!$1:$1048576,2,0),"")</f>
        <v>45896.441666666666</v>
      </c>
      <c r="O170" s="24">
        <f t="shared" ca="1" si="14"/>
        <v>298.5583333333343</v>
      </c>
      <c r="P170" t="str">
        <f t="shared" si="15"/>
        <v>SOBRE MERCADO</v>
      </c>
    </row>
    <row r="171" spans="1:16" x14ac:dyDescent="0.3">
      <c r="A171" t="s">
        <v>249</v>
      </c>
      <c r="B171" t="str">
        <f>IFERROR(VLOOKUP(A171,'[1]TS Autopress'!$1:$1048576,2,0),"")</f>
        <v>MAZDA</v>
      </c>
      <c r="C171" s="19" t="str">
        <f>IFERROR(VLOOKUP(A171,'[1]TS Autopress'!$1:$1048576,3,0),"")</f>
        <v>CX-60</v>
      </c>
      <c r="D171" s="20">
        <v>43290000</v>
      </c>
      <c r="E171" s="20">
        <v>35000000</v>
      </c>
      <c r="F171" s="13" t="s">
        <v>5399</v>
      </c>
      <c r="G171" s="20">
        <v>40259700</v>
      </c>
      <c r="H171" s="20">
        <v>38961000</v>
      </c>
      <c r="I171" s="20">
        <v>36796500</v>
      </c>
      <c r="J171" s="20">
        <v>34632000</v>
      </c>
      <c r="K171" s="25">
        <v>40990000</v>
      </c>
      <c r="L171" s="20">
        <f t="shared" si="12"/>
        <v>-2300000</v>
      </c>
      <c r="M171" s="22">
        <f t="shared" si="13"/>
        <v>0.80850080850080852</v>
      </c>
      <c r="N171" s="23">
        <f>IFERROR(VLOOKUP(A171,'[1]CT AR'!$1:$1048576,2,0),"")</f>
        <v>45930.617361111108</v>
      </c>
      <c r="O171" s="24">
        <f t="shared" ca="1" si="14"/>
        <v>264.38263888889196</v>
      </c>
      <c r="P171" t="str">
        <f t="shared" si="15"/>
        <v>BAJO MERCADO</v>
      </c>
    </row>
    <row r="172" spans="1:16" x14ac:dyDescent="0.3">
      <c r="A172" t="s">
        <v>4068</v>
      </c>
      <c r="B172" t="str">
        <f>IFERROR(VLOOKUP(A172,'[1]TS Autopress'!$1:$1048576,2,0),"")</f>
        <v/>
      </c>
      <c r="C172" s="19" t="str">
        <f>IFERROR(VLOOKUP(A172,'[1]TS Autopress'!$1:$1048576,3,0),"")</f>
        <v/>
      </c>
      <c r="D172" s="20">
        <v>13580000</v>
      </c>
      <c r="E172" s="20">
        <v>11000000</v>
      </c>
      <c r="F172" s="13" t="s">
        <v>4033</v>
      </c>
      <c r="G172" s="20">
        <v>13580000</v>
      </c>
      <c r="H172" s="20">
        <v>13172600</v>
      </c>
      <c r="I172" s="20">
        <v>12765200</v>
      </c>
      <c r="J172" s="20">
        <v>12222000</v>
      </c>
      <c r="K172" s="25">
        <v>13790000</v>
      </c>
      <c r="L172" s="20">
        <f t="shared" si="12"/>
        <v>210000</v>
      </c>
      <c r="M172" s="22">
        <f t="shared" si="13"/>
        <v>0.81001472754050075</v>
      </c>
      <c r="N172" s="23">
        <f>IFERROR(VLOOKUP(A172,'[1]CT AR'!$1:$1048576,2,0),"")</f>
        <v>46045.529166666667</v>
      </c>
      <c r="O172" s="24">
        <f t="shared" ca="1" si="14"/>
        <v>149.47083333333285</v>
      </c>
      <c r="P172" t="str">
        <f t="shared" si="15"/>
        <v>SOBRE MERCADO</v>
      </c>
    </row>
    <row r="173" spans="1:16" x14ac:dyDescent="0.3">
      <c r="A173" t="s">
        <v>4993</v>
      </c>
      <c r="B173" t="str">
        <f>IFERROR(VLOOKUP(A173,'[1]TS Autopress'!$1:$1048576,2,0),"")</f>
        <v/>
      </c>
      <c r="C173" s="19" t="str">
        <f>IFERROR(VLOOKUP(A173,'[1]TS Autopress'!$1:$1048576,3,0),"")</f>
        <v/>
      </c>
      <c r="D173" s="20">
        <v>18100000</v>
      </c>
      <c r="E173" s="20">
        <v>15200000</v>
      </c>
      <c r="F173" s="13" t="s">
        <v>5398</v>
      </c>
      <c r="G173" s="20">
        <v>18643000</v>
      </c>
      <c r="H173" s="20">
        <v>18100000</v>
      </c>
      <c r="I173" s="20">
        <v>17919000</v>
      </c>
      <c r="J173" s="20">
        <v>16833000</v>
      </c>
      <c r="K173" s="25">
        <v>18490000</v>
      </c>
      <c r="L173" s="20">
        <f t="shared" si="12"/>
        <v>390000</v>
      </c>
      <c r="M173" s="22">
        <f t="shared" si="13"/>
        <v>0.83977900552486184</v>
      </c>
      <c r="N173" s="23" t="str">
        <f>IFERROR(VLOOKUP(A173,'[1]CT AR'!$1:$1048576,2,0),"")</f>
        <v/>
      </c>
      <c r="O173" s="24" t="str">
        <f t="shared" ca="1" si="14"/>
        <v/>
      </c>
      <c r="P173" t="str">
        <f t="shared" si="15"/>
        <v/>
      </c>
    </row>
    <row r="174" spans="1:16" x14ac:dyDescent="0.3">
      <c r="A174" t="s">
        <v>4996</v>
      </c>
      <c r="B174" t="str">
        <f>IFERROR(VLOOKUP(A174,'[1]TS Autopress'!$1:$1048576,2,0),"")</f>
        <v/>
      </c>
      <c r="C174" s="19" t="str">
        <f>IFERROR(VLOOKUP(A174,'[1]TS Autopress'!$1:$1048576,3,0),"")</f>
        <v/>
      </c>
      <c r="D174" s="20">
        <v>14320000</v>
      </c>
      <c r="E174" s="20">
        <v>11500000</v>
      </c>
      <c r="F174" s="13" t="s">
        <v>4033</v>
      </c>
      <c r="G174" s="20">
        <v>14320000</v>
      </c>
      <c r="H174" s="20">
        <v>13890400</v>
      </c>
      <c r="I174" s="20">
        <v>13460800</v>
      </c>
      <c r="J174" s="20">
        <v>12888000</v>
      </c>
      <c r="K174" s="25">
        <v>14290000</v>
      </c>
      <c r="L174" s="20">
        <f t="shared" si="12"/>
        <v>-30000</v>
      </c>
      <c r="M174" s="22">
        <f t="shared" si="13"/>
        <v>0.80307262569832405</v>
      </c>
      <c r="N174" s="23" t="str">
        <f>IFERROR(VLOOKUP(A174,'[1]CT AR'!$1:$1048576,2,0),"")</f>
        <v/>
      </c>
      <c r="O174" s="24" t="str">
        <f t="shared" ca="1" si="14"/>
        <v/>
      </c>
      <c r="P174" t="str">
        <f t="shared" si="15"/>
        <v/>
      </c>
    </row>
    <row r="175" spans="1:16" x14ac:dyDescent="0.3">
      <c r="A175" t="s">
        <v>4998</v>
      </c>
      <c r="B175" t="str">
        <f>IFERROR(VLOOKUP(A175,'[1]TS Autopress'!$1:$1048576,2,0),"")</f>
        <v/>
      </c>
      <c r="C175" s="19" t="str">
        <f>IFERROR(VLOOKUP(A175,'[1]TS Autopress'!$1:$1048576,3,0),"")</f>
        <v/>
      </c>
      <c r="D175" s="20">
        <v>20900000</v>
      </c>
      <c r="E175" s="20">
        <v>17000000</v>
      </c>
      <c r="F175" s="13" t="s">
        <v>4033</v>
      </c>
      <c r="G175" s="20">
        <v>20900000</v>
      </c>
      <c r="H175" s="20">
        <v>20273000</v>
      </c>
      <c r="I175" s="20">
        <v>19646000</v>
      </c>
      <c r="J175" s="20">
        <v>18810000</v>
      </c>
      <c r="K175" s="25">
        <v>20890000</v>
      </c>
      <c r="L175" s="20">
        <f t="shared" si="12"/>
        <v>-10000</v>
      </c>
      <c r="M175" s="22">
        <f t="shared" si="13"/>
        <v>0.8133971291866029</v>
      </c>
      <c r="N175" s="23" t="str">
        <f>IFERROR(VLOOKUP(A175,'[1]CT AR'!$1:$1048576,2,0),"")</f>
        <v/>
      </c>
      <c r="O175" s="24" t="str">
        <f t="shared" ca="1" si="14"/>
        <v/>
      </c>
      <c r="P175" t="str">
        <f t="shared" si="15"/>
        <v/>
      </c>
    </row>
    <row r="176" spans="1:16" x14ac:dyDescent="0.3">
      <c r="A176" t="s">
        <v>5001</v>
      </c>
      <c r="B176" t="str">
        <f>IFERROR(VLOOKUP(A176,'[1]TS Autopress'!$1:$1048576,2,0),"")</f>
        <v/>
      </c>
      <c r="C176" s="19" t="str">
        <f>IFERROR(VLOOKUP(A176,'[1]TS Autopress'!$1:$1048576,3,0),"")</f>
        <v/>
      </c>
      <c r="D176" s="20">
        <v>15610000</v>
      </c>
      <c r="E176" s="20">
        <v>12800000</v>
      </c>
      <c r="F176" s="13" t="s">
        <v>4033</v>
      </c>
      <c r="G176" s="20">
        <v>15610000</v>
      </c>
      <c r="H176" s="20">
        <v>15141700</v>
      </c>
      <c r="I176" s="20">
        <v>14673400</v>
      </c>
      <c r="J176" s="20">
        <v>14049000</v>
      </c>
      <c r="K176" s="25">
        <v>15590000</v>
      </c>
      <c r="L176" s="20">
        <f t="shared" si="12"/>
        <v>-20000</v>
      </c>
      <c r="M176" s="22">
        <f t="shared" si="13"/>
        <v>0.81998718770019219</v>
      </c>
      <c r="N176" s="23" t="str">
        <f>IFERROR(VLOOKUP(A176,'[1]CT AR'!$1:$1048576,2,0),"")</f>
        <v/>
      </c>
      <c r="O176" s="24" t="str">
        <f t="shared" ca="1" si="14"/>
        <v/>
      </c>
      <c r="P176" t="str">
        <f t="shared" si="15"/>
        <v/>
      </c>
    </row>
    <row r="177" spans="1:16" x14ac:dyDescent="0.3">
      <c r="A177" t="s">
        <v>4060</v>
      </c>
      <c r="B177" t="str">
        <f>IFERROR(VLOOKUP(A177,'[1]TS Autopress'!$1:$1048576,2,0),"")</f>
        <v/>
      </c>
      <c r="C177" s="19" t="str">
        <f>IFERROR(VLOOKUP(A177,'[1]TS Autopress'!$1:$1048576,3,0),"")</f>
        <v/>
      </c>
      <c r="D177" s="20">
        <v>28300000</v>
      </c>
      <c r="E177" s="20">
        <v>22800000</v>
      </c>
      <c r="F177" s="13" t="s">
        <v>4033</v>
      </c>
      <c r="G177" s="20">
        <v>28300000</v>
      </c>
      <c r="H177" s="20">
        <v>27451000</v>
      </c>
      <c r="I177" s="20">
        <v>26602000</v>
      </c>
      <c r="J177" s="20">
        <v>25470000</v>
      </c>
      <c r="K177" s="25">
        <v>28990000</v>
      </c>
      <c r="L177" s="20">
        <f t="shared" si="12"/>
        <v>690000</v>
      </c>
      <c r="M177" s="22">
        <f t="shared" si="13"/>
        <v>0.80565371024734977</v>
      </c>
      <c r="N177" s="23">
        <f>IFERROR(VLOOKUP(A177,'[1]CT AR'!$1:$1048576,2,0),"")</f>
        <v>46049.506249999999</v>
      </c>
      <c r="O177" s="24">
        <f t="shared" ca="1" si="14"/>
        <v>145.49375000000146</v>
      </c>
      <c r="P177" t="str">
        <f t="shared" si="15"/>
        <v>SOBRE MERCADO</v>
      </c>
    </row>
    <row r="178" spans="1:16" x14ac:dyDescent="0.3">
      <c r="A178" t="s">
        <v>5008</v>
      </c>
      <c r="B178" t="str">
        <f>IFERROR(VLOOKUP(A178,'[1]TS Autopress'!$1:$1048576,2,0),"")</f>
        <v/>
      </c>
      <c r="C178" s="19" t="str">
        <f>IFERROR(VLOOKUP(A178,'[1]TS Autopress'!$1:$1048576,3,0),"")</f>
        <v/>
      </c>
      <c r="D178" s="20">
        <v>7100000</v>
      </c>
      <c r="E178" s="20">
        <v>5600000</v>
      </c>
      <c r="F178" s="13" t="s">
        <v>4033</v>
      </c>
      <c r="G178" s="20">
        <v>7100000</v>
      </c>
      <c r="H178" s="20">
        <v>6887000</v>
      </c>
      <c r="I178" s="20">
        <v>6674000</v>
      </c>
      <c r="J178" s="20">
        <v>6390000</v>
      </c>
      <c r="K178" s="25">
        <v>6990000</v>
      </c>
      <c r="L178" s="20">
        <f t="shared" si="12"/>
        <v>-110000</v>
      </c>
      <c r="M178" s="22">
        <f t="shared" si="13"/>
        <v>0.78873239436619713</v>
      </c>
      <c r="N178" s="23" t="str">
        <f>IFERROR(VLOOKUP(A178,'[1]CT AR'!$1:$1048576,2,0),"")</f>
        <v/>
      </c>
      <c r="O178" s="24" t="str">
        <f t="shared" ca="1" si="14"/>
        <v/>
      </c>
      <c r="P178" t="str">
        <f t="shared" si="15"/>
        <v/>
      </c>
    </row>
    <row r="179" spans="1:16" x14ac:dyDescent="0.3">
      <c r="A179" t="s">
        <v>189</v>
      </c>
      <c r="B179" t="str">
        <f>IFERROR(VLOOKUP(A179,'[1]TS Autopress'!$1:$1048576,2,0),"")</f>
        <v>NISSAN</v>
      </c>
      <c r="C179" s="19" t="str">
        <f>IFERROR(VLOOKUP(A179,'[1]TS Autopress'!$1:$1048576,3,0),"")</f>
        <v>VERSA</v>
      </c>
      <c r="D179" s="20">
        <v>11800000</v>
      </c>
      <c r="E179" s="20">
        <v>10900000</v>
      </c>
      <c r="F179" s="13" t="s">
        <v>5398</v>
      </c>
      <c r="G179" s="20">
        <v>12154000</v>
      </c>
      <c r="H179" s="20">
        <v>11800000</v>
      </c>
      <c r="I179" s="20">
        <v>11682000</v>
      </c>
      <c r="J179" s="20">
        <v>10974000</v>
      </c>
      <c r="K179" s="25">
        <v>12100000</v>
      </c>
      <c r="L179" s="20">
        <f t="shared" si="12"/>
        <v>300000</v>
      </c>
      <c r="M179" s="22">
        <f t="shared" si="13"/>
        <v>0.92372881355932202</v>
      </c>
      <c r="N179" s="23">
        <f>IFERROR(VLOOKUP(A179,'[1]CT AR'!$1:$1048576,2,0),"")</f>
        <v>45986.681250000001</v>
      </c>
      <c r="O179" s="24">
        <f t="shared" ca="1" si="14"/>
        <v>208.31874999999854</v>
      </c>
      <c r="P179" t="str">
        <f t="shared" si="15"/>
        <v>SOBRE MERCADO</v>
      </c>
    </row>
    <row r="180" spans="1:16" x14ac:dyDescent="0.3">
      <c r="A180" t="s">
        <v>147</v>
      </c>
      <c r="B180" t="str">
        <f>IFERROR(VLOOKUP(A180,'[1]TS Autopress'!$1:$1048576,2,0),"")</f>
        <v>NISSAN</v>
      </c>
      <c r="C180" s="19" t="str">
        <f>IFERROR(VLOOKUP(A180,'[1]TS Autopress'!$1:$1048576,3,0),"")</f>
        <v>VERSA</v>
      </c>
      <c r="D180" s="20">
        <v>10290000</v>
      </c>
      <c r="E180" s="20">
        <v>8300000</v>
      </c>
      <c r="F180" s="13" t="s">
        <v>5398</v>
      </c>
      <c r="G180" s="20">
        <v>10598700</v>
      </c>
      <c r="H180" s="20">
        <v>10290000</v>
      </c>
      <c r="I180" s="20">
        <v>10187100</v>
      </c>
      <c r="J180" s="20">
        <v>9569700</v>
      </c>
      <c r="K180" s="25">
        <v>12100000</v>
      </c>
      <c r="L180" s="20">
        <f t="shared" si="12"/>
        <v>1810000</v>
      </c>
      <c r="M180" s="22">
        <f t="shared" si="13"/>
        <v>0.80660835762876582</v>
      </c>
      <c r="N180" s="23">
        <f>IFERROR(VLOOKUP(A180,'[1]CT AR'!$1:$1048576,2,0),"")</f>
        <v>45986.679166666669</v>
      </c>
      <c r="O180" s="24">
        <f t="shared" ca="1" si="14"/>
        <v>208.32083333333139</v>
      </c>
      <c r="P180" t="str">
        <f t="shared" si="15"/>
        <v>SOBRE MERCADO</v>
      </c>
    </row>
    <row r="181" spans="1:16" x14ac:dyDescent="0.3">
      <c r="A181" t="s">
        <v>134</v>
      </c>
      <c r="B181" t="str">
        <f>IFERROR(VLOOKUP(A181,'[1]TS Autopress'!$1:$1048576,2,0),"")</f>
        <v>CHANGAN</v>
      </c>
      <c r="C181" s="19" t="str">
        <f>IFERROR(VLOOKUP(A181,'[1]TS Autopress'!$1:$1048576,3,0),"")</f>
        <v>CX70</v>
      </c>
      <c r="D181" s="20">
        <v>9500000</v>
      </c>
      <c r="E181" s="20">
        <v>8000000</v>
      </c>
      <c r="F181" s="13" t="s">
        <v>4033</v>
      </c>
      <c r="G181" s="20">
        <v>9500000</v>
      </c>
      <c r="H181" s="20">
        <v>9215000</v>
      </c>
      <c r="I181" s="20">
        <v>8930000</v>
      </c>
      <c r="J181" s="20">
        <v>8550000</v>
      </c>
      <c r="K181" s="25">
        <v>10190000</v>
      </c>
      <c r="L181" s="20">
        <f t="shared" si="12"/>
        <v>690000</v>
      </c>
      <c r="M181" s="22">
        <f t="shared" si="13"/>
        <v>0.84210526315789469</v>
      </c>
      <c r="N181" s="23">
        <f>IFERROR(VLOOKUP(A181,'[1]CT AR'!$1:$1048576,2,0),"")</f>
        <v>45985.734722222223</v>
      </c>
      <c r="O181" s="24">
        <f t="shared" ca="1" si="14"/>
        <v>209.26527777777665</v>
      </c>
      <c r="P181" t="str">
        <f t="shared" si="15"/>
        <v>SOBRE MERCADO</v>
      </c>
    </row>
    <row r="182" spans="1:16" x14ac:dyDescent="0.3">
      <c r="A182" t="s">
        <v>75</v>
      </c>
      <c r="B182" t="str">
        <f>IFERROR(VLOOKUP(A182,'[1]TS Autopress'!$1:$1048576,2,0),"")</f>
        <v>PEUGEOT</v>
      </c>
      <c r="C182" s="19" t="str">
        <f>IFERROR(VLOOKUP(A182,'[1]TS Autopress'!$1:$1048576,3,0),"")</f>
        <v>LANDTREK</v>
      </c>
      <c r="D182" s="20">
        <v>15300000</v>
      </c>
      <c r="E182" s="20">
        <v>14000000</v>
      </c>
      <c r="F182" s="13" t="s">
        <v>4033</v>
      </c>
      <c r="G182" s="20">
        <v>15300000</v>
      </c>
      <c r="H182" s="20">
        <v>14841000</v>
      </c>
      <c r="I182" s="20">
        <v>14382000</v>
      </c>
      <c r="J182" s="20">
        <v>13770000</v>
      </c>
      <c r="K182" s="25">
        <v>14990000</v>
      </c>
      <c r="L182" s="20">
        <f t="shared" si="12"/>
        <v>-310000</v>
      </c>
      <c r="M182" s="22">
        <f t="shared" si="13"/>
        <v>0.91503267973856206</v>
      </c>
      <c r="N182" s="23">
        <f>IFERROR(VLOOKUP(A182,'[1]CT AR'!$1:$1048576,2,0),"")</f>
        <v>45895.552777777775</v>
      </c>
      <c r="O182" s="24">
        <f t="shared" ca="1" si="14"/>
        <v>299.44722222222481</v>
      </c>
      <c r="P182" t="str">
        <f t="shared" si="15"/>
        <v>BAJO MERCADO</v>
      </c>
    </row>
    <row r="183" spans="1:16" x14ac:dyDescent="0.3">
      <c r="A183" t="s">
        <v>168</v>
      </c>
      <c r="B183" t="str">
        <f>IFERROR(VLOOKUP(A183,'[1]TS Autopress'!$1:$1048576,2,0),"")</f>
        <v>TOYOTA</v>
      </c>
      <c r="C183" s="19" t="str">
        <f>IFERROR(VLOOKUP(A183,'[1]TS Autopress'!$1:$1048576,3,0),"")</f>
        <v>C-HR</v>
      </c>
      <c r="D183" s="20">
        <v>19000000</v>
      </c>
      <c r="E183" s="20">
        <v>16350000</v>
      </c>
      <c r="F183" s="13" t="s">
        <v>4033</v>
      </c>
      <c r="G183" s="20">
        <v>19000000</v>
      </c>
      <c r="H183" s="20">
        <v>18430000</v>
      </c>
      <c r="I183" s="20">
        <v>17860000</v>
      </c>
      <c r="J183" s="20">
        <v>17100000</v>
      </c>
      <c r="K183" s="25">
        <v>14990000</v>
      </c>
      <c r="L183" s="20">
        <f t="shared" si="12"/>
        <v>-4010000</v>
      </c>
      <c r="M183" s="22">
        <f t="shared" si="13"/>
        <v>0.86052631578947369</v>
      </c>
      <c r="N183" s="23">
        <f>IFERROR(VLOOKUP(A183,'[1]CT AR'!$1:$1048576,2,0),"")</f>
        <v>45897.724305555559</v>
      </c>
      <c r="O183" s="24">
        <f t="shared" ca="1" si="14"/>
        <v>297.27569444444089</v>
      </c>
      <c r="P183" t="str">
        <f t="shared" si="15"/>
        <v>BAJO MERCADO</v>
      </c>
    </row>
    <row r="184" spans="1:16" x14ac:dyDescent="0.3">
      <c r="A184" t="s">
        <v>153</v>
      </c>
      <c r="B184" t="str">
        <f>IFERROR(VLOOKUP(A184,'[1]TS Autopress'!$1:$1048576,2,0),"")</f>
        <v>JEEP</v>
      </c>
      <c r="C184" s="19" t="str">
        <f>IFERROR(VLOOKUP(A184,'[1]TS Autopress'!$1:$1048576,3,0),"")</f>
        <v>COMPASS</v>
      </c>
      <c r="D184" s="20">
        <v>24400000</v>
      </c>
      <c r="E184" s="20">
        <v>21500000</v>
      </c>
      <c r="F184" s="13" t="s">
        <v>4033</v>
      </c>
      <c r="G184" s="20">
        <v>24400000</v>
      </c>
      <c r="H184" s="20">
        <v>23668000</v>
      </c>
      <c r="I184" s="20">
        <v>22936000</v>
      </c>
      <c r="J184" s="20">
        <v>21960000</v>
      </c>
      <c r="K184" s="25">
        <v>22990000</v>
      </c>
      <c r="L184" s="20">
        <f t="shared" si="12"/>
        <v>-1410000</v>
      </c>
      <c r="M184" s="22">
        <f t="shared" si="13"/>
        <v>0.88114754098360659</v>
      </c>
      <c r="N184" s="23">
        <f>IFERROR(VLOOKUP(A184,'[1]CT AR'!$1:$1048576,2,0),"")</f>
        <v>45899.45208333333</v>
      </c>
      <c r="O184" s="24">
        <f t="shared" ca="1" si="14"/>
        <v>295.54791666667006</v>
      </c>
      <c r="P184" t="str">
        <f t="shared" si="15"/>
        <v>BAJO MERCADO</v>
      </c>
    </row>
    <row r="185" spans="1:16" x14ac:dyDescent="0.3">
      <c r="A185" t="s">
        <v>306</v>
      </c>
      <c r="B185" t="str">
        <f>IFERROR(VLOOKUP(A185,'[1]TS Autopress'!$1:$1048576,2,0),"")</f>
        <v>RAM</v>
      </c>
      <c r="C185" s="19" t="str">
        <f>IFERROR(VLOOKUP(A185,'[1]TS Autopress'!$1:$1048576,3,0),"")</f>
        <v>NEW 1500</v>
      </c>
      <c r="D185" s="20">
        <v>17800000</v>
      </c>
      <c r="E185" s="20">
        <v>17000000</v>
      </c>
      <c r="F185" s="13" t="s">
        <v>5398</v>
      </c>
      <c r="G185" s="20">
        <v>18334000</v>
      </c>
      <c r="H185" s="20">
        <v>17800000</v>
      </c>
      <c r="I185" s="20">
        <v>17622000</v>
      </c>
      <c r="J185" s="20">
        <v>16554000</v>
      </c>
      <c r="K185" s="25">
        <v>18990000</v>
      </c>
      <c r="L185" s="20">
        <f t="shared" si="12"/>
        <v>1190000</v>
      </c>
      <c r="M185" s="22">
        <f t="shared" si="13"/>
        <v>0.9550561797752809</v>
      </c>
      <c r="N185" s="23">
        <f>IFERROR(VLOOKUP(A185,'[1]CT AR'!$1:$1048576,2,0),"")</f>
        <v>45987.724305555559</v>
      </c>
      <c r="O185" s="24">
        <f t="shared" ca="1" si="14"/>
        <v>207.27569444444089</v>
      </c>
      <c r="P185" t="str">
        <f t="shared" si="15"/>
        <v>SOBRE MERCADO</v>
      </c>
    </row>
    <row r="186" spans="1:16" x14ac:dyDescent="0.3">
      <c r="A186" t="s">
        <v>311</v>
      </c>
      <c r="B186" t="str">
        <f>IFERROR(VLOOKUP(A186,'[1]TS Autopress'!$1:$1048576,2,0),"")</f>
        <v>CHERY</v>
      </c>
      <c r="C186" s="19" t="str">
        <f>IFERROR(VLOOKUP(A186,'[1]TS Autopress'!$1:$1048576,3,0),"")</f>
        <v>TIGGO 7 PRO</v>
      </c>
      <c r="D186" s="20">
        <v>13900000</v>
      </c>
      <c r="E186" s="20">
        <v>12000000</v>
      </c>
      <c r="F186" s="13" t="s">
        <v>5398</v>
      </c>
      <c r="G186" s="20">
        <v>14317000</v>
      </c>
      <c r="H186" s="20">
        <v>13900000</v>
      </c>
      <c r="I186" s="20">
        <v>13761000</v>
      </c>
      <c r="J186" s="20">
        <v>12927000</v>
      </c>
      <c r="K186" s="25">
        <v>14390000</v>
      </c>
      <c r="L186" s="20">
        <f t="shared" si="12"/>
        <v>490000</v>
      </c>
      <c r="M186" s="22">
        <f t="shared" si="13"/>
        <v>0.86330935251798557</v>
      </c>
      <c r="N186" s="23">
        <f>IFERROR(VLOOKUP(A186,'[1]CT AR'!$1:$1048576,2,0),"")</f>
        <v>45987.488888888889</v>
      </c>
      <c r="O186" s="24">
        <f t="shared" ca="1" si="14"/>
        <v>207.51111111111095</v>
      </c>
      <c r="P186" t="str">
        <f t="shared" si="15"/>
        <v>SOBRE MERCADO</v>
      </c>
    </row>
    <row r="187" spans="1:16" x14ac:dyDescent="0.3">
      <c r="A187" t="s">
        <v>290</v>
      </c>
      <c r="B187" t="str">
        <f>IFERROR(VLOOKUP(A187,'[1]TS Autopress'!$1:$1048576,2,0),"")</f>
        <v>PEUGEOT</v>
      </c>
      <c r="C187" s="19" t="str">
        <f>IFERROR(VLOOKUP(A187,'[1]TS Autopress'!$1:$1048576,3,0),"")</f>
        <v>NUEVO 3008</v>
      </c>
      <c r="D187" s="20">
        <v>18200000</v>
      </c>
      <c r="E187" s="20">
        <v>16000000</v>
      </c>
      <c r="F187" s="13" t="s">
        <v>4033</v>
      </c>
      <c r="G187" s="20">
        <v>18200000</v>
      </c>
      <c r="H187" s="20">
        <v>17654000</v>
      </c>
      <c r="I187" s="20">
        <v>17108000</v>
      </c>
      <c r="J187" s="20">
        <v>16380000</v>
      </c>
      <c r="K187" s="25">
        <v>18790000</v>
      </c>
      <c r="L187" s="20">
        <f t="shared" si="12"/>
        <v>590000</v>
      </c>
      <c r="M187" s="22">
        <f t="shared" si="13"/>
        <v>0.87912087912087911</v>
      </c>
      <c r="N187" s="23">
        <f>IFERROR(VLOOKUP(A187,'[1]CT AR'!$1:$1048576,2,0),"")</f>
        <v>45987.771527777775</v>
      </c>
      <c r="O187" s="24">
        <f t="shared" ca="1" si="14"/>
        <v>207.22847222222481</v>
      </c>
      <c r="P187" t="str">
        <f t="shared" si="15"/>
        <v>SOBRE MERCADO</v>
      </c>
    </row>
    <row r="188" spans="1:16" x14ac:dyDescent="0.3">
      <c r="A188" t="s">
        <v>285</v>
      </c>
      <c r="B188" t="str">
        <f>IFERROR(VLOOKUP(A188,'[1]TS Autopress'!$1:$1048576,2,0),"")</f>
        <v>HYUNDAI</v>
      </c>
      <c r="C188" s="19" t="str">
        <f>IFERROR(VLOOKUP(A188,'[1]TS Autopress'!$1:$1048576,3,0),"")</f>
        <v>STARIA</v>
      </c>
      <c r="D188" s="20">
        <v>23900000</v>
      </c>
      <c r="E188" s="20">
        <v>20000000</v>
      </c>
      <c r="F188" s="13" t="s">
        <v>4033</v>
      </c>
      <c r="G188" s="20">
        <v>23900000</v>
      </c>
      <c r="H188" s="20">
        <v>23183000</v>
      </c>
      <c r="I188" s="20">
        <v>22466000</v>
      </c>
      <c r="J188" s="20">
        <v>21510000</v>
      </c>
      <c r="K188" s="25">
        <v>23290000</v>
      </c>
      <c r="L188" s="20">
        <f t="shared" si="12"/>
        <v>-610000</v>
      </c>
      <c r="M188" s="22">
        <f t="shared" si="13"/>
        <v>0.83682008368200833</v>
      </c>
      <c r="N188" s="23">
        <f>IFERROR(VLOOKUP(A188,'[1]CT AR'!$1:$1048576,2,0),"")</f>
        <v>45899.588888888888</v>
      </c>
      <c r="O188" s="24">
        <f t="shared" ca="1" si="14"/>
        <v>295.4111111111124</v>
      </c>
      <c r="P188" t="str">
        <f t="shared" si="15"/>
        <v>BAJO MERCADO</v>
      </c>
    </row>
    <row r="189" spans="1:16" x14ac:dyDescent="0.3">
      <c r="A189" t="s">
        <v>190</v>
      </c>
      <c r="B189" t="str">
        <f>IFERROR(VLOOKUP(A189,'[1]TS Autopress'!$1:$1048576,2,0),"")</f>
        <v/>
      </c>
      <c r="C189" s="19" t="str">
        <f>IFERROR(VLOOKUP(A189,'[1]TS Autopress'!$1:$1048576,3,0),"")</f>
        <v/>
      </c>
      <c r="D189" s="20">
        <v>25200000</v>
      </c>
      <c r="E189" s="20">
        <v>22200000</v>
      </c>
      <c r="F189" s="13" t="s">
        <v>4033</v>
      </c>
      <c r="G189" s="20">
        <v>25200000</v>
      </c>
      <c r="H189" s="20">
        <v>24444000</v>
      </c>
      <c r="I189" s="20">
        <v>23688000</v>
      </c>
      <c r="J189" s="20">
        <v>22680000</v>
      </c>
      <c r="K189" s="25">
        <v>26190000</v>
      </c>
      <c r="L189" s="20">
        <f t="shared" si="12"/>
        <v>990000</v>
      </c>
      <c r="M189" s="22">
        <f t="shared" si="13"/>
        <v>0.88095238095238093</v>
      </c>
      <c r="N189" s="23">
        <f>IFERROR(VLOOKUP(A189,'[1]CT AR'!$1:$1048576,2,0),"")</f>
        <v>45982.4375</v>
      </c>
      <c r="O189" s="24">
        <f t="shared" ca="1" si="14"/>
        <v>212.5625</v>
      </c>
      <c r="P189" t="str">
        <f t="shared" si="15"/>
        <v>SOBRE MERCADO</v>
      </c>
    </row>
    <row r="190" spans="1:16" x14ac:dyDescent="0.3">
      <c r="A190" t="s">
        <v>53</v>
      </c>
      <c r="B190" t="str">
        <f>IFERROR(VLOOKUP(A190,'[1]TS Autopress'!$1:$1048576,2,0),"")</f>
        <v>EXEED</v>
      </c>
      <c r="C190" s="19" t="str">
        <f>IFERROR(VLOOKUP(A190,'[1]TS Autopress'!$1:$1048576,3,0),"")</f>
        <v>TXL</v>
      </c>
      <c r="D190" s="20">
        <v>19300000</v>
      </c>
      <c r="E190" s="20">
        <v>17800000</v>
      </c>
      <c r="F190" s="13" t="s">
        <v>4033</v>
      </c>
      <c r="G190" s="20">
        <v>19300000</v>
      </c>
      <c r="H190" s="20">
        <v>18721000</v>
      </c>
      <c r="I190" s="20">
        <v>18142000</v>
      </c>
      <c r="J190" s="20">
        <v>17370000</v>
      </c>
      <c r="K190" s="25">
        <v>19290000</v>
      </c>
      <c r="L190" s="20">
        <f t="shared" si="12"/>
        <v>-10000</v>
      </c>
      <c r="M190" s="22">
        <f t="shared" si="13"/>
        <v>0.92227979274611394</v>
      </c>
      <c r="N190" s="23">
        <f>IFERROR(VLOOKUP(A190,'[1]CT AR'!$1:$1048576,2,0),"")</f>
        <v>45957.502083333333</v>
      </c>
      <c r="O190" s="24">
        <f t="shared" ca="1" si="14"/>
        <v>237.49791666666715</v>
      </c>
      <c r="P190" t="str">
        <f t="shared" si="15"/>
        <v>BAJO MERCADO</v>
      </c>
    </row>
    <row r="191" spans="1:16" x14ac:dyDescent="0.3">
      <c r="A191" t="s">
        <v>5016</v>
      </c>
      <c r="B191" t="str">
        <f>IFERROR(VLOOKUP(A191,'[1]TS Autopress'!$1:$1048576,2,0),"")</f>
        <v/>
      </c>
      <c r="C191" s="19" t="str">
        <f>IFERROR(VLOOKUP(A191,'[1]TS Autopress'!$1:$1048576,3,0),"")</f>
        <v/>
      </c>
      <c r="D191" s="20">
        <v>14300000</v>
      </c>
      <c r="E191" s="20">
        <v>11400000</v>
      </c>
      <c r="F191" s="13" t="s">
        <v>5399</v>
      </c>
      <c r="G191" s="20">
        <v>13299000</v>
      </c>
      <c r="H191" s="20">
        <v>12870000</v>
      </c>
      <c r="I191" s="20">
        <v>12155000</v>
      </c>
      <c r="J191" s="20">
        <v>11440000</v>
      </c>
      <c r="K191" s="25">
        <v>13390000</v>
      </c>
      <c r="L191" s="20">
        <f t="shared" si="12"/>
        <v>-910000</v>
      </c>
      <c r="M191" s="22">
        <f t="shared" si="13"/>
        <v>0.79720279720279719</v>
      </c>
      <c r="N191" s="23" t="str">
        <f>IFERROR(VLOOKUP(A191,'[1]CT AR'!$1:$1048576,2,0),"")</f>
        <v/>
      </c>
      <c r="O191" s="24" t="str">
        <f t="shared" ca="1" si="14"/>
        <v/>
      </c>
      <c r="P191" t="str">
        <f t="shared" si="15"/>
        <v/>
      </c>
    </row>
    <row r="192" spans="1:16" x14ac:dyDescent="0.3">
      <c r="A192" t="s">
        <v>5018</v>
      </c>
      <c r="B192" t="str">
        <f>IFERROR(VLOOKUP(A192,'[1]TS Autopress'!$1:$1048576,2,0),"")</f>
        <v/>
      </c>
      <c r="C192" s="19" t="str">
        <f>IFERROR(VLOOKUP(A192,'[1]TS Autopress'!$1:$1048576,3,0),"")</f>
        <v/>
      </c>
      <c r="D192" s="20">
        <v>13900000</v>
      </c>
      <c r="E192" s="20">
        <v>11500000</v>
      </c>
      <c r="F192" s="13" t="s">
        <v>4033</v>
      </c>
      <c r="G192" s="20">
        <v>13900000</v>
      </c>
      <c r="H192" s="20">
        <v>13483000</v>
      </c>
      <c r="I192" s="20">
        <v>13066000</v>
      </c>
      <c r="J192" s="20">
        <v>12510000</v>
      </c>
      <c r="K192" s="25">
        <v>13490000</v>
      </c>
      <c r="L192" s="20">
        <f t="shared" si="12"/>
        <v>-410000</v>
      </c>
      <c r="M192" s="22">
        <f t="shared" si="13"/>
        <v>0.82733812949640284</v>
      </c>
      <c r="N192" s="23" t="str">
        <f>IFERROR(VLOOKUP(A192,'[1]CT AR'!$1:$1048576,2,0),"")</f>
        <v/>
      </c>
      <c r="O192" s="24" t="str">
        <f t="shared" ca="1" si="14"/>
        <v/>
      </c>
      <c r="P192" t="str">
        <f t="shared" si="15"/>
        <v/>
      </c>
    </row>
    <row r="193" spans="1:16" x14ac:dyDescent="0.3">
      <c r="A193" t="s">
        <v>5021</v>
      </c>
      <c r="B193" t="str">
        <f>IFERROR(VLOOKUP(A193,'[1]TS Autopress'!$1:$1048576,2,0),"")</f>
        <v/>
      </c>
      <c r="C193" s="19" t="str">
        <f>IFERROR(VLOOKUP(A193,'[1]TS Autopress'!$1:$1048576,3,0),"")</f>
        <v/>
      </c>
      <c r="D193" s="20">
        <v>11990000</v>
      </c>
      <c r="E193" s="20">
        <v>10000000</v>
      </c>
      <c r="F193" s="13" t="s">
        <v>4033</v>
      </c>
      <c r="G193" s="20">
        <v>11990000</v>
      </c>
      <c r="H193" s="20">
        <v>11630300</v>
      </c>
      <c r="I193" s="20">
        <v>11270600</v>
      </c>
      <c r="J193" s="20">
        <v>10791000</v>
      </c>
      <c r="K193" s="25">
        <v>11990000</v>
      </c>
      <c r="L193" s="20">
        <f t="shared" si="12"/>
        <v>0</v>
      </c>
      <c r="M193" s="22">
        <f t="shared" si="13"/>
        <v>0.8340283569641368</v>
      </c>
      <c r="N193" s="23" t="str">
        <f>IFERROR(VLOOKUP(A193,'[1]CT AR'!$1:$1048576,2,0),"")</f>
        <v/>
      </c>
      <c r="O193" s="24" t="str">
        <f t="shared" ca="1" si="14"/>
        <v/>
      </c>
      <c r="P193" t="str">
        <f t="shared" si="15"/>
        <v/>
      </c>
    </row>
    <row r="194" spans="1:16" x14ac:dyDescent="0.3">
      <c r="A194" t="s">
        <v>5023</v>
      </c>
      <c r="B194" t="str">
        <f>IFERROR(VLOOKUP(A194,'[1]TS Autopress'!$1:$1048576,2,0),"")</f>
        <v/>
      </c>
      <c r="C194" s="19" t="str">
        <f>IFERROR(VLOOKUP(A194,'[1]TS Autopress'!$1:$1048576,3,0),"")</f>
        <v/>
      </c>
      <c r="D194" s="20">
        <v>11880000</v>
      </c>
      <c r="E194" s="20">
        <v>10000000</v>
      </c>
      <c r="F194" s="13" t="s">
        <v>4033</v>
      </c>
      <c r="G194" s="20">
        <v>11880000</v>
      </c>
      <c r="H194" s="20">
        <v>11523600</v>
      </c>
      <c r="I194" s="20">
        <v>11167200</v>
      </c>
      <c r="J194" s="20">
        <v>10692000</v>
      </c>
      <c r="K194" s="25">
        <v>11990000</v>
      </c>
      <c r="L194" s="20">
        <f t="shared" si="12"/>
        <v>110000</v>
      </c>
      <c r="M194" s="22">
        <f t="shared" si="13"/>
        <v>0.84175084175084181</v>
      </c>
      <c r="N194" s="23" t="str">
        <f>IFERROR(VLOOKUP(A194,'[1]CT AR'!$1:$1048576,2,0),"")</f>
        <v/>
      </c>
      <c r="O194" s="24" t="str">
        <f t="shared" ca="1" si="14"/>
        <v/>
      </c>
      <c r="P194" t="str">
        <f t="shared" si="15"/>
        <v/>
      </c>
    </row>
    <row r="195" spans="1:16" x14ac:dyDescent="0.3">
      <c r="A195" t="s">
        <v>5026</v>
      </c>
      <c r="B195" t="str">
        <f>IFERROR(VLOOKUP(A195,'[1]TS Autopress'!$1:$1048576,2,0),"")</f>
        <v/>
      </c>
      <c r="C195" s="19" t="str">
        <f>IFERROR(VLOOKUP(A195,'[1]TS Autopress'!$1:$1048576,3,0),"")</f>
        <v/>
      </c>
      <c r="D195" s="20">
        <v>10100000</v>
      </c>
      <c r="E195" s="20">
        <v>7500000</v>
      </c>
      <c r="F195" s="13" t="s">
        <v>5399</v>
      </c>
      <c r="G195" s="20">
        <v>9393000</v>
      </c>
      <c r="H195" s="20">
        <v>9090000</v>
      </c>
      <c r="I195" s="20">
        <v>8585000</v>
      </c>
      <c r="J195" s="20">
        <v>8080000</v>
      </c>
      <c r="K195" s="25">
        <v>9390000</v>
      </c>
      <c r="L195" s="20">
        <f t="shared" si="12"/>
        <v>-710000</v>
      </c>
      <c r="M195" s="22">
        <f t="shared" si="13"/>
        <v>0.74257425742574257</v>
      </c>
      <c r="N195" s="23" t="str">
        <f>IFERROR(VLOOKUP(A195,'[1]CT AR'!$1:$1048576,2,0),"")</f>
        <v/>
      </c>
      <c r="O195" s="24" t="str">
        <f t="shared" ca="1" si="14"/>
        <v/>
      </c>
      <c r="P195" t="str">
        <f t="shared" si="15"/>
        <v/>
      </c>
    </row>
    <row r="196" spans="1:16" x14ac:dyDescent="0.3">
      <c r="A196" t="s">
        <v>318</v>
      </c>
      <c r="B196" t="str">
        <f>IFERROR(VLOOKUP(A196,'[1]TS Autopress'!$1:$1048576,2,0),"")</f>
        <v>FORD</v>
      </c>
      <c r="C196" s="19" t="str">
        <f>IFERROR(VLOOKUP(A196,'[1]TS Autopress'!$1:$1048576,3,0),"")</f>
        <v>NEW F-150 RAPTOR</v>
      </c>
      <c r="D196" s="20">
        <v>42400000</v>
      </c>
      <c r="E196" s="20">
        <v>34200000</v>
      </c>
      <c r="F196" s="13" t="s">
        <v>5399</v>
      </c>
      <c r="G196" s="20">
        <v>39432000</v>
      </c>
      <c r="H196" s="20">
        <v>38160000</v>
      </c>
      <c r="I196" s="20">
        <v>36040000</v>
      </c>
      <c r="J196" s="20">
        <v>33920000</v>
      </c>
      <c r="K196" s="25">
        <v>42490000</v>
      </c>
      <c r="L196" s="20">
        <f t="shared" si="12"/>
        <v>90000</v>
      </c>
      <c r="M196" s="22">
        <f t="shared" si="13"/>
        <v>0.80660377358490565</v>
      </c>
      <c r="N196" s="23">
        <f>IFERROR(VLOOKUP(A196,'[1]CT AR'!$1:$1048576,2,0),"")</f>
        <v>45959.523611111108</v>
      </c>
      <c r="O196" s="24">
        <f t="shared" ca="1" si="14"/>
        <v>235.47638888889196</v>
      </c>
      <c r="P196" t="str">
        <f t="shared" si="15"/>
        <v>SOBRE MERCADO</v>
      </c>
    </row>
    <row r="197" spans="1:16" x14ac:dyDescent="0.3">
      <c r="A197" t="s">
        <v>5028</v>
      </c>
      <c r="B197" t="str">
        <f>IFERROR(VLOOKUP(A197,'[1]TS Autopress'!$1:$1048576,2,0),"")</f>
        <v/>
      </c>
      <c r="C197" s="19" t="str">
        <f>IFERROR(VLOOKUP(A197,'[1]TS Autopress'!$1:$1048576,3,0),"")</f>
        <v/>
      </c>
      <c r="D197" s="20">
        <v>9970000</v>
      </c>
      <c r="E197" s="20">
        <v>7700000</v>
      </c>
      <c r="F197" s="13" t="s">
        <v>4033</v>
      </c>
      <c r="G197" s="20">
        <v>9970000</v>
      </c>
      <c r="H197" s="20">
        <v>9670900</v>
      </c>
      <c r="I197" s="20">
        <v>9371800</v>
      </c>
      <c r="J197" s="20">
        <v>8973000</v>
      </c>
      <c r="K197" s="25">
        <v>9990000</v>
      </c>
      <c r="L197" s="20">
        <f t="shared" si="12"/>
        <v>20000</v>
      </c>
      <c r="M197" s="22">
        <f t="shared" si="13"/>
        <v>0.77231695085255769</v>
      </c>
      <c r="N197" s="23" t="str">
        <f>IFERROR(VLOOKUP(A197,'[1]CT AR'!$1:$1048576,2,0),"")</f>
        <v/>
      </c>
      <c r="O197" s="24" t="str">
        <f t="shared" ca="1" si="14"/>
        <v/>
      </c>
      <c r="P197" t="str">
        <f t="shared" si="15"/>
        <v/>
      </c>
    </row>
    <row r="198" spans="1:16" x14ac:dyDescent="0.3">
      <c r="A198" t="s">
        <v>5030</v>
      </c>
      <c r="B198" t="str">
        <f>IFERROR(VLOOKUP(A198,'[1]TS Autopress'!$1:$1048576,2,0),"")</f>
        <v/>
      </c>
      <c r="C198" s="19" t="str">
        <f>IFERROR(VLOOKUP(A198,'[1]TS Autopress'!$1:$1048576,3,0),"")</f>
        <v/>
      </c>
      <c r="D198" s="20">
        <v>16180000</v>
      </c>
      <c r="E198" s="20">
        <v>13500000</v>
      </c>
      <c r="F198" s="13" t="s">
        <v>4033</v>
      </c>
      <c r="G198" s="20">
        <v>16180000</v>
      </c>
      <c r="H198" s="20">
        <v>15694600</v>
      </c>
      <c r="I198" s="20">
        <v>15209200</v>
      </c>
      <c r="J198" s="20">
        <v>14562000</v>
      </c>
      <c r="K198" s="25">
        <v>16190000</v>
      </c>
      <c r="L198" s="20">
        <f t="shared" si="12"/>
        <v>10000</v>
      </c>
      <c r="M198" s="22">
        <f t="shared" si="13"/>
        <v>0.83436341161928307</v>
      </c>
      <c r="N198" s="23" t="str">
        <f>IFERROR(VLOOKUP(A198,'[1]CT AR'!$1:$1048576,2,0),"")</f>
        <v/>
      </c>
      <c r="O198" s="24" t="str">
        <f t="shared" ca="1" si="14"/>
        <v/>
      </c>
      <c r="P198" t="str">
        <f t="shared" si="15"/>
        <v/>
      </c>
    </row>
    <row r="199" spans="1:16" x14ac:dyDescent="0.3">
      <c r="A199" t="s">
        <v>5031</v>
      </c>
      <c r="B199" t="str">
        <f>IFERROR(VLOOKUP(A199,'[1]TS Autopress'!$1:$1048576,2,0),"")</f>
        <v/>
      </c>
      <c r="C199" s="19" t="str">
        <f>IFERROR(VLOOKUP(A199,'[1]TS Autopress'!$1:$1048576,3,0),"")</f>
        <v/>
      </c>
      <c r="D199" s="20">
        <v>11700000</v>
      </c>
      <c r="E199" s="20">
        <v>9500000</v>
      </c>
      <c r="F199" s="13" t="s">
        <v>4033</v>
      </c>
      <c r="G199" s="20">
        <v>11700000</v>
      </c>
      <c r="H199" s="20">
        <v>11349000</v>
      </c>
      <c r="I199" s="20">
        <v>10998000</v>
      </c>
      <c r="J199" s="20">
        <v>10530000</v>
      </c>
      <c r="K199" s="25">
        <v>11690000</v>
      </c>
      <c r="L199" s="20">
        <f t="shared" si="12"/>
        <v>-10000</v>
      </c>
      <c r="M199" s="22">
        <f t="shared" si="13"/>
        <v>0.81196581196581197</v>
      </c>
      <c r="N199" s="23" t="str">
        <f>IFERROR(VLOOKUP(A199,'[1]CT AR'!$1:$1048576,2,0),"")</f>
        <v/>
      </c>
      <c r="O199" s="24" t="str">
        <f t="shared" ca="1" si="14"/>
        <v/>
      </c>
      <c r="P199" t="str">
        <f t="shared" si="15"/>
        <v/>
      </c>
    </row>
    <row r="200" spans="1:16" x14ac:dyDescent="0.3">
      <c r="A200" t="s">
        <v>5034</v>
      </c>
      <c r="B200" t="str">
        <f>IFERROR(VLOOKUP(A200,'[1]TS Autopress'!$1:$1048576,2,0),"")</f>
        <v/>
      </c>
      <c r="C200" s="19" t="str">
        <f>IFERROR(VLOOKUP(A200,'[1]TS Autopress'!$1:$1048576,3,0),"")</f>
        <v/>
      </c>
      <c r="D200" s="20">
        <v>6810000</v>
      </c>
      <c r="E200" s="20">
        <v>5200000</v>
      </c>
      <c r="F200" s="13" t="s">
        <v>4033</v>
      </c>
      <c r="G200" s="20">
        <v>6810000</v>
      </c>
      <c r="H200" s="20">
        <v>6605700</v>
      </c>
      <c r="I200" s="20">
        <v>6401400</v>
      </c>
      <c r="J200" s="20">
        <v>6129000</v>
      </c>
      <c r="K200" s="25">
        <v>6790000</v>
      </c>
      <c r="L200" s="20">
        <f t="shared" si="12"/>
        <v>-20000</v>
      </c>
      <c r="M200" s="22">
        <f t="shared" si="13"/>
        <v>0.76358296622613808</v>
      </c>
      <c r="N200" s="23" t="str">
        <f>IFERROR(VLOOKUP(A200,'[1]CT AR'!$1:$1048576,2,0),"")</f>
        <v/>
      </c>
      <c r="O200" s="24" t="str">
        <f t="shared" ca="1" si="14"/>
        <v/>
      </c>
      <c r="P200" t="str">
        <f t="shared" si="15"/>
        <v/>
      </c>
    </row>
    <row r="201" spans="1:16" x14ac:dyDescent="0.3">
      <c r="A201" t="s">
        <v>5037</v>
      </c>
      <c r="B201" t="str">
        <f>IFERROR(VLOOKUP(A201,'[1]TS Autopress'!$1:$1048576,2,0),"")</f>
        <v/>
      </c>
      <c r="C201" s="19" t="str">
        <f>IFERROR(VLOOKUP(A201,'[1]TS Autopress'!$1:$1048576,3,0),"")</f>
        <v/>
      </c>
      <c r="D201" s="20">
        <v>7730000</v>
      </c>
      <c r="E201" s="20">
        <v>6200000</v>
      </c>
      <c r="F201" s="13" t="s">
        <v>5398</v>
      </c>
      <c r="G201" s="20">
        <v>7961900</v>
      </c>
      <c r="H201" s="20">
        <v>7730000</v>
      </c>
      <c r="I201" s="20">
        <v>7652700</v>
      </c>
      <c r="J201" s="20">
        <v>7188900</v>
      </c>
      <c r="K201" s="25">
        <v>7490000</v>
      </c>
      <c r="L201" s="20">
        <f t="shared" si="12"/>
        <v>-240000</v>
      </c>
      <c r="M201" s="22">
        <f t="shared" si="13"/>
        <v>0.80206985769728334</v>
      </c>
      <c r="N201" s="23" t="str">
        <f>IFERROR(VLOOKUP(A201,'[1]CT AR'!$1:$1048576,2,0),"")</f>
        <v/>
      </c>
      <c r="O201" s="24" t="str">
        <f t="shared" ca="1" si="14"/>
        <v/>
      </c>
      <c r="P201" t="str">
        <f t="shared" si="15"/>
        <v/>
      </c>
    </row>
    <row r="202" spans="1:16" x14ac:dyDescent="0.3">
      <c r="A202" t="s">
        <v>5038</v>
      </c>
      <c r="B202" t="str">
        <f>IFERROR(VLOOKUP(A202,'[1]TS Autopress'!$1:$1048576,2,0),"")</f>
        <v/>
      </c>
      <c r="C202" s="19" t="str">
        <f>IFERROR(VLOOKUP(A202,'[1]TS Autopress'!$1:$1048576,3,0),"")</f>
        <v/>
      </c>
      <c r="D202" s="20">
        <v>33170000</v>
      </c>
      <c r="E202" s="20">
        <v>27000000</v>
      </c>
      <c r="F202" s="13" t="s">
        <v>5399</v>
      </c>
      <c r="G202" s="20">
        <v>30848100</v>
      </c>
      <c r="H202" s="20">
        <v>29853000</v>
      </c>
      <c r="I202" s="20">
        <v>28194500</v>
      </c>
      <c r="J202" s="20">
        <v>26536000</v>
      </c>
      <c r="K202" s="25">
        <v>30990000</v>
      </c>
      <c r="L202" s="20">
        <f t="shared" si="12"/>
        <v>-2180000</v>
      </c>
      <c r="M202" s="22">
        <f t="shared" si="13"/>
        <v>0.81398854386493824</v>
      </c>
      <c r="N202" s="23" t="str">
        <f>IFERROR(VLOOKUP(A202,'[1]CT AR'!$1:$1048576,2,0),"")</f>
        <v/>
      </c>
      <c r="O202" s="24" t="str">
        <f t="shared" ca="1" si="14"/>
        <v/>
      </c>
      <c r="P202" t="str">
        <f t="shared" si="15"/>
        <v/>
      </c>
    </row>
    <row r="203" spans="1:16" x14ac:dyDescent="0.3">
      <c r="A203" t="s">
        <v>5040</v>
      </c>
      <c r="B203" t="str">
        <f>IFERROR(VLOOKUP(A203,'[1]TS Autopress'!$1:$1048576,2,0),"")</f>
        <v/>
      </c>
      <c r="C203" s="19" t="str">
        <f>IFERROR(VLOOKUP(A203,'[1]TS Autopress'!$1:$1048576,3,0),"")</f>
        <v/>
      </c>
      <c r="D203" s="20">
        <v>20540000</v>
      </c>
      <c r="E203" s="20">
        <v>16000000</v>
      </c>
      <c r="F203" s="13" t="s">
        <v>4033</v>
      </c>
      <c r="G203" s="20">
        <v>20540000</v>
      </c>
      <c r="H203" s="20">
        <v>19923800</v>
      </c>
      <c r="I203" s="20">
        <v>19307600</v>
      </c>
      <c r="J203" s="20">
        <v>18486000</v>
      </c>
      <c r="K203" s="25">
        <v>19990000</v>
      </c>
      <c r="L203" s="20">
        <f t="shared" si="12"/>
        <v>-550000</v>
      </c>
      <c r="M203" s="22">
        <f t="shared" si="13"/>
        <v>0.77896786757546255</v>
      </c>
      <c r="N203" s="23" t="str">
        <f>IFERROR(VLOOKUP(A203,'[1]CT AR'!$1:$1048576,2,0),"")</f>
        <v/>
      </c>
      <c r="O203" s="24" t="str">
        <f t="shared" ca="1" si="14"/>
        <v/>
      </c>
      <c r="P203" t="str">
        <f t="shared" si="15"/>
        <v/>
      </c>
    </row>
    <row r="204" spans="1:16" x14ac:dyDescent="0.3">
      <c r="A204" t="s">
        <v>5043</v>
      </c>
      <c r="B204" t="str">
        <f>IFERROR(VLOOKUP(A204,'[1]TS Autopress'!$1:$1048576,2,0),"")</f>
        <v/>
      </c>
      <c r="C204" s="19" t="str">
        <f>IFERROR(VLOOKUP(A204,'[1]TS Autopress'!$1:$1048576,3,0),"")</f>
        <v/>
      </c>
      <c r="D204" s="20">
        <v>10540000</v>
      </c>
      <c r="E204" s="20">
        <v>8200000</v>
      </c>
      <c r="F204" s="13" t="s">
        <v>4033</v>
      </c>
      <c r="G204" s="20">
        <v>10540000</v>
      </c>
      <c r="H204" s="20">
        <v>10223800</v>
      </c>
      <c r="I204" s="20">
        <v>9907600</v>
      </c>
      <c r="J204" s="20">
        <v>9486000</v>
      </c>
      <c r="K204" s="25">
        <v>10490000</v>
      </c>
      <c r="L204" s="20">
        <f t="shared" si="12"/>
        <v>-50000</v>
      </c>
      <c r="M204" s="22">
        <f t="shared" si="13"/>
        <v>0.77798861480075898</v>
      </c>
      <c r="N204" s="23" t="str">
        <f>IFERROR(VLOOKUP(A204,'[1]CT AR'!$1:$1048576,2,0),"")</f>
        <v/>
      </c>
      <c r="O204" s="24" t="str">
        <f t="shared" ca="1" si="14"/>
        <v/>
      </c>
      <c r="P204" t="str">
        <f t="shared" si="15"/>
        <v/>
      </c>
    </row>
    <row r="205" spans="1:16" x14ac:dyDescent="0.3">
      <c r="A205" t="s">
        <v>5045</v>
      </c>
      <c r="B205" t="str">
        <f>IFERROR(VLOOKUP(A205,'[1]TS Autopress'!$1:$1048576,2,0),"")</f>
        <v/>
      </c>
      <c r="C205" s="19" t="str">
        <f>IFERROR(VLOOKUP(A205,'[1]TS Autopress'!$1:$1048576,3,0),"")</f>
        <v/>
      </c>
      <c r="D205" s="20">
        <v>18900000</v>
      </c>
      <c r="E205" s="20">
        <v>15100000</v>
      </c>
      <c r="F205" s="13" t="s">
        <v>4033</v>
      </c>
      <c r="G205" s="20">
        <v>18900000</v>
      </c>
      <c r="H205" s="20">
        <v>18333000</v>
      </c>
      <c r="I205" s="20">
        <v>17766000</v>
      </c>
      <c r="J205" s="20">
        <v>17010000</v>
      </c>
      <c r="K205" s="25">
        <v>18890000</v>
      </c>
      <c r="L205" s="20">
        <f t="shared" si="12"/>
        <v>-10000</v>
      </c>
      <c r="M205" s="22">
        <f t="shared" si="13"/>
        <v>0.79894179894179895</v>
      </c>
      <c r="N205" s="23" t="str">
        <f>IFERROR(VLOOKUP(A205,'[1]CT AR'!$1:$1048576,2,0),"")</f>
        <v/>
      </c>
      <c r="O205" s="24" t="str">
        <f t="shared" ca="1" si="14"/>
        <v/>
      </c>
      <c r="P205" t="str">
        <f t="shared" si="15"/>
        <v/>
      </c>
    </row>
    <row r="206" spans="1:16" x14ac:dyDescent="0.3">
      <c r="A206" t="s">
        <v>5047</v>
      </c>
      <c r="B206" t="str">
        <f>IFERROR(VLOOKUP(A206,'[1]TS Autopress'!$1:$1048576,2,0),"")</f>
        <v/>
      </c>
      <c r="C206" s="19" t="str">
        <f>IFERROR(VLOOKUP(A206,'[1]TS Autopress'!$1:$1048576,3,0),"")</f>
        <v/>
      </c>
      <c r="D206" s="20">
        <v>14800000</v>
      </c>
      <c r="E206" s="20">
        <v>11200000</v>
      </c>
      <c r="F206" s="13" t="s">
        <v>5399</v>
      </c>
      <c r="G206" s="20">
        <v>13764000</v>
      </c>
      <c r="H206" s="20">
        <v>13320000</v>
      </c>
      <c r="I206" s="20">
        <v>12580000</v>
      </c>
      <c r="J206" s="20">
        <v>11840000</v>
      </c>
      <c r="K206" s="25">
        <v>13690000</v>
      </c>
      <c r="L206" s="20">
        <f t="shared" si="12"/>
        <v>-1110000</v>
      </c>
      <c r="M206" s="22">
        <f t="shared" si="13"/>
        <v>0.7567567567567568</v>
      </c>
      <c r="N206" s="23" t="str">
        <f>IFERROR(VLOOKUP(A206,'[1]CT AR'!$1:$1048576,2,0),"")</f>
        <v/>
      </c>
      <c r="O206" s="24" t="str">
        <f t="shared" ca="1" si="14"/>
        <v/>
      </c>
      <c r="P206" t="str">
        <f t="shared" si="15"/>
        <v/>
      </c>
    </row>
    <row r="207" spans="1:16" x14ac:dyDescent="0.3">
      <c r="A207" t="s">
        <v>4069</v>
      </c>
      <c r="B207" t="str">
        <f>IFERROR(VLOOKUP(A207,'[1]TS Autopress'!$1:$1048576,2,0),"")</f>
        <v/>
      </c>
      <c r="C207" s="19" t="str">
        <f>IFERROR(VLOOKUP(A207,'[1]TS Autopress'!$1:$1048576,3,0),"")</f>
        <v/>
      </c>
      <c r="D207" s="20">
        <v>14300000</v>
      </c>
      <c r="E207" s="20">
        <v>11300000</v>
      </c>
      <c r="F207" s="13" t="s">
        <v>4033</v>
      </c>
      <c r="G207" s="20">
        <v>14300000</v>
      </c>
      <c r="H207" s="20">
        <v>13871000</v>
      </c>
      <c r="I207" s="20">
        <v>13442000</v>
      </c>
      <c r="J207" s="20">
        <v>12870000</v>
      </c>
      <c r="K207" s="25">
        <v>13990000</v>
      </c>
      <c r="L207" s="20">
        <f t="shared" si="12"/>
        <v>-310000</v>
      </c>
      <c r="M207" s="22">
        <f t="shared" si="13"/>
        <v>0.79020979020979021</v>
      </c>
      <c r="N207" s="23">
        <f>IFERROR(VLOOKUP(A207,'[1]CT AR'!$1:$1048576,2,0),"")</f>
        <v>46044.707638888889</v>
      </c>
      <c r="O207" s="24">
        <f t="shared" ca="1" si="14"/>
        <v>150.29236111111095</v>
      </c>
      <c r="P207" t="str">
        <f t="shared" si="15"/>
        <v>BAJO MERCADO</v>
      </c>
    </row>
    <row r="208" spans="1:16" x14ac:dyDescent="0.3">
      <c r="A208" t="s">
        <v>1519</v>
      </c>
      <c r="B208" t="str">
        <f>IFERROR(VLOOKUP(A208,'[1]TS Autopress'!$1:$1048576,2,0),"")</f>
        <v/>
      </c>
      <c r="C208" s="19" t="str">
        <f>IFERROR(VLOOKUP(A208,'[1]TS Autopress'!$1:$1048576,3,0),"")</f>
        <v/>
      </c>
      <c r="D208" s="20">
        <v>12400000</v>
      </c>
      <c r="E208" s="20">
        <v>10200000</v>
      </c>
      <c r="F208" s="13" t="s">
        <v>4033</v>
      </c>
      <c r="G208" s="20">
        <v>12400000</v>
      </c>
      <c r="H208" s="20">
        <v>12028000</v>
      </c>
      <c r="I208" s="20">
        <v>11656000</v>
      </c>
      <c r="J208" s="20">
        <v>11160000</v>
      </c>
      <c r="K208" s="25">
        <v>12390000</v>
      </c>
      <c r="L208" s="20">
        <f t="shared" si="12"/>
        <v>-10000</v>
      </c>
      <c r="M208" s="22">
        <f t="shared" si="13"/>
        <v>0.82258064516129037</v>
      </c>
      <c r="N208" s="23">
        <f>IFERROR(VLOOKUP(A208,'[1]CT AR'!$1:$1048576,2,0),"")</f>
        <v>45394.740972222222</v>
      </c>
      <c r="O208" s="24">
        <f t="shared" ca="1" si="14"/>
        <v>800.2590277777781</v>
      </c>
      <c r="P208" t="str">
        <f t="shared" si="15"/>
        <v>BAJO MERCADO</v>
      </c>
    </row>
    <row r="209" spans="1:16" x14ac:dyDescent="0.3">
      <c r="A209" t="s">
        <v>4072</v>
      </c>
      <c r="B209" t="str">
        <f>IFERROR(VLOOKUP(A209,'[1]TS Autopress'!$1:$1048576,2,0),"")</f>
        <v/>
      </c>
      <c r="C209" s="19" t="str">
        <f>IFERROR(VLOOKUP(A209,'[1]TS Autopress'!$1:$1048576,3,0),"")</f>
        <v/>
      </c>
      <c r="D209" s="20">
        <v>5490000</v>
      </c>
      <c r="E209" s="20">
        <v>4450000</v>
      </c>
      <c r="F209" s="13" t="s">
        <v>4033</v>
      </c>
      <c r="G209" s="20">
        <v>5490000</v>
      </c>
      <c r="H209" s="20">
        <v>5325300</v>
      </c>
      <c r="I209" s="20">
        <v>5160600</v>
      </c>
      <c r="J209" s="20">
        <v>4941000</v>
      </c>
      <c r="K209" s="25">
        <v>5490000</v>
      </c>
      <c r="L209" s="20">
        <f t="shared" ref="L209:L272" si="16">K209-D209</f>
        <v>0</v>
      </c>
      <c r="M209" s="22">
        <f t="shared" ref="M209:M272" si="17">E209/D209</f>
        <v>0.81056466302367947</v>
      </c>
      <c r="N209" s="23">
        <f>IFERROR(VLOOKUP(A209,'[1]CT AR'!$1:$1048576,2,0),"")</f>
        <v>46042.682638888888</v>
      </c>
      <c r="O209" s="24">
        <f t="shared" ref="O209:O272" ca="1" si="18">IF(N209="","",TODAY()-N209)</f>
        <v>152.3173611111124</v>
      </c>
      <c r="P209" t="str">
        <f t="shared" ref="P209:P272" si="19">IF(N209="", "", IF(K209 &gt; D209, "SOBRE MERCADO", IF(K209 &lt; D209, "BAJO MERCADO", "ALINEADO")))</f>
        <v>ALINEADO</v>
      </c>
    </row>
    <row r="210" spans="1:16" x14ac:dyDescent="0.3">
      <c r="A210" t="s">
        <v>4074</v>
      </c>
      <c r="B210" t="str">
        <f>IFERROR(VLOOKUP(A210,'[1]TS Autopress'!$1:$1048576,2,0),"")</f>
        <v>GREAT WALL</v>
      </c>
      <c r="C210" s="19" t="str">
        <f>IFERROR(VLOOKUP(A210,'[1]TS Autopress'!$1:$1048576,3,0),"")</f>
        <v>WINGLE 5</v>
      </c>
      <c r="D210" s="20">
        <v>12800000</v>
      </c>
      <c r="E210" s="20">
        <v>9000000</v>
      </c>
      <c r="F210" s="13" t="s">
        <v>5399</v>
      </c>
      <c r="G210" s="20">
        <v>12800000</v>
      </c>
      <c r="H210" s="20">
        <v>12416000</v>
      </c>
      <c r="I210" s="20">
        <v>12032000</v>
      </c>
      <c r="J210" s="20">
        <v>11520000</v>
      </c>
      <c r="K210" s="25">
        <v>10590000</v>
      </c>
      <c r="L210" s="20">
        <f t="shared" si="16"/>
        <v>-2210000</v>
      </c>
      <c r="M210" s="22">
        <f t="shared" si="17"/>
        <v>0.703125</v>
      </c>
      <c r="N210" s="23">
        <f>IFERROR(VLOOKUP(A210,'[1]CT AR'!$1:$1048576,2,0),"")</f>
        <v>46042.442361111112</v>
      </c>
      <c r="O210" s="24">
        <f t="shared" ca="1" si="18"/>
        <v>152.5576388888876</v>
      </c>
      <c r="P210" t="str">
        <f t="shared" si="19"/>
        <v>BAJO MERCADO</v>
      </c>
    </row>
    <row r="211" spans="1:16" x14ac:dyDescent="0.3">
      <c r="A211" t="s">
        <v>4075</v>
      </c>
      <c r="B211" t="str">
        <f>IFERROR(VLOOKUP(A211,'[1]TS Autopress'!$1:$1048576,2,0),"")</f>
        <v/>
      </c>
      <c r="C211" s="19" t="str">
        <f>IFERROR(VLOOKUP(A211,'[1]TS Autopress'!$1:$1048576,3,0),"")</f>
        <v/>
      </c>
      <c r="D211" s="20">
        <v>34600000</v>
      </c>
      <c r="E211" s="20">
        <v>28000000</v>
      </c>
      <c r="F211" s="13" t="s">
        <v>4033</v>
      </c>
      <c r="G211" s="20">
        <v>34600000</v>
      </c>
      <c r="H211" s="20">
        <v>33562000</v>
      </c>
      <c r="I211" s="20">
        <v>32524000</v>
      </c>
      <c r="J211" s="20">
        <v>31140000</v>
      </c>
      <c r="K211" s="25">
        <v>33990000</v>
      </c>
      <c r="L211" s="20">
        <f t="shared" si="16"/>
        <v>-610000</v>
      </c>
      <c r="M211" s="22">
        <f t="shared" si="17"/>
        <v>0.80924855491329484</v>
      </c>
      <c r="N211" s="23">
        <f>IFERROR(VLOOKUP(A211,'[1]CT AR'!$1:$1048576,2,0),"")</f>
        <v>46041.796527777777</v>
      </c>
      <c r="O211" s="24">
        <f t="shared" ca="1" si="18"/>
        <v>153.20347222222335</v>
      </c>
      <c r="P211" t="str">
        <f t="shared" si="19"/>
        <v>BAJO MERCADO</v>
      </c>
    </row>
    <row r="212" spans="1:16" x14ac:dyDescent="0.3">
      <c r="A212" t="s">
        <v>4079</v>
      </c>
      <c r="B212" t="str">
        <f>IFERROR(VLOOKUP(A212,'[1]TS Autopress'!$1:$1048576,2,0),"")</f>
        <v/>
      </c>
      <c r="C212" s="19" t="str">
        <f>IFERROR(VLOOKUP(A212,'[1]TS Autopress'!$1:$1048576,3,0),"")</f>
        <v/>
      </c>
      <c r="D212" s="20">
        <v>21000000</v>
      </c>
      <c r="E212" s="20">
        <v>18000000</v>
      </c>
      <c r="F212" s="13" t="s">
        <v>4033</v>
      </c>
      <c r="G212" s="20">
        <v>21000000</v>
      </c>
      <c r="H212" s="20">
        <v>20370000</v>
      </c>
      <c r="I212" s="20">
        <v>19740000</v>
      </c>
      <c r="J212" s="20">
        <v>18900000</v>
      </c>
      <c r="K212" s="25">
        <v>20990000</v>
      </c>
      <c r="L212" s="20">
        <f t="shared" si="16"/>
        <v>-10000</v>
      </c>
      <c r="M212" s="22">
        <f t="shared" si="17"/>
        <v>0.8571428571428571</v>
      </c>
      <c r="N212" s="23">
        <f>IFERROR(VLOOKUP(A212,'[1]CT AR'!$1:$1048576,2,0),"")</f>
        <v>46041.492361111108</v>
      </c>
      <c r="O212" s="24">
        <f t="shared" ca="1" si="18"/>
        <v>153.50763888889196</v>
      </c>
      <c r="P212" t="str">
        <f t="shared" si="19"/>
        <v>BAJO MERCADO</v>
      </c>
    </row>
    <row r="213" spans="1:16" x14ac:dyDescent="0.3">
      <c r="A213" t="s">
        <v>4081</v>
      </c>
      <c r="B213" t="str">
        <f>IFERROR(VLOOKUP(A213,'[1]TS Autopress'!$1:$1048576,2,0),"")</f>
        <v/>
      </c>
      <c r="C213" s="19" t="str">
        <f>IFERROR(VLOOKUP(A213,'[1]TS Autopress'!$1:$1048576,3,0),"")</f>
        <v/>
      </c>
      <c r="D213" s="20">
        <v>13180000</v>
      </c>
      <c r="E213" s="20">
        <v>10000000</v>
      </c>
      <c r="F213" s="13" t="s">
        <v>4033</v>
      </c>
      <c r="G213" s="20">
        <v>13180000</v>
      </c>
      <c r="H213" s="20">
        <v>12784600</v>
      </c>
      <c r="I213" s="20">
        <v>12389200</v>
      </c>
      <c r="J213" s="20">
        <v>11862000</v>
      </c>
      <c r="K213" s="25">
        <v>12990000</v>
      </c>
      <c r="L213" s="20">
        <f t="shared" si="16"/>
        <v>-190000</v>
      </c>
      <c r="M213" s="22">
        <f t="shared" si="17"/>
        <v>0.75872534142640369</v>
      </c>
      <c r="N213" s="23">
        <f>IFERROR(VLOOKUP(A213,'[1]CT AR'!$1:$1048576,2,0),"")</f>
        <v>46038.670138888891</v>
      </c>
      <c r="O213" s="24">
        <f t="shared" ca="1" si="18"/>
        <v>156.32986111110949</v>
      </c>
      <c r="P213" t="str">
        <f t="shared" si="19"/>
        <v>BAJO MERCADO</v>
      </c>
    </row>
    <row r="214" spans="1:16" x14ac:dyDescent="0.3">
      <c r="A214" t="s">
        <v>5052</v>
      </c>
      <c r="B214" t="str">
        <f>IFERROR(VLOOKUP(A214,'[1]TS Autopress'!$1:$1048576,2,0),"")</f>
        <v/>
      </c>
      <c r="C214" s="19" t="str">
        <f>IFERROR(VLOOKUP(A214,'[1]TS Autopress'!$1:$1048576,3,0),"")</f>
        <v/>
      </c>
      <c r="D214" s="20">
        <v>33300000</v>
      </c>
      <c r="E214" s="20">
        <v>25000000</v>
      </c>
      <c r="F214" s="13" t="s">
        <v>5399</v>
      </c>
      <c r="G214" s="20">
        <v>30969000</v>
      </c>
      <c r="H214" s="20">
        <v>29970000</v>
      </c>
      <c r="I214" s="20">
        <v>28305000</v>
      </c>
      <c r="J214" s="20">
        <v>26640000</v>
      </c>
      <c r="K214" s="25">
        <v>32990000</v>
      </c>
      <c r="L214" s="20">
        <f t="shared" si="16"/>
        <v>-310000</v>
      </c>
      <c r="M214" s="22">
        <f t="shared" si="17"/>
        <v>0.75075075075075071</v>
      </c>
      <c r="N214" s="23" t="str">
        <f>IFERROR(VLOOKUP(A214,'[1]CT AR'!$1:$1048576,2,0),"")</f>
        <v/>
      </c>
      <c r="O214" s="24" t="str">
        <f t="shared" ca="1" si="18"/>
        <v/>
      </c>
      <c r="P214" t="str">
        <f t="shared" si="19"/>
        <v/>
      </c>
    </row>
    <row r="215" spans="1:16" x14ac:dyDescent="0.3">
      <c r="A215" t="s">
        <v>5055</v>
      </c>
      <c r="B215" t="str">
        <f>IFERROR(VLOOKUP(A215,'[1]TS Autopress'!$1:$1048576,2,0),"")</f>
        <v/>
      </c>
      <c r="C215" s="19" t="str">
        <f>IFERROR(VLOOKUP(A215,'[1]TS Autopress'!$1:$1048576,3,0),"")</f>
        <v/>
      </c>
      <c r="D215" s="20">
        <v>9800000</v>
      </c>
      <c r="E215" s="20">
        <v>7500000</v>
      </c>
      <c r="F215" s="13" t="s">
        <v>5399</v>
      </c>
      <c r="G215" s="20">
        <v>9114000</v>
      </c>
      <c r="H215" s="20">
        <v>8820000</v>
      </c>
      <c r="I215" s="20">
        <v>8330000</v>
      </c>
      <c r="J215" s="20">
        <v>7840000</v>
      </c>
      <c r="K215" s="25">
        <v>8990000</v>
      </c>
      <c r="L215" s="20">
        <f t="shared" si="16"/>
        <v>-810000</v>
      </c>
      <c r="M215" s="22">
        <f t="shared" si="17"/>
        <v>0.76530612244897955</v>
      </c>
      <c r="N215" s="23" t="str">
        <f>IFERROR(VLOOKUP(A215,'[1]CT AR'!$1:$1048576,2,0),"")</f>
        <v/>
      </c>
      <c r="O215" s="24" t="str">
        <f t="shared" ca="1" si="18"/>
        <v/>
      </c>
      <c r="P215" t="str">
        <f t="shared" si="19"/>
        <v/>
      </c>
    </row>
    <row r="216" spans="1:16" x14ac:dyDescent="0.3">
      <c r="A216" t="s">
        <v>5058</v>
      </c>
      <c r="B216" t="str">
        <f>IFERROR(VLOOKUP(A216,'[1]TS Autopress'!$1:$1048576,2,0),"")</f>
        <v/>
      </c>
      <c r="C216" s="19" t="str">
        <f>IFERROR(VLOOKUP(A216,'[1]TS Autopress'!$1:$1048576,3,0),"")</f>
        <v/>
      </c>
      <c r="D216" s="20">
        <v>29200000</v>
      </c>
      <c r="E216" s="20">
        <v>23800000</v>
      </c>
      <c r="F216" s="13" t="s">
        <v>4033</v>
      </c>
      <c r="G216" s="20">
        <v>29200000</v>
      </c>
      <c r="H216" s="20">
        <v>28324000</v>
      </c>
      <c r="I216" s="20">
        <v>27448000</v>
      </c>
      <c r="J216" s="20">
        <v>26280000</v>
      </c>
      <c r="K216" s="25">
        <v>28990000</v>
      </c>
      <c r="L216" s="20">
        <f t="shared" si="16"/>
        <v>-210000</v>
      </c>
      <c r="M216" s="22">
        <f t="shared" si="17"/>
        <v>0.81506849315068497</v>
      </c>
      <c r="N216" s="23" t="str">
        <f>IFERROR(VLOOKUP(A216,'[1]CT AR'!$1:$1048576,2,0),"")</f>
        <v/>
      </c>
      <c r="O216" s="24" t="str">
        <f t="shared" ca="1" si="18"/>
        <v/>
      </c>
      <c r="P216" t="str">
        <f t="shared" si="19"/>
        <v/>
      </c>
    </row>
    <row r="217" spans="1:16" x14ac:dyDescent="0.3">
      <c r="A217" t="s">
        <v>5059</v>
      </c>
      <c r="B217" t="str">
        <f>IFERROR(VLOOKUP(A217,'[1]TS Autopress'!$1:$1048576,2,0),"")</f>
        <v/>
      </c>
      <c r="C217" s="19" t="str">
        <f>IFERROR(VLOOKUP(A217,'[1]TS Autopress'!$1:$1048576,3,0),"")</f>
        <v/>
      </c>
      <c r="D217" s="20">
        <v>28000000</v>
      </c>
      <c r="E217" s="20">
        <v>23000000</v>
      </c>
      <c r="F217" s="13" t="s">
        <v>4033</v>
      </c>
      <c r="G217" s="20">
        <v>28000000</v>
      </c>
      <c r="H217" s="20">
        <v>27160000</v>
      </c>
      <c r="I217" s="20">
        <v>26320000</v>
      </c>
      <c r="J217" s="20">
        <v>25200000</v>
      </c>
      <c r="K217" s="25">
        <v>27990000</v>
      </c>
      <c r="L217" s="20">
        <f t="shared" si="16"/>
        <v>-10000</v>
      </c>
      <c r="M217" s="22">
        <f t="shared" si="17"/>
        <v>0.8214285714285714</v>
      </c>
      <c r="N217" s="23" t="str">
        <f>IFERROR(VLOOKUP(A217,'[1]CT AR'!$1:$1048576,2,0),"")</f>
        <v/>
      </c>
      <c r="O217" s="24" t="str">
        <f t="shared" ca="1" si="18"/>
        <v/>
      </c>
      <c r="P217" t="str">
        <f t="shared" si="19"/>
        <v/>
      </c>
    </row>
    <row r="218" spans="1:16" x14ac:dyDescent="0.3">
      <c r="A218" t="s">
        <v>5062</v>
      </c>
      <c r="B218" t="str">
        <f>IFERROR(VLOOKUP(A218,'[1]TS Autopress'!$1:$1048576,2,0),"")</f>
        <v/>
      </c>
      <c r="C218" s="19" t="str">
        <f>IFERROR(VLOOKUP(A218,'[1]TS Autopress'!$1:$1048576,3,0),"")</f>
        <v/>
      </c>
      <c r="D218" s="20">
        <v>15200000</v>
      </c>
      <c r="E218" s="20">
        <v>11500000</v>
      </c>
      <c r="F218" s="13" t="s">
        <v>5399</v>
      </c>
      <c r="G218" s="20">
        <v>14136000</v>
      </c>
      <c r="H218" s="20">
        <v>13680000</v>
      </c>
      <c r="I218" s="20">
        <v>12920000</v>
      </c>
      <c r="J218" s="20">
        <v>12160000</v>
      </c>
      <c r="K218" s="25">
        <v>14190000</v>
      </c>
      <c r="L218" s="20">
        <f t="shared" si="16"/>
        <v>-1010000</v>
      </c>
      <c r="M218" s="22">
        <f t="shared" si="17"/>
        <v>0.75657894736842102</v>
      </c>
      <c r="N218" s="23" t="str">
        <f>IFERROR(VLOOKUP(A218,'[1]CT AR'!$1:$1048576,2,0),"")</f>
        <v/>
      </c>
      <c r="O218" s="24" t="str">
        <f t="shared" ca="1" si="18"/>
        <v/>
      </c>
      <c r="P218" t="str">
        <f t="shared" si="19"/>
        <v/>
      </c>
    </row>
    <row r="219" spans="1:16" x14ac:dyDescent="0.3">
      <c r="A219" t="s">
        <v>5063</v>
      </c>
      <c r="B219" t="str">
        <f>IFERROR(VLOOKUP(A219,'[1]TS Autopress'!$1:$1048576,2,0),"")</f>
        <v/>
      </c>
      <c r="C219" s="19" t="str">
        <f>IFERROR(VLOOKUP(A219,'[1]TS Autopress'!$1:$1048576,3,0),"")</f>
        <v/>
      </c>
      <c r="D219" s="20">
        <v>8400000</v>
      </c>
      <c r="E219" s="20">
        <v>6500000</v>
      </c>
      <c r="F219" s="13" t="s">
        <v>5399</v>
      </c>
      <c r="G219" s="20">
        <v>7812000</v>
      </c>
      <c r="H219" s="20">
        <v>7560000</v>
      </c>
      <c r="I219" s="20">
        <v>7140000</v>
      </c>
      <c r="J219" s="20">
        <v>6720000</v>
      </c>
      <c r="K219" s="25">
        <v>7990000</v>
      </c>
      <c r="L219" s="20">
        <f t="shared" si="16"/>
        <v>-410000</v>
      </c>
      <c r="M219" s="22">
        <f t="shared" si="17"/>
        <v>0.77380952380952384</v>
      </c>
      <c r="N219" s="23" t="str">
        <f>IFERROR(VLOOKUP(A219,'[1]CT AR'!$1:$1048576,2,0),"")</f>
        <v/>
      </c>
      <c r="O219" s="24" t="str">
        <f t="shared" ca="1" si="18"/>
        <v/>
      </c>
      <c r="P219" t="str">
        <f t="shared" si="19"/>
        <v/>
      </c>
    </row>
    <row r="220" spans="1:16" x14ac:dyDescent="0.3">
      <c r="A220" t="s">
        <v>5286</v>
      </c>
      <c r="B220" t="str">
        <f>IFERROR(VLOOKUP(A220,'[1]TS Autopress'!$1:$1048576,2,0),"")</f>
        <v/>
      </c>
      <c r="C220" s="19" t="str">
        <f>IFERROR(VLOOKUP(A220,'[1]TS Autopress'!$1:$1048576,3,0),"")</f>
        <v/>
      </c>
      <c r="D220" s="20">
        <v>8400000</v>
      </c>
      <c r="E220" s="20">
        <v>6500000</v>
      </c>
      <c r="F220" s="13" t="s">
        <v>5399</v>
      </c>
      <c r="G220" s="20">
        <v>7812000</v>
      </c>
      <c r="H220" s="20">
        <v>7560000</v>
      </c>
      <c r="I220" s="20">
        <v>7140000</v>
      </c>
      <c r="J220" s="20">
        <v>6720000</v>
      </c>
      <c r="K220" s="25">
        <v>7990000</v>
      </c>
      <c r="L220" s="20">
        <f t="shared" si="16"/>
        <v>-410000</v>
      </c>
      <c r="M220" s="22">
        <f t="shared" si="17"/>
        <v>0.77380952380952384</v>
      </c>
      <c r="N220" s="23" t="str">
        <f>IFERROR(VLOOKUP(A220,'[1]CT AR'!$1:$1048576,2,0),"")</f>
        <v/>
      </c>
      <c r="O220" s="24" t="str">
        <f t="shared" ca="1" si="18"/>
        <v/>
      </c>
      <c r="P220" t="str">
        <f t="shared" si="19"/>
        <v/>
      </c>
    </row>
    <row r="221" spans="1:16" x14ac:dyDescent="0.3">
      <c r="A221" t="s">
        <v>5064</v>
      </c>
      <c r="B221" t="str">
        <f>IFERROR(VLOOKUP(A221,'[1]TS Autopress'!$1:$1048576,2,0),"")</f>
        <v/>
      </c>
      <c r="C221" s="19" t="str">
        <f>IFERROR(VLOOKUP(A221,'[1]TS Autopress'!$1:$1048576,3,0),"")</f>
        <v/>
      </c>
      <c r="D221" s="20">
        <v>13210000</v>
      </c>
      <c r="E221" s="20">
        <v>11300000</v>
      </c>
      <c r="F221" s="13" t="s">
        <v>5398</v>
      </c>
      <c r="G221" s="20">
        <v>13606300</v>
      </c>
      <c r="H221" s="20">
        <v>13210000</v>
      </c>
      <c r="I221" s="20">
        <v>13077900</v>
      </c>
      <c r="J221" s="20">
        <v>12285300</v>
      </c>
      <c r="K221" s="25">
        <v>13590000</v>
      </c>
      <c r="L221" s="20">
        <f t="shared" si="16"/>
        <v>380000</v>
      </c>
      <c r="M221" s="22">
        <f t="shared" si="17"/>
        <v>0.85541256623769868</v>
      </c>
      <c r="N221" s="23" t="str">
        <f>IFERROR(VLOOKUP(A221,'[1]CT AR'!$1:$1048576,2,0),"")</f>
        <v/>
      </c>
      <c r="O221" s="24" t="str">
        <f t="shared" ca="1" si="18"/>
        <v/>
      </c>
      <c r="P221" t="str">
        <f t="shared" si="19"/>
        <v/>
      </c>
    </row>
    <row r="222" spans="1:16" x14ac:dyDescent="0.3">
      <c r="A222" t="s">
        <v>5061</v>
      </c>
      <c r="B222" t="str">
        <f>IFERROR(VLOOKUP(A222,'[1]TS Autopress'!$1:$1048576,2,0),"")</f>
        <v/>
      </c>
      <c r="C222" s="19" t="str">
        <f>IFERROR(VLOOKUP(A222,'[1]TS Autopress'!$1:$1048576,3,0),"")</f>
        <v/>
      </c>
      <c r="D222" s="20">
        <v>7880000</v>
      </c>
      <c r="E222" s="20">
        <v>6500000</v>
      </c>
      <c r="F222" s="13" t="s">
        <v>5398</v>
      </c>
      <c r="G222" s="20">
        <v>8116400</v>
      </c>
      <c r="H222" s="20">
        <v>7880000</v>
      </c>
      <c r="I222" s="20">
        <v>7801200</v>
      </c>
      <c r="J222" s="20">
        <v>7328400</v>
      </c>
      <c r="K222" s="25">
        <v>7890000</v>
      </c>
      <c r="L222" s="20">
        <f t="shared" si="16"/>
        <v>10000</v>
      </c>
      <c r="M222" s="22">
        <f t="shared" si="17"/>
        <v>0.82487309644670048</v>
      </c>
      <c r="N222" s="23" t="str">
        <f>IFERROR(VLOOKUP(A222,'[1]CT AR'!$1:$1048576,2,0),"")</f>
        <v/>
      </c>
      <c r="O222" s="24" t="str">
        <f t="shared" ca="1" si="18"/>
        <v/>
      </c>
      <c r="P222" t="str">
        <f t="shared" si="19"/>
        <v/>
      </c>
    </row>
    <row r="223" spans="1:16" x14ac:dyDescent="0.3">
      <c r="A223" t="s">
        <v>5069</v>
      </c>
      <c r="B223" t="str">
        <f>IFERROR(VLOOKUP(A223,'[1]TS Autopress'!$1:$1048576,2,0),"")</f>
        <v/>
      </c>
      <c r="C223" s="19" t="str">
        <f>IFERROR(VLOOKUP(A223,'[1]TS Autopress'!$1:$1048576,3,0),"")</f>
        <v/>
      </c>
      <c r="D223" s="20">
        <v>9960000</v>
      </c>
      <c r="E223" s="20">
        <v>8500000</v>
      </c>
      <c r="F223" s="13" t="s">
        <v>4033</v>
      </c>
      <c r="G223" s="20">
        <v>9960000</v>
      </c>
      <c r="H223" s="20">
        <v>9661200</v>
      </c>
      <c r="I223" s="20">
        <v>9362400</v>
      </c>
      <c r="J223" s="20">
        <v>8964000</v>
      </c>
      <c r="K223" s="25">
        <v>9890000</v>
      </c>
      <c r="L223" s="20">
        <f t="shared" si="16"/>
        <v>-70000</v>
      </c>
      <c r="M223" s="22">
        <f t="shared" si="17"/>
        <v>0.85341365461847385</v>
      </c>
      <c r="N223" s="23" t="str">
        <f>IFERROR(VLOOKUP(A223,'[1]CT AR'!$1:$1048576,2,0),"")</f>
        <v/>
      </c>
      <c r="O223" s="24" t="str">
        <f t="shared" ca="1" si="18"/>
        <v/>
      </c>
      <c r="P223" t="str">
        <f t="shared" si="19"/>
        <v/>
      </c>
    </row>
    <row r="224" spans="1:16" x14ac:dyDescent="0.3">
      <c r="A224" t="s">
        <v>4063</v>
      </c>
      <c r="B224" t="str">
        <f>IFERROR(VLOOKUP(A224,'[1]TS Autopress'!$1:$1048576,2,0),"")</f>
        <v/>
      </c>
      <c r="C224" s="19" t="str">
        <f>IFERROR(VLOOKUP(A224,'[1]TS Autopress'!$1:$1048576,3,0),"")</f>
        <v/>
      </c>
      <c r="D224" s="20">
        <v>22800000</v>
      </c>
      <c r="E224" s="20">
        <v>16500000</v>
      </c>
      <c r="F224" s="13" t="s">
        <v>5399</v>
      </c>
      <c r="G224" s="20">
        <v>21204000</v>
      </c>
      <c r="H224" s="20">
        <v>20520000</v>
      </c>
      <c r="I224" s="20">
        <v>19380000</v>
      </c>
      <c r="J224" s="20">
        <v>18240000</v>
      </c>
      <c r="K224" s="25">
        <v>19290000</v>
      </c>
      <c r="L224" s="20">
        <f t="shared" si="16"/>
        <v>-3510000</v>
      </c>
      <c r="M224" s="22">
        <f t="shared" si="17"/>
        <v>0.72368421052631582</v>
      </c>
      <c r="N224" s="23">
        <f>IFERROR(VLOOKUP(A224,'[1]CT AR'!$1:$1048576,2,0),"")</f>
        <v>46049.478472222225</v>
      </c>
      <c r="O224" s="24">
        <f t="shared" ca="1" si="18"/>
        <v>145.52152777777519</v>
      </c>
      <c r="P224" t="str">
        <f t="shared" si="19"/>
        <v>BAJO MERCADO</v>
      </c>
    </row>
    <row r="225" spans="1:16" x14ac:dyDescent="0.3">
      <c r="A225" t="s">
        <v>5073</v>
      </c>
      <c r="B225" t="str">
        <f>IFERROR(VLOOKUP(A225,'[1]TS Autopress'!$1:$1048576,2,0),"")</f>
        <v/>
      </c>
      <c r="C225" s="19" t="str">
        <f>IFERROR(VLOOKUP(A225,'[1]TS Autopress'!$1:$1048576,3,0),"")</f>
        <v/>
      </c>
      <c r="D225" s="20">
        <v>21800000</v>
      </c>
      <c r="E225" s="20">
        <v>18000000</v>
      </c>
      <c r="F225" s="13" t="s">
        <v>4033</v>
      </c>
      <c r="G225" s="20">
        <v>21800000</v>
      </c>
      <c r="H225" s="20">
        <v>21146000</v>
      </c>
      <c r="I225" s="20">
        <v>20492000</v>
      </c>
      <c r="J225" s="20">
        <v>19620000</v>
      </c>
      <c r="K225" s="25">
        <v>21990000</v>
      </c>
      <c r="L225" s="20">
        <f t="shared" si="16"/>
        <v>190000</v>
      </c>
      <c r="M225" s="22">
        <f t="shared" si="17"/>
        <v>0.82568807339449546</v>
      </c>
      <c r="N225" s="23" t="str">
        <f>IFERROR(VLOOKUP(A225,'[1]CT AR'!$1:$1048576,2,0),"")</f>
        <v/>
      </c>
      <c r="O225" s="24" t="str">
        <f t="shared" ca="1" si="18"/>
        <v/>
      </c>
      <c r="P225" t="str">
        <f t="shared" si="19"/>
        <v/>
      </c>
    </row>
    <row r="226" spans="1:16" x14ac:dyDescent="0.3">
      <c r="A226" t="s">
        <v>4071</v>
      </c>
      <c r="B226" t="str">
        <f>IFERROR(VLOOKUP(A226,'[1]TS Autopress'!$1:$1048576,2,0),"")</f>
        <v/>
      </c>
      <c r="C226" s="19" t="str">
        <f>IFERROR(VLOOKUP(A226,'[1]TS Autopress'!$1:$1048576,3,0),"")</f>
        <v/>
      </c>
      <c r="D226" s="20">
        <v>9100000</v>
      </c>
      <c r="E226" s="20">
        <v>6953610</v>
      </c>
      <c r="F226" s="13" t="s">
        <v>4033</v>
      </c>
      <c r="G226" s="20">
        <v>9100000</v>
      </c>
      <c r="H226" s="20">
        <v>8827000</v>
      </c>
      <c r="I226" s="20">
        <v>8554000</v>
      </c>
      <c r="J226" s="20">
        <v>8190000</v>
      </c>
      <c r="K226" s="25">
        <v>8990000</v>
      </c>
      <c r="L226" s="20">
        <f t="shared" si="16"/>
        <v>-110000</v>
      </c>
      <c r="M226" s="22">
        <f t="shared" si="17"/>
        <v>0.76413296703296707</v>
      </c>
      <c r="N226" s="23">
        <f>IFERROR(VLOOKUP(A226,'[1]CT AR'!$1:$1048576,2,0),"")</f>
        <v>46044.644444444442</v>
      </c>
      <c r="O226" s="24">
        <f t="shared" ca="1" si="18"/>
        <v>150.35555555555766</v>
      </c>
      <c r="P226" t="str">
        <f t="shared" si="19"/>
        <v>BAJO MERCADO</v>
      </c>
    </row>
    <row r="227" spans="1:16" x14ac:dyDescent="0.3">
      <c r="A227" t="s">
        <v>5078</v>
      </c>
      <c r="B227" t="str">
        <f>IFERROR(VLOOKUP(A227,'[1]TS Autopress'!$1:$1048576,2,0),"")</f>
        <v/>
      </c>
      <c r="C227" s="19" t="str">
        <f>IFERROR(VLOOKUP(A227,'[1]TS Autopress'!$1:$1048576,3,0),"")</f>
        <v/>
      </c>
      <c r="D227" s="20">
        <v>12200000</v>
      </c>
      <c r="E227" s="20">
        <v>9800000</v>
      </c>
      <c r="F227" s="13" t="s">
        <v>4033</v>
      </c>
      <c r="G227" s="20">
        <v>12200000</v>
      </c>
      <c r="H227" s="20">
        <v>11834000</v>
      </c>
      <c r="I227" s="20">
        <v>11468000</v>
      </c>
      <c r="J227" s="20">
        <v>10980000</v>
      </c>
      <c r="K227" s="25">
        <v>12190000</v>
      </c>
      <c r="L227" s="20">
        <f t="shared" si="16"/>
        <v>-10000</v>
      </c>
      <c r="M227" s="22">
        <f t="shared" si="17"/>
        <v>0.80327868852459017</v>
      </c>
      <c r="N227" s="23" t="str">
        <f>IFERROR(VLOOKUP(A227,'[1]CT AR'!$1:$1048576,2,0),"")</f>
        <v/>
      </c>
      <c r="O227" s="24" t="str">
        <f t="shared" ca="1" si="18"/>
        <v/>
      </c>
      <c r="P227" t="str">
        <f t="shared" si="19"/>
        <v/>
      </c>
    </row>
    <row r="228" spans="1:16" x14ac:dyDescent="0.3">
      <c r="A228" t="s">
        <v>5080</v>
      </c>
      <c r="B228" t="str">
        <f>IFERROR(VLOOKUP(A228,'[1]TS Autopress'!$1:$1048576,2,0),"")</f>
        <v/>
      </c>
      <c r="C228" s="19" t="str">
        <f>IFERROR(VLOOKUP(A228,'[1]TS Autopress'!$1:$1048576,3,0),"")</f>
        <v/>
      </c>
      <c r="D228" s="20">
        <v>6530000</v>
      </c>
      <c r="E228" s="20">
        <v>5000000</v>
      </c>
      <c r="F228" s="13" t="s">
        <v>5398</v>
      </c>
      <c r="G228" s="20">
        <v>6725900</v>
      </c>
      <c r="H228" s="20">
        <v>6530000</v>
      </c>
      <c r="I228" s="20">
        <v>6464700</v>
      </c>
      <c r="J228" s="20">
        <v>6072900</v>
      </c>
      <c r="K228" s="25">
        <v>6490000</v>
      </c>
      <c r="L228" s="20">
        <f t="shared" si="16"/>
        <v>-40000</v>
      </c>
      <c r="M228" s="22">
        <f t="shared" si="17"/>
        <v>0.76569678407350694</v>
      </c>
      <c r="N228" s="23" t="str">
        <f>IFERROR(VLOOKUP(A228,'[1]CT AR'!$1:$1048576,2,0),"")</f>
        <v/>
      </c>
      <c r="O228" s="24" t="str">
        <f t="shared" ca="1" si="18"/>
        <v/>
      </c>
      <c r="P228" t="str">
        <f t="shared" si="19"/>
        <v/>
      </c>
    </row>
    <row r="229" spans="1:16" x14ac:dyDescent="0.3">
      <c r="A229" t="s">
        <v>5083</v>
      </c>
      <c r="B229" t="str">
        <f>IFERROR(VLOOKUP(A229,'[1]TS Autopress'!$1:$1048576,2,0),"")</f>
        <v/>
      </c>
      <c r="C229" s="19" t="str">
        <f>IFERROR(VLOOKUP(A229,'[1]TS Autopress'!$1:$1048576,3,0),"")</f>
        <v/>
      </c>
      <c r="D229" s="20">
        <v>9500000</v>
      </c>
      <c r="E229" s="20">
        <v>7600000</v>
      </c>
      <c r="F229" s="13" t="s">
        <v>5399</v>
      </c>
      <c r="G229" s="20">
        <v>8835000</v>
      </c>
      <c r="H229" s="20">
        <v>8550000</v>
      </c>
      <c r="I229" s="20">
        <v>8075000</v>
      </c>
      <c r="J229" s="20">
        <v>7600000</v>
      </c>
      <c r="K229" s="25">
        <v>8790000</v>
      </c>
      <c r="L229" s="20">
        <f t="shared" si="16"/>
        <v>-710000</v>
      </c>
      <c r="M229" s="22">
        <f t="shared" si="17"/>
        <v>0.8</v>
      </c>
      <c r="N229" s="23" t="str">
        <f>IFERROR(VLOOKUP(A229,'[1]CT AR'!$1:$1048576,2,0),"")</f>
        <v/>
      </c>
      <c r="O229" s="24" t="str">
        <f t="shared" ca="1" si="18"/>
        <v/>
      </c>
      <c r="P229" t="str">
        <f t="shared" si="19"/>
        <v/>
      </c>
    </row>
    <row r="230" spans="1:16" x14ac:dyDescent="0.3">
      <c r="A230" t="s">
        <v>5086</v>
      </c>
      <c r="B230" t="str">
        <f>IFERROR(VLOOKUP(A230,'[1]TS Autopress'!$1:$1048576,2,0),"")</f>
        <v/>
      </c>
      <c r="C230" s="19" t="str">
        <f>IFERROR(VLOOKUP(A230,'[1]TS Autopress'!$1:$1048576,3,0),"")</f>
        <v/>
      </c>
      <c r="D230" s="20">
        <v>20000000</v>
      </c>
      <c r="E230" s="20">
        <v>16000000</v>
      </c>
      <c r="F230" s="13" t="s">
        <v>5399</v>
      </c>
      <c r="G230" s="20">
        <v>18600000</v>
      </c>
      <c r="H230" s="20">
        <v>18000000</v>
      </c>
      <c r="I230" s="20">
        <v>17000000</v>
      </c>
      <c r="J230" s="20">
        <v>16000000</v>
      </c>
      <c r="K230" s="25">
        <v>18590000</v>
      </c>
      <c r="L230" s="20">
        <f t="shared" si="16"/>
        <v>-1410000</v>
      </c>
      <c r="M230" s="22">
        <f t="shared" si="17"/>
        <v>0.8</v>
      </c>
      <c r="N230" s="23" t="str">
        <f>IFERROR(VLOOKUP(A230,'[1]CT AR'!$1:$1048576,2,0),"")</f>
        <v/>
      </c>
      <c r="O230" s="24" t="str">
        <f t="shared" ca="1" si="18"/>
        <v/>
      </c>
      <c r="P230" t="str">
        <f t="shared" si="19"/>
        <v/>
      </c>
    </row>
    <row r="231" spans="1:16" x14ac:dyDescent="0.3">
      <c r="A231" t="s">
        <v>5088</v>
      </c>
      <c r="B231" t="str">
        <f>IFERROR(VLOOKUP(A231,'[1]TS Autopress'!$1:$1048576,2,0),"")</f>
        <v/>
      </c>
      <c r="C231" s="19" t="str">
        <f>IFERROR(VLOOKUP(A231,'[1]TS Autopress'!$1:$1048576,3,0),"")</f>
        <v/>
      </c>
      <c r="D231" s="20">
        <v>8740000</v>
      </c>
      <c r="E231" s="20">
        <v>7300000</v>
      </c>
      <c r="F231" s="13" t="s">
        <v>5398</v>
      </c>
      <c r="G231" s="20">
        <v>9002200</v>
      </c>
      <c r="H231" s="20">
        <v>8740000</v>
      </c>
      <c r="I231" s="20">
        <v>8652600</v>
      </c>
      <c r="J231" s="20">
        <v>8128200</v>
      </c>
      <c r="K231" s="25">
        <v>8990000</v>
      </c>
      <c r="L231" s="20">
        <f t="shared" si="16"/>
        <v>250000</v>
      </c>
      <c r="M231" s="22">
        <f t="shared" si="17"/>
        <v>0.83524027459954231</v>
      </c>
      <c r="N231" s="23" t="str">
        <f>IFERROR(VLOOKUP(A231,'[1]CT AR'!$1:$1048576,2,0),"")</f>
        <v/>
      </c>
      <c r="O231" s="24" t="str">
        <f t="shared" ca="1" si="18"/>
        <v/>
      </c>
      <c r="P231" t="str">
        <f t="shared" si="19"/>
        <v/>
      </c>
    </row>
    <row r="232" spans="1:16" x14ac:dyDescent="0.3">
      <c r="A232" t="s">
        <v>5091</v>
      </c>
      <c r="B232" t="str">
        <f>IFERROR(VLOOKUP(A232,'[1]TS Autopress'!$1:$1048576,2,0),"")</f>
        <v/>
      </c>
      <c r="C232" s="19" t="str">
        <f>IFERROR(VLOOKUP(A232,'[1]TS Autopress'!$1:$1048576,3,0),"")</f>
        <v/>
      </c>
      <c r="D232" s="20">
        <v>22570000</v>
      </c>
      <c r="E232" s="20">
        <v>17000000</v>
      </c>
      <c r="F232" s="13" t="s">
        <v>4033</v>
      </c>
      <c r="G232" s="20">
        <v>22570000</v>
      </c>
      <c r="H232" s="20">
        <v>21892900</v>
      </c>
      <c r="I232" s="20">
        <v>21215800</v>
      </c>
      <c r="J232" s="20">
        <v>20313000</v>
      </c>
      <c r="K232" s="25">
        <v>20990000</v>
      </c>
      <c r="L232" s="20">
        <f t="shared" si="16"/>
        <v>-1580000</v>
      </c>
      <c r="M232" s="22">
        <f t="shared" si="17"/>
        <v>0.75321222862206472</v>
      </c>
      <c r="N232" s="23" t="str">
        <f>IFERROR(VLOOKUP(A232,'[1]CT AR'!$1:$1048576,2,0),"")</f>
        <v/>
      </c>
      <c r="O232" s="24" t="str">
        <f t="shared" ca="1" si="18"/>
        <v/>
      </c>
      <c r="P232" t="str">
        <f t="shared" si="19"/>
        <v/>
      </c>
    </row>
    <row r="233" spans="1:16" x14ac:dyDescent="0.3">
      <c r="A233" t="s">
        <v>5093</v>
      </c>
      <c r="B233" t="str">
        <f>IFERROR(VLOOKUP(A233,'[1]TS Autopress'!$1:$1048576,2,0),"")</f>
        <v/>
      </c>
      <c r="C233" s="19" t="str">
        <f>IFERROR(VLOOKUP(A233,'[1]TS Autopress'!$1:$1048576,3,0),"")</f>
        <v/>
      </c>
      <c r="D233" s="20">
        <v>10400000</v>
      </c>
      <c r="E233" s="20">
        <v>8600000</v>
      </c>
      <c r="F233" s="13" t="s">
        <v>5398</v>
      </c>
      <c r="G233" s="20">
        <v>10712000</v>
      </c>
      <c r="H233" s="20">
        <v>10400000</v>
      </c>
      <c r="I233" s="20">
        <v>10296000</v>
      </c>
      <c r="J233" s="20">
        <v>9672000</v>
      </c>
      <c r="K233" s="25">
        <v>10690000</v>
      </c>
      <c r="L233" s="20">
        <f t="shared" si="16"/>
        <v>290000</v>
      </c>
      <c r="M233" s="22">
        <f t="shared" si="17"/>
        <v>0.82692307692307687</v>
      </c>
      <c r="N233" s="23" t="str">
        <f>IFERROR(VLOOKUP(A233,'[1]CT AR'!$1:$1048576,2,0),"")</f>
        <v/>
      </c>
      <c r="O233" s="24" t="str">
        <f t="shared" ca="1" si="18"/>
        <v/>
      </c>
      <c r="P233" t="str">
        <f t="shared" si="19"/>
        <v/>
      </c>
    </row>
    <row r="234" spans="1:16" x14ac:dyDescent="0.3">
      <c r="A234" t="s">
        <v>5096</v>
      </c>
      <c r="B234" t="str">
        <f>IFERROR(VLOOKUP(A234,'[1]TS Autopress'!$1:$1048576,2,0),"")</f>
        <v/>
      </c>
      <c r="C234" s="19" t="str">
        <f>IFERROR(VLOOKUP(A234,'[1]TS Autopress'!$1:$1048576,3,0),"")</f>
        <v/>
      </c>
      <c r="D234" s="20">
        <v>13980000</v>
      </c>
      <c r="E234" s="20">
        <v>11000000</v>
      </c>
      <c r="F234" s="13" t="s">
        <v>5399</v>
      </c>
      <c r="G234" s="20">
        <v>13001400</v>
      </c>
      <c r="H234" s="20">
        <v>12582000</v>
      </c>
      <c r="I234" s="20">
        <v>11883000</v>
      </c>
      <c r="J234" s="20">
        <v>11184000</v>
      </c>
      <c r="K234" s="25">
        <v>12990000</v>
      </c>
      <c r="L234" s="20">
        <f t="shared" si="16"/>
        <v>-990000</v>
      </c>
      <c r="M234" s="22">
        <f t="shared" si="17"/>
        <v>0.7868383404864091</v>
      </c>
      <c r="N234" s="23" t="str">
        <f>IFERROR(VLOOKUP(A234,'[1]CT AR'!$1:$1048576,2,0),"")</f>
        <v/>
      </c>
      <c r="O234" s="24" t="str">
        <f t="shared" ca="1" si="18"/>
        <v/>
      </c>
      <c r="P234" t="str">
        <f t="shared" si="19"/>
        <v/>
      </c>
    </row>
    <row r="235" spans="1:16" x14ac:dyDescent="0.3">
      <c r="A235" t="s">
        <v>4059</v>
      </c>
      <c r="B235" t="str">
        <f>IFERROR(VLOOKUP(A235,'[1]TS Autopress'!$1:$1048576,2,0),"")</f>
        <v/>
      </c>
      <c r="C235" s="19" t="str">
        <f>IFERROR(VLOOKUP(A235,'[1]TS Autopress'!$1:$1048576,3,0),"")</f>
        <v/>
      </c>
      <c r="D235" s="20">
        <v>12420000</v>
      </c>
      <c r="E235" s="20">
        <v>10200000</v>
      </c>
      <c r="F235" s="13" t="s">
        <v>4033</v>
      </c>
      <c r="G235" s="20">
        <v>12420000</v>
      </c>
      <c r="H235" s="20">
        <v>12047400</v>
      </c>
      <c r="I235" s="20">
        <v>11674800</v>
      </c>
      <c r="J235" s="20">
        <v>11178000</v>
      </c>
      <c r="K235" s="25">
        <v>12390000</v>
      </c>
      <c r="L235" s="20">
        <f t="shared" si="16"/>
        <v>-30000</v>
      </c>
      <c r="M235" s="22">
        <f t="shared" si="17"/>
        <v>0.82125603864734298</v>
      </c>
      <c r="N235" s="23">
        <f>IFERROR(VLOOKUP(A235,'[1]CT AR'!$1:$1048576,2,0),"")</f>
        <v>46049.683333333334</v>
      </c>
      <c r="O235" s="24">
        <f t="shared" ca="1" si="18"/>
        <v>145.3166666666657</v>
      </c>
      <c r="P235" t="str">
        <f t="shared" si="19"/>
        <v>BAJO MERCADO</v>
      </c>
    </row>
    <row r="236" spans="1:16" x14ac:dyDescent="0.3">
      <c r="A236" t="s">
        <v>5100</v>
      </c>
      <c r="B236" t="str">
        <f>IFERROR(VLOOKUP(A236,'[1]TS Autopress'!$1:$1048576,2,0),"")</f>
        <v/>
      </c>
      <c r="C236" s="19" t="str">
        <f>IFERROR(VLOOKUP(A236,'[1]TS Autopress'!$1:$1048576,3,0),"")</f>
        <v/>
      </c>
      <c r="D236" s="20">
        <v>9420000</v>
      </c>
      <c r="E236" s="20">
        <v>7700000</v>
      </c>
      <c r="F236" s="13" t="s">
        <v>4033</v>
      </c>
      <c r="G236" s="20">
        <v>9420000</v>
      </c>
      <c r="H236" s="20">
        <v>9137400</v>
      </c>
      <c r="I236" s="20">
        <v>8854800</v>
      </c>
      <c r="J236" s="20">
        <v>8478000</v>
      </c>
      <c r="K236" s="25">
        <v>9290000</v>
      </c>
      <c r="L236" s="20">
        <f t="shared" si="16"/>
        <v>-130000</v>
      </c>
      <c r="M236" s="22">
        <f t="shared" si="17"/>
        <v>0.81740976645435248</v>
      </c>
      <c r="N236" s="23" t="str">
        <f>IFERROR(VLOOKUP(A236,'[1]CT AR'!$1:$1048576,2,0),"")</f>
        <v/>
      </c>
      <c r="O236" s="24" t="str">
        <f t="shared" ca="1" si="18"/>
        <v/>
      </c>
      <c r="P236" t="str">
        <f t="shared" si="19"/>
        <v/>
      </c>
    </row>
    <row r="237" spans="1:16" x14ac:dyDescent="0.3">
      <c r="A237" t="s">
        <v>4066</v>
      </c>
      <c r="B237" t="str">
        <f>IFERROR(VLOOKUP(A237,'[1]TS Autopress'!$1:$1048576,2,0),"")</f>
        <v/>
      </c>
      <c r="C237" s="19" t="str">
        <f>IFERROR(VLOOKUP(A237,'[1]TS Autopress'!$1:$1048576,3,0),"")</f>
        <v/>
      </c>
      <c r="D237" s="20">
        <v>8450000</v>
      </c>
      <c r="E237" s="20">
        <v>6600000</v>
      </c>
      <c r="F237" s="13" t="s">
        <v>4033</v>
      </c>
      <c r="G237" s="20">
        <v>8450000</v>
      </c>
      <c r="H237" s="20">
        <v>8196500</v>
      </c>
      <c r="I237" s="20">
        <v>7943000</v>
      </c>
      <c r="J237" s="20">
        <v>7605000</v>
      </c>
      <c r="K237" s="25">
        <v>7990000</v>
      </c>
      <c r="L237" s="20">
        <f t="shared" si="16"/>
        <v>-460000</v>
      </c>
      <c r="M237" s="22">
        <f t="shared" si="17"/>
        <v>0.78106508875739644</v>
      </c>
      <c r="N237" s="23">
        <f>IFERROR(VLOOKUP(A237,'[1]CT AR'!$1:$1048576,2,0),"")</f>
        <v>46046.463194444441</v>
      </c>
      <c r="O237" s="24">
        <f t="shared" ca="1" si="18"/>
        <v>148.53680555555911</v>
      </c>
      <c r="P237" t="str">
        <f t="shared" si="19"/>
        <v>BAJO MERCADO</v>
      </c>
    </row>
    <row r="238" spans="1:16" x14ac:dyDescent="0.3">
      <c r="A238" t="s">
        <v>5104</v>
      </c>
      <c r="B238" t="str">
        <f>IFERROR(VLOOKUP(A238,'[1]TS Autopress'!$1:$1048576,2,0),"")</f>
        <v/>
      </c>
      <c r="C238" s="19" t="str">
        <f>IFERROR(VLOOKUP(A238,'[1]TS Autopress'!$1:$1048576,3,0),"")</f>
        <v/>
      </c>
      <c r="D238" s="20">
        <v>7830000</v>
      </c>
      <c r="E238" s="20">
        <v>6300000</v>
      </c>
      <c r="F238" s="13" t="s">
        <v>4033</v>
      </c>
      <c r="G238" s="20">
        <v>7830000</v>
      </c>
      <c r="H238" s="20">
        <v>7595100</v>
      </c>
      <c r="I238" s="20">
        <v>7360200</v>
      </c>
      <c r="J238" s="20">
        <v>7047000</v>
      </c>
      <c r="K238" s="25">
        <v>7790000</v>
      </c>
      <c r="L238" s="20">
        <f t="shared" si="16"/>
        <v>-40000</v>
      </c>
      <c r="M238" s="22">
        <f t="shared" si="17"/>
        <v>0.8045977011494253</v>
      </c>
      <c r="N238" s="23" t="str">
        <f>IFERROR(VLOOKUP(A238,'[1]CT AR'!$1:$1048576,2,0),"")</f>
        <v/>
      </c>
      <c r="O238" s="24" t="str">
        <f t="shared" ca="1" si="18"/>
        <v/>
      </c>
      <c r="P238" t="str">
        <f t="shared" si="19"/>
        <v/>
      </c>
    </row>
    <row r="239" spans="1:16" x14ac:dyDescent="0.3">
      <c r="A239" t="s">
        <v>4061</v>
      </c>
      <c r="B239" t="str">
        <f>IFERROR(VLOOKUP(A239,'[1]TS Autopress'!$1:$1048576,2,0),"")</f>
        <v/>
      </c>
      <c r="C239" s="19" t="str">
        <f>IFERROR(VLOOKUP(A239,'[1]TS Autopress'!$1:$1048576,3,0),"")</f>
        <v/>
      </c>
      <c r="D239" s="20">
        <v>4860000</v>
      </c>
      <c r="E239" s="20">
        <v>3500000</v>
      </c>
      <c r="F239" s="13" t="s">
        <v>4033</v>
      </c>
      <c r="G239" s="20">
        <v>4860000</v>
      </c>
      <c r="H239" s="20">
        <v>4714200</v>
      </c>
      <c r="I239" s="20">
        <v>4568400</v>
      </c>
      <c r="J239" s="20">
        <v>4374000</v>
      </c>
      <c r="K239" s="25">
        <v>4490000</v>
      </c>
      <c r="L239" s="20">
        <f t="shared" si="16"/>
        <v>-370000</v>
      </c>
      <c r="M239" s="22">
        <f t="shared" si="17"/>
        <v>0.72016460905349799</v>
      </c>
      <c r="N239" s="23">
        <f>IFERROR(VLOOKUP(A239,'[1]CT AR'!$1:$1048576,2,0),"")</f>
        <v>46049.498611111114</v>
      </c>
      <c r="O239" s="24">
        <f t="shared" ca="1" si="18"/>
        <v>145.50138888888614</v>
      </c>
      <c r="P239" t="str">
        <f t="shared" si="19"/>
        <v>BAJO MERCADO</v>
      </c>
    </row>
    <row r="240" spans="1:16" x14ac:dyDescent="0.3">
      <c r="A240" t="s">
        <v>5107</v>
      </c>
      <c r="B240" t="str">
        <f>IFERROR(VLOOKUP(A240,'[1]TS Autopress'!$1:$1048576,2,0),"")</f>
        <v/>
      </c>
      <c r="C240" s="19" t="str">
        <f>IFERROR(VLOOKUP(A240,'[1]TS Autopress'!$1:$1048576,3,0),"")</f>
        <v/>
      </c>
      <c r="D240" s="20">
        <v>8900000</v>
      </c>
      <c r="E240" s="20">
        <v>7600000</v>
      </c>
      <c r="F240" s="13" t="s">
        <v>5398</v>
      </c>
      <c r="G240" s="20">
        <v>9167000</v>
      </c>
      <c r="H240" s="20">
        <v>8900000</v>
      </c>
      <c r="I240" s="20">
        <v>8811000</v>
      </c>
      <c r="J240" s="20">
        <v>8277000</v>
      </c>
      <c r="K240" s="25">
        <v>9190000</v>
      </c>
      <c r="L240" s="20">
        <f t="shared" si="16"/>
        <v>290000</v>
      </c>
      <c r="M240" s="22">
        <f t="shared" si="17"/>
        <v>0.8539325842696629</v>
      </c>
      <c r="N240" s="23" t="str">
        <f>IFERROR(VLOOKUP(A240,'[1]CT AR'!$1:$1048576,2,0),"")</f>
        <v/>
      </c>
      <c r="O240" s="24" t="str">
        <f t="shared" ca="1" si="18"/>
        <v/>
      </c>
      <c r="P240" t="str">
        <f t="shared" si="19"/>
        <v/>
      </c>
    </row>
    <row r="241" spans="1:16" x14ac:dyDescent="0.3">
      <c r="A241" t="s">
        <v>4064</v>
      </c>
      <c r="B241" t="str">
        <f>IFERROR(VLOOKUP(A241,'[1]TS Autopress'!$1:$1048576,2,0),"")</f>
        <v/>
      </c>
      <c r="C241" s="19" t="str">
        <f>IFERROR(VLOOKUP(A241,'[1]TS Autopress'!$1:$1048576,3,0),"")</f>
        <v/>
      </c>
      <c r="D241" s="20">
        <v>16000000</v>
      </c>
      <c r="E241" s="20">
        <v>13000000</v>
      </c>
      <c r="F241" s="13" t="s">
        <v>4033</v>
      </c>
      <c r="G241" s="20">
        <v>16000000</v>
      </c>
      <c r="H241" s="20">
        <v>15520000</v>
      </c>
      <c r="I241" s="20">
        <v>15040000</v>
      </c>
      <c r="J241" s="20">
        <v>14400000</v>
      </c>
      <c r="K241" s="25">
        <v>15490000</v>
      </c>
      <c r="L241" s="20">
        <f t="shared" si="16"/>
        <v>-510000</v>
      </c>
      <c r="M241" s="22">
        <f t="shared" si="17"/>
        <v>0.8125</v>
      </c>
      <c r="N241" s="23">
        <f>IFERROR(VLOOKUP(A241,'[1]CT AR'!$1:$1048576,2,0),"")</f>
        <v>46048.677083333336</v>
      </c>
      <c r="O241" s="24">
        <f t="shared" ca="1" si="18"/>
        <v>146.32291666666424</v>
      </c>
      <c r="P241" t="str">
        <f t="shared" si="19"/>
        <v>BAJO MERCADO</v>
      </c>
    </row>
    <row r="242" spans="1:16" x14ac:dyDescent="0.3">
      <c r="A242" t="s">
        <v>4062</v>
      </c>
      <c r="B242" t="str">
        <f>IFERROR(VLOOKUP(A242,'[1]TS Autopress'!$1:$1048576,2,0),"")</f>
        <v/>
      </c>
      <c r="C242" s="19" t="str">
        <f>IFERROR(VLOOKUP(A242,'[1]TS Autopress'!$1:$1048576,3,0),"")</f>
        <v/>
      </c>
      <c r="D242" s="20">
        <v>22890000</v>
      </c>
      <c r="E242" s="20">
        <v>18200000</v>
      </c>
      <c r="F242" s="13" t="s">
        <v>4033</v>
      </c>
      <c r="G242" s="20">
        <v>22890000</v>
      </c>
      <c r="H242" s="20">
        <v>22203300</v>
      </c>
      <c r="I242" s="20">
        <v>21516600</v>
      </c>
      <c r="J242" s="20">
        <v>20601000</v>
      </c>
      <c r="K242" s="25">
        <v>21990000</v>
      </c>
      <c r="L242" s="20">
        <f t="shared" si="16"/>
        <v>-900000</v>
      </c>
      <c r="M242" s="22">
        <f t="shared" si="17"/>
        <v>0.7951070336391437</v>
      </c>
      <c r="N242" s="23">
        <f>IFERROR(VLOOKUP(A242,'[1]CT AR'!$1:$1048576,2,0),"")</f>
        <v>46049.479166666664</v>
      </c>
      <c r="O242" s="24">
        <f t="shared" ca="1" si="18"/>
        <v>145.52083333333576</v>
      </c>
      <c r="P242" t="str">
        <f t="shared" si="19"/>
        <v>BAJO MERCADO</v>
      </c>
    </row>
    <row r="243" spans="1:16" x14ac:dyDescent="0.3">
      <c r="A243" t="s">
        <v>5111</v>
      </c>
      <c r="B243" t="str">
        <f>IFERROR(VLOOKUP(A243,'[1]TS Autopress'!$1:$1048576,2,0),"")</f>
        <v/>
      </c>
      <c r="C243" s="19" t="str">
        <f>IFERROR(VLOOKUP(A243,'[1]TS Autopress'!$1:$1048576,3,0),"")</f>
        <v/>
      </c>
      <c r="D243" s="20">
        <v>9000000</v>
      </c>
      <c r="E243" s="20">
        <v>7200000</v>
      </c>
      <c r="F243" s="13" t="s">
        <v>4033</v>
      </c>
      <c r="G243" s="20">
        <v>9000000</v>
      </c>
      <c r="H243" s="20">
        <v>8730000</v>
      </c>
      <c r="I243" s="20">
        <v>8460000</v>
      </c>
      <c r="J243" s="20">
        <v>8100000</v>
      </c>
      <c r="K243" s="25">
        <v>8790000</v>
      </c>
      <c r="L243" s="20">
        <f t="shared" si="16"/>
        <v>-210000</v>
      </c>
      <c r="M243" s="22">
        <f t="shared" si="17"/>
        <v>0.8</v>
      </c>
      <c r="N243" s="23" t="str">
        <f>IFERROR(VLOOKUP(A243,'[1]CT AR'!$1:$1048576,2,0),"")</f>
        <v/>
      </c>
      <c r="O243" s="24" t="str">
        <f t="shared" ca="1" si="18"/>
        <v/>
      </c>
      <c r="P243" t="str">
        <f t="shared" si="19"/>
        <v/>
      </c>
    </row>
    <row r="244" spans="1:16" x14ac:dyDescent="0.3">
      <c r="A244" t="s">
        <v>5075</v>
      </c>
      <c r="B244" t="str">
        <f>IFERROR(VLOOKUP(A244,'[1]TS Autopress'!$1:$1048576,2,0),"")</f>
        <v/>
      </c>
      <c r="C244" s="19" t="str">
        <f>IFERROR(VLOOKUP(A244,'[1]TS Autopress'!$1:$1048576,3,0),"")</f>
        <v/>
      </c>
      <c r="D244" s="20">
        <v>11000000</v>
      </c>
      <c r="E244" s="20">
        <v>8400000</v>
      </c>
      <c r="F244" s="13" t="s">
        <v>4033</v>
      </c>
      <c r="G244" s="20">
        <v>11000000</v>
      </c>
      <c r="H244" s="20">
        <v>10670000</v>
      </c>
      <c r="I244" s="20">
        <v>10340000</v>
      </c>
      <c r="J244" s="20">
        <v>9900000</v>
      </c>
      <c r="K244" s="25">
        <v>10990000</v>
      </c>
      <c r="L244" s="20">
        <f t="shared" si="16"/>
        <v>-10000</v>
      </c>
      <c r="M244" s="22">
        <f t="shared" si="17"/>
        <v>0.76363636363636367</v>
      </c>
      <c r="N244" s="23" t="str">
        <f>IFERROR(VLOOKUP(A244,'[1]CT AR'!$1:$1048576,2,0),"")</f>
        <v/>
      </c>
      <c r="O244" s="24" t="str">
        <f t="shared" ca="1" si="18"/>
        <v/>
      </c>
      <c r="P244" t="str">
        <f t="shared" si="19"/>
        <v/>
      </c>
    </row>
    <row r="245" spans="1:16" x14ac:dyDescent="0.3">
      <c r="A245" t="s">
        <v>5112</v>
      </c>
      <c r="B245" t="str">
        <f>IFERROR(VLOOKUP(A245,'[1]TS Autopress'!$1:$1048576,2,0),"")</f>
        <v/>
      </c>
      <c r="C245" s="19" t="str">
        <f>IFERROR(VLOOKUP(A245,'[1]TS Autopress'!$1:$1048576,3,0),"")</f>
        <v/>
      </c>
      <c r="D245" s="20">
        <v>18670000</v>
      </c>
      <c r="E245" s="20">
        <v>14000000</v>
      </c>
      <c r="F245" s="13" t="s">
        <v>5399</v>
      </c>
      <c r="G245" s="20">
        <v>17363100</v>
      </c>
      <c r="H245" s="20">
        <v>16803000</v>
      </c>
      <c r="I245" s="20">
        <v>15869500</v>
      </c>
      <c r="J245" s="20">
        <v>14936000</v>
      </c>
      <c r="K245" s="25">
        <v>17290000</v>
      </c>
      <c r="L245" s="20">
        <f t="shared" si="16"/>
        <v>-1380000</v>
      </c>
      <c r="M245" s="22">
        <f t="shared" si="17"/>
        <v>0.74986609534011783</v>
      </c>
      <c r="N245" s="23" t="str">
        <f>IFERROR(VLOOKUP(A245,'[1]CT AR'!$1:$1048576,2,0),"")</f>
        <v/>
      </c>
      <c r="O245" s="24" t="str">
        <f t="shared" ca="1" si="18"/>
        <v/>
      </c>
      <c r="P245" t="str">
        <f t="shared" si="19"/>
        <v/>
      </c>
    </row>
    <row r="246" spans="1:16" x14ac:dyDescent="0.3">
      <c r="A246" t="s">
        <v>5114</v>
      </c>
      <c r="B246" t="str">
        <f>IFERROR(VLOOKUP(A246,'[1]TS Autopress'!$1:$1048576,2,0),"")</f>
        <v/>
      </c>
      <c r="C246" s="19" t="str">
        <f>IFERROR(VLOOKUP(A246,'[1]TS Autopress'!$1:$1048576,3,0),"")</f>
        <v/>
      </c>
      <c r="D246" s="20">
        <v>23700000</v>
      </c>
      <c r="E246" s="20">
        <v>19500000</v>
      </c>
      <c r="F246" s="13" t="s">
        <v>4033</v>
      </c>
      <c r="G246" s="20">
        <v>23700000</v>
      </c>
      <c r="H246" s="20">
        <v>22989000</v>
      </c>
      <c r="I246" s="20">
        <v>22278000</v>
      </c>
      <c r="J246" s="20">
        <v>21330000</v>
      </c>
      <c r="K246" s="25">
        <v>23690000</v>
      </c>
      <c r="L246" s="20">
        <f t="shared" si="16"/>
        <v>-10000</v>
      </c>
      <c r="M246" s="22">
        <f t="shared" si="17"/>
        <v>0.82278481012658233</v>
      </c>
      <c r="N246" s="23" t="str">
        <f>IFERROR(VLOOKUP(A246,'[1]CT AR'!$1:$1048576,2,0),"")</f>
        <v/>
      </c>
      <c r="O246" s="24" t="str">
        <f t="shared" ca="1" si="18"/>
        <v/>
      </c>
      <c r="P246" t="str">
        <f t="shared" si="19"/>
        <v/>
      </c>
    </row>
    <row r="247" spans="1:16" x14ac:dyDescent="0.3">
      <c r="A247" t="s">
        <v>5115</v>
      </c>
      <c r="B247" t="str">
        <f>IFERROR(VLOOKUP(A247,'[1]TS Autopress'!$1:$1048576,2,0),"")</f>
        <v/>
      </c>
      <c r="C247" s="19" t="str">
        <f>IFERROR(VLOOKUP(A247,'[1]TS Autopress'!$1:$1048576,3,0),"")</f>
        <v/>
      </c>
      <c r="D247" s="20">
        <v>17490000</v>
      </c>
      <c r="E247" s="20">
        <v>14000000</v>
      </c>
      <c r="F247" s="13" t="s">
        <v>4033</v>
      </c>
      <c r="G247" s="20">
        <v>17490000</v>
      </c>
      <c r="H247" s="20">
        <v>16965300</v>
      </c>
      <c r="I247" s="20">
        <v>16440600</v>
      </c>
      <c r="J247" s="20">
        <v>15741000</v>
      </c>
      <c r="K247" s="25">
        <v>16590000</v>
      </c>
      <c r="L247" s="20">
        <f t="shared" si="16"/>
        <v>-900000</v>
      </c>
      <c r="M247" s="22">
        <f t="shared" si="17"/>
        <v>0.8004574042309891</v>
      </c>
      <c r="N247" s="23" t="str">
        <f>IFERROR(VLOOKUP(A247,'[1]CT AR'!$1:$1048576,2,0),"")</f>
        <v/>
      </c>
      <c r="O247" s="24" t="str">
        <f t="shared" ca="1" si="18"/>
        <v/>
      </c>
      <c r="P247" t="str">
        <f t="shared" si="19"/>
        <v/>
      </c>
    </row>
    <row r="248" spans="1:16" x14ac:dyDescent="0.3">
      <c r="A248" t="s">
        <v>5118</v>
      </c>
      <c r="B248" t="str">
        <f>IFERROR(VLOOKUP(A248,'[1]TS Autopress'!$1:$1048576,2,0),"")</f>
        <v/>
      </c>
      <c r="C248" s="19" t="str">
        <f>IFERROR(VLOOKUP(A248,'[1]TS Autopress'!$1:$1048576,3,0),"")</f>
        <v/>
      </c>
      <c r="D248" s="20">
        <v>6240000</v>
      </c>
      <c r="E248" s="20">
        <v>4800000</v>
      </c>
      <c r="F248" s="13" t="s">
        <v>4033</v>
      </c>
      <c r="G248" s="20">
        <v>6240000</v>
      </c>
      <c r="H248" s="20">
        <v>6052800</v>
      </c>
      <c r="I248" s="20">
        <v>5865600</v>
      </c>
      <c r="J248" s="20">
        <v>5616000</v>
      </c>
      <c r="K248" s="25">
        <v>5990000</v>
      </c>
      <c r="L248" s="20">
        <f t="shared" si="16"/>
        <v>-250000</v>
      </c>
      <c r="M248" s="22">
        <f t="shared" si="17"/>
        <v>0.76923076923076927</v>
      </c>
      <c r="N248" s="23" t="str">
        <f>IFERROR(VLOOKUP(A248,'[1]CT AR'!$1:$1048576,2,0),"")</f>
        <v/>
      </c>
      <c r="O248" s="24" t="str">
        <f t="shared" ca="1" si="18"/>
        <v/>
      </c>
      <c r="P248" t="str">
        <f t="shared" si="19"/>
        <v/>
      </c>
    </row>
    <row r="249" spans="1:16" x14ac:dyDescent="0.3">
      <c r="A249" t="s">
        <v>5121</v>
      </c>
      <c r="B249" t="str">
        <f>IFERROR(VLOOKUP(A249,'[1]TS Autopress'!$1:$1048576,2,0),"")</f>
        <v/>
      </c>
      <c r="C249" s="19" t="str">
        <f>IFERROR(VLOOKUP(A249,'[1]TS Autopress'!$1:$1048576,3,0),"")</f>
        <v/>
      </c>
      <c r="D249" s="20">
        <v>21100000</v>
      </c>
      <c r="E249" s="20">
        <v>18300000</v>
      </c>
      <c r="F249" s="13" t="s">
        <v>4033</v>
      </c>
      <c r="G249" s="20">
        <v>21100000</v>
      </c>
      <c r="H249" s="20">
        <v>20467000</v>
      </c>
      <c r="I249" s="20">
        <v>19834000</v>
      </c>
      <c r="J249" s="20">
        <v>18990000</v>
      </c>
      <c r="K249" s="25">
        <v>20990000</v>
      </c>
      <c r="L249" s="20">
        <f t="shared" si="16"/>
        <v>-110000</v>
      </c>
      <c r="M249" s="22">
        <f t="shared" si="17"/>
        <v>0.86729857819905209</v>
      </c>
      <c r="N249" s="23" t="str">
        <f>IFERROR(VLOOKUP(A249,'[1]CT AR'!$1:$1048576,2,0),"")</f>
        <v/>
      </c>
      <c r="O249" s="24" t="str">
        <f t="shared" ca="1" si="18"/>
        <v/>
      </c>
      <c r="P249" t="str">
        <f t="shared" si="19"/>
        <v/>
      </c>
    </row>
    <row r="250" spans="1:16" x14ac:dyDescent="0.3">
      <c r="A250" t="s">
        <v>4060</v>
      </c>
      <c r="B250" t="str">
        <f>IFERROR(VLOOKUP(A250,'[1]TS Autopress'!$1:$1048576,2,0),"")</f>
        <v/>
      </c>
      <c r="C250" s="19" t="str">
        <f>IFERROR(VLOOKUP(A250,'[1]TS Autopress'!$1:$1048576,3,0),"")</f>
        <v/>
      </c>
      <c r="D250" s="20">
        <v>28400000</v>
      </c>
      <c r="E250" s="20">
        <v>23500000</v>
      </c>
      <c r="F250" s="13" t="s">
        <v>4033</v>
      </c>
      <c r="G250" s="20">
        <v>28400000</v>
      </c>
      <c r="H250" s="20">
        <v>27548000</v>
      </c>
      <c r="I250" s="20">
        <v>26696000</v>
      </c>
      <c r="J250" s="20">
        <v>25560000</v>
      </c>
      <c r="K250" s="25">
        <v>28400000</v>
      </c>
      <c r="L250" s="20">
        <f t="shared" si="16"/>
        <v>0</v>
      </c>
      <c r="M250" s="22">
        <f t="shared" si="17"/>
        <v>0.82746478873239437</v>
      </c>
      <c r="N250" s="23">
        <f>IFERROR(VLOOKUP(A250,'[1]CT AR'!$1:$1048576,2,0),"")</f>
        <v>46049.506249999999</v>
      </c>
      <c r="O250" s="24">
        <f t="shared" ca="1" si="18"/>
        <v>145.49375000000146</v>
      </c>
      <c r="P250" t="str">
        <f t="shared" si="19"/>
        <v>ALINEADO</v>
      </c>
    </row>
    <row r="251" spans="1:16" x14ac:dyDescent="0.3">
      <c r="A251" t="s">
        <v>4725</v>
      </c>
      <c r="B251" t="str">
        <f>IFERROR(VLOOKUP(A251,'[1]TS Autopress'!$1:$1048576,2,0),"")</f>
        <v>CHANGAN</v>
      </c>
      <c r="C251" s="19" t="str">
        <f>IFERROR(VLOOKUP(A251,'[1]TS Autopress'!$1:$1048576,3,0),"")</f>
        <v>CX70</v>
      </c>
      <c r="D251" s="20">
        <v>10600000</v>
      </c>
      <c r="E251" s="20">
        <v>8600000</v>
      </c>
      <c r="F251" s="13" t="s">
        <v>4033</v>
      </c>
      <c r="G251" s="20">
        <v>10600000</v>
      </c>
      <c r="H251" s="20">
        <v>10282000</v>
      </c>
      <c r="I251" s="20">
        <v>9964000</v>
      </c>
      <c r="J251" s="20">
        <v>9540000</v>
      </c>
      <c r="K251" s="25">
        <v>10490000</v>
      </c>
      <c r="L251" s="20">
        <f t="shared" si="16"/>
        <v>-110000</v>
      </c>
      <c r="M251" s="22">
        <f t="shared" si="17"/>
        <v>0.81132075471698117</v>
      </c>
      <c r="N251" s="23" t="str">
        <f>IFERROR(VLOOKUP(A251,'[1]CT AR'!$1:$1048576,2,0),"")</f>
        <v/>
      </c>
      <c r="O251" s="24" t="str">
        <f t="shared" ca="1" si="18"/>
        <v/>
      </c>
      <c r="P251" t="str">
        <f t="shared" si="19"/>
        <v/>
      </c>
    </row>
    <row r="252" spans="1:16" x14ac:dyDescent="0.3">
      <c r="A252" t="s">
        <v>5123</v>
      </c>
      <c r="B252" t="str">
        <f>IFERROR(VLOOKUP(A252,'[1]TS Autopress'!$1:$1048576,2,0),"")</f>
        <v/>
      </c>
      <c r="C252" s="19" t="str">
        <f>IFERROR(VLOOKUP(A252,'[1]TS Autopress'!$1:$1048576,3,0),"")</f>
        <v/>
      </c>
      <c r="D252" s="20">
        <v>17400000</v>
      </c>
      <c r="E252" s="20">
        <v>14000000</v>
      </c>
      <c r="F252" s="13" t="s">
        <v>4033</v>
      </c>
      <c r="G252" s="20">
        <v>17400000</v>
      </c>
      <c r="H252" s="20">
        <v>16878000</v>
      </c>
      <c r="I252" s="20">
        <v>16356000</v>
      </c>
      <c r="J252" s="20">
        <v>15660000</v>
      </c>
      <c r="K252" s="25">
        <v>16990000</v>
      </c>
      <c r="L252" s="20">
        <f t="shared" si="16"/>
        <v>-410000</v>
      </c>
      <c r="M252" s="22">
        <f t="shared" si="17"/>
        <v>0.8045977011494253</v>
      </c>
      <c r="N252" s="23" t="str">
        <f>IFERROR(VLOOKUP(A252,'[1]CT AR'!$1:$1048576,2,0),"")</f>
        <v/>
      </c>
      <c r="O252" s="24" t="str">
        <f t="shared" ca="1" si="18"/>
        <v/>
      </c>
      <c r="P252" t="str">
        <f t="shared" si="19"/>
        <v/>
      </c>
    </row>
    <row r="253" spans="1:16" x14ac:dyDescent="0.3">
      <c r="A253" t="s">
        <v>5287</v>
      </c>
      <c r="B253" t="str">
        <f>IFERROR(VLOOKUP(A253,'[1]TS Autopress'!$1:$1048576,2,0),"")</f>
        <v/>
      </c>
      <c r="C253" s="19" t="str">
        <f>IFERROR(VLOOKUP(A253,'[1]TS Autopress'!$1:$1048576,3,0),"")</f>
        <v/>
      </c>
      <c r="D253" s="20">
        <v>9800000</v>
      </c>
      <c r="E253" s="20">
        <v>7500000</v>
      </c>
      <c r="F253" s="13" t="s">
        <v>5399</v>
      </c>
      <c r="G253" s="20">
        <v>9114000</v>
      </c>
      <c r="H253" s="20">
        <v>8820000</v>
      </c>
      <c r="I253" s="20">
        <v>8330000</v>
      </c>
      <c r="J253" s="20">
        <v>7840000</v>
      </c>
      <c r="K253" s="25">
        <v>9190000</v>
      </c>
      <c r="L253" s="20">
        <f t="shared" si="16"/>
        <v>-610000</v>
      </c>
      <c r="M253" s="22">
        <f t="shared" si="17"/>
        <v>0.76530612244897955</v>
      </c>
      <c r="N253" s="23" t="str">
        <f>IFERROR(VLOOKUP(A253,'[1]CT AR'!$1:$1048576,2,0),"")</f>
        <v/>
      </c>
      <c r="O253" s="24" t="str">
        <f t="shared" ca="1" si="18"/>
        <v/>
      </c>
      <c r="P253" t="str">
        <f t="shared" si="19"/>
        <v/>
      </c>
    </row>
    <row r="254" spans="1:16" x14ac:dyDescent="0.3">
      <c r="A254" t="s">
        <v>5125</v>
      </c>
      <c r="B254" t="str">
        <f>IFERROR(VLOOKUP(A254,'[1]TS Autopress'!$1:$1048576,2,0),"")</f>
        <v/>
      </c>
      <c r="C254" s="19" t="str">
        <f>IFERROR(VLOOKUP(A254,'[1]TS Autopress'!$1:$1048576,3,0),"")</f>
        <v/>
      </c>
      <c r="D254" s="20">
        <v>57000000</v>
      </c>
      <c r="E254" s="20">
        <v>48000000</v>
      </c>
      <c r="F254" s="13" t="s">
        <v>5399</v>
      </c>
      <c r="G254" s="20">
        <v>53010000</v>
      </c>
      <c r="H254" s="20">
        <v>51300000</v>
      </c>
      <c r="I254" s="20">
        <v>48450000</v>
      </c>
      <c r="J254" s="20">
        <v>45600000</v>
      </c>
      <c r="K254" s="25">
        <v>54990000</v>
      </c>
      <c r="L254" s="20">
        <f t="shared" si="16"/>
        <v>-2010000</v>
      </c>
      <c r="M254" s="22">
        <f t="shared" si="17"/>
        <v>0.84210526315789469</v>
      </c>
      <c r="N254" s="23" t="str">
        <f>IFERROR(VLOOKUP(A254,'[1]CT AR'!$1:$1048576,2,0),"")</f>
        <v/>
      </c>
      <c r="O254" s="24" t="str">
        <f t="shared" ca="1" si="18"/>
        <v/>
      </c>
      <c r="P254" t="str">
        <f t="shared" si="19"/>
        <v/>
      </c>
    </row>
    <row r="255" spans="1:16" x14ac:dyDescent="0.3">
      <c r="A255" t="s">
        <v>5126</v>
      </c>
      <c r="B255" t="str">
        <f>IFERROR(VLOOKUP(A255,'[1]TS Autopress'!$1:$1048576,2,0),"")</f>
        <v/>
      </c>
      <c r="C255" s="19" t="str">
        <f>IFERROR(VLOOKUP(A255,'[1]TS Autopress'!$1:$1048576,3,0),"")</f>
        <v/>
      </c>
      <c r="D255" s="20">
        <v>30500000</v>
      </c>
      <c r="E255" s="20">
        <v>23500000</v>
      </c>
      <c r="F255" s="13" t="s">
        <v>4033</v>
      </c>
      <c r="G255" s="20">
        <v>30500000</v>
      </c>
      <c r="H255" s="20">
        <v>29585000</v>
      </c>
      <c r="I255" s="20">
        <v>28670000</v>
      </c>
      <c r="J255" s="20">
        <v>27450000</v>
      </c>
      <c r="K255" s="25">
        <v>30490000</v>
      </c>
      <c r="L255" s="20">
        <f t="shared" si="16"/>
        <v>-10000</v>
      </c>
      <c r="M255" s="22">
        <f t="shared" si="17"/>
        <v>0.77049180327868849</v>
      </c>
      <c r="N255" s="23" t="str">
        <f>IFERROR(VLOOKUP(A255,'[1]CT AR'!$1:$1048576,2,0),"")</f>
        <v/>
      </c>
      <c r="O255" s="24" t="str">
        <f t="shared" ca="1" si="18"/>
        <v/>
      </c>
      <c r="P255" t="str">
        <f t="shared" si="19"/>
        <v/>
      </c>
    </row>
    <row r="256" spans="1:16" x14ac:dyDescent="0.3">
      <c r="A256" t="s">
        <v>5128</v>
      </c>
      <c r="B256" t="str">
        <f>IFERROR(VLOOKUP(A256,'[1]TS Autopress'!$1:$1048576,2,0),"")</f>
        <v/>
      </c>
      <c r="C256" s="19" t="str">
        <f>IFERROR(VLOOKUP(A256,'[1]TS Autopress'!$1:$1048576,3,0),"")</f>
        <v/>
      </c>
      <c r="D256" s="20">
        <v>9900000</v>
      </c>
      <c r="E256" s="20">
        <v>8400000</v>
      </c>
      <c r="F256" s="13" t="s">
        <v>4033</v>
      </c>
      <c r="G256" s="20">
        <v>9900000</v>
      </c>
      <c r="H256" s="20">
        <v>9603000</v>
      </c>
      <c r="I256" s="20">
        <v>9306000</v>
      </c>
      <c r="J256" s="20">
        <v>8910000</v>
      </c>
      <c r="K256" s="25">
        <v>9990000</v>
      </c>
      <c r="L256" s="20">
        <f t="shared" si="16"/>
        <v>90000</v>
      </c>
      <c r="M256" s="22">
        <f t="shared" si="17"/>
        <v>0.84848484848484851</v>
      </c>
      <c r="N256" s="23" t="str">
        <f>IFERROR(VLOOKUP(A256,'[1]CT AR'!$1:$1048576,2,0),"")</f>
        <v/>
      </c>
      <c r="O256" s="24" t="str">
        <f t="shared" ca="1" si="18"/>
        <v/>
      </c>
      <c r="P256" t="str">
        <f t="shared" si="19"/>
        <v/>
      </c>
    </row>
    <row r="257" spans="1:16" x14ac:dyDescent="0.3">
      <c r="A257" t="s">
        <v>5130</v>
      </c>
      <c r="B257" t="str">
        <f>IFERROR(VLOOKUP(A257,'[1]TS Autopress'!$1:$1048576,2,0),"")</f>
        <v/>
      </c>
      <c r="C257" s="19" t="str">
        <f>IFERROR(VLOOKUP(A257,'[1]TS Autopress'!$1:$1048576,3,0),"")</f>
        <v/>
      </c>
      <c r="D257" s="20">
        <v>12450000</v>
      </c>
      <c r="E257" s="20">
        <v>10600000</v>
      </c>
      <c r="F257" s="13" t="s">
        <v>4033</v>
      </c>
      <c r="G257" s="20">
        <v>12450000</v>
      </c>
      <c r="H257" s="20">
        <v>12076500</v>
      </c>
      <c r="I257" s="20">
        <v>11703000</v>
      </c>
      <c r="J257" s="20">
        <v>11205000</v>
      </c>
      <c r="K257" s="25">
        <v>12490000</v>
      </c>
      <c r="L257" s="20">
        <f t="shared" si="16"/>
        <v>40000</v>
      </c>
      <c r="M257" s="22">
        <f t="shared" si="17"/>
        <v>0.85140562248995988</v>
      </c>
      <c r="N257" s="23" t="str">
        <f>IFERROR(VLOOKUP(A257,'[1]CT AR'!$1:$1048576,2,0),"")</f>
        <v/>
      </c>
      <c r="O257" s="24" t="str">
        <f t="shared" ca="1" si="18"/>
        <v/>
      </c>
      <c r="P257" t="str">
        <f t="shared" si="19"/>
        <v/>
      </c>
    </row>
    <row r="258" spans="1:16" x14ac:dyDescent="0.3">
      <c r="A258" t="s">
        <v>5132</v>
      </c>
      <c r="B258" t="str">
        <f>IFERROR(VLOOKUP(A258,'[1]TS Autopress'!$1:$1048576,2,0),"")</f>
        <v/>
      </c>
      <c r="C258" s="19" t="str">
        <f>IFERROR(VLOOKUP(A258,'[1]TS Autopress'!$1:$1048576,3,0),"")</f>
        <v/>
      </c>
      <c r="D258" s="20">
        <v>17500000</v>
      </c>
      <c r="E258" s="20">
        <v>14000000</v>
      </c>
      <c r="F258" s="13" t="s">
        <v>4033</v>
      </c>
      <c r="G258" s="20">
        <v>17500000</v>
      </c>
      <c r="H258" s="20">
        <v>16975000</v>
      </c>
      <c r="I258" s="20">
        <v>16450000</v>
      </c>
      <c r="J258" s="20">
        <v>15750000</v>
      </c>
      <c r="K258" s="25">
        <v>16990000</v>
      </c>
      <c r="L258" s="20">
        <f t="shared" si="16"/>
        <v>-510000</v>
      </c>
      <c r="M258" s="22">
        <f t="shared" si="17"/>
        <v>0.8</v>
      </c>
      <c r="N258" s="23" t="str">
        <f>IFERROR(VLOOKUP(A258,'[1]CT AR'!$1:$1048576,2,0),"")</f>
        <v/>
      </c>
      <c r="O258" s="24" t="str">
        <f t="shared" ca="1" si="18"/>
        <v/>
      </c>
      <c r="P258" t="str">
        <f t="shared" si="19"/>
        <v/>
      </c>
    </row>
    <row r="259" spans="1:16" x14ac:dyDescent="0.3">
      <c r="A259" t="s">
        <v>5135</v>
      </c>
      <c r="B259" t="str">
        <f>IFERROR(VLOOKUP(A259,'[1]TS Autopress'!$1:$1048576,2,0),"")</f>
        <v/>
      </c>
      <c r="C259" s="19" t="str">
        <f>IFERROR(VLOOKUP(A259,'[1]TS Autopress'!$1:$1048576,3,0),"")</f>
        <v/>
      </c>
      <c r="D259" s="20">
        <v>24500000</v>
      </c>
      <c r="E259" s="20">
        <v>19000000</v>
      </c>
      <c r="F259" s="13" t="s">
        <v>5399</v>
      </c>
      <c r="G259" s="20">
        <v>22785000</v>
      </c>
      <c r="H259" s="20">
        <v>22050000</v>
      </c>
      <c r="I259" s="20">
        <v>20825000</v>
      </c>
      <c r="J259" s="20">
        <v>19600000</v>
      </c>
      <c r="K259" s="25">
        <v>22790000</v>
      </c>
      <c r="L259" s="20">
        <f t="shared" si="16"/>
        <v>-1710000</v>
      </c>
      <c r="M259" s="22">
        <f t="shared" si="17"/>
        <v>0.77551020408163263</v>
      </c>
      <c r="N259" s="23" t="str">
        <f>IFERROR(VLOOKUP(A259,'[1]CT AR'!$1:$1048576,2,0),"")</f>
        <v/>
      </c>
      <c r="O259" s="24" t="str">
        <f t="shared" ca="1" si="18"/>
        <v/>
      </c>
      <c r="P259" t="str">
        <f t="shared" si="19"/>
        <v/>
      </c>
    </row>
    <row r="260" spans="1:16" x14ac:dyDescent="0.3">
      <c r="A260" t="s">
        <v>5132</v>
      </c>
      <c r="B260" t="str">
        <f>IFERROR(VLOOKUP(A260,'[1]TS Autopress'!$1:$1048576,2,0),"")</f>
        <v/>
      </c>
      <c r="C260" s="19" t="str">
        <f>IFERROR(VLOOKUP(A260,'[1]TS Autopress'!$1:$1048576,3,0),"")</f>
        <v/>
      </c>
      <c r="D260" s="20">
        <v>17500000</v>
      </c>
      <c r="E260" s="20">
        <v>15000000</v>
      </c>
      <c r="F260" s="13" t="s">
        <v>4033</v>
      </c>
      <c r="G260" s="20">
        <v>17500000</v>
      </c>
      <c r="H260" s="20">
        <v>16975000</v>
      </c>
      <c r="I260" s="20">
        <v>16450000</v>
      </c>
      <c r="J260" s="20">
        <v>15750000</v>
      </c>
      <c r="K260" s="25">
        <v>17490000</v>
      </c>
      <c r="L260" s="20">
        <f t="shared" si="16"/>
        <v>-10000</v>
      </c>
      <c r="M260" s="22">
        <f t="shared" si="17"/>
        <v>0.8571428571428571</v>
      </c>
      <c r="N260" s="23" t="str">
        <f>IFERROR(VLOOKUP(A260,'[1]CT AR'!$1:$1048576,2,0),"")</f>
        <v/>
      </c>
      <c r="O260" s="24" t="str">
        <f t="shared" ca="1" si="18"/>
        <v/>
      </c>
      <c r="P260" t="str">
        <f t="shared" si="19"/>
        <v/>
      </c>
    </row>
    <row r="261" spans="1:16" x14ac:dyDescent="0.3">
      <c r="A261" t="s">
        <v>4071</v>
      </c>
      <c r="B261" t="str">
        <f>IFERROR(VLOOKUP(A261,'[1]TS Autopress'!$1:$1048576,2,0),"")</f>
        <v/>
      </c>
      <c r="C261" s="19" t="str">
        <f>IFERROR(VLOOKUP(A261,'[1]TS Autopress'!$1:$1048576,3,0),"")</f>
        <v/>
      </c>
      <c r="D261" s="20">
        <v>9100000</v>
      </c>
      <c r="E261" s="20">
        <v>6900000</v>
      </c>
      <c r="F261" s="13" t="s">
        <v>4033</v>
      </c>
      <c r="G261" s="20">
        <v>9100000</v>
      </c>
      <c r="H261" s="20">
        <v>8827000</v>
      </c>
      <c r="I261" s="20">
        <v>8554000</v>
      </c>
      <c r="J261" s="20">
        <v>8190000</v>
      </c>
      <c r="K261" s="25">
        <v>8990000</v>
      </c>
      <c r="L261" s="20">
        <f t="shared" si="16"/>
        <v>-110000</v>
      </c>
      <c r="M261" s="22">
        <f t="shared" si="17"/>
        <v>0.75824175824175821</v>
      </c>
      <c r="N261" s="23">
        <f>IFERROR(VLOOKUP(A261,'[1]CT AR'!$1:$1048576,2,0),"")</f>
        <v>46044.644444444442</v>
      </c>
      <c r="O261" s="24">
        <f t="shared" ca="1" si="18"/>
        <v>150.35555555555766</v>
      </c>
      <c r="P261" t="str">
        <f t="shared" si="19"/>
        <v>BAJO MERCADO</v>
      </c>
    </row>
    <row r="262" spans="1:16" x14ac:dyDescent="0.3">
      <c r="A262" t="s">
        <v>5138</v>
      </c>
      <c r="B262" t="str">
        <f>IFERROR(VLOOKUP(A262,'[1]TS Autopress'!$1:$1048576,2,0),"")</f>
        <v/>
      </c>
      <c r="C262" s="19" t="str">
        <f>IFERROR(VLOOKUP(A262,'[1]TS Autopress'!$1:$1048576,3,0),"")</f>
        <v/>
      </c>
      <c r="D262" s="20">
        <v>29900000</v>
      </c>
      <c r="E262" s="20">
        <v>23300000</v>
      </c>
      <c r="F262" s="13" t="s">
        <v>5399</v>
      </c>
      <c r="G262" s="20">
        <v>27807000</v>
      </c>
      <c r="H262" s="20">
        <v>26910000</v>
      </c>
      <c r="I262" s="20">
        <v>25415000</v>
      </c>
      <c r="J262" s="20">
        <v>23920000</v>
      </c>
      <c r="K262" s="25">
        <v>27990000</v>
      </c>
      <c r="L262" s="20">
        <f t="shared" si="16"/>
        <v>-1910000</v>
      </c>
      <c r="M262" s="22">
        <f t="shared" si="17"/>
        <v>0.77926421404682278</v>
      </c>
      <c r="N262" s="23" t="str">
        <f>IFERROR(VLOOKUP(A262,'[1]CT AR'!$1:$1048576,2,0),"")</f>
        <v/>
      </c>
      <c r="O262" s="24" t="str">
        <f t="shared" ca="1" si="18"/>
        <v/>
      </c>
      <c r="P262" t="str">
        <f t="shared" si="19"/>
        <v/>
      </c>
    </row>
    <row r="263" spans="1:16" x14ac:dyDescent="0.3">
      <c r="A263" t="s">
        <v>5140</v>
      </c>
      <c r="B263" t="str">
        <f>IFERROR(VLOOKUP(A263,'[1]TS Autopress'!$1:$1048576,2,0),"")</f>
        <v/>
      </c>
      <c r="C263" s="19" t="str">
        <f>IFERROR(VLOOKUP(A263,'[1]TS Autopress'!$1:$1048576,3,0),"")</f>
        <v/>
      </c>
      <c r="D263" s="20">
        <v>14520000</v>
      </c>
      <c r="E263" s="20">
        <v>11700000</v>
      </c>
      <c r="F263" s="13" t="s">
        <v>4033</v>
      </c>
      <c r="G263" s="20">
        <v>14520000</v>
      </c>
      <c r="H263" s="20">
        <v>14084400</v>
      </c>
      <c r="I263" s="20">
        <v>13648800</v>
      </c>
      <c r="J263" s="20">
        <v>13068000</v>
      </c>
      <c r="K263" s="25">
        <v>13990000</v>
      </c>
      <c r="L263" s="20">
        <f t="shared" si="16"/>
        <v>-530000</v>
      </c>
      <c r="M263" s="22">
        <f t="shared" si="17"/>
        <v>0.80578512396694213</v>
      </c>
      <c r="N263" s="23" t="str">
        <f>IFERROR(VLOOKUP(A263,'[1]CT AR'!$1:$1048576,2,0),"")</f>
        <v/>
      </c>
      <c r="O263" s="24" t="str">
        <f t="shared" ca="1" si="18"/>
        <v/>
      </c>
      <c r="P263" t="str">
        <f t="shared" si="19"/>
        <v/>
      </c>
    </row>
    <row r="264" spans="1:16" x14ac:dyDescent="0.3">
      <c r="A264" t="s">
        <v>5143</v>
      </c>
      <c r="B264" t="str">
        <f>IFERROR(VLOOKUP(A264,'[1]TS Autopress'!$1:$1048576,2,0),"")</f>
        <v/>
      </c>
      <c r="C264" s="19" t="str">
        <f>IFERROR(VLOOKUP(A264,'[1]TS Autopress'!$1:$1048576,3,0),"")</f>
        <v/>
      </c>
      <c r="D264" s="20">
        <v>12840000</v>
      </c>
      <c r="E264" s="20">
        <v>10700000</v>
      </c>
      <c r="F264" s="13" t="s">
        <v>4033</v>
      </c>
      <c r="G264" s="20">
        <v>12840000</v>
      </c>
      <c r="H264" s="20">
        <v>12454800</v>
      </c>
      <c r="I264" s="20">
        <v>12069600</v>
      </c>
      <c r="J264" s="20">
        <v>11556000</v>
      </c>
      <c r="K264" s="25">
        <v>12890000</v>
      </c>
      <c r="L264" s="20">
        <f t="shared" si="16"/>
        <v>50000</v>
      </c>
      <c r="M264" s="22">
        <f t="shared" si="17"/>
        <v>0.83333333333333337</v>
      </c>
      <c r="N264" s="23" t="str">
        <f>IFERROR(VLOOKUP(A264,'[1]CT AR'!$1:$1048576,2,0),"")</f>
        <v/>
      </c>
      <c r="O264" s="24" t="str">
        <f t="shared" ca="1" si="18"/>
        <v/>
      </c>
      <c r="P264" t="str">
        <f t="shared" si="19"/>
        <v/>
      </c>
    </row>
    <row r="265" spans="1:16" x14ac:dyDescent="0.3">
      <c r="A265" t="s">
        <v>5243</v>
      </c>
      <c r="B265" t="str">
        <f>IFERROR(VLOOKUP(A265,'[1]TS Autopress'!$1:$1048576,2,0),"")</f>
        <v/>
      </c>
      <c r="C265" s="19" t="str">
        <f>IFERROR(VLOOKUP(A265,'[1]TS Autopress'!$1:$1048576,3,0),"")</f>
        <v/>
      </c>
      <c r="D265" s="20">
        <v>16190000</v>
      </c>
      <c r="E265" s="20">
        <v>13200000</v>
      </c>
      <c r="F265" s="13" t="s">
        <v>5398</v>
      </c>
      <c r="G265" s="20">
        <v>16675700</v>
      </c>
      <c r="H265" s="20">
        <v>16190000</v>
      </c>
      <c r="I265" s="20">
        <v>16028100</v>
      </c>
      <c r="J265" s="20">
        <v>15056700</v>
      </c>
      <c r="K265" s="25">
        <v>15990000</v>
      </c>
      <c r="L265" s="20">
        <f t="shared" si="16"/>
        <v>-200000</v>
      </c>
      <c r="M265" s="22">
        <f t="shared" si="17"/>
        <v>0.81531809759110563</v>
      </c>
      <c r="N265" s="23" t="str">
        <f>IFERROR(VLOOKUP(A265,'[1]CT AR'!$1:$1048576,2,0),"")</f>
        <v/>
      </c>
      <c r="O265" s="24" t="str">
        <f t="shared" ca="1" si="18"/>
        <v/>
      </c>
      <c r="P265" t="str">
        <f t="shared" si="19"/>
        <v/>
      </c>
    </row>
    <row r="266" spans="1:16" x14ac:dyDescent="0.3">
      <c r="A266" t="s">
        <v>5144</v>
      </c>
      <c r="B266" t="str">
        <f>IFERROR(VLOOKUP(A266,'[1]TS Autopress'!$1:$1048576,2,0),"")</f>
        <v/>
      </c>
      <c r="C266" s="19" t="str">
        <f>IFERROR(VLOOKUP(A266,'[1]TS Autopress'!$1:$1048576,3,0),"")</f>
        <v/>
      </c>
      <c r="D266" s="20">
        <v>7100000</v>
      </c>
      <c r="E266" s="20">
        <v>5200000</v>
      </c>
      <c r="F266" s="13" t="s">
        <v>5398</v>
      </c>
      <c r="G266" s="20">
        <v>7313000</v>
      </c>
      <c r="H266" s="20">
        <v>7100000</v>
      </c>
      <c r="I266" s="20">
        <v>7029000</v>
      </c>
      <c r="J266" s="20">
        <v>6603000</v>
      </c>
      <c r="K266" s="25">
        <v>7290000</v>
      </c>
      <c r="L266" s="20">
        <f t="shared" si="16"/>
        <v>190000</v>
      </c>
      <c r="M266" s="22">
        <f t="shared" si="17"/>
        <v>0.73239436619718312</v>
      </c>
      <c r="N266" s="23" t="str">
        <f>IFERROR(VLOOKUP(A266,'[1]CT AR'!$1:$1048576,2,0),"")</f>
        <v/>
      </c>
      <c r="O266" s="24" t="str">
        <f t="shared" ca="1" si="18"/>
        <v/>
      </c>
      <c r="P266" t="str">
        <f t="shared" si="19"/>
        <v/>
      </c>
    </row>
    <row r="267" spans="1:16" x14ac:dyDescent="0.3">
      <c r="A267" t="s">
        <v>5145</v>
      </c>
      <c r="B267" t="str">
        <f>IFERROR(VLOOKUP(A267,'[1]TS Autopress'!$1:$1048576,2,0),"")</f>
        <v/>
      </c>
      <c r="C267" s="19" t="str">
        <f>IFERROR(VLOOKUP(A267,'[1]TS Autopress'!$1:$1048576,3,0),"")</f>
        <v/>
      </c>
      <c r="D267" s="20">
        <v>8650000</v>
      </c>
      <c r="E267" s="20">
        <v>6000000</v>
      </c>
      <c r="F267" s="13" t="s">
        <v>5399</v>
      </c>
      <c r="G267" s="20">
        <v>8044500</v>
      </c>
      <c r="H267" s="20">
        <v>7785000</v>
      </c>
      <c r="I267" s="20">
        <v>7352500</v>
      </c>
      <c r="J267" s="20">
        <v>6920000</v>
      </c>
      <c r="K267" s="25">
        <v>7490000</v>
      </c>
      <c r="L267" s="20">
        <f t="shared" si="16"/>
        <v>-1160000</v>
      </c>
      <c r="M267" s="22">
        <f t="shared" si="17"/>
        <v>0.69364161849710981</v>
      </c>
      <c r="N267" s="23" t="str">
        <f>IFERROR(VLOOKUP(A267,'[1]CT AR'!$1:$1048576,2,0),"")</f>
        <v/>
      </c>
      <c r="O267" s="24" t="str">
        <f t="shared" ca="1" si="18"/>
        <v/>
      </c>
      <c r="P267" t="str">
        <f t="shared" si="19"/>
        <v/>
      </c>
    </row>
    <row r="268" spans="1:16" x14ac:dyDescent="0.3">
      <c r="A268" t="s">
        <v>5146</v>
      </c>
      <c r="B268" t="str">
        <f>IFERROR(VLOOKUP(A268,'[1]TS Autopress'!$1:$1048576,2,0),"")</f>
        <v/>
      </c>
      <c r="C268" s="19" t="str">
        <f>IFERROR(VLOOKUP(A268,'[1]TS Autopress'!$1:$1048576,3,0),"")</f>
        <v/>
      </c>
      <c r="D268" s="20">
        <v>6400000</v>
      </c>
      <c r="E268" s="20">
        <v>5100000</v>
      </c>
      <c r="F268" s="13" t="s">
        <v>4033</v>
      </c>
      <c r="G268" s="20">
        <v>6400000</v>
      </c>
      <c r="H268" s="20">
        <v>6208000</v>
      </c>
      <c r="I268" s="20">
        <v>6016000</v>
      </c>
      <c r="J268" s="20">
        <v>5760000</v>
      </c>
      <c r="K268" s="25">
        <v>6390000</v>
      </c>
      <c r="L268" s="20">
        <f t="shared" si="16"/>
        <v>-10000</v>
      </c>
      <c r="M268" s="22">
        <f t="shared" si="17"/>
        <v>0.796875</v>
      </c>
      <c r="N268" s="23" t="str">
        <f>IFERROR(VLOOKUP(A268,'[1]CT AR'!$1:$1048576,2,0),"")</f>
        <v/>
      </c>
      <c r="O268" s="24" t="str">
        <f t="shared" ca="1" si="18"/>
        <v/>
      </c>
      <c r="P268" t="str">
        <f t="shared" si="19"/>
        <v/>
      </c>
    </row>
    <row r="269" spans="1:16" x14ac:dyDescent="0.3">
      <c r="A269" t="s">
        <v>5148</v>
      </c>
      <c r="B269" t="str">
        <f>IFERROR(VLOOKUP(A269,'[1]TS Autopress'!$1:$1048576,2,0),"")</f>
        <v/>
      </c>
      <c r="C269" s="19" t="str">
        <f>IFERROR(VLOOKUP(A269,'[1]TS Autopress'!$1:$1048576,3,0),"")</f>
        <v/>
      </c>
      <c r="D269" s="20">
        <v>15070000</v>
      </c>
      <c r="E269" s="20">
        <v>12500000</v>
      </c>
      <c r="F269" s="13" t="s">
        <v>4033</v>
      </c>
      <c r="G269" s="20">
        <v>15070000</v>
      </c>
      <c r="H269" s="20">
        <v>14617900</v>
      </c>
      <c r="I269" s="20">
        <v>14165800</v>
      </c>
      <c r="J269" s="20">
        <v>13563000</v>
      </c>
      <c r="K269" s="25">
        <v>14990000</v>
      </c>
      <c r="L269" s="20">
        <f t="shared" si="16"/>
        <v>-80000</v>
      </c>
      <c r="M269" s="22">
        <f t="shared" si="17"/>
        <v>0.82946250829462509</v>
      </c>
      <c r="N269" s="23" t="str">
        <f>IFERROR(VLOOKUP(A269,'[1]CT AR'!$1:$1048576,2,0),"")</f>
        <v/>
      </c>
      <c r="O269" s="24" t="str">
        <f t="shared" ca="1" si="18"/>
        <v/>
      </c>
      <c r="P269" t="str">
        <f t="shared" si="19"/>
        <v/>
      </c>
    </row>
    <row r="270" spans="1:16" x14ac:dyDescent="0.3">
      <c r="A270" t="s">
        <v>5150</v>
      </c>
      <c r="B270" t="str">
        <f>IFERROR(VLOOKUP(A270,'[1]TS Autopress'!$1:$1048576,2,0),"")</f>
        <v/>
      </c>
      <c r="C270" s="19" t="str">
        <f>IFERROR(VLOOKUP(A270,'[1]TS Autopress'!$1:$1048576,3,0),"")</f>
        <v/>
      </c>
      <c r="D270" s="20">
        <v>9100000</v>
      </c>
      <c r="E270" s="20">
        <v>7300000</v>
      </c>
      <c r="F270" s="13" t="s">
        <v>4033</v>
      </c>
      <c r="G270" s="20">
        <v>9100000</v>
      </c>
      <c r="H270" s="20">
        <v>8827000</v>
      </c>
      <c r="I270" s="20">
        <v>8554000</v>
      </c>
      <c r="J270" s="20">
        <v>8190000</v>
      </c>
      <c r="K270" s="25">
        <v>8990000</v>
      </c>
      <c r="L270" s="20">
        <f t="shared" si="16"/>
        <v>-110000</v>
      </c>
      <c r="M270" s="22">
        <f t="shared" si="17"/>
        <v>0.80219780219780223</v>
      </c>
      <c r="N270" s="23" t="str">
        <f>IFERROR(VLOOKUP(A270,'[1]CT AR'!$1:$1048576,2,0),"")</f>
        <v/>
      </c>
      <c r="O270" s="24" t="str">
        <f t="shared" ca="1" si="18"/>
        <v/>
      </c>
      <c r="P270" t="str">
        <f t="shared" si="19"/>
        <v/>
      </c>
    </row>
    <row r="271" spans="1:16" x14ac:dyDescent="0.3">
      <c r="A271" t="s">
        <v>5152</v>
      </c>
      <c r="B271" t="str">
        <f>IFERROR(VLOOKUP(A271,'[1]TS Autopress'!$1:$1048576,2,0),"")</f>
        <v/>
      </c>
      <c r="C271" s="19" t="str">
        <f>IFERROR(VLOOKUP(A271,'[1]TS Autopress'!$1:$1048576,3,0),"")</f>
        <v/>
      </c>
      <c r="D271" s="20">
        <v>13580000</v>
      </c>
      <c r="E271" s="20">
        <v>10800000</v>
      </c>
      <c r="F271" s="13" t="s">
        <v>5399</v>
      </c>
      <c r="G271" s="20">
        <v>12629400</v>
      </c>
      <c r="H271" s="20">
        <v>12222000</v>
      </c>
      <c r="I271" s="20">
        <v>11543000</v>
      </c>
      <c r="J271" s="20">
        <v>10864000</v>
      </c>
      <c r="K271" s="25">
        <v>12690000</v>
      </c>
      <c r="L271" s="20">
        <f t="shared" si="16"/>
        <v>-890000</v>
      </c>
      <c r="M271" s="22">
        <f t="shared" si="17"/>
        <v>0.79528718703976431</v>
      </c>
      <c r="N271" s="23" t="str">
        <f>IFERROR(VLOOKUP(A271,'[1]CT AR'!$1:$1048576,2,0),"")</f>
        <v/>
      </c>
      <c r="O271" s="24" t="str">
        <f t="shared" ca="1" si="18"/>
        <v/>
      </c>
      <c r="P271" t="str">
        <f t="shared" si="19"/>
        <v/>
      </c>
    </row>
    <row r="272" spans="1:16" x14ac:dyDescent="0.3">
      <c r="A272" t="s">
        <v>5288</v>
      </c>
      <c r="B272" t="str">
        <f>IFERROR(VLOOKUP(A272,'[1]TS Autopress'!$1:$1048576,2,0),"")</f>
        <v/>
      </c>
      <c r="C272" s="19" t="str">
        <f>IFERROR(VLOOKUP(A272,'[1]TS Autopress'!$1:$1048576,3,0),"")</f>
        <v/>
      </c>
      <c r="D272" s="20">
        <v>14880000</v>
      </c>
      <c r="E272" s="20">
        <v>11800000</v>
      </c>
      <c r="F272" s="13" t="s">
        <v>4033</v>
      </c>
      <c r="G272" s="20">
        <v>14880000</v>
      </c>
      <c r="H272" s="20">
        <v>14433600</v>
      </c>
      <c r="I272" s="20">
        <v>13987200</v>
      </c>
      <c r="J272" s="20">
        <v>13392000</v>
      </c>
      <c r="K272" s="25">
        <v>14290000</v>
      </c>
      <c r="L272" s="20">
        <f t="shared" si="16"/>
        <v>-590000</v>
      </c>
      <c r="M272" s="22">
        <f t="shared" si="17"/>
        <v>0.793010752688172</v>
      </c>
      <c r="N272" s="23" t="str">
        <f>IFERROR(VLOOKUP(A272,'[1]CT AR'!$1:$1048576,2,0),"")</f>
        <v/>
      </c>
      <c r="O272" s="24" t="str">
        <f t="shared" ca="1" si="18"/>
        <v/>
      </c>
      <c r="P272" t="str">
        <f t="shared" si="19"/>
        <v/>
      </c>
    </row>
    <row r="273" spans="1:16" x14ac:dyDescent="0.3">
      <c r="A273" t="s">
        <v>5154</v>
      </c>
      <c r="B273" t="str">
        <f>IFERROR(VLOOKUP(A273,'[1]TS Autopress'!$1:$1048576,2,0),"")</f>
        <v/>
      </c>
      <c r="C273" s="19" t="str">
        <f>IFERROR(VLOOKUP(A273,'[1]TS Autopress'!$1:$1048576,3,0),"")</f>
        <v/>
      </c>
      <c r="D273" s="20">
        <v>9320000</v>
      </c>
      <c r="E273" s="20">
        <v>7550000</v>
      </c>
      <c r="F273" s="13" t="s">
        <v>4033</v>
      </c>
      <c r="G273" s="20">
        <v>9320000</v>
      </c>
      <c r="H273" s="20">
        <v>9040400</v>
      </c>
      <c r="I273" s="20">
        <v>8760800</v>
      </c>
      <c r="J273" s="20">
        <v>8388000</v>
      </c>
      <c r="K273" s="25">
        <v>9390000</v>
      </c>
      <c r="L273" s="20">
        <f t="shared" ref="L273:L336" si="20">K273-D273</f>
        <v>70000</v>
      </c>
      <c r="M273" s="22">
        <f t="shared" ref="M273:M336" si="21">E273/D273</f>
        <v>0.81008583690987124</v>
      </c>
      <c r="N273" s="23" t="str">
        <f>IFERROR(VLOOKUP(A273,'[1]CT AR'!$1:$1048576,2,0),"")</f>
        <v/>
      </c>
      <c r="O273" s="24" t="str">
        <f t="shared" ref="O273:O336" ca="1" si="22">IF(N273="","",TODAY()-N273)</f>
        <v/>
      </c>
      <c r="P273" t="str">
        <f t="shared" ref="P273:P336" si="23">IF(N273="", "", IF(K273 &gt; D273, "SOBRE MERCADO", IF(K273 &lt; D273, "BAJO MERCADO", "ALINEADO")))</f>
        <v/>
      </c>
    </row>
    <row r="274" spans="1:16" x14ac:dyDescent="0.3">
      <c r="A274" t="s">
        <v>5156</v>
      </c>
      <c r="B274" t="str">
        <f>IFERROR(VLOOKUP(A274,'[1]TS Autopress'!$1:$1048576,2,0),"")</f>
        <v/>
      </c>
      <c r="C274" s="19" t="str">
        <f>IFERROR(VLOOKUP(A274,'[1]TS Autopress'!$1:$1048576,3,0),"")</f>
        <v/>
      </c>
      <c r="D274" s="20">
        <v>16700000</v>
      </c>
      <c r="E274" s="20">
        <v>14000000</v>
      </c>
      <c r="F274" s="13" t="s">
        <v>4033</v>
      </c>
      <c r="G274" s="20">
        <v>16700000</v>
      </c>
      <c r="H274" s="20">
        <v>16199000</v>
      </c>
      <c r="I274" s="20">
        <v>15698000</v>
      </c>
      <c r="J274" s="20">
        <v>15030000</v>
      </c>
      <c r="K274" s="25">
        <v>16490000</v>
      </c>
      <c r="L274" s="20">
        <f t="shared" si="20"/>
        <v>-210000</v>
      </c>
      <c r="M274" s="22">
        <f t="shared" si="21"/>
        <v>0.83832335329341312</v>
      </c>
      <c r="N274" s="23" t="str">
        <f>IFERROR(VLOOKUP(A274,'[1]CT AR'!$1:$1048576,2,0),"")</f>
        <v/>
      </c>
      <c r="O274" s="24" t="str">
        <f t="shared" ca="1" si="22"/>
        <v/>
      </c>
      <c r="P274" t="str">
        <f t="shared" si="23"/>
        <v/>
      </c>
    </row>
    <row r="275" spans="1:16" x14ac:dyDescent="0.3">
      <c r="A275" t="s">
        <v>5159</v>
      </c>
      <c r="B275" t="str">
        <f>IFERROR(VLOOKUP(A275,'[1]TS Autopress'!$1:$1048576,2,0),"")</f>
        <v/>
      </c>
      <c r="C275" s="19" t="str">
        <f>IFERROR(VLOOKUP(A275,'[1]TS Autopress'!$1:$1048576,3,0),"")</f>
        <v/>
      </c>
      <c r="D275" s="20">
        <v>8400000</v>
      </c>
      <c r="E275" s="20">
        <v>6900000</v>
      </c>
      <c r="F275" s="13" t="s">
        <v>4033</v>
      </c>
      <c r="G275" s="20">
        <v>8400000</v>
      </c>
      <c r="H275" s="20">
        <v>8148000</v>
      </c>
      <c r="I275" s="20">
        <v>7896000</v>
      </c>
      <c r="J275" s="20">
        <v>7560000</v>
      </c>
      <c r="K275" s="25">
        <v>8390000</v>
      </c>
      <c r="L275" s="20">
        <f t="shared" si="20"/>
        <v>-10000</v>
      </c>
      <c r="M275" s="22">
        <f t="shared" si="21"/>
        <v>0.8214285714285714</v>
      </c>
      <c r="N275" s="23" t="str">
        <f>IFERROR(VLOOKUP(A275,'[1]CT AR'!$1:$1048576,2,0),"")</f>
        <v/>
      </c>
      <c r="O275" s="24" t="str">
        <f t="shared" ca="1" si="22"/>
        <v/>
      </c>
      <c r="P275" t="str">
        <f t="shared" si="23"/>
        <v/>
      </c>
    </row>
    <row r="276" spans="1:16" x14ac:dyDescent="0.3">
      <c r="A276" t="s">
        <v>5165</v>
      </c>
      <c r="B276" t="str">
        <f>IFERROR(VLOOKUP(A276,'[1]TS Autopress'!$1:$1048576,2,0),"")</f>
        <v/>
      </c>
      <c r="C276" s="19" t="str">
        <f>IFERROR(VLOOKUP(A276,'[1]TS Autopress'!$1:$1048576,3,0),"")</f>
        <v/>
      </c>
      <c r="D276" s="20">
        <v>17700000</v>
      </c>
      <c r="E276" s="20">
        <v>15000000</v>
      </c>
      <c r="F276" s="13" t="s">
        <v>4033</v>
      </c>
      <c r="G276" s="20">
        <v>17700000</v>
      </c>
      <c r="H276" s="20">
        <v>17169000</v>
      </c>
      <c r="I276" s="20">
        <v>16638000</v>
      </c>
      <c r="J276" s="20">
        <v>15930000</v>
      </c>
      <c r="K276" s="25">
        <v>17690000</v>
      </c>
      <c r="L276" s="20">
        <f t="shared" si="20"/>
        <v>-10000</v>
      </c>
      <c r="M276" s="22">
        <f t="shared" si="21"/>
        <v>0.84745762711864403</v>
      </c>
      <c r="N276" s="23" t="str">
        <f>IFERROR(VLOOKUP(A276,'[1]CT AR'!$1:$1048576,2,0),"")</f>
        <v/>
      </c>
      <c r="O276" s="24" t="str">
        <f t="shared" ca="1" si="22"/>
        <v/>
      </c>
      <c r="P276" t="str">
        <f t="shared" si="23"/>
        <v/>
      </c>
    </row>
    <row r="277" spans="1:16" x14ac:dyDescent="0.3">
      <c r="A277" t="s">
        <v>1658</v>
      </c>
      <c r="B277" t="str">
        <f>IFERROR(VLOOKUP(A277,'[1]TS Autopress'!$1:$1048576,2,0),"")</f>
        <v/>
      </c>
      <c r="C277" s="19" t="str">
        <f>IFERROR(VLOOKUP(A277,'[1]TS Autopress'!$1:$1048576,3,0),"")</f>
        <v/>
      </c>
      <c r="D277" s="20">
        <v>13000000</v>
      </c>
      <c r="E277" s="20">
        <v>10700000</v>
      </c>
      <c r="F277" s="13" t="s">
        <v>4033</v>
      </c>
      <c r="G277" s="20">
        <v>13000000</v>
      </c>
      <c r="H277" s="20">
        <v>12610000</v>
      </c>
      <c r="I277" s="20">
        <v>12220000</v>
      </c>
      <c r="J277" s="20">
        <v>11700000</v>
      </c>
      <c r="K277" s="25">
        <v>12990000</v>
      </c>
      <c r="L277" s="20">
        <f t="shared" si="20"/>
        <v>-10000</v>
      </c>
      <c r="M277" s="22">
        <f t="shared" si="21"/>
        <v>0.82307692307692304</v>
      </c>
      <c r="N277" s="23">
        <f>IFERROR(VLOOKUP(A277,'[1]CT AR'!$1:$1048576,2,0),"")</f>
        <v>45320.717361111114</v>
      </c>
      <c r="O277" s="24">
        <f t="shared" ca="1" si="22"/>
        <v>874.28263888888614</v>
      </c>
      <c r="P277" t="str">
        <f t="shared" si="23"/>
        <v>BAJO MERCADO</v>
      </c>
    </row>
    <row r="278" spans="1:16" x14ac:dyDescent="0.3">
      <c r="A278" t="s">
        <v>4058</v>
      </c>
      <c r="B278" t="str">
        <f>IFERROR(VLOOKUP(A278,'[1]TS Autopress'!$1:$1048576,2,0),"")</f>
        <v/>
      </c>
      <c r="C278" s="19" t="str">
        <f>IFERROR(VLOOKUP(A278,'[1]TS Autopress'!$1:$1048576,3,0),"")</f>
        <v/>
      </c>
      <c r="D278" s="20">
        <v>12030000</v>
      </c>
      <c r="E278" s="20">
        <v>9700000</v>
      </c>
      <c r="F278" s="13" t="s">
        <v>4033</v>
      </c>
      <c r="G278" s="20">
        <v>12030000</v>
      </c>
      <c r="H278" s="20">
        <v>11669100</v>
      </c>
      <c r="I278" s="20">
        <v>11308200</v>
      </c>
      <c r="J278" s="20">
        <v>10827000</v>
      </c>
      <c r="K278" s="25">
        <v>11990000</v>
      </c>
      <c r="L278" s="20">
        <f t="shared" si="20"/>
        <v>-40000</v>
      </c>
      <c r="M278" s="22">
        <f t="shared" si="21"/>
        <v>0.80631753948462181</v>
      </c>
      <c r="N278" s="23">
        <f>IFERROR(VLOOKUP(A278,'[1]CT AR'!$1:$1048576,2,0),"")</f>
        <v>46050.477777777778</v>
      </c>
      <c r="O278" s="24">
        <f t="shared" ca="1" si="22"/>
        <v>144.5222222222219</v>
      </c>
      <c r="P278" t="str">
        <f t="shared" si="23"/>
        <v>BAJO MERCADO</v>
      </c>
    </row>
    <row r="279" spans="1:16" x14ac:dyDescent="0.3">
      <c r="A279" t="s">
        <v>716</v>
      </c>
      <c r="B279" t="str">
        <f>IFERROR(VLOOKUP(A279,'[1]TS Autopress'!$1:$1048576,2,0),"")</f>
        <v/>
      </c>
      <c r="C279" s="19" t="str">
        <f>IFERROR(VLOOKUP(A279,'[1]TS Autopress'!$1:$1048576,3,0),"")</f>
        <v/>
      </c>
      <c r="D279" s="20">
        <v>17700000</v>
      </c>
      <c r="E279" s="20">
        <v>15000000</v>
      </c>
      <c r="F279" s="13" t="s">
        <v>4033</v>
      </c>
      <c r="G279" s="20">
        <v>17700000</v>
      </c>
      <c r="H279" s="20">
        <v>17169000</v>
      </c>
      <c r="I279" s="20">
        <v>16638000</v>
      </c>
      <c r="J279" s="20">
        <v>15930000</v>
      </c>
      <c r="K279" s="25">
        <v>17690000</v>
      </c>
      <c r="L279" s="20">
        <f t="shared" si="20"/>
        <v>-10000</v>
      </c>
      <c r="M279" s="22">
        <f t="shared" si="21"/>
        <v>0.84745762711864403</v>
      </c>
      <c r="N279" s="23">
        <f>IFERROR(VLOOKUP(A279,'[1]CT AR'!$1:$1048576,2,0),"")</f>
        <v>45831.714583333334</v>
      </c>
      <c r="O279" s="24">
        <f t="shared" ca="1" si="22"/>
        <v>363.2854166666657</v>
      </c>
      <c r="P279" t="str">
        <f t="shared" si="23"/>
        <v>BAJO MERCADO</v>
      </c>
    </row>
    <row r="280" spans="1:16" x14ac:dyDescent="0.3">
      <c r="A280" t="s">
        <v>1087</v>
      </c>
      <c r="B280" t="str">
        <f>IFERROR(VLOOKUP(A280,'[1]TS Autopress'!$1:$1048576,2,0),"")</f>
        <v/>
      </c>
      <c r="C280" s="19" t="str">
        <f>IFERROR(VLOOKUP(A280,'[1]TS Autopress'!$1:$1048576,3,0),"")</f>
        <v/>
      </c>
      <c r="D280" s="20">
        <v>11470000</v>
      </c>
      <c r="E280" s="20">
        <v>9000000</v>
      </c>
      <c r="F280" s="13" t="s">
        <v>4033</v>
      </c>
      <c r="G280" s="20">
        <v>11470000</v>
      </c>
      <c r="H280" s="20">
        <v>11125900</v>
      </c>
      <c r="I280" s="20">
        <v>10781800</v>
      </c>
      <c r="J280" s="20">
        <v>10323000</v>
      </c>
      <c r="K280" s="25">
        <v>11490000</v>
      </c>
      <c r="L280" s="20">
        <f t="shared" si="20"/>
        <v>20000</v>
      </c>
      <c r="M280" s="22">
        <f t="shared" si="21"/>
        <v>0.78465562336530081</v>
      </c>
      <c r="N280" s="23">
        <f>IFERROR(VLOOKUP(A280,'[1]CT AR'!$1:$1048576,2,0),"")</f>
        <v>45623.522916666669</v>
      </c>
      <c r="O280" s="24">
        <f t="shared" ca="1" si="22"/>
        <v>571.47708333333139</v>
      </c>
      <c r="P280" t="str">
        <f t="shared" si="23"/>
        <v>SOBRE MERCADO</v>
      </c>
    </row>
    <row r="281" spans="1:16" x14ac:dyDescent="0.3">
      <c r="A281" t="s">
        <v>5176</v>
      </c>
      <c r="B281" t="str">
        <f>IFERROR(VLOOKUP(A281,'[1]TS Autopress'!$1:$1048576,2,0),"")</f>
        <v/>
      </c>
      <c r="C281" s="19" t="str">
        <f>IFERROR(VLOOKUP(A281,'[1]TS Autopress'!$1:$1048576,3,0),"")</f>
        <v/>
      </c>
      <c r="D281" s="20">
        <v>9500000</v>
      </c>
      <c r="E281" s="20">
        <v>7500000</v>
      </c>
      <c r="F281" s="13" t="s">
        <v>4033</v>
      </c>
      <c r="G281" s="20">
        <v>9500000</v>
      </c>
      <c r="H281" s="20">
        <v>9215000</v>
      </c>
      <c r="I281" s="20">
        <v>8930000</v>
      </c>
      <c r="J281" s="20">
        <v>8550000</v>
      </c>
      <c r="K281" s="25">
        <v>9490000</v>
      </c>
      <c r="L281" s="20">
        <f t="shared" si="20"/>
        <v>-10000</v>
      </c>
      <c r="M281" s="22">
        <f t="shared" si="21"/>
        <v>0.78947368421052633</v>
      </c>
      <c r="N281" s="23" t="str">
        <f>IFERROR(VLOOKUP(A281,'[1]CT AR'!$1:$1048576,2,0),"")</f>
        <v/>
      </c>
      <c r="O281" s="24" t="str">
        <f t="shared" ca="1" si="22"/>
        <v/>
      </c>
      <c r="P281" t="str">
        <f t="shared" si="23"/>
        <v/>
      </c>
    </row>
    <row r="282" spans="1:16" x14ac:dyDescent="0.3">
      <c r="A282" t="s">
        <v>5183</v>
      </c>
      <c r="B282" t="str">
        <f>IFERROR(VLOOKUP(A282,'[1]TS Autopress'!$1:$1048576,2,0),"")</f>
        <v/>
      </c>
      <c r="C282" s="19" t="str">
        <f>IFERROR(VLOOKUP(A282,'[1]TS Autopress'!$1:$1048576,3,0),"")</f>
        <v/>
      </c>
      <c r="D282" s="20">
        <v>20600000</v>
      </c>
      <c r="E282" s="20">
        <v>17500000</v>
      </c>
      <c r="F282" s="13" t="s">
        <v>4033</v>
      </c>
      <c r="G282" s="20">
        <v>20600000</v>
      </c>
      <c r="H282" s="20">
        <v>19982000</v>
      </c>
      <c r="I282" s="20">
        <v>19364000</v>
      </c>
      <c r="J282" s="20">
        <v>18540000</v>
      </c>
      <c r="K282" s="25">
        <v>20990000</v>
      </c>
      <c r="L282" s="20">
        <f t="shared" si="20"/>
        <v>390000</v>
      </c>
      <c r="M282" s="22">
        <f t="shared" si="21"/>
        <v>0.84951456310679607</v>
      </c>
      <c r="N282" s="23" t="str">
        <f>IFERROR(VLOOKUP(A282,'[1]CT AR'!$1:$1048576,2,0),"")</f>
        <v/>
      </c>
      <c r="O282" s="24" t="str">
        <f t="shared" ca="1" si="22"/>
        <v/>
      </c>
      <c r="P282" t="str">
        <f t="shared" si="23"/>
        <v/>
      </c>
    </row>
    <row r="283" spans="1:16" x14ac:dyDescent="0.3">
      <c r="A283" t="s">
        <v>5185</v>
      </c>
      <c r="B283" t="str">
        <f>IFERROR(VLOOKUP(A283,'[1]TS Autopress'!$1:$1048576,2,0),"")</f>
        <v/>
      </c>
      <c r="C283" s="19" t="str">
        <f>IFERROR(VLOOKUP(A283,'[1]TS Autopress'!$1:$1048576,3,0),"")</f>
        <v/>
      </c>
      <c r="D283" s="20">
        <v>9060000</v>
      </c>
      <c r="E283" s="20">
        <v>7300000</v>
      </c>
      <c r="F283" s="13" t="s">
        <v>4033</v>
      </c>
      <c r="G283" s="20">
        <v>9060000</v>
      </c>
      <c r="H283" s="20">
        <v>8788200</v>
      </c>
      <c r="I283" s="20">
        <v>8516400</v>
      </c>
      <c r="J283" s="20">
        <v>8154000</v>
      </c>
      <c r="K283" s="25">
        <v>8990000</v>
      </c>
      <c r="L283" s="20">
        <f t="shared" si="20"/>
        <v>-70000</v>
      </c>
      <c r="M283" s="22">
        <f t="shared" si="21"/>
        <v>0.80573951434878588</v>
      </c>
      <c r="N283" s="23" t="str">
        <f>IFERROR(VLOOKUP(A283,'[1]CT AR'!$1:$1048576,2,0),"")</f>
        <v/>
      </c>
      <c r="O283" s="24" t="str">
        <f t="shared" ca="1" si="22"/>
        <v/>
      </c>
      <c r="P283" t="str">
        <f t="shared" si="23"/>
        <v/>
      </c>
    </row>
    <row r="284" spans="1:16" x14ac:dyDescent="0.3">
      <c r="A284" t="s">
        <v>5187</v>
      </c>
      <c r="B284" t="str">
        <f>IFERROR(VLOOKUP(A284,'[1]TS Autopress'!$1:$1048576,2,0),"")</f>
        <v/>
      </c>
      <c r="C284" s="19" t="str">
        <f>IFERROR(VLOOKUP(A284,'[1]TS Autopress'!$1:$1048576,3,0),"")</f>
        <v/>
      </c>
      <c r="D284" s="20">
        <v>10900000</v>
      </c>
      <c r="E284" s="20">
        <v>8500000</v>
      </c>
      <c r="F284" s="13" t="s">
        <v>5399</v>
      </c>
      <c r="G284" s="20">
        <v>10137000</v>
      </c>
      <c r="H284" s="20">
        <v>9810000</v>
      </c>
      <c r="I284" s="20">
        <v>9265000</v>
      </c>
      <c r="J284" s="20">
        <v>8720000</v>
      </c>
      <c r="K284" s="25">
        <v>10290000</v>
      </c>
      <c r="L284" s="20">
        <f t="shared" si="20"/>
        <v>-610000</v>
      </c>
      <c r="M284" s="22">
        <f t="shared" si="21"/>
        <v>0.77981651376146788</v>
      </c>
      <c r="N284" s="23" t="str">
        <f>IFERROR(VLOOKUP(A284,'[1]CT AR'!$1:$1048576,2,0),"")</f>
        <v/>
      </c>
      <c r="O284" s="24" t="str">
        <f t="shared" ca="1" si="22"/>
        <v/>
      </c>
      <c r="P284" t="str">
        <f t="shared" si="23"/>
        <v/>
      </c>
    </row>
    <row r="285" spans="1:16" x14ac:dyDescent="0.3">
      <c r="A285" t="s">
        <v>5192</v>
      </c>
      <c r="B285" t="str">
        <f>IFERROR(VLOOKUP(A285,'[1]TS Autopress'!$1:$1048576,2,0),"")</f>
        <v/>
      </c>
      <c r="C285" s="19" t="str">
        <f>IFERROR(VLOOKUP(A285,'[1]TS Autopress'!$1:$1048576,3,0),"")</f>
        <v/>
      </c>
      <c r="D285" s="20">
        <v>29000000</v>
      </c>
      <c r="E285" s="20">
        <v>25000000</v>
      </c>
      <c r="F285" s="13" t="s">
        <v>5398</v>
      </c>
      <c r="G285" s="20">
        <v>29870000</v>
      </c>
      <c r="H285" s="20">
        <v>29000000</v>
      </c>
      <c r="I285" s="20">
        <v>28710000</v>
      </c>
      <c r="J285" s="20">
        <v>26970000</v>
      </c>
      <c r="K285" s="25">
        <v>29990000</v>
      </c>
      <c r="L285" s="20">
        <f t="shared" si="20"/>
        <v>990000</v>
      </c>
      <c r="M285" s="22">
        <f t="shared" si="21"/>
        <v>0.86206896551724133</v>
      </c>
      <c r="N285" s="23" t="str">
        <f>IFERROR(VLOOKUP(A285,'[1]CT AR'!$1:$1048576,2,0),"")</f>
        <v/>
      </c>
      <c r="O285" s="24" t="str">
        <f t="shared" ca="1" si="22"/>
        <v/>
      </c>
      <c r="P285" t="str">
        <f t="shared" si="23"/>
        <v/>
      </c>
    </row>
    <row r="286" spans="1:16" x14ac:dyDescent="0.3">
      <c r="A286" t="s">
        <v>5194</v>
      </c>
      <c r="B286" t="str">
        <f>IFERROR(VLOOKUP(A286,'[1]TS Autopress'!$1:$1048576,2,0),"")</f>
        <v/>
      </c>
      <c r="C286" s="19" t="str">
        <f>IFERROR(VLOOKUP(A286,'[1]TS Autopress'!$1:$1048576,3,0),"")</f>
        <v/>
      </c>
      <c r="D286" s="20">
        <v>10000000</v>
      </c>
      <c r="E286" s="20">
        <v>8600000</v>
      </c>
      <c r="F286" s="13" t="s">
        <v>5398</v>
      </c>
      <c r="G286" s="20">
        <v>10300000</v>
      </c>
      <c r="H286" s="20">
        <v>10000000</v>
      </c>
      <c r="I286" s="20">
        <v>9900000</v>
      </c>
      <c r="J286" s="20">
        <v>9300000</v>
      </c>
      <c r="K286" s="25">
        <v>10490000</v>
      </c>
      <c r="L286" s="20">
        <f t="shared" si="20"/>
        <v>490000</v>
      </c>
      <c r="M286" s="22">
        <f t="shared" si="21"/>
        <v>0.86</v>
      </c>
      <c r="N286" s="23" t="str">
        <f>IFERROR(VLOOKUP(A286,'[1]CT AR'!$1:$1048576,2,0),"")</f>
        <v/>
      </c>
      <c r="O286" s="24" t="str">
        <f t="shared" ca="1" si="22"/>
        <v/>
      </c>
      <c r="P286" t="str">
        <f t="shared" si="23"/>
        <v/>
      </c>
    </row>
    <row r="287" spans="1:16" x14ac:dyDescent="0.3">
      <c r="A287" t="s">
        <v>5198</v>
      </c>
      <c r="B287" t="str">
        <f>IFERROR(VLOOKUP(A287,'[1]TS Autopress'!$1:$1048576,2,0),"")</f>
        <v/>
      </c>
      <c r="C287" s="19" t="str">
        <f>IFERROR(VLOOKUP(A287,'[1]TS Autopress'!$1:$1048576,3,0),"")</f>
        <v/>
      </c>
      <c r="D287" s="20">
        <v>15400000</v>
      </c>
      <c r="E287" s="20">
        <v>11700000</v>
      </c>
      <c r="F287" s="13" t="s">
        <v>4033</v>
      </c>
      <c r="G287" s="20">
        <v>15400000</v>
      </c>
      <c r="H287" s="20">
        <v>14938000</v>
      </c>
      <c r="I287" s="20">
        <v>14476000</v>
      </c>
      <c r="J287" s="20">
        <v>13860000</v>
      </c>
      <c r="K287" s="25">
        <v>14990000</v>
      </c>
      <c r="L287" s="20">
        <f t="shared" si="20"/>
        <v>-410000</v>
      </c>
      <c r="M287" s="22">
        <f t="shared" si="21"/>
        <v>0.75974025974025972</v>
      </c>
      <c r="N287" s="23" t="str">
        <f>IFERROR(VLOOKUP(A287,'[1]CT AR'!$1:$1048576,2,0),"")</f>
        <v/>
      </c>
      <c r="O287" s="24" t="str">
        <f t="shared" ca="1" si="22"/>
        <v/>
      </c>
      <c r="P287" t="str">
        <f t="shared" si="23"/>
        <v/>
      </c>
    </row>
    <row r="288" spans="1:16" x14ac:dyDescent="0.3">
      <c r="A288" t="s">
        <v>5204</v>
      </c>
      <c r="B288" t="str">
        <f>IFERROR(VLOOKUP(A288,'[1]TS Autopress'!$1:$1048576,2,0),"")</f>
        <v/>
      </c>
      <c r="C288" s="19" t="str">
        <f>IFERROR(VLOOKUP(A288,'[1]TS Autopress'!$1:$1048576,3,0),"")</f>
        <v/>
      </c>
      <c r="D288" s="20">
        <v>19100000</v>
      </c>
      <c r="E288" s="20">
        <v>16500000</v>
      </c>
      <c r="F288" s="13" t="s">
        <v>4033</v>
      </c>
      <c r="G288" s="20">
        <v>19100000</v>
      </c>
      <c r="H288" s="20">
        <v>18527000</v>
      </c>
      <c r="I288" s="20">
        <v>17954000</v>
      </c>
      <c r="J288" s="20">
        <v>17190000</v>
      </c>
      <c r="K288" s="25">
        <v>19990000</v>
      </c>
      <c r="L288" s="20">
        <f t="shared" si="20"/>
        <v>890000</v>
      </c>
      <c r="M288" s="22">
        <f t="shared" si="21"/>
        <v>0.86387434554973819</v>
      </c>
      <c r="N288" s="23" t="str">
        <f>IFERROR(VLOOKUP(A288,'[1]CT AR'!$1:$1048576,2,0),"")</f>
        <v/>
      </c>
      <c r="O288" s="24" t="str">
        <f t="shared" ca="1" si="22"/>
        <v/>
      </c>
      <c r="P288" t="str">
        <f t="shared" si="23"/>
        <v/>
      </c>
    </row>
    <row r="289" spans="1:16" x14ac:dyDescent="0.3">
      <c r="A289" t="s">
        <v>5206</v>
      </c>
      <c r="B289" t="str">
        <f>IFERROR(VLOOKUP(A289,'[1]TS Autopress'!$1:$1048576,2,0),"")</f>
        <v/>
      </c>
      <c r="C289" s="19" t="str">
        <f>IFERROR(VLOOKUP(A289,'[1]TS Autopress'!$1:$1048576,3,0),"")</f>
        <v/>
      </c>
      <c r="D289" s="20">
        <v>7880000</v>
      </c>
      <c r="E289" s="20">
        <v>6300000</v>
      </c>
      <c r="F289" s="13" t="s">
        <v>4033</v>
      </c>
      <c r="G289" s="20">
        <v>7880000</v>
      </c>
      <c r="H289" s="20">
        <v>7643600</v>
      </c>
      <c r="I289" s="20">
        <v>7407200</v>
      </c>
      <c r="J289" s="20">
        <v>7092000</v>
      </c>
      <c r="K289" s="25">
        <v>7790000</v>
      </c>
      <c r="L289" s="20">
        <f t="shared" si="20"/>
        <v>-90000</v>
      </c>
      <c r="M289" s="22">
        <f t="shared" si="21"/>
        <v>0.79949238578680204</v>
      </c>
      <c r="N289" s="23" t="str">
        <f>IFERROR(VLOOKUP(A289,'[1]CT AR'!$1:$1048576,2,0),"")</f>
        <v/>
      </c>
      <c r="O289" s="24" t="str">
        <f t="shared" ca="1" si="22"/>
        <v/>
      </c>
      <c r="P289" t="str">
        <f t="shared" si="23"/>
        <v/>
      </c>
    </row>
    <row r="290" spans="1:16" x14ac:dyDescent="0.3">
      <c r="A290" t="s">
        <v>5209</v>
      </c>
      <c r="B290" t="str">
        <f>IFERROR(VLOOKUP(A290,'[1]TS Autopress'!$1:$1048576,2,0),"")</f>
        <v/>
      </c>
      <c r="C290" s="19" t="str">
        <f>IFERROR(VLOOKUP(A290,'[1]TS Autopress'!$1:$1048576,3,0),"")</f>
        <v/>
      </c>
      <c r="D290" s="20">
        <v>12300000</v>
      </c>
      <c r="E290" s="20">
        <v>10200000</v>
      </c>
      <c r="F290" s="13" t="s">
        <v>4033</v>
      </c>
      <c r="G290" s="20">
        <v>12300000</v>
      </c>
      <c r="H290" s="20">
        <v>11931000</v>
      </c>
      <c r="I290" s="20">
        <v>11562000</v>
      </c>
      <c r="J290" s="20">
        <v>11070000</v>
      </c>
      <c r="K290" s="25">
        <v>12490000</v>
      </c>
      <c r="L290" s="20">
        <f t="shared" si="20"/>
        <v>190000</v>
      </c>
      <c r="M290" s="22">
        <f t="shared" si="21"/>
        <v>0.82926829268292679</v>
      </c>
      <c r="N290" s="23" t="str">
        <f>IFERROR(VLOOKUP(A290,'[1]CT AR'!$1:$1048576,2,0),"")</f>
        <v/>
      </c>
      <c r="O290" s="24" t="str">
        <f t="shared" ca="1" si="22"/>
        <v/>
      </c>
      <c r="P290" t="str">
        <f t="shared" si="23"/>
        <v/>
      </c>
    </row>
    <row r="291" spans="1:16" x14ac:dyDescent="0.3">
      <c r="A291" t="s">
        <v>5289</v>
      </c>
      <c r="B291" t="str">
        <f>IFERROR(VLOOKUP(A291,'[1]TS Autopress'!$1:$1048576,2,0),"")</f>
        <v/>
      </c>
      <c r="C291" s="19" t="str">
        <f>IFERROR(VLOOKUP(A291,'[1]TS Autopress'!$1:$1048576,3,0),"")</f>
        <v/>
      </c>
      <c r="D291" s="20">
        <v>9200000</v>
      </c>
      <c r="E291" s="20">
        <v>7700000</v>
      </c>
      <c r="F291" s="13" t="s">
        <v>4033</v>
      </c>
      <c r="G291" s="20">
        <v>9200000</v>
      </c>
      <c r="H291" s="20">
        <v>8924000</v>
      </c>
      <c r="I291" s="20">
        <v>8648000</v>
      </c>
      <c r="J291" s="20">
        <v>8280000</v>
      </c>
      <c r="K291" s="25">
        <v>9190000</v>
      </c>
      <c r="L291" s="20">
        <f t="shared" si="20"/>
        <v>-10000</v>
      </c>
      <c r="M291" s="22">
        <f t="shared" si="21"/>
        <v>0.83695652173913049</v>
      </c>
      <c r="N291" s="23" t="str">
        <f>IFERROR(VLOOKUP(A291,'[1]CT AR'!$1:$1048576,2,0),"")</f>
        <v/>
      </c>
      <c r="O291" s="24" t="str">
        <f t="shared" ca="1" si="22"/>
        <v/>
      </c>
      <c r="P291" t="str">
        <f t="shared" si="23"/>
        <v/>
      </c>
    </row>
    <row r="292" spans="1:16" x14ac:dyDescent="0.3">
      <c r="A292" t="s">
        <v>5290</v>
      </c>
      <c r="B292" t="str">
        <f>IFERROR(VLOOKUP(A292,'[1]TS Autopress'!$1:$1048576,2,0),"")</f>
        <v/>
      </c>
      <c r="C292" s="19" t="str">
        <f>IFERROR(VLOOKUP(A292,'[1]TS Autopress'!$1:$1048576,3,0),"")</f>
        <v/>
      </c>
      <c r="D292" s="20">
        <v>8900000</v>
      </c>
      <c r="E292" s="20">
        <v>7300000</v>
      </c>
      <c r="F292" s="13" t="s">
        <v>4033</v>
      </c>
      <c r="G292" s="20">
        <v>8900000</v>
      </c>
      <c r="H292" s="20">
        <v>8633000</v>
      </c>
      <c r="I292" s="20">
        <v>8366000</v>
      </c>
      <c r="J292" s="20">
        <v>8010000</v>
      </c>
      <c r="K292" s="25">
        <v>8990000</v>
      </c>
      <c r="L292" s="20">
        <f t="shared" si="20"/>
        <v>90000</v>
      </c>
      <c r="M292" s="22">
        <f t="shared" si="21"/>
        <v>0.8202247191011236</v>
      </c>
      <c r="N292" s="23" t="str">
        <f>IFERROR(VLOOKUP(A292,'[1]CT AR'!$1:$1048576,2,0),"")</f>
        <v/>
      </c>
      <c r="O292" s="24" t="str">
        <f t="shared" ca="1" si="22"/>
        <v/>
      </c>
      <c r="P292" t="str">
        <f t="shared" si="23"/>
        <v/>
      </c>
    </row>
    <row r="293" spans="1:16" x14ac:dyDescent="0.3">
      <c r="A293" t="s">
        <v>5215</v>
      </c>
      <c r="B293" t="str">
        <f>IFERROR(VLOOKUP(A293,'[1]TS Autopress'!$1:$1048576,2,0),"")</f>
        <v/>
      </c>
      <c r="C293" s="19" t="str">
        <f>IFERROR(VLOOKUP(A293,'[1]TS Autopress'!$1:$1048576,3,0),"")</f>
        <v/>
      </c>
      <c r="D293" s="20">
        <v>11300000</v>
      </c>
      <c r="E293" s="20">
        <v>9000000</v>
      </c>
      <c r="F293" s="13" t="s">
        <v>4033</v>
      </c>
      <c r="G293" s="20">
        <v>11300000</v>
      </c>
      <c r="H293" s="20">
        <v>10961000</v>
      </c>
      <c r="I293" s="20">
        <v>10622000</v>
      </c>
      <c r="J293" s="20">
        <v>10170000</v>
      </c>
      <c r="K293" s="25">
        <v>11290000</v>
      </c>
      <c r="L293" s="20">
        <f t="shared" si="20"/>
        <v>-10000</v>
      </c>
      <c r="M293" s="22">
        <f t="shared" si="21"/>
        <v>0.79646017699115046</v>
      </c>
      <c r="N293" s="23" t="str">
        <f>IFERROR(VLOOKUP(A293,'[1]CT AR'!$1:$1048576,2,0),"")</f>
        <v/>
      </c>
      <c r="O293" s="24" t="str">
        <f t="shared" ca="1" si="22"/>
        <v/>
      </c>
      <c r="P293" t="str">
        <f t="shared" si="23"/>
        <v/>
      </c>
    </row>
    <row r="294" spans="1:16" x14ac:dyDescent="0.3">
      <c r="A294" t="s">
        <v>5219</v>
      </c>
      <c r="B294" t="str">
        <f>IFERROR(VLOOKUP(A294,'[1]TS Autopress'!$1:$1048576,2,0),"")</f>
        <v/>
      </c>
      <c r="C294" s="19" t="str">
        <f>IFERROR(VLOOKUP(A294,'[1]TS Autopress'!$1:$1048576,3,0),"")</f>
        <v/>
      </c>
      <c r="D294" s="20">
        <v>14200000</v>
      </c>
      <c r="E294" s="20">
        <v>11800000</v>
      </c>
      <c r="F294" s="13" t="s">
        <v>4033</v>
      </c>
      <c r="G294" s="20">
        <v>14200000</v>
      </c>
      <c r="H294" s="20">
        <v>13774000</v>
      </c>
      <c r="I294" s="20">
        <v>13348000</v>
      </c>
      <c r="J294" s="20">
        <v>12780000</v>
      </c>
      <c r="K294" s="25">
        <v>14290000</v>
      </c>
      <c r="L294" s="20">
        <f t="shared" si="20"/>
        <v>90000</v>
      </c>
      <c r="M294" s="22">
        <f t="shared" si="21"/>
        <v>0.83098591549295775</v>
      </c>
      <c r="N294" s="23" t="str">
        <f>IFERROR(VLOOKUP(A294,'[1]CT AR'!$1:$1048576,2,0),"")</f>
        <v/>
      </c>
      <c r="O294" s="24" t="str">
        <f t="shared" ca="1" si="22"/>
        <v/>
      </c>
      <c r="P294" t="str">
        <f t="shared" si="23"/>
        <v/>
      </c>
    </row>
    <row r="295" spans="1:16" x14ac:dyDescent="0.3">
      <c r="A295" t="s">
        <v>5221</v>
      </c>
      <c r="B295" t="str">
        <f>IFERROR(VLOOKUP(A295,'[1]TS Autopress'!$1:$1048576,2,0),"")</f>
        <v/>
      </c>
      <c r="C295" s="19" t="str">
        <f>IFERROR(VLOOKUP(A295,'[1]TS Autopress'!$1:$1048576,3,0),"")</f>
        <v/>
      </c>
      <c r="D295" s="20">
        <v>8100000</v>
      </c>
      <c r="E295" s="20">
        <v>6500000</v>
      </c>
      <c r="F295" s="13" t="s">
        <v>5398</v>
      </c>
      <c r="G295" s="20">
        <v>8343000</v>
      </c>
      <c r="H295" s="20">
        <v>8100000</v>
      </c>
      <c r="I295" s="20">
        <v>8019000</v>
      </c>
      <c r="J295" s="20">
        <v>7533000</v>
      </c>
      <c r="K295" s="25">
        <v>7990000</v>
      </c>
      <c r="L295" s="20">
        <f t="shared" si="20"/>
        <v>-110000</v>
      </c>
      <c r="M295" s="22">
        <f t="shared" si="21"/>
        <v>0.80246913580246915</v>
      </c>
      <c r="N295" s="23" t="str">
        <f>IFERROR(VLOOKUP(A295,'[1]CT AR'!$1:$1048576,2,0),"")</f>
        <v/>
      </c>
      <c r="O295" s="24" t="str">
        <f t="shared" ca="1" si="22"/>
        <v/>
      </c>
      <c r="P295" t="str">
        <f t="shared" si="23"/>
        <v/>
      </c>
    </row>
    <row r="296" spans="1:16" x14ac:dyDescent="0.3">
      <c r="A296" t="s">
        <v>5227</v>
      </c>
      <c r="B296" t="str">
        <f>IFERROR(VLOOKUP(A296,'[1]TS Autopress'!$1:$1048576,2,0),"")</f>
        <v/>
      </c>
      <c r="C296" s="19" t="str">
        <f>IFERROR(VLOOKUP(A296,'[1]TS Autopress'!$1:$1048576,3,0),"")</f>
        <v/>
      </c>
      <c r="D296" s="20">
        <v>11700000</v>
      </c>
      <c r="E296" s="20">
        <v>9400000</v>
      </c>
      <c r="F296" s="13" t="s">
        <v>5398</v>
      </c>
      <c r="G296" s="20">
        <v>12051000</v>
      </c>
      <c r="H296" s="20">
        <v>11700000</v>
      </c>
      <c r="I296" s="20">
        <v>11583000</v>
      </c>
      <c r="J296" s="20">
        <v>10881000</v>
      </c>
      <c r="K296" s="25">
        <v>11690000</v>
      </c>
      <c r="L296" s="20">
        <f t="shared" si="20"/>
        <v>-10000</v>
      </c>
      <c r="M296" s="22">
        <f t="shared" si="21"/>
        <v>0.80341880341880345</v>
      </c>
      <c r="N296" s="23" t="str">
        <f>IFERROR(VLOOKUP(A296,'[1]CT AR'!$1:$1048576,2,0),"")</f>
        <v/>
      </c>
      <c r="O296" s="24" t="str">
        <f t="shared" ca="1" si="22"/>
        <v/>
      </c>
      <c r="P296" t="str">
        <f t="shared" si="23"/>
        <v/>
      </c>
    </row>
    <row r="297" spans="1:16" x14ac:dyDescent="0.3">
      <c r="A297" t="s">
        <v>5231</v>
      </c>
      <c r="B297" t="str">
        <f>IFERROR(VLOOKUP(A297,'[1]TS Autopress'!$1:$1048576,2,0),"")</f>
        <v/>
      </c>
      <c r="C297" s="19" t="str">
        <f>IFERROR(VLOOKUP(A297,'[1]TS Autopress'!$1:$1048576,3,0),"")</f>
        <v/>
      </c>
      <c r="D297" s="20">
        <v>12900000</v>
      </c>
      <c r="E297" s="20">
        <v>10500000</v>
      </c>
      <c r="F297" s="13" t="s">
        <v>4033</v>
      </c>
      <c r="G297" s="20">
        <v>12900000</v>
      </c>
      <c r="H297" s="20">
        <v>12513000</v>
      </c>
      <c r="I297" s="20">
        <v>12126000</v>
      </c>
      <c r="J297" s="20">
        <v>11610000</v>
      </c>
      <c r="K297" s="25">
        <v>12690000</v>
      </c>
      <c r="L297" s="20">
        <f t="shared" si="20"/>
        <v>-210000</v>
      </c>
      <c r="M297" s="22">
        <f t="shared" si="21"/>
        <v>0.81395348837209303</v>
      </c>
      <c r="N297" s="23" t="str">
        <f>IFERROR(VLOOKUP(A297,'[1]CT AR'!$1:$1048576,2,0),"")</f>
        <v/>
      </c>
      <c r="O297" s="24" t="str">
        <f t="shared" ca="1" si="22"/>
        <v/>
      </c>
      <c r="P297" t="str">
        <f t="shared" si="23"/>
        <v/>
      </c>
    </row>
    <row r="298" spans="1:16" x14ac:dyDescent="0.3">
      <c r="A298" t="s">
        <v>5236</v>
      </c>
      <c r="B298" t="str">
        <f>IFERROR(VLOOKUP(A298,'[1]TS Autopress'!$1:$1048576,2,0),"")</f>
        <v/>
      </c>
      <c r="C298" s="19" t="str">
        <f>IFERROR(VLOOKUP(A298,'[1]TS Autopress'!$1:$1048576,3,0),"")</f>
        <v/>
      </c>
      <c r="D298" s="20">
        <v>24200000</v>
      </c>
      <c r="E298" s="20">
        <v>20500000</v>
      </c>
      <c r="F298" s="13" t="s">
        <v>4033</v>
      </c>
      <c r="G298" s="20">
        <v>24200000</v>
      </c>
      <c r="H298" s="20">
        <v>23474000</v>
      </c>
      <c r="I298" s="20">
        <v>22748000</v>
      </c>
      <c r="J298" s="20">
        <v>21780000</v>
      </c>
      <c r="K298" s="25">
        <v>23990000</v>
      </c>
      <c r="L298" s="20">
        <f t="shared" si="20"/>
        <v>-210000</v>
      </c>
      <c r="M298" s="22">
        <f t="shared" si="21"/>
        <v>0.84710743801652888</v>
      </c>
      <c r="N298" s="23" t="str">
        <f>IFERROR(VLOOKUP(A298,'[1]CT AR'!$1:$1048576,2,0),"")</f>
        <v/>
      </c>
      <c r="O298" s="24" t="str">
        <f t="shared" ca="1" si="22"/>
        <v/>
      </c>
      <c r="P298" t="str">
        <f t="shared" si="23"/>
        <v/>
      </c>
    </row>
    <row r="299" spans="1:16" x14ac:dyDescent="0.3">
      <c r="A299" t="s">
        <v>5238</v>
      </c>
      <c r="B299" t="str">
        <f>IFERROR(VLOOKUP(A299,'[1]TS Autopress'!$1:$1048576,2,0),"")</f>
        <v/>
      </c>
      <c r="C299" s="19" t="str">
        <f>IFERROR(VLOOKUP(A299,'[1]TS Autopress'!$1:$1048576,3,0),"")</f>
        <v/>
      </c>
      <c r="D299" s="20">
        <v>8600000</v>
      </c>
      <c r="E299" s="20">
        <v>7300000</v>
      </c>
      <c r="F299" s="13" t="s">
        <v>5398</v>
      </c>
      <c r="G299" s="20">
        <v>8858000</v>
      </c>
      <c r="H299" s="20">
        <v>8600000</v>
      </c>
      <c r="I299" s="20">
        <v>8514000</v>
      </c>
      <c r="J299" s="20">
        <v>7998000</v>
      </c>
      <c r="K299" s="25">
        <v>8990000</v>
      </c>
      <c r="L299" s="20">
        <f t="shared" si="20"/>
        <v>390000</v>
      </c>
      <c r="M299" s="22">
        <f t="shared" si="21"/>
        <v>0.84883720930232553</v>
      </c>
      <c r="N299" s="23" t="str">
        <f>IFERROR(VLOOKUP(A299,'[1]CT AR'!$1:$1048576,2,0),"")</f>
        <v/>
      </c>
      <c r="O299" s="24" t="str">
        <f t="shared" ca="1" si="22"/>
        <v/>
      </c>
      <c r="P299" t="str">
        <f t="shared" si="23"/>
        <v/>
      </c>
    </row>
    <row r="300" spans="1:16" x14ac:dyDescent="0.3">
      <c r="A300" t="s">
        <v>5240</v>
      </c>
      <c r="B300" t="str">
        <f>IFERROR(VLOOKUP(A300,'[1]TS Autopress'!$1:$1048576,2,0),"")</f>
        <v/>
      </c>
      <c r="C300" s="19" t="str">
        <f>IFERROR(VLOOKUP(A300,'[1]TS Autopress'!$1:$1048576,3,0),"")</f>
        <v/>
      </c>
      <c r="D300" s="20">
        <v>13710000</v>
      </c>
      <c r="E300" s="20">
        <v>11000000</v>
      </c>
      <c r="F300" s="13" t="s">
        <v>4033</v>
      </c>
      <c r="G300" s="20">
        <v>13710000</v>
      </c>
      <c r="H300" s="20">
        <v>13298700</v>
      </c>
      <c r="I300" s="20">
        <v>12887400</v>
      </c>
      <c r="J300" s="20">
        <v>12339000</v>
      </c>
      <c r="K300" s="25">
        <v>13490000</v>
      </c>
      <c r="L300" s="20">
        <f t="shared" si="20"/>
        <v>-220000</v>
      </c>
      <c r="M300" s="22">
        <f t="shared" si="21"/>
        <v>0.80233406272793584</v>
      </c>
      <c r="N300" s="23" t="str">
        <f>IFERROR(VLOOKUP(A300,'[1]CT AR'!$1:$1048576,2,0),"")</f>
        <v/>
      </c>
      <c r="O300" s="24" t="str">
        <f t="shared" ca="1" si="22"/>
        <v/>
      </c>
      <c r="P300" t="str">
        <f t="shared" si="23"/>
        <v/>
      </c>
    </row>
    <row r="301" spans="1:16" x14ac:dyDescent="0.3">
      <c r="A301" t="s">
        <v>5246</v>
      </c>
      <c r="B301" t="str">
        <f>IFERROR(VLOOKUP(A301,'[1]TS Autopress'!$1:$1048576,2,0),"")</f>
        <v/>
      </c>
      <c r="C301" s="19" t="str">
        <f>IFERROR(VLOOKUP(A301,'[1]TS Autopress'!$1:$1048576,3,0),"")</f>
        <v/>
      </c>
      <c r="D301" s="20">
        <v>12800000</v>
      </c>
      <c r="E301" s="20">
        <v>9800000</v>
      </c>
      <c r="F301" s="13" t="s">
        <v>4033</v>
      </c>
      <c r="G301" s="20">
        <v>12800000</v>
      </c>
      <c r="H301" s="20">
        <v>12416000</v>
      </c>
      <c r="I301" s="20">
        <v>12032000</v>
      </c>
      <c r="J301" s="20">
        <v>11520000</v>
      </c>
      <c r="K301" s="25">
        <v>12490000</v>
      </c>
      <c r="L301" s="20">
        <f t="shared" si="20"/>
        <v>-310000</v>
      </c>
      <c r="M301" s="22">
        <f t="shared" si="21"/>
        <v>0.765625</v>
      </c>
      <c r="N301" s="23" t="str">
        <f>IFERROR(VLOOKUP(A301,'[1]CT AR'!$1:$1048576,2,0),"")</f>
        <v/>
      </c>
      <c r="O301" s="24" t="str">
        <f t="shared" ca="1" si="22"/>
        <v/>
      </c>
      <c r="P301" t="str">
        <f t="shared" si="23"/>
        <v/>
      </c>
    </row>
    <row r="302" spans="1:16" x14ac:dyDescent="0.3">
      <c r="A302" t="s">
        <v>6284</v>
      </c>
      <c r="B302" t="str">
        <f>IFERROR(VLOOKUP(A302,'[1]TS Autopress'!$1:$1048576,2,0),"")</f>
        <v/>
      </c>
      <c r="C302" s="19" t="str">
        <f>IFERROR(VLOOKUP(A302,'[1]TS Autopress'!$1:$1048576,3,0),"")</f>
        <v/>
      </c>
      <c r="D302" s="20">
        <v>18900000</v>
      </c>
      <c r="E302" s="20">
        <v>14000000</v>
      </c>
      <c r="F302" s="13" t="s">
        <v>4033</v>
      </c>
      <c r="G302" s="20">
        <v>18900000</v>
      </c>
      <c r="H302" s="20">
        <v>18333000</v>
      </c>
      <c r="I302" s="20">
        <v>17766000</v>
      </c>
      <c r="J302" s="20">
        <v>17010000</v>
      </c>
      <c r="K302" s="25">
        <v>17990000</v>
      </c>
      <c r="L302" s="20">
        <f t="shared" si="20"/>
        <v>-910000</v>
      </c>
      <c r="M302" s="22">
        <f t="shared" si="21"/>
        <v>0.7407407407407407</v>
      </c>
      <c r="N302" s="23" t="str">
        <f>IFERROR(VLOOKUP(A302,'[1]CT AR'!$1:$1048576,2,0),"")</f>
        <v/>
      </c>
      <c r="O302" s="24" t="str">
        <f t="shared" ca="1" si="22"/>
        <v/>
      </c>
      <c r="P302" t="str">
        <f t="shared" si="23"/>
        <v/>
      </c>
    </row>
    <row r="303" spans="1:16" x14ac:dyDescent="0.3">
      <c r="A303" t="s">
        <v>5221</v>
      </c>
      <c r="B303" t="str">
        <f>IFERROR(VLOOKUP(A303,'[1]TS Autopress'!$1:$1048576,2,0),"")</f>
        <v/>
      </c>
      <c r="C303" s="19" t="str">
        <f>IFERROR(VLOOKUP(A303,'[1]TS Autopress'!$1:$1048576,3,0),"")</f>
        <v/>
      </c>
      <c r="D303" s="20">
        <v>10000000</v>
      </c>
      <c r="E303" s="20">
        <v>20000000</v>
      </c>
      <c r="F303" s="13" t="s">
        <v>5399</v>
      </c>
      <c r="G303" s="20">
        <v>9300000</v>
      </c>
      <c r="H303" s="20">
        <v>9000000</v>
      </c>
      <c r="I303" s="20">
        <v>8500000</v>
      </c>
      <c r="J303" s="20">
        <v>8000000</v>
      </c>
      <c r="K303" s="25">
        <v>21490000</v>
      </c>
      <c r="L303" s="20">
        <f t="shared" si="20"/>
        <v>11490000</v>
      </c>
      <c r="M303" s="22">
        <f t="shared" si="21"/>
        <v>2</v>
      </c>
      <c r="N303" s="23" t="str">
        <f>IFERROR(VLOOKUP(A303,'[1]CT AR'!$1:$1048576,2,0),"")</f>
        <v/>
      </c>
      <c r="O303" s="24" t="str">
        <f t="shared" ca="1" si="22"/>
        <v/>
      </c>
      <c r="P303" t="str">
        <f t="shared" si="23"/>
        <v/>
      </c>
    </row>
    <row r="304" spans="1:16" x14ac:dyDescent="0.3">
      <c r="A304" t="s">
        <v>34</v>
      </c>
      <c r="B304" t="str">
        <f>IFERROR(VLOOKUP(A304,'[1]TS Autopress'!$1:$1048576,2,0),"")</f>
        <v>CHERY</v>
      </c>
      <c r="C304" s="19" t="str">
        <f>IFERROR(VLOOKUP(A304,'[1]TS Autopress'!$1:$1048576,3,0),"")</f>
        <v>TIGGO 8</v>
      </c>
      <c r="D304" s="20">
        <v>11500000</v>
      </c>
      <c r="E304" s="20">
        <v>9000000</v>
      </c>
      <c r="F304" s="13" t="s">
        <v>4033</v>
      </c>
      <c r="G304" s="20">
        <v>11500000</v>
      </c>
      <c r="H304" s="20">
        <v>11155000</v>
      </c>
      <c r="I304" s="20">
        <v>10810000</v>
      </c>
      <c r="J304" s="20">
        <v>10350000</v>
      </c>
      <c r="K304" s="25">
        <v>11690000</v>
      </c>
      <c r="L304" s="20">
        <f t="shared" si="20"/>
        <v>190000</v>
      </c>
      <c r="M304" s="22">
        <f t="shared" si="21"/>
        <v>0.78260869565217395</v>
      </c>
      <c r="N304" s="23">
        <f>IFERROR(VLOOKUP(A304,'[1]CT AR'!$1:$1048576,2,0),"")</f>
        <v>46013.524305555555</v>
      </c>
      <c r="O304" s="24">
        <f t="shared" ca="1" si="22"/>
        <v>181.47569444444525</v>
      </c>
      <c r="P304" t="str">
        <f t="shared" si="23"/>
        <v>SOBRE MERCADO</v>
      </c>
    </row>
    <row r="305" spans="1:16" x14ac:dyDescent="0.3">
      <c r="A305" t="s">
        <v>4105</v>
      </c>
      <c r="B305" t="str">
        <f>IFERROR(VLOOKUP(A305,'[1]TS Autopress'!$1:$1048576,2,0),"")</f>
        <v>KIA</v>
      </c>
      <c r="C305" s="19" t="str">
        <f>IFERROR(VLOOKUP(A305,'[1]TS Autopress'!$1:$1048576,3,0),"")</f>
        <v>NUEVO SONET</v>
      </c>
      <c r="D305" s="20">
        <v>15700000</v>
      </c>
      <c r="E305" s="20">
        <v>16798319</v>
      </c>
      <c r="F305" s="13" t="s">
        <v>4033</v>
      </c>
      <c r="G305" s="20">
        <v>15700000</v>
      </c>
      <c r="H305" s="20">
        <v>15229000</v>
      </c>
      <c r="I305" s="20">
        <v>14758000</v>
      </c>
      <c r="J305" s="20">
        <v>14130000</v>
      </c>
      <c r="K305" s="25">
        <v>16798319</v>
      </c>
      <c r="L305" s="20">
        <f t="shared" si="20"/>
        <v>1098319</v>
      </c>
      <c r="M305" s="22">
        <f t="shared" si="21"/>
        <v>1.0699566242038216</v>
      </c>
      <c r="N305" s="23" t="str">
        <f>IFERROR(VLOOKUP(A305,'[1]CT AR'!$1:$1048576,2,0),"")</f>
        <v/>
      </c>
      <c r="O305" s="24" t="str">
        <f t="shared" ca="1" si="22"/>
        <v/>
      </c>
      <c r="P305" t="str">
        <f t="shared" si="23"/>
        <v/>
      </c>
    </row>
    <row r="306" spans="1:16" x14ac:dyDescent="0.3">
      <c r="A306" t="s">
        <v>5400</v>
      </c>
      <c r="B306" t="str">
        <f>IFERROR(VLOOKUP(A306,'[1]TS Autopress'!$1:$1048576,2,0),"")</f>
        <v/>
      </c>
      <c r="C306" s="19" t="str">
        <f>IFERROR(VLOOKUP(A306,'[1]TS Autopress'!$1:$1048576,3,0),"")</f>
        <v/>
      </c>
      <c r="D306" s="20">
        <v>13600000</v>
      </c>
      <c r="E306" s="20">
        <v>11000000</v>
      </c>
      <c r="F306" s="13" t="s">
        <v>4033</v>
      </c>
      <c r="G306" s="20">
        <v>13600000</v>
      </c>
      <c r="H306" s="20">
        <v>13192000</v>
      </c>
      <c r="I306" s="20">
        <v>12784000</v>
      </c>
      <c r="J306" s="20">
        <v>12240000</v>
      </c>
      <c r="K306" s="25">
        <v>13290000</v>
      </c>
      <c r="L306" s="20">
        <f t="shared" si="20"/>
        <v>-310000</v>
      </c>
      <c r="M306" s="22">
        <f t="shared" si="21"/>
        <v>0.80882352941176472</v>
      </c>
      <c r="N306" s="23" t="str">
        <f>IFERROR(VLOOKUP(A306,'[1]CT AR'!$1:$1048576,2,0),"")</f>
        <v/>
      </c>
      <c r="O306" s="24" t="str">
        <f t="shared" ca="1" si="22"/>
        <v/>
      </c>
      <c r="P306" t="str">
        <f t="shared" si="23"/>
        <v/>
      </c>
    </row>
    <row r="307" spans="1:16" x14ac:dyDescent="0.3">
      <c r="A307" t="s">
        <v>5401</v>
      </c>
      <c r="B307" t="str">
        <f>IFERROR(VLOOKUP(A307,'[1]TS Autopress'!$1:$1048576,2,0),"")</f>
        <v/>
      </c>
      <c r="C307" s="19" t="str">
        <f>IFERROR(VLOOKUP(A307,'[1]TS Autopress'!$1:$1048576,3,0),"")</f>
        <v/>
      </c>
      <c r="D307" s="20">
        <v>12900000</v>
      </c>
      <c r="E307" s="20">
        <v>10300000</v>
      </c>
      <c r="F307" s="13" t="s">
        <v>4033</v>
      </c>
      <c r="G307" s="20">
        <v>12900000</v>
      </c>
      <c r="H307" s="20">
        <v>12513000</v>
      </c>
      <c r="I307" s="20">
        <v>12126000</v>
      </c>
      <c r="J307" s="20">
        <v>11610000</v>
      </c>
      <c r="K307" s="25">
        <v>12490000</v>
      </c>
      <c r="L307" s="20">
        <f t="shared" si="20"/>
        <v>-410000</v>
      </c>
      <c r="M307" s="22">
        <f t="shared" si="21"/>
        <v>0.79844961240310075</v>
      </c>
      <c r="N307" s="23" t="str">
        <f>IFERROR(VLOOKUP(A307,'[1]CT AR'!$1:$1048576,2,0),"")</f>
        <v/>
      </c>
      <c r="O307" s="24" t="str">
        <f t="shared" ca="1" si="22"/>
        <v/>
      </c>
      <c r="P307" t="str">
        <f t="shared" si="23"/>
        <v/>
      </c>
    </row>
    <row r="308" spans="1:16" x14ac:dyDescent="0.3">
      <c r="A308" t="s">
        <v>171</v>
      </c>
      <c r="B308" t="str">
        <f>IFERROR(VLOOKUP(A308,'[1]TS Autopress'!$1:$1048576,2,0),"")</f>
        <v>MG</v>
      </c>
      <c r="C308" s="19" t="str">
        <f>IFERROR(VLOOKUP(A308,'[1]TS Autopress'!$1:$1048576,3,0),"")</f>
        <v>ZS</v>
      </c>
      <c r="D308" s="20">
        <v>8100000</v>
      </c>
      <c r="E308" s="20">
        <v>6000000</v>
      </c>
      <c r="F308" s="13" t="s">
        <v>4033</v>
      </c>
      <c r="G308" s="20">
        <v>8100000</v>
      </c>
      <c r="H308" s="20">
        <v>7857000</v>
      </c>
      <c r="I308" s="20">
        <v>7614000</v>
      </c>
      <c r="J308" s="20">
        <v>7290000</v>
      </c>
      <c r="K308" s="25">
        <v>7890000</v>
      </c>
      <c r="L308" s="20">
        <f t="shared" si="20"/>
        <v>-210000</v>
      </c>
      <c r="M308" s="22">
        <f t="shared" si="21"/>
        <v>0.7407407407407407</v>
      </c>
      <c r="N308" s="23">
        <f>IFERROR(VLOOKUP(A308,'[1]CT AR'!$1:$1048576,2,0),"")</f>
        <v>45995.713888888888</v>
      </c>
      <c r="O308" s="24">
        <f t="shared" ca="1" si="22"/>
        <v>199.2861111111124</v>
      </c>
      <c r="P308" t="str">
        <f t="shared" si="23"/>
        <v>BAJO MERCADO</v>
      </c>
    </row>
    <row r="309" spans="1:16" x14ac:dyDescent="0.3">
      <c r="A309" t="s">
        <v>5402</v>
      </c>
      <c r="B309" t="str">
        <f>IFERROR(VLOOKUP(A309,'[1]TS Autopress'!$1:$1048576,2,0),"")</f>
        <v/>
      </c>
      <c r="C309" s="19" t="str">
        <f>IFERROR(VLOOKUP(A309,'[1]TS Autopress'!$1:$1048576,3,0),"")</f>
        <v/>
      </c>
      <c r="D309" s="20">
        <v>15290000</v>
      </c>
      <c r="E309" s="20">
        <v>13500000</v>
      </c>
      <c r="F309" s="13" t="s">
        <v>5398</v>
      </c>
      <c r="G309" s="20">
        <v>15748700</v>
      </c>
      <c r="H309" s="20">
        <v>15290000</v>
      </c>
      <c r="I309" s="20">
        <v>15137100</v>
      </c>
      <c r="J309" s="20">
        <v>14219700</v>
      </c>
      <c r="K309" s="25">
        <v>15790000</v>
      </c>
      <c r="L309" s="20">
        <f t="shared" si="20"/>
        <v>500000</v>
      </c>
      <c r="M309" s="22">
        <f t="shared" si="21"/>
        <v>0.88293001962066708</v>
      </c>
      <c r="N309" s="23" t="str">
        <f>IFERROR(VLOOKUP(A309,'[1]CT AR'!$1:$1048576,2,0),"")</f>
        <v/>
      </c>
      <c r="O309" s="24" t="str">
        <f t="shared" ca="1" si="22"/>
        <v/>
      </c>
      <c r="P309" t="str">
        <f t="shared" si="23"/>
        <v/>
      </c>
    </row>
    <row r="310" spans="1:16" x14ac:dyDescent="0.3">
      <c r="A310" t="s">
        <v>5403</v>
      </c>
      <c r="B310" t="str">
        <f>IFERROR(VLOOKUP(A310,'[1]TS Autopress'!$1:$1048576,2,0),"")</f>
        <v/>
      </c>
      <c r="C310" s="19" t="str">
        <f>IFERROR(VLOOKUP(A310,'[1]TS Autopress'!$1:$1048576,3,0),"")</f>
        <v/>
      </c>
      <c r="D310" s="20">
        <v>14800000</v>
      </c>
      <c r="E310" s="20">
        <v>12200000</v>
      </c>
      <c r="F310" s="13" t="s">
        <v>4033</v>
      </c>
      <c r="G310" s="20">
        <v>14800000</v>
      </c>
      <c r="H310" s="20">
        <v>14356000</v>
      </c>
      <c r="I310" s="20">
        <v>13912000</v>
      </c>
      <c r="J310" s="20">
        <v>13320000</v>
      </c>
      <c r="K310" s="25">
        <v>14790000</v>
      </c>
      <c r="L310" s="20">
        <f t="shared" si="20"/>
        <v>-10000</v>
      </c>
      <c r="M310" s="22">
        <f t="shared" si="21"/>
        <v>0.82432432432432434</v>
      </c>
      <c r="N310" s="23" t="str">
        <f>IFERROR(VLOOKUP(A310,'[1]CT AR'!$1:$1048576,2,0),"")</f>
        <v/>
      </c>
      <c r="O310" s="24" t="str">
        <f t="shared" ca="1" si="22"/>
        <v/>
      </c>
      <c r="P310" t="str">
        <f t="shared" si="23"/>
        <v/>
      </c>
    </row>
    <row r="311" spans="1:16" x14ac:dyDescent="0.3">
      <c r="A311" t="s">
        <v>238</v>
      </c>
      <c r="B311" t="str">
        <f>IFERROR(VLOOKUP(A311,'[1]TS Autopress'!$1:$1048576,2,0),"")</f>
        <v>NISSAN</v>
      </c>
      <c r="C311" s="19" t="str">
        <f>IFERROR(VLOOKUP(A311,'[1]TS Autopress'!$1:$1048576,3,0),"")</f>
        <v>KICKS</v>
      </c>
      <c r="D311" s="20">
        <v>9200000</v>
      </c>
      <c r="E311" s="20">
        <v>8990000</v>
      </c>
      <c r="F311" s="13" t="s">
        <v>4033</v>
      </c>
      <c r="G311" s="20">
        <v>9200000</v>
      </c>
      <c r="H311" s="20">
        <v>8924000</v>
      </c>
      <c r="I311" s="20">
        <v>8648000</v>
      </c>
      <c r="J311" s="20">
        <v>8280000</v>
      </c>
      <c r="K311" s="25">
        <v>10990000</v>
      </c>
      <c r="L311" s="20">
        <f t="shared" si="20"/>
        <v>1790000</v>
      </c>
      <c r="M311" s="22">
        <f t="shared" si="21"/>
        <v>0.97717391304347823</v>
      </c>
      <c r="N311" s="23">
        <f>IFERROR(VLOOKUP(A311,'[1]CT AR'!$1:$1048576,2,0),"")</f>
        <v>45993.409722222219</v>
      </c>
      <c r="O311" s="24">
        <f t="shared" ca="1" si="22"/>
        <v>201.59027777778101</v>
      </c>
      <c r="P311" t="str">
        <f t="shared" si="23"/>
        <v>SOBRE MERCADO</v>
      </c>
    </row>
    <row r="312" spans="1:16" x14ac:dyDescent="0.3">
      <c r="A312" t="s">
        <v>1571</v>
      </c>
      <c r="B312" t="str">
        <f>IFERROR(VLOOKUP(A312,'[1]TS Autopress'!$1:$1048576,2,0),"")</f>
        <v/>
      </c>
      <c r="C312" s="19" t="str">
        <f>IFERROR(VLOOKUP(A312,'[1]TS Autopress'!$1:$1048576,3,0),"")</f>
        <v/>
      </c>
      <c r="D312" s="20">
        <v>19470000</v>
      </c>
      <c r="E312" s="20">
        <v>15700000</v>
      </c>
      <c r="F312" s="13" t="s">
        <v>5399</v>
      </c>
      <c r="G312" s="20">
        <v>18107100</v>
      </c>
      <c r="H312" s="20">
        <v>17523000</v>
      </c>
      <c r="I312" s="20">
        <v>16549500</v>
      </c>
      <c r="J312" s="20">
        <v>15576000</v>
      </c>
      <c r="K312" s="25">
        <v>18990000</v>
      </c>
      <c r="L312" s="20">
        <f t="shared" si="20"/>
        <v>-480000</v>
      </c>
      <c r="M312" s="22">
        <f t="shared" si="21"/>
        <v>0.80636877247046734</v>
      </c>
      <c r="N312" s="23">
        <f>IFERROR(VLOOKUP(A312,'[1]CT AR'!$1:$1048576,2,0),"")</f>
        <v>45374.503472222219</v>
      </c>
      <c r="O312" s="24">
        <f t="shared" ca="1" si="22"/>
        <v>820.49652777778101</v>
      </c>
      <c r="P312" t="str">
        <f t="shared" si="23"/>
        <v>BAJO MERCADO</v>
      </c>
    </row>
    <row r="313" spans="1:16" x14ac:dyDescent="0.3">
      <c r="A313" t="s">
        <v>5404</v>
      </c>
      <c r="B313" t="str">
        <f>IFERROR(VLOOKUP(A313,'[1]TS Autopress'!$1:$1048576,2,0),"")</f>
        <v/>
      </c>
      <c r="C313" s="19" t="str">
        <f>IFERROR(VLOOKUP(A313,'[1]TS Autopress'!$1:$1048576,3,0),"")</f>
        <v/>
      </c>
      <c r="D313" s="20">
        <v>9840000</v>
      </c>
      <c r="E313" s="20">
        <v>8200000</v>
      </c>
      <c r="F313" s="13" t="s">
        <v>4033</v>
      </c>
      <c r="G313" s="20">
        <v>9840000</v>
      </c>
      <c r="H313" s="20">
        <v>9544800</v>
      </c>
      <c r="I313" s="20">
        <v>9249600</v>
      </c>
      <c r="J313" s="20">
        <v>8856000</v>
      </c>
      <c r="K313" s="25">
        <v>9790000</v>
      </c>
      <c r="L313" s="20">
        <f t="shared" si="20"/>
        <v>-50000</v>
      </c>
      <c r="M313" s="22">
        <f t="shared" si="21"/>
        <v>0.83333333333333337</v>
      </c>
      <c r="N313" s="23" t="str">
        <f>IFERROR(VLOOKUP(A313,'[1]CT AR'!$1:$1048576,2,0),"")</f>
        <v/>
      </c>
      <c r="O313" s="24" t="str">
        <f t="shared" ca="1" si="22"/>
        <v/>
      </c>
      <c r="P313" t="str">
        <f t="shared" si="23"/>
        <v/>
      </c>
    </row>
    <row r="314" spans="1:16" x14ac:dyDescent="0.3">
      <c r="A314" t="s">
        <v>5405</v>
      </c>
      <c r="B314" t="str">
        <f>IFERROR(VLOOKUP(A314,'[1]TS Autopress'!$1:$1048576,2,0),"")</f>
        <v/>
      </c>
      <c r="C314" s="19" t="str">
        <f>IFERROR(VLOOKUP(A314,'[1]TS Autopress'!$1:$1048576,3,0),"")</f>
        <v/>
      </c>
      <c r="D314" s="20">
        <v>8600000</v>
      </c>
      <c r="E314" s="20">
        <v>7300000</v>
      </c>
      <c r="F314" s="13" t="s">
        <v>5398</v>
      </c>
      <c r="G314" s="20">
        <v>8858000</v>
      </c>
      <c r="H314" s="20">
        <v>8600000</v>
      </c>
      <c r="I314" s="20">
        <v>8514000</v>
      </c>
      <c r="J314" s="20">
        <v>7998000</v>
      </c>
      <c r="K314" s="25">
        <v>8890000</v>
      </c>
      <c r="L314" s="20">
        <f t="shared" si="20"/>
        <v>290000</v>
      </c>
      <c r="M314" s="22">
        <f t="shared" si="21"/>
        <v>0.84883720930232553</v>
      </c>
      <c r="N314" s="23" t="str">
        <f>IFERROR(VLOOKUP(A314,'[1]CT AR'!$1:$1048576,2,0),"")</f>
        <v/>
      </c>
      <c r="O314" s="24" t="str">
        <f t="shared" ca="1" si="22"/>
        <v/>
      </c>
      <c r="P314" t="str">
        <f t="shared" si="23"/>
        <v/>
      </c>
    </row>
    <row r="315" spans="1:16" x14ac:dyDescent="0.3">
      <c r="A315" t="s">
        <v>5406</v>
      </c>
      <c r="B315" t="str">
        <f>IFERROR(VLOOKUP(A315,'[1]TS Autopress'!$1:$1048576,2,0),"")</f>
        <v/>
      </c>
      <c r="C315" s="19" t="str">
        <f>IFERROR(VLOOKUP(A315,'[1]TS Autopress'!$1:$1048576,3,0),"")</f>
        <v/>
      </c>
      <c r="D315" s="20">
        <v>44430000</v>
      </c>
      <c r="E315" s="20">
        <v>34000000</v>
      </c>
      <c r="F315" s="13" t="s">
        <v>5399</v>
      </c>
      <c r="G315" s="20">
        <v>41319900</v>
      </c>
      <c r="H315" s="20">
        <v>39987000</v>
      </c>
      <c r="I315" s="20">
        <v>37765500</v>
      </c>
      <c r="J315" s="20">
        <v>35544000</v>
      </c>
      <c r="K315" s="25">
        <v>41990000</v>
      </c>
      <c r="L315" s="20">
        <f t="shared" si="20"/>
        <v>-2440000</v>
      </c>
      <c r="M315" s="22">
        <f t="shared" si="21"/>
        <v>0.76524870582939453</v>
      </c>
      <c r="N315" s="23" t="str">
        <f>IFERROR(VLOOKUP(A315,'[1]CT AR'!$1:$1048576,2,0),"")</f>
        <v/>
      </c>
      <c r="O315" s="24" t="str">
        <f t="shared" ca="1" si="22"/>
        <v/>
      </c>
      <c r="P315" t="str">
        <f t="shared" si="23"/>
        <v/>
      </c>
    </row>
    <row r="316" spans="1:16" x14ac:dyDescent="0.3">
      <c r="A316" t="s">
        <v>5407</v>
      </c>
      <c r="B316" t="str">
        <f>IFERROR(VLOOKUP(A316,'[1]TS Autopress'!$1:$1048576,2,0),"")</f>
        <v/>
      </c>
      <c r="C316" s="19" t="str">
        <f>IFERROR(VLOOKUP(A316,'[1]TS Autopress'!$1:$1048576,3,0),"")</f>
        <v/>
      </c>
      <c r="D316" s="20">
        <v>10200000</v>
      </c>
      <c r="E316" s="20">
        <v>8300000</v>
      </c>
      <c r="F316" s="13" t="s">
        <v>4033</v>
      </c>
      <c r="G316" s="20">
        <v>10200000</v>
      </c>
      <c r="H316" s="20">
        <v>9894000</v>
      </c>
      <c r="I316" s="20">
        <v>9588000</v>
      </c>
      <c r="J316" s="20">
        <v>9180000</v>
      </c>
      <c r="K316" s="25">
        <v>10190000</v>
      </c>
      <c r="L316" s="20">
        <f t="shared" si="20"/>
        <v>-10000</v>
      </c>
      <c r="M316" s="22">
        <f t="shared" si="21"/>
        <v>0.81372549019607843</v>
      </c>
      <c r="N316" s="23" t="str">
        <f>IFERROR(VLOOKUP(A316,'[1]CT AR'!$1:$1048576,2,0),"")</f>
        <v/>
      </c>
      <c r="O316" s="24" t="str">
        <f t="shared" ca="1" si="22"/>
        <v/>
      </c>
      <c r="P316" t="str">
        <f t="shared" si="23"/>
        <v/>
      </c>
    </row>
    <row r="317" spans="1:16" x14ac:dyDescent="0.3">
      <c r="A317" t="s">
        <v>4057</v>
      </c>
      <c r="B317" t="str">
        <f>IFERROR(VLOOKUP(A317,'[1]TS Autopress'!$1:$1048576,2,0),"")</f>
        <v/>
      </c>
      <c r="C317" s="19" t="str">
        <f>IFERROR(VLOOKUP(A317,'[1]TS Autopress'!$1:$1048576,3,0),"")</f>
        <v/>
      </c>
      <c r="D317" s="20">
        <v>31700000</v>
      </c>
      <c r="E317" s="20">
        <v>29000000</v>
      </c>
      <c r="F317" s="13" t="s">
        <v>4033</v>
      </c>
      <c r="G317" s="20">
        <v>31700000</v>
      </c>
      <c r="H317" s="20">
        <v>30749000</v>
      </c>
      <c r="I317" s="20">
        <v>29798000</v>
      </c>
      <c r="J317" s="20">
        <v>28530000</v>
      </c>
      <c r="K317" s="25">
        <v>32190000</v>
      </c>
      <c r="L317" s="20">
        <f t="shared" si="20"/>
        <v>490000</v>
      </c>
      <c r="M317" s="22">
        <f t="shared" si="21"/>
        <v>0.91482649842271291</v>
      </c>
      <c r="N317" s="23">
        <f>IFERROR(VLOOKUP(A317,'[1]CT AR'!$1:$1048576,2,0),"")</f>
        <v>46051.447916666664</v>
      </c>
      <c r="O317" s="24">
        <f t="shared" ca="1" si="22"/>
        <v>143.55208333333576</v>
      </c>
      <c r="P317" t="str">
        <f t="shared" si="23"/>
        <v>SOBRE MERCADO</v>
      </c>
    </row>
    <row r="318" spans="1:16" x14ac:dyDescent="0.3">
      <c r="A318" t="s">
        <v>5408</v>
      </c>
      <c r="B318" t="str">
        <f>IFERROR(VLOOKUP(A318,'[1]TS Autopress'!$1:$1048576,2,0),"")</f>
        <v/>
      </c>
      <c r="C318" s="19" t="str">
        <f>IFERROR(VLOOKUP(A318,'[1]TS Autopress'!$1:$1048576,3,0),"")</f>
        <v/>
      </c>
      <c r="D318" s="20">
        <v>18700000</v>
      </c>
      <c r="E318" s="20">
        <v>15000000</v>
      </c>
      <c r="F318" s="13" t="s">
        <v>4033</v>
      </c>
      <c r="G318" s="20">
        <v>18700000</v>
      </c>
      <c r="H318" s="20">
        <v>18139000</v>
      </c>
      <c r="I318" s="20">
        <v>17578000</v>
      </c>
      <c r="J318" s="20">
        <v>16830000</v>
      </c>
      <c r="K318" s="25">
        <v>17990000</v>
      </c>
      <c r="L318" s="20">
        <f t="shared" si="20"/>
        <v>-710000</v>
      </c>
      <c r="M318" s="22">
        <f t="shared" si="21"/>
        <v>0.80213903743315507</v>
      </c>
      <c r="N318" s="23" t="str">
        <f>IFERROR(VLOOKUP(A318,'[1]CT AR'!$1:$1048576,2,0),"")</f>
        <v/>
      </c>
      <c r="O318" s="24" t="str">
        <f t="shared" ca="1" si="22"/>
        <v/>
      </c>
      <c r="P318" t="str">
        <f t="shared" si="23"/>
        <v/>
      </c>
    </row>
    <row r="319" spans="1:16" x14ac:dyDescent="0.3">
      <c r="A319" t="s">
        <v>5409</v>
      </c>
      <c r="B319" t="str">
        <f>IFERROR(VLOOKUP(A319,'[1]TS Autopress'!$1:$1048576,2,0),"")</f>
        <v/>
      </c>
      <c r="C319" s="19" t="str">
        <f>IFERROR(VLOOKUP(A319,'[1]TS Autopress'!$1:$1048576,3,0),"")</f>
        <v/>
      </c>
      <c r="D319" s="20">
        <v>18900000</v>
      </c>
      <c r="E319" s="20">
        <v>16000000</v>
      </c>
      <c r="F319" s="13" t="s">
        <v>4033</v>
      </c>
      <c r="G319" s="20">
        <v>18900000</v>
      </c>
      <c r="H319" s="20">
        <v>18333000</v>
      </c>
      <c r="I319" s="20">
        <v>17766000</v>
      </c>
      <c r="J319" s="20">
        <v>17010000</v>
      </c>
      <c r="K319" s="25">
        <v>18690000</v>
      </c>
      <c r="L319" s="20">
        <f t="shared" si="20"/>
        <v>-210000</v>
      </c>
      <c r="M319" s="22">
        <f t="shared" si="21"/>
        <v>0.84656084656084651</v>
      </c>
      <c r="N319" s="23" t="str">
        <f>IFERROR(VLOOKUP(A319,'[1]CT AR'!$1:$1048576,2,0),"")</f>
        <v/>
      </c>
      <c r="O319" s="24" t="str">
        <f t="shared" ca="1" si="22"/>
        <v/>
      </c>
      <c r="P319" t="str">
        <f t="shared" si="23"/>
        <v/>
      </c>
    </row>
    <row r="320" spans="1:16" x14ac:dyDescent="0.3">
      <c r="A320" t="s">
        <v>5410</v>
      </c>
      <c r="B320" t="str">
        <f>IFERROR(VLOOKUP(A320,'[1]TS Autopress'!$1:$1048576,2,0),"")</f>
        <v/>
      </c>
      <c r="C320" s="19" t="str">
        <f>IFERROR(VLOOKUP(A320,'[1]TS Autopress'!$1:$1048576,3,0),"")</f>
        <v/>
      </c>
      <c r="D320" s="20">
        <v>28240000</v>
      </c>
      <c r="E320" s="20">
        <v>24200000</v>
      </c>
      <c r="F320" s="13" t="s">
        <v>4033</v>
      </c>
      <c r="G320" s="20">
        <v>28240000</v>
      </c>
      <c r="H320" s="20">
        <v>27392800</v>
      </c>
      <c r="I320" s="20">
        <v>26545600</v>
      </c>
      <c r="J320" s="20">
        <v>25416000</v>
      </c>
      <c r="K320" s="25">
        <v>28190000</v>
      </c>
      <c r="L320" s="20">
        <f t="shared" si="20"/>
        <v>-50000</v>
      </c>
      <c r="M320" s="22">
        <f t="shared" si="21"/>
        <v>0.85694050991501414</v>
      </c>
      <c r="N320" s="23" t="str">
        <f>IFERROR(VLOOKUP(A320,'[1]CT AR'!$1:$1048576,2,0),"")</f>
        <v/>
      </c>
      <c r="O320" s="24" t="str">
        <f t="shared" ca="1" si="22"/>
        <v/>
      </c>
      <c r="P320" t="str">
        <f t="shared" si="23"/>
        <v/>
      </c>
    </row>
    <row r="321" spans="1:16" x14ac:dyDescent="0.3">
      <c r="A321" t="s">
        <v>5411</v>
      </c>
      <c r="B321" t="str">
        <f>IFERROR(VLOOKUP(A321,'[1]TS Autopress'!$1:$1048576,2,0),"")</f>
        <v/>
      </c>
      <c r="C321" s="19" t="str">
        <f>IFERROR(VLOOKUP(A321,'[1]TS Autopress'!$1:$1048576,3,0),"")</f>
        <v/>
      </c>
      <c r="D321" s="20">
        <v>15700000</v>
      </c>
      <c r="E321" s="20">
        <v>13000000</v>
      </c>
      <c r="F321" s="13" t="s">
        <v>4033</v>
      </c>
      <c r="G321" s="20">
        <v>15700000</v>
      </c>
      <c r="H321" s="20">
        <v>15229000</v>
      </c>
      <c r="I321" s="20">
        <v>14758000</v>
      </c>
      <c r="J321" s="20">
        <v>14130000</v>
      </c>
      <c r="K321" s="25">
        <v>15690000</v>
      </c>
      <c r="L321" s="20">
        <f t="shared" si="20"/>
        <v>-10000</v>
      </c>
      <c r="M321" s="22">
        <f t="shared" si="21"/>
        <v>0.82802547770700641</v>
      </c>
      <c r="N321" s="23" t="str">
        <f>IFERROR(VLOOKUP(A321,'[1]CT AR'!$1:$1048576,2,0),"")</f>
        <v/>
      </c>
      <c r="O321" s="24" t="str">
        <f t="shared" ca="1" si="22"/>
        <v/>
      </c>
      <c r="P321" t="str">
        <f t="shared" si="23"/>
        <v/>
      </c>
    </row>
    <row r="322" spans="1:16" x14ac:dyDescent="0.3">
      <c r="A322" t="s">
        <v>5412</v>
      </c>
      <c r="B322" t="str">
        <f>IFERROR(VLOOKUP(A322,'[1]TS Autopress'!$1:$1048576,2,0),"")</f>
        <v/>
      </c>
      <c r="C322" s="19" t="str">
        <f>IFERROR(VLOOKUP(A322,'[1]TS Autopress'!$1:$1048576,3,0),"")</f>
        <v/>
      </c>
      <c r="D322" s="20">
        <v>8800000</v>
      </c>
      <c r="E322" s="20">
        <v>6500000</v>
      </c>
      <c r="F322" s="13" t="s">
        <v>4033</v>
      </c>
      <c r="G322" s="20">
        <v>8800000</v>
      </c>
      <c r="H322" s="20">
        <v>8536000</v>
      </c>
      <c r="I322" s="20">
        <v>8272000</v>
      </c>
      <c r="J322" s="20">
        <v>7920000</v>
      </c>
      <c r="K322" s="25">
        <v>7990000</v>
      </c>
      <c r="L322" s="20">
        <f t="shared" si="20"/>
        <v>-810000</v>
      </c>
      <c r="M322" s="22">
        <f t="shared" si="21"/>
        <v>0.73863636363636365</v>
      </c>
      <c r="N322" s="23" t="str">
        <f>IFERROR(VLOOKUP(A322,'[1]CT AR'!$1:$1048576,2,0),"")</f>
        <v/>
      </c>
      <c r="O322" s="24" t="str">
        <f t="shared" ca="1" si="22"/>
        <v/>
      </c>
      <c r="P322" t="str">
        <f t="shared" si="23"/>
        <v/>
      </c>
    </row>
    <row r="323" spans="1:16" x14ac:dyDescent="0.3">
      <c r="A323" t="s">
        <v>5413</v>
      </c>
      <c r="B323" t="str">
        <f>IFERROR(VLOOKUP(A323,'[1]TS Autopress'!$1:$1048576,2,0),"")</f>
        <v/>
      </c>
      <c r="C323" s="19" t="str">
        <f>IFERROR(VLOOKUP(A323,'[1]TS Autopress'!$1:$1048576,3,0),"")</f>
        <v/>
      </c>
      <c r="D323" s="20">
        <v>13100000</v>
      </c>
      <c r="E323" s="20">
        <v>10500000</v>
      </c>
      <c r="F323" s="13" t="s">
        <v>4033</v>
      </c>
      <c r="G323" s="20">
        <v>13100000</v>
      </c>
      <c r="H323" s="20">
        <v>12707000</v>
      </c>
      <c r="I323" s="20">
        <v>12314000</v>
      </c>
      <c r="J323" s="20">
        <v>11790000</v>
      </c>
      <c r="K323" s="25">
        <v>13100000</v>
      </c>
      <c r="L323" s="20">
        <f t="shared" si="20"/>
        <v>0</v>
      </c>
      <c r="M323" s="22">
        <f t="shared" si="21"/>
        <v>0.80152671755725191</v>
      </c>
      <c r="N323" s="23" t="str">
        <f>IFERROR(VLOOKUP(A323,'[1]CT AR'!$1:$1048576,2,0),"")</f>
        <v/>
      </c>
      <c r="O323" s="24" t="str">
        <f t="shared" ca="1" si="22"/>
        <v/>
      </c>
      <c r="P323" t="str">
        <f t="shared" si="23"/>
        <v/>
      </c>
    </row>
    <row r="324" spans="1:16" x14ac:dyDescent="0.3">
      <c r="A324" t="s">
        <v>5353</v>
      </c>
      <c r="B324" t="str">
        <f>IFERROR(VLOOKUP(A324,'[1]TS Autopress'!$1:$1048576,2,0),"")</f>
        <v/>
      </c>
      <c r="C324" s="19" t="str">
        <f>IFERROR(VLOOKUP(A324,'[1]TS Autopress'!$1:$1048576,3,0),"")</f>
        <v/>
      </c>
      <c r="D324" s="20">
        <v>16000000</v>
      </c>
      <c r="E324" s="20">
        <v>13500000</v>
      </c>
      <c r="F324" s="13" t="s">
        <v>4033</v>
      </c>
      <c r="G324" s="20">
        <v>16000000</v>
      </c>
      <c r="H324" s="20">
        <v>15520000</v>
      </c>
      <c r="I324" s="20">
        <v>15040000</v>
      </c>
      <c r="J324" s="20">
        <v>14400000</v>
      </c>
      <c r="K324" s="25">
        <v>14990000</v>
      </c>
      <c r="L324" s="20">
        <f t="shared" si="20"/>
        <v>-1010000</v>
      </c>
      <c r="M324" s="22">
        <f t="shared" si="21"/>
        <v>0.84375</v>
      </c>
      <c r="N324" s="23" t="str">
        <f>IFERROR(VLOOKUP(A324,'[1]CT AR'!$1:$1048576,2,0),"")</f>
        <v/>
      </c>
      <c r="O324" s="24" t="str">
        <f t="shared" ca="1" si="22"/>
        <v/>
      </c>
      <c r="P324" t="str">
        <f t="shared" si="23"/>
        <v/>
      </c>
    </row>
    <row r="325" spans="1:16" x14ac:dyDescent="0.3">
      <c r="A325" t="s">
        <v>4984</v>
      </c>
      <c r="B325" t="str">
        <f>IFERROR(VLOOKUP(A325,'[1]TS Autopress'!$1:$1048576,2,0),"")</f>
        <v/>
      </c>
      <c r="C325" s="19" t="str">
        <f>IFERROR(VLOOKUP(A325,'[1]TS Autopress'!$1:$1048576,3,0),"")</f>
        <v/>
      </c>
      <c r="D325" s="20">
        <v>8100000</v>
      </c>
      <c r="E325" s="20">
        <v>6500000</v>
      </c>
      <c r="F325" s="13" t="s">
        <v>4033</v>
      </c>
      <c r="G325" s="20">
        <v>8100000</v>
      </c>
      <c r="H325" s="20">
        <v>7857000</v>
      </c>
      <c r="I325" s="20">
        <v>7614000</v>
      </c>
      <c r="J325" s="20">
        <v>7290000</v>
      </c>
      <c r="K325" s="25">
        <v>7990000</v>
      </c>
      <c r="L325" s="20">
        <f t="shared" si="20"/>
        <v>-110000</v>
      </c>
      <c r="M325" s="22">
        <f t="shared" si="21"/>
        <v>0.80246913580246915</v>
      </c>
      <c r="N325" s="23" t="str">
        <f>IFERROR(VLOOKUP(A325,'[1]CT AR'!$1:$1048576,2,0),"")</f>
        <v/>
      </c>
      <c r="O325" s="24" t="str">
        <f t="shared" ca="1" si="22"/>
        <v/>
      </c>
      <c r="P325" t="str">
        <f t="shared" si="23"/>
        <v/>
      </c>
    </row>
    <row r="326" spans="1:16" x14ac:dyDescent="0.3">
      <c r="A326" t="s">
        <v>5414</v>
      </c>
      <c r="B326" t="str">
        <f>IFERROR(VLOOKUP(A326,'[1]TS Autopress'!$1:$1048576,2,0),"")</f>
        <v/>
      </c>
      <c r="C326" s="19" t="str">
        <f>IFERROR(VLOOKUP(A326,'[1]TS Autopress'!$1:$1048576,3,0),"")</f>
        <v/>
      </c>
      <c r="D326" s="20">
        <v>13600000</v>
      </c>
      <c r="E326" s="20">
        <v>11500000</v>
      </c>
      <c r="F326" s="13" t="s">
        <v>4033</v>
      </c>
      <c r="G326" s="20">
        <v>13600000</v>
      </c>
      <c r="H326" s="20">
        <v>13192000</v>
      </c>
      <c r="I326" s="20">
        <v>12784000</v>
      </c>
      <c r="J326" s="20">
        <v>12240000</v>
      </c>
      <c r="K326" s="25">
        <v>7990000</v>
      </c>
      <c r="L326" s="20">
        <f t="shared" si="20"/>
        <v>-5610000</v>
      </c>
      <c r="M326" s="22">
        <f t="shared" si="21"/>
        <v>0.84558823529411764</v>
      </c>
      <c r="N326" s="23" t="str">
        <f>IFERROR(VLOOKUP(A326,'[1]CT AR'!$1:$1048576,2,0),"")</f>
        <v/>
      </c>
      <c r="O326" s="24" t="str">
        <f t="shared" ca="1" si="22"/>
        <v/>
      </c>
      <c r="P326" t="str">
        <f t="shared" si="23"/>
        <v/>
      </c>
    </row>
    <row r="327" spans="1:16" x14ac:dyDescent="0.3">
      <c r="A327" t="s">
        <v>5415</v>
      </c>
      <c r="B327" t="str">
        <f>IFERROR(VLOOKUP(A327,'[1]TS Autopress'!$1:$1048576,2,0),"")</f>
        <v/>
      </c>
      <c r="C327" s="19" t="str">
        <f>IFERROR(VLOOKUP(A327,'[1]TS Autopress'!$1:$1048576,3,0),"")</f>
        <v/>
      </c>
      <c r="D327" s="20">
        <v>10800000</v>
      </c>
      <c r="E327" s="20">
        <v>8900000</v>
      </c>
      <c r="F327" s="13" t="s">
        <v>4033</v>
      </c>
      <c r="G327" s="20">
        <v>10800000</v>
      </c>
      <c r="H327" s="20">
        <v>10476000</v>
      </c>
      <c r="I327" s="20">
        <v>10152000</v>
      </c>
      <c r="J327" s="20">
        <v>9720000</v>
      </c>
      <c r="K327" s="25">
        <v>10790000</v>
      </c>
      <c r="L327" s="20">
        <f t="shared" si="20"/>
        <v>-10000</v>
      </c>
      <c r="M327" s="22">
        <f t="shared" si="21"/>
        <v>0.82407407407407407</v>
      </c>
      <c r="N327" s="23" t="str">
        <f>IFERROR(VLOOKUP(A327,'[1]CT AR'!$1:$1048576,2,0),"")</f>
        <v/>
      </c>
      <c r="O327" s="24" t="str">
        <f t="shared" ca="1" si="22"/>
        <v/>
      </c>
      <c r="P327" t="str">
        <f t="shared" si="23"/>
        <v/>
      </c>
    </row>
    <row r="328" spans="1:16" x14ac:dyDescent="0.3">
      <c r="A328" t="s">
        <v>2088</v>
      </c>
      <c r="B328" t="str">
        <f>IFERROR(VLOOKUP(A328,'[1]TS Autopress'!$1:$1048576,2,0),"")</f>
        <v/>
      </c>
      <c r="C328" s="19" t="str">
        <f>IFERROR(VLOOKUP(A328,'[1]TS Autopress'!$1:$1048576,3,0),"")</f>
        <v/>
      </c>
      <c r="D328" s="20">
        <v>14280000</v>
      </c>
      <c r="E328" s="20">
        <v>11300000</v>
      </c>
      <c r="F328" s="13" t="s">
        <v>4033</v>
      </c>
      <c r="G328" s="20">
        <v>14280000</v>
      </c>
      <c r="H328" s="20">
        <v>13851600</v>
      </c>
      <c r="I328" s="20">
        <v>13423200</v>
      </c>
      <c r="J328" s="20">
        <v>12852000</v>
      </c>
      <c r="K328" s="25">
        <v>13990000</v>
      </c>
      <c r="L328" s="20">
        <f t="shared" si="20"/>
        <v>-290000</v>
      </c>
      <c r="M328" s="22">
        <f t="shared" si="21"/>
        <v>0.79131652661064422</v>
      </c>
      <c r="N328" s="23">
        <f>IFERROR(VLOOKUP(A328,'[1]CT AR'!$1:$1048576,2,0),"")</f>
        <v>45005.679861111108</v>
      </c>
      <c r="O328" s="24">
        <f t="shared" ca="1" si="22"/>
        <v>1189.320138888892</v>
      </c>
      <c r="P328" t="str">
        <f t="shared" si="23"/>
        <v>BAJO MERCADO</v>
      </c>
    </row>
    <row r="329" spans="1:16" x14ac:dyDescent="0.3">
      <c r="A329" t="s">
        <v>5298</v>
      </c>
      <c r="B329" t="str">
        <f>IFERROR(VLOOKUP(A329,'[1]TS Autopress'!$1:$1048576,2,0),"")</f>
        <v/>
      </c>
      <c r="C329" s="19" t="str">
        <f>IFERROR(VLOOKUP(A329,'[1]TS Autopress'!$1:$1048576,3,0),"")</f>
        <v/>
      </c>
      <c r="D329" s="20">
        <v>8600000</v>
      </c>
      <c r="E329" s="20">
        <v>7000000</v>
      </c>
      <c r="F329" s="13" t="s">
        <v>4033</v>
      </c>
      <c r="G329" s="20">
        <v>8600000</v>
      </c>
      <c r="H329" s="20">
        <v>8342000</v>
      </c>
      <c r="I329" s="20">
        <v>8084000</v>
      </c>
      <c r="J329" s="20">
        <v>7740000</v>
      </c>
      <c r="K329" s="25">
        <v>8590000</v>
      </c>
      <c r="L329" s="20">
        <f t="shared" si="20"/>
        <v>-10000</v>
      </c>
      <c r="M329" s="22">
        <f t="shared" si="21"/>
        <v>0.81395348837209303</v>
      </c>
      <c r="N329" s="23" t="str">
        <f>IFERROR(VLOOKUP(A329,'[1]CT AR'!$1:$1048576,2,0),"")</f>
        <v/>
      </c>
      <c r="O329" s="24" t="str">
        <f t="shared" ca="1" si="22"/>
        <v/>
      </c>
      <c r="P329" t="str">
        <f t="shared" si="23"/>
        <v/>
      </c>
    </row>
    <row r="330" spans="1:16" x14ac:dyDescent="0.3">
      <c r="A330" t="s">
        <v>5416</v>
      </c>
      <c r="B330" t="str">
        <f>IFERROR(VLOOKUP(A330,'[1]TS Autopress'!$1:$1048576,2,0),"")</f>
        <v/>
      </c>
      <c r="C330" s="19" t="str">
        <f>IFERROR(VLOOKUP(A330,'[1]TS Autopress'!$1:$1048576,3,0),"")</f>
        <v/>
      </c>
      <c r="D330" s="20">
        <v>16000000</v>
      </c>
      <c r="E330" s="20">
        <v>13000000</v>
      </c>
      <c r="F330" s="13" t="s">
        <v>4033</v>
      </c>
      <c r="G330" s="20">
        <v>16000000</v>
      </c>
      <c r="H330" s="20">
        <v>15520000</v>
      </c>
      <c r="I330" s="20">
        <v>15040000</v>
      </c>
      <c r="J330" s="20">
        <v>14400000</v>
      </c>
      <c r="K330" s="25">
        <v>15990000</v>
      </c>
      <c r="L330" s="20">
        <f t="shared" si="20"/>
        <v>-10000</v>
      </c>
      <c r="M330" s="22">
        <f t="shared" si="21"/>
        <v>0.8125</v>
      </c>
      <c r="N330" s="23" t="str">
        <f>IFERROR(VLOOKUP(A330,'[1]CT AR'!$1:$1048576,2,0),"")</f>
        <v/>
      </c>
      <c r="O330" s="24" t="str">
        <f t="shared" ca="1" si="22"/>
        <v/>
      </c>
      <c r="P330" t="str">
        <f t="shared" si="23"/>
        <v/>
      </c>
    </row>
    <row r="331" spans="1:16" x14ac:dyDescent="0.3">
      <c r="A331" t="s">
        <v>5417</v>
      </c>
      <c r="B331" t="str">
        <f>IFERROR(VLOOKUP(A331,'[1]TS Autopress'!$1:$1048576,2,0),"")</f>
        <v/>
      </c>
      <c r="C331" s="19" t="str">
        <f>IFERROR(VLOOKUP(A331,'[1]TS Autopress'!$1:$1048576,3,0),"")</f>
        <v/>
      </c>
      <c r="D331" s="20">
        <v>11500000</v>
      </c>
      <c r="E331" s="20">
        <v>8500000</v>
      </c>
      <c r="F331" s="13" t="s">
        <v>5399</v>
      </c>
      <c r="G331" s="20">
        <v>10695000</v>
      </c>
      <c r="H331" s="20">
        <v>10350000</v>
      </c>
      <c r="I331" s="20">
        <v>9775000</v>
      </c>
      <c r="J331" s="20">
        <v>9200000</v>
      </c>
      <c r="K331" s="25">
        <v>10590000</v>
      </c>
      <c r="L331" s="20">
        <f t="shared" si="20"/>
        <v>-910000</v>
      </c>
      <c r="M331" s="22">
        <f t="shared" si="21"/>
        <v>0.73913043478260865</v>
      </c>
      <c r="N331" s="23" t="str">
        <f>IFERROR(VLOOKUP(A331,'[1]CT AR'!$1:$1048576,2,0),"")</f>
        <v/>
      </c>
      <c r="O331" s="24" t="str">
        <f t="shared" ca="1" si="22"/>
        <v/>
      </c>
      <c r="P331" t="str">
        <f t="shared" si="23"/>
        <v/>
      </c>
    </row>
    <row r="332" spans="1:16" x14ac:dyDescent="0.3">
      <c r="A332" t="s">
        <v>5418</v>
      </c>
      <c r="B332" t="str">
        <f>IFERROR(VLOOKUP(A332,'[1]TS Autopress'!$1:$1048576,2,0),"")</f>
        <v/>
      </c>
      <c r="C332" s="19" t="str">
        <f>IFERROR(VLOOKUP(A332,'[1]TS Autopress'!$1:$1048576,3,0),"")</f>
        <v/>
      </c>
      <c r="D332" s="20">
        <v>25600000</v>
      </c>
      <c r="E332" s="20">
        <v>20500000</v>
      </c>
      <c r="F332" s="13" t="s">
        <v>5399</v>
      </c>
      <c r="G332" s="20">
        <v>23808000</v>
      </c>
      <c r="H332" s="20">
        <v>23040000</v>
      </c>
      <c r="I332" s="20">
        <v>21760000</v>
      </c>
      <c r="J332" s="20">
        <v>20480000</v>
      </c>
      <c r="K332" s="25">
        <v>23990000</v>
      </c>
      <c r="L332" s="20">
        <f t="shared" si="20"/>
        <v>-1610000</v>
      </c>
      <c r="M332" s="22">
        <f t="shared" si="21"/>
        <v>0.80078125</v>
      </c>
      <c r="N332" s="23" t="str">
        <f>IFERROR(VLOOKUP(A332,'[1]CT AR'!$1:$1048576,2,0),"")</f>
        <v/>
      </c>
      <c r="O332" s="24" t="str">
        <f t="shared" ca="1" si="22"/>
        <v/>
      </c>
      <c r="P332" t="str">
        <f t="shared" si="23"/>
        <v/>
      </c>
    </row>
    <row r="333" spans="1:16" x14ac:dyDescent="0.3">
      <c r="A333" t="s">
        <v>5419</v>
      </c>
      <c r="B333" t="str">
        <f>IFERROR(VLOOKUP(A333,'[1]TS Autopress'!$1:$1048576,2,0),"")</f>
        <v/>
      </c>
      <c r="C333" s="19" t="str">
        <f>IFERROR(VLOOKUP(A333,'[1]TS Autopress'!$1:$1048576,3,0),"")</f>
        <v/>
      </c>
      <c r="D333" s="20">
        <v>17500000</v>
      </c>
      <c r="E333" s="20">
        <v>14500000</v>
      </c>
      <c r="F333" s="13" t="s">
        <v>4033</v>
      </c>
      <c r="G333" s="20">
        <v>17500000</v>
      </c>
      <c r="H333" s="20">
        <v>16975000</v>
      </c>
      <c r="I333" s="20">
        <v>16450000</v>
      </c>
      <c r="J333" s="20">
        <v>15750000</v>
      </c>
      <c r="K333" s="25">
        <v>17490000</v>
      </c>
      <c r="L333" s="20">
        <f t="shared" si="20"/>
        <v>-10000</v>
      </c>
      <c r="M333" s="22">
        <f t="shared" si="21"/>
        <v>0.82857142857142863</v>
      </c>
      <c r="N333" s="23" t="str">
        <f>IFERROR(VLOOKUP(A333,'[1]CT AR'!$1:$1048576,2,0),"")</f>
        <v/>
      </c>
      <c r="O333" s="24" t="str">
        <f t="shared" ca="1" si="22"/>
        <v/>
      </c>
      <c r="P333" t="str">
        <f t="shared" si="23"/>
        <v/>
      </c>
    </row>
    <row r="334" spans="1:16" x14ac:dyDescent="0.3">
      <c r="A334" t="s">
        <v>5382</v>
      </c>
      <c r="B334" t="str">
        <f>IFERROR(VLOOKUP(A334,'[1]TS Autopress'!$1:$1048576,2,0),"")</f>
        <v/>
      </c>
      <c r="C334" s="19" t="str">
        <f>IFERROR(VLOOKUP(A334,'[1]TS Autopress'!$1:$1048576,3,0),"")</f>
        <v/>
      </c>
      <c r="D334" s="20">
        <v>9700000</v>
      </c>
      <c r="E334" s="20">
        <v>8100000</v>
      </c>
      <c r="F334" s="13" t="s">
        <v>5398</v>
      </c>
      <c r="G334" s="20">
        <v>9991000</v>
      </c>
      <c r="H334" s="20">
        <v>9700000</v>
      </c>
      <c r="I334" s="20">
        <v>9603000</v>
      </c>
      <c r="J334" s="20">
        <v>9021000</v>
      </c>
      <c r="K334" s="25">
        <v>9990000</v>
      </c>
      <c r="L334" s="20">
        <f t="shared" si="20"/>
        <v>290000</v>
      </c>
      <c r="M334" s="22">
        <f t="shared" si="21"/>
        <v>0.83505154639175261</v>
      </c>
      <c r="N334" s="23" t="str">
        <f>IFERROR(VLOOKUP(A334,'[1]CT AR'!$1:$1048576,2,0),"")</f>
        <v/>
      </c>
      <c r="O334" s="24" t="str">
        <f t="shared" ca="1" si="22"/>
        <v/>
      </c>
      <c r="P334" t="str">
        <f t="shared" si="23"/>
        <v/>
      </c>
    </row>
    <row r="335" spans="1:16" x14ac:dyDescent="0.3">
      <c r="A335" t="s">
        <v>5420</v>
      </c>
      <c r="B335" t="str">
        <f>IFERROR(VLOOKUP(A335,'[1]TS Autopress'!$1:$1048576,2,0),"")</f>
        <v/>
      </c>
      <c r="C335" s="19" t="str">
        <f>IFERROR(VLOOKUP(A335,'[1]TS Autopress'!$1:$1048576,3,0),"")</f>
        <v/>
      </c>
      <c r="D335" s="20">
        <v>7900000</v>
      </c>
      <c r="E335" s="20">
        <v>6700000</v>
      </c>
      <c r="F335" s="13" t="s">
        <v>4033</v>
      </c>
      <c r="G335" s="20">
        <v>7900000</v>
      </c>
      <c r="H335" s="20">
        <v>7663000</v>
      </c>
      <c r="I335" s="20">
        <v>7426000</v>
      </c>
      <c r="J335" s="20">
        <v>7110000</v>
      </c>
      <c r="K335" s="25">
        <v>7990000</v>
      </c>
      <c r="L335" s="20">
        <f t="shared" si="20"/>
        <v>90000</v>
      </c>
      <c r="M335" s="22">
        <f t="shared" si="21"/>
        <v>0.84810126582278478</v>
      </c>
      <c r="N335" s="23" t="str">
        <f>IFERROR(VLOOKUP(A335,'[1]CT AR'!$1:$1048576,2,0),"")</f>
        <v/>
      </c>
      <c r="O335" s="24" t="str">
        <f t="shared" ca="1" si="22"/>
        <v/>
      </c>
      <c r="P335" t="str">
        <f t="shared" si="23"/>
        <v/>
      </c>
    </row>
    <row r="336" spans="1:16" x14ac:dyDescent="0.3">
      <c r="A336" t="s">
        <v>5421</v>
      </c>
      <c r="B336" t="str">
        <f>IFERROR(VLOOKUP(A336,'[1]TS Autopress'!$1:$1048576,2,0),"")</f>
        <v/>
      </c>
      <c r="C336" s="19" t="str">
        <f>IFERROR(VLOOKUP(A336,'[1]TS Autopress'!$1:$1048576,3,0),"")</f>
        <v/>
      </c>
      <c r="D336" s="20">
        <v>19510000</v>
      </c>
      <c r="E336" s="20">
        <v>15200000</v>
      </c>
      <c r="F336" s="13" t="s">
        <v>4033</v>
      </c>
      <c r="G336" s="20">
        <v>19510000</v>
      </c>
      <c r="H336" s="20">
        <v>18924700</v>
      </c>
      <c r="I336" s="20">
        <v>18339400</v>
      </c>
      <c r="J336" s="20">
        <v>17559000</v>
      </c>
      <c r="K336" s="25">
        <v>18990000</v>
      </c>
      <c r="L336" s="20">
        <f t="shared" si="20"/>
        <v>-520000</v>
      </c>
      <c r="M336" s="22">
        <f t="shared" si="21"/>
        <v>0.77908764736032798</v>
      </c>
      <c r="N336" s="23" t="str">
        <f>IFERROR(VLOOKUP(A336,'[1]CT AR'!$1:$1048576,2,0),"")</f>
        <v/>
      </c>
      <c r="O336" s="24" t="str">
        <f t="shared" ca="1" si="22"/>
        <v/>
      </c>
      <c r="P336" t="str">
        <f t="shared" si="23"/>
        <v/>
      </c>
    </row>
    <row r="337" spans="1:16" x14ac:dyDescent="0.3">
      <c r="A337" t="s">
        <v>5422</v>
      </c>
      <c r="B337" t="str">
        <f>IFERROR(VLOOKUP(A337,'[1]TS Autopress'!$1:$1048576,2,0),"")</f>
        <v/>
      </c>
      <c r="C337" s="19" t="str">
        <f>IFERROR(VLOOKUP(A337,'[1]TS Autopress'!$1:$1048576,3,0),"")</f>
        <v/>
      </c>
      <c r="D337" s="20">
        <v>8600000</v>
      </c>
      <c r="E337" s="20">
        <v>7300000</v>
      </c>
      <c r="F337" s="13" t="s">
        <v>5398</v>
      </c>
      <c r="G337" s="20">
        <v>8858000</v>
      </c>
      <c r="H337" s="20">
        <v>8600000</v>
      </c>
      <c r="I337" s="20">
        <v>8514000</v>
      </c>
      <c r="J337" s="20">
        <v>7998000</v>
      </c>
      <c r="K337" s="25">
        <v>8790000</v>
      </c>
      <c r="L337" s="20">
        <f t="shared" ref="L337:L400" si="24">K337-D337</f>
        <v>190000</v>
      </c>
      <c r="M337" s="22">
        <f t="shared" ref="M337:M400" si="25">E337/D337</f>
        <v>0.84883720930232553</v>
      </c>
      <c r="N337" s="23" t="str">
        <f>IFERROR(VLOOKUP(A337,'[1]CT AR'!$1:$1048576,2,0),"")</f>
        <v/>
      </c>
      <c r="O337" s="24" t="str">
        <f t="shared" ref="O337:O400" ca="1" si="26">IF(N337="","",TODAY()-N337)</f>
        <v/>
      </c>
      <c r="P337" t="str">
        <f t="shared" ref="P337:P400" si="27">IF(N337="", "", IF(K337 &gt; D337, "SOBRE MERCADO", IF(K337 &lt; D337, "BAJO MERCADO", "ALINEADO")))</f>
        <v/>
      </c>
    </row>
    <row r="338" spans="1:16" x14ac:dyDescent="0.3">
      <c r="A338" t="s">
        <v>5423</v>
      </c>
      <c r="B338" t="str">
        <f>IFERROR(VLOOKUP(A338,'[1]TS Autopress'!$1:$1048576,2,0),"")</f>
        <v/>
      </c>
      <c r="C338" s="19" t="str">
        <f>IFERROR(VLOOKUP(A338,'[1]TS Autopress'!$1:$1048576,3,0),"")</f>
        <v/>
      </c>
      <c r="D338" s="20">
        <v>28630000</v>
      </c>
      <c r="E338" s="20">
        <v>22800000</v>
      </c>
      <c r="F338" s="13" t="s">
        <v>5399</v>
      </c>
      <c r="G338" s="20">
        <v>26625900</v>
      </c>
      <c r="H338" s="20">
        <v>25767000</v>
      </c>
      <c r="I338" s="20">
        <v>24335500</v>
      </c>
      <c r="J338" s="20">
        <v>22904000</v>
      </c>
      <c r="K338" s="25">
        <v>26490000</v>
      </c>
      <c r="L338" s="20">
        <f t="shared" si="24"/>
        <v>-2140000</v>
      </c>
      <c r="M338" s="22">
        <f t="shared" si="25"/>
        <v>0.79636744673419491</v>
      </c>
      <c r="N338" s="23" t="str">
        <f>IFERROR(VLOOKUP(A338,'[1]CT AR'!$1:$1048576,2,0),"")</f>
        <v/>
      </c>
      <c r="O338" s="24" t="str">
        <f t="shared" ca="1" si="26"/>
        <v/>
      </c>
      <c r="P338" t="str">
        <f t="shared" si="27"/>
        <v/>
      </c>
    </row>
    <row r="339" spans="1:16" x14ac:dyDescent="0.3">
      <c r="A339" t="s">
        <v>5424</v>
      </c>
      <c r="B339" t="str">
        <f>IFERROR(VLOOKUP(A339,'[1]TS Autopress'!$1:$1048576,2,0),"")</f>
        <v/>
      </c>
      <c r="C339" s="19" t="str">
        <f>IFERROR(VLOOKUP(A339,'[1]TS Autopress'!$1:$1048576,3,0),"")</f>
        <v/>
      </c>
      <c r="D339" s="20">
        <v>21290000</v>
      </c>
      <c r="E339" s="20">
        <v>16800000</v>
      </c>
      <c r="F339" s="13" t="s">
        <v>5399</v>
      </c>
      <c r="G339" s="20">
        <v>19799700</v>
      </c>
      <c r="H339" s="20">
        <v>19161000</v>
      </c>
      <c r="I339" s="20">
        <v>18096500</v>
      </c>
      <c r="J339" s="20">
        <v>17032000</v>
      </c>
      <c r="K339" s="25">
        <v>19990000</v>
      </c>
      <c r="L339" s="20">
        <f t="shared" si="24"/>
        <v>-1300000</v>
      </c>
      <c r="M339" s="22">
        <f t="shared" si="25"/>
        <v>0.78910286519492723</v>
      </c>
      <c r="N339" s="23" t="str">
        <f>IFERROR(VLOOKUP(A339,'[1]CT AR'!$1:$1048576,2,0),"")</f>
        <v/>
      </c>
      <c r="O339" s="24" t="str">
        <f t="shared" ca="1" si="26"/>
        <v/>
      </c>
      <c r="P339" t="str">
        <f t="shared" si="27"/>
        <v/>
      </c>
    </row>
    <row r="340" spans="1:16" x14ac:dyDescent="0.3">
      <c r="A340" t="s">
        <v>5425</v>
      </c>
      <c r="B340" t="str">
        <f>IFERROR(VLOOKUP(A340,'[1]TS Autopress'!$1:$1048576,2,0),"")</f>
        <v/>
      </c>
      <c r="C340" s="19" t="str">
        <f>IFERROR(VLOOKUP(A340,'[1]TS Autopress'!$1:$1048576,3,0),"")</f>
        <v/>
      </c>
      <c r="D340" s="20">
        <v>11600000</v>
      </c>
      <c r="E340" s="20">
        <v>9500000</v>
      </c>
      <c r="F340" s="13" t="s">
        <v>4033</v>
      </c>
      <c r="G340" s="20">
        <v>11600000</v>
      </c>
      <c r="H340" s="20">
        <v>11252000</v>
      </c>
      <c r="I340" s="20">
        <v>10904000</v>
      </c>
      <c r="J340" s="20">
        <v>10440000</v>
      </c>
      <c r="K340" s="25">
        <v>11590000</v>
      </c>
      <c r="L340" s="20">
        <f t="shared" si="24"/>
        <v>-10000</v>
      </c>
      <c r="M340" s="22">
        <f t="shared" si="25"/>
        <v>0.81896551724137934</v>
      </c>
      <c r="N340" s="23" t="str">
        <f>IFERROR(VLOOKUP(A340,'[1]CT AR'!$1:$1048576,2,0),"")</f>
        <v/>
      </c>
      <c r="O340" s="24" t="str">
        <f t="shared" ca="1" si="26"/>
        <v/>
      </c>
      <c r="P340" t="str">
        <f t="shared" si="27"/>
        <v/>
      </c>
    </row>
    <row r="341" spans="1:16" x14ac:dyDescent="0.3">
      <c r="A341" t="s">
        <v>5426</v>
      </c>
      <c r="B341" t="str">
        <f>IFERROR(VLOOKUP(A341,'[1]TS Autopress'!$1:$1048576,2,0),"")</f>
        <v/>
      </c>
      <c r="C341" s="19" t="str">
        <f>IFERROR(VLOOKUP(A341,'[1]TS Autopress'!$1:$1048576,3,0),"")</f>
        <v/>
      </c>
      <c r="D341" s="20">
        <v>10500000</v>
      </c>
      <c r="E341" s="20">
        <v>8800000</v>
      </c>
      <c r="F341" s="13" t="s">
        <v>5398</v>
      </c>
      <c r="G341" s="20">
        <v>10815000</v>
      </c>
      <c r="H341" s="20">
        <v>10500000</v>
      </c>
      <c r="I341" s="20">
        <v>10395000</v>
      </c>
      <c r="J341" s="20">
        <v>9765000</v>
      </c>
      <c r="K341" s="25">
        <v>10790000</v>
      </c>
      <c r="L341" s="20">
        <f t="shared" si="24"/>
        <v>290000</v>
      </c>
      <c r="M341" s="22">
        <f t="shared" si="25"/>
        <v>0.83809523809523812</v>
      </c>
      <c r="N341" s="23" t="str">
        <f>IFERROR(VLOOKUP(A341,'[1]CT AR'!$1:$1048576,2,0),"")</f>
        <v/>
      </c>
      <c r="O341" s="24" t="str">
        <f t="shared" ca="1" si="26"/>
        <v/>
      </c>
      <c r="P341" t="str">
        <f t="shared" si="27"/>
        <v/>
      </c>
    </row>
    <row r="342" spans="1:16" x14ac:dyDescent="0.3">
      <c r="A342" t="s">
        <v>5427</v>
      </c>
      <c r="B342" t="str">
        <f>IFERROR(VLOOKUP(A342,'[1]TS Autopress'!$1:$1048576,2,0),"")</f>
        <v/>
      </c>
      <c r="C342" s="19" t="str">
        <f>IFERROR(VLOOKUP(A342,'[1]TS Autopress'!$1:$1048576,3,0),"")</f>
        <v/>
      </c>
      <c r="D342" s="20">
        <v>9200000</v>
      </c>
      <c r="E342" s="20">
        <v>7900000</v>
      </c>
      <c r="F342" s="13" t="s">
        <v>5398</v>
      </c>
      <c r="G342" s="20">
        <v>9476000</v>
      </c>
      <c r="H342" s="20">
        <v>9200000</v>
      </c>
      <c r="I342" s="20">
        <v>9108000</v>
      </c>
      <c r="J342" s="20">
        <v>8556000</v>
      </c>
      <c r="K342" s="25">
        <v>9490000</v>
      </c>
      <c r="L342" s="20">
        <f t="shared" si="24"/>
        <v>290000</v>
      </c>
      <c r="M342" s="22">
        <f t="shared" si="25"/>
        <v>0.85869565217391308</v>
      </c>
      <c r="N342" s="23" t="str">
        <f>IFERROR(VLOOKUP(A342,'[1]CT AR'!$1:$1048576,2,0),"")</f>
        <v/>
      </c>
      <c r="O342" s="24" t="str">
        <f t="shared" ca="1" si="26"/>
        <v/>
      </c>
      <c r="P342" t="str">
        <f t="shared" si="27"/>
        <v/>
      </c>
    </row>
    <row r="343" spans="1:16" x14ac:dyDescent="0.3">
      <c r="A343" t="s">
        <v>5428</v>
      </c>
      <c r="B343" t="str">
        <f>IFERROR(VLOOKUP(A343,'[1]TS Autopress'!$1:$1048576,2,0),"")</f>
        <v/>
      </c>
      <c r="C343" s="19" t="str">
        <f>IFERROR(VLOOKUP(A343,'[1]TS Autopress'!$1:$1048576,3,0),"")</f>
        <v/>
      </c>
      <c r="D343" s="20">
        <v>23700000</v>
      </c>
      <c r="E343" s="20">
        <v>19000000</v>
      </c>
      <c r="F343" s="13" t="s">
        <v>4033</v>
      </c>
      <c r="G343" s="20">
        <v>23700000</v>
      </c>
      <c r="H343" s="20">
        <v>22989000</v>
      </c>
      <c r="I343" s="20">
        <v>22278000</v>
      </c>
      <c r="J343" s="20">
        <v>21330000</v>
      </c>
      <c r="K343" s="25">
        <v>23490000</v>
      </c>
      <c r="L343" s="20">
        <f t="shared" si="24"/>
        <v>-210000</v>
      </c>
      <c r="M343" s="22">
        <f t="shared" si="25"/>
        <v>0.80168776371308015</v>
      </c>
      <c r="N343" s="23" t="str">
        <f>IFERROR(VLOOKUP(A343,'[1]CT AR'!$1:$1048576,2,0),"")</f>
        <v/>
      </c>
      <c r="O343" s="24" t="str">
        <f t="shared" ca="1" si="26"/>
        <v/>
      </c>
      <c r="P343" t="str">
        <f t="shared" si="27"/>
        <v/>
      </c>
    </row>
    <row r="344" spans="1:16" x14ac:dyDescent="0.3">
      <c r="A344" t="s">
        <v>5429</v>
      </c>
      <c r="B344" t="str">
        <f>IFERROR(VLOOKUP(A344,'[1]TS Autopress'!$1:$1048576,2,0),"")</f>
        <v/>
      </c>
      <c r="C344" s="19" t="str">
        <f>IFERROR(VLOOKUP(A344,'[1]TS Autopress'!$1:$1048576,3,0),"")</f>
        <v/>
      </c>
      <c r="D344" s="20">
        <v>9400000</v>
      </c>
      <c r="E344" s="20">
        <v>7500000</v>
      </c>
      <c r="F344" s="13" t="s">
        <v>4033</v>
      </c>
      <c r="G344" s="20">
        <v>9400000</v>
      </c>
      <c r="H344" s="20">
        <v>9118000</v>
      </c>
      <c r="I344" s="20">
        <v>8836000</v>
      </c>
      <c r="J344" s="20">
        <v>8460000</v>
      </c>
      <c r="K344" s="25">
        <v>8990000</v>
      </c>
      <c r="L344" s="20">
        <f t="shared" si="24"/>
        <v>-410000</v>
      </c>
      <c r="M344" s="22">
        <f t="shared" si="25"/>
        <v>0.7978723404255319</v>
      </c>
      <c r="N344" s="23" t="str">
        <f>IFERROR(VLOOKUP(A344,'[1]CT AR'!$1:$1048576,2,0),"")</f>
        <v/>
      </c>
      <c r="O344" s="24" t="str">
        <f t="shared" ca="1" si="26"/>
        <v/>
      </c>
      <c r="P344" t="str">
        <f t="shared" si="27"/>
        <v/>
      </c>
    </row>
    <row r="345" spans="1:16" x14ac:dyDescent="0.3">
      <c r="A345" t="s">
        <v>5430</v>
      </c>
      <c r="B345" t="str">
        <f>IFERROR(VLOOKUP(A345,'[1]TS Autopress'!$1:$1048576,2,0),"")</f>
        <v/>
      </c>
      <c r="C345" s="19" t="str">
        <f>IFERROR(VLOOKUP(A345,'[1]TS Autopress'!$1:$1048576,3,0),"")</f>
        <v/>
      </c>
      <c r="D345" s="20">
        <v>17500000</v>
      </c>
      <c r="E345" s="20">
        <v>14200000</v>
      </c>
      <c r="F345" s="13" t="s">
        <v>4033</v>
      </c>
      <c r="G345" s="20">
        <v>17500000</v>
      </c>
      <c r="H345" s="20">
        <v>16975000</v>
      </c>
      <c r="I345" s="20">
        <v>16450000</v>
      </c>
      <c r="J345" s="20">
        <v>15750000</v>
      </c>
      <c r="K345" s="25">
        <v>17290000</v>
      </c>
      <c r="L345" s="20">
        <f t="shared" si="24"/>
        <v>-210000</v>
      </c>
      <c r="M345" s="22">
        <f t="shared" si="25"/>
        <v>0.81142857142857139</v>
      </c>
      <c r="N345" s="23" t="str">
        <f>IFERROR(VLOOKUP(A345,'[1]CT AR'!$1:$1048576,2,0),"")</f>
        <v/>
      </c>
      <c r="O345" s="24" t="str">
        <f t="shared" ca="1" si="26"/>
        <v/>
      </c>
      <c r="P345" t="str">
        <f t="shared" si="27"/>
        <v/>
      </c>
    </row>
    <row r="346" spans="1:16" x14ac:dyDescent="0.3">
      <c r="A346" t="s">
        <v>5431</v>
      </c>
      <c r="B346" t="str">
        <f>IFERROR(VLOOKUP(A346,'[1]TS Autopress'!$1:$1048576,2,0),"")</f>
        <v/>
      </c>
      <c r="C346" s="19" t="str">
        <f>IFERROR(VLOOKUP(A346,'[1]TS Autopress'!$1:$1048576,3,0),"")</f>
        <v/>
      </c>
      <c r="D346" s="20">
        <v>14600000</v>
      </c>
      <c r="E346" s="20">
        <v>11900000</v>
      </c>
      <c r="F346" s="13" t="s">
        <v>4033</v>
      </c>
      <c r="G346" s="20">
        <v>14600000</v>
      </c>
      <c r="H346" s="20">
        <v>14162000</v>
      </c>
      <c r="I346" s="20">
        <v>13724000</v>
      </c>
      <c r="J346" s="20">
        <v>13140000</v>
      </c>
      <c r="K346" s="25">
        <v>13990000</v>
      </c>
      <c r="L346" s="20">
        <f t="shared" si="24"/>
        <v>-610000</v>
      </c>
      <c r="M346" s="22">
        <f t="shared" si="25"/>
        <v>0.81506849315068497</v>
      </c>
      <c r="N346" s="23" t="str">
        <f>IFERROR(VLOOKUP(A346,'[1]CT AR'!$1:$1048576,2,0),"")</f>
        <v/>
      </c>
      <c r="O346" s="24" t="str">
        <f t="shared" ca="1" si="26"/>
        <v/>
      </c>
      <c r="P346" t="str">
        <f t="shared" si="27"/>
        <v/>
      </c>
    </row>
    <row r="347" spans="1:16" x14ac:dyDescent="0.3">
      <c r="A347" t="s">
        <v>5432</v>
      </c>
      <c r="B347" t="str">
        <f>IFERROR(VLOOKUP(A347,'[1]TS Autopress'!$1:$1048576,2,0),"")</f>
        <v/>
      </c>
      <c r="C347" s="19" t="str">
        <f>IFERROR(VLOOKUP(A347,'[1]TS Autopress'!$1:$1048576,3,0),"")</f>
        <v/>
      </c>
      <c r="D347" s="20">
        <v>27200000</v>
      </c>
      <c r="E347" s="20">
        <v>21500000</v>
      </c>
      <c r="F347" s="13" t="s">
        <v>4033</v>
      </c>
      <c r="G347" s="20">
        <v>27200000</v>
      </c>
      <c r="H347" s="20">
        <v>26384000</v>
      </c>
      <c r="I347" s="20">
        <v>25568000</v>
      </c>
      <c r="J347" s="20">
        <v>24480000</v>
      </c>
      <c r="K347" s="25">
        <v>26290000</v>
      </c>
      <c r="L347" s="20">
        <f t="shared" si="24"/>
        <v>-910000</v>
      </c>
      <c r="M347" s="22">
        <f t="shared" si="25"/>
        <v>0.7904411764705882</v>
      </c>
      <c r="N347" s="23" t="str">
        <f>IFERROR(VLOOKUP(A347,'[1]CT AR'!$1:$1048576,2,0),"")</f>
        <v/>
      </c>
      <c r="O347" s="24" t="str">
        <f t="shared" ca="1" si="26"/>
        <v/>
      </c>
      <c r="P347" t="str">
        <f t="shared" si="27"/>
        <v/>
      </c>
    </row>
    <row r="348" spans="1:16" x14ac:dyDescent="0.3">
      <c r="A348" t="s">
        <v>5433</v>
      </c>
      <c r="B348" t="str">
        <f>IFERROR(VLOOKUP(A348,'[1]TS Autopress'!$1:$1048576,2,0),"")</f>
        <v/>
      </c>
      <c r="C348" s="19" t="str">
        <f>IFERROR(VLOOKUP(A348,'[1]TS Autopress'!$1:$1048576,3,0),"")</f>
        <v/>
      </c>
      <c r="D348" s="20">
        <v>15480000</v>
      </c>
      <c r="E348" s="20">
        <v>12800000</v>
      </c>
      <c r="F348" s="13" t="s">
        <v>4033</v>
      </c>
      <c r="G348" s="20">
        <v>15480000</v>
      </c>
      <c r="H348" s="20">
        <v>15015600</v>
      </c>
      <c r="I348" s="20">
        <v>14551200</v>
      </c>
      <c r="J348" s="20">
        <v>13932000</v>
      </c>
      <c r="K348" s="25">
        <v>15390000</v>
      </c>
      <c r="L348" s="20">
        <f t="shared" si="24"/>
        <v>-90000</v>
      </c>
      <c r="M348" s="22">
        <f t="shared" si="25"/>
        <v>0.82687338501291985</v>
      </c>
      <c r="N348" s="23" t="str">
        <f>IFERROR(VLOOKUP(A348,'[1]CT AR'!$1:$1048576,2,0),"")</f>
        <v/>
      </c>
      <c r="O348" s="24" t="str">
        <f t="shared" ca="1" si="26"/>
        <v/>
      </c>
      <c r="P348" t="str">
        <f t="shared" si="27"/>
        <v/>
      </c>
    </row>
    <row r="349" spans="1:16" x14ac:dyDescent="0.3">
      <c r="A349" t="s">
        <v>5434</v>
      </c>
      <c r="B349" t="str">
        <f>IFERROR(VLOOKUP(A349,'[1]TS Autopress'!$1:$1048576,2,0),"")</f>
        <v/>
      </c>
      <c r="C349" s="19" t="str">
        <f>IFERROR(VLOOKUP(A349,'[1]TS Autopress'!$1:$1048576,3,0),"")</f>
        <v/>
      </c>
      <c r="D349" s="20">
        <v>23100000</v>
      </c>
      <c r="E349" s="20">
        <v>19800000</v>
      </c>
      <c r="F349" s="13" t="s">
        <v>4033</v>
      </c>
      <c r="G349" s="20">
        <v>23100000</v>
      </c>
      <c r="H349" s="20">
        <v>22407000</v>
      </c>
      <c r="I349" s="20">
        <v>21714000</v>
      </c>
      <c r="J349" s="20">
        <v>20790000</v>
      </c>
      <c r="K349" s="25">
        <v>22990000</v>
      </c>
      <c r="L349" s="20">
        <f t="shared" si="24"/>
        <v>-110000</v>
      </c>
      <c r="M349" s="22">
        <f t="shared" si="25"/>
        <v>0.8571428571428571</v>
      </c>
      <c r="N349" s="23" t="str">
        <f>IFERROR(VLOOKUP(A349,'[1]CT AR'!$1:$1048576,2,0),"")</f>
        <v/>
      </c>
      <c r="O349" s="24" t="str">
        <f t="shared" ca="1" si="26"/>
        <v/>
      </c>
      <c r="P349" t="str">
        <f t="shared" si="27"/>
        <v/>
      </c>
    </row>
    <row r="350" spans="1:16" x14ac:dyDescent="0.3">
      <c r="A350" t="s">
        <v>5435</v>
      </c>
      <c r="B350" t="str">
        <f>IFERROR(VLOOKUP(A350,'[1]TS Autopress'!$1:$1048576,2,0),"")</f>
        <v>PEUGEOT</v>
      </c>
      <c r="C350" s="19" t="str">
        <f>IFERROR(VLOOKUP(A350,'[1]TS Autopress'!$1:$1048576,3,0),"")</f>
        <v>NUEVO 5008</v>
      </c>
      <c r="D350" s="20">
        <v>23100000</v>
      </c>
      <c r="E350" s="20">
        <v>19800000</v>
      </c>
      <c r="F350" s="13" t="s">
        <v>4033</v>
      </c>
      <c r="G350" s="20">
        <v>23100000</v>
      </c>
      <c r="H350" s="20">
        <v>22407000</v>
      </c>
      <c r="I350" s="20">
        <v>21714000</v>
      </c>
      <c r="J350" s="20">
        <v>20790000</v>
      </c>
      <c r="K350" s="25">
        <v>22990000</v>
      </c>
      <c r="L350" s="20">
        <f t="shared" si="24"/>
        <v>-110000</v>
      </c>
      <c r="M350" s="22">
        <f t="shared" si="25"/>
        <v>0.8571428571428571</v>
      </c>
      <c r="N350" s="23" t="str">
        <f>IFERROR(VLOOKUP(A350,'[1]CT AR'!$1:$1048576,2,0),"")</f>
        <v/>
      </c>
      <c r="O350" s="24" t="str">
        <f t="shared" ca="1" si="26"/>
        <v/>
      </c>
      <c r="P350" t="str">
        <f t="shared" si="27"/>
        <v/>
      </c>
    </row>
    <row r="351" spans="1:16" x14ac:dyDescent="0.3">
      <c r="A351" t="s">
        <v>5436</v>
      </c>
      <c r="B351" t="str">
        <f>IFERROR(VLOOKUP(A351,'[1]TS Autopress'!$1:$1048576,2,0),"")</f>
        <v/>
      </c>
      <c r="C351" s="19" t="str">
        <f>IFERROR(VLOOKUP(A351,'[1]TS Autopress'!$1:$1048576,3,0),"")</f>
        <v/>
      </c>
      <c r="D351" s="20">
        <v>21450000</v>
      </c>
      <c r="E351" s="20">
        <v>17200000</v>
      </c>
      <c r="F351" s="13" t="s">
        <v>5399</v>
      </c>
      <c r="G351" s="20">
        <v>19948500</v>
      </c>
      <c r="H351" s="20">
        <v>19305000</v>
      </c>
      <c r="I351" s="20">
        <v>18232500</v>
      </c>
      <c r="J351" s="20">
        <v>17160000</v>
      </c>
      <c r="K351" s="25">
        <v>19990000</v>
      </c>
      <c r="L351" s="20">
        <f t="shared" si="24"/>
        <v>-1460000</v>
      </c>
      <c r="M351" s="22">
        <f t="shared" si="25"/>
        <v>0.80186480186480191</v>
      </c>
      <c r="N351" s="23" t="str">
        <f>IFERROR(VLOOKUP(A351,'[1]CT AR'!$1:$1048576,2,0),"")</f>
        <v/>
      </c>
      <c r="O351" s="24" t="str">
        <f t="shared" ca="1" si="26"/>
        <v/>
      </c>
      <c r="P351" t="str">
        <f t="shared" si="27"/>
        <v/>
      </c>
    </row>
    <row r="352" spans="1:16" x14ac:dyDescent="0.3">
      <c r="A352" t="s">
        <v>5383</v>
      </c>
      <c r="B352" t="str">
        <f>IFERROR(VLOOKUP(A352,'[1]TS Autopress'!$1:$1048576,2,0),"")</f>
        <v/>
      </c>
      <c r="C352" s="19" t="str">
        <f>IFERROR(VLOOKUP(A352,'[1]TS Autopress'!$1:$1048576,3,0),"")</f>
        <v/>
      </c>
      <c r="D352" s="20">
        <v>33800000</v>
      </c>
      <c r="E352" s="20">
        <v>27600000</v>
      </c>
      <c r="F352" s="13" t="s">
        <v>4033</v>
      </c>
      <c r="G352" s="20">
        <v>33800000</v>
      </c>
      <c r="H352" s="20">
        <v>32786000</v>
      </c>
      <c r="I352" s="20">
        <v>31772000</v>
      </c>
      <c r="J352" s="20">
        <v>30420000</v>
      </c>
      <c r="K352" s="25">
        <v>33990000</v>
      </c>
      <c r="L352" s="20">
        <f t="shared" si="24"/>
        <v>190000</v>
      </c>
      <c r="M352" s="22">
        <f t="shared" si="25"/>
        <v>0.81656804733727806</v>
      </c>
      <c r="N352" s="23" t="str">
        <f>IFERROR(VLOOKUP(A352,'[1]CT AR'!$1:$1048576,2,0),"")</f>
        <v/>
      </c>
      <c r="O352" s="24" t="str">
        <f t="shared" ca="1" si="26"/>
        <v/>
      </c>
      <c r="P352" t="str">
        <f t="shared" si="27"/>
        <v/>
      </c>
    </row>
    <row r="353" spans="1:16" x14ac:dyDescent="0.3">
      <c r="A353" t="s">
        <v>5437</v>
      </c>
      <c r="B353" t="str">
        <f>IFERROR(VLOOKUP(A353,'[1]TS Autopress'!$1:$1048576,2,0),"")</f>
        <v/>
      </c>
      <c r="C353" s="19" t="str">
        <f>IFERROR(VLOOKUP(A353,'[1]TS Autopress'!$1:$1048576,3,0),"")</f>
        <v/>
      </c>
      <c r="D353" s="20">
        <v>17100000</v>
      </c>
      <c r="E353" s="20">
        <v>13800000</v>
      </c>
      <c r="F353" s="13" t="s">
        <v>4033</v>
      </c>
      <c r="G353" s="20">
        <v>17100000</v>
      </c>
      <c r="H353" s="20">
        <v>16587000</v>
      </c>
      <c r="I353" s="20">
        <v>16074000</v>
      </c>
      <c r="J353" s="20">
        <v>15390000</v>
      </c>
      <c r="K353" s="25">
        <v>16990000</v>
      </c>
      <c r="L353" s="20">
        <f t="shared" si="24"/>
        <v>-110000</v>
      </c>
      <c r="M353" s="22">
        <f t="shared" si="25"/>
        <v>0.80701754385964908</v>
      </c>
      <c r="N353" s="23" t="str">
        <f>IFERROR(VLOOKUP(A353,'[1]CT AR'!$1:$1048576,2,0),"")</f>
        <v/>
      </c>
      <c r="O353" s="24" t="str">
        <f t="shared" ca="1" si="26"/>
        <v/>
      </c>
      <c r="P353" t="str">
        <f t="shared" si="27"/>
        <v/>
      </c>
    </row>
    <row r="354" spans="1:16" x14ac:dyDescent="0.3">
      <c r="A354" t="s">
        <v>5438</v>
      </c>
      <c r="B354" t="str">
        <f>IFERROR(VLOOKUP(A354,'[1]TS Autopress'!$1:$1048576,2,0),"")</f>
        <v/>
      </c>
      <c r="C354" s="19" t="str">
        <f>IFERROR(VLOOKUP(A354,'[1]TS Autopress'!$1:$1048576,3,0),"")</f>
        <v/>
      </c>
      <c r="D354" s="20">
        <v>15400000</v>
      </c>
      <c r="E354" s="20">
        <v>12500000</v>
      </c>
      <c r="F354" s="13" t="s">
        <v>4033</v>
      </c>
      <c r="G354" s="20">
        <v>15400000</v>
      </c>
      <c r="H354" s="20">
        <v>14938000</v>
      </c>
      <c r="I354" s="20">
        <v>14476000</v>
      </c>
      <c r="J354" s="20">
        <v>13860000</v>
      </c>
      <c r="K354" s="25">
        <v>15290000</v>
      </c>
      <c r="L354" s="20">
        <f t="shared" si="24"/>
        <v>-110000</v>
      </c>
      <c r="M354" s="22">
        <f t="shared" si="25"/>
        <v>0.81168831168831168</v>
      </c>
      <c r="N354" s="23" t="str">
        <f>IFERROR(VLOOKUP(A354,'[1]CT AR'!$1:$1048576,2,0),"")</f>
        <v/>
      </c>
      <c r="O354" s="24" t="str">
        <f t="shared" ca="1" si="26"/>
        <v/>
      </c>
      <c r="P354" t="str">
        <f t="shared" si="27"/>
        <v/>
      </c>
    </row>
    <row r="355" spans="1:16" x14ac:dyDescent="0.3">
      <c r="A355" t="s">
        <v>5439</v>
      </c>
      <c r="B355" t="str">
        <f>IFERROR(VLOOKUP(A355,'[1]TS Autopress'!$1:$1048576,2,0),"")</f>
        <v/>
      </c>
      <c r="C355" s="19" t="str">
        <f>IFERROR(VLOOKUP(A355,'[1]TS Autopress'!$1:$1048576,3,0),"")</f>
        <v/>
      </c>
      <c r="D355" s="20">
        <v>14400000</v>
      </c>
      <c r="E355" s="20">
        <v>11000000</v>
      </c>
      <c r="F355" s="13" t="s">
        <v>5399</v>
      </c>
      <c r="G355" s="20">
        <v>13392000</v>
      </c>
      <c r="H355" s="20">
        <v>12960000</v>
      </c>
      <c r="I355" s="20">
        <v>12240000</v>
      </c>
      <c r="J355" s="20">
        <v>11520000</v>
      </c>
      <c r="K355" s="25">
        <v>13390000</v>
      </c>
      <c r="L355" s="20">
        <f t="shared" si="24"/>
        <v>-1010000</v>
      </c>
      <c r="M355" s="22">
        <f t="shared" si="25"/>
        <v>0.76388888888888884</v>
      </c>
      <c r="N355" s="23" t="str">
        <f>IFERROR(VLOOKUP(A355,'[1]CT AR'!$1:$1048576,2,0),"")</f>
        <v/>
      </c>
      <c r="O355" s="24" t="str">
        <f t="shared" ca="1" si="26"/>
        <v/>
      </c>
      <c r="P355" t="str">
        <f t="shared" si="27"/>
        <v/>
      </c>
    </row>
    <row r="356" spans="1:16" x14ac:dyDescent="0.3">
      <c r="A356" t="s">
        <v>5270</v>
      </c>
      <c r="B356" t="str">
        <f>IFERROR(VLOOKUP(A356,'[1]TS Autopress'!$1:$1048576,2,0),"")</f>
        <v/>
      </c>
      <c r="C356" s="19" t="str">
        <f>IFERROR(VLOOKUP(A356,'[1]TS Autopress'!$1:$1048576,3,0),"")</f>
        <v/>
      </c>
      <c r="D356" s="20">
        <v>30400000</v>
      </c>
      <c r="E356" s="20">
        <v>23500000</v>
      </c>
      <c r="F356" s="13" t="s">
        <v>5399</v>
      </c>
      <c r="G356" s="20">
        <v>28272000</v>
      </c>
      <c r="H356" s="20">
        <v>27360000</v>
      </c>
      <c r="I356" s="20">
        <v>25840000</v>
      </c>
      <c r="J356" s="20">
        <v>24320000</v>
      </c>
      <c r="K356" s="25">
        <v>28290000</v>
      </c>
      <c r="L356" s="20">
        <f t="shared" si="24"/>
        <v>-2110000</v>
      </c>
      <c r="M356" s="22">
        <f t="shared" si="25"/>
        <v>0.77302631578947367</v>
      </c>
      <c r="N356" s="23" t="str">
        <f>IFERROR(VLOOKUP(A356,'[1]CT AR'!$1:$1048576,2,0),"")</f>
        <v/>
      </c>
      <c r="O356" s="24" t="str">
        <f t="shared" ca="1" si="26"/>
        <v/>
      </c>
      <c r="P356" t="str">
        <f t="shared" si="27"/>
        <v/>
      </c>
    </row>
    <row r="357" spans="1:16" x14ac:dyDescent="0.3">
      <c r="A357" t="s">
        <v>5440</v>
      </c>
      <c r="B357" t="str">
        <f>IFERROR(VLOOKUP(A357,'[1]TS Autopress'!$1:$1048576,2,0),"")</f>
        <v/>
      </c>
      <c r="C357" s="19" t="str">
        <f>IFERROR(VLOOKUP(A357,'[1]TS Autopress'!$1:$1048576,3,0),"")</f>
        <v/>
      </c>
      <c r="D357" s="20">
        <v>15780000</v>
      </c>
      <c r="E357" s="20">
        <v>12500000</v>
      </c>
      <c r="F357" s="13" t="s">
        <v>5399</v>
      </c>
      <c r="G357" s="20">
        <v>14675400</v>
      </c>
      <c r="H357" s="20">
        <v>14202000</v>
      </c>
      <c r="I357" s="20">
        <v>13413000</v>
      </c>
      <c r="J357" s="20">
        <v>12624000</v>
      </c>
      <c r="K357" s="25">
        <v>14990000</v>
      </c>
      <c r="L357" s="20">
        <f t="shared" si="24"/>
        <v>-790000</v>
      </c>
      <c r="M357" s="22">
        <f t="shared" si="25"/>
        <v>0.79214195183776936</v>
      </c>
      <c r="N357" s="23" t="str">
        <f>IFERROR(VLOOKUP(A357,'[1]CT AR'!$1:$1048576,2,0),"")</f>
        <v/>
      </c>
      <c r="O357" s="24" t="str">
        <f t="shared" ca="1" si="26"/>
        <v/>
      </c>
      <c r="P357" t="str">
        <f t="shared" si="27"/>
        <v/>
      </c>
    </row>
    <row r="358" spans="1:16" x14ac:dyDescent="0.3">
      <c r="A358" t="s">
        <v>5441</v>
      </c>
      <c r="B358" t="str">
        <f>IFERROR(VLOOKUP(A358,'[1]TS Autopress'!$1:$1048576,2,0),"")</f>
        <v/>
      </c>
      <c r="C358" s="19" t="str">
        <f>IFERROR(VLOOKUP(A358,'[1]TS Autopress'!$1:$1048576,3,0),"")</f>
        <v/>
      </c>
      <c r="D358" s="20">
        <v>9200000</v>
      </c>
      <c r="E358" s="20">
        <v>7500000</v>
      </c>
      <c r="F358" s="13" t="s">
        <v>4033</v>
      </c>
      <c r="G358" s="20">
        <v>9200000</v>
      </c>
      <c r="H358" s="20">
        <v>8924000</v>
      </c>
      <c r="I358" s="20">
        <v>8648000</v>
      </c>
      <c r="J358" s="20">
        <v>8280000</v>
      </c>
      <c r="K358" s="25">
        <v>9190000</v>
      </c>
      <c r="L358" s="20">
        <f t="shared" si="24"/>
        <v>-10000</v>
      </c>
      <c r="M358" s="22">
        <f t="shared" si="25"/>
        <v>0.81521739130434778</v>
      </c>
      <c r="N358" s="23" t="str">
        <f>IFERROR(VLOOKUP(A358,'[1]CT AR'!$1:$1048576,2,0),"")</f>
        <v/>
      </c>
      <c r="O358" s="24" t="str">
        <f t="shared" ca="1" si="26"/>
        <v/>
      </c>
      <c r="P358" t="str">
        <f t="shared" si="27"/>
        <v/>
      </c>
    </row>
    <row r="359" spans="1:16" x14ac:dyDescent="0.3">
      <c r="A359" t="s">
        <v>5442</v>
      </c>
      <c r="B359" t="str">
        <f>IFERROR(VLOOKUP(A359,'[1]TS Autopress'!$1:$1048576,2,0),"")</f>
        <v/>
      </c>
      <c r="C359" s="19" t="str">
        <f>IFERROR(VLOOKUP(A359,'[1]TS Autopress'!$1:$1048576,3,0),"")</f>
        <v/>
      </c>
      <c r="D359" s="20">
        <v>9390000</v>
      </c>
      <c r="E359" s="20">
        <v>7300000</v>
      </c>
      <c r="F359" s="13" t="s">
        <v>4033</v>
      </c>
      <c r="G359" s="20">
        <v>9390000</v>
      </c>
      <c r="H359" s="20">
        <v>9108300</v>
      </c>
      <c r="I359" s="20">
        <v>8826600</v>
      </c>
      <c r="J359" s="20">
        <v>8451000</v>
      </c>
      <c r="K359" s="25">
        <v>8990000</v>
      </c>
      <c r="L359" s="20">
        <f t="shared" si="24"/>
        <v>-400000</v>
      </c>
      <c r="M359" s="22">
        <f t="shared" si="25"/>
        <v>0.77742279020234295</v>
      </c>
      <c r="N359" s="23" t="str">
        <f>IFERROR(VLOOKUP(A359,'[1]CT AR'!$1:$1048576,2,0),"")</f>
        <v/>
      </c>
      <c r="O359" s="24" t="str">
        <f t="shared" ca="1" si="26"/>
        <v/>
      </c>
      <c r="P359" t="str">
        <f t="shared" si="27"/>
        <v/>
      </c>
    </row>
    <row r="360" spans="1:16" x14ac:dyDescent="0.3">
      <c r="A360" t="s">
        <v>5443</v>
      </c>
      <c r="B360" t="str">
        <f>IFERROR(VLOOKUP(A360,'[1]TS Autopress'!$1:$1048576,2,0),"")</f>
        <v/>
      </c>
      <c r="C360" s="19" t="str">
        <f>IFERROR(VLOOKUP(A360,'[1]TS Autopress'!$1:$1048576,3,0),"")</f>
        <v/>
      </c>
      <c r="D360" s="20">
        <v>12050000</v>
      </c>
      <c r="E360" s="20">
        <v>10000000</v>
      </c>
      <c r="F360" s="13" t="s">
        <v>4033</v>
      </c>
      <c r="G360" s="20">
        <v>12050000</v>
      </c>
      <c r="H360" s="20">
        <v>11688500</v>
      </c>
      <c r="I360" s="20">
        <v>11327000</v>
      </c>
      <c r="J360" s="20">
        <v>10845000</v>
      </c>
      <c r="K360" s="25">
        <v>11990000</v>
      </c>
      <c r="L360" s="20">
        <f t="shared" si="24"/>
        <v>-60000</v>
      </c>
      <c r="M360" s="22">
        <f t="shared" si="25"/>
        <v>0.82987551867219922</v>
      </c>
      <c r="N360" s="23" t="str">
        <f>IFERROR(VLOOKUP(A360,'[1]CT AR'!$1:$1048576,2,0),"")</f>
        <v/>
      </c>
      <c r="O360" s="24" t="str">
        <f t="shared" ca="1" si="26"/>
        <v/>
      </c>
      <c r="P360" t="str">
        <f t="shared" si="27"/>
        <v/>
      </c>
    </row>
    <row r="361" spans="1:16" x14ac:dyDescent="0.3">
      <c r="A361" t="s">
        <v>5444</v>
      </c>
      <c r="B361" t="str">
        <f>IFERROR(VLOOKUP(A361,'[1]TS Autopress'!$1:$1048576,2,0),"")</f>
        <v/>
      </c>
      <c r="C361" s="19" t="str">
        <f>IFERROR(VLOOKUP(A361,'[1]TS Autopress'!$1:$1048576,3,0),"")</f>
        <v/>
      </c>
      <c r="D361" s="20">
        <v>15590000</v>
      </c>
      <c r="E361" s="20">
        <v>12700000</v>
      </c>
      <c r="F361" s="13" t="s">
        <v>4033</v>
      </c>
      <c r="G361" s="20">
        <v>15590000</v>
      </c>
      <c r="H361" s="20">
        <v>15122300</v>
      </c>
      <c r="I361" s="20">
        <v>14654600</v>
      </c>
      <c r="J361" s="20">
        <v>14031000</v>
      </c>
      <c r="K361" s="25">
        <v>15490000</v>
      </c>
      <c r="L361" s="20">
        <f t="shared" si="24"/>
        <v>-100000</v>
      </c>
      <c r="M361" s="22">
        <f t="shared" si="25"/>
        <v>0.81462475946119306</v>
      </c>
      <c r="N361" s="23" t="str">
        <f>IFERROR(VLOOKUP(A361,'[1]CT AR'!$1:$1048576,2,0),"")</f>
        <v/>
      </c>
      <c r="O361" s="24" t="str">
        <f t="shared" ca="1" si="26"/>
        <v/>
      </c>
      <c r="P361" t="str">
        <f t="shared" si="27"/>
        <v/>
      </c>
    </row>
    <row r="362" spans="1:16" x14ac:dyDescent="0.3">
      <c r="A362" t="s">
        <v>5299</v>
      </c>
      <c r="B362" t="str">
        <f>IFERROR(VLOOKUP(A362,'[1]TS Autopress'!$1:$1048576,2,0),"")</f>
        <v/>
      </c>
      <c r="C362" s="19" t="str">
        <f>IFERROR(VLOOKUP(A362,'[1]TS Autopress'!$1:$1048576,3,0),"")</f>
        <v/>
      </c>
      <c r="D362" s="20">
        <v>10800000</v>
      </c>
      <c r="E362" s="20">
        <v>9000000</v>
      </c>
      <c r="F362" s="13" t="s">
        <v>4033</v>
      </c>
      <c r="G362" s="20">
        <v>10800000</v>
      </c>
      <c r="H362" s="20">
        <v>10476000</v>
      </c>
      <c r="I362" s="20">
        <v>10152000</v>
      </c>
      <c r="J362" s="20">
        <v>9720000</v>
      </c>
      <c r="K362" s="25">
        <v>10790000</v>
      </c>
      <c r="L362" s="20">
        <f t="shared" si="24"/>
        <v>-10000</v>
      </c>
      <c r="M362" s="22">
        <f t="shared" si="25"/>
        <v>0.83333333333333337</v>
      </c>
      <c r="N362" s="23" t="str">
        <f>IFERROR(VLOOKUP(A362,'[1]CT AR'!$1:$1048576,2,0),"")</f>
        <v/>
      </c>
      <c r="O362" s="24" t="str">
        <f t="shared" ca="1" si="26"/>
        <v/>
      </c>
      <c r="P362" t="str">
        <f t="shared" si="27"/>
        <v/>
      </c>
    </row>
    <row r="363" spans="1:16" x14ac:dyDescent="0.3">
      <c r="A363" t="s">
        <v>5367</v>
      </c>
      <c r="B363" t="str">
        <f>IFERROR(VLOOKUP(A363,'[1]TS Autopress'!$1:$1048576,2,0),"")</f>
        <v/>
      </c>
      <c r="C363" s="19" t="str">
        <f>IFERROR(VLOOKUP(A363,'[1]TS Autopress'!$1:$1048576,3,0),"")</f>
        <v/>
      </c>
      <c r="D363" s="20">
        <v>13680000</v>
      </c>
      <c r="E363" s="20">
        <v>11000000</v>
      </c>
      <c r="F363" s="13" t="s">
        <v>4033</v>
      </c>
      <c r="G363" s="20">
        <v>13680000</v>
      </c>
      <c r="H363" s="20">
        <v>13269600</v>
      </c>
      <c r="I363" s="20">
        <v>12859200</v>
      </c>
      <c r="J363" s="20">
        <v>12312000</v>
      </c>
      <c r="K363" s="25">
        <v>13490000</v>
      </c>
      <c r="L363" s="20">
        <f t="shared" si="24"/>
        <v>-190000</v>
      </c>
      <c r="M363" s="22">
        <f t="shared" si="25"/>
        <v>0.80409356725146197</v>
      </c>
      <c r="N363" s="23" t="str">
        <f>IFERROR(VLOOKUP(A363,'[1]CT AR'!$1:$1048576,2,0),"")</f>
        <v/>
      </c>
      <c r="O363" s="24" t="str">
        <f t="shared" ca="1" si="26"/>
        <v/>
      </c>
      <c r="P363" t="str">
        <f t="shared" si="27"/>
        <v/>
      </c>
    </row>
    <row r="364" spans="1:16" x14ac:dyDescent="0.3">
      <c r="A364" t="s">
        <v>5300</v>
      </c>
      <c r="B364" t="str">
        <f>IFERROR(VLOOKUP(A364,'[1]TS Autopress'!$1:$1048576,2,0),"")</f>
        <v/>
      </c>
      <c r="C364" s="19" t="str">
        <f>IFERROR(VLOOKUP(A364,'[1]TS Autopress'!$1:$1048576,3,0),"")</f>
        <v/>
      </c>
      <c r="D364" s="20">
        <v>19700000</v>
      </c>
      <c r="E364" s="20">
        <v>15700000</v>
      </c>
      <c r="F364" s="13" t="s">
        <v>4033</v>
      </c>
      <c r="G364" s="20">
        <v>19700000</v>
      </c>
      <c r="H364" s="20">
        <v>19109000</v>
      </c>
      <c r="I364" s="20">
        <v>18518000</v>
      </c>
      <c r="J364" s="20">
        <v>17730000</v>
      </c>
      <c r="K364" s="25">
        <v>19990000</v>
      </c>
      <c r="L364" s="20">
        <f t="shared" si="24"/>
        <v>290000</v>
      </c>
      <c r="M364" s="22">
        <f t="shared" si="25"/>
        <v>0.79695431472081213</v>
      </c>
      <c r="N364" s="23" t="str">
        <f>IFERROR(VLOOKUP(A364,'[1]CT AR'!$1:$1048576,2,0),"")</f>
        <v/>
      </c>
      <c r="O364" s="24" t="str">
        <f t="shared" ca="1" si="26"/>
        <v/>
      </c>
      <c r="P364" t="str">
        <f t="shared" si="27"/>
        <v/>
      </c>
    </row>
    <row r="365" spans="1:16" x14ac:dyDescent="0.3">
      <c r="A365" t="s">
        <v>5445</v>
      </c>
      <c r="B365" t="str">
        <f>IFERROR(VLOOKUP(A365,'[1]TS Autopress'!$1:$1048576,2,0),"")</f>
        <v/>
      </c>
      <c r="C365" s="19" t="str">
        <f>IFERROR(VLOOKUP(A365,'[1]TS Autopress'!$1:$1048576,3,0),"")</f>
        <v/>
      </c>
      <c r="D365" s="20">
        <v>10700000</v>
      </c>
      <c r="E365" s="20">
        <v>8500000</v>
      </c>
      <c r="F365" s="13" t="s">
        <v>4033</v>
      </c>
      <c r="G365" s="20">
        <v>10700000</v>
      </c>
      <c r="H365" s="20">
        <v>10379000</v>
      </c>
      <c r="I365" s="20">
        <v>10058000</v>
      </c>
      <c r="J365" s="20">
        <v>9630000</v>
      </c>
      <c r="K365" s="25">
        <v>10990000</v>
      </c>
      <c r="L365" s="20">
        <f t="shared" si="24"/>
        <v>290000</v>
      </c>
      <c r="M365" s="22">
        <f t="shared" si="25"/>
        <v>0.79439252336448596</v>
      </c>
      <c r="N365" s="23" t="str">
        <f>IFERROR(VLOOKUP(A365,'[1]CT AR'!$1:$1048576,2,0),"")</f>
        <v/>
      </c>
      <c r="O365" s="24" t="str">
        <f t="shared" ca="1" si="26"/>
        <v/>
      </c>
      <c r="P365" t="str">
        <f t="shared" si="27"/>
        <v/>
      </c>
    </row>
    <row r="366" spans="1:16" x14ac:dyDescent="0.3">
      <c r="A366" t="s">
        <v>5309</v>
      </c>
      <c r="B366" t="str">
        <f>IFERROR(VLOOKUP(A366,'[1]TS Autopress'!$1:$1048576,2,0),"")</f>
        <v/>
      </c>
      <c r="C366" s="19" t="str">
        <f>IFERROR(VLOOKUP(A366,'[1]TS Autopress'!$1:$1048576,3,0),"")</f>
        <v/>
      </c>
      <c r="D366" s="20">
        <v>28600000</v>
      </c>
      <c r="E366" s="20">
        <v>24000000</v>
      </c>
      <c r="F366" s="13" t="s">
        <v>4033</v>
      </c>
      <c r="G366" s="20">
        <v>28600000</v>
      </c>
      <c r="H366" s="20">
        <v>27742000</v>
      </c>
      <c r="I366" s="20">
        <v>26884000</v>
      </c>
      <c r="J366" s="20">
        <v>25740000</v>
      </c>
      <c r="K366" s="25">
        <v>29290000</v>
      </c>
      <c r="L366" s="20">
        <f t="shared" si="24"/>
        <v>690000</v>
      </c>
      <c r="M366" s="22">
        <f t="shared" si="25"/>
        <v>0.83916083916083917</v>
      </c>
      <c r="N366" s="23" t="str">
        <f>IFERROR(VLOOKUP(A366,'[1]CT AR'!$1:$1048576,2,0),"")</f>
        <v/>
      </c>
      <c r="O366" s="24" t="str">
        <f t="shared" ca="1" si="26"/>
        <v/>
      </c>
      <c r="P366" t="str">
        <f t="shared" si="27"/>
        <v/>
      </c>
    </row>
    <row r="367" spans="1:16" x14ac:dyDescent="0.3">
      <c r="A367" t="s">
        <v>5446</v>
      </c>
      <c r="B367" t="str">
        <f>IFERROR(VLOOKUP(A367,'[1]TS Autopress'!$1:$1048576,2,0),"")</f>
        <v/>
      </c>
      <c r="C367" s="19" t="str">
        <f>IFERROR(VLOOKUP(A367,'[1]TS Autopress'!$1:$1048576,3,0),"")</f>
        <v/>
      </c>
      <c r="D367" s="20">
        <v>11900000</v>
      </c>
      <c r="E367" s="20">
        <v>10000000</v>
      </c>
      <c r="F367" s="13" t="s">
        <v>5398</v>
      </c>
      <c r="G367" s="20">
        <v>12257000</v>
      </c>
      <c r="H367" s="20">
        <v>11900000</v>
      </c>
      <c r="I367" s="20">
        <v>11781000</v>
      </c>
      <c r="J367" s="20">
        <v>11067000</v>
      </c>
      <c r="K367" s="25">
        <v>11790000</v>
      </c>
      <c r="L367" s="20">
        <f t="shared" si="24"/>
        <v>-110000</v>
      </c>
      <c r="M367" s="22">
        <f t="shared" si="25"/>
        <v>0.84033613445378152</v>
      </c>
      <c r="N367" s="23" t="str">
        <f>IFERROR(VLOOKUP(A367,'[1]CT AR'!$1:$1048576,2,0),"")</f>
        <v/>
      </c>
      <c r="O367" s="24" t="str">
        <f t="shared" ca="1" si="26"/>
        <v/>
      </c>
      <c r="P367" t="str">
        <f t="shared" si="27"/>
        <v/>
      </c>
    </row>
    <row r="368" spans="1:16" x14ac:dyDescent="0.3">
      <c r="A368" t="s">
        <v>5447</v>
      </c>
      <c r="B368" t="str">
        <f>IFERROR(VLOOKUP(A368,'[1]TS Autopress'!$1:$1048576,2,0),"")</f>
        <v/>
      </c>
      <c r="C368" s="19" t="str">
        <f>IFERROR(VLOOKUP(A368,'[1]TS Autopress'!$1:$1048576,3,0),"")</f>
        <v/>
      </c>
      <c r="D368" s="20">
        <v>11700000</v>
      </c>
      <c r="E368" s="20">
        <v>9500000</v>
      </c>
      <c r="F368" s="13" t="s">
        <v>5398</v>
      </c>
      <c r="G368" s="20">
        <v>12051000</v>
      </c>
      <c r="H368" s="20">
        <v>11700000</v>
      </c>
      <c r="I368" s="20">
        <v>11583000</v>
      </c>
      <c r="J368" s="20">
        <v>10881000</v>
      </c>
      <c r="K368" s="25">
        <v>11690000</v>
      </c>
      <c r="L368" s="20">
        <f t="shared" si="24"/>
        <v>-10000</v>
      </c>
      <c r="M368" s="22">
        <f t="shared" si="25"/>
        <v>0.81196581196581197</v>
      </c>
      <c r="N368" s="23" t="str">
        <f>IFERROR(VLOOKUP(A368,'[1]CT AR'!$1:$1048576,2,0),"")</f>
        <v/>
      </c>
      <c r="O368" s="24" t="str">
        <f t="shared" ca="1" si="26"/>
        <v/>
      </c>
      <c r="P368" t="str">
        <f t="shared" si="27"/>
        <v/>
      </c>
    </row>
    <row r="369" spans="1:16" x14ac:dyDescent="0.3">
      <c r="A369" t="s">
        <v>5448</v>
      </c>
      <c r="B369" t="str">
        <f>IFERROR(VLOOKUP(A369,'[1]TS Autopress'!$1:$1048576,2,0),"")</f>
        <v/>
      </c>
      <c r="C369" s="19" t="str">
        <f>IFERROR(VLOOKUP(A369,'[1]TS Autopress'!$1:$1048576,3,0),"")</f>
        <v/>
      </c>
      <c r="D369" s="20">
        <v>20400000</v>
      </c>
      <c r="E369" s="20">
        <v>16500000</v>
      </c>
      <c r="F369" s="13" t="s">
        <v>4033</v>
      </c>
      <c r="G369" s="20">
        <v>20400000</v>
      </c>
      <c r="H369" s="20">
        <v>19788000</v>
      </c>
      <c r="I369" s="20">
        <v>19176000</v>
      </c>
      <c r="J369" s="20">
        <v>18360000</v>
      </c>
      <c r="K369" s="25">
        <v>19990000</v>
      </c>
      <c r="L369" s="20">
        <f t="shared" si="24"/>
        <v>-410000</v>
      </c>
      <c r="M369" s="22">
        <f t="shared" si="25"/>
        <v>0.80882352941176472</v>
      </c>
      <c r="N369" s="23" t="str">
        <f>IFERROR(VLOOKUP(A369,'[1]CT AR'!$1:$1048576,2,0),"")</f>
        <v/>
      </c>
      <c r="O369" s="24" t="str">
        <f t="shared" ca="1" si="26"/>
        <v/>
      </c>
      <c r="P369" t="str">
        <f t="shared" si="27"/>
        <v/>
      </c>
    </row>
    <row r="370" spans="1:16" x14ac:dyDescent="0.3">
      <c r="A370" t="s">
        <v>5381</v>
      </c>
      <c r="B370" t="str">
        <f>IFERROR(VLOOKUP(A370,'[1]TS Autopress'!$1:$1048576,2,0),"")</f>
        <v/>
      </c>
      <c r="C370" s="19" t="str">
        <f>IFERROR(VLOOKUP(A370,'[1]TS Autopress'!$1:$1048576,3,0),"")</f>
        <v/>
      </c>
      <c r="D370" s="20">
        <v>46500000</v>
      </c>
      <c r="E370" s="20">
        <v>39300000</v>
      </c>
      <c r="F370" s="13" t="s">
        <v>4033</v>
      </c>
      <c r="G370" s="20">
        <v>46500000</v>
      </c>
      <c r="H370" s="20">
        <v>45105000</v>
      </c>
      <c r="I370" s="20">
        <v>43710000</v>
      </c>
      <c r="J370" s="20">
        <v>41850000</v>
      </c>
      <c r="K370" s="25">
        <v>44790000</v>
      </c>
      <c r="L370" s="20">
        <f t="shared" si="24"/>
        <v>-1710000</v>
      </c>
      <c r="M370" s="22">
        <f t="shared" si="25"/>
        <v>0.84516129032258069</v>
      </c>
      <c r="N370" s="23" t="str">
        <f>IFERROR(VLOOKUP(A370,'[1]CT AR'!$1:$1048576,2,0),"")</f>
        <v/>
      </c>
      <c r="O370" s="24" t="str">
        <f t="shared" ca="1" si="26"/>
        <v/>
      </c>
      <c r="P370" t="str">
        <f t="shared" si="27"/>
        <v/>
      </c>
    </row>
    <row r="371" spans="1:16" x14ac:dyDescent="0.3">
      <c r="A371" t="s">
        <v>5449</v>
      </c>
      <c r="B371" t="str">
        <f>IFERROR(VLOOKUP(A371,'[1]TS Autopress'!$1:$1048576,2,0),"")</f>
        <v/>
      </c>
      <c r="C371" s="19" t="str">
        <f>IFERROR(VLOOKUP(A371,'[1]TS Autopress'!$1:$1048576,3,0),"")</f>
        <v/>
      </c>
      <c r="D371" s="20">
        <v>7510000</v>
      </c>
      <c r="E371" s="20">
        <v>6400000</v>
      </c>
      <c r="F371" s="13" t="s">
        <v>5398</v>
      </c>
      <c r="G371" s="20">
        <v>7735300</v>
      </c>
      <c r="H371" s="20">
        <v>7510000</v>
      </c>
      <c r="I371" s="20">
        <v>7434900</v>
      </c>
      <c r="J371" s="20">
        <v>6984300</v>
      </c>
      <c r="K371" s="25">
        <v>7690000</v>
      </c>
      <c r="L371" s="20">
        <f t="shared" si="24"/>
        <v>180000</v>
      </c>
      <c r="M371" s="22">
        <f t="shared" si="25"/>
        <v>0.85219707057256988</v>
      </c>
      <c r="N371" s="23" t="str">
        <f>IFERROR(VLOOKUP(A371,'[1]CT AR'!$1:$1048576,2,0),"")</f>
        <v/>
      </c>
      <c r="O371" s="24" t="str">
        <f t="shared" ca="1" si="26"/>
        <v/>
      </c>
      <c r="P371" t="str">
        <f t="shared" si="27"/>
        <v/>
      </c>
    </row>
    <row r="372" spans="1:16" x14ac:dyDescent="0.3">
      <c r="A372" t="s">
        <v>5450</v>
      </c>
      <c r="B372" t="str">
        <f>IFERROR(VLOOKUP(A372,'[1]TS Autopress'!$1:$1048576,2,0),"")</f>
        <v/>
      </c>
      <c r="C372" s="19" t="str">
        <f>IFERROR(VLOOKUP(A372,'[1]TS Autopress'!$1:$1048576,3,0),"")</f>
        <v/>
      </c>
      <c r="D372" s="20">
        <v>7670000</v>
      </c>
      <c r="E372" s="20">
        <v>6200000</v>
      </c>
      <c r="F372" s="13" t="s">
        <v>4033</v>
      </c>
      <c r="G372" s="20">
        <v>7670000</v>
      </c>
      <c r="H372" s="20">
        <v>7439900</v>
      </c>
      <c r="I372" s="20">
        <v>7209800</v>
      </c>
      <c r="J372" s="20">
        <v>6903000</v>
      </c>
      <c r="K372" s="25">
        <v>7690000</v>
      </c>
      <c r="L372" s="20">
        <f t="shared" si="24"/>
        <v>20000</v>
      </c>
      <c r="M372" s="22">
        <f t="shared" si="25"/>
        <v>0.8083441981747066</v>
      </c>
      <c r="N372" s="23" t="str">
        <f>IFERROR(VLOOKUP(A372,'[1]CT AR'!$1:$1048576,2,0),"")</f>
        <v/>
      </c>
      <c r="O372" s="24" t="str">
        <f t="shared" ca="1" si="26"/>
        <v/>
      </c>
      <c r="P372" t="str">
        <f t="shared" si="27"/>
        <v/>
      </c>
    </row>
    <row r="373" spans="1:16" x14ac:dyDescent="0.3">
      <c r="A373" t="s">
        <v>5305</v>
      </c>
      <c r="B373" t="str">
        <f>IFERROR(VLOOKUP(A373,'[1]TS Autopress'!$1:$1048576,2,0),"")</f>
        <v/>
      </c>
      <c r="C373" s="19" t="str">
        <f>IFERROR(VLOOKUP(A373,'[1]TS Autopress'!$1:$1048576,3,0),"")</f>
        <v/>
      </c>
      <c r="D373" s="20">
        <v>8040000</v>
      </c>
      <c r="E373" s="20">
        <v>6800000</v>
      </c>
      <c r="F373" s="13" t="s">
        <v>4033</v>
      </c>
      <c r="G373" s="20">
        <v>8040000</v>
      </c>
      <c r="H373" s="20">
        <v>7798800</v>
      </c>
      <c r="I373" s="20">
        <v>7557600</v>
      </c>
      <c r="J373" s="20">
        <v>7236000</v>
      </c>
      <c r="K373" s="25">
        <v>7990000</v>
      </c>
      <c r="L373" s="20">
        <f t="shared" si="24"/>
        <v>-50000</v>
      </c>
      <c r="M373" s="22">
        <f t="shared" si="25"/>
        <v>0.845771144278607</v>
      </c>
      <c r="N373" s="23" t="str">
        <f>IFERROR(VLOOKUP(A373,'[1]CT AR'!$1:$1048576,2,0),"")</f>
        <v/>
      </c>
      <c r="O373" s="24" t="str">
        <f t="shared" ca="1" si="26"/>
        <v/>
      </c>
      <c r="P373" t="str">
        <f t="shared" si="27"/>
        <v/>
      </c>
    </row>
    <row r="374" spans="1:16" x14ac:dyDescent="0.3">
      <c r="A374" t="s">
        <v>5355</v>
      </c>
      <c r="B374" t="str">
        <f>IFERROR(VLOOKUP(A374,'[1]TS Autopress'!$1:$1048576,2,0),"")</f>
        <v/>
      </c>
      <c r="C374" s="19" t="str">
        <f>IFERROR(VLOOKUP(A374,'[1]TS Autopress'!$1:$1048576,3,0),"")</f>
        <v/>
      </c>
      <c r="D374" s="20">
        <v>18700000</v>
      </c>
      <c r="E374" s="20">
        <v>15000000</v>
      </c>
      <c r="F374" s="13" t="s">
        <v>4033</v>
      </c>
      <c r="G374" s="20">
        <v>18700000</v>
      </c>
      <c r="H374" s="20">
        <v>18139000</v>
      </c>
      <c r="I374" s="20">
        <v>17578000</v>
      </c>
      <c r="J374" s="20">
        <v>16830000</v>
      </c>
      <c r="K374" s="25">
        <v>17990000</v>
      </c>
      <c r="L374" s="20">
        <f t="shared" si="24"/>
        <v>-710000</v>
      </c>
      <c r="M374" s="22">
        <f t="shared" si="25"/>
        <v>0.80213903743315507</v>
      </c>
      <c r="N374" s="23" t="str">
        <f>IFERROR(VLOOKUP(A374,'[1]CT AR'!$1:$1048576,2,0),"")</f>
        <v/>
      </c>
      <c r="O374" s="24" t="str">
        <f t="shared" ca="1" si="26"/>
        <v/>
      </c>
      <c r="P374" t="str">
        <f t="shared" si="27"/>
        <v/>
      </c>
    </row>
    <row r="375" spans="1:16" x14ac:dyDescent="0.3">
      <c r="A375" t="s">
        <v>5362</v>
      </c>
      <c r="B375" t="str">
        <f>IFERROR(VLOOKUP(A375,'[1]TS Autopress'!$1:$1048576,2,0),"")</f>
        <v/>
      </c>
      <c r="C375" s="19" t="str">
        <f>IFERROR(VLOOKUP(A375,'[1]TS Autopress'!$1:$1048576,3,0),"")</f>
        <v/>
      </c>
      <c r="D375" s="20">
        <v>10000000</v>
      </c>
      <c r="E375" s="20">
        <v>8700000</v>
      </c>
      <c r="F375" s="13" t="s">
        <v>5398</v>
      </c>
      <c r="G375" s="20">
        <v>10300000</v>
      </c>
      <c r="H375" s="20">
        <v>10000000</v>
      </c>
      <c r="I375" s="20">
        <v>9900000</v>
      </c>
      <c r="J375" s="20">
        <v>9300000</v>
      </c>
      <c r="K375" s="25">
        <v>10290000</v>
      </c>
      <c r="L375" s="20">
        <f t="shared" si="24"/>
        <v>290000</v>
      </c>
      <c r="M375" s="22">
        <f t="shared" si="25"/>
        <v>0.87</v>
      </c>
      <c r="N375" s="23" t="str">
        <f>IFERROR(VLOOKUP(A375,'[1]CT AR'!$1:$1048576,2,0),"")</f>
        <v/>
      </c>
      <c r="O375" s="24" t="str">
        <f t="shared" ca="1" si="26"/>
        <v/>
      </c>
      <c r="P375" t="str">
        <f t="shared" si="27"/>
        <v/>
      </c>
    </row>
    <row r="376" spans="1:16" x14ac:dyDescent="0.3">
      <c r="A376" t="s">
        <v>5451</v>
      </c>
      <c r="B376" t="str">
        <f>IFERROR(VLOOKUP(A376,'[1]TS Autopress'!$1:$1048576,2,0),"")</f>
        <v/>
      </c>
      <c r="C376" s="19" t="str">
        <f>IFERROR(VLOOKUP(A376,'[1]TS Autopress'!$1:$1048576,3,0),"")</f>
        <v/>
      </c>
      <c r="D376" s="20">
        <v>11800000</v>
      </c>
      <c r="E376" s="20">
        <v>9600000</v>
      </c>
      <c r="F376" s="13" t="s">
        <v>5398</v>
      </c>
      <c r="G376" s="20">
        <v>12154000</v>
      </c>
      <c r="H376" s="20">
        <v>11800000</v>
      </c>
      <c r="I376" s="20">
        <v>11682000</v>
      </c>
      <c r="J376" s="20">
        <v>10974000</v>
      </c>
      <c r="K376" s="25">
        <v>11790000</v>
      </c>
      <c r="L376" s="20">
        <f t="shared" si="24"/>
        <v>-10000</v>
      </c>
      <c r="M376" s="22">
        <f t="shared" si="25"/>
        <v>0.81355932203389836</v>
      </c>
      <c r="N376" s="23" t="str">
        <f>IFERROR(VLOOKUP(A376,'[1]CT AR'!$1:$1048576,2,0),"")</f>
        <v/>
      </c>
      <c r="O376" s="24" t="str">
        <f t="shared" ca="1" si="26"/>
        <v/>
      </c>
      <c r="P376" t="str">
        <f t="shared" si="27"/>
        <v/>
      </c>
    </row>
    <row r="377" spans="1:16" x14ac:dyDescent="0.3">
      <c r="A377" t="s">
        <v>5452</v>
      </c>
      <c r="B377" t="str">
        <f>IFERROR(VLOOKUP(A377,'[1]TS Autopress'!$1:$1048576,2,0),"")</f>
        <v/>
      </c>
      <c r="C377" s="19" t="str">
        <f>IFERROR(VLOOKUP(A377,'[1]TS Autopress'!$1:$1048576,3,0),"")</f>
        <v/>
      </c>
      <c r="D377" s="20">
        <v>13500000</v>
      </c>
      <c r="E377" s="20">
        <v>11200000</v>
      </c>
      <c r="F377" s="13" t="s">
        <v>4033</v>
      </c>
      <c r="G377" s="20">
        <v>13500000</v>
      </c>
      <c r="H377" s="20">
        <v>13095000</v>
      </c>
      <c r="I377" s="20">
        <v>12690000</v>
      </c>
      <c r="J377" s="20">
        <v>12150000</v>
      </c>
      <c r="K377" s="25">
        <v>13490000</v>
      </c>
      <c r="L377" s="20">
        <f t="shared" si="24"/>
        <v>-10000</v>
      </c>
      <c r="M377" s="22">
        <f t="shared" si="25"/>
        <v>0.82962962962962961</v>
      </c>
      <c r="N377" s="23" t="str">
        <f>IFERROR(VLOOKUP(A377,'[1]CT AR'!$1:$1048576,2,0),"")</f>
        <v/>
      </c>
      <c r="O377" s="24" t="str">
        <f t="shared" ca="1" si="26"/>
        <v/>
      </c>
      <c r="P377" t="str">
        <f t="shared" si="27"/>
        <v/>
      </c>
    </row>
    <row r="378" spans="1:16" x14ac:dyDescent="0.3">
      <c r="A378" t="s">
        <v>5453</v>
      </c>
      <c r="B378" t="str">
        <f>IFERROR(VLOOKUP(A378,'[1]TS Autopress'!$1:$1048576,2,0),"")</f>
        <v/>
      </c>
      <c r="C378" s="19" t="str">
        <f>IFERROR(VLOOKUP(A378,'[1]TS Autopress'!$1:$1048576,3,0),"")</f>
        <v/>
      </c>
      <c r="D378" s="20">
        <v>10200000</v>
      </c>
      <c r="E378" s="20">
        <v>8300000</v>
      </c>
      <c r="F378" s="13" t="s">
        <v>4033</v>
      </c>
      <c r="G378" s="20">
        <v>10200000</v>
      </c>
      <c r="H378" s="20">
        <v>9894000</v>
      </c>
      <c r="I378" s="20">
        <v>9588000</v>
      </c>
      <c r="J378" s="20">
        <v>9180000</v>
      </c>
      <c r="K378" s="25">
        <v>10190000</v>
      </c>
      <c r="L378" s="20">
        <f t="shared" si="24"/>
        <v>-10000</v>
      </c>
      <c r="M378" s="22">
        <f t="shared" si="25"/>
        <v>0.81372549019607843</v>
      </c>
      <c r="N378" s="23" t="str">
        <f>IFERROR(VLOOKUP(A378,'[1]CT AR'!$1:$1048576,2,0),"")</f>
        <v/>
      </c>
      <c r="O378" s="24" t="str">
        <f t="shared" ca="1" si="26"/>
        <v/>
      </c>
      <c r="P378" t="str">
        <f t="shared" si="27"/>
        <v/>
      </c>
    </row>
    <row r="379" spans="1:16" x14ac:dyDescent="0.3">
      <c r="A379" t="s">
        <v>5454</v>
      </c>
      <c r="B379" t="str">
        <f>IFERROR(VLOOKUP(A379,'[1]TS Autopress'!$1:$1048576,2,0),"")</f>
        <v/>
      </c>
      <c r="C379" s="19" t="str">
        <f>IFERROR(VLOOKUP(A379,'[1]TS Autopress'!$1:$1048576,3,0),"")</f>
        <v/>
      </c>
      <c r="D379" s="20">
        <v>30200000</v>
      </c>
      <c r="E379" s="20">
        <v>23500000</v>
      </c>
      <c r="F379" s="13" t="s">
        <v>5399</v>
      </c>
      <c r="G379" s="20">
        <v>28086000</v>
      </c>
      <c r="H379" s="20">
        <v>27180000</v>
      </c>
      <c r="I379" s="20">
        <v>25670000</v>
      </c>
      <c r="J379" s="20">
        <v>24160000</v>
      </c>
      <c r="K379" s="25">
        <v>27990000</v>
      </c>
      <c r="L379" s="20">
        <f t="shared" si="24"/>
        <v>-2210000</v>
      </c>
      <c r="M379" s="22">
        <f t="shared" si="25"/>
        <v>0.77814569536423839</v>
      </c>
      <c r="N379" s="23" t="str">
        <f>IFERROR(VLOOKUP(A379,'[1]CT AR'!$1:$1048576,2,0),"")</f>
        <v/>
      </c>
      <c r="O379" s="24" t="str">
        <f t="shared" ca="1" si="26"/>
        <v/>
      </c>
      <c r="P379" t="str">
        <f t="shared" si="27"/>
        <v/>
      </c>
    </row>
    <row r="380" spans="1:16" x14ac:dyDescent="0.3">
      <c r="A380" t="s">
        <v>5455</v>
      </c>
      <c r="B380" t="str">
        <f>IFERROR(VLOOKUP(A380,'[1]TS Autopress'!$1:$1048576,2,0),"")</f>
        <v/>
      </c>
      <c r="C380" s="19" t="str">
        <f>IFERROR(VLOOKUP(A380,'[1]TS Autopress'!$1:$1048576,3,0),"")</f>
        <v/>
      </c>
      <c r="D380" s="20">
        <v>9000000</v>
      </c>
      <c r="E380" s="20">
        <v>7300000</v>
      </c>
      <c r="F380" s="13" t="s">
        <v>4033</v>
      </c>
      <c r="G380" s="20">
        <v>9000000</v>
      </c>
      <c r="H380" s="20">
        <v>8730000</v>
      </c>
      <c r="I380" s="20">
        <v>8460000</v>
      </c>
      <c r="J380" s="20">
        <v>8100000</v>
      </c>
      <c r="K380" s="25">
        <v>8990000</v>
      </c>
      <c r="L380" s="20">
        <f t="shared" si="24"/>
        <v>-10000</v>
      </c>
      <c r="M380" s="22">
        <f t="shared" si="25"/>
        <v>0.81111111111111112</v>
      </c>
      <c r="N380" s="23" t="str">
        <f>IFERROR(VLOOKUP(A380,'[1]CT AR'!$1:$1048576,2,0),"")</f>
        <v/>
      </c>
      <c r="O380" s="24" t="str">
        <f t="shared" ca="1" si="26"/>
        <v/>
      </c>
      <c r="P380" t="str">
        <f t="shared" si="27"/>
        <v/>
      </c>
    </row>
    <row r="381" spans="1:16" x14ac:dyDescent="0.3">
      <c r="A381" t="s">
        <v>5456</v>
      </c>
      <c r="B381" t="str">
        <f>IFERROR(VLOOKUP(A381,'[1]TS Autopress'!$1:$1048576,2,0),"")</f>
        <v/>
      </c>
      <c r="C381" s="19" t="str">
        <f>IFERROR(VLOOKUP(A381,'[1]TS Autopress'!$1:$1048576,3,0),"")</f>
        <v/>
      </c>
      <c r="D381" s="20">
        <v>7590000</v>
      </c>
      <c r="E381" s="20">
        <v>5900000</v>
      </c>
      <c r="F381" s="13" t="s">
        <v>4033</v>
      </c>
      <c r="G381" s="20">
        <v>7590000</v>
      </c>
      <c r="H381" s="20">
        <v>7362300</v>
      </c>
      <c r="I381" s="20">
        <v>7134600</v>
      </c>
      <c r="J381" s="20">
        <v>6831000</v>
      </c>
      <c r="K381" s="25">
        <v>7290000</v>
      </c>
      <c r="L381" s="20">
        <f t="shared" si="24"/>
        <v>-300000</v>
      </c>
      <c r="M381" s="22">
        <f t="shared" si="25"/>
        <v>0.77733860342555994</v>
      </c>
      <c r="N381" s="23" t="str">
        <f>IFERROR(VLOOKUP(A381,'[1]CT AR'!$1:$1048576,2,0),"")</f>
        <v/>
      </c>
      <c r="O381" s="24" t="str">
        <f t="shared" ca="1" si="26"/>
        <v/>
      </c>
      <c r="P381" t="str">
        <f t="shared" si="27"/>
        <v/>
      </c>
    </row>
    <row r="382" spans="1:16" x14ac:dyDescent="0.3">
      <c r="A382" t="s">
        <v>5457</v>
      </c>
      <c r="B382" t="str">
        <f>IFERROR(VLOOKUP(A382,'[1]TS Autopress'!$1:$1048576,2,0),"")</f>
        <v/>
      </c>
      <c r="C382" s="19" t="str">
        <f>IFERROR(VLOOKUP(A382,'[1]TS Autopress'!$1:$1048576,3,0),"")</f>
        <v/>
      </c>
      <c r="D382" s="20">
        <v>11800000</v>
      </c>
      <c r="E382" s="20">
        <v>9500000</v>
      </c>
      <c r="F382" s="13" t="s">
        <v>4033</v>
      </c>
      <c r="G382" s="20">
        <v>11800000</v>
      </c>
      <c r="H382" s="20">
        <v>11446000</v>
      </c>
      <c r="I382" s="20">
        <v>11092000</v>
      </c>
      <c r="J382" s="20">
        <v>10620000</v>
      </c>
      <c r="K382" s="25">
        <v>11690000</v>
      </c>
      <c r="L382" s="20">
        <f t="shared" si="24"/>
        <v>-110000</v>
      </c>
      <c r="M382" s="22">
        <f t="shared" si="25"/>
        <v>0.80508474576271183</v>
      </c>
      <c r="N382" s="23" t="str">
        <f>IFERROR(VLOOKUP(A382,'[1]CT AR'!$1:$1048576,2,0),"")</f>
        <v/>
      </c>
      <c r="O382" s="24" t="str">
        <f t="shared" ca="1" si="26"/>
        <v/>
      </c>
      <c r="P382" t="str">
        <f t="shared" si="27"/>
        <v/>
      </c>
    </row>
    <row r="383" spans="1:16" x14ac:dyDescent="0.3">
      <c r="A383" t="s">
        <v>5361</v>
      </c>
      <c r="B383" t="str">
        <f>IFERROR(VLOOKUP(A383,'[1]TS Autopress'!$1:$1048576,2,0),"")</f>
        <v/>
      </c>
      <c r="C383" s="19" t="str">
        <f>IFERROR(VLOOKUP(A383,'[1]TS Autopress'!$1:$1048576,3,0),"")</f>
        <v/>
      </c>
      <c r="D383" s="20">
        <v>8800000</v>
      </c>
      <c r="E383" s="20">
        <v>7000000</v>
      </c>
      <c r="F383" s="13" t="s">
        <v>5398</v>
      </c>
      <c r="G383" s="20">
        <v>9064000</v>
      </c>
      <c r="H383" s="20">
        <v>8800000</v>
      </c>
      <c r="I383" s="20">
        <v>8712000</v>
      </c>
      <c r="J383" s="20">
        <v>8184000</v>
      </c>
      <c r="K383" s="25">
        <v>8490000</v>
      </c>
      <c r="L383" s="20">
        <f t="shared" si="24"/>
        <v>-310000</v>
      </c>
      <c r="M383" s="22">
        <f t="shared" si="25"/>
        <v>0.79545454545454541</v>
      </c>
      <c r="N383" s="23" t="str">
        <f>IFERROR(VLOOKUP(A383,'[1]CT AR'!$1:$1048576,2,0),"")</f>
        <v/>
      </c>
      <c r="O383" s="24" t="str">
        <f t="shared" ca="1" si="26"/>
        <v/>
      </c>
      <c r="P383" t="str">
        <f t="shared" si="27"/>
        <v/>
      </c>
    </row>
    <row r="384" spans="1:16" x14ac:dyDescent="0.3">
      <c r="A384" t="s">
        <v>5458</v>
      </c>
      <c r="B384" t="str">
        <f>IFERROR(VLOOKUP(A384,'[1]TS Autopress'!$1:$1048576,2,0),"")</f>
        <v/>
      </c>
      <c r="C384" s="19" t="str">
        <f>IFERROR(VLOOKUP(A384,'[1]TS Autopress'!$1:$1048576,3,0),"")</f>
        <v/>
      </c>
      <c r="D384" s="20">
        <v>8800000</v>
      </c>
      <c r="E384" s="20">
        <v>7000000</v>
      </c>
      <c r="F384" s="13" t="s">
        <v>5398</v>
      </c>
      <c r="G384" s="20">
        <v>9064000</v>
      </c>
      <c r="H384" s="20">
        <v>8800000</v>
      </c>
      <c r="I384" s="20">
        <v>8712000</v>
      </c>
      <c r="J384" s="20">
        <v>8184000</v>
      </c>
      <c r="K384" s="25">
        <v>8490000</v>
      </c>
      <c r="L384" s="20">
        <f t="shared" si="24"/>
        <v>-310000</v>
      </c>
      <c r="M384" s="22">
        <f t="shared" si="25"/>
        <v>0.79545454545454541</v>
      </c>
      <c r="N384" s="23" t="str">
        <f>IFERROR(VLOOKUP(A384,'[1]CT AR'!$1:$1048576,2,0),"")</f>
        <v/>
      </c>
      <c r="O384" s="24" t="str">
        <f t="shared" ca="1" si="26"/>
        <v/>
      </c>
      <c r="P384" t="str">
        <f t="shared" si="27"/>
        <v/>
      </c>
    </row>
    <row r="385" spans="1:16" x14ac:dyDescent="0.3">
      <c r="A385" t="s">
        <v>5312</v>
      </c>
      <c r="B385" t="str">
        <f>IFERROR(VLOOKUP(A385,'[1]TS Autopress'!$1:$1048576,2,0),"")</f>
        <v/>
      </c>
      <c r="C385" s="19" t="str">
        <f>IFERROR(VLOOKUP(A385,'[1]TS Autopress'!$1:$1048576,3,0),"")</f>
        <v/>
      </c>
      <c r="D385" s="20">
        <v>7540000</v>
      </c>
      <c r="E385" s="20">
        <v>5700000</v>
      </c>
      <c r="F385" s="13" t="s">
        <v>5398</v>
      </c>
      <c r="G385" s="20">
        <v>7766200</v>
      </c>
      <c r="H385" s="20">
        <v>7540000</v>
      </c>
      <c r="I385" s="20">
        <v>7464600</v>
      </c>
      <c r="J385" s="20">
        <v>7012200</v>
      </c>
      <c r="K385" s="25">
        <v>7490000</v>
      </c>
      <c r="L385" s="20">
        <f t="shared" si="24"/>
        <v>-50000</v>
      </c>
      <c r="M385" s="22">
        <f t="shared" si="25"/>
        <v>0.75596816976127323</v>
      </c>
      <c r="N385" s="23" t="str">
        <f>IFERROR(VLOOKUP(A385,'[1]CT AR'!$1:$1048576,2,0),"")</f>
        <v/>
      </c>
      <c r="O385" s="24" t="str">
        <f t="shared" ca="1" si="26"/>
        <v/>
      </c>
      <c r="P385" t="str">
        <f t="shared" si="27"/>
        <v/>
      </c>
    </row>
    <row r="386" spans="1:16" x14ac:dyDescent="0.3">
      <c r="A386" t="s">
        <v>5459</v>
      </c>
      <c r="B386" t="str">
        <f>IFERROR(VLOOKUP(A386,'[1]TS Autopress'!$1:$1048576,2,0),"")</f>
        <v/>
      </c>
      <c r="C386" s="19" t="str">
        <f>IFERROR(VLOOKUP(A386,'[1]TS Autopress'!$1:$1048576,3,0),"")</f>
        <v/>
      </c>
      <c r="D386" s="20">
        <v>11300000</v>
      </c>
      <c r="E386" s="20">
        <v>9000000</v>
      </c>
      <c r="F386" s="13" t="s">
        <v>4033</v>
      </c>
      <c r="G386" s="20">
        <v>11300000</v>
      </c>
      <c r="H386" s="20">
        <v>10961000</v>
      </c>
      <c r="I386" s="20">
        <v>10622000</v>
      </c>
      <c r="J386" s="20">
        <v>10170000</v>
      </c>
      <c r="K386" s="25">
        <v>11290000</v>
      </c>
      <c r="L386" s="20">
        <f t="shared" si="24"/>
        <v>-10000</v>
      </c>
      <c r="M386" s="22">
        <f t="shared" si="25"/>
        <v>0.79646017699115046</v>
      </c>
      <c r="N386" s="23" t="str">
        <f>IFERROR(VLOOKUP(A386,'[1]CT AR'!$1:$1048576,2,0),"")</f>
        <v/>
      </c>
      <c r="O386" s="24" t="str">
        <f t="shared" ca="1" si="26"/>
        <v/>
      </c>
      <c r="P386" t="str">
        <f t="shared" si="27"/>
        <v/>
      </c>
    </row>
    <row r="387" spans="1:16" x14ac:dyDescent="0.3">
      <c r="A387" t="s">
        <v>5460</v>
      </c>
      <c r="B387" t="str">
        <f>IFERROR(VLOOKUP(A387,'[1]TS Autopress'!$1:$1048576,2,0),"")</f>
        <v/>
      </c>
      <c r="C387" s="19" t="str">
        <f>IFERROR(VLOOKUP(A387,'[1]TS Autopress'!$1:$1048576,3,0),"")</f>
        <v/>
      </c>
      <c r="D387" s="20">
        <v>21100000</v>
      </c>
      <c r="E387" s="20">
        <v>16800000</v>
      </c>
      <c r="F387" s="13" t="s">
        <v>5399</v>
      </c>
      <c r="G387" s="20">
        <v>19623000</v>
      </c>
      <c r="H387" s="20">
        <v>18990000</v>
      </c>
      <c r="I387" s="20">
        <v>17935000</v>
      </c>
      <c r="J387" s="20">
        <v>16880000</v>
      </c>
      <c r="K387" s="25">
        <v>19990000</v>
      </c>
      <c r="L387" s="20">
        <f t="shared" si="24"/>
        <v>-1110000</v>
      </c>
      <c r="M387" s="22">
        <f t="shared" si="25"/>
        <v>0.79620853080568721</v>
      </c>
      <c r="N387" s="23" t="str">
        <f>IFERROR(VLOOKUP(A387,'[1]CT AR'!$1:$1048576,2,0),"")</f>
        <v/>
      </c>
      <c r="O387" s="24" t="str">
        <f t="shared" ca="1" si="26"/>
        <v/>
      </c>
      <c r="P387" t="str">
        <f t="shared" si="27"/>
        <v/>
      </c>
    </row>
    <row r="388" spans="1:16" x14ac:dyDescent="0.3">
      <c r="A388" t="s">
        <v>5461</v>
      </c>
      <c r="B388" t="str">
        <f>IFERROR(VLOOKUP(A388,'[1]TS Autopress'!$1:$1048576,2,0),"")</f>
        <v/>
      </c>
      <c r="C388" s="19" t="str">
        <f>IFERROR(VLOOKUP(A388,'[1]TS Autopress'!$1:$1048576,3,0),"")</f>
        <v/>
      </c>
      <c r="D388" s="20">
        <v>8600000</v>
      </c>
      <c r="E388" s="20">
        <v>7100000</v>
      </c>
      <c r="F388" s="13" t="s">
        <v>4033</v>
      </c>
      <c r="G388" s="20">
        <v>8600000</v>
      </c>
      <c r="H388" s="20">
        <v>8342000</v>
      </c>
      <c r="I388" s="20">
        <v>8084000</v>
      </c>
      <c r="J388" s="20">
        <v>7740000</v>
      </c>
      <c r="K388" s="25">
        <v>8590000</v>
      </c>
      <c r="L388" s="20">
        <f t="shared" si="24"/>
        <v>-10000</v>
      </c>
      <c r="M388" s="22">
        <f t="shared" si="25"/>
        <v>0.82558139534883723</v>
      </c>
      <c r="N388" s="23" t="str">
        <f>IFERROR(VLOOKUP(A388,'[1]CT AR'!$1:$1048576,2,0),"")</f>
        <v/>
      </c>
      <c r="O388" s="24" t="str">
        <f t="shared" ca="1" si="26"/>
        <v/>
      </c>
      <c r="P388" t="str">
        <f t="shared" si="27"/>
        <v/>
      </c>
    </row>
    <row r="389" spans="1:16" x14ac:dyDescent="0.3">
      <c r="A389" t="s">
        <v>5462</v>
      </c>
      <c r="B389" t="str">
        <f>IFERROR(VLOOKUP(A389,'[1]TS Autopress'!$1:$1048576,2,0),"")</f>
        <v/>
      </c>
      <c r="C389" s="19" t="str">
        <f>IFERROR(VLOOKUP(A389,'[1]TS Autopress'!$1:$1048576,3,0),"")</f>
        <v/>
      </c>
      <c r="D389" s="20">
        <v>5780000</v>
      </c>
      <c r="E389" s="20">
        <v>4800000</v>
      </c>
      <c r="F389" s="13" t="s">
        <v>5398</v>
      </c>
      <c r="G389" s="20">
        <v>5953400</v>
      </c>
      <c r="H389" s="20">
        <v>5780000</v>
      </c>
      <c r="I389" s="20">
        <v>5722200</v>
      </c>
      <c r="J389" s="20">
        <v>5375400</v>
      </c>
      <c r="K389" s="25">
        <v>5990000</v>
      </c>
      <c r="L389" s="20">
        <f t="shared" si="24"/>
        <v>210000</v>
      </c>
      <c r="M389" s="22">
        <f t="shared" si="25"/>
        <v>0.83044982698961933</v>
      </c>
      <c r="N389" s="23" t="str">
        <f>IFERROR(VLOOKUP(A389,'[1]CT AR'!$1:$1048576,2,0),"")</f>
        <v/>
      </c>
      <c r="O389" s="24" t="str">
        <f t="shared" ca="1" si="26"/>
        <v/>
      </c>
      <c r="P389" t="str">
        <f t="shared" si="27"/>
        <v/>
      </c>
    </row>
    <row r="390" spans="1:16" x14ac:dyDescent="0.3">
      <c r="A390" t="s">
        <v>5463</v>
      </c>
      <c r="B390" t="str">
        <f>IFERROR(VLOOKUP(A390,'[1]TS Autopress'!$1:$1048576,2,0),"")</f>
        <v/>
      </c>
      <c r="C390" s="19" t="str">
        <f>IFERROR(VLOOKUP(A390,'[1]TS Autopress'!$1:$1048576,3,0),"")</f>
        <v/>
      </c>
      <c r="D390" s="20">
        <v>9140000</v>
      </c>
      <c r="E390" s="20">
        <v>7200000</v>
      </c>
      <c r="F390" s="13" t="s">
        <v>4033</v>
      </c>
      <c r="G390" s="20">
        <v>9140000</v>
      </c>
      <c r="H390" s="20">
        <v>8865800</v>
      </c>
      <c r="I390" s="20">
        <v>8591600</v>
      </c>
      <c r="J390" s="20">
        <v>8226000</v>
      </c>
      <c r="K390" s="25">
        <v>8990000</v>
      </c>
      <c r="L390" s="20">
        <f t="shared" si="24"/>
        <v>-150000</v>
      </c>
      <c r="M390" s="22">
        <f t="shared" si="25"/>
        <v>0.78774617067833697</v>
      </c>
      <c r="N390" s="23" t="str">
        <f>IFERROR(VLOOKUP(A390,'[1]CT AR'!$1:$1048576,2,0),"")</f>
        <v/>
      </c>
      <c r="O390" s="24" t="str">
        <f t="shared" ca="1" si="26"/>
        <v/>
      </c>
      <c r="P390" t="str">
        <f t="shared" si="27"/>
        <v/>
      </c>
    </row>
    <row r="391" spans="1:16" x14ac:dyDescent="0.3">
      <c r="A391" t="s">
        <v>5464</v>
      </c>
      <c r="B391" t="str">
        <f>IFERROR(VLOOKUP(A391,'[1]TS Autopress'!$1:$1048576,2,0),"")</f>
        <v/>
      </c>
      <c r="C391" s="19" t="str">
        <f>IFERROR(VLOOKUP(A391,'[1]TS Autopress'!$1:$1048576,3,0),"")</f>
        <v/>
      </c>
      <c r="D391" s="20">
        <v>19000000</v>
      </c>
      <c r="E391" s="20">
        <v>15800000</v>
      </c>
      <c r="F391" s="13" t="s">
        <v>4033</v>
      </c>
      <c r="G391" s="20">
        <v>19000000</v>
      </c>
      <c r="H391" s="20">
        <v>18430000</v>
      </c>
      <c r="I391" s="20">
        <v>17860000</v>
      </c>
      <c r="J391" s="20">
        <v>17100000</v>
      </c>
      <c r="K391" s="25">
        <v>18990000</v>
      </c>
      <c r="L391" s="20">
        <f t="shared" si="24"/>
        <v>-10000</v>
      </c>
      <c r="M391" s="22">
        <f t="shared" si="25"/>
        <v>0.83157894736842108</v>
      </c>
      <c r="N391" s="23" t="str">
        <f>IFERROR(VLOOKUP(A391,'[1]CT AR'!$1:$1048576,2,0),"")</f>
        <v/>
      </c>
      <c r="O391" s="24" t="str">
        <f t="shared" ca="1" si="26"/>
        <v/>
      </c>
      <c r="P391" t="str">
        <f t="shared" si="27"/>
        <v/>
      </c>
    </row>
    <row r="392" spans="1:16" x14ac:dyDescent="0.3">
      <c r="A392" t="s">
        <v>5465</v>
      </c>
      <c r="B392" t="str">
        <f>IFERROR(VLOOKUP(A392,'[1]TS Autopress'!$1:$1048576,2,0),"")</f>
        <v/>
      </c>
      <c r="C392" s="19" t="str">
        <f>IFERROR(VLOOKUP(A392,'[1]TS Autopress'!$1:$1048576,3,0),"")</f>
        <v/>
      </c>
      <c r="D392" s="20">
        <v>14700000</v>
      </c>
      <c r="E392" s="20">
        <v>11500000</v>
      </c>
      <c r="F392" s="13" t="s">
        <v>5399</v>
      </c>
      <c r="G392" s="20">
        <v>13671000</v>
      </c>
      <c r="H392" s="20">
        <v>13230000</v>
      </c>
      <c r="I392" s="20">
        <v>12495000</v>
      </c>
      <c r="J392" s="20">
        <v>11760000</v>
      </c>
      <c r="K392" s="25">
        <v>13690000</v>
      </c>
      <c r="L392" s="20">
        <f t="shared" si="24"/>
        <v>-1010000</v>
      </c>
      <c r="M392" s="22">
        <f t="shared" si="25"/>
        <v>0.78231292517006801</v>
      </c>
      <c r="N392" s="23" t="str">
        <f>IFERROR(VLOOKUP(A392,'[1]CT AR'!$1:$1048576,2,0),"")</f>
        <v/>
      </c>
      <c r="O392" s="24" t="str">
        <f t="shared" ca="1" si="26"/>
        <v/>
      </c>
      <c r="P392" t="str">
        <f t="shared" si="27"/>
        <v/>
      </c>
    </row>
    <row r="393" spans="1:16" x14ac:dyDescent="0.3">
      <c r="A393" t="s">
        <v>5466</v>
      </c>
      <c r="B393" t="str">
        <f>IFERROR(VLOOKUP(A393,'[1]TS Autopress'!$1:$1048576,2,0),"")</f>
        <v/>
      </c>
      <c r="C393" s="19" t="str">
        <f>IFERROR(VLOOKUP(A393,'[1]TS Autopress'!$1:$1048576,3,0),"")</f>
        <v/>
      </c>
      <c r="D393" s="20">
        <v>11800000</v>
      </c>
      <c r="E393" s="20">
        <v>9800000</v>
      </c>
      <c r="F393" s="13" t="s">
        <v>4033</v>
      </c>
      <c r="G393" s="20">
        <v>11800000</v>
      </c>
      <c r="H393" s="20">
        <v>11446000</v>
      </c>
      <c r="I393" s="20">
        <v>11092000</v>
      </c>
      <c r="J393" s="20">
        <v>10620000</v>
      </c>
      <c r="K393" s="25">
        <v>11790000</v>
      </c>
      <c r="L393" s="20">
        <f t="shared" si="24"/>
        <v>-10000</v>
      </c>
      <c r="M393" s="22">
        <f t="shared" si="25"/>
        <v>0.83050847457627119</v>
      </c>
      <c r="N393" s="23" t="str">
        <f>IFERROR(VLOOKUP(A393,'[1]CT AR'!$1:$1048576,2,0),"")</f>
        <v/>
      </c>
      <c r="O393" s="24" t="str">
        <f t="shared" ca="1" si="26"/>
        <v/>
      </c>
      <c r="P393" t="str">
        <f t="shared" si="27"/>
        <v/>
      </c>
    </row>
    <row r="394" spans="1:16" x14ac:dyDescent="0.3">
      <c r="A394" t="s">
        <v>5467</v>
      </c>
      <c r="B394" t="str">
        <f>IFERROR(VLOOKUP(A394,'[1]TS Autopress'!$1:$1048576,2,0),"")</f>
        <v/>
      </c>
      <c r="C394" s="19" t="str">
        <f>IFERROR(VLOOKUP(A394,'[1]TS Autopress'!$1:$1048576,3,0),"")</f>
        <v/>
      </c>
      <c r="D394" s="20">
        <v>17400000</v>
      </c>
      <c r="E394" s="20">
        <v>14700000</v>
      </c>
      <c r="F394" s="13" t="s">
        <v>4033</v>
      </c>
      <c r="G394" s="20">
        <v>17400000</v>
      </c>
      <c r="H394" s="20">
        <v>16878000</v>
      </c>
      <c r="I394" s="20">
        <v>16356000</v>
      </c>
      <c r="J394" s="20">
        <v>15660000</v>
      </c>
      <c r="K394" s="25">
        <v>17490000</v>
      </c>
      <c r="L394" s="20">
        <f t="shared" si="24"/>
        <v>90000</v>
      </c>
      <c r="M394" s="22">
        <f t="shared" si="25"/>
        <v>0.84482758620689657</v>
      </c>
      <c r="N394" s="23" t="str">
        <f>IFERROR(VLOOKUP(A394,'[1]CT AR'!$1:$1048576,2,0),"")</f>
        <v/>
      </c>
      <c r="O394" s="24" t="str">
        <f t="shared" ca="1" si="26"/>
        <v/>
      </c>
      <c r="P394" t="str">
        <f t="shared" si="27"/>
        <v/>
      </c>
    </row>
    <row r="395" spans="1:16" x14ac:dyDescent="0.3">
      <c r="A395" t="s">
        <v>5468</v>
      </c>
      <c r="B395" t="str">
        <f>IFERROR(VLOOKUP(A395,'[1]TS Autopress'!$1:$1048576,2,0),"")</f>
        <v/>
      </c>
      <c r="C395" s="19" t="str">
        <f>IFERROR(VLOOKUP(A395,'[1]TS Autopress'!$1:$1048576,3,0),"")</f>
        <v/>
      </c>
      <c r="D395" s="20">
        <v>12800000</v>
      </c>
      <c r="E395" s="20">
        <v>10500000</v>
      </c>
      <c r="F395" s="13" t="s">
        <v>4033</v>
      </c>
      <c r="G395" s="20">
        <v>12800000</v>
      </c>
      <c r="H395" s="20">
        <v>12416000</v>
      </c>
      <c r="I395" s="20">
        <v>12032000</v>
      </c>
      <c r="J395" s="20">
        <v>11520000</v>
      </c>
      <c r="K395" s="25">
        <v>12790000</v>
      </c>
      <c r="L395" s="20">
        <f t="shared" si="24"/>
        <v>-10000</v>
      </c>
      <c r="M395" s="22">
        <f t="shared" si="25"/>
        <v>0.8203125</v>
      </c>
      <c r="N395" s="23" t="str">
        <f>IFERROR(VLOOKUP(A395,'[1]CT AR'!$1:$1048576,2,0),"")</f>
        <v/>
      </c>
      <c r="O395" s="24" t="str">
        <f t="shared" ca="1" si="26"/>
        <v/>
      </c>
      <c r="P395" t="str">
        <f t="shared" si="27"/>
        <v/>
      </c>
    </row>
    <row r="396" spans="1:16" x14ac:dyDescent="0.3">
      <c r="A396" t="s">
        <v>5469</v>
      </c>
      <c r="B396" t="str">
        <f>IFERROR(VLOOKUP(A396,'[1]TS Autopress'!$1:$1048576,2,0),"")</f>
        <v/>
      </c>
      <c r="C396" s="19" t="str">
        <f>IFERROR(VLOOKUP(A396,'[1]TS Autopress'!$1:$1048576,3,0),"")</f>
        <v/>
      </c>
      <c r="D396" s="20">
        <v>7700000</v>
      </c>
      <c r="E396" s="20">
        <v>6000000</v>
      </c>
      <c r="F396" s="13" t="s">
        <v>5398</v>
      </c>
      <c r="G396" s="20">
        <v>7931000</v>
      </c>
      <c r="H396" s="20">
        <v>7700000</v>
      </c>
      <c r="I396" s="20">
        <v>7623000</v>
      </c>
      <c r="J396" s="20">
        <v>7161000</v>
      </c>
      <c r="K396" s="25">
        <v>7890000</v>
      </c>
      <c r="L396" s="20">
        <f t="shared" si="24"/>
        <v>190000</v>
      </c>
      <c r="M396" s="22">
        <f t="shared" si="25"/>
        <v>0.77922077922077926</v>
      </c>
      <c r="N396" s="23" t="str">
        <f>IFERROR(VLOOKUP(A396,'[1]CT AR'!$1:$1048576,2,0),"")</f>
        <v/>
      </c>
      <c r="O396" s="24" t="str">
        <f t="shared" ca="1" si="26"/>
        <v/>
      </c>
      <c r="P396" t="str">
        <f t="shared" si="27"/>
        <v/>
      </c>
    </row>
    <row r="397" spans="1:16" x14ac:dyDescent="0.3">
      <c r="A397" t="s">
        <v>5470</v>
      </c>
      <c r="B397" t="str">
        <f>IFERROR(VLOOKUP(A397,'[1]TS Autopress'!$1:$1048576,2,0),"")</f>
        <v/>
      </c>
      <c r="C397" s="19" t="str">
        <f>IFERROR(VLOOKUP(A397,'[1]TS Autopress'!$1:$1048576,3,0),"")</f>
        <v/>
      </c>
      <c r="D397" s="20">
        <v>23600000</v>
      </c>
      <c r="E397" s="20">
        <v>19200000</v>
      </c>
      <c r="F397" s="13" t="s">
        <v>4033</v>
      </c>
      <c r="G397" s="20">
        <v>23600000</v>
      </c>
      <c r="H397" s="20">
        <v>22892000</v>
      </c>
      <c r="I397" s="20">
        <v>22184000</v>
      </c>
      <c r="J397" s="20">
        <v>21240000</v>
      </c>
      <c r="K397" s="25">
        <v>23590000</v>
      </c>
      <c r="L397" s="20">
        <f t="shared" si="24"/>
        <v>-10000</v>
      </c>
      <c r="M397" s="22">
        <f t="shared" si="25"/>
        <v>0.81355932203389836</v>
      </c>
      <c r="N397" s="23" t="str">
        <f>IFERROR(VLOOKUP(A397,'[1]CT AR'!$1:$1048576,2,0),"")</f>
        <v/>
      </c>
      <c r="O397" s="24" t="str">
        <f t="shared" ca="1" si="26"/>
        <v/>
      </c>
      <c r="P397" t="str">
        <f t="shared" si="27"/>
        <v/>
      </c>
    </row>
    <row r="398" spans="1:16" x14ac:dyDescent="0.3">
      <c r="A398" t="s">
        <v>5471</v>
      </c>
      <c r="B398" t="str">
        <f>IFERROR(VLOOKUP(A398,'[1]TS Autopress'!$1:$1048576,2,0),"")</f>
        <v/>
      </c>
      <c r="C398" s="19" t="str">
        <f>IFERROR(VLOOKUP(A398,'[1]TS Autopress'!$1:$1048576,3,0),"")</f>
        <v/>
      </c>
      <c r="D398" s="20">
        <v>18480000</v>
      </c>
      <c r="E398" s="20">
        <v>14500000</v>
      </c>
      <c r="F398" s="13" t="s">
        <v>5399</v>
      </c>
      <c r="G398" s="20">
        <v>17186400</v>
      </c>
      <c r="H398" s="20">
        <v>16632000</v>
      </c>
      <c r="I398" s="20">
        <v>15708000</v>
      </c>
      <c r="J398" s="20">
        <v>14784000</v>
      </c>
      <c r="K398" s="25">
        <v>16990000</v>
      </c>
      <c r="L398" s="20">
        <f t="shared" si="24"/>
        <v>-1490000</v>
      </c>
      <c r="M398" s="22">
        <f t="shared" si="25"/>
        <v>0.78463203463203468</v>
      </c>
      <c r="N398" s="23" t="str">
        <f>IFERROR(VLOOKUP(A398,'[1]CT AR'!$1:$1048576,2,0),"")</f>
        <v/>
      </c>
      <c r="O398" s="24" t="str">
        <f t="shared" ca="1" si="26"/>
        <v/>
      </c>
      <c r="P398" t="str">
        <f t="shared" si="27"/>
        <v/>
      </c>
    </row>
    <row r="399" spans="1:16" x14ac:dyDescent="0.3">
      <c r="A399" t="s">
        <v>5472</v>
      </c>
      <c r="B399" t="str">
        <f>IFERROR(VLOOKUP(A399,'[1]TS Autopress'!$1:$1048576,2,0),"")</f>
        <v/>
      </c>
      <c r="C399" s="19" t="str">
        <f>IFERROR(VLOOKUP(A399,'[1]TS Autopress'!$1:$1048576,3,0),"")</f>
        <v/>
      </c>
      <c r="D399" s="20">
        <v>7130000</v>
      </c>
      <c r="E399" s="20">
        <v>6200000</v>
      </c>
      <c r="F399" s="13" t="s">
        <v>5398</v>
      </c>
      <c r="G399" s="20">
        <v>7343900</v>
      </c>
      <c r="H399" s="20">
        <v>7130000</v>
      </c>
      <c r="I399" s="20">
        <v>7058700</v>
      </c>
      <c r="J399" s="20">
        <v>6630900</v>
      </c>
      <c r="K399" s="25">
        <v>7390000</v>
      </c>
      <c r="L399" s="20">
        <f t="shared" si="24"/>
        <v>260000</v>
      </c>
      <c r="M399" s="22">
        <f t="shared" si="25"/>
        <v>0.86956521739130432</v>
      </c>
      <c r="N399" s="23" t="str">
        <f>IFERROR(VLOOKUP(A399,'[1]CT AR'!$1:$1048576,2,0),"")</f>
        <v/>
      </c>
      <c r="O399" s="24" t="str">
        <f t="shared" ca="1" si="26"/>
        <v/>
      </c>
      <c r="P399" t="str">
        <f t="shared" si="27"/>
        <v/>
      </c>
    </row>
    <row r="400" spans="1:16" x14ac:dyDescent="0.3">
      <c r="A400" t="s">
        <v>5473</v>
      </c>
      <c r="B400" t="str">
        <f>IFERROR(VLOOKUP(A400,'[1]TS Autopress'!$1:$1048576,2,0),"")</f>
        <v/>
      </c>
      <c r="C400" s="19" t="str">
        <f>IFERROR(VLOOKUP(A400,'[1]TS Autopress'!$1:$1048576,3,0),"")</f>
        <v/>
      </c>
      <c r="D400" s="20">
        <v>10180000</v>
      </c>
      <c r="E400" s="20">
        <v>8000000</v>
      </c>
      <c r="F400" s="13" t="s">
        <v>4033</v>
      </c>
      <c r="G400" s="20">
        <v>10180000</v>
      </c>
      <c r="H400" s="20">
        <v>9874600</v>
      </c>
      <c r="I400" s="20">
        <v>9569200</v>
      </c>
      <c r="J400" s="20">
        <v>9162000</v>
      </c>
      <c r="K400" s="25">
        <v>9690000</v>
      </c>
      <c r="L400" s="20">
        <f t="shared" si="24"/>
        <v>-490000</v>
      </c>
      <c r="M400" s="22">
        <f t="shared" si="25"/>
        <v>0.78585461689587421</v>
      </c>
      <c r="N400" s="23" t="str">
        <f>IFERROR(VLOOKUP(A400,'[1]CT AR'!$1:$1048576,2,0),"")</f>
        <v/>
      </c>
      <c r="O400" s="24" t="str">
        <f t="shared" ca="1" si="26"/>
        <v/>
      </c>
      <c r="P400" t="str">
        <f t="shared" si="27"/>
        <v/>
      </c>
    </row>
    <row r="401" spans="1:16" x14ac:dyDescent="0.3">
      <c r="A401" t="s">
        <v>5357</v>
      </c>
      <c r="B401" t="str">
        <f>IFERROR(VLOOKUP(A401,'[1]TS Autopress'!$1:$1048576,2,0),"")</f>
        <v/>
      </c>
      <c r="C401" s="19" t="str">
        <f>IFERROR(VLOOKUP(A401,'[1]TS Autopress'!$1:$1048576,3,0),"")</f>
        <v/>
      </c>
      <c r="D401" s="20">
        <v>8200000</v>
      </c>
      <c r="E401" s="20">
        <v>7000000</v>
      </c>
      <c r="F401" s="13" t="s">
        <v>5398</v>
      </c>
      <c r="G401" s="20">
        <v>8446000</v>
      </c>
      <c r="H401" s="20">
        <v>8200000</v>
      </c>
      <c r="I401" s="20">
        <v>8118000</v>
      </c>
      <c r="J401" s="20">
        <v>7626000</v>
      </c>
      <c r="K401" s="25">
        <v>8390000</v>
      </c>
      <c r="L401" s="20">
        <f t="shared" ref="L401:L464" si="28">K401-D401</f>
        <v>190000</v>
      </c>
      <c r="M401" s="22">
        <f t="shared" ref="M401:M464" si="29">E401/D401</f>
        <v>0.85365853658536583</v>
      </c>
      <c r="N401" s="23" t="str">
        <f>IFERROR(VLOOKUP(A401,'[1]CT AR'!$1:$1048576,2,0),"")</f>
        <v/>
      </c>
      <c r="O401" s="24" t="str">
        <f t="shared" ref="O401:O464" ca="1" si="30">IF(N401="","",TODAY()-N401)</f>
        <v/>
      </c>
      <c r="P401" t="str">
        <f t="shared" ref="P401:P464" si="31">IF(N401="", "", IF(K401 &gt; D401, "SOBRE MERCADO", IF(K401 &lt; D401, "BAJO MERCADO", "ALINEADO")))</f>
        <v/>
      </c>
    </row>
    <row r="402" spans="1:16" x14ac:dyDescent="0.3">
      <c r="A402" t="s">
        <v>5474</v>
      </c>
      <c r="B402" t="str">
        <f>IFERROR(VLOOKUP(A402,'[1]TS Autopress'!$1:$1048576,2,0),"")</f>
        <v/>
      </c>
      <c r="C402" s="19" t="str">
        <f>IFERROR(VLOOKUP(A402,'[1]TS Autopress'!$1:$1048576,3,0),"")</f>
        <v/>
      </c>
      <c r="D402" s="20">
        <v>19600000</v>
      </c>
      <c r="E402" s="20">
        <v>15000000</v>
      </c>
      <c r="F402" s="13" t="s">
        <v>5399</v>
      </c>
      <c r="G402" s="20">
        <v>18228000</v>
      </c>
      <c r="H402" s="20">
        <v>17640000</v>
      </c>
      <c r="I402" s="20">
        <v>16660000</v>
      </c>
      <c r="J402" s="20">
        <v>15680000</v>
      </c>
      <c r="K402" s="25">
        <v>18190000</v>
      </c>
      <c r="L402" s="20">
        <f t="shared" si="28"/>
        <v>-1410000</v>
      </c>
      <c r="M402" s="22">
        <f t="shared" si="29"/>
        <v>0.76530612244897955</v>
      </c>
      <c r="N402" s="23" t="str">
        <f>IFERROR(VLOOKUP(A402,'[1]CT AR'!$1:$1048576,2,0),"")</f>
        <v/>
      </c>
      <c r="O402" s="24" t="str">
        <f t="shared" ca="1" si="30"/>
        <v/>
      </c>
      <c r="P402" t="str">
        <f t="shared" si="31"/>
        <v/>
      </c>
    </row>
    <row r="403" spans="1:16" x14ac:dyDescent="0.3">
      <c r="A403" t="s">
        <v>5475</v>
      </c>
      <c r="B403" t="str">
        <f>IFERROR(VLOOKUP(A403,'[1]TS Autopress'!$1:$1048576,2,0),"")</f>
        <v/>
      </c>
      <c r="C403" s="19" t="str">
        <f>IFERROR(VLOOKUP(A403,'[1]TS Autopress'!$1:$1048576,3,0),"")</f>
        <v/>
      </c>
      <c r="D403" s="20">
        <v>15000000</v>
      </c>
      <c r="E403" s="20">
        <v>12500000</v>
      </c>
      <c r="F403" s="13" t="s">
        <v>4033</v>
      </c>
      <c r="G403" s="20">
        <v>15000000</v>
      </c>
      <c r="H403" s="20">
        <v>14550000</v>
      </c>
      <c r="I403" s="20">
        <v>14100000</v>
      </c>
      <c r="J403" s="20">
        <v>13500000</v>
      </c>
      <c r="K403" s="25">
        <v>14990000</v>
      </c>
      <c r="L403" s="20">
        <f t="shared" si="28"/>
        <v>-10000</v>
      </c>
      <c r="M403" s="22">
        <f t="shared" si="29"/>
        <v>0.83333333333333337</v>
      </c>
      <c r="N403" s="23" t="str">
        <f>IFERROR(VLOOKUP(A403,'[1]CT AR'!$1:$1048576,2,0),"")</f>
        <v/>
      </c>
      <c r="O403" s="24" t="str">
        <f t="shared" ca="1" si="30"/>
        <v/>
      </c>
      <c r="P403" t="str">
        <f t="shared" si="31"/>
        <v/>
      </c>
    </row>
    <row r="404" spans="1:16" x14ac:dyDescent="0.3">
      <c r="A404" t="s">
        <v>5476</v>
      </c>
      <c r="B404" t="str">
        <f>IFERROR(VLOOKUP(A404,'[1]TS Autopress'!$1:$1048576,2,0),"")</f>
        <v/>
      </c>
      <c r="C404" s="19" t="str">
        <f>IFERROR(VLOOKUP(A404,'[1]TS Autopress'!$1:$1048576,3,0),"")</f>
        <v/>
      </c>
      <c r="D404" s="20">
        <v>15000000</v>
      </c>
      <c r="E404" s="20">
        <v>12500000</v>
      </c>
      <c r="F404" s="13" t="s">
        <v>4033</v>
      </c>
      <c r="G404" s="20">
        <v>15000000</v>
      </c>
      <c r="H404" s="20">
        <v>14550000</v>
      </c>
      <c r="I404" s="20">
        <v>14100000</v>
      </c>
      <c r="J404" s="20">
        <v>13500000</v>
      </c>
      <c r="K404" s="25">
        <v>14990000</v>
      </c>
      <c r="L404" s="20">
        <f t="shared" si="28"/>
        <v>-10000</v>
      </c>
      <c r="M404" s="22">
        <f t="shared" si="29"/>
        <v>0.83333333333333337</v>
      </c>
      <c r="N404" s="23" t="str">
        <f>IFERROR(VLOOKUP(A404,'[1]CT AR'!$1:$1048576,2,0),"")</f>
        <v/>
      </c>
      <c r="O404" s="24" t="str">
        <f t="shared" ca="1" si="30"/>
        <v/>
      </c>
      <c r="P404" t="str">
        <f t="shared" si="31"/>
        <v/>
      </c>
    </row>
    <row r="405" spans="1:16" x14ac:dyDescent="0.3">
      <c r="A405" t="s">
        <v>5356</v>
      </c>
      <c r="B405" t="str">
        <f>IFERROR(VLOOKUP(A405,'[1]TS Autopress'!$1:$1048576,2,0),"")</f>
        <v/>
      </c>
      <c r="C405" s="19" t="str">
        <f>IFERROR(VLOOKUP(A405,'[1]TS Autopress'!$1:$1048576,3,0),"")</f>
        <v/>
      </c>
      <c r="D405" s="20">
        <v>12100000</v>
      </c>
      <c r="E405" s="20">
        <v>10300000</v>
      </c>
      <c r="F405" s="13" t="s">
        <v>4033</v>
      </c>
      <c r="G405" s="20">
        <v>12100000</v>
      </c>
      <c r="H405" s="20">
        <v>11737000</v>
      </c>
      <c r="I405" s="20">
        <v>11374000</v>
      </c>
      <c r="J405" s="20">
        <v>10890000</v>
      </c>
      <c r="K405" s="25">
        <v>12190000</v>
      </c>
      <c r="L405" s="20">
        <f t="shared" si="28"/>
        <v>90000</v>
      </c>
      <c r="M405" s="22">
        <f t="shared" si="29"/>
        <v>0.85123966942148765</v>
      </c>
      <c r="N405" s="23" t="str">
        <f>IFERROR(VLOOKUP(A405,'[1]CT AR'!$1:$1048576,2,0),"")</f>
        <v/>
      </c>
      <c r="O405" s="24" t="str">
        <f t="shared" ca="1" si="30"/>
        <v/>
      </c>
      <c r="P405" t="str">
        <f t="shared" si="31"/>
        <v/>
      </c>
    </row>
    <row r="406" spans="1:16" x14ac:dyDescent="0.3">
      <c r="A406" t="s">
        <v>5364</v>
      </c>
      <c r="B406" t="str">
        <f>IFERROR(VLOOKUP(A406,'[1]TS Autopress'!$1:$1048576,2,0),"")</f>
        <v/>
      </c>
      <c r="C406" s="19" t="str">
        <f>IFERROR(VLOOKUP(A406,'[1]TS Autopress'!$1:$1048576,3,0),"")</f>
        <v/>
      </c>
      <c r="D406" s="20">
        <v>12000000</v>
      </c>
      <c r="E406" s="20">
        <v>9000000</v>
      </c>
      <c r="F406" s="13" t="s">
        <v>4033</v>
      </c>
      <c r="G406" s="20">
        <v>12000000</v>
      </c>
      <c r="H406" s="20">
        <v>11640000</v>
      </c>
      <c r="I406" s="20">
        <v>11280000</v>
      </c>
      <c r="J406" s="20">
        <v>10800000</v>
      </c>
      <c r="K406" s="25">
        <v>11990000</v>
      </c>
      <c r="L406" s="20">
        <f t="shared" si="28"/>
        <v>-10000</v>
      </c>
      <c r="M406" s="22">
        <f t="shared" si="29"/>
        <v>0.75</v>
      </c>
      <c r="N406" s="23" t="str">
        <f>IFERROR(VLOOKUP(A406,'[1]CT AR'!$1:$1048576,2,0),"")</f>
        <v/>
      </c>
      <c r="O406" s="24" t="str">
        <f t="shared" ca="1" si="30"/>
        <v/>
      </c>
      <c r="P406" t="str">
        <f t="shared" si="31"/>
        <v/>
      </c>
    </row>
    <row r="407" spans="1:16" x14ac:dyDescent="0.3">
      <c r="A407" t="s">
        <v>5477</v>
      </c>
      <c r="B407" t="str">
        <f>IFERROR(VLOOKUP(A407,'[1]TS Autopress'!$1:$1048576,2,0),"")</f>
        <v/>
      </c>
      <c r="C407" s="19" t="str">
        <f>IFERROR(VLOOKUP(A407,'[1]TS Autopress'!$1:$1048576,3,0),"")</f>
        <v/>
      </c>
      <c r="D407" s="20">
        <v>17100000</v>
      </c>
      <c r="E407" s="20">
        <v>13800000</v>
      </c>
      <c r="F407" s="13" t="s">
        <v>4033</v>
      </c>
      <c r="G407" s="20">
        <v>17100000</v>
      </c>
      <c r="H407" s="20">
        <v>16587000</v>
      </c>
      <c r="I407" s="20">
        <v>16074000</v>
      </c>
      <c r="J407" s="20">
        <v>15390000</v>
      </c>
      <c r="K407" s="25">
        <v>16990000</v>
      </c>
      <c r="L407" s="20">
        <f t="shared" si="28"/>
        <v>-110000</v>
      </c>
      <c r="M407" s="22">
        <f t="shared" si="29"/>
        <v>0.80701754385964908</v>
      </c>
      <c r="N407" s="23" t="str">
        <f>IFERROR(VLOOKUP(A407,'[1]CT AR'!$1:$1048576,2,0),"")</f>
        <v/>
      </c>
      <c r="O407" s="24" t="str">
        <f t="shared" ca="1" si="30"/>
        <v/>
      </c>
      <c r="P407" t="str">
        <f t="shared" si="31"/>
        <v/>
      </c>
    </row>
    <row r="408" spans="1:16" x14ac:dyDescent="0.3">
      <c r="A408" t="s">
        <v>5478</v>
      </c>
      <c r="B408" t="str">
        <f>IFERROR(VLOOKUP(A408,'[1]TS Autopress'!$1:$1048576,2,0),"")</f>
        <v/>
      </c>
      <c r="C408" s="19" t="str">
        <f>IFERROR(VLOOKUP(A408,'[1]TS Autopress'!$1:$1048576,3,0),"")</f>
        <v/>
      </c>
      <c r="D408" s="20">
        <v>15600000</v>
      </c>
      <c r="E408" s="20">
        <v>12500000</v>
      </c>
      <c r="F408" s="13" t="s">
        <v>4033</v>
      </c>
      <c r="G408" s="20">
        <v>15600000</v>
      </c>
      <c r="H408" s="20">
        <v>15132000</v>
      </c>
      <c r="I408" s="20">
        <v>14664000</v>
      </c>
      <c r="J408" s="20">
        <v>14040000</v>
      </c>
      <c r="K408" s="25">
        <v>14990000</v>
      </c>
      <c r="L408" s="20">
        <f t="shared" si="28"/>
        <v>-610000</v>
      </c>
      <c r="M408" s="22">
        <f t="shared" si="29"/>
        <v>0.80128205128205132</v>
      </c>
      <c r="N408" s="23" t="str">
        <f>IFERROR(VLOOKUP(A408,'[1]CT AR'!$1:$1048576,2,0),"")</f>
        <v/>
      </c>
      <c r="O408" s="24" t="str">
        <f t="shared" ca="1" si="30"/>
        <v/>
      </c>
      <c r="P408" t="str">
        <f t="shared" si="31"/>
        <v/>
      </c>
    </row>
    <row r="409" spans="1:16" x14ac:dyDescent="0.3">
      <c r="A409" t="s">
        <v>5479</v>
      </c>
      <c r="B409" t="str">
        <f>IFERROR(VLOOKUP(A409,'[1]TS Autopress'!$1:$1048576,2,0),"")</f>
        <v/>
      </c>
      <c r="C409" s="19" t="str">
        <f>IFERROR(VLOOKUP(A409,'[1]TS Autopress'!$1:$1048576,3,0),"")</f>
        <v/>
      </c>
      <c r="D409" s="20">
        <v>8300000</v>
      </c>
      <c r="E409" s="20">
        <v>6900000</v>
      </c>
      <c r="F409" s="13" t="s">
        <v>5398</v>
      </c>
      <c r="G409" s="20">
        <v>8549000</v>
      </c>
      <c r="H409" s="20">
        <v>8300000</v>
      </c>
      <c r="I409" s="20">
        <v>8217000</v>
      </c>
      <c r="J409" s="20">
        <v>7719000</v>
      </c>
      <c r="K409" s="25">
        <v>8490000</v>
      </c>
      <c r="L409" s="20">
        <f t="shared" si="28"/>
        <v>190000</v>
      </c>
      <c r="M409" s="22">
        <f t="shared" si="29"/>
        <v>0.83132530120481929</v>
      </c>
      <c r="N409" s="23" t="str">
        <f>IFERROR(VLOOKUP(A409,'[1]CT AR'!$1:$1048576,2,0),"")</f>
        <v/>
      </c>
      <c r="O409" s="24" t="str">
        <f t="shared" ca="1" si="30"/>
        <v/>
      </c>
      <c r="P409" t="str">
        <f t="shared" si="31"/>
        <v/>
      </c>
    </row>
    <row r="410" spans="1:16" x14ac:dyDescent="0.3">
      <c r="A410" t="s">
        <v>5480</v>
      </c>
      <c r="B410" t="str">
        <f>IFERROR(VLOOKUP(A410,'[1]TS Autopress'!$1:$1048576,2,0),"")</f>
        <v/>
      </c>
      <c r="C410" s="19" t="str">
        <f>IFERROR(VLOOKUP(A410,'[1]TS Autopress'!$1:$1048576,3,0),"")</f>
        <v/>
      </c>
      <c r="D410" s="20">
        <v>11700000</v>
      </c>
      <c r="E410" s="20">
        <v>9700000</v>
      </c>
      <c r="F410" s="13" t="s">
        <v>4033</v>
      </c>
      <c r="G410" s="20">
        <v>11700000</v>
      </c>
      <c r="H410" s="20">
        <v>11349000</v>
      </c>
      <c r="I410" s="20">
        <v>10998000</v>
      </c>
      <c r="J410" s="20">
        <v>10530000</v>
      </c>
      <c r="K410" s="25">
        <v>11690000</v>
      </c>
      <c r="L410" s="20">
        <f t="shared" si="28"/>
        <v>-10000</v>
      </c>
      <c r="M410" s="22">
        <f t="shared" si="29"/>
        <v>0.82905982905982911</v>
      </c>
      <c r="N410" s="23" t="str">
        <f>IFERROR(VLOOKUP(A410,'[1]CT AR'!$1:$1048576,2,0),"")</f>
        <v/>
      </c>
      <c r="O410" s="24" t="str">
        <f t="shared" ca="1" si="30"/>
        <v/>
      </c>
      <c r="P410" t="str">
        <f t="shared" si="31"/>
        <v/>
      </c>
    </row>
    <row r="411" spans="1:16" x14ac:dyDescent="0.3">
      <c r="A411" t="s">
        <v>5481</v>
      </c>
      <c r="B411" t="str">
        <f>IFERROR(VLOOKUP(A411,'[1]TS Autopress'!$1:$1048576,2,0),"")</f>
        <v/>
      </c>
      <c r="C411" s="19" t="str">
        <f>IFERROR(VLOOKUP(A411,'[1]TS Autopress'!$1:$1048576,3,0),"")</f>
        <v/>
      </c>
      <c r="D411" s="20">
        <v>22600000</v>
      </c>
      <c r="E411" s="20">
        <v>20000000</v>
      </c>
      <c r="F411" s="13" t="s">
        <v>4033</v>
      </c>
      <c r="G411" s="20">
        <v>22600000</v>
      </c>
      <c r="H411" s="20">
        <v>21922000</v>
      </c>
      <c r="I411" s="20">
        <v>21244000</v>
      </c>
      <c r="J411" s="20">
        <v>20340000</v>
      </c>
      <c r="K411" s="25">
        <v>22590000</v>
      </c>
      <c r="L411" s="20">
        <f t="shared" si="28"/>
        <v>-10000</v>
      </c>
      <c r="M411" s="22">
        <f t="shared" si="29"/>
        <v>0.88495575221238942</v>
      </c>
      <c r="N411" s="23" t="str">
        <f>IFERROR(VLOOKUP(A411,'[1]CT AR'!$1:$1048576,2,0),"")</f>
        <v/>
      </c>
      <c r="O411" s="24" t="str">
        <f t="shared" ca="1" si="30"/>
        <v/>
      </c>
      <c r="P411" t="str">
        <f t="shared" si="31"/>
        <v/>
      </c>
    </row>
    <row r="412" spans="1:16" x14ac:dyDescent="0.3">
      <c r="A412" t="s">
        <v>5482</v>
      </c>
      <c r="B412" t="str">
        <f>IFERROR(VLOOKUP(A412,'[1]TS Autopress'!$1:$1048576,2,0),"")</f>
        <v/>
      </c>
      <c r="C412" s="19" t="str">
        <f>IFERROR(VLOOKUP(A412,'[1]TS Autopress'!$1:$1048576,3,0),"")</f>
        <v/>
      </c>
      <c r="D412" s="20">
        <v>18800000</v>
      </c>
      <c r="E412" s="20">
        <v>15500000</v>
      </c>
      <c r="F412" s="13" t="s">
        <v>4033</v>
      </c>
      <c r="G412" s="20">
        <v>18800000</v>
      </c>
      <c r="H412" s="20">
        <v>18236000</v>
      </c>
      <c r="I412" s="20">
        <v>17672000</v>
      </c>
      <c r="J412" s="20">
        <v>16920000</v>
      </c>
      <c r="K412" s="25">
        <v>18790000</v>
      </c>
      <c r="L412" s="20">
        <f t="shared" si="28"/>
        <v>-10000</v>
      </c>
      <c r="M412" s="22">
        <f t="shared" si="29"/>
        <v>0.82446808510638303</v>
      </c>
      <c r="N412" s="23" t="str">
        <f>IFERROR(VLOOKUP(A412,'[1]CT AR'!$1:$1048576,2,0),"")</f>
        <v/>
      </c>
      <c r="O412" s="24" t="str">
        <f t="shared" ca="1" si="30"/>
        <v/>
      </c>
      <c r="P412" t="str">
        <f t="shared" si="31"/>
        <v/>
      </c>
    </row>
    <row r="413" spans="1:16" x14ac:dyDescent="0.3">
      <c r="A413" t="s">
        <v>5314</v>
      </c>
      <c r="B413" t="str">
        <f>IFERROR(VLOOKUP(A413,'[1]TS Autopress'!$1:$1048576,2,0),"")</f>
        <v/>
      </c>
      <c r="C413" s="19" t="str">
        <f>IFERROR(VLOOKUP(A413,'[1]TS Autopress'!$1:$1048576,3,0),"")</f>
        <v/>
      </c>
      <c r="D413" s="20">
        <v>18100000</v>
      </c>
      <c r="E413" s="20">
        <v>15200000</v>
      </c>
      <c r="F413" s="13" t="s">
        <v>4033</v>
      </c>
      <c r="G413" s="20">
        <v>18100000</v>
      </c>
      <c r="H413" s="20">
        <v>17557000</v>
      </c>
      <c r="I413" s="20">
        <v>17014000</v>
      </c>
      <c r="J413" s="20">
        <v>16290000</v>
      </c>
      <c r="K413" s="25">
        <v>18190000</v>
      </c>
      <c r="L413" s="20">
        <f t="shared" si="28"/>
        <v>90000</v>
      </c>
      <c r="M413" s="22">
        <f t="shared" si="29"/>
        <v>0.83977900552486184</v>
      </c>
      <c r="N413" s="23" t="str">
        <f>IFERROR(VLOOKUP(A413,'[1]CT AR'!$1:$1048576,2,0),"")</f>
        <v/>
      </c>
      <c r="O413" s="24" t="str">
        <f t="shared" ca="1" si="30"/>
        <v/>
      </c>
      <c r="P413" t="str">
        <f t="shared" si="31"/>
        <v/>
      </c>
    </row>
    <row r="414" spans="1:16" x14ac:dyDescent="0.3">
      <c r="A414" t="s">
        <v>5483</v>
      </c>
      <c r="B414" t="str">
        <f>IFERROR(VLOOKUP(A414,'[1]TS Autopress'!$1:$1048576,2,0),"")</f>
        <v/>
      </c>
      <c r="C414" s="19" t="str">
        <f>IFERROR(VLOOKUP(A414,'[1]TS Autopress'!$1:$1048576,3,0),"")</f>
        <v/>
      </c>
      <c r="D414" s="20">
        <v>11300000</v>
      </c>
      <c r="E414" s="20">
        <v>9700000</v>
      </c>
      <c r="F414" s="13" t="s">
        <v>5398</v>
      </c>
      <c r="G414" s="20">
        <v>11639000</v>
      </c>
      <c r="H414" s="20">
        <v>11300000</v>
      </c>
      <c r="I414" s="20">
        <v>11187000</v>
      </c>
      <c r="J414" s="20">
        <v>10509000</v>
      </c>
      <c r="K414" s="25">
        <v>11290000</v>
      </c>
      <c r="L414" s="20">
        <f t="shared" si="28"/>
        <v>-10000</v>
      </c>
      <c r="M414" s="22">
        <f t="shared" si="29"/>
        <v>0.8584070796460177</v>
      </c>
      <c r="N414" s="23" t="str">
        <f>IFERROR(VLOOKUP(A414,'[1]CT AR'!$1:$1048576,2,0),"")</f>
        <v/>
      </c>
      <c r="O414" s="24" t="str">
        <f t="shared" ca="1" si="30"/>
        <v/>
      </c>
      <c r="P414" t="str">
        <f t="shared" si="31"/>
        <v/>
      </c>
    </row>
    <row r="415" spans="1:16" x14ac:dyDescent="0.3">
      <c r="A415" t="s">
        <v>5484</v>
      </c>
      <c r="B415" t="str">
        <f>IFERROR(VLOOKUP(A415,'[1]TS Autopress'!$1:$1048576,2,0),"")</f>
        <v/>
      </c>
      <c r="C415" s="19" t="str">
        <f>IFERROR(VLOOKUP(A415,'[1]TS Autopress'!$1:$1048576,3,0),"")</f>
        <v/>
      </c>
      <c r="D415" s="20">
        <v>6100000</v>
      </c>
      <c r="E415" s="20">
        <v>5200000</v>
      </c>
      <c r="F415" s="13" t="s">
        <v>5398</v>
      </c>
      <c r="G415" s="20">
        <v>6283000</v>
      </c>
      <c r="H415" s="20">
        <v>6100000</v>
      </c>
      <c r="I415" s="20">
        <v>6039000</v>
      </c>
      <c r="J415" s="20">
        <v>5673000</v>
      </c>
      <c r="K415" s="25">
        <v>6290000</v>
      </c>
      <c r="L415" s="20">
        <f t="shared" si="28"/>
        <v>190000</v>
      </c>
      <c r="M415" s="22">
        <f t="shared" si="29"/>
        <v>0.85245901639344257</v>
      </c>
      <c r="N415" s="23" t="str">
        <f>IFERROR(VLOOKUP(A415,'[1]CT AR'!$1:$1048576,2,0),"")</f>
        <v/>
      </c>
      <c r="O415" s="24" t="str">
        <f t="shared" ca="1" si="30"/>
        <v/>
      </c>
      <c r="P415" t="str">
        <f t="shared" si="31"/>
        <v/>
      </c>
    </row>
    <row r="416" spans="1:16" x14ac:dyDescent="0.3">
      <c r="A416" t="s">
        <v>5485</v>
      </c>
      <c r="B416" t="str">
        <f>IFERROR(VLOOKUP(A416,'[1]TS Autopress'!$1:$1048576,2,0),"")</f>
        <v/>
      </c>
      <c r="C416" s="19" t="str">
        <f>IFERROR(VLOOKUP(A416,'[1]TS Autopress'!$1:$1048576,3,0),"")</f>
        <v/>
      </c>
      <c r="D416" s="20">
        <v>9000000</v>
      </c>
      <c r="E416" s="20">
        <v>7300000</v>
      </c>
      <c r="F416" s="13" t="s">
        <v>4033</v>
      </c>
      <c r="G416" s="20">
        <v>9000000</v>
      </c>
      <c r="H416" s="20">
        <v>8730000</v>
      </c>
      <c r="I416" s="20">
        <v>8460000</v>
      </c>
      <c r="J416" s="20">
        <v>8100000</v>
      </c>
      <c r="K416" s="25">
        <v>8990000</v>
      </c>
      <c r="L416" s="20">
        <f t="shared" si="28"/>
        <v>-10000</v>
      </c>
      <c r="M416" s="22">
        <f t="shared" si="29"/>
        <v>0.81111111111111112</v>
      </c>
      <c r="N416" s="23" t="str">
        <f>IFERROR(VLOOKUP(A416,'[1]CT AR'!$1:$1048576,2,0),"")</f>
        <v/>
      </c>
      <c r="O416" s="24" t="str">
        <f t="shared" ca="1" si="30"/>
        <v/>
      </c>
      <c r="P416" t="str">
        <f t="shared" si="31"/>
        <v/>
      </c>
    </row>
    <row r="417" spans="1:16" x14ac:dyDescent="0.3">
      <c r="A417" t="s">
        <v>5486</v>
      </c>
      <c r="B417" t="str">
        <f>IFERROR(VLOOKUP(A417,'[1]TS Autopress'!$1:$1048576,2,0),"")</f>
        <v/>
      </c>
      <c r="C417" s="19" t="str">
        <f>IFERROR(VLOOKUP(A417,'[1]TS Autopress'!$1:$1048576,3,0),"")</f>
        <v/>
      </c>
      <c r="D417" s="20">
        <v>7700000</v>
      </c>
      <c r="E417" s="20">
        <v>5800000</v>
      </c>
      <c r="F417" s="13" t="s">
        <v>4033</v>
      </c>
      <c r="G417" s="20">
        <v>7700000</v>
      </c>
      <c r="H417" s="20">
        <v>7469000</v>
      </c>
      <c r="I417" s="20">
        <v>7238000</v>
      </c>
      <c r="J417" s="20">
        <v>6930000</v>
      </c>
      <c r="K417" s="25">
        <v>7490000</v>
      </c>
      <c r="L417" s="20">
        <f t="shared" si="28"/>
        <v>-210000</v>
      </c>
      <c r="M417" s="22">
        <f t="shared" si="29"/>
        <v>0.75324675324675328</v>
      </c>
      <c r="N417" s="23" t="str">
        <f>IFERROR(VLOOKUP(A417,'[1]CT AR'!$1:$1048576,2,0),"")</f>
        <v/>
      </c>
      <c r="O417" s="24" t="str">
        <f t="shared" ca="1" si="30"/>
        <v/>
      </c>
      <c r="P417" t="str">
        <f t="shared" si="31"/>
        <v/>
      </c>
    </row>
    <row r="418" spans="1:16" x14ac:dyDescent="0.3">
      <c r="A418" t="s">
        <v>5360</v>
      </c>
      <c r="B418" t="str">
        <f>IFERROR(VLOOKUP(A418,'[1]TS Autopress'!$1:$1048576,2,0),"")</f>
        <v/>
      </c>
      <c r="C418" s="19" t="str">
        <f>IFERROR(VLOOKUP(A418,'[1]TS Autopress'!$1:$1048576,3,0),"")</f>
        <v/>
      </c>
      <c r="D418" s="20">
        <v>8860000</v>
      </c>
      <c r="E418" s="20">
        <v>7000000</v>
      </c>
      <c r="F418" s="13" t="s">
        <v>4033</v>
      </c>
      <c r="G418" s="20">
        <v>8860000</v>
      </c>
      <c r="H418" s="20">
        <v>8594200</v>
      </c>
      <c r="I418" s="20">
        <v>8328400</v>
      </c>
      <c r="J418" s="20">
        <v>7974000</v>
      </c>
      <c r="K418" s="25">
        <v>8790000</v>
      </c>
      <c r="L418" s="20">
        <f t="shared" si="28"/>
        <v>-70000</v>
      </c>
      <c r="M418" s="22">
        <f t="shared" si="29"/>
        <v>0.79006772009029347</v>
      </c>
      <c r="N418" s="23" t="str">
        <f>IFERROR(VLOOKUP(A418,'[1]CT AR'!$1:$1048576,2,0),"")</f>
        <v/>
      </c>
      <c r="O418" s="24" t="str">
        <f t="shared" ca="1" si="30"/>
        <v/>
      </c>
      <c r="P418" t="str">
        <f t="shared" si="31"/>
        <v/>
      </c>
    </row>
    <row r="419" spans="1:16" x14ac:dyDescent="0.3">
      <c r="A419" t="s">
        <v>5487</v>
      </c>
      <c r="B419" t="str">
        <f>IFERROR(VLOOKUP(A419,'[1]TS Autopress'!$1:$1048576,2,0),"")</f>
        <v/>
      </c>
      <c r="C419" s="19" t="str">
        <f>IFERROR(VLOOKUP(A419,'[1]TS Autopress'!$1:$1048576,3,0),"")</f>
        <v/>
      </c>
      <c r="D419" s="20">
        <v>33700000</v>
      </c>
      <c r="E419" s="20">
        <v>27500000</v>
      </c>
      <c r="F419" s="13" t="s">
        <v>4033</v>
      </c>
      <c r="G419" s="20">
        <v>33700000</v>
      </c>
      <c r="H419" s="20">
        <v>32689000</v>
      </c>
      <c r="I419" s="20">
        <v>31678000</v>
      </c>
      <c r="J419" s="20">
        <v>30330000</v>
      </c>
      <c r="K419" s="25">
        <v>33690000</v>
      </c>
      <c r="L419" s="20">
        <f t="shared" si="28"/>
        <v>-10000</v>
      </c>
      <c r="M419" s="22">
        <f t="shared" si="29"/>
        <v>0.81602373887240354</v>
      </c>
      <c r="N419" s="23" t="str">
        <f>IFERROR(VLOOKUP(A419,'[1]CT AR'!$1:$1048576,2,0),"")</f>
        <v/>
      </c>
      <c r="O419" s="24" t="str">
        <f t="shared" ca="1" si="30"/>
        <v/>
      </c>
      <c r="P419" t="str">
        <f t="shared" si="31"/>
        <v/>
      </c>
    </row>
    <row r="420" spans="1:16" x14ac:dyDescent="0.3">
      <c r="A420" t="s">
        <v>5488</v>
      </c>
      <c r="B420" t="str">
        <f>IFERROR(VLOOKUP(A420,'[1]TS Autopress'!$1:$1048576,2,0),"")</f>
        <v/>
      </c>
      <c r="C420" s="19" t="str">
        <f>IFERROR(VLOOKUP(A420,'[1]TS Autopress'!$1:$1048576,3,0),"")</f>
        <v/>
      </c>
      <c r="D420" s="20">
        <v>6580000</v>
      </c>
      <c r="E420" s="20">
        <v>4800000</v>
      </c>
      <c r="F420" s="13" t="s">
        <v>5399</v>
      </c>
      <c r="G420" s="20">
        <v>6119400</v>
      </c>
      <c r="H420" s="20">
        <v>5922000</v>
      </c>
      <c r="I420" s="20">
        <v>5593000</v>
      </c>
      <c r="J420" s="20">
        <v>5264000</v>
      </c>
      <c r="K420" s="25">
        <v>6190000</v>
      </c>
      <c r="L420" s="20">
        <f t="shared" si="28"/>
        <v>-390000</v>
      </c>
      <c r="M420" s="22">
        <f t="shared" si="29"/>
        <v>0.72948328267477203</v>
      </c>
      <c r="N420" s="23" t="str">
        <f>IFERROR(VLOOKUP(A420,'[1]CT AR'!$1:$1048576,2,0),"")</f>
        <v/>
      </c>
      <c r="O420" s="24" t="str">
        <f t="shared" ca="1" si="30"/>
        <v/>
      </c>
      <c r="P420" t="str">
        <f t="shared" si="31"/>
        <v/>
      </c>
    </row>
    <row r="421" spans="1:16" x14ac:dyDescent="0.3">
      <c r="A421" t="s">
        <v>5488</v>
      </c>
      <c r="B421" t="str">
        <f>IFERROR(VLOOKUP(A421,'[1]TS Autopress'!$1:$1048576,2,0),"")</f>
        <v/>
      </c>
      <c r="C421" s="19" t="str">
        <f>IFERROR(VLOOKUP(A421,'[1]TS Autopress'!$1:$1048576,3,0),"")</f>
        <v/>
      </c>
      <c r="D421" s="20">
        <v>6580000</v>
      </c>
      <c r="E421" s="20">
        <v>4500000</v>
      </c>
      <c r="F421" s="13" t="s">
        <v>5399</v>
      </c>
      <c r="G421" s="20">
        <v>6119400</v>
      </c>
      <c r="H421" s="20">
        <v>5922000</v>
      </c>
      <c r="I421" s="20">
        <v>5593000</v>
      </c>
      <c r="J421" s="20">
        <v>5264000</v>
      </c>
      <c r="K421" s="25">
        <v>5990000</v>
      </c>
      <c r="L421" s="20">
        <f t="shared" si="28"/>
        <v>-590000</v>
      </c>
      <c r="M421" s="22">
        <f t="shared" si="29"/>
        <v>0.68389057750759874</v>
      </c>
      <c r="N421" s="23" t="str">
        <f>IFERROR(VLOOKUP(A421,'[1]CT AR'!$1:$1048576,2,0),"")</f>
        <v/>
      </c>
      <c r="O421" s="24" t="str">
        <f t="shared" ca="1" si="30"/>
        <v/>
      </c>
      <c r="P421" t="str">
        <f t="shared" si="31"/>
        <v/>
      </c>
    </row>
    <row r="422" spans="1:16" x14ac:dyDescent="0.3">
      <c r="A422" t="s">
        <v>5489</v>
      </c>
      <c r="B422" t="str">
        <f>IFERROR(VLOOKUP(A422,'[1]TS Autopress'!$1:$1048576,2,0),"")</f>
        <v/>
      </c>
      <c r="C422" s="19" t="str">
        <f>IFERROR(VLOOKUP(A422,'[1]TS Autopress'!$1:$1048576,3,0),"")</f>
        <v/>
      </c>
      <c r="D422" s="20">
        <v>8300000</v>
      </c>
      <c r="E422" s="20">
        <v>6500000</v>
      </c>
      <c r="F422" s="13" t="s">
        <v>4033</v>
      </c>
      <c r="G422" s="20">
        <v>8300000</v>
      </c>
      <c r="H422" s="20">
        <v>8051000</v>
      </c>
      <c r="I422" s="20">
        <v>7802000</v>
      </c>
      <c r="J422" s="20">
        <v>7470000</v>
      </c>
      <c r="K422" s="25">
        <v>7990000</v>
      </c>
      <c r="L422" s="20">
        <f t="shared" si="28"/>
        <v>-310000</v>
      </c>
      <c r="M422" s="22">
        <f t="shared" si="29"/>
        <v>0.7831325301204819</v>
      </c>
      <c r="N422" s="23" t="str">
        <f>IFERROR(VLOOKUP(A422,'[1]CT AR'!$1:$1048576,2,0),"")</f>
        <v/>
      </c>
      <c r="O422" s="24" t="str">
        <f t="shared" ca="1" si="30"/>
        <v/>
      </c>
      <c r="P422" t="str">
        <f t="shared" si="31"/>
        <v/>
      </c>
    </row>
    <row r="423" spans="1:16" x14ac:dyDescent="0.3">
      <c r="A423" t="s">
        <v>5313</v>
      </c>
      <c r="B423" t="str">
        <f>IFERROR(VLOOKUP(A423,'[1]TS Autopress'!$1:$1048576,2,0),"")</f>
        <v/>
      </c>
      <c r="C423" s="19" t="str">
        <f>IFERROR(VLOOKUP(A423,'[1]TS Autopress'!$1:$1048576,3,0),"")</f>
        <v/>
      </c>
      <c r="D423" s="20">
        <v>7500000</v>
      </c>
      <c r="E423" s="20">
        <v>6000000</v>
      </c>
      <c r="F423" s="13" t="s">
        <v>4033</v>
      </c>
      <c r="G423" s="20">
        <v>7500000</v>
      </c>
      <c r="H423" s="20">
        <v>7275000</v>
      </c>
      <c r="I423" s="20">
        <v>7050000</v>
      </c>
      <c r="J423" s="20">
        <v>6750000</v>
      </c>
      <c r="K423" s="25">
        <v>7490000</v>
      </c>
      <c r="L423" s="20">
        <f t="shared" si="28"/>
        <v>-10000</v>
      </c>
      <c r="M423" s="22">
        <f t="shared" si="29"/>
        <v>0.8</v>
      </c>
      <c r="N423" s="23" t="str">
        <f>IFERROR(VLOOKUP(A423,'[1]CT AR'!$1:$1048576,2,0),"")</f>
        <v/>
      </c>
      <c r="O423" s="24" t="str">
        <f t="shared" ca="1" si="30"/>
        <v/>
      </c>
      <c r="P423" t="str">
        <f t="shared" si="31"/>
        <v/>
      </c>
    </row>
    <row r="424" spans="1:16" x14ac:dyDescent="0.3">
      <c r="A424" t="s">
        <v>5490</v>
      </c>
      <c r="B424" t="str">
        <f>IFERROR(VLOOKUP(A424,'[1]TS Autopress'!$1:$1048576,2,0),"")</f>
        <v/>
      </c>
      <c r="C424" s="19" t="str">
        <f>IFERROR(VLOOKUP(A424,'[1]TS Autopress'!$1:$1048576,3,0),"")</f>
        <v/>
      </c>
      <c r="D424" s="20">
        <v>12600000</v>
      </c>
      <c r="E424" s="20">
        <v>10200000</v>
      </c>
      <c r="F424" s="13" t="s">
        <v>4033</v>
      </c>
      <c r="G424" s="20">
        <v>12600000</v>
      </c>
      <c r="H424" s="20">
        <v>12222000</v>
      </c>
      <c r="I424" s="20">
        <v>11844000</v>
      </c>
      <c r="J424" s="20">
        <v>11340000</v>
      </c>
      <c r="K424" s="25">
        <v>12490000</v>
      </c>
      <c r="L424" s="20">
        <f t="shared" si="28"/>
        <v>-110000</v>
      </c>
      <c r="M424" s="22">
        <f t="shared" si="29"/>
        <v>0.80952380952380953</v>
      </c>
      <c r="N424" s="23" t="str">
        <f>IFERROR(VLOOKUP(A424,'[1]CT AR'!$1:$1048576,2,0),"")</f>
        <v/>
      </c>
      <c r="O424" s="24" t="str">
        <f t="shared" ca="1" si="30"/>
        <v/>
      </c>
      <c r="P424" t="str">
        <f t="shared" si="31"/>
        <v/>
      </c>
    </row>
    <row r="425" spans="1:16" x14ac:dyDescent="0.3">
      <c r="A425" t="s">
        <v>5491</v>
      </c>
      <c r="B425" t="str">
        <f>IFERROR(VLOOKUP(A425,'[1]TS Autopress'!$1:$1048576,2,0),"")</f>
        <v/>
      </c>
      <c r="C425" s="19" t="str">
        <f>IFERROR(VLOOKUP(A425,'[1]TS Autopress'!$1:$1048576,3,0),"")</f>
        <v/>
      </c>
      <c r="D425" s="20">
        <v>26300000</v>
      </c>
      <c r="E425" s="20">
        <v>10200000</v>
      </c>
      <c r="F425" s="13" t="s">
        <v>4033</v>
      </c>
      <c r="G425" s="20">
        <v>26300000</v>
      </c>
      <c r="H425" s="20">
        <v>25511000</v>
      </c>
      <c r="I425" s="20">
        <v>24722000</v>
      </c>
      <c r="J425" s="20">
        <v>23670000</v>
      </c>
      <c r="K425" s="25">
        <v>12490000</v>
      </c>
      <c r="L425" s="20">
        <f t="shared" si="28"/>
        <v>-13810000</v>
      </c>
      <c r="M425" s="22">
        <f t="shared" si="29"/>
        <v>0.38783269961977185</v>
      </c>
      <c r="N425" s="23" t="str">
        <f>IFERROR(VLOOKUP(A425,'[1]CT AR'!$1:$1048576,2,0),"")</f>
        <v/>
      </c>
      <c r="O425" s="24" t="str">
        <f t="shared" ca="1" si="30"/>
        <v/>
      </c>
      <c r="P425" t="str">
        <f t="shared" si="31"/>
        <v/>
      </c>
    </row>
    <row r="426" spans="1:16" x14ac:dyDescent="0.3">
      <c r="A426" t="s">
        <v>5492</v>
      </c>
      <c r="B426" t="str">
        <f>IFERROR(VLOOKUP(A426,'[1]TS Autopress'!$1:$1048576,2,0),"")</f>
        <v/>
      </c>
      <c r="C426" s="19" t="str">
        <f>IFERROR(VLOOKUP(A426,'[1]TS Autopress'!$1:$1048576,3,0),"")</f>
        <v/>
      </c>
      <c r="D426" s="20">
        <v>19900000</v>
      </c>
      <c r="E426" s="20">
        <v>15500000</v>
      </c>
      <c r="F426" s="13" t="s">
        <v>5399</v>
      </c>
      <c r="G426" s="20">
        <v>18507000</v>
      </c>
      <c r="H426" s="20">
        <v>17910000</v>
      </c>
      <c r="I426" s="20">
        <v>16915000</v>
      </c>
      <c r="J426" s="20">
        <v>15920000</v>
      </c>
      <c r="K426" s="25">
        <v>18490000</v>
      </c>
      <c r="L426" s="20">
        <f t="shared" si="28"/>
        <v>-1410000</v>
      </c>
      <c r="M426" s="22">
        <f t="shared" si="29"/>
        <v>0.77889447236180909</v>
      </c>
      <c r="N426" s="23" t="str">
        <f>IFERROR(VLOOKUP(A426,'[1]CT AR'!$1:$1048576,2,0),"")</f>
        <v/>
      </c>
      <c r="O426" s="24" t="str">
        <f t="shared" ca="1" si="30"/>
        <v/>
      </c>
      <c r="P426" t="str">
        <f t="shared" si="31"/>
        <v/>
      </c>
    </row>
    <row r="427" spans="1:16" x14ac:dyDescent="0.3">
      <c r="A427" t="s">
        <v>5493</v>
      </c>
      <c r="B427" t="str">
        <f>IFERROR(VLOOKUP(A427,'[1]TS Autopress'!$1:$1048576,2,0),"")</f>
        <v/>
      </c>
      <c r="C427" s="19" t="str">
        <f>IFERROR(VLOOKUP(A427,'[1]TS Autopress'!$1:$1048576,3,0),"")</f>
        <v/>
      </c>
      <c r="D427" s="20">
        <v>6900000</v>
      </c>
      <c r="E427" s="20">
        <v>5800000</v>
      </c>
      <c r="F427" s="13" t="s">
        <v>5398</v>
      </c>
      <c r="G427" s="20">
        <v>7107000</v>
      </c>
      <c r="H427" s="20">
        <v>6900000</v>
      </c>
      <c r="I427" s="20">
        <v>6831000</v>
      </c>
      <c r="J427" s="20">
        <v>6417000</v>
      </c>
      <c r="K427" s="25">
        <v>7100000</v>
      </c>
      <c r="L427" s="20">
        <f t="shared" si="28"/>
        <v>200000</v>
      </c>
      <c r="M427" s="22">
        <f t="shared" si="29"/>
        <v>0.84057971014492749</v>
      </c>
      <c r="N427" s="23" t="str">
        <f>IFERROR(VLOOKUP(A427,'[1]CT AR'!$1:$1048576,2,0),"")</f>
        <v/>
      </c>
      <c r="O427" s="24" t="str">
        <f t="shared" ca="1" si="30"/>
        <v/>
      </c>
      <c r="P427" t="str">
        <f t="shared" si="31"/>
        <v/>
      </c>
    </row>
    <row r="428" spans="1:16" x14ac:dyDescent="0.3">
      <c r="A428" t="s">
        <v>5494</v>
      </c>
      <c r="B428" t="str">
        <f>IFERROR(VLOOKUP(A428,'[1]TS Autopress'!$1:$1048576,2,0),"")</f>
        <v/>
      </c>
      <c r="C428" s="19" t="str">
        <f>IFERROR(VLOOKUP(A428,'[1]TS Autopress'!$1:$1048576,3,0),"")</f>
        <v/>
      </c>
      <c r="D428" s="20">
        <v>17600000</v>
      </c>
      <c r="E428" s="20">
        <v>14500000</v>
      </c>
      <c r="F428" s="13" t="s">
        <v>4033</v>
      </c>
      <c r="G428" s="20">
        <v>17600000</v>
      </c>
      <c r="H428" s="20">
        <v>17072000</v>
      </c>
      <c r="I428" s="20">
        <v>16544000</v>
      </c>
      <c r="J428" s="20">
        <v>15840000</v>
      </c>
      <c r="K428" s="25">
        <v>17590000</v>
      </c>
      <c r="L428" s="20">
        <f t="shared" si="28"/>
        <v>-10000</v>
      </c>
      <c r="M428" s="22">
        <f t="shared" si="29"/>
        <v>0.82386363636363635</v>
      </c>
      <c r="N428" s="23" t="str">
        <f>IFERROR(VLOOKUP(A428,'[1]CT AR'!$1:$1048576,2,0),"")</f>
        <v/>
      </c>
      <c r="O428" s="24" t="str">
        <f t="shared" ca="1" si="30"/>
        <v/>
      </c>
      <c r="P428" t="str">
        <f t="shared" si="31"/>
        <v/>
      </c>
    </row>
    <row r="429" spans="1:16" x14ac:dyDescent="0.3">
      <c r="A429" t="s">
        <v>5495</v>
      </c>
      <c r="B429" t="str">
        <f>IFERROR(VLOOKUP(A429,'[1]TS Autopress'!$1:$1048576,2,0),"")</f>
        <v/>
      </c>
      <c r="C429" s="19" t="str">
        <f>IFERROR(VLOOKUP(A429,'[1]TS Autopress'!$1:$1048576,3,0),"")</f>
        <v/>
      </c>
      <c r="D429" s="20">
        <v>8600000</v>
      </c>
      <c r="E429" s="20">
        <v>7000000</v>
      </c>
      <c r="F429" s="13" t="s">
        <v>4033</v>
      </c>
      <c r="G429" s="20">
        <v>8600000</v>
      </c>
      <c r="H429" s="20">
        <v>8342000</v>
      </c>
      <c r="I429" s="20">
        <v>8084000</v>
      </c>
      <c r="J429" s="20">
        <v>7740000</v>
      </c>
      <c r="K429" s="25">
        <v>8590000</v>
      </c>
      <c r="L429" s="20">
        <f t="shared" si="28"/>
        <v>-10000</v>
      </c>
      <c r="M429" s="22">
        <f t="shared" si="29"/>
        <v>0.81395348837209303</v>
      </c>
      <c r="N429" s="23" t="str">
        <f>IFERROR(VLOOKUP(A429,'[1]CT AR'!$1:$1048576,2,0),"")</f>
        <v/>
      </c>
      <c r="O429" s="24" t="str">
        <f t="shared" ca="1" si="30"/>
        <v/>
      </c>
      <c r="P429" t="str">
        <f t="shared" si="31"/>
        <v/>
      </c>
    </row>
    <row r="430" spans="1:16" x14ac:dyDescent="0.3">
      <c r="A430" t="s">
        <v>6285</v>
      </c>
      <c r="B430" t="str">
        <f>IFERROR(VLOOKUP(A430,'[1]TS Autopress'!$1:$1048576,2,0),"")</f>
        <v/>
      </c>
      <c r="C430" s="19" t="str">
        <f>IFERROR(VLOOKUP(A430,'[1]TS Autopress'!$1:$1048576,3,0),"")</f>
        <v/>
      </c>
      <c r="D430" s="20">
        <v>18100000</v>
      </c>
      <c r="E430" s="20">
        <v>15500000</v>
      </c>
      <c r="F430" s="13" t="s">
        <v>4033</v>
      </c>
      <c r="G430" s="20">
        <v>18100000</v>
      </c>
      <c r="H430" s="20">
        <v>17557000</v>
      </c>
      <c r="I430" s="20">
        <v>17014000</v>
      </c>
      <c r="J430" s="20">
        <v>16290000</v>
      </c>
      <c r="K430" s="25">
        <v>17990000</v>
      </c>
      <c r="L430" s="20">
        <f t="shared" si="28"/>
        <v>-110000</v>
      </c>
      <c r="M430" s="22">
        <f t="shared" si="29"/>
        <v>0.85635359116022103</v>
      </c>
      <c r="N430" s="23" t="str">
        <f>IFERROR(VLOOKUP(A430,'[1]CT AR'!$1:$1048576,2,0),"")</f>
        <v/>
      </c>
      <c r="O430" s="24" t="str">
        <f t="shared" ca="1" si="30"/>
        <v/>
      </c>
      <c r="P430" t="str">
        <f t="shared" si="31"/>
        <v/>
      </c>
    </row>
    <row r="431" spans="1:16" x14ac:dyDescent="0.3">
      <c r="A431" t="s">
        <v>5496</v>
      </c>
      <c r="B431" t="str">
        <f>IFERROR(VLOOKUP(A431,'[1]TS Autopress'!$1:$1048576,2,0),"")</f>
        <v/>
      </c>
      <c r="C431" s="19" t="str">
        <f>IFERROR(VLOOKUP(A431,'[1]TS Autopress'!$1:$1048576,3,0),"")</f>
        <v/>
      </c>
      <c r="D431" s="20">
        <v>11300000</v>
      </c>
      <c r="E431" s="20">
        <v>8500000</v>
      </c>
      <c r="F431" s="13" t="s">
        <v>4033</v>
      </c>
      <c r="G431" s="20">
        <v>11300000</v>
      </c>
      <c r="H431" s="20">
        <v>10961000</v>
      </c>
      <c r="I431" s="20">
        <v>10622000</v>
      </c>
      <c r="J431" s="20">
        <v>10170000</v>
      </c>
      <c r="K431" s="25">
        <v>10990000</v>
      </c>
      <c r="L431" s="20">
        <f t="shared" si="28"/>
        <v>-310000</v>
      </c>
      <c r="M431" s="22">
        <f t="shared" si="29"/>
        <v>0.75221238938053092</v>
      </c>
      <c r="N431" s="23" t="str">
        <f>IFERROR(VLOOKUP(A431,'[1]CT AR'!$1:$1048576,2,0),"")</f>
        <v/>
      </c>
      <c r="O431" s="24" t="str">
        <f t="shared" ca="1" si="30"/>
        <v/>
      </c>
      <c r="P431" t="str">
        <f t="shared" si="31"/>
        <v/>
      </c>
    </row>
    <row r="432" spans="1:16" x14ac:dyDescent="0.3">
      <c r="A432" t="s">
        <v>5497</v>
      </c>
      <c r="B432" t="str">
        <f>IFERROR(VLOOKUP(A432,'[1]TS Autopress'!$1:$1048576,2,0),"")</f>
        <v/>
      </c>
      <c r="C432" s="19" t="str">
        <f>IFERROR(VLOOKUP(A432,'[1]TS Autopress'!$1:$1048576,3,0),"")</f>
        <v/>
      </c>
      <c r="D432" s="20">
        <v>12100000</v>
      </c>
      <c r="E432" s="20">
        <v>9500000</v>
      </c>
      <c r="F432" s="13" t="s">
        <v>4033</v>
      </c>
      <c r="G432" s="20">
        <v>12100000</v>
      </c>
      <c r="H432" s="20">
        <v>11737000</v>
      </c>
      <c r="I432" s="20">
        <v>11374000</v>
      </c>
      <c r="J432" s="20">
        <v>10890000</v>
      </c>
      <c r="K432" s="25">
        <v>11490000</v>
      </c>
      <c r="L432" s="20">
        <f t="shared" si="28"/>
        <v>-610000</v>
      </c>
      <c r="M432" s="22">
        <f t="shared" si="29"/>
        <v>0.78512396694214881</v>
      </c>
      <c r="N432" s="23" t="str">
        <f>IFERROR(VLOOKUP(A432,'[1]CT AR'!$1:$1048576,2,0),"")</f>
        <v/>
      </c>
      <c r="O432" s="24" t="str">
        <f t="shared" ca="1" si="30"/>
        <v/>
      </c>
      <c r="P432" t="str">
        <f t="shared" si="31"/>
        <v/>
      </c>
    </row>
    <row r="433" spans="1:16" x14ac:dyDescent="0.3">
      <c r="A433" t="s">
        <v>5494</v>
      </c>
      <c r="B433" t="str">
        <f>IFERROR(VLOOKUP(A433,'[1]TS Autopress'!$1:$1048576,2,0),"")</f>
        <v/>
      </c>
      <c r="C433" s="19" t="str">
        <f>IFERROR(VLOOKUP(A433,'[1]TS Autopress'!$1:$1048576,3,0),"")</f>
        <v/>
      </c>
      <c r="D433" s="20">
        <v>17600000</v>
      </c>
      <c r="E433" s="20">
        <v>15000000</v>
      </c>
      <c r="F433" s="13" t="s">
        <v>4033</v>
      </c>
      <c r="G433" s="20">
        <v>17600000</v>
      </c>
      <c r="H433" s="20">
        <v>17072000</v>
      </c>
      <c r="I433" s="20">
        <v>16544000</v>
      </c>
      <c r="J433" s="20">
        <v>15840000</v>
      </c>
      <c r="K433" s="25">
        <v>17590000</v>
      </c>
      <c r="L433" s="20">
        <f t="shared" si="28"/>
        <v>-10000</v>
      </c>
      <c r="M433" s="22">
        <f t="shared" si="29"/>
        <v>0.85227272727272729</v>
      </c>
      <c r="N433" s="23" t="str">
        <f>IFERROR(VLOOKUP(A433,'[1]CT AR'!$1:$1048576,2,0),"")</f>
        <v/>
      </c>
      <c r="O433" s="24" t="str">
        <f t="shared" ca="1" si="30"/>
        <v/>
      </c>
      <c r="P433" t="str">
        <f t="shared" si="31"/>
        <v/>
      </c>
    </row>
    <row r="434" spans="1:16" x14ac:dyDescent="0.3">
      <c r="A434" t="s">
        <v>5311</v>
      </c>
      <c r="B434" t="str">
        <f>IFERROR(VLOOKUP(A434,'[1]TS Autopress'!$1:$1048576,2,0),"")</f>
        <v/>
      </c>
      <c r="C434" s="19" t="str">
        <f>IFERROR(VLOOKUP(A434,'[1]TS Autopress'!$1:$1048576,3,0),"")</f>
        <v/>
      </c>
      <c r="D434" s="20">
        <v>11200000</v>
      </c>
      <c r="E434" s="20">
        <v>8000000</v>
      </c>
      <c r="F434" s="13" t="s">
        <v>4033</v>
      </c>
      <c r="G434" s="20">
        <v>11200000</v>
      </c>
      <c r="H434" s="20">
        <v>10864000</v>
      </c>
      <c r="I434" s="20">
        <v>10528000</v>
      </c>
      <c r="J434" s="20">
        <v>10080000</v>
      </c>
      <c r="K434" s="25">
        <v>10290000</v>
      </c>
      <c r="L434" s="20">
        <f t="shared" si="28"/>
        <v>-910000</v>
      </c>
      <c r="M434" s="22">
        <f t="shared" si="29"/>
        <v>0.7142857142857143</v>
      </c>
      <c r="N434" s="23" t="str">
        <f>IFERROR(VLOOKUP(A434,'[1]CT AR'!$1:$1048576,2,0),"")</f>
        <v/>
      </c>
      <c r="O434" s="24" t="str">
        <f t="shared" ca="1" si="30"/>
        <v/>
      </c>
      <c r="P434" t="str">
        <f t="shared" si="31"/>
        <v/>
      </c>
    </row>
    <row r="435" spans="1:16" x14ac:dyDescent="0.3">
      <c r="A435" t="s">
        <v>1414</v>
      </c>
      <c r="B435" t="str">
        <f>IFERROR(VLOOKUP(A435,'[1]TS Autopress'!$1:$1048576,2,0),"")</f>
        <v/>
      </c>
      <c r="C435" s="19" t="str">
        <f>IFERROR(VLOOKUP(A435,'[1]TS Autopress'!$1:$1048576,3,0),"")</f>
        <v/>
      </c>
      <c r="D435" s="20">
        <v>9300000</v>
      </c>
      <c r="E435" s="20">
        <v>6500000</v>
      </c>
      <c r="F435" s="13" t="s">
        <v>4033</v>
      </c>
      <c r="G435" s="20">
        <v>9300000</v>
      </c>
      <c r="H435" s="20">
        <v>9021000</v>
      </c>
      <c r="I435" s="20">
        <v>8742000</v>
      </c>
      <c r="J435" s="20">
        <v>8370000</v>
      </c>
      <c r="K435" s="25">
        <v>7990000</v>
      </c>
      <c r="L435" s="20">
        <f t="shared" si="28"/>
        <v>-1310000</v>
      </c>
      <c r="M435" s="22">
        <f t="shared" si="29"/>
        <v>0.69892473118279574</v>
      </c>
      <c r="N435" s="23">
        <f>IFERROR(VLOOKUP(A435,'[1]CT AR'!$1:$1048576,2,0),"")</f>
        <v>45448.765277777777</v>
      </c>
      <c r="O435" s="24">
        <f t="shared" ca="1" si="30"/>
        <v>746.23472222222335</v>
      </c>
      <c r="P435" t="str">
        <f t="shared" si="31"/>
        <v>BAJO MERCADO</v>
      </c>
    </row>
    <row r="436" spans="1:16" x14ac:dyDescent="0.3">
      <c r="A436" t="s">
        <v>5498</v>
      </c>
      <c r="B436" t="str">
        <f>IFERROR(VLOOKUP(A436,'[1]TS Autopress'!$1:$1048576,2,0),"")</f>
        <v/>
      </c>
      <c r="C436" s="19" t="str">
        <f>IFERROR(VLOOKUP(A436,'[1]TS Autopress'!$1:$1048576,3,0),"")</f>
        <v/>
      </c>
      <c r="D436" s="20">
        <v>7000000</v>
      </c>
      <c r="E436" s="20">
        <v>5200000</v>
      </c>
      <c r="F436" s="13" t="s">
        <v>4033</v>
      </c>
      <c r="G436" s="20">
        <v>7000000</v>
      </c>
      <c r="H436" s="20">
        <v>6790000</v>
      </c>
      <c r="I436" s="20">
        <v>6580000</v>
      </c>
      <c r="J436" s="20">
        <v>6300000</v>
      </c>
      <c r="K436" s="25">
        <v>6790000</v>
      </c>
      <c r="L436" s="20">
        <f t="shared" si="28"/>
        <v>-210000</v>
      </c>
      <c r="M436" s="22">
        <f t="shared" si="29"/>
        <v>0.74285714285714288</v>
      </c>
      <c r="N436" s="23" t="str">
        <f>IFERROR(VLOOKUP(A436,'[1]CT AR'!$1:$1048576,2,0),"")</f>
        <v/>
      </c>
      <c r="O436" s="24" t="str">
        <f t="shared" ca="1" si="30"/>
        <v/>
      </c>
      <c r="P436" t="str">
        <f t="shared" si="31"/>
        <v/>
      </c>
    </row>
    <row r="437" spans="1:16" x14ac:dyDescent="0.3">
      <c r="A437" t="s">
        <v>5499</v>
      </c>
      <c r="B437" t="str">
        <f>IFERROR(VLOOKUP(A437,'[1]TS Autopress'!$1:$1048576,2,0),"")</f>
        <v/>
      </c>
      <c r="C437" s="19" t="str">
        <f>IFERROR(VLOOKUP(A437,'[1]TS Autopress'!$1:$1048576,3,0),"")</f>
        <v/>
      </c>
      <c r="D437" s="20">
        <v>11000000</v>
      </c>
      <c r="E437" s="20">
        <v>8800000</v>
      </c>
      <c r="F437" s="13" t="s">
        <v>4033</v>
      </c>
      <c r="G437" s="20">
        <v>11000000</v>
      </c>
      <c r="H437" s="20">
        <v>10670000</v>
      </c>
      <c r="I437" s="20">
        <v>10340000</v>
      </c>
      <c r="J437" s="20">
        <v>9900000</v>
      </c>
      <c r="K437" s="25">
        <v>10990000</v>
      </c>
      <c r="L437" s="20">
        <f t="shared" si="28"/>
        <v>-10000</v>
      </c>
      <c r="M437" s="22">
        <f t="shared" si="29"/>
        <v>0.8</v>
      </c>
      <c r="N437" s="23" t="str">
        <f>IFERROR(VLOOKUP(A437,'[1]CT AR'!$1:$1048576,2,0),"")</f>
        <v/>
      </c>
      <c r="O437" s="24" t="str">
        <f t="shared" ca="1" si="30"/>
        <v/>
      </c>
      <c r="P437" t="str">
        <f t="shared" si="31"/>
        <v/>
      </c>
    </row>
    <row r="438" spans="1:16" x14ac:dyDescent="0.3">
      <c r="A438" t="s">
        <v>5500</v>
      </c>
      <c r="B438" t="str">
        <f>IFERROR(VLOOKUP(A438,'[1]TS Autopress'!$1:$1048576,2,0),"")</f>
        <v/>
      </c>
      <c r="C438" s="19" t="str">
        <f>IFERROR(VLOOKUP(A438,'[1]TS Autopress'!$1:$1048576,3,0),"")</f>
        <v/>
      </c>
      <c r="D438" s="20">
        <v>13800000</v>
      </c>
      <c r="E438" s="20">
        <v>11500000</v>
      </c>
      <c r="F438" s="13" t="s">
        <v>4033</v>
      </c>
      <c r="G438" s="20">
        <v>13800000</v>
      </c>
      <c r="H438" s="20">
        <v>13386000</v>
      </c>
      <c r="I438" s="20">
        <v>12972000</v>
      </c>
      <c r="J438" s="20">
        <v>12420000</v>
      </c>
      <c r="K438" s="25">
        <v>13790000</v>
      </c>
      <c r="L438" s="20">
        <f t="shared" si="28"/>
        <v>-10000</v>
      </c>
      <c r="M438" s="22">
        <f t="shared" si="29"/>
        <v>0.83333333333333337</v>
      </c>
      <c r="N438" s="23" t="str">
        <f>IFERROR(VLOOKUP(A438,'[1]CT AR'!$1:$1048576,2,0),"")</f>
        <v/>
      </c>
      <c r="O438" s="24" t="str">
        <f t="shared" ca="1" si="30"/>
        <v/>
      </c>
      <c r="P438" t="str">
        <f t="shared" si="31"/>
        <v/>
      </c>
    </row>
    <row r="439" spans="1:16" x14ac:dyDescent="0.3">
      <c r="A439" t="s">
        <v>5501</v>
      </c>
      <c r="B439" t="str">
        <f>IFERROR(VLOOKUP(A439,'[1]TS Autopress'!$1:$1048576,2,0),"")</f>
        <v/>
      </c>
      <c r="C439" s="19" t="str">
        <f>IFERROR(VLOOKUP(A439,'[1]TS Autopress'!$1:$1048576,3,0),"")</f>
        <v/>
      </c>
      <c r="D439" s="20">
        <v>13300000</v>
      </c>
      <c r="E439" s="20">
        <v>10700000</v>
      </c>
      <c r="F439" s="13" t="s">
        <v>5399</v>
      </c>
      <c r="G439" s="20">
        <v>12369000</v>
      </c>
      <c r="H439" s="20">
        <v>11970000</v>
      </c>
      <c r="I439" s="20">
        <v>11305000</v>
      </c>
      <c r="J439" s="20">
        <v>10640000</v>
      </c>
      <c r="K439" s="25">
        <v>12690000</v>
      </c>
      <c r="L439" s="20">
        <f t="shared" si="28"/>
        <v>-610000</v>
      </c>
      <c r="M439" s="22">
        <f t="shared" si="29"/>
        <v>0.80451127819548873</v>
      </c>
      <c r="N439" s="23" t="str">
        <f>IFERROR(VLOOKUP(A439,'[1]CT AR'!$1:$1048576,2,0),"")</f>
        <v/>
      </c>
      <c r="O439" s="24" t="str">
        <f t="shared" ca="1" si="30"/>
        <v/>
      </c>
      <c r="P439" t="str">
        <f t="shared" si="31"/>
        <v/>
      </c>
    </row>
    <row r="440" spans="1:16" x14ac:dyDescent="0.3">
      <c r="A440" t="s">
        <v>5502</v>
      </c>
      <c r="B440" t="str">
        <f>IFERROR(VLOOKUP(A440,'[1]TS Autopress'!$1:$1048576,2,0),"")</f>
        <v/>
      </c>
      <c r="C440" s="19" t="str">
        <f>IFERROR(VLOOKUP(A440,'[1]TS Autopress'!$1:$1048576,3,0),"")</f>
        <v/>
      </c>
      <c r="D440" s="20">
        <v>16200000</v>
      </c>
      <c r="E440" s="20">
        <v>12500000</v>
      </c>
      <c r="F440" s="13" t="s">
        <v>4033</v>
      </c>
      <c r="G440" s="20">
        <v>16200000</v>
      </c>
      <c r="H440" s="20">
        <v>15714000</v>
      </c>
      <c r="I440" s="20">
        <v>15228000</v>
      </c>
      <c r="J440" s="20">
        <v>14580000</v>
      </c>
      <c r="K440" s="25">
        <v>12690000</v>
      </c>
      <c r="L440" s="20">
        <f t="shared" si="28"/>
        <v>-3510000</v>
      </c>
      <c r="M440" s="22">
        <f t="shared" si="29"/>
        <v>0.77160493827160492</v>
      </c>
      <c r="N440" s="23" t="str">
        <f>IFERROR(VLOOKUP(A440,'[1]CT AR'!$1:$1048576,2,0),"")</f>
        <v/>
      </c>
      <c r="O440" s="24" t="str">
        <f t="shared" ca="1" si="30"/>
        <v/>
      </c>
      <c r="P440" t="str">
        <f t="shared" si="31"/>
        <v/>
      </c>
    </row>
    <row r="441" spans="1:16" x14ac:dyDescent="0.3">
      <c r="A441" t="s">
        <v>5503</v>
      </c>
      <c r="B441" t="str">
        <f>IFERROR(VLOOKUP(A441,'[1]TS Autopress'!$1:$1048576,2,0),"")</f>
        <v/>
      </c>
      <c r="C441" s="19" t="str">
        <f>IFERROR(VLOOKUP(A441,'[1]TS Autopress'!$1:$1048576,3,0),"")</f>
        <v/>
      </c>
      <c r="D441" s="20">
        <v>16800000</v>
      </c>
      <c r="E441" s="20">
        <v>13800000</v>
      </c>
      <c r="F441" s="13" t="s">
        <v>4033</v>
      </c>
      <c r="G441" s="20">
        <v>16800000</v>
      </c>
      <c r="H441" s="20">
        <v>16296000</v>
      </c>
      <c r="I441" s="20">
        <v>15792000</v>
      </c>
      <c r="J441" s="20">
        <v>15120000</v>
      </c>
      <c r="K441" s="25">
        <v>16790000</v>
      </c>
      <c r="L441" s="20">
        <f t="shared" si="28"/>
        <v>-10000</v>
      </c>
      <c r="M441" s="22">
        <f t="shared" si="29"/>
        <v>0.8214285714285714</v>
      </c>
      <c r="N441" s="23" t="str">
        <f>IFERROR(VLOOKUP(A441,'[1]CT AR'!$1:$1048576,2,0),"")</f>
        <v/>
      </c>
      <c r="O441" s="24" t="str">
        <f t="shared" ca="1" si="30"/>
        <v/>
      </c>
      <c r="P441" t="str">
        <f t="shared" si="31"/>
        <v/>
      </c>
    </row>
    <row r="442" spans="1:16" x14ac:dyDescent="0.3">
      <c r="A442" t="s">
        <v>5504</v>
      </c>
      <c r="B442" t="str">
        <f>IFERROR(VLOOKUP(A442,'[1]TS Autopress'!$1:$1048576,2,0),"")</f>
        <v/>
      </c>
      <c r="C442" s="19" t="str">
        <f>IFERROR(VLOOKUP(A442,'[1]TS Autopress'!$1:$1048576,3,0),"")</f>
        <v/>
      </c>
      <c r="D442" s="20">
        <v>11300000</v>
      </c>
      <c r="E442" s="20">
        <v>8800000</v>
      </c>
      <c r="F442" s="13" t="s">
        <v>4033</v>
      </c>
      <c r="G442" s="20">
        <v>11300000</v>
      </c>
      <c r="H442" s="20">
        <v>10961000</v>
      </c>
      <c r="I442" s="20">
        <v>10622000</v>
      </c>
      <c r="J442" s="20">
        <v>10170000</v>
      </c>
      <c r="K442" s="25">
        <v>10990000</v>
      </c>
      <c r="L442" s="20">
        <f t="shared" si="28"/>
        <v>-310000</v>
      </c>
      <c r="M442" s="22">
        <f t="shared" si="29"/>
        <v>0.77876106194690264</v>
      </c>
      <c r="N442" s="23" t="str">
        <f>IFERROR(VLOOKUP(A442,'[1]CT AR'!$1:$1048576,2,0),"")</f>
        <v/>
      </c>
      <c r="O442" s="24" t="str">
        <f t="shared" ca="1" si="30"/>
        <v/>
      </c>
      <c r="P442" t="str">
        <f t="shared" si="31"/>
        <v/>
      </c>
    </row>
    <row r="443" spans="1:16" x14ac:dyDescent="0.3">
      <c r="A443" t="s">
        <v>5505</v>
      </c>
      <c r="B443" t="str">
        <f>IFERROR(VLOOKUP(A443,'[1]TS Autopress'!$1:$1048576,2,0),"")</f>
        <v/>
      </c>
      <c r="C443" s="19" t="str">
        <f>IFERROR(VLOOKUP(A443,'[1]TS Autopress'!$1:$1048576,3,0),"")</f>
        <v/>
      </c>
      <c r="D443" s="20">
        <v>13660000</v>
      </c>
      <c r="E443" s="20">
        <v>11500000</v>
      </c>
      <c r="F443" s="13" t="s">
        <v>4033</v>
      </c>
      <c r="G443" s="20">
        <v>13660000</v>
      </c>
      <c r="H443" s="20">
        <v>13250200</v>
      </c>
      <c r="I443" s="20">
        <v>12840400</v>
      </c>
      <c r="J443" s="20">
        <v>12294000</v>
      </c>
      <c r="K443" s="25">
        <v>13690000</v>
      </c>
      <c r="L443" s="20">
        <f t="shared" si="28"/>
        <v>30000</v>
      </c>
      <c r="M443" s="22">
        <f t="shared" si="29"/>
        <v>0.84187408491947291</v>
      </c>
      <c r="N443" s="23" t="str">
        <f>IFERROR(VLOOKUP(A443,'[1]CT AR'!$1:$1048576,2,0),"")</f>
        <v/>
      </c>
      <c r="O443" s="24" t="str">
        <f t="shared" ca="1" si="30"/>
        <v/>
      </c>
      <c r="P443" t="str">
        <f t="shared" si="31"/>
        <v/>
      </c>
    </row>
    <row r="444" spans="1:16" x14ac:dyDescent="0.3">
      <c r="A444" t="s">
        <v>5506</v>
      </c>
      <c r="B444" t="str">
        <f>IFERROR(VLOOKUP(A444,'[1]TS Autopress'!$1:$1048576,2,0),"")</f>
        <v/>
      </c>
      <c r="C444" s="19" t="str">
        <f>IFERROR(VLOOKUP(A444,'[1]TS Autopress'!$1:$1048576,3,0),"")</f>
        <v/>
      </c>
      <c r="D444" s="20">
        <v>24830000</v>
      </c>
      <c r="E444" s="20">
        <v>18500000</v>
      </c>
      <c r="F444" s="13" t="s">
        <v>5399</v>
      </c>
      <c r="G444" s="20">
        <v>23091900</v>
      </c>
      <c r="H444" s="20">
        <v>22347000</v>
      </c>
      <c r="I444" s="20">
        <v>21105500</v>
      </c>
      <c r="J444" s="20">
        <v>19864000</v>
      </c>
      <c r="K444" s="25">
        <v>22990000</v>
      </c>
      <c r="L444" s="20">
        <f t="shared" si="28"/>
        <v>-1840000</v>
      </c>
      <c r="M444" s="22">
        <f t="shared" si="29"/>
        <v>0.74506645187273457</v>
      </c>
      <c r="N444" s="23" t="str">
        <f>IFERROR(VLOOKUP(A444,'[1]CT AR'!$1:$1048576,2,0),"")</f>
        <v/>
      </c>
      <c r="O444" s="24" t="str">
        <f t="shared" ca="1" si="30"/>
        <v/>
      </c>
      <c r="P444" t="str">
        <f t="shared" si="31"/>
        <v/>
      </c>
    </row>
    <row r="445" spans="1:16" x14ac:dyDescent="0.3">
      <c r="A445" t="s">
        <v>5507</v>
      </c>
      <c r="B445" t="str">
        <f>IFERROR(VLOOKUP(A445,'[1]TS Autopress'!$1:$1048576,2,0),"")</f>
        <v/>
      </c>
      <c r="C445" s="19" t="str">
        <f>IFERROR(VLOOKUP(A445,'[1]TS Autopress'!$1:$1048576,3,0),"")</f>
        <v/>
      </c>
      <c r="D445" s="20">
        <v>11300000</v>
      </c>
      <c r="E445" s="20">
        <v>9200000</v>
      </c>
      <c r="F445" s="13" t="s">
        <v>4033</v>
      </c>
      <c r="G445" s="20">
        <v>11300000</v>
      </c>
      <c r="H445" s="20">
        <v>10961000</v>
      </c>
      <c r="I445" s="20">
        <v>10622000</v>
      </c>
      <c r="J445" s="20">
        <v>10170000</v>
      </c>
      <c r="K445" s="25">
        <v>11290000</v>
      </c>
      <c r="L445" s="20">
        <f t="shared" si="28"/>
        <v>-10000</v>
      </c>
      <c r="M445" s="22">
        <f t="shared" si="29"/>
        <v>0.81415929203539827</v>
      </c>
      <c r="N445" s="23" t="str">
        <f>IFERROR(VLOOKUP(A445,'[1]CT AR'!$1:$1048576,2,0),"")</f>
        <v/>
      </c>
      <c r="O445" s="24" t="str">
        <f t="shared" ca="1" si="30"/>
        <v/>
      </c>
      <c r="P445" t="str">
        <f t="shared" si="31"/>
        <v/>
      </c>
    </row>
    <row r="446" spans="1:16" x14ac:dyDescent="0.3">
      <c r="A446" t="s">
        <v>5508</v>
      </c>
      <c r="B446" t="str">
        <f>IFERROR(VLOOKUP(A446,'[1]TS Autopress'!$1:$1048576,2,0),"")</f>
        <v/>
      </c>
      <c r="C446" s="19" t="str">
        <f>IFERROR(VLOOKUP(A446,'[1]TS Autopress'!$1:$1048576,3,0),"")</f>
        <v/>
      </c>
      <c r="D446" s="20">
        <v>14200000</v>
      </c>
      <c r="E446" s="20">
        <v>11500000</v>
      </c>
      <c r="F446" s="13" t="s">
        <v>4033</v>
      </c>
      <c r="G446" s="20">
        <v>14200000</v>
      </c>
      <c r="H446" s="20">
        <v>13774000</v>
      </c>
      <c r="I446" s="20">
        <v>13348000</v>
      </c>
      <c r="J446" s="20">
        <v>12780000</v>
      </c>
      <c r="K446" s="25">
        <v>13990000</v>
      </c>
      <c r="L446" s="20">
        <f t="shared" si="28"/>
        <v>-210000</v>
      </c>
      <c r="M446" s="22">
        <f t="shared" si="29"/>
        <v>0.8098591549295775</v>
      </c>
      <c r="N446" s="23" t="str">
        <f>IFERROR(VLOOKUP(A446,'[1]CT AR'!$1:$1048576,2,0),"")</f>
        <v/>
      </c>
      <c r="O446" s="24" t="str">
        <f t="shared" ca="1" si="30"/>
        <v/>
      </c>
      <c r="P446" t="str">
        <f t="shared" si="31"/>
        <v/>
      </c>
    </row>
    <row r="447" spans="1:16" x14ac:dyDescent="0.3">
      <c r="A447" t="s">
        <v>5509</v>
      </c>
      <c r="B447" t="str">
        <f>IFERROR(VLOOKUP(A447,'[1]TS Autopress'!$1:$1048576,2,0),"")</f>
        <v/>
      </c>
      <c r="C447" s="19" t="str">
        <f>IFERROR(VLOOKUP(A447,'[1]TS Autopress'!$1:$1048576,3,0),"")</f>
        <v/>
      </c>
      <c r="D447" s="20">
        <v>13600000</v>
      </c>
      <c r="E447" s="20">
        <v>11000000</v>
      </c>
      <c r="F447" s="13" t="s">
        <v>4033</v>
      </c>
      <c r="G447" s="20">
        <v>13600000</v>
      </c>
      <c r="H447" s="20">
        <v>13192000</v>
      </c>
      <c r="I447" s="20">
        <v>12784000</v>
      </c>
      <c r="J447" s="20">
        <v>12240000</v>
      </c>
      <c r="K447" s="25">
        <v>13490000</v>
      </c>
      <c r="L447" s="20">
        <f t="shared" si="28"/>
        <v>-110000</v>
      </c>
      <c r="M447" s="22">
        <f t="shared" si="29"/>
        <v>0.80882352941176472</v>
      </c>
      <c r="N447" s="23" t="str">
        <f>IFERROR(VLOOKUP(A447,'[1]CT AR'!$1:$1048576,2,0),"")</f>
        <v/>
      </c>
      <c r="O447" s="24" t="str">
        <f t="shared" ca="1" si="30"/>
        <v/>
      </c>
      <c r="P447" t="str">
        <f t="shared" si="31"/>
        <v/>
      </c>
    </row>
    <row r="448" spans="1:16" x14ac:dyDescent="0.3">
      <c r="A448" t="s">
        <v>5510</v>
      </c>
      <c r="B448" t="str">
        <f>IFERROR(VLOOKUP(A448,'[1]TS Autopress'!$1:$1048576,2,0),"")</f>
        <v/>
      </c>
      <c r="C448" s="19" t="str">
        <f>IFERROR(VLOOKUP(A448,'[1]TS Autopress'!$1:$1048576,3,0),"")</f>
        <v/>
      </c>
      <c r="D448" s="20">
        <v>8400000</v>
      </c>
      <c r="E448" s="20">
        <v>6500000</v>
      </c>
      <c r="F448" s="13" t="s">
        <v>4033</v>
      </c>
      <c r="G448" s="20">
        <v>8400000</v>
      </c>
      <c r="H448" s="20">
        <v>8148000</v>
      </c>
      <c r="I448" s="20">
        <v>7896000</v>
      </c>
      <c r="J448" s="20">
        <v>7560000</v>
      </c>
      <c r="K448" s="25">
        <v>7990000</v>
      </c>
      <c r="L448" s="20">
        <f t="shared" si="28"/>
        <v>-410000</v>
      </c>
      <c r="M448" s="22">
        <f t="shared" si="29"/>
        <v>0.77380952380952384</v>
      </c>
      <c r="N448" s="23" t="str">
        <f>IFERROR(VLOOKUP(A448,'[1]CT AR'!$1:$1048576,2,0),"")</f>
        <v/>
      </c>
      <c r="O448" s="24" t="str">
        <f t="shared" ca="1" si="30"/>
        <v/>
      </c>
      <c r="P448" t="str">
        <f t="shared" si="31"/>
        <v/>
      </c>
    </row>
    <row r="449" spans="1:16" x14ac:dyDescent="0.3">
      <c r="A449" t="s">
        <v>5511</v>
      </c>
      <c r="B449" t="str">
        <f>IFERROR(VLOOKUP(A449,'[1]TS Autopress'!$1:$1048576,2,0),"")</f>
        <v/>
      </c>
      <c r="C449" s="19" t="str">
        <f>IFERROR(VLOOKUP(A449,'[1]TS Autopress'!$1:$1048576,3,0),"")</f>
        <v/>
      </c>
      <c r="D449" s="20">
        <v>14500000</v>
      </c>
      <c r="E449" s="20">
        <v>11800000</v>
      </c>
      <c r="F449" s="13" t="s">
        <v>4033</v>
      </c>
      <c r="G449" s="20">
        <v>14500000</v>
      </c>
      <c r="H449" s="20">
        <v>14065000</v>
      </c>
      <c r="I449" s="20">
        <v>13630000</v>
      </c>
      <c r="J449" s="20">
        <v>13050000</v>
      </c>
      <c r="K449" s="25">
        <v>14290000</v>
      </c>
      <c r="L449" s="20">
        <f t="shared" si="28"/>
        <v>-210000</v>
      </c>
      <c r="M449" s="22">
        <f t="shared" si="29"/>
        <v>0.81379310344827582</v>
      </c>
      <c r="N449" s="23" t="str">
        <f>IFERROR(VLOOKUP(A449,'[1]CT AR'!$1:$1048576,2,0),"")</f>
        <v/>
      </c>
      <c r="O449" s="24" t="str">
        <f t="shared" ca="1" si="30"/>
        <v/>
      </c>
      <c r="P449" t="str">
        <f t="shared" si="31"/>
        <v/>
      </c>
    </row>
    <row r="450" spans="1:16" x14ac:dyDescent="0.3">
      <c r="A450" t="s">
        <v>5512</v>
      </c>
      <c r="B450" t="str">
        <f>IFERROR(VLOOKUP(A450,'[1]TS Autopress'!$1:$1048576,2,0),"")</f>
        <v/>
      </c>
      <c r="C450" s="19" t="str">
        <f>IFERROR(VLOOKUP(A450,'[1]TS Autopress'!$1:$1048576,3,0),"")</f>
        <v/>
      </c>
      <c r="D450" s="20">
        <v>11000000</v>
      </c>
      <c r="E450" s="20">
        <v>8500000</v>
      </c>
      <c r="F450" s="13" t="s">
        <v>4033</v>
      </c>
      <c r="G450" s="20">
        <v>11000000</v>
      </c>
      <c r="H450" s="20">
        <v>10670000</v>
      </c>
      <c r="I450" s="20">
        <v>10340000</v>
      </c>
      <c r="J450" s="20">
        <v>9900000</v>
      </c>
      <c r="K450" s="25">
        <v>10490000</v>
      </c>
      <c r="L450" s="20">
        <f t="shared" si="28"/>
        <v>-510000</v>
      </c>
      <c r="M450" s="22">
        <f t="shared" si="29"/>
        <v>0.77272727272727271</v>
      </c>
      <c r="N450" s="23" t="str">
        <f>IFERROR(VLOOKUP(A450,'[1]CT AR'!$1:$1048576,2,0),"")</f>
        <v/>
      </c>
      <c r="O450" s="24" t="str">
        <f t="shared" ca="1" si="30"/>
        <v/>
      </c>
      <c r="P450" t="str">
        <f t="shared" si="31"/>
        <v/>
      </c>
    </row>
    <row r="451" spans="1:16" x14ac:dyDescent="0.3">
      <c r="A451" t="s">
        <v>5513</v>
      </c>
      <c r="B451" t="str">
        <f>IFERROR(VLOOKUP(A451,'[1]TS Autopress'!$1:$1048576,2,0),"")</f>
        <v/>
      </c>
      <c r="C451" s="19" t="str">
        <f>IFERROR(VLOOKUP(A451,'[1]TS Autopress'!$1:$1048576,3,0),"")</f>
        <v/>
      </c>
      <c r="D451" s="20">
        <v>8900000</v>
      </c>
      <c r="E451" s="20">
        <v>7300000</v>
      </c>
      <c r="F451" s="13" t="s">
        <v>4033</v>
      </c>
      <c r="G451" s="20">
        <v>8900000</v>
      </c>
      <c r="H451" s="20">
        <v>8633000</v>
      </c>
      <c r="I451" s="20">
        <v>8366000</v>
      </c>
      <c r="J451" s="20">
        <v>8010000</v>
      </c>
      <c r="K451" s="25">
        <v>8890000</v>
      </c>
      <c r="L451" s="20">
        <f t="shared" si="28"/>
        <v>-10000</v>
      </c>
      <c r="M451" s="22">
        <f t="shared" si="29"/>
        <v>0.8202247191011236</v>
      </c>
      <c r="N451" s="23" t="str">
        <f>IFERROR(VLOOKUP(A451,'[1]CT AR'!$1:$1048576,2,0),"")</f>
        <v/>
      </c>
      <c r="O451" s="24" t="str">
        <f t="shared" ca="1" si="30"/>
        <v/>
      </c>
      <c r="P451" t="str">
        <f t="shared" si="31"/>
        <v/>
      </c>
    </row>
    <row r="452" spans="1:16" x14ac:dyDescent="0.3">
      <c r="A452" t="s">
        <v>5476</v>
      </c>
      <c r="B452" t="str">
        <f>IFERROR(VLOOKUP(A452,'[1]TS Autopress'!$1:$1048576,2,0),"")</f>
        <v/>
      </c>
      <c r="C452" s="19" t="str">
        <f>IFERROR(VLOOKUP(A452,'[1]TS Autopress'!$1:$1048576,3,0),"")</f>
        <v/>
      </c>
      <c r="D452" s="20">
        <v>8300000</v>
      </c>
      <c r="E452" s="20">
        <v>6900000</v>
      </c>
      <c r="F452" s="13" t="s">
        <v>4033</v>
      </c>
      <c r="G452" s="20">
        <v>8300000</v>
      </c>
      <c r="H452" s="20">
        <v>8051000</v>
      </c>
      <c r="I452" s="20">
        <v>7802000</v>
      </c>
      <c r="J452" s="20">
        <v>7470000</v>
      </c>
      <c r="K452" s="25">
        <v>8290000</v>
      </c>
      <c r="L452" s="20">
        <f t="shared" si="28"/>
        <v>-10000</v>
      </c>
      <c r="M452" s="22">
        <f t="shared" si="29"/>
        <v>0.83132530120481929</v>
      </c>
      <c r="N452" s="23" t="str">
        <f>IFERROR(VLOOKUP(A452,'[1]CT AR'!$1:$1048576,2,0),"")</f>
        <v/>
      </c>
      <c r="O452" s="24" t="str">
        <f t="shared" ca="1" si="30"/>
        <v/>
      </c>
      <c r="P452" t="str">
        <f t="shared" si="31"/>
        <v/>
      </c>
    </row>
    <row r="453" spans="1:16" x14ac:dyDescent="0.3">
      <c r="A453" t="s">
        <v>5514</v>
      </c>
      <c r="B453" t="str">
        <f>IFERROR(VLOOKUP(A453,'[1]TS Autopress'!$1:$1048576,2,0),"")</f>
        <v/>
      </c>
      <c r="C453" s="19" t="str">
        <f>IFERROR(VLOOKUP(A453,'[1]TS Autopress'!$1:$1048576,3,0),"")</f>
        <v/>
      </c>
      <c r="D453" s="20">
        <v>24400000</v>
      </c>
      <c r="E453" s="20">
        <v>20000000</v>
      </c>
      <c r="F453" s="13" t="s">
        <v>4033</v>
      </c>
      <c r="G453" s="20">
        <v>24400000</v>
      </c>
      <c r="H453" s="20">
        <v>23668000</v>
      </c>
      <c r="I453" s="20">
        <v>22936000</v>
      </c>
      <c r="J453" s="20">
        <v>21960000</v>
      </c>
      <c r="K453" s="25">
        <v>24390000</v>
      </c>
      <c r="L453" s="20">
        <f t="shared" si="28"/>
        <v>-10000</v>
      </c>
      <c r="M453" s="22">
        <f t="shared" si="29"/>
        <v>0.81967213114754101</v>
      </c>
      <c r="N453" s="23" t="str">
        <f>IFERROR(VLOOKUP(A453,'[1]CT AR'!$1:$1048576,2,0),"")</f>
        <v/>
      </c>
      <c r="O453" s="24" t="str">
        <f t="shared" ca="1" si="30"/>
        <v/>
      </c>
      <c r="P453" t="str">
        <f t="shared" si="31"/>
        <v/>
      </c>
    </row>
    <row r="454" spans="1:16" x14ac:dyDescent="0.3">
      <c r="A454" t="s">
        <v>5515</v>
      </c>
      <c r="B454" t="str">
        <f>IFERROR(VLOOKUP(A454,'[1]TS Autopress'!$1:$1048576,2,0),"")</f>
        <v/>
      </c>
      <c r="C454" s="19" t="str">
        <f>IFERROR(VLOOKUP(A454,'[1]TS Autopress'!$1:$1048576,3,0),"")</f>
        <v/>
      </c>
      <c r="D454" s="20">
        <v>11000000</v>
      </c>
      <c r="E454" s="20">
        <v>8800000</v>
      </c>
      <c r="F454" s="13" t="s">
        <v>4033</v>
      </c>
      <c r="G454" s="20">
        <v>11000000</v>
      </c>
      <c r="H454" s="20">
        <v>10670000</v>
      </c>
      <c r="I454" s="20">
        <v>10340000</v>
      </c>
      <c r="J454" s="20">
        <v>9900000</v>
      </c>
      <c r="K454" s="25">
        <v>10990000</v>
      </c>
      <c r="L454" s="20">
        <f t="shared" si="28"/>
        <v>-10000</v>
      </c>
      <c r="M454" s="22">
        <f t="shared" si="29"/>
        <v>0.8</v>
      </c>
      <c r="N454" s="23" t="str">
        <f>IFERROR(VLOOKUP(A454,'[1]CT AR'!$1:$1048576,2,0),"")</f>
        <v/>
      </c>
      <c r="O454" s="24" t="str">
        <f t="shared" ca="1" si="30"/>
        <v/>
      </c>
      <c r="P454" t="str">
        <f t="shared" si="31"/>
        <v/>
      </c>
    </row>
    <row r="455" spans="1:16" x14ac:dyDescent="0.3">
      <c r="A455" t="s">
        <v>5516</v>
      </c>
      <c r="B455" t="str">
        <f>IFERROR(VLOOKUP(A455,'[1]TS Autopress'!$1:$1048576,2,0),"")</f>
        <v/>
      </c>
      <c r="C455" s="19" t="str">
        <f>IFERROR(VLOOKUP(A455,'[1]TS Autopress'!$1:$1048576,3,0),"")</f>
        <v/>
      </c>
      <c r="D455" s="20">
        <v>24500000</v>
      </c>
      <c r="E455" s="20">
        <v>20000000</v>
      </c>
      <c r="F455" s="13" t="s">
        <v>4033</v>
      </c>
      <c r="G455" s="20">
        <v>24500000</v>
      </c>
      <c r="H455" s="20">
        <v>23765000</v>
      </c>
      <c r="I455" s="20">
        <v>23030000</v>
      </c>
      <c r="J455" s="20">
        <v>22050000</v>
      </c>
      <c r="K455" s="25">
        <v>23990000</v>
      </c>
      <c r="L455" s="20">
        <f t="shared" si="28"/>
        <v>-510000</v>
      </c>
      <c r="M455" s="22">
        <f t="shared" si="29"/>
        <v>0.81632653061224492</v>
      </c>
      <c r="N455" s="23" t="str">
        <f>IFERROR(VLOOKUP(A455,'[1]CT AR'!$1:$1048576,2,0),"")</f>
        <v/>
      </c>
      <c r="O455" s="24" t="str">
        <f t="shared" ca="1" si="30"/>
        <v/>
      </c>
      <c r="P455" t="str">
        <f t="shared" si="31"/>
        <v/>
      </c>
    </row>
    <row r="456" spans="1:16" x14ac:dyDescent="0.3">
      <c r="A456" t="s">
        <v>5517</v>
      </c>
      <c r="B456" t="str">
        <f>IFERROR(VLOOKUP(A456,'[1]TS Autopress'!$1:$1048576,2,0),"")</f>
        <v/>
      </c>
      <c r="C456" s="19" t="str">
        <f>IFERROR(VLOOKUP(A456,'[1]TS Autopress'!$1:$1048576,3,0),"")</f>
        <v/>
      </c>
      <c r="D456" s="20">
        <v>24500000</v>
      </c>
      <c r="E456" s="20">
        <v>20500000</v>
      </c>
      <c r="F456" s="13" t="s">
        <v>4033</v>
      </c>
      <c r="G456" s="20">
        <v>24500000</v>
      </c>
      <c r="H456" s="20">
        <v>23765000</v>
      </c>
      <c r="I456" s="20">
        <v>23030000</v>
      </c>
      <c r="J456" s="20">
        <v>22050000</v>
      </c>
      <c r="K456" s="25">
        <v>24490000</v>
      </c>
      <c r="L456" s="20">
        <f t="shared" si="28"/>
        <v>-10000</v>
      </c>
      <c r="M456" s="22">
        <f t="shared" si="29"/>
        <v>0.83673469387755106</v>
      </c>
      <c r="N456" s="23" t="str">
        <f>IFERROR(VLOOKUP(A456,'[1]CT AR'!$1:$1048576,2,0),"")</f>
        <v/>
      </c>
      <c r="O456" s="24" t="str">
        <f t="shared" ca="1" si="30"/>
        <v/>
      </c>
      <c r="P456" t="str">
        <f t="shared" si="31"/>
        <v/>
      </c>
    </row>
    <row r="457" spans="1:16" x14ac:dyDescent="0.3">
      <c r="A457" t="s">
        <v>5518</v>
      </c>
      <c r="B457" t="str">
        <f>IFERROR(VLOOKUP(A457,'[1]TS Autopress'!$1:$1048576,2,0),"")</f>
        <v/>
      </c>
      <c r="C457" s="19" t="str">
        <f>IFERROR(VLOOKUP(A457,'[1]TS Autopress'!$1:$1048576,3,0),"")</f>
        <v/>
      </c>
      <c r="D457" s="20">
        <v>7900000</v>
      </c>
      <c r="E457" s="20">
        <v>6500000</v>
      </c>
      <c r="F457" s="13" t="s">
        <v>4033</v>
      </c>
      <c r="G457" s="20">
        <v>7900000</v>
      </c>
      <c r="H457" s="20">
        <v>7663000</v>
      </c>
      <c r="I457" s="20">
        <v>7426000</v>
      </c>
      <c r="J457" s="20">
        <v>7110000</v>
      </c>
      <c r="K457" s="25">
        <v>7990000</v>
      </c>
      <c r="L457" s="20">
        <f t="shared" si="28"/>
        <v>90000</v>
      </c>
      <c r="M457" s="22">
        <f t="shared" si="29"/>
        <v>0.82278481012658233</v>
      </c>
      <c r="N457" s="23" t="str">
        <f>IFERROR(VLOOKUP(A457,'[1]CT AR'!$1:$1048576,2,0),"")</f>
        <v/>
      </c>
      <c r="O457" s="24" t="str">
        <f t="shared" ca="1" si="30"/>
        <v/>
      </c>
      <c r="P457" t="str">
        <f t="shared" si="31"/>
        <v/>
      </c>
    </row>
    <row r="458" spans="1:16" x14ac:dyDescent="0.3">
      <c r="A458" t="s">
        <v>5519</v>
      </c>
      <c r="B458" t="str">
        <f>IFERROR(VLOOKUP(A458,'[1]TS Autopress'!$1:$1048576,2,0),"")</f>
        <v/>
      </c>
      <c r="C458" s="19" t="str">
        <f>IFERROR(VLOOKUP(A458,'[1]TS Autopress'!$1:$1048576,3,0),"")</f>
        <v/>
      </c>
      <c r="D458" s="20">
        <v>7600000</v>
      </c>
      <c r="E458" s="20">
        <v>6200000</v>
      </c>
      <c r="F458" s="13" t="s">
        <v>4033</v>
      </c>
      <c r="G458" s="20">
        <v>7600000</v>
      </c>
      <c r="H458" s="20">
        <v>7372000</v>
      </c>
      <c r="I458" s="20">
        <v>7144000</v>
      </c>
      <c r="J458" s="20">
        <v>6840000</v>
      </c>
      <c r="K458" s="25">
        <v>7590000</v>
      </c>
      <c r="L458" s="20">
        <f t="shared" si="28"/>
        <v>-10000</v>
      </c>
      <c r="M458" s="22">
        <f t="shared" si="29"/>
        <v>0.81578947368421051</v>
      </c>
      <c r="N458" s="23" t="str">
        <f>IFERROR(VLOOKUP(A458,'[1]CT AR'!$1:$1048576,2,0),"")</f>
        <v/>
      </c>
      <c r="O458" s="24" t="str">
        <f t="shared" ca="1" si="30"/>
        <v/>
      </c>
      <c r="P458" t="str">
        <f t="shared" si="31"/>
        <v/>
      </c>
    </row>
    <row r="459" spans="1:16" x14ac:dyDescent="0.3">
      <c r="A459" t="s">
        <v>5520</v>
      </c>
      <c r="B459" t="str">
        <f>IFERROR(VLOOKUP(A459,'[1]TS Autopress'!$1:$1048576,2,0),"")</f>
        <v/>
      </c>
      <c r="C459" s="19" t="str">
        <f>IFERROR(VLOOKUP(A459,'[1]TS Autopress'!$1:$1048576,3,0),"")</f>
        <v/>
      </c>
      <c r="D459" s="20">
        <v>18900000</v>
      </c>
      <c r="E459" s="20">
        <v>16000000</v>
      </c>
      <c r="F459" s="13" t="s">
        <v>4033</v>
      </c>
      <c r="G459" s="20">
        <v>18900000</v>
      </c>
      <c r="H459" s="20">
        <v>18333000</v>
      </c>
      <c r="I459" s="20">
        <v>17766000</v>
      </c>
      <c r="J459" s="20">
        <v>17010000</v>
      </c>
      <c r="K459" s="25">
        <v>18890000</v>
      </c>
      <c r="L459" s="20">
        <f t="shared" si="28"/>
        <v>-10000</v>
      </c>
      <c r="M459" s="22">
        <f t="shared" si="29"/>
        <v>0.84656084656084651</v>
      </c>
      <c r="N459" s="23" t="str">
        <f>IFERROR(VLOOKUP(A459,'[1]CT AR'!$1:$1048576,2,0),"")</f>
        <v/>
      </c>
      <c r="O459" s="24" t="str">
        <f t="shared" ca="1" si="30"/>
        <v/>
      </c>
      <c r="P459" t="str">
        <f t="shared" si="31"/>
        <v/>
      </c>
    </row>
    <row r="460" spans="1:16" x14ac:dyDescent="0.3">
      <c r="A460" t="s">
        <v>5521</v>
      </c>
      <c r="B460" t="str">
        <f>IFERROR(VLOOKUP(A460,'[1]TS Autopress'!$1:$1048576,2,0),"")</f>
        <v/>
      </c>
      <c r="C460" s="19" t="str">
        <f>IFERROR(VLOOKUP(A460,'[1]TS Autopress'!$1:$1048576,3,0),"")</f>
        <v/>
      </c>
      <c r="D460" s="20">
        <v>7900000</v>
      </c>
      <c r="E460" s="20">
        <v>5800000</v>
      </c>
      <c r="F460" s="13" t="s">
        <v>4033</v>
      </c>
      <c r="G460" s="20">
        <v>7900000</v>
      </c>
      <c r="H460" s="20">
        <v>7663000</v>
      </c>
      <c r="I460" s="20">
        <v>7426000</v>
      </c>
      <c r="J460" s="20">
        <v>7110000</v>
      </c>
      <c r="K460" s="25">
        <v>7890000</v>
      </c>
      <c r="L460" s="20">
        <f t="shared" si="28"/>
        <v>-10000</v>
      </c>
      <c r="M460" s="22">
        <f t="shared" si="29"/>
        <v>0.73417721518987344</v>
      </c>
      <c r="N460" s="23" t="str">
        <f>IFERROR(VLOOKUP(A460,'[1]CT AR'!$1:$1048576,2,0),"")</f>
        <v/>
      </c>
      <c r="O460" s="24" t="str">
        <f t="shared" ca="1" si="30"/>
        <v/>
      </c>
      <c r="P460" t="str">
        <f t="shared" si="31"/>
        <v/>
      </c>
    </row>
    <row r="461" spans="1:16" x14ac:dyDescent="0.3">
      <c r="A461" t="s">
        <v>5522</v>
      </c>
      <c r="B461" t="str">
        <f>IFERROR(VLOOKUP(A461,'[1]TS Autopress'!$1:$1048576,2,0),"")</f>
        <v/>
      </c>
      <c r="C461" s="19" t="str">
        <f>IFERROR(VLOOKUP(A461,'[1]TS Autopress'!$1:$1048576,3,0),"")</f>
        <v/>
      </c>
      <c r="D461" s="20">
        <v>10500000</v>
      </c>
      <c r="E461" s="20">
        <v>9000000</v>
      </c>
      <c r="F461" s="13" t="s">
        <v>5398</v>
      </c>
      <c r="G461" s="20">
        <v>10815000</v>
      </c>
      <c r="H461" s="20">
        <v>10500000</v>
      </c>
      <c r="I461" s="20">
        <v>10395000</v>
      </c>
      <c r="J461" s="20">
        <v>9765000</v>
      </c>
      <c r="K461" s="25">
        <v>10490000</v>
      </c>
      <c r="L461" s="20">
        <f t="shared" si="28"/>
        <v>-10000</v>
      </c>
      <c r="M461" s="22">
        <f t="shared" si="29"/>
        <v>0.8571428571428571</v>
      </c>
      <c r="N461" s="23" t="str">
        <f>IFERROR(VLOOKUP(A461,'[1]CT AR'!$1:$1048576,2,0),"")</f>
        <v/>
      </c>
      <c r="O461" s="24" t="str">
        <f t="shared" ca="1" si="30"/>
        <v/>
      </c>
      <c r="P461" t="str">
        <f t="shared" si="31"/>
        <v/>
      </c>
    </row>
    <row r="462" spans="1:16" x14ac:dyDescent="0.3">
      <c r="A462" t="s">
        <v>5523</v>
      </c>
      <c r="B462" t="str">
        <f>IFERROR(VLOOKUP(A462,'[1]TS Autopress'!$1:$1048576,2,0),"")</f>
        <v/>
      </c>
      <c r="C462" s="19" t="str">
        <f>IFERROR(VLOOKUP(A462,'[1]TS Autopress'!$1:$1048576,3,0),"")</f>
        <v/>
      </c>
      <c r="D462" s="20">
        <v>7300000</v>
      </c>
      <c r="E462" s="20">
        <v>6200000</v>
      </c>
      <c r="F462" s="13" t="s">
        <v>5398</v>
      </c>
      <c r="G462" s="20">
        <v>7519000</v>
      </c>
      <c r="H462" s="20">
        <v>7300000</v>
      </c>
      <c r="I462" s="20">
        <v>7227000</v>
      </c>
      <c r="J462" s="20">
        <v>6789000</v>
      </c>
      <c r="K462" s="25">
        <v>7490000</v>
      </c>
      <c r="L462" s="20">
        <f t="shared" si="28"/>
        <v>190000</v>
      </c>
      <c r="M462" s="22">
        <f t="shared" si="29"/>
        <v>0.84931506849315064</v>
      </c>
      <c r="N462" s="23" t="str">
        <f>IFERROR(VLOOKUP(A462,'[1]CT AR'!$1:$1048576,2,0),"")</f>
        <v/>
      </c>
      <c r="O462" s="24" t="str">
        <f t="shared" ca="1" si="30"/>
        <v/>
      </c>
      <c r="P462" t="str">
        <f t="shared" si="31"/>
        <v/>
      </c>
    </row>
    <row r="463" spans="1:16" x14ac:dyDescent="0.3">
      <c r="A463" t="s">
        <v>5524</v>
      </c>
      <c r="B463" t="str">
        <f>IFERROR(VLOOKUP(A463,'[1]TS Autopress'!$1:$1048576,2,0),"")</f>
        <v/>
      </c>
      <c r="C463" s="19" t="str">
        <f>IFERROR(VLOOKUP(A463,'[1]TS Autopress'!$1:$1048576,3,0),"")</f>
        <v/>
      </c>
      <c r="D463" s="20">
        <v>7300000</v>
      </c>
      <c r="E463" s="20">
        <v>6200000</v>
      </c>
      <c r="F463" s="13" t="s">
        <v>5398</v>
      </c>
      <c r="G463" s="20">
        <v>7519000</v>
      </c>
      <c r="H463" s="20">
        <v>7300000</v>
      </c>
      <c r="I463" s="20">
        <v>7227000</v>
      </c>
      <c r="J463" s="20">
        <v>6789000</v>
      </c>
      <c r="K463" s="25">
        <v>7490000</v>
      </c>
      <c r="L463" s="20">
        <f t="shared" si="28"/>
        <v>190000</v>
      </c>
      <c r="M463" s="22">
        <f t="shared" si="29"/>
        <v>0.84931506849315064</v>
      </c>
      <c r="N463" s="23" t="str">
        <f>IFERROR(VLOOKUP(A463,'[1]CT AR'!$1:$1048576,2,0),"")</f>
        <v/>
      </c>
      <c r="O463" s="24" t="str">
        <f t="shared" ca="1" si="30"/>
        <v/>
      </c>
      <c r="P463" t="str">
        <f t="shared" si="31"/>
        <v/>
      </c>
    </row>
    <row r="464" spans="1:16" x14ac:dyDescent="0.3">
      <c r="A464" t="s">
        <v>5525</v>
      </c>
      <c r="B464" t="str">
        <f>IFERROR(VLOOKUP(A464,'[1]TS Autopress'!$1:$1048576,2,0),"")</f>
        <v/>
      </c>
      <c r="C464" s="19" t="str">
        <f>IFERROR(VLOOKUP(A464,'[1]TS Autopress'!$1:$1048576,3,0),"")</f>
        <v/>
      </c>
      <c r="D464" s="20">
        <v>12700000</v>
      </c>
      <c r="E464" s="20">
        <v>11000000</v>
      </c>
      <c r="F464" s="13" t="s">
        <v>5398</v>
      </c>
      <c r="G464" s="20">
        <v>13081000</v>
      </c>
      <c r="H464" s="20">
        <v>12700000</v>
      </c>
      <c r="I464" s="20">
        <v>12573000</v>
      </c>
      <c r="J464" s="20">
        <v>11811000</v>
      </c>
      <c r="K464" s="25">
        <v>12990000</v>
      </c>
      <c r="L464" s="20">
        <f t="shared" si="28"/>
        <v>290000</v>
      </c>
      <c r="M464" s="22">
        <f t="shared" si="29"/>
        <v>0.86614173228346458</v>
      </c>
      <c r="N464" s="23" t="str">
        <f>IFERROR(VLOOKUP(A464,'[1]CT AR'!$1:$1048576,2,0),"")</f>
        <v/>
      </c>
      <c r="O464" s="24" t="str">
        <f t="shared" ca="1" si="30"/>
        <v/>
      </c>
      <c r="P464" t="str">
        <f t="shared" si="31"/>
        <v/>
      </c>
    </row>
    <row r="465" spans="1:16" x14ac:dyDescent="0.3">
      <c r="A465" t="s">
        <v>5526</v>
      </c>
      <c r="B465" t="str">
        <f>IFERROR(VLOOKUP(A465,'[1]TS Autopress'!$1:$1048576,2,0),"")</f>
        <v/>
      </c>
      <c r="C465" s="19" t="str">
        <f>IFERROR(VLOOKUP(A465,'[1]TS Autopress'!$1:$1048576,3,0),"")</f>
        <v/>
      </c>
      <c r="D465" s="20">
        <v>16900000</v>
      </c>
      <c r="E465" s="20">
        <v>14000000</v>
      </c>
      <c r="F465" s="13" t="s">
        <v>4033</v>
      </c>
      <c r="G465" s="20">
        <v>16900000</v>
      </c>
      <c r="H465" s="20">
        <v>16393000</v>
      </c>
      <c r="I465" s="20">
        <v>15886000</v>
      </c>
      <c r="J465" s="20">
        <v>15210000</v>
      </c>
      <c r="K465" s="25">
        <v>16890000</v>
      </c>
      <c r="L465" s="20">
        <f t="shared" ref="L465:L528" si="32">K465-D465</f>
        <v>-10000</v>
      </c>
      <c r="M465" s="22">
        <f t="shared" ref="M465:M528" si="33">E465/D465</f>
        <v>0.82840236686390534</v>
      </c>
      <c r="N465" s="23" t="str">
        <f>IFERROR(VLOOKUP(A465,'[1]CT AR'!$1:$1048576,2,0),"")</f>
        <v/>
      </c>
      <c r="O465" s="24" t="str">
        <f t="shared" ref="O465:O528" ca="1" si="34">IF(N465="","",TODAY()-N465)</f>
        <v/>
      </c>
      <c r="P465" t="str">
        <f t="shared" ref="P465:P528" si="35">IF(N465="", "", IF(K465 &gt; D465, "SOBRE MERCADO", IF(K465 &lt; D465, "BAJO MERCADO", "ALINEADO")))</f>
        <v/>
      </c>
    </row>
    <row r="466" spans="1:16" x14ac:dyDescent="0.3">
      <c r="A466" t="s">
        <v>5527</v>
      </c>
      <c r="B466" t="str">
        <f>IFERROR(VLOOKUP(A466,'[1]TS Autopress'!$1:$1048576,2,0),"")</f>
        <v/>
      </c>
      <c r="C466" s="19" t="str">
        <f>IFERROR(VLOOKUP(A466,'[1]TS Autopress'!$1:$1048576,3,0),"")</f>
        <v/>
      </c>
      <c r="D466" s="20">
        <v>14500000</v>
      </c>
      <c r="E466" s="20">
        <v>11600000</v>
      </c>
      <c r="F466" s="13" t="s">
        <v>5399</v>
      </c>
      <c r="G466" s="20">
        <v>13485000</v>
      </c>
      <c r="H466" s="20">
        <v>13050000</v>
      </c>
      <c r="I466" s="20">
        <v>12325000</v>
      </c>
      <c r="J466" s="20">
        <v>11600000</v>
      </c>
      <c r="K466" s="25">
        <v>13690000</v>
      </c>
      <c r="L466" s="20">
        <f t="shared" si="32"/>
        <v>-810000</v>
      </c>
      <c r="M466" s="22">
        <f t="shared" si="33"/>
        <v>0.8</v>
      </c>
      <c r="N466" s="23" t="str">
        <f>IFERROR(VLOOKUP(A466,'[1]CT AR'!$1:$1048576,2,0),"")</f>
        <v/>
      </c>
      <c r="O466" s="24" t="str">
        <f t="shared" ca="1" si="34"/>
        <v/>
      </c>
      <c r="P466" t="str">
        <f t="shared" si="35"/>
        <v/>
      </c>
    </row>
    <row r="467" spans="1:16" x14ac:dyDescent="0.3">
      <c r="A467" t="s">
        <v>5528</v>
      </c>
      <c r="B467" t="str">
        <f>IFERROR(VLOOKUP(A467,'[1]TS Autopress'!$1:$1048576,2,0),"")</f>
        <v/>
      </c>
      <c r="C467" s="19" t="str">
        <f>IFERROR(VLOOKUP(A467,'[1]TS Autopress'!$1:$1048576,3,0),"")</f>
        <v/>
      </c>
      <c r="D467" s="20">
        <v>8600000</v>
      </c>
      <c r="E467" s="20">
        <v>7500000</v>
      </c>
      <c r="F467" s="13" t="s">
        <v>5398</v>
      </c>
      <c r="G467" s="20">
        <v>8858000</v>
      </c>
      <c r="H467" s="20">
        <v>8600000</v>
      </c>
      <c r="I467" s="20">
        <v>8514000</v>
      </c>
      <c r="J467" s="20">
        <v>7998000</v>
      </c>
      <c r="K467" s="25">
        <v>8890000</v>
      </c>
      <c r="L467" s="20">
        <f t="shared" si="32"/>
        <v>290000</v>
      </c>
      <c r="M467" s="22">
        <f t="shared" si="33"/>
        <v>0.87209302325581395</v>
      </c>
      <c r="N467" s="23" t="str">
        <f>IFERROR(VLOOKUP(A467,'[1]CT AR'!$1:$1048576,2,0),"")</f>
        <v/>
      </c>
      <c r="O467" s="24" t="str">
        <f t="shared" ca="1" si="34"/>
        <v/>
      </c>
      <c r="P467" t="str">
        <f t="shared" si="35"/>
        <v/>
      </c>
    </row>
    <row r="468" spans="1:16" x14ac:dyDescent="0.3">
      <c r="A468" t="s">
        <v>5358</v>
      </c>
      <c r="B468" t="str">
        <f>IFERROR(VLOOKUP(A468,'[1]TS Autopress'!$1:$1048576,2,0),"")</f>
        <v/>
      </c>
      <c r="C468" s="19" t="str">
        <f>IFERROR(VLOOKUP(A468,'[1]TS Autopress'!$1:$1048576,3,0),"")</f>
        <v/>
      </c>
      <c r="D468" s="20">
        <v>8600000</v>
      </c>
      <c r="E468" s="20">
        <v>6700000</v>
      </c>
      <c r="F468" s="13" t="s">
        <v>4033</v>
      </c>
      <c r="G468" s="20">
        <v>8600000</v>
      </c>
      <c r="H468" s="20">
        <v>8342000</v>
      </c>
      <c r="I468" s="20">
        <v>8084000</v>
      </c>
      <c r="J468" s="20">
        <v>7740000</v>
      </c>
      <c r="K468" s="25">
        <v>8290000</v>
      </c>
      <c r="L468" s="20">
        <f t="shared" si="32"/>
        <v>-310000</v>
      </c>
      <c r="M468" s="22">
        <f t="shared" si="33"/>
        <v>0.77906976744186052</v>
      </c>
      <c r="N468" s="23" t="str">
        <f>IFERROR(VLOOKUP(A468,'[1]CT AR'!$1:$1048576,2,0),"")</f>
        <v/>
      </c>
      <c r="O468" s="24" t="str">
        <f t="shared" ca="1" si="34"/>
        <v/>
      </c>
      <c r="P468" t="str">
        <f t="shared" si="35"/>
        <v/>
      </c>
    </row>
    <row r="469" spans="1:16" x14ac:dyDescent="0.3">
      <c r="A469" t="s">
        <v>5529</v>
      </c>
      <c r="B469" t="str">
        <f>IFERROR(VLOOKUP(A469,'[1]TS Autopress'!$1:$1048576,2,0),"")</f>
        <v/>
      </c>
      <c r="C469" s="19" t="str">
        <f>IFERROR(VLOOKUP(A469,'[1]TS Autopress'!$1:$1048576,3,0),"")</f>
        <v/>
      </c>
      <c r="D469" s="20">
        <v>10000000</v>
      </c>
      <c r="E469" s="20">
        <v>8700000</v>
      </c>
      <c r="F469" s="13" t="s">
        <v>5398</v>
      </c>
      <c r="G469" s="20">
        <v>10300000</v>
      </c>
      <c r="H469" s="20">
        <v>10000000</v>
      </c>
      <c r="I469" s="20">
        <v>9900000</v>
      </c>
      <c r="J469" s="20">
        <v>9300000</v>
      </c>
      <c r="K469" s="25">
        <v>10290000</v>
      </c>
      <c r="L469" s="20">
        <f t="shared" si="32"/>
        <v>290000</v>
      </c>
      <c r="M469" s="22">
        <f t="shared" si="33"/>
        <v>0.87</v>
      </c>
      <c r="N469" s="23" t="str">
        <f>IFERROR(VLOOKUP(A469,'[1]CT AR'!$1:$1048576,2,0),"")</f>
        <v/>
      </c>
      <c r="O469" s="24" t="str">
        <f t="shared" ca="1" si="34"/>
        <v/>
      </c>
      <c r="P469" t="str">
        <f t="shared" si="35"/>
        <v/>
      </c>
    </row>
    <row r="470" spans="1:16" x14ac:dyDescent="0.3">
      <c r="A470" t="s">
        <v>5530</v>
      </c>
      <c r="B470" t="str">
        <f>IFERROR(VLOOKUP(A470,'[1]TS Autopress'!$1:$1048576,2,0),"")</f>
        <v/>
      </c>
      <c r="C470" s="19" t="str">
        <f>IFERROR(VLOOKUP(A470,'[1]TS Autopress'!$1:$1048576,3,0),"")</f>
        <v/>
      </c>
      <c r="D470" s="20">
        <v>7190000</v>
      </c>
      <c r="E470" s="20">
        <v>5500000</v>
      </c>
      <c r="F470" s="13" t="s">
        <v>4033</v>
      </c>
      <c r="G470" s="20">
        <v>7190000</v>
      </c>
      <c r="H470" s="20">
        <v>6974300</v>
      </c>
      <c r="I470" s="20">
        <v>6758600</v>
      </c>
      <c r="J470" s="20">
        <v>6471000</v>
      </c>
      <c r="K470" s="25">
        <v>6990000</v>
      </c>
      <c r="L470" s="20">
        <f t="shared" si="32"/>
        <v>-200000</v>
      </c>
      <c r="M470" s="22">
        <f t="shared" si="33"/>
        <v>0.7649513212795549</v>
      </c>
      <c r="N470" s="23" t="str">
        <f>IFERROR(VLOOKUP(A470,'[1]CT AR'!$1:$1048576,2,0),"")</f>
        <v/>
      </c>
      <c r="O470" s="24" t="str">
        <f t="shared" ca="1" si="34"/>
        <v/>
      </c>
      <c r="P470" t="str">
        <f t="shared" si="35"/>
        <v/>
      </c>
    </row>
    <row r="471" spans="1:16" x14ac:dyDescent="0.3">
      <c r="A471" t="s">
        <v>5531</v>
      </c>
      <c r="B471" t="str">
        <f>IFERROR(VLOOKUP(A471,'[1]TS Autopress'!$1:$1048576,2,0),"")</f>
        <v/>
      </c>
      <c r="C471" s="19" t="str">
        <f>IFERROR(VLOOKUP(A471,'[1]TS Autopress'!$1:$1048576,3,0),"")</f>
        <v/>
      </c>
      <c r="D471" s="20">
        <v>7800000</v>
      </c>
      <c r="E471" s="20">
        <v>5800000</v>
      </c>
      <c r="F471" s="13" t="s">
        <v>5399</v>
      </c>
      <c r="G471" s="20">
        <v>7254000</v>
      </c>
      <c r="H471" s="20">
        <v>7020000</v>
      </c>
      <c r="I471" s="20">
        <v>6630000</v>
      </c>
      <c r="J471" s="20">
        <v>6240000</v>
      </c>
      <c r="K471" s="25">
        <v>7290000</v>
      </c>
      <c r="L471" s="20">
        <f t="shared" si="32"/>
        <v>-510000</v>
      </c>
      <c r="M471" s="22">
        <f t="shared" si="33"/>
        <v>0.74358974358974361</v>
      </c>
      <c r="N471" s="23" t="str">
        <f>IFERROR(VLOOKUP(A471,'[1]CT AR'!$1:$1048576,2,0),"")</f>
        <v/>
      </c>
      <c r="O471" s="24" t="str">
        <f t="shared" ca="1" si="34"/>
        <v/>
      </c>
      <c r="P471" t="str">
        <f t="shared" si="35"/>
        <v/>
      </c>
    </row>
    <row r="472" spans="1:16" x14ac:dyDescent="0.3">
      <c r="A472" t="s">
        <v>5532</v>
      </c>
      <c r="B472" t="str">
        <f>IFERROR(VLOOKUP(A472,'[1]TS Autopress'!$1:$1048576,2,0),"")</f>
        <v/>
      </c>
      <c r="C472" s="19" t="str">
        <f>IFERROR(VLOOKUP(A472,'[1]TS Autopress'!$1:$1048576,3,0),"")</f>
        <v/>
      </c>
      <c r="D472" s="20">
        <v>13400000</v>
      </c>
      <c r="E472" s="20">
        <v>11000000</v>
      </c>
      <c r="F472" s="13" t="s">
        <v>4033</v>
      </c>
      <c r="G472" s="20">
        <v>13400000</v>
      </c>
      <c r="H472" s="20">
        <v>12998000</v>
      </c>
      <c r="I472" s="20">
        <v>12596000</v>
      </c>
      <c r="J472" s="20">
        <v>12060000</v>
      </c>
      <c r="K472" s="25">
        <v>13390000</v>
      </c>
      <c r="L472" s="20">
        <f t="shared" si="32"/>
        <v>-10000</v>
      </c>
      <c r="M472" s="22">
        <f t="shared" si="33"/>
        <v>0.82089552238805974</v>
      </c>
      <c r="N472" s="23" t="str">
        <f>IFERROR(VLOOKUP(A472,'[1]CT AR'!$1:$1048576,2,0),"")</f>
        <v/>
      </c>
      <c r="O472" s="24" t="str">
        <f t="shared" ca="1" si="34"/>
        <v/>
      </c>
      <c r="P472" t="str">
        <f t="shared" si="35"/>
        <v/>
      </c>
    </row>
    <row r="473" spans="1:16" x14ac:dyDescent="0.3">
      <c r="A473" t="s">
        <v>5533</v>
      </c>
      <c r="B473" t="str">
        <f>IFERROR(VLOOKUP(A473,'[1]TS Autopress'!$1:$1048576,2,0),"")</f>
        <v/>
      </c>
      <c r="C473" s="19" t="str">
        <f>IFERROR(VLOOKUP(A473,'[1]TS Autopress'!$1:$1048576,3,0),"")</f>
        <v/>
      </c>
      <c r="D473" s="20">
        <v>12300000</v>
      </c>
      <c r="E473" s="20">
        <v>10200000</v>
      </c>
      <c r="F473" s="13" t="s">
        <v>4033</v>
      </c>
      <c r="G473" s="20">
        <v>12300000</v>
      </c>
      <c r="H473" s="20">
        <v>11931000</v>
      </c>
      <c r="I473" s="20">
        <v>11562000</v>
      </c>
      <c r="J473" s="20">
        <v>11070000</v>
      </c>
      <c r="K473" s="25">
        <v>12290000</v>
      </c>
      <c r="L473" s="20">
        <f t="shared" si="32"/>
        <v>-10000</v>
      </c>
      <c r="M473" s="22">
        <f t="shared" si="33"/>
        <v>0.82926829268292679</v>
      </c>
      <c r="N473" s="23" t="str">
        <f>IFERROR(VLOOKUP(A473,'[1]CT AR'!$1:$1048576,2,0),"")</f>
        <v/>
      </c>
      <c r="O473" s="24" t="str">
        <f t="shared" ca="1" si="34"/>
        <v/>
      </c>
      <c r="P473" t="str">
        <f t="shared" si="35"/>
        <v/>
      </c>
    </row>
    <row r="474" spans="1:16" x14ac:dyDescent="0.3">
      <c r="A474" t="s">
        <v>5534</v>
      </c>
      <c r="B474" t="str">
        <f>IFERROR(VLOOKUP(A474,'[1]TS Autopress'!$1:$1048576,2,0),"")</f>
        <v/>
      </c>
      <c r="C474" s="19" t="str">
        <f>IFERROR(VLOOKUP(A474,'[1]TS Autopress'!$1:$1048576,3,0),"")</f>
        <v/>
      </c>
      <c r="D474" s="20">
        <v>12900000</v>
      </c>
      <c r="E474" s="20">
        <v>10800000</v>
      </c>
      <c r="F474" s="13" t="s">
        <v>4033</v>
      </c>
      <c r="G474" s="20">
        <v>12900000</v>
      </c>
      <c r="H474" s="20">
        <v>12513000</v>
      </c>
      <c r="I474" s="20">
        <v>12126000</v>
      </c>
      <c r="J474" s="20">
        <v>11610000</v>
      </c>
      <c r="K474" s="25">
        <v>12890000</v>
      </c>
      <c r="L474" s="20">
        <f t="shared" si="32"/>
        <v>-10000</v>
      </c>
      <c r="M474" s="22">
        <f t="shared" si="33"/>
        <v>0.83720930232558144</v>
      </c>
      <c r="N474" s="23" t="str">
        <f>IFERROR(VLOOKUP(A474,'[1]CT AR'!$1:$1048576,2,0),"")</f>
        <v/>
      </c>
      <c r="O474" s="24" t="str">
        <f t="shared" ca="1" si="34"/>
        <v/>
      </c>
      <c r="P474" t="str">
        <f t="shared" si="35"/>
        <v/>
      </c>
    </row>
    <row r="475" spans="1:16" x14ac:dyDescent="0.3">
      <c r="A475" t="s">
        <v>5535</v>
      </c>
      <c r="B475" t="str">
        <f>IFERROR(VLOOKUP(A475,'[1]TS Autopress'!$1:$1048576,2,0),"")</f>
        <v/>
      </c>
      <c r="C475" s="19" t="str">
        <f>IFERROR(VLOOKUP(A475,'[1]TS Autopress'!$1:$1048576,3,0),"")</f>
        <v/>
      </c>
      <c r="D475" s="20">
        <v>35500000</v>
      </c>
      <c r="E475" s="20">
        <v>30000000</v>
      </c>
      <c r="F475" s="13" t="s">
        <v>4033</v>
      </c>
      <c r="G475" s="20">
        <v>35500000</v>
      </c>
      <c r="H475" s="20">
        <v>34435000</v>
      </c>
      <c r="I475" s="20">
        <v>33370000</v>
      </c>
      <c r="J475" s="20">
        <v>31950000</v>
      </c>
      <c r="K475" s="25">
        <v>35490000</v>
      </c>
      <c r="L475" s="20">
        <f t="shared" si="32"/>
        <v>-10000</v>
      </c>
      <c r="M475" s="22">
        <f t="shared" si="33"/>
        <v>0.84507042253521125</v>
      </c>
      <c r="N475" s="23" t="str">
        <f>IFERROR(VLOOKUP(A475,'[1]CT AR'!$1:$1048576,2,0),"")</f>
        <v/>
      </c>
      <c r="O475" s="24" t="str">
        <f t="shared" ca="1" si="34"/>
        <v/>
      </c>
      <c r="P475" t="str">
        <f t="shared" si="35"/>
        <v/>
      </c>
    </row>
    <row r="476" spans="1:16" x14ac:dyDescent="0.3">
      <c r="A476" t="s">
        <v>5536</v>
      </c>
      <c r="B476" t="str">
        <f>IFERROR(VLOOKUP(A476,'[1]TS Autopress'!$1:$1048576,2,0),"")</f>
        <v/>
      </c>
      <c r="C476" s="19" t="str">
        <f>IFERROR(VLOOKUP(A476,'[1]TS Autopress'!$1:$1048576,3,0),"")</f>
        <v/>
      </c>
      <c r="D476" s="20">
        <v>31100000</v>
      </c>
      <c r="E476" s="20">
        <v>26300000</v>
      </c>
      <c r="F476" s="13" t="s">
        <v>4033</v>
      </c>
      <c r="G476" s="20">
        <v>31100000</v>
      </c>
      <c r="H476" s="20">
        <v>30167000</v>
      </c>
      <c r="I476" s="20">
        <v>29234000</v>
      </c>
      <c r="J476" s="20">
        <v>27990000</v>
      </c>
      <c r="K476" s="25">
        <v>29990000</v>
      </c>
      <c r="L476" s="20">
        <f t="shared" si="32"/>
        <v>-1110000</v>
      </c>
      <c r="M476" s="22">
        <f t="shared" si="33"/>
        <v>0.84565916398713825</v>
      </c>
      <c r="N476" s="23" t="str">
        <f>IFERROR(VLOOKUP(A476,'[1]CT AR'!$1:$1048576,2,0),"")</f>
        <v/>
      </c>
      <c r="O476" s="24" t="str">
        <f t="shared" ca="1" si="34"/>
        <v/>
      </c>
      <c r="P476" t="str">
        <f t="shared" si="35"/>
        <v/>
      </c>
    </row>
    <row r="477" spans="1:16" x14ac:dyDescent="0.3">
      <c r="A477" t="s">
        <v>5537</v>
      </c>
      <c r="B477" t="str">
        <f>IFERROR(VLOOKUP(A477,'[1]TS Autopress'!$1:$1048576,2,0),"")</f>
        <v/>
      </c>
      <c r="C477" s="19" t="str">
        <f>IFERROR(VLOOKUP(A477,'[1]TS Autopress'!$1:$1048576,3,0),"")</f>
        <v/>
      </c>
      <c r="D477" s="20">
        <v>7400000</v>
      </c>
      <c r="E477" s="20">
        <v>5800000</v>
      </c>
      <c r="F477" s="13" t="s">
        <v>4033</v>
      </c>
      <c r="G477" s="20">
        <v>7400000</v>
      </c>
      <c r="H477" s="20">
        <v>7178000</v>
      </c>
      <c r="I477" s="20">
        <v>6956000</v>
      </c>
      <c r="J477" s="20">
        <v>6660000</v>
      </c>
      <c r="K477" s="25">
        <v>6990000</v>
      </c>
      <c r="L477" s="20">
        <f t="shared" si="32"/>
        <v>-410000</v>
      </c>
      <c r="M477" s="22">
        <f t="shared" si="33"/>
        <v>0.78378378378378377</v>
      </c>
      <c r="N477" s="23" t="str">
        <f>IFERROR(VLOOKUP(A477,'[1]CT AR'!$1:$1048576,2,0),"")</f>
        <v/>
      </c>
      <c r="O477" s="24" t="str">
        <f t="shared" ca="1" si="34"/>
        <v/>
      </c>
      <c r="P477" t="str">
        <f t="shared" si="35"/>
        <v/>
      </c>
    </row>
    <row r="478" spans="1:16" x14ac:dyDescent="0.3">
      <c r="A478" t="s">
        <v>5538</v>
      </c>
      <c r="B478" t="str">
        <f>IFERROR(VLOOKUP(A478,'[1]TS Autopress'!$1:$1048576,2,0),"")</f>
        <v/>
      </c>
      <c r="C478" s="19" t="str">
        <f>IFERROR(VLOOKUP(A478,'[1]TS Autopress'!$1:$1048576,3,0),"")</f>
        <v/>
      </c>
      <c r="D478" s="20">
        <v>5000000</v>
      </c>
      <c r="E478" s="20">
        <v>3900000</v>
      </c>
      <c r="F478" s="13" t="s">
        <v>4033</v>
      </c>
      <c r="G478" s="20">
        <v>5000000</v>
      </c>
      <c r="H478" s="20">
        <v>4850000</v>
      </c>
      <c r="I478" s="20">
        <v>4700000</v>
      </c>
      <c r="J478" s="20">
        <v>4500000</v>
      </c>
      <c r="K478" s="25">
        <v>4990000</v>
      </c>
      <c r="L478" s="20">
        <f t="shared" si="32"/>
        <v>-10000</v>
      </c>
      <c r="M478" s="22">
        <f t="shared" si="33"/>
        <v>0.78</v>
      </c>
      <c r="N478" s="23" t="str">
        <f>IFERROR(VLOOKUP(A478,'[1]CT AR'!$1:$1048576,2,0),"")</f>
        <v/>
      </c>
      <c r="O478" s="24" t="str">
        <f t="shared" ca="1" si="34"/>
        <v/>
      </c>
      <c r="P478" t="str">
        <f t="shared" si="35"/>
        <v/>
      </c>
    </row>
    <row r="479" spans="1:16" x14ac:dyDescent="0.3">
      <c r="A479" t="s">
        <v>5539</v>
      </c>
      <c r="B479" t="str">
        <f>IFERROR(VLOOKUP(A479,'[1]TS Autopress'!$1:$1048576,2,0),"")</f>
        <v/>
      </c>
      <c r="C479" s="19" t="str">
        <f>IFERROR(VLOOKUP(A479,'[1]TS Autopress'!$1:$1048576,3,0),"")</f>
        <v/>
      </c>
      <c r="D479" s="20">
        <v>18700000</v>
      </c>
      <c r="E479" s="20">
        <v>16000000</v>
      </c>
      <c r="F479" s="13" t="s">
        <v>4033</v>
      </c>
      <c r="G479" s="20">
        <v>18700000</v>
      </c>
      <c r="H479" s="20">
        <v>18139000</v>
      </c>
      <c r="I479" s="20">
        <v>17578000</v>
      </c>
      <c r="J479" s="20">
        <v>16830000</v>
      </c>
      <c r="K479" s="25">
        <v>18990000</v>
      </c>
      <c r="L479" s="20">
        <f t="shared" si="32"/>
        <v>290000</v>
      </c>
      <c r="M479" s="22">
        <f t="shared" si="33"/>
        <v>0.85561497326203206</v>
      </c>
      <c r="N479" s="23" t="str">
        <f>IFERROR(VLOOKUP(A479,'[1]CT AR'!$1:$1048576,2,0),"")</f>
        <v/>
      </c>
      <c r="O479" s="24" t="str">
        <f t="shared" ca="1" si="34"/>
        <v/>
      </c>
      <c r="P479" t="str">
        <f t="shared" si="35"/>
        <v/>
      </c>
    </row>
    <row r="480" spans="1:16" x14ac:dyDescent="0.3">
      <c r="A480" t="s">
        <v>5540</v>
      </c>
      <c r="B480" t="str">
        <f>IFERROR(VLOOKUP(A480,'[1]TS Autopress'!$1:$1048576,2,0),"")</f>
        <v/>
      </c>
      <c r="C480" s="19" t="str">
        <f>IFERROR(VLOOKUP(A480,'[1]TS Autopress'!$1:$1048576,3,0),"")</f>
        <v/>
      </c>
      <c r="D480" s="20">
        <v>16600000</v>
      </c>
      <c r="E480" s="20">
        <v>13000000</v>
      </c>
      <c r="F480" s="13" t="s">
        <v>4033</v>
      </c>
      <c r="G480" s="20">
        <v>16600000</v>
      </c>
      <c r="H480" s="20">
        <v>16102000</v>
      </c>
      <c r="I480" s="20">
        <v>15604000</v>
      </c>
      <c r="J480" s="20">
        <v>14940000</v>
      </c>
      <c r="K480" s="25">
        <v>15990000</v>
      </c>
      <c r="L480" s="20">
        <f t="shared" si="32"/>
        <v>-610000</v>
      </c>
      <c r="M480" s="22">
        <f t="shared" si="33"/>
        <v>0.7831325301204819</v>
      </c>
      <c r="N480" s="23" t="str">
        <f>IFERROR(VLOOKUP(A480,'[1]CT AR'!$1:$1048576,2,0),"")</f>
        <v/>
      </c>
      <c r="O480" s="24" t="str">
        <f t="shared" ca="1" si="34"/>
        <v/>
      </c>
      <c r="P480" t="str">
        <f t="shared" si="35"/>
        <v/>
      </c>
    </row>
    <row r="481" spans="1:16" x14ac:dyDescent="0.3">
      <c r="A481" t="s">
        <v>5541</v>
      </c>
      <c r="B481" t="str">
        <f>IFERROR(VLOOKUP(A481,'[1]TS Autopress'!$1:$1048576,2,0),"")</f>
        <v/>
      </c>
      <c r="C481" s="19" t="str">
        <f>IFERROR(VLOOKUP(A481,'[1]TS Autopress'!$1:$1048576,3,0),"")</f>
        <v/>
      </c>
      <c r="D481" s="20">
        <v>9000000</v>
      </c>
      <c r="E481" s="20">
        <v>7300000</v>
      </c>
      <c r="F481" s="13" t="s">
        <v>4033</v>
      </c>
      <c r="G481" s="20">
        <v>9000000</v>
      </c>
      <c r="H481" s="20">
        <v>8730000</v>
      </c>
      <c r="I481" s="20">
        <v>8460000</v>
      </c>
      <c r="J481" s="20">
        <v>8100000</v>
      </c>
      <c r="K481" s="25">
        <v>8990000</v>
      </c>
      <c r="L481" s="20">
        <f t="shared" si="32"/>
        <v>-10000</v>
      </c>
      <c r="M481" s="22">
        <f t="shared" si="33"/>
        <v>0.81111111111111112</v>
      </c>
      <c r="N481" s="23" t="str">
        <f>IFERROR(VLOOKUP(A481,'[1]CT AR'!$1:$1048576,2,0),"")</f>
        <v/>
      </c>
      <c r="O481" s="24" t="str">
        <f t="shared" ca="1" si="34"/>
        <v/>
      </c>
      <c r="P481" t="str">
        <f t="shared" si="35"/>
        <v/>
      </c>
    </row>
    <row r="482" spans="1:16" x14ac:dyDescent="0.3">
      <c r="A482" t="s">
        <v>5542</v>
      </c>
      <c r="B482" t="str">
        <f>IFERROR(VLOOKUP(A482,'[1]TS Autopress'!$1:$1048576,2,0),"")</f>
        <v/>
      </c>
      <c r="C482" s="19" t="str">
        <f>IFERROR(VLOOKUP(A482,'[1]TS Autopress'!$1:$1048576,3,0),"")</f>
        <v/>
      </c>
      <c r="D482" s="20">
        <v>9100000</v>
      </c>
      <c r="E482" s="20">
        <v>7300000</v>
      </c>
      <c r="F482" s="13" t="s">
        <v>4033</v>
      </c>
      <c r="G482" s="20">
        <v>9100000</v>
      </c>
      <c r="H482" s="20">
        <v>8827000</v>
      </c>
      <c r="I482" s="20">
        <v>8554000</v>
      </c>
      <c r="J482" s="20">
        <v>8190000</v>
      </c>
      <c r="K482" s="25">
        <v>8990000</v>
      </c>
      <c r="L482" s="20">
        <f t="shared" si="32"/>
        <v>-110000</v>
      </c>
      <c r="M482" s="22">
        <f t="shared" si="33"/>
        <v>0.80219780219780223</v>
      </c>
      <c r="N482" s="23" t="str">
        <f>IFERROR(VLOOKUP(A482,'[1]CT AR'!$1:$1048576,2,0),"")</f>
        <v/>
      </c>
      <c r="O482" s="24" t="str">
        <f t="shared" ca="1" si="34"/>
        <v/>
      </c>
      <c r="P482" t="str">
        <f t="shared" si="35"/>
        <v/>
      </c>
    </row>
    <row r="483" spans="1:16" x14ac:dyDescent="0.3">
      <c r="A483" t="s">
        <v>5543</v>
      </c>
      <c r="B483" t="str">
        <f>IFERROR(VLOOKUP(A483,'[1]TS Autopress'!$1:$1048576,2,0),"")</f>
        <v/>
      </c>
      <c r="C483" s="19" t="str">
        <f>IFERROR(VLOOKUP(A483,'[1]TS Autopress'!$1:$1048576,3,0),"")</f>
        <v/>
      </c>
      <c r="D483" s="20">
        <v>20900000</v>
      </c>
      <c r="E483" s="20">
        <v>17500000</v>
      </c>
      <c r="F483" s="13" t="s">
        <v>4033</v>
      </c>
      <c r="G483" s="20">
        <v>20900000</v>
      </c>
      <c r="H483" s="20">
        <v>20273000</v>
      </c>
      <c r="I483" s="20">
        <v>19646000</v>
      </c>
      <c r="J483" s="20">
        <v>18810000</v>
      </c>
      <c r="K483" s="25">
        <v>20890000</v>
      </c>
      <c r="L483" s="20">
        <f t="shared" si="32"/>
        <v>-10000</v>
      </c>
      <c r="M483" s="22">
        <f t="shared" si="33"/>
        <v>0.83732057416267947</v>
      </c>
      <c r="N483" s="23" t="str">
        <f>IFERROR(VLOOKUP(A483,'[1]CT AR'!$1:$1048576,2,0),"")</f>
        <v/>
      </c>
      <c r="O483" s="24" t="str">
        <f t="shared" ca="1" si="34"/>
        <v/>
      </c>
      <c r="P483" t="str">
        <f t="shared" si="35"/>
        <v/>
      </c>
    </row>
    <row r="484" spans="1:16" x14ac:dyDescent="0.3">
      <c r="A484" t="s">
        <v>5543</v>
      </c>
      <c r="B484" t="str">
        <f>IFERROR(VLOOKUP(A484,'[1]TS Autopress'!$1:$1048576,2,0),"")</f>
        <v/>
      </c>
      <c r="C484" s="19" t="str">
        <f>IFERROR(VLOOKUP(A484,'[1]TS Autopress'!$1:$1048576,3,0),"")</f>
        <v/>
      </c>
      <c r="D484" s="20">
        <v>20900000</v>
      </c>
      <c r="E484" s="20">
        <v>17600000</v>
      </c>
      <c r="F484" s="13" t="s">
        <v>4033</v>
      </c>
      <c r="G484" s="20">
        <v>20900000</v>
      </c>
      <c r="H484" s="20">
        <v>20273000</v>
      </c>
      <c r="I484" s="20">
        <v>19646000</v>
      </c>
      <c r="J484" s="20">
        <v>18810000</v>
      </c>
      <c r="K484" s="25">
        <v>20990000</v>
      </c>
      <c r="L484" s="20">
        <f t="shared" si="32"/>
        <v>90000</v>
      </c>
      <c r="M484" s="22">
        <f t="shared" si="33"/>
        <v>0.84210526315789469</v>
      </c>
      <c r="N484" s="23" t="str">
        <f>IFERROR(VLOOKUP(A484,'[1]CT AR'!$1:$1048576,2,0),"")</f>
        <v/>
      </c>
      <c r="O484" s="24" t="str">
        <f t="shared" ca="1" si="34"/>
        <v/>
      </c>
      <c r="P484" t="str">
        <f t="shared" si="35"/>
        <v/>
      </c>
    </row>
    <row r="485" spans="1:16" x14ac:dyDescent="0.3">
      <c r="A485" t="s">
        <v>5544</v>
      </c>
      <c r="B485" t="str">
        <f>IFERROR(VLOOKUP(A485,'[1]TS Autopress'!$1:$1048576,2,0),"")</f>
        <v/>
      </c>
      <c r="C485" s="19" t="str">
        <f>IFERROR(VLOOKUP(A485,'[1]TS Autopress'!$1:$1048576,3,0),"")</f>
        <v/>
      </c>
      <c r="D485" s="20">
        <v>8600000</v>
      </c>
      <c r="E485" s="20">
        <v>7000000</v>
      </c>
      <c r="F485" s="13" t="s">
        <v>4033</v>
      </c>
      <c r="G485" s="20">
        <v>8600000</v>
      </c>
      <c r="H485" s="20">
        <v>8342000</v>
      </c>
      <c r="I485" s="20">
        <v>8084000</v>
      </c>
      <c r="J485" s="20">
        <v>7740000</v>
      </c>
      <c r="K485" s="25">
        <v>8390000</v>
      </c>
      <c r="L485" s="20">
        <f t="shared" si="32"/>
        <v>-210000</v>
      </c>
      <c r="M485" s="22">
        <f t="shared" si="33"/>
        <v>0.81395348837209303</v>
      </c>
      <c r="N485" s="23" t="str">
        <f>IFERROR(VLOOKUP(A485,'[1]CT AR'!$1:$1048576,2,0),"")</f>
        <v/>
      </c>
      <c r="O485" s="24" t="str">
        <f t="shared" ca="1" si="34"/>
        <v/>
      </c>
      <c r="P485" t="str">
        <f t="shared" si="35"/>
        <v/>
      </c>
    </row>
    <row r="486" spans="1:16" x14ac:dyDescent="0.3">
      <c r="A486" t="s">
        <v>5545</v>
      </c>
      <c r="B486" t="str">
        <f>IFERROR(VLOOKUP(A486,'[1]TS Autopress'!$1:$1048576,2,0),"")</f>
        <v/>
      </c>
      <c r="C486" s="19" t="str">
        <f>IFERROR(VLOOKUP(A486,'[1]TS Autopress'!$1:$1048576,3,0),"")</f>
        <v/>
      </c>
      <c r="D486" s="20">
        <v>40600000</v>
      </c>
      <c r="E486" s="20">
        <v>30000000</v>
      </c>
      <c r="F486" s="13" t="s">
        <v>5399</v>
      </c>
      <c r="G486" s="20">
        <v>37758000</v>
      </c>
      <c r="H486" s="20">
        <v>36540000</v>
      </c>
      <c r="I486" s="20">
        <v>34510000</v>
      </c>
      <c r="J486" s="20">
        <v>32480000</v>
      </c>
      <c r="K486" s="25">
        <v>37690000</v>
      </c>
      <c r="L486" s="20">
        <f t="shared" si="32"/>
        <v>-2910000</v>
      </c>
      <c r="M486" s="22">
        <f t="shared" si="33"/>
        <v>0.73891625615763545</v>
      </c>
      <c r="N486" s="23" t="str">
        <f>IFERROR(VLOOKUP(A486,'[1]CT AR'!$1:$1048576,2,0),"")</f>
        <v/>
      </c>
      <c r="O486" s="24" t="str">
        <f t="shared" ca="1" si="34"/>
        <v/>
      </c>
      <c r="P486" t="str">
        <f t="shared" si="35"/>
        <v/>
      </c>
    </row>
    <row r="487" spans="1:16" x14ac:dyDescent="0.3">
      <c r="A487" t="s">
        <v>5546</v>
      </c>
      <c r="B487" t="str">
        <f>IFERROR(VLOOKUP(A487,'[1]TS Autopress'!$1:$1048576,2,0),"")</f>
        <v/>
      </c>
      <c r="C487" s="19" t="str">
        <f>IFERROR(VLOOKUP(A487,'[1]TS Autopress'!$1:$1048576,3,0),"")</f>
        <v/>
      </c>
      <c r="D487" s="20">
        <v>13900000</v>
      </c>
      <c r="E487" s="20">
        <v>11500000</v>
      </c>
      <c r="F487" s="13" t="s">
        <v>5399</v>
      </c>
      <c r="G487" s="20">
        <v>12927000</v>
      </c>
      <c r="H487" s="20">
        <v>12510000</v>
      </c>
      <c r="I487" s="20">
        <v>11815000</v>
      </c>
      <c r="J487" s="20">
        <v>11120000</v>
      </c>
      <c r="K487" s="25">
        <v>13990000</v>
      </c>
      <c r="L487" s="20">
        <f t="shared" si="32"/>
        <v>90000</v>
      </c>
      <c r="M487" s="22">
        <f t="shared" si="33"/>
        <v>0.82733812949640284</v>
      </c>
      <c r="N487" s="23" t="str">
        <f>IFERROR(VLOOKUP(A487,'[1]CT AR'!$1:$1048576,2,0),"")</f>
        <v/>
      </c>
      <c r="O487" s="24" t="str">
        <f t="shared" ca="1" si="34"/>
        <v/>
      </c>
      <c r="P487" t="str">
        <f t="shared" si="35"/>
        <v/>
      </c>
    </row>
    <row r="488" spans="1:16" x14ac:dyDescent="0.3">
      <c r="A488" t="s">
        <v>5547</v>
      </c>
      <c r="B488" t="str">
        <f>IFERROR(VLOOKUP(A488,'[1]TS Autopress'!$1:$1048576,2,0),"")</f>
        <v/>
      </c>
      <c r="C488" s="19" t="str">
        <f>IFERROR(VLOOKUP(A488,'[1]TS Autopress'!$1:$1048576,3,0),"")</f>
        <v/>
      </c>
      <c r="D488" s="20">
        <v>12900000</v>
      </c>
      <c r="E488" s="20">
        <v>11100000</v>
      </c>
      <c r="F488" s="13" t="s">
        <v>4033</v>
      </c>
      <c r="G488" s="20">
        <v>12900000</v>
      </c>
      <c r="H488" s="20">
        <v>12513000</v>
      </c>
      <c r="I488" s="20">
        <v>12126000</v>
      </c>
      <c r="J488" s="20">
        <v>11610000</v>
      </c>
      <c r="K488" s="25">
        <v>12990000</v>
      </c>
      <c r="L488" s="20">
        <f t="shared" si="32"/>
        <v>90000</v>
      </c>
      <c r="M488" s="22">
        <f t="shared" si="33"/>
        <v>0.86046511627906974</v>
      </c>
      <c r="N488" s="23" t="str">
        <f>IFERROR(VLOOKUP(A488,'[1]CT AR'!$1:$1048576,2,0),"")</f>
        <v/>
      </c>
      <c r="O488" s="24" t="str">
        <f t="shared" ca="1" si="34"/>
        <v/>
      </c>
      <c r="P488" t="str">
        <f t="shared" si="35"/>
        <v/>
      </c>
    </row>
    <row r="489" spans="1:16" x14ac:dyDescent="0.3">
      <c r="A489" t="s">
        <v>5548</v>
      </c>
      <c r="B489" t="str">
        <f>IFERROR(VLOOKUP(A489,'[1]TS Autopress'!$1:$1048576,2,0),"")</f>
        <v/>
      </c>
      <c r="C489" s="19" t="str">
        <f>IFERROR(VLOOKUP(A489,'[1]TS Autopress'!$1:$1048576,3,0),"")</f>
        <v/>
      </c>
      <c r="D489" s="20">
        <v>11400000</v>
      </c>
      <c r="E489" s="20">
        <v>9500000</v>
      </c>
      <c r="F489" s="13" t="s">
        <v>4033</v>
      </c>
      <c r="G489" s="20">
        <v>11400000</v>
      </c>
      <c r="H489" s="20">
        <v>11058000</v>
      </c>
      <c r="I489" s="20">
        <v>10716000</v>
      </c>
      <c r="J489" s="20">
        <v>10260000</v>
      </c>
      <c r="K489" s="25">
        <v>11390000</v>
      </c>
      <c r="L489" s="20">
        <f t="shared" si="32"/>
        <v>-10000</v>
      </c>
      <c r="M489" s="22">
        <f t="shared" si="33"/>
        <v>0.83333333333333337</v>
      </c>
      <c r="N489" s="23" t="str">
        <f>IFERROR(VLOOKUP(A489,'[1]CT AR'!$1:$1048576,2,0),"")</f>
        <v/>
      </c>
      <c r="O489" s="24" t="str">
        <f t="shared" ca="1" si="34"/>
        <v/>
      </c>
      <c r="P489" t="str">
        <f t="shared" si="35"/>
        <v/>
      </c>
    </row>
    <row r="490" spans="1:16" x14ac:dyDescent="0.3">
      <c r="A490" t="s">
        <v>5549</v>
      </c>
      <c r="B490" t="str">
        <f>IFERROR(VLOOKUP(A490,'[1]TS Autopress'!$1:$1048576,2,0),"")</f>
        <v/>
      </c>
      <c r="C490" s="19" t="str">
        <f>IFERROR(VLOOKUP(A490,'[1]TS Autopress'!$1:$1048576,3,0),"")</f>
        <v/>
      </c>
      <c r="D490" s="20">
        <v>10400000</v>
      </c>
      <c r="E490" s="20">
        <v>9500000</v>
      </c>
      <c r="F490" s="13" t="s">
        <v>4033</v>
      </c>
      <c r="G490" s="20">
        <v>10400000</v>
      </c>
      <c r="H490" s="20">
        <v>10088000</v>
      </c>
      <c r="I490" s="20">
        <v>9776000</v>
      </c>
      <c r="J490" s="20">
        <v>9360000</v>
      </c>
      <c r="K490" s="25">
        <v>10590000</v>
      </c>
      <c r="L490" s="20">
        <f t="shared" si="32"/>
        <v>190000</v>
      </c>
      <c r="M490" s="22">
        <f t="shared" si="33"/>
        <v>0.91346153846153844</v>
      </c>
      <c r="N490" s="23">
        <f>IFERROR(VLOOKUP(A490,'[1]CT AR'!$1:$1048576,2,0),"")</f>
        <v>45986.790972222225</v>
      </c>
      <c r="O490" s="24">
        <f t="shared" ca="1" si="34"/>
        <v>208.20902777777519</v>
      </c>
      <c r="P490" t="str">
        <f t="shared" si="35"/>
        <v>SOBRE MERCADO</v>
      </c>
    </row>
    <row r="491" spans="1:16" x14ac:dyDescent="0.3">
      <c r="A491" t="s">
        <v>5550</v>
      </c>
      <c r="B491" t="str">
        <f>IFERROR(VLOOKUP(A491,'[1]TS Autopress'!$1:$1048576,2,0),"")</f>
        <v/>
      </c>
      <c r="C491" s="19" t="str">
        <f>IFERROR(VLOOKUP(A491,'[1]TS Autopress'!$1:$1048576,3,0),"")</f>
        <v/>
      </c>
      <c r="D491" s="20">
        <v>19400000</v>
      </c>
      <c r="E491" s="20">
        <v>16000000</v>
      </c>
      <c r="F491" s="13" t="s">
        <v>4033</v>
      </c>
      <c r="G491" s="20">
        <v>19400000</v>
      </c>
      <c r="H491" s="20">
        <v>18818000</v>
      </c>
      <c r="I491" s="20">
        <v>18236000</v>
      </c>
      <c r="J491" s="20">
        <v>17460000</v>
      </c>
      <c r="K491" s="25">
        <v>19390000</v>
      </c>
      <c r="L491" s="20">
        <f t="shared" si="32"/>
        <v>-10000</v>
      </c>
      <c r="M491" s="22">
        <f t="shared" si="33"/>
        <v>0.82474226804123707</v>
      </c>
      <c r="N491" s="23" t="str">
        <f>IFERROR(VLOOKUP(A491,'[1]CT AR'!$1:$1048576,2,0),"")</f>
        <v/>
      </c>
      <c r="O491" s="24" t="str">
        <f t="shared" ca="1" si="34"/>
        <v/>
      </c>
      <c r="P491" t="str">
        <f t="shared" si="35"/>
        <v/>
      </c>
    </row>
    <row r="492" spans="1:16" x14ac:dyDescent="0.3">
      <c r="A492" t="s">
        <v>5551</v>
      </c>
      <c r="B492" t="str">
        <f>IFERROR(VLOOKUP(A492,'[1]TS Autopress'!$1:$1048576,2,0),"")</f>
        <v/>
      </c>
      <c r="C492" s="19" t="str">
        <f>IFERROR(VLOOKUP(A492,'[1]TS Autopress'!$1:$1048576,3,0),"")</f>
        <v/>
      </c>
      <c r="D492" s="20">
        <v>12500000</v>
      </c>
      <c r="E492" s="20">
        <v>10300000</v>
      </c>
      <c r="F492" s="13" t="s">
        <v>4033</v>
      </c>
      <c r="G492" s="20">
        <v>12500000</v>
      </c>
      <c r="H492" s="20">
        <v>12125000</v>
      </c>
      <c r="I492" s="20">
        <v>11750000</v>
      </c>
      <c r="J492" s="20">
        <v>11250000</v>
      </c>
      <c r="K492" s="25">
        <v>12490000</v>
      </c>
      <c r="L492" s="20">
        <f t="shared" si="32"/>
        <v>-10000</v>
      </c>
      <c r="M492" s="22">
        <f t="shared" si="33"/>
        <v>0.82399999999999995</v>
      </c>
      <c r="N492" s="23" t="str">
        <f>IFERROR(VLOOKUP(A492,'[1]CT AR'!$1:$1048576,2,0),"")</f>
        <v/>
      </c>
      <c r="O492" s="24" t="str">
        <f t="shared" ca="1" si="34"/>
        <v/>
      </c>
      <c r="P492" t="str">
        <f t="shared" si="35"/>
        <v/>
      </c>
    </row>
    <row r="493" spans="1:16" x14ac:dyDescent="0.3">
      <c r="A493" t="s">
        <v>5552</v>
      </c>
      <c r="B493" t="str">
        <f>IFERROR(VLOOKUP(A493,'[1]TS Autopress'!$1:$1048576,2,0),"")</f>
        <v/>
      </c>
      <c r="C493" s="19" t="str">
        <f>IFERROR(VLOOKUP(A493,'[1]TS Autopress'!$1:$1048576,3,0),"")</f>
        <v/>
      </c>
      <c r="D493" s="20">
        <v>18500000</v>
      </c>
      <c r="E493" s="20">
        <v>15000000</v>
      </c>
      <c r="F493" s="13" t="s">
        <v>4033</v>
      </c>
      <c r="G493" s="20">
        <v>18500000</v>
      </c>
      <c r="H493" s="20">
        <v>17945000</v>
      </c>
      <c r="I493" s="20">
        <v>17390000</v>
      </c>
      <c r="J493" s="20">
        <v>16650000</v>
      </c>
      <c r="K493" s="25">
        <v>17990000</v>
      </c>
      <c r="L493" s="20">
        <f t="shared" si="32"/>
        <v>-510000</v>
      </c>
      <c r="M493" s="22">
        <f t="shared" si="33"/>
        <v>0.81081081081081086</v>
      </c>
      <c r="N493" s="23" t="str">
        <f>IFERROR(VLOOKUP(A493,'[1]CT AR'!$1:$1048576,2,0),"")</f>
        <v/>
      </c>
      <c r="O493" s="24" t="str">
        <f t="shared" ca="1" si="34"/>
        <v/>
      </c>
      <c r="P493" t="str">
        <f t="shared" si="35"/>
        <v/>
      </c>
    </row>
    <row r="494" spans="1:16" x14ac:dyDescent="0.3">
      <c r="A494" t="s">
        <v>5553</v>
      </c>
      <c r="B494" t="str">
        <f>IFERROR(VLOOKUP(A494,'[1]TS Autopress'!$1:$1048576,2,0),"")</f>
        <v/>
      </c>
      <c r="C494" s="19" t="str">
        <f>IFERROR(VLOOKUP(A494,'[1]TS Autopress'!$1:$1048576,3,0),"")</f>
        <v/>
      </c>
      <c r="D494" s="20">
        <v>11400000</v>
      </c>
      <c r="E494" s="20">
        <v>9300000</v>
      </c>
      <c r="F494" s="13" t="s">
        <v>4033</v>
      </c>
      <c r="G494" s="20">
        <v>11400000</v>
      </c>
      <c r="H494" s="20">
        <v>11058000</v>
      </c>
      <c r="I494" s="20">
        <v>10716000</v>
      </c>
      <c r="J494" s="20">
        <v>10260000</v>
      </c>
      <c r="K494" s="25">
        <v>11290000</v>
      </c>
      <c r="L494" s="20">
        <f t="shared" si="32"/>
        <v>-110000</v>
      </c>
      <c r="M494" s="22">
        <f t="shared" si="33"/>
        <v>0.81578947368421051</v>
      </c>
      <c r="N494" s="23" t="str">
        <f>IFERROR(VLOOKUP(A494,'[1]CT AR'!$1:$1048576,2,0),"")</f>
        <v/>
      </c>
      <c r="O494" s="24" t="str">
        <f t="shared" ca="1" si="34"/>
        <v/>
      </c>
      <c r="P494" t="str">
        <f t="shared" si="35"/>
        <v/>
      </c>
    </row>
    <row r="495" spans="1:16" x14ac:dyDescent="0.3">
      <c r="A495" t="s">
        <v>5554</v>
      </c>
      <c r="B495" t="str">
        <f>IFERROR(VLOOKUP(A495,'[1]TS Autopress'!$1:$1048576,2,0),"")</f>
        <v/>
      </c>
      <c r="C495" s="19" t="str">
        <f>IFERROR(VLOOKUP(A495,'[1]TS Autopress'!$1:$1048576,3,0),"")</f>
        <v/>
      </c>
      <c r="D495" s="20">
        <v>9500000</v>
      </c>
      <c r="E495" s="20">
        <v>8000000</v>
      </c>
      <c r="F495" s="13" t="s">
        <v>5398</v>
      </c>
      <c r="G495" s="20">
        <v>9785000</v>
      </c>
      <c r="H495" s="20">
        <v>9500000</v>
      </c>
      <c r="I495" s="20">
        <v>9405000</v>
      </c>
      <c r="J495" s="20">
        <v>8835000</v>
      </c>
      <c r="K495" s="25">
        <v>9690000</v>
      </c>
      <c r="L495" s="20">
        <f t="shared" si="32"/>
        <v>190000</v>
      </c>
      <c r="M495" s="22">
        <f t="shared" si="33"/>
        <v>0.84210526315789469</v>
      </c>
      <c r="N495" s="23" t="str">
        <f>IFERROR(VLOOKUP(A495,'[1]CT AR'!$1:$1048576,2,0),"")</f>
        <v/>
      </c>
      <c r="O495" s="24" t="str">
        <f t="shared" ca="1" si="34"/>
        <v/>
      </c>
      <c r="P495" t="str">
        <f t="shared" si="35"/>
        <v/>
      </c>
    </row>
    <row r="496" spans="1:16" x14ac:dyDescent="0.3">
      <c r="A496" t="s">
        <v>5354</v>
      </c>
      <c r="B496" t="str">
        <f>IFERROR(VLOOKUP(A496,'[1]TS Autopress'!$1:$1048576,2,0),"")</f>
        <v/>
      </c>
      <c r="C496" s="19" t="str">
        <f>IFERROR(VLOOKUP(A496,'[1]TS Autopress'!$1:$1048576,3,0),"")</f>
        <v/>
      </c>
      <c r="D496" s="20">
        <v>12300000</v>
      </c>
      <c r="E496" s="20">
        <v>9300000</v>
      </c>
      <c r="F496" s="13" t="s">
        <v>5398</v>
      </c>
      <c r="G496" s="20">
        <v>12669000</v>
      </c>
      <c r="H496" s="20">
        <v>12300000</v>
      </c>
      <c r="I496" s="20">
        <v>12177000</v>
      </c>
      <c r="J496" s="20">
        <v>11439000</v>
      </c>
      <c r="K496" s="25">
        <v>11990000</v>
      </c>
      <c r="L496" s="20">
        <f t="shared" si="32"/>
        <v>-310000</v>
      </c>
      <c r="M496" s="22">
        <f t="shared" si="33"/>
        <v>0.75609756097560976</v>
      </c>
      <c r="N496" s="23" t="str">
        <f>IFERROR(VLOOKUP(A496,'[1]CT AR'!$1:$1048576,2,0),"")</f>
        <v/>
      </c>
      <c r="O496" s="24" t="str">
        <f t="shared" ca="1" si="34"/>
        <v/>
      </c>
      <c r="P496" t="str">
        <f t="shared" si="35"/>
        <v/>
      </c>
    </row>
    <row r="497" spans="1:16" x14ac:dyDescent="0.3">
      <c r="A497" t="s">
        <v>5555</v>
      </c>
      <c r="B497" t="str">
        <f>IFERROR(VLOOKUP(A497,'[1]TS Autopress'!$1:$1048576,2,0),"")</f>
        <v/>
      </c>
      <c r="C497" s="19" t="str">
        <f>IFERROR(VLOOKUP(A497,'[1]TS Autopress'!$1:$1048576,3,0),"")</f>
        <v/>
      </c>
      <c r="D497" s="20">
        <v>40300000</v>
      </c>
      <c r="E497" s="20">
        <v>31000000</v>
      </c>
      <c r="F497" s="13" t="s">
        <v>5399</v>
      </c>
      <c r="G497" s="20">
        <v>37479000</v>
      </c>
      <c r="H497" s="20">
        <v>36270000</v>
      </c>
      <c r="I497" s="20">
        <v>34255000</v>
      </c>
      <c r="J497" s="20">
        <v>32240000</v>
      </c>
      <c r="K497" s="25">
        <v>36990000</v>
      </c>
      <c r="L497" s="20">
        <f t="shared" si="32"/>
        <v>-3310000</v>
      </c>
      <c r="M497" s="22">
        <f t="shared" si="33"/>
        <v>0.76923076923076927</v>
      </c>
      <c r="N497" s="23" t="str">
        <f>IFERROR(VLOOKUP(A497,'[1]CT AR'!$1:$1048576,2,0),"")</f>
        <v/>
      </c>
      <c r="O497" s="24" t="str">
        <f t="shared" ca="1" si="34"/>
        <v/>
      </c>
      <c r="P497" t="str">
        <f t="shared" si="35"/>
        <v/>
      </c>
    </row>
    <row r="498" spans="1:16" x14ac:dyDescent="0.3">
      <c r="A498" t="s">
        <v>5556</v>
      </c>
      <c r="B498" t="str">
        <f>IFERROR(VLOOKUP(A498,'[1]TS Autopress'!$1:$1048576,2,0),"")</f>
        <v/>
      </c>
      <c r="C498" s="19" t="str">
        <f>IFERROR(VLOOKUP(A498,'[1]TS Autopress'!$1:$1048576,3,0),"")</f>
        <v/>
      </c>
      <c r="D498" s="20">
        <v>40300000</v>
      </c>
      <c r="E498" s="20">
        <v>31000000</v>
      </c>
      <c r="F498" s="13" t="s">
        <v>5399</v>
      </c>
      <c r="G498" s="20">
        <v>37479000</v>
      </c>
      <c r="H498" s="20">
        <v>36270000</v>
      </c>
      <c r="I498" s="20">
        <v>34255000</v>
      </c>
      <c r="J498" s="20">
        <v>32240000</v>
      </c>
      <c r="K498" s="25">
        <v>36990000</v>
      </c>
      <c r="L498" s="20">
        <f t="shared" si="32"/>
        <v>-3310000</v>
      </c>
      <c r="M498" s="22">
        <f t="shared" si="33"/>
        <v>0.76923076923076927</v>
      </c>
      <c r="N498" s="23" t="str">
        <f>IFERROR(VLOOKUP(A498,'[1]CT AR'!$1:$1048576,2,0),"")</f>
        <v/>
      </c>
      <c r="O498" s="24" t="str">
        <f t="shared" ca="1" si="34"/>
        <v/>
      </c>
      <c r="P498" t="str">
        <f t="shared" si="35"/>
        <v/>
      </c>
    </row>
    <row r="499" spans="1:16" x14ac:dyDescent="0.3">
      <c r="A499" t="s">
        <v>4977</v>
      </c>
      <c r="B499" t="str">
        <f>IFERROR(VLOOKUP(A499,'[1]TS Autopress'!$1:$1048576,2,0),"")</f>
        <v/>
      </c>
      <c r="C499" s="19" t="str">
        <f>IFERROR(VLOOKUP(A499,'[1]TS Autopress'!$1:$1048576,3,0),"")</f>
        <v/>
      </c>
      <c r="D499" s="20">
        <v>32100000</v>
      </c>
      <c r="E499" s="20">
        <v>25500000</v>
      </c>
      <c r="F499" s="13" t="s">
        <v>4033</v>
      </c>
      <c r="G499" s="20">
        <v>32100000</v>
      </c>
      <c r="H499" s="20">
        <v>31137000</v>
      </c>
      <c r="I499" s="20">
        <v>30174000</v>
      </c>
      <c r="J499" s="20">
        <v>28890000</v>
      </c>
      <c r="K499" s="25">
        <v>31990000</v>
      </c>
      <c r="L499" s="20">
        <f t="shared" si="32"/>
        <v>-110000</v>
      </c>
      <c r="M499" s="22">
        <f t="shared" si="33"/>
        <v>0.79439252336448596</v>
      </c>
      <c r="N499" s="23" t="str">
        <f>IFERROR(VLOOKUP(A499,'[1]CT AR'!$1:$1048576,2,0),"")</f>
        <v/>
      </c>
      <c r="O499" s="24" t="str">
        <f t="shared" ca="1" si="34"/>
        <v/>
      </c>
      <c r="P499" t="str">
        <f t="shared" si="35"/>
        <v/>
      </c>
    </row>
    <row r="500" spans="1:16" x14ac:dyDescent="0.3">
      <c r="A500" t="s">
        <v>5557</v>
      </c>
      <c r="B500" t="str">
        <f>IFERROR(VLOOKUP(A500,'[1]TS Autopress'!$1:$1048576,2,0),"")</f>
        <v/>
      </c>
      <c r="C500" s="19" t="str">
        <f>IFERROR(VLOOKUP(A500,'[1]TS Autopress'!$1:$1048576,3,0),"")</f>
        <v/>
      </c>
      <c r="D500" s="20">
        <v>16300000</v>
      </c>
      <c r="E500" s="20">
        <v>13500000</v>
      </c>
      <c r="F500" s="13" t="s">
        <v>4033</v>
      </c>
      <c r="G500" s="20">
        <v>16300000</v>
      </c>
      <c r="H500" s="20">
        <v>15811000</v>
      </c>
      <c r="I500" s="20">
        <v>15322000</v>
      </c>
      <c r="J500" s="20">
        <v>14670000</v>
      </c>
      <c r="K500" s="25">
        <v>16290000</v>
      </c>
      <c r="L500" s="20">
        <f t="shared" si="32"/>
        <v>-10000</v>
      </c>
      <c r="M500" s="22">
        <f t="shared" si="33"/>
        <v>0.82822085889570551</v>
      </c>
      <c r="N500" s="23" t="str">
        <f>IFERROR(VLOOKUP(A500,'[1]CT AR'!$1:$1048576,2,0),"")</f>
        <v/>
      </c>
      <c r="O500" s="24" t="str">
        <f t="shared" ca="1" si="34"/>
        <v/>
      </c>
      <c r="P500" t="str">
        <f t="shared" si="35"/>
        <v/>
      </c>
    </row>
    <row r="501" spans="1:16" x14ac:dyDescent="0.3">
      <c r="A501" t="s">
        <v>5558</v>
      </c>
      <c r="B501" t="str">
        <f>IFERROR(VLOOKUP(A501,'[1]TS Autopress'!$1:$1048576,2,0),"")</f>
        <v/>
      </c>
      <c r="C501" s="19" t="str">
        <f>IFERROR(VLOOKUP(A501,'[1]TS Autopress'!$1:$1048576,3,0),"")</f>
        <v/>
      </c>
      <c r="D501" s="20">
        <v>15400000</v>
      </c>
      <c r="E501" s="20">
        <v>12500000</v>
      </c>
      <c r="F501" s="13" t="s">
        <v>4033</v>
      </c>
      <c r="G501" s="20">
        <v>15400000</v>
      </c>
      <c r="H501" s="20">
        <v>14938000</v>
      </c>
      <c r="I501" s="20">
        <v>14476000</v>
      </c>
      <c r="J501" s="20">
        <v>13860000</v>
      </c>
      <c r="K501" s="25">
        <v>14990000</v>
      </c>
      <c r="L501" s="20">
        <f t="shared" si="32"/>
        <v>-410000</v>
      </c>
      <c r="M501" s="22">
        <f t="shared" si="33"/>
        <v>0.81168831168831168</v>
      </c>
      <c r="N501" s="23" t="str">
        <f>IFERROR(VLOOKUP(A501,'[1]CT AR'!$1:$1048576,2,0),"")</f>
        <v/>
      </c>
      <c r="O501" s="24" t="str">
        <f t="shared" ca="1" si="34"/>
        <v/>
      </c>
      <c r="P501" t="str">
        <f t="shared" si="35"/>
        <v/>
      </c>
    </row>
    <row r="502" spans="1:16" x14ac:dyDescent="0.3">
      <c r="A502" t="s">
        <v>5559</v>
      </c>
      <c r="B502" t="str">
        <f>IFERROR(VLOOKUP(A502,'[1]TS Autopress'!$1:$1048576,2,0),"")</f>
        <v/>
      </c>
      <c r="C502" s="19" t="str">
        <f>IFERROR(VLOOKUP(A502,'[1]TS Autopress'!$1:$1048576,3,0),"")</f>
        <v/>
      </c>
      <c r="D502" s="20">
        <v>13000000</v>
      </c>
      <c r="E502" s="20">
        <v>10800000</v>
      </c>
      <c r="F502" s="13" t="s">
        <v>4033</v>
      </c>
      <c r="G502" s="20">
        <v>13000000</v>
      </c>
      <c r="H502" s="20">
        <v>12610000</v>
      </c>
      <c r="I502" s="20">
        <v>12220000</v>
      </c>
      <c r="J502" s="20">
        <v>11700000</v>
      </c>
      <c r="K502" s="25">
        <v>12990000</v>
      </c>
      <c r="L502" s="20">
        <f t="shared" si="32"/>
        <v>-10000</v>
      </c>
      <c r="M502" s="22">
        <f t="shared" si="33"/>
        <v>0.83076923076923082</v>
      </c>
      <c r="N502" s="23" t="str">
        <f>IFERROR(VLOOKUP(A502,'[1]CT AR'!$1:$1048576,2,0),"")</f>
        <v/>
      </c>
      <c r="O502" s="24" t="str">
        <f t="shared" ca="1" si="34"/>
        <v/>
      </c>
      <c r="P502" t="str">
        <f t="shared" si="35"/>
        <v/>
      </c>
    </row>
    <row r="503" spans="1:16" x14ac:dyDescent="0.3">
      <c r="A503" t="s">
        <v>5560</v>
      </c>
      <c r="B503" t="str">
        <f>IFERROR(VLOOKUP(A503,'[1]TS Autopress'!$1:$1048576,2,0),"")</f>
        <v/>
      </c>
      <c r="C503" s="19" t="str">
        <f>IFERROR(VLOOKUP(A503,'[1]TS Autopress'!$1:$1048576,3,0),"")</f>
        <v/>
      </c>
      <c r="D503" s="20">
        <v>15600000</v>
      </c>
      <c r="E503" s="20">
        <v>13000000</v>
      </c>
      <c r="F503" s="13" t="s">
        <v>4033</v>
      </c>
      <c r="G503" s="20">
        <v>15600000</v>
      </c>
      <c r="H503" s="20">
        <v>15132000</v>
      </c>
      <c r="I503" s="20">
        <v>14664000</v>
      </c>
      <c r="J503" s="20">
        <v>14040000</v>
      </c>
      <c r="K503" s="25">
        <v>15590000</v>
      </c>
      <c r="L503" s="20">
        <f t="shared" si="32"/>
        <v>-10000</v>
      </c>
      <c r="M503" s="22">
        <f t="shared" si="33"/>
        <v>0.83333333333333337</v>
      </c>
      <c r="N503" s="23" t="str">
        <f>IFERROR(VLOOKUP(A503,'[1]CT AR'!$1:$1048576,2,0),"")</f>
        <v/>
      </c>
      <c r="O503" s="24" t="str">
        <f t="shared" ca="1" si="34"/>
        <v/>
      </c>
      <c r="P503" t="str">
        <f t="shared" si="35"/>
        <v/>
      </c>
    </row>
    <row r="504" spans="1:16" x14ac:dyDescent="0.3">
      <c r="A504" t="s">
        <v>5561</v>
      </c>
      <c r="B504" t="str">
        <f>IFERROR(VLOOKUP(A504,'[1]TS Autopress'!$1:$1048576,2,0),"")</f>
        <v/>
      </c>
      <c r="C504" s="19" t="str">
        <f>IFERROR(VLOOKUP(A504,'[1]TS Autopress'!$1:$1048576,3,0),"")</f>
        <v/>
      </c>
      <c r="D504" s="20">
        <v>15500000</v>
      </c>
      <c r="E504" s="20">
        <v>13000000</v>
      </c>
      <c r="F504" s="13" t="s">
        <v>5399</v>
      </c>
      <c r="G504" s="20">
        <v>14415000</v>
      </c>
      <c r="H504" s="20">
        <v>13950000</v>
      </c>
      <c r="I504" s="20">
        <v>13175000</v>
      </c>
      <c r="J504" s="20">
        <v>12400000</v>
      </c>
      <c r="K504" s="25">
        <v>15490000</v>
      </c>
      <c r="L504" s="20">
        <f t="shared" si="32"/>
        <v>-10000</v>
      </c>
      <c r="M504" s="22">
        <f t="shared" si="33"/>
        <v>0.83870967741935487</v>
      </c>
      <c r="N504" s="23" t="str">
        <f>IFERROR(VLOOKUP(A504,'[1]CT AR'!$1:$1048576,2,0),"")</f>
        <v/>
      </c>
      <c r="O504" s="24" t="str">
        <f t="shared" ca="1" si="34"/>
        <v/>
      </c>
      <c r="P504" t="str">
        <f t="shared" si="35"/>
        <v/>
      </c>
    </row>
    <row r="505" spans="1:16" x14ac:dyDescent="0.3">
      <c r="A505" t="s">
        <v>5562</v>
      </c>
      <c r="B505" t="str">
        <f>IFERROR(VLOOKUP(A505,'[1]TS Autopress'!$1:$1048576,2,0),"")</f>
        <v/>
      </c>
      <c r="C505" s="19" t="str">
        <f>IFERROR(VLOOKUP(A505,'[1]TS Autopress'!$1:$1048576,3,0),"")</f>
        <v/>
      </c>
      <c r="D505" s="20">
        <v>13200000</v>
      </c>
      <c r="E505" s="20">
        <v>10500000</v>
      </c>
      <c r="F505" s="13" t="s">
        <v>5399</v>
      </c>
      <c r="G505" s="20">
        <v>12276000</v>
      </c>
      <c r="H505" s="20">
        <v>11880000</v>
      </c>
      <c r="I505" s="20">
        <v>11220000</v>
      </c>
      <c r="J505" s="20">
        <v>10560000</v>
      </c>
      <c r="K505" s="25">
        <v>12290000</v>
      </c>
      <c r="L505" s="20">
        <f t="shared" si="32"/>
        <v>-910000</v>
      </c>
      <c r="M505" s="22">
        <f t="shared" si="33"/>
        <v>0.79545454545454541</v>
      </c>
      <c r="N505" s="23" t="str">
        <f>IFERROR(VLOOKUP(A505,'[1]CT AR'!$1:$1048576,2,0),"")</f>
        <v/>
      </c>
      <c r="O505" s="24" t="str">
        <f t="shared" ca="1" si="34"/>
        <v/>
      </c>
      <c r="P505" t="str">
        <f t="shared" si="35"/>
        <v/>
      </c>
    </row>
    <row r="506" spans="1:16" x14ac:dyDescent="0.3">
      <c r="A506" t="s">
        <v>5563</v>
      </c>
      <c r="B506" t="str">
        <f>IFERROR(VLOOKUP(A506,'[1]TS Autopress'!$1:$1048576,2,0),"")</f>
        <v/>
      </c>
      <c r="C506" s="19" t="str">
        <f>IFERROR(VLOOKUP(A506,'[1]TS Autopress'!$1:$1048576,3,0),"")</f>
        <v/>
      </c>
      <c r="D506" s="20">
        <v>6700000</v>
      </c>
      <c r="E506" s="20">
        <v>5100000</v>
      </c>
      <c r="F506" s="13" t="s">
        <v>4033</v>
      </c>
      <c r="G506" s="20">
        <v>6700000</v>
      </c>
      <c r="H506" s="20">
        <v>6499000</v>
      </c>
      <c r="I506" s="20">
        <v>6298000</v>
      </c>
      <c r="J506" s="20">
        <v>6030000</v>
      </c>
      <c r="K506" s="25">
        <v>6690000</v>
      </c>
      <c r="L506" s="20">
        <f t="shared" si="32"/>
        <v>-10000</v>
      </c>
      <c r="M506" s="22">
        <f t="shared" si="33"/>
        <v>0.76119402985074625</v>
      </c>
      <c r="N506" s="23" t="str">
        <f>IFERROR(VLOOKUP(A506,'[1]CT AR'!$1:$1048576,2,0),"")</f>
        <v/>
      </c>
      <c r="O506" s="24" t="str">
        <f t="shared" ca="1" si="34"/>
        <v/>
      </c>
      <c r="P506" t="str">
        <f t="shared" si="35"/>
        <v/>
      </c>
    </row>
    <row r="507" spans="1:16" x14ac:dyDescent="0.3">
      <c r="A507" t="s">
        <v>5564</v>
      </c>
      <c r="B507" t="str">
        <f>IFERROR(VLOOKUP(A507,'[1]TS Autopress'!$1:$1048576,2,0),"")</f>
        <v/>
      </c>
      <c r="C507" s="19" t="str">
        <f>IFERROR(VLOOKUP(A507,'[1]TS Autopress'!$1:$1048576,3,0),"")</f>
        <v/>
      </c>
      <c r="D507" s="20">
        <v>17800000</v>
      </c>
      <c r="E507" s="20">
        <v>14500000</v>
      </c>
      <c r="F507" s="13" t="s">
        <v>4033</v>
      </c>
      <c r="G507" s="20">
        <v>17800000</v>
      </c>
      <c r="H507" s="20">
        <v>17266000</v>
      </c>
      <c r="I507" s="20">
        <v>16732000</v>
      </c>
      <c r="J507" s="20">
        <v>16020000</v>
      </c>
      <c r="K507" s="25">
        <v>17490000</v>
      </c>
      <c r="L507" s="20">
        <f t="shared" si="32"/>
        <v>-310000</v>
      </c>
      <c r="M507" s="22">
        <f t="shared" si="33"/>
        <v>0.8146067415730337</v>
      </c>
      <c r="N507" s="23" t="str">
        <f>IFERROR(VLOOKUP(A507,'[1]CT AR'!$1:$1048576,2,0),"")</f>
        <v/>
      </c>
      <c r="O507" s="24" t="str">
        <f t="shared" ca="1" si="34"/>
        <v/>
      </c>
      <c r="P507" t="str">
        <f t="shared" si="35"/>
        <v/>
      </c>
    </row>
    <row r="508" spans="1:16" x14ac:dyDescent="0.3">
      <c r="A508" t="s">
        <v>5565</v>
      </c>
      <c r="B508" t="str">
        <f>IFERROR(VLOOKUP(A508,'[1]TS Autopress'!$1:$1048576,2,0),"")</f>
        <v/>
      </c>
      <c r="C508" s="19" t="str">
        <f>IFERROR(VLOOKUP(A508,'[1]TS Autopress'!$1:$1048576,3,0),"")</f>
        <v/>
      </c>
      <c r="D508" s="20">
        <v>6900000</v>
      </c>
      <c r="E508" s="20">
        <v>4800000</v>
      </c>
      <c r="F508" s="13" t="s">
        <v>4033</v>
      </c>
      <c r="G508" s="20">
        <v>6900000</v>
      </c>
      <c r="H508" s="20">
        <v>6693000</v>
      </c>
      <c r="I508" s="20">
        <v>6486000</v>
      </c>
      <c r="J508" s="20">
        <v>6210000</v>
      </c>
      <c r="K508" s="25">
        <v>6190000</v>
      </c>
      <c r="L508" s="20">
        <f t="shared" si="32"/>
        <v>-710000</v>
      </c>
      <c r="M508" s="22">
        <f t="shared" si="33"/>
        <v>0.69565217391304346</v>
      </c>
      <c r="N508" s="23" t="str">
        <f>IFERROR(VLOOKUP(A508,'[1]CT AR'!$1:$1048576,2,0),"")</f>
        <v/>
      </c>
      <c r="O508" s="24" t="str">
        <f t="shared" ca="1" si="34"/>
        <v/>
      </c>
      <c r="P508" t="str">
        <f t="shared" si="35"/>
        <v/>
      </c>
    </row>
    <row r="509" spans="1:16" x14ac:dyDescent="0.3">
      <c r="A509" t="s">
        <v>5566</v>
      </c>
      <c r="B509" t="str">
        <f>IFERROR(VLOOKUP(A509,'[1]TS Autopress'!$1:$1048576,2,0),"")</f>
        <v/>
      </c>
      <c r="C509" s="19" t="str">
        <f>IFERROR(VLOOKUP(A509,'[1]TS Autopress'!$1:$1048576,3,0),"")</f>
        <v/>
      </c>
      <c r="D509" s="20">
        <v>11600000</v>
      </c>
      <c r="E509" s="20">
        <v>9600000</v>
      </c>
      <c r="F509" s="13" t="s">
        <v>4033</v>
      </c>
      <c r="G509" s="20">
        <v>11600000</v>
      </c>
      <c r="H509" s="20">
        <v>11252000</v>
      </c>
      <c r="I509" s="20">
        <v>10904000</v>
      </c>
      <c r="J509" s="20">
        <v>10440000</v>
      </c>
      <c r="K509" s="25">
        <v>11490000</v>
      </c>
      <c r="L509" s="20">
        <f t="shared" si="32"/>
        <v>-110000</v>
      </c>
      <c r="M509" s="22">
        <f t="shared" si="33"/>
        <v>0.82758620689655171</v>
      </c>
      <c r="N509" s="23" t="str">
        <f>IFERROR(VLOOKUP(A509,'[1]CT AR'!$1:$1048576,2,0),"")</f>
        <v/>
      </c>
      <c r="O509" s="24" t="str">
        <f t="shared" ca="1" si="34"/>
        <v/>
      </c>
      <c r="P509" t="str">
        <f t="shared" si="35"/>
        <v/>
      </c>
    </row>
    <row r="510" spans="1:16" x14ac:dyDescent="0.3">
      <c r="A510" t="s">
        <v>5567</v>
      </c>
      <c r="B510" t="str">
        <f>IFERROR(VLOOKUP(A510,'[1]TS Autopress'!$1:$1048576,2,0),"")</f>
        <v/>
      </c>
      <c r="C510" s="19" t="str">
        <f>IFERROR(VLOOKUP(A510,'[1]TS Autopress'!$1:$1048576,3,0),"")</f>
        <v/>
      </c>
      <c r="D510" s="20">
        <v>9900000</v>
      </c>
      <c r="E510" s="20">
        <v>8200000</v>
      </c>
      <c r="F510" s="13" t="s">
        <v>4033</v>
      </c>
      <c r="G510" s="20">
        <v>9900000</v>
      </c>
      <c r="H510" s="20">
        <v>9603000</v>
      </c>
      <c r="I510" s="20">
        <v>9306000</v>
      </c>
      <c r="J510" s="20">
        <v>8910000</v>
      </c>
      <c r="K510" s="25">
        <v>9890000</v>
      </c>
      <c r="L510" s="20">
        <f t="shared" si="32"/>
        <v>-10000</v>
      </c>
      <c r="M510" s="22">
        <f t="shared" si="33"/>
        <v>0.82828282828282829</v>
      </c>
      <c r="N510" s="23" t="str">
        <f>IFERROR(VLOOKUP(A510,'[1]CT AR'!$1:$1048576,2,0),"")</f>
        <v/>
      </c>
      <c r="O510" s="24" t="str">
        <f t="shared" ca="1" si="34"/>
        <v/>
      </c>
      <c r="P510" t="str">
        <f t="shared" si="35"/>
        <v/>
      </c>
    </row>
    <row r="511" spans="1:16" x14ac:dyDescent="0.3">
      <c r="A511" t="s">
        <v>5568</v>
      </c>
      <c r="B511" t="str">
        <f>IFERROR(VLOOKUP(A511,'[1]TS Autopress'!$1:$1048576,2,0),"")</f>
        <v/>
      </c>
      <c r="C511" s="19" t="str">
        <f>IFERROR(VLOOKUP(A511,'[1]TS Autopress'!$1:$1048576,3,0),"")</f>
        <v/>
      </c>
      <c r="D511" s="20">
        <v>10900000</v>
      </c>
      <c r="E511" s="20">
        <v>8700000</v>
      </c>
      <c r="F511" s="13" t="s">
        <v>4033</v>
      </c>
      <c r="G511" s="20">
        <v>10900000</v>
      </c>
      <c r="H511" s="20">
        <v>10573000</v>
      </c>
      <c r="I511" s="20">
        <v>10246000</v>
      </c>
      <c r="J511" s="20">
        <v>9810000</v>
      </c>
      <c r="K511" s="25">
        <v>10890000</v>
      </c>
      <c r="L511" s="20">
        <f t="shared" si="32"/>
        <v>-10000</v>
      </c>
      <c r="M511" s="22">
        <f t="shared" si="33"/>
        <v>0.79816513761467889</v>
      </c>
      <c r="N511" s="23" t="str">
        <f>IFERROR(VLOOKUP(A511,'[1]CT AR'!$1:$1048576,2,0),"")</f>
        <v/>
      </c>
      <c r="O511" s="24" t="str">
        <f t="shared" ca="1" si="34"/>
        <v/>
      </c>
      <c r="P511" t="str">
        <f t="shared" si="35"/>
        <v/>
      </c>
    </row>
    <row r="512" spans="1:16" x14ac:dyDescent="0.3">
      <c r="A512" t="s">
        <v>5569</v>
      </c>
      <c r="B512" t="str">
        <f>IFERROR(VLOOKUP(A512,'[1]TS Autopress'!$1:$1048576,2,0),"")</f>
        <v/>
      </c>
      <c r="C512" s="19" t="str">
        <f>IFERROR(VLOOKUP(A512,'[1]TS Autopress'!$1:$1048576,3,0),"")</f>
        <v/>
      </c>
      <c r="D512" s="20">
        <v>21100000</v>
      </c>
      <c r="E512" s="20">
        <v>16000000</v>
      </c>
      <c r="F512" s="13" t="s">
        <v>5399</v>
      </c>
      <c r="G512" s="20">
        <v>19623000</v>
      </c>
      <c r="H512" s="20">
        <v>18990000</v>
      </c>
      <c r="I512" s="20">
        <v>17935000</v>
      </c>
      <c r="J512" s="20">
        <v>16880000</v>
      </c>
      <c r="K512" s="25">
        <v>18990000</v>
      </c>
      <c r="L512" s="20">
        <f t="shared" si="32"/>
        <v>-2110000</v>
      </c>
      <c r="M512" s="22">
        <f t="shared" si="33"/>
        <v>0.75829383886255919</v>
      </c>
      <c r="N512" s="23" t="str">
        <f>IFERROR(VLOOKUP(A512,'[1]CT AR'!$1:$1048576,2,0),"")</f>
        <v/>
      </c>
      <c r="O512" s="24" t="str">
        <f t="shared" ca="1" si="34"/>
        <v/>
      </c>
      <c r="P512" t="str">
        <f t="shared" si="35"/>
        <v/>
      </c>
    </row>
    <row r="513" spans="1:16" x14ac:dyDescent="0.3">
      <c r="A513" t="s">
        <v>5570</v>
      </c>
      <c r="B513" t="str">
        <f>IFERROR(VLOOKUP(A513,'[1]TS Autopress'!$1:$1048576,2,0),"")</f>
        <v/>
      </c>
      <c r="C513" s="19" t="str">
        <f>IFERROR(VLOOKUP(A513,'[1]TS Autopress'!$1:$1048576,3,0),"")</f>
        <v/>
      </c>
      <c r="D513" s="20">
        <v>6000000</v>
      </c>
      <c r="E513" s="20">
        <v>4500000</v>
      </c>
      <c r="F513" s="13" t="s">
        <v>5399</v>
      </c>
      <c r="G513" s="20">
        <v>5580000</v>
      </c>
      <c r="H513" s="20">
        <v>5400000</v>
      </c>
      <c r="I513" s="20">
        <v>5100000</v>
      </c>
      <c r="J513" s="20">
        <v>4800000</v>
      </c>
      <c r="K513" s="25">
        <v>5590000</v>
      </c>
      <c r="L513" s="20">
        <f t="shared" si="32"/>
        <v>-410000</v>
      </c>
      <c r="M513" s="22">
        <f t="shared" si="33"/>
        <v>0.75</v>
      </c>
      <c r="N513" s="23" t="str">
        <f>IFERROR(VLOOKUP(A513,'[1]CT AR'!$1:$1048576,2,0),"")</f>
        <v/>
      </c>
      <c r="O513" s="24" t="str">
        <f t="shared" ca="1" si="34"/>
        <v/>
      </c>
      <c r="P513" t="str">
        <f t="shared" si="35"/>
        <v/>
      </c>
    </row>
    <row r="514" spans="1:16" x14ac:dyDescent="0.3">
      <c r="A514" t="s">
        <v>5352</v>
      </c>
      <c r="B514" t="str">
        <f>IFERROR(VLOOKUP(A514,'[1]TS Autopress'!$1:$1048576,2,0),"")</f>
        <v/>
      </c>
      <c r="C514" s="19" t="str">
        <f>IFERROR(VLOOKUP(A514,'[1]TS Autopress'!$1:$1048576,3,0),"")</f>
        <v/>
      </c>
      <c r="D514" s="20">
        <v>7300000</v>
      </c>
      <c r="E514" s="20">
        <v>6200000</v>
      </c>
      <c r="F514" s="13" t="s">
        <v>5398</v>
      </c>
      <c r="G514" s="20">
        <v>7519000</v>
      </c>
      <c r="H514" s="20">
        <v>7300000</v>
      </c>
      <c r="I514" s="20">
        <v>7227000</v>
      </c>
      <c r="J514" s="20">
        <v>6789000</v>
      </c>
      <c r="K514" s="25">
        <v>7490000</v>
      </c>
      <c r="L514" s="20">
        <f t="shared" si="32"/>
        <v>190000</v>
      </c>
      <c r="M514" s="22">
        <f t="shared" si="33"/>
        <v>0.84931506849315064</v>
      </c>
      <c r="N514" s="23" t="str">
        <f>IFERROR(VLOOKUP(A514,'[1]CT AR'!$1:$1048576,2,0),"")</f>
        <v/>
      </c>
      <c r="O514" s="24" t="str">
        <f t="shared" ca="1" si="34"/>
        <v/>
      </c>
      <c r="P514" t="str">
        <f t="shared" si="35"/>
        <v/>
      </c>
    </row>
    <row r="515" spans="1:16" x14ac:dyDescent="0.3">
      <c r="A515" t="s">
        <v>5571</v>
      </c>
      <c r="B515" t="str">
        <f>IFERROR(VLOOKUP(A515,'[1]TS Autopress'!$1:$1048576,2,0),"")</f>
        <v/>
      </c>
      <c r="C515" s="19" t="str">
        <f>IFERROR(VLOOKUP(A515,'[1]TS Autopress'!$1:$1048576,3,0),"")</f>
        <v/>
      </c>
      <c r="D515" s="20">
        <v>18500000</v>
      </c>
      <c r="E515" s="20">
        <v>15000000</v>
      </c>
      <c r="F515" s="13" t="s">
        <v>5398</v>
      </c>
      <c r="G515" s="20">
        <v>19055000</v>
      </c>
      <c r="H515" s="20">
        <v>18500000</v>
      </c>
      <c r="I515" s="20">
        <v>18315000</v>
      </c>
      <c r="J515" s="20">
        <v>17205000</v>
      </c>
      <c r="K515" s="25">
        <v>17990000</v>
      </c>
      <c r="L515" s="20">
        <f t="shared" si="32"/>
        <v>-510000</v>
      </c>
      <c r="M515" s="22">
        <f t="shared" si="33"/>
        <v>0.81081081081081086</v>
      </c>
      <c r="N515" s="23" t="str">
        <f>IFERROR(VLOOKUP(A515,'[1]CT AR'!$1:$1048576,2,0),"")</f>
        <v/>
      </c>
      <c r="O515" s="24" t="str">
        <f t="shared" ca="1" si="34"/>
        <v/>
      </c>
      <c r="P515" t="str">
        <f t="shared" si="35"/>
        <v/>
      </c>
    </row>
    <row r="516" spans="1:16" x14ac:dyDescent="0.3">
      <c r="A516" t="s">
        <v>5572</v>
      </c>
      <c r="B516" t="str">
        <f>IFERROR(VLOOKUP(A516,'[1]TS Autopress'!$1:$1048576,2,0),"")</f>
        <v/>
      </c>
      <c r="C516" s="19" t="str">
        <f>IFERROR(VLOOKUP(A516,'[1]TS Autopress'!$1:$1048576,3,0),"")</f>
        <v/>
      </c>
      <c r="D516" s="20">
        <v>9400000</v>
      </c>
      <c r="E516" s="20">
        <v>7800000</v>
      </c>
      <c r="F516" s="13" t="s">
        <v>4033</v>
      </c>
      <c r="G516" s="20">
        <v>9400000</v>
      </c>
      <c r="H516" s="20">
        <v>9118000</v>
      </c>
      <c r="I516" s="20">
        <v>8836000</v>
      </c>
      <c r="J516" s="20">
        <v>8460000</v>
      </c>
      <c r="K516" s="25">
        <v>9390000</v>
      </c>
      <c r="L516" s="20">
        <f t="shared" si="32"/>
        <v>-10000</v>
      </c>
      <c r="M516" s="22">
        <f t="shared" si="33"/>
        <v>0.82978723404255317</v>
      </c>
      <c r="N516" s="23" t="str">
        <f>IFERROR(VLOOKUP(A516,'[1]CT AR'!$1:$1048576,2,0),"")</f>
        <v/>
      </c>
      <c r="O516" s="24" t="str">
        <f t="shared" ca="1" si="34"/>
        <v/>
      </c>
      <c r="P516" t="str">
        <f t="shared" si="35"/>
        <v/>
      </c>
    </row>
    <row r="517" spans="1:16" x14ac:dyDescent="0.3">
      <c r="A517" t="s">
        <v>5573</v>
      </c>
      <c r="B517" t="str">
        <f>IFERROR(VLOOKUP(A517,'[1]TS Autopress'!$1:$1048576,2,0),"")</f>
        <v/>
      </c>
      <c r="C517" s="19" t="str">
        <f>IFERROR(VLOOKUP(A517,'[1]TS Autopress'!$1:$1048576,3,0),"")</f>
        <v/>
      </c>
      <c r="D517" s="20">
        <v>19300000</v>
      </c>
      <c r="E517" s="20">
        <v>17500000</v>
      </c>
      <c r="F517" s="13" t="s">
        <v>4033</v>
      </c>
      <c r="G517" s="20">
        <v>19300000</v>
      </c>
      <c r="H517" s="20">
        <v>18721000</v>
      </c>
      <c r="I517" s="20">
        <v>18142000</v>
      </c>
      <c r="J517" s="20">
        <v>17370000</v>
      </c>
      <c r="K517" s="25">
        <v>19990000</v>
      </c>
      <c r="L517" s="20">
        <f t="shared" si="32"/>
        <v>690000</v>
      </c>
      <c r="M517" s="22">
        <f t="shared" si="33"/>
        <v>0.90673575129533679</v>
      </c>
      <c r="N517" s="23" t="str">
        <f>IFERROR(VLOOKUP(A517,'[1]CT AR'!$1:$1048576,2,0),"")</f>
        <v/>
      </c>
      <c r="O517" s="24" t="str">
        <f t="shared" ca="1" si="34"/>
        <v/>
      </c>
      <c r="P517" t="str">
        <f t="shared" si="35"/>
        <v/>
      </c>
    </row>
    <row r="518" spans="1:16" x14ac:dyDescent="0.3">
      <c r="A518" t="s">
        <v>5574</v>
      </c>
      <c r="B518" t="str">
        <f>IFERROR(VLOOKUP(A518,'[1]TS Autopress'!$1:$1048576,2,0),"")</f>
        <v/>
      </c>
      <c r="C518" s="19" t="str">
        <f>IFERROR(VLOOKUP(A518,'[1]TS Autopress'!$1:$1048576,3,0),"")</f>
        <v/>
      </c>
      <c r="D518" s="20">
        <v>10400000</v>
      </c>
      <c r="E518" s="20">
        <v>8300000</v>
      </c>
      <c r="F518" s="13" t="s">
        <v>4033</v>
      </c>
      <c r="G518" s="20">
        <v>10400000</v>
      </c>
      <c r="H518" s="20">
        <v>10088000</v>
      </c>
      <c r="I518" s="20">
        <v>9776000</v>
      </c>
      <c r="J518" s="20">
        <v>9360000</v>
      </c>
      <c r="K518" s="25">
        <v>9990000</v>
      </c>
      <c r="L518" s="20">
        <f t="shared" si="32"/>
        <v>-410000</v>
      </c>
      <c r="M518" s="22">
        <f t="shared" si="33"/>
        <v>0.79807692307692313</v>
      </c>
      <c r="N518" s="23" t="str">
        <f>IFERROR(VLOOKUP(A518,'[1]CT AR'!$1:$1048576,2,0),"")</f>
        <v/>
      </c>
      <c r="O518" s="24" t="str">
        <f t="shared" ca="1" si="34"/>
        <v/>
      </c>
      <c r="P518" t="str">
        <f t="shared" si="35"/>
        <v/>
      </c>
    </row>
    <row r="519" spans="1:16" x14ac:dyDescent="0.3">
      <c r="A519" t="s">
        <v>5575</v>
      </c>
      <c r="B519" t="str">
        <f>IFERROR(VLOOKUP(A519,'[1]TS Autopress'!$1:$1048576,2,0),"")</f>
        <v/>
      </c>
      <c r="C519" s="19" t="str">
        <f>IFERROR(VLOOKUP(A519,'[1]TS Autopress'!$1:$1048576,3,0),"")</f>
        <v/>
      </c>
      <c r="D519" s="20">
        <v>17500000</v>
      </c>
      <c r="E519" s="20">
        <v>15000000</v>
      </c>
      <c r="F519" s="13" t="s">
        <v>4033</v>
      </c>
      <c r="G519" s="20">
        <v>17500000</v>
      </c>
      <c r="H519" s="20">
        <v>16975000</v>
      </c>
      <c r="I519" s="20">
        <v>16450000</v>
      </c>
      <c r="J519" s="20">
        <v>15750000</v>
      </c>
      <c r="K519" s="25">
        <v>17990000</v>
      </c>
      <c r="L519" s="20">
        <f t="shared" si="32"/>
        <v>490000</v>
      </c>
      <c r="M519" s="22">
        <f t="shared" si="33"/>
        <v>0.8571428571428571</v>
      </c>
      <c r="N519" s="23" t="str">
        <f>IFERROR(VLOOKUP(A519,'[1]CT AR'!$1:$1048576,2,0),"")</f>
        <v/>
      </c>
      <c r="O519" s="24" t="str">
        <f t="shared" ca="1" si="34"/>
        <v/>
      </c>
      <c r="P519" t="str">
        <f t="shared" si="35"/>
        <v/>
      </c>
    </row>
    <row r="520" spans="1:16" x14ac:dyDescent="0.3">
      <c r="A520" t="s">
        <v>5351</v>
      </c>
      <c r="B520" t="str">
        <f>IFERROR(VLOOKUP(A520,'[1]TS Autopress'!$1:$1048576,2,0),"")</f>
        <v/>
      </c>
      <c r="C520" s="19" t="str">
        <f>IFERROR(VLOOKUP(A520,'[1]TS Autopress'!$1:$1048576,3,0),"")</f>
        <v/>
      </c>
      <c r="D520" s="20">
        <v>7700000</v>
      </c>
      <c r="E520" s="20">
        <v>6500000</v>
      </c>
      <c r="F520" s="13" t="s">
        <v>5398</v>
      </c>
      <c r="G520" s="20">
        <v>7931000</v>
      </c>
      <c r="H520" s="20">
        <v>7700000</v>
      </c>
      <c r="I520" s="20">
        <v>7623000</v>
      </c>
      <c r="J520" s="20">
        <v>7161000</v>
      </c>
      <c r="K520" s="25">
        <v>7990000</v>
      </c>
      <c r="L520" s="20">
        <f t="shared" si="32"/>
        <v>290000</v>
      </c>
      <c r="M520" s="22">
        <f t="shared" si="33"/>
        <v>0.8441558441558441</v>
      </c>
      <c r="N520" s="23" t="str">
        <f>IFERROR(VLOOKUP(A520,'[1]CT AR'!$1:$1048576,2,0),"")</f>
        <v/>
      </c>
      <c r="O520" s="24" t="str">
        <f t="shared" ca="1" si="34"/>
        <v/>
      </c>
      <c r="P520" t="str">
        <f t="shared" si="35"/>
        <v/>
      </c>
    </row>
    <row r="521" spans="1:16" x14ac:dyDescent="0.3">
      <c r="A521" t="s">
        <v>5576</v>
      </c>
      <c r="B521" t="str">
        <f>IFERROR(VLOOKUP(A521,'[1]TS Autopress'!$1:$1048576,2,0),"")</f>
        <v/>
      </c>
      <c r="C521" s="19" t="str">
        <f>IFERROR(VLOOKUP(A521,'[1]TS Autopress'!$1:$1048576,3,0),"")</f>
        <v/>
      </c>
      <c r="D521" s="20">
        <v>8600000</v>
      </c>
      <c r="E521" s="20">
        <v>7300000</v>
      </c>
      <c r="F521" s="13" t="s">
        <v>5398</v>
      </c>
      <c r="G521" s="20">
        <v>8858000</v>
      </c>
      <c r="H521" s="20">
        <v>8600000</v>
      </c>
      <c r="I521" s="20">
        <v>8514000</v>
      </c>
      <c r="J521" s="20">
        <v>7998000</v>
      </c>
      <c r="K521" s="25">
        <v>8890000</v>
      </c>
      <c r="L521" s="20">
        <f t="shared" si="32"/>
        <v>290000</v>
      </c>
      <c r="M521" s="22">
        <f t="shared" si="33"/>
        <v>0.84883720930232553</v>
      </c>
      <c r="N521" s="23" t="str">
        <f>IFERROR(VLOOKUP(A521,'[1]CT AR'!$1:$1048576,2,0),"")</f>
        <v/>
      </c>
      <c r="O521" s="24" t="str">
        <f t="shared" ca="1" si="34"/>
        <v/>
      </c>
      <c r="P521" t="str">
        <f t="shared" si="35"/>
        <v/>
      </c>
    </row>
    <row r="522" spans="1:16" x14ac:dyDescent="0.3">
      <c r="A522" t="s">
        <v>5578</v>
      </c>
      <c r="B522" t="str">
        <f>IFERROR(VLOOKUP(A522,'[1]TS Autopress'!$1:$1048576,2,0),"")</f>
        <v/>
      </c>
      <c r="C522" s="19" t="str">
        <f>IFERROR(VLOOKUP(A522,'[1]TS Autopress'!$1:$1048576,3,0),"")</f>
        <v/>
      </c>
      <c r="D522" s="20">
        <v>15800000</v>
      </c>
      <c r="E522" s="20">
        <v>13200000</v>
      </c>
      <c r="F522" s="13" t="s">
        <v>5399</v>
      </c>
      <c r="G522" s="20">
        <v>14694000</v>
      </c>
      <c r="H522" s="20">
        <v>14220000</v>
      </c>
      <c r="I522" s="20">
        <v>13430000</v>
      </c>
      <c r="J522" s="20">
        <v>12640000</v>
      </c>
      <c r="K522" s="25">
        <v>15790000</v>
      </c>
      <c r="L522" s="20">
        <f t="shared" si="32"/>
        <v>-10000</v>
      </c>
      <c r="M522" s="22">
        <f t="shared" si="33"/>
        <v>0.83544303797468356</v>
      </c>
      <c r="N522" s="23" t="str">
        <f>IFERROR(VLOOKUP(A522,'[1]CT AR'!$1:$1048576,2,0),"")</f>
        <v/>
      </c>
      <c r="O522" s="24" t="str">
        <f t="shared" ca="1" si="34"/>
        <v/>
      </c>
      <c r="P522" t="str">
        <f t="shared" si="35"/>
        <v/>
      </c>
    </row>
    <row r="523" spans="1:16" x14ac:dyDescent="0.3">
      <c r="A523" t="s">
        <v>5579</v>
      </c>
      <c r="B523" t="str">
        <f>IFERROR(VLOOKUP(A523,'[1]TS Autopress'!$1:$1048576,2,0),"")</f>
        <v/>
      </c>
      <c r="C523" s="19" t="str">
        <f>IFERROR(VLOOKUP(A523,'[1]TS Autopress'!$1:$1048576,3,0),"")</f>
        <v/>
      </c>
      <c r="D523" s="20">
        <v>12600000</v>
      </c>
      <c r="E523" s="20">
        <v>10200000</v>
      </c>
      <c r="F523" s="13" t="s">
        <v>4033</v>
      </c>
      <c r="G523" s="20">
        <v>12600000</v>
      </c>
      <c r="H523" s="20">
        <v>12222000</v>
      </c>
      <c r="I523" s="20">
        <v>11844000</v>
      </c>
      <c r="J523" s="20">
        <v>11340000</v>
      </c>
      <c r="K523" s="25">
        <v>12290000</v>
      </c>
      <c r="L523" s="20">
        <f t="shared" si="32"/>
        <v>-310000</v>
      </c>
      <c r="M523" s="22">
        <f t="shared" si="33"/>
        <v>0.80952380952380953</v>
      </c>
      <c r="N523" s="23" t="str">
        <f>IFERROR(VLOOKUP(A523,'[1]CT AR'!$1:$1048576,2,0),"")</f>
        <v/>
      </c>
      <c r="O523" s="24" t="str">
        <f t="shared" ca="1" si="34"/>
        <v/>
      </c>
      <c r="P523" t="str">
        <f t="shared" si="35"/>
        <v/>
      </c>
    </row>
    <row r="524" spans="1:16" x14ac:dyDescent="0.3">
      <c r="A524" t="s">
        <v>5580</v>
      </c>
      <c r="B524" t="str">
        <f>IFERROR(VLOOKUP(A524,'[1]TS Autopress'!$1:$1048576,2,0),"")</f>
        <v/>
      </c>
      <c r="C524" s="19" t="str">
        <f>IFERROR(VLOOKUP(A524,'[1]TS Autopress'!$1:$1048576,3,0),"")</f>
        <v/>
      </c>
      <c r="D524" s="20">
        <v>14200000</v>
      </c>
      <c r="E524" s="20">
        <v>12000000</v>
      </c>
      <c r="F524" s="13" t="s">
        <v>4033</v>
      </c>
      <c r="G524" s="20">
        <v>14200000</v>
      </c>
      <c r="H524" s="20">
        <v>13774000</v>
      </c>
      <c r="I524" s="20">
        <v>13348000</v>
      </c>
      <c r="J524" s="20">
        <v>12780000</v>
      </c>
      <c r="K524" s="25">
        <v>13990000</v>
      </c>
      <c r="L524" s="20">
        <f t="shared" si="32"/>
        <v>-210000</v>
      </c>
      <c r="M524" s="22">
        <f t="shared" si="33"/>
        <v>0.84507042253521125</v>
      </c>
      <c r="N524" s="23" t="str">
        <f>IFERROR(VLOOKUP(A524,'[1]CT AR'!$1:$1048576,2,0),"")</f>
        <v/>
      </c>
      <c r="O524" s="24" t="str">
        <f t="shared" ca="1" si="34"/>
        <v/>
      </c>
      <c r="P524" t="str">
        <f t="shared" si="35"/>
        <v/>
      </c>
    </row>
    <row r="525" spans="1:16" x14ac:dyDescent="0.3">
      <c r="A525" t="s">
        <v>5581</v>
      </c>
      <c r="B525" t="str">
        <f>IFERROR(VLOOKUP(A525,'[1]TS Autopress'!$1:$1048576,2,0),"")</f>
        <v/>
      </c>
      <c r="C525" s="19" t="str">
        <f>IFERROR(VLOOKUP(A525,'[1]TS Autopress'!$1:$1048576,3,0),"")</f>
        <v/>
      </c>
      <c r="D525" s="20">
        <v>7900000</v>
      </c>
      <c r="E525" s="20">
        <v>6000000</v>
      </c>
      <c r="F525" s="13" t="s">
        <v>4033</v>
      </c>
      <c r="G525" s="20">
        <v>7900000</v>
      </c>
      <c r="H525" s="20">
        <v>7663000</v>
      </c>
      <c r="I525" s="20">
        <v>7426000</v>
      </c>
      <c r="J525" s="20">
        <v>7110000</v>
      </c>
      <c r="K525" s="25">
        <v>7290000</v>
      </c>
      <c r="L525" s="20">
        <f t="shared" si="32"/>
        <v>-610000</v>
      </c>
      <c r="M525" s="22">
        <f t="shared" si="33"/>
        <v>0.759493670886076</v>
      </c>
      <c r="N525" s="23" t="str">
        <f>IFERROR(VLOOKUP(A525,'[1]CT AR'!$1:$1048576,2,0),"")</f>
        <v/>
      </c>
      <c r="O525" s="24" t="str">
        <f t="shared" ca="1" si="34"/>
        <v/>
      </c>
      <c r="P525" t="str">
        <f t="shared" si="35"/>
        <v/>
      </c>
    </row>
    <row r="526" spans="1:16" x14ac:dyDescent="0.3">
      <c r="A526" t="s">
        <v>5582</v>
      </c>
      <c r="B526" t="str">
        <f>IFERROR(VLOOKUP(A526,'[1]TS Autopress'!$1:$1048576,2,0),"")</f>
        <v/>
      </c>
      <c r="C526" s="19" t="str">
        <f>IFERROR(VLOOKUP(A526,'[1]TS Autopress'!$1:$1048576,3,0),"")</f>
        <v/>
      </c>
      <c r="D526" s="20">
        <v>37000000</v>
      </c>
      <c r="E526" s="20">
        <v>29500000</v>
      </c>
      <c r="F526" s="13" t="s">
        <v>5399</v>
      </c>
      <c r="G526" s="20">
        <v>34410000</v>
      </c>
      <c r="H526" s="20">
        <v>33300000</v>
      </c>
      <c r="I526" s="20">
        <v>31450000</v>
      </c>
      <c r="J526" s="20">
        <v>29600000</v>
      </c>
      <c r="K526" s="25">
        <v>34990000</v>
      </c>
      <c r="L526" s="20">
        <f t="shared" si="32"/>
        <v>-2010000</v>
      </c>
      <c r="M526" s="22">
        <f t="shared" si="33"/>
        <v>0.79729729729729726</v>
      </c>
      <c r="N526" s="23" t="str">
        <f>IFERROR(VLOOKUP(A526,'[1]CT AR'!$1:$1048576,2,0),"")</f>
        <v/>
      </c>
      <c r="O526" s="24" t="str">
        <f t="shared" ca="1" si="34"/>
        <v/>
      </c>
      <c r="P526" t="str">
        <f t="shared" si="35"/>
        <v/>
      </c>
    </row>
    <row r="527" spans="1:16" x14ac:dyDescent="0.3">
      <c r="A527" t="s">
        <v>5583</v>
      </c>
      <c r="B527" t="str">
        <f>IFERROR(VLOOKUP(A527,'[1]TS Autopress'!$1:$1048576,2,0),"")</f>
        <v/>
      </c>
      <c r="C527" s="19" t="str">
        <f>IFERROR(VLOOKUP(A527,'[1]TS Autopress'!$1:$1048576,3,0),"")</f>
        <v/>
      </c>
      <c r="D527" s="20">
        <v>23000000</v>
      </c>
      <c r="E527" s="20">
        <v>18500000</v>
      </c>
      <c r="F527" s="13" t="s">
        <v>5399</v>
      </c>
      <c r="G527" s="20">
        <v>21390000</v>
      </c>
      <c r="H527" s="20">
        <v>20700000</v>
      </c>
      <c r="I527" s="20">
        <v>19550000</v>
      </c>
      <c r="J527" s="20">
        <v>18400000</v>
      </c>
      <c r="K527" s="25">
        <v>21390000</v>
      </c>
      <c r="L527" s="20">
        <f t="shared" si="32"/>
        <v>-1610000</v>
      </c>
      <c r="M527" s="22">
        <f t="shared" si="33"/>
        <v>0.80434782608695654</v>
      </c>
      <c r="N527" s="23" t="str">
        <f>IFERROR(VLOOKUP(A527,'[1]CT AR'!$1:$1048576,2,0),"")</f>
        <v/>
      </c>
      <c r="O527" s="24" t="str">
        <f t="shared" ca="1" si="34"/>
        <v/>
      </c>
      <c r="P527" t="str">
        <f t="shared" si="35"/>
        <v/>
      </c>
    </row>
    <row r="528" spans="1:16" x14ac:dyDescent="0.3">
      <c r="A528" t="s">
        <v>5584</v>
      </c>
      <c r="B528" t="str">
        <f>IFERROR(VLOOKUP(A528,'[1]TS Autopress'!$1:$1048576,2,0),"")</f>
        <v/>
      </c>
      <c r="C528" s="19" t="str">
        <f>IFERROR(VLOOKUP(A528,'[1]TS Autopress'!$1:$1048576,3,0),"")</f>
        <v/>
      </c>
      <c r="D528" s="20">
        <v>22500000</v>
      </c>
      <c r="E528" s="20">
        <v>17500000</v>
      </c>
      <c r="F528" s="13" t="s">
        <v>5399</v>
      </c>
      <c r="G528" s="20">
        <v>20925000</v>
      </c>
      <c r="H528" s="20">
        <v>20250000</v>
      </c>
      <c r="I528" s="20">
        <v>19125000</v>
      </c>
      <c r="J528" s="20">
        <v>18000000</v>
      </c>
      <c r="K528" s="25">
        <v>20990000</v>
      </c>
      <c r="L528" s="20">
        <f t="shared" si="32"/>
        <v>-1510000</v>
      </c>
      <c r="M528" s="22">
        <f t="shared" si="33"/>
        <v>0.77777777777777779</v>
      </c>
      <c r="N528" s="23" t="str">
        <f>IFERROR(VLOOKUP(A528,'[1]CT AR'!$1:$1048576,2,0),"")</f>
        <v/>
      </c>
      <c r="O528" s="24" t="str">
        <f t="shared" ca="1" si="34"/>
        <v/>
      </c>
      <c r="P528" t="str">
        <f t="shared" si="35"/>
        <v/>
      </c>
    </row>
    <row r="529" spans="1:16" x14ac:dyDescent="0.3">
      <c r="A529" t="s">
        <v>5585</v>
      </c>
      <c r="B529" t="str">
        <f>IFERROR(VLOOKUP(A529,'[1]TS Autopress'!$1:$1048576,2,0),"")</f>
        <v/>
      </c>
      <c r="C529" s="19" t="str">
        <f>IFERROR(VLOOKUP(A529,'[1]TS Autopress'!$1:$1048576,3,0),"")</f>
        <v/>
      </c>
      <c r="D529" s="20">
        <v>9900000</v>
      </c>
      <c r="E529" s="20">
        <v>7200000</v>
      </c>
      <c r="F529" s="13" t="s">
        <v>5399</v>
      </c>
      <c r="G529" s="20">
        <v>9207000</v>
      </c>
      <c r="H529" s="20">
        <v>8910000</v>
      </c>
      <c r="I529" s="20">
        <v>8415000</v>
      </c>
      <c r="J529" s="20">
        <v>7920000</v>
      </c>
      <c r="K529" s="25">
        <v>9190000</v>
      </c>
      <c r="L529" s="20">
        <f t="shared" ref="L529:L592" si="36">K529-D529</f>
        <v>-710000</v>
      </c>
      <c r="M529" s="22">
        <f t="shared" ref="M529:M592" si="37">E529/D529</f>
        <v>0.72727272727272729</v>
      </c>
      <c r="N529" s="23" t="str">
        <f>IFERROR(VLOOKUP(A529,'[1]CT AR'!$1:$1048576,2,0),"")</f>
        <v/>
      </c>
      <c r="O529" s="24" t="str">
        <f t="shared" ref="O529:O592" ca="1" si="38">IF(N529="","",TODAY()-N529)</f>
        <v/>
      </c>
      <c r="P529" t="str">
        <f t="shared" ref="P529:P592" si="39">IF(N529="", "", IF(K529 &gt; D529, "SOBRE MERCADO", IF(K529 &lt; D529, "BAJO MERCADO", "ALINEADO")))</f>
        <v/>
      </c>
    </row>
    <row r="530" spans="1:16" x14ac:dyDescent="0.3">
      <c r="A530" t="s">
        <v>5359</v>
      </c>
      <c r="B530" t="str">
        <f>IFERROR(VLOOKUP(A530,'[1]TS Autopress'!$1:$1048576,2,0),"")</f>
        <v/>
      </c>
      <c r="C530" s="19" t="str">
        <f>IFERROR(VLOOKUP(A530,'[1]TS Autopress'!$1:$1048576,3,0),"")</f>
        <v/>
      </c>
      <c r="D530" s="20">
        <v>9200000</v>
      </c>
      <c r="E530" s="20">
        <v>7000000</v>
      </c>
      <c r="F530" s="13" t="s">
        <v>5399</v>
      </c>
      <c r="G530" s="20">
        <v>8556000</v>
      </c>
      <c r="H530" s="20">
        <v>8280000</v>
      </c>
      <c r="I530" s="20">
        <v>7820000</v>
      </c>
      <c r="J530" s="20">
        <v>7360000</v>
      </c>
      <c r="K530" s="25">
        <v>8790000</v>
      </c>
      <c r="L530" s="20">
        <f t="shared" si="36"/>
        <v>-410000</v>
      </c>
      <c r="M530" s="22">
        <f t="shared" si="37"/>
        <v>0.76086956521739135</v>
      </c>
      <c r="N530" s="23" t="str">
        <f>IFERROR(VLOOKUP(A530,'[1]CT AR'!$1:$1048576,2,0),"")</f>
        <v/>
      </c>
      <c r="O530" s="24" t="str">
        <f t="shared" ca="1" si="38"/>
        <v/>
      </c>
      <c r="P530" t="str">
        <f t="shared" si="39"/>
        <v/>
      </c>
    </row>
    <row r="531" spans="1:16" x14ac:dyDescent="0.3">
      <c r="A531" t="s">
        <v>5586</v>
      </c>
      <c r="B531" t="str">
        <f>IFERROR(VLOOKUP(A531,'[1]TS Autopress'!$1:$1048576,2,0),"")</f>
        <v/>
      </c>
      <c r="C531" s="19" t="str">
        <f>IFERROR(VLOOKUP(A531,'[1]TS Autopress'!$1:$1048576,3,0),"")</f>
        <v/>
      </c>
      <c r="D531" s="20">
        <v>7900000</v>
      </c>
      <c r="E531" s="20">
        <v>6700000</v>
      </c>
      <c r="F531" s="13" t="s">
        <v>5398</v>
      </c>
      <c r="G531" s="20">
        <v>8137000</v>
      </c>
      <c r="H531" s="20">
        <v>7900000</v>
      </c>
      <c r="I531" s="20">
        <v>7821000</v>
      </c>
      <c r="J531" s="20">
        <v>7347000</v>
      </c>
      <c r="K531" s="25">
        <v>8190000</v>
      </c>
      <c r="L531" s="20">
        <f t="shared" si="36"/>
        <v>290000</v>
      </c>
      <c r="M531" s="22">
        <f t="shared" si="37"/>
        <v>0.84810126582278478</v>
      </c>
      <c r="N531" s="23" t="str">
        <f>IFERROR(VLOOKUP(A531,'[1]CT AR'!$1:$1048576,2,0),"")</f>
        <v/>
      </c>
      <c r="O531" s="24" t="str">
        <f t="shared" ca="1" si="38"/>
        <v/>
      </c>
      <c r="P531" t="str">
        <f t="shared" si="39"/>
        <v/>
      </c>
    </row>
    <row r="532" spans="1:16" x14ac:dyDescent="0.3">
      <c r="A532" t="s">
        <v>449</v>
      </c>
      <c r="B532" t="str">
        <f>IFERROR(VLOOKUP(A532,'[1]TS Autopress'!$1:$1048576,2,0),"")</f>
        <v/>
      </c>
      <c r="C532" s="19" t="str">
        <f>IFERROR(VLOOKUP(A532,'[1]TS Autopress'!$1:$1048576,3,0),"")</f>
        <v/>
      </c>
      <c r="D532" s="20">
        <v>10400000</v>
      </c>
      <c r="E532" s="20">
        <v>13000000</v>
      </c>
      <c r="F532" s="13" t="s">
        <v>5398</v>
      </c>
      <c r="G532" s="20">
        <v>10712000</v>
      </c>
      <c r="H532" s="20">
        <v>10400000</v>
      </c>
      <c r="I532" s="20">
        <v>10296000</v>
      </c>
      <c r="J532" s="20">
        <v>9672000</v>
      </c>
      <c r="K532" s="25">
        <v>10890000</v>
      </c>
      <c r="L532" s="20">
        <f t="shared" si="36"/>
        <v>490000</v>
      </c>
      <c r="M532" s="22">
        <f t="shared" si="37"/>
        <v>1.25</v>
      </c>
      <c r="N532" s="23">
        <f>IFERROR(VLOOKUP(A532,'[1]CT AR'!$1:$1048576,2,0),"")</f>
        <v>45986.790972222225</v>
      </c>
      <c r="O532" s="24">
        <f t="shared" ca="1" si="38"/>
        <v>208.20902777777519</v>
      </c>
      <c r="P532" t="str">
        <f t="shared" si="39"/>
        <v>SOBRE MERCADO</v>
      </c>
    </row>
    <row r="533" spans="1:16" x14ac:dyDescent="0.3">
      <c r="A533" t="s">
        <v>5587</v>
      </c>
      <c r="B533" t="str">
        <f>IFERROR(VLOOKUP(A533,'[1]TS Autopress'!$1:$1048576,2,0),"")</f>
        <v/>
      </c>
      <c r="C533" s="19" t="str">
        <f>IFERROR(VLOOKUP(A533,'[1]TS Autopress'!$1:$1048576,3,0),"")</f>
        <v/>
      </c>
      <c r="D533" s="20">
        <v>8700000</v>
      </c>
      <c r="E533" s="20">
        <v>6600000</v>
      </c>
      <c r="F533" s="13" t="s">
        <v>5399</v>
      </c>
      <c r="G533" s="20">
        <v>8091000</v>
      </c>
      <c r="H533" s="20">
        <v>7830000</v>
      </c>
      <c r="I533" s="20">
        <v>7395000</v>
      </c>
      <c r="J533" s="20">
        <v>6960000</v>
      </c>
      <c r="K533" s="25">
        <v>8990000</v>
      </c>
      <c r="L533" s="20">
        <f t="shared" si="36"/>
        <v>290000</v>
      </c>
      <c r="M533" s="22">
        <f t="shared" si="37"/>
        <v>0.75862068965517238</v>
      </c>
      <c r="N533" s="23" t="str">
        <f>IFERROR(VLOOKUP(A533,'[1]CT AR'!$1:$1048576,2,0),"")</f>
        <v/>
      </c>
      <c r="O533" s="24" t="str">
        <f t="shared" ca="1" si="38"/>
        <v/>
      </c>
      <c r="P533" t="str">
        <f t="shared" si="39"/>
        <v/>
      </c>
    </row>
    <row r="534" spans="1:16" x14ac:dyDescent="0.3">
      <c r="A534" t="s">
        <v>5588</v>
      </c>
      <c r="B534" t="str">
        <f>IFERROR(VLOOKUP(A534,'[1]TS Autopress'!$1:$1048576,2,0),"")</f>
        <v/>
      </c>
      <c r="C534" s="19" t="str">
        <f>IFERROR(VLOOKUP(A534,'[1]TS Autopress'!$1:$1048576,3,0),"")</f>
        <v/>
      </c>
      <c r="D534" s="20">
        <v>13200000</v>
      </c>
      <c r="E534" s="20">
        <v>11000000</v>
      </c>
      <c r="F534" s="13" t="s">
        <v>5399</v>
      </c>
      <c r="G534" s="20">
        <v>12276000</v>
      </c>
      <c r="H534" s="20">
        <v>11880000</v>
      </c>
      <c r="I534" s="20">
        <v>11220000</v>
      </c>
      <c r="J534" s="20">
        <v>10560000</v>
      </c>
      <c r="K534" s="25">
        <v>13190000</v>
      </c>
      <c r="L534" s="20">
        <f t="shared" si="36"/>
        <v>-10000</v>
      </c>
      <c r="M534" s="22">
        <f t="shared" si="37"/>
        <v>0.83333333333333337</v>
      </c>
      <c r="N534" s="23" t="str">
        <f>IFERROR(VLOOKUP(A534,'[1]CT AR'!$1:$1048576,2,0),"")</f>
        <v/>
      </c>
      <c r="O534" s="24" t="str">
        <f t="shared" ca="1" si="38"/>
        <v/>
      </c>
      <c r="P534" t="str">
        <f t="shared" si="39"/>
        <v/>
      </c>
    </row>
    <row r="535" spans="1:16" x14ac:dyDescent="0.3">
      <c r="A535" t="s">
        <v>5589</v>
      </c>
      <c r="B535" t="str">
        <f>IFERROR(VLOOKUP(A535,'[1]TS Autopress'!$1:$1048576,2,0),"")</f>
        <v/>
      </c>
      <c r="C535" s="19" t="str">
        <f>IFERROR(VLOOKUP(A535,'[1]TS Autopress'!$1:$1048576,3,0),"")</f>
        <v/>
      </c>
      <c r="D535" s="20">
        <v>19500000</v>
      </c>
      <c r="E535" s="20">
        <v>16500000</v>
      </c>
      <c r="F535" s="13" t="s">
        <v>4033</v>
      </c>
      <c r="G535" s="20">
        <v>19500000</v>
      </c>
      <c r="H535" s="20">
        <v>18915000</v>
      </c>
      <c r="I535" s="20">
        <v>18330000</v>
      </c>
      <c r="J535" s="20">
        <v>17550000</v>
      </c>
      <c r="K535" s="25">
        <v>19490000</v>
      </c>
      <c r="L535" s="20">
        <f t="shared" si="36"/>
        <v>-10000</v>
      </c>
      <c r="M535" s="22">
        <f t="shared" si="37"/>
        <v>0.84615384615384615</v>
      </c>
      <c r="N535" s="23" t="str">
        <f>IFERROR(VLOOKUP(A535,'[1]CT AR'!$1:$1048576,2,0),"")</f>
        <v/>
      </c>
      <c r="O535" s="24" t="str">
        <f t="shared" ca="1" si="38"/>
        <v/>
      </c>
      <c r="P535" t="str">
        <f t="shared" si="39"/>
        <v/>
      </c>
    </row>
    <row r="536" spans="1:16" x14ac:dyDescent="0.3">
      <c r="A536" t="s">
        <v>5590</v>
      </c>
      <c r="B536" t="str">
        <f>IFERROR(VLOOKUP(A536,'[1]TS Autopress'!$1:$1048576,2,0),"")</f>
        <v/>
      </c>
      <c r="C536" s="19" t="str">
        <f>IFERROR(VLOOKUP(A536,'[1]TS Autopress'!$1:$1048576,3,0),"")</f>
        <v/>
      </c>
      <c r="D536" s="20">
        <v>7100000</v>
      </c>
      <c r="E536" s="20">
        <v>5700000</v>
      </c>
      <c r="F536" s="13" t="s">
        <v>4033</v>
      </c>
      <c r="G536" s="20">
        <v>7100000</v>
      </c>
      <c r="H536" s="20">
        <v>6887000</v>
      </c>
      <c r="I536" s="20">
        <v>6674000</v>
      </c>
      <c r="J536" s="20">
        <v>6390000</v>
      </c>
      <c r="K536" s="25">
        <v>6990000</v>
      </c>
      <c r="L536" s="20">
        <f t="shared" si="36"/>
        <v>-110000</v>
      </c>
      <c r="M536" s="22">
        <f t="shared" si="37"/>
        <v>0.80281690140845074</v>
      </c>
      <c r="N536" s="23" t="str">
        <f>IFERROR(VLOOKUP(A536,'[1]CT AR'!$1:$1048576,2,0),"")</f>
        <v/>
      </c>
      <c r="O536" s="24" t="str">
        <f t="shared" ca="1" si="38"/>
        <v/>
      </c>
      <c r="P536" t="str">
        <f t="shared" si="39"/>
        <v/>
      </c>
    </row>
    <row r="537" spans="1:16" x14ac:dyDescent="0.3">
      <c r="A537" t="s">
        <v>5591</v>
      </c>
      <c r="B537" t="str">
        <f>IFERROR(VLOOKUP(A537,'[1]TS Autopress'!$1:$1048576,2,0),"")</f>
        <v/>
      </c>
      <c r="C537" s="19" t="str">
        <f>IFERROR(VLOOKUP(A537,'[1]TS Autopress'!$1:$1048576,3,0),"")</f>
        <v/>
      </c>
      <c r="D537" s="20">
        <v>8500000</v>
      </c>
      <c r="E537" s="20">
        <v>7400000</v>
      </c>
      <c r="F537" s="13" t="s">
        <v>5398</v>
      </c>
      <c r="G537" s="20">
        <v>8755000</v>
      </c>
      <c r="H537" s="20">
        <v>8500000</v>
      </c>
      <c r="I537" s="20">
        <v>8415000</v>
      </c>
      <c r="J537" s="20">
        <v>7905000</v>
      </c>
      <c r="K537" s="25">
        <v>8790000</v>
      </c>
      <c r="L537" s="20">
        <f t="shared" si="36"/>
        <v>290000</v>
      </c>
      <c r="M537" s="22">
        <f t="shared" si="37"/>
        <v>0.87058823529411766</v>
      </c>
      <c r="N537" s="23" t="str">
        <f>IFERROR(VLOOKUP(A537,'[1]CT AR'!$1:$1048576,2,0),"")</f>
        <v/>
      </c>
      <c r="O537" s="24" t="str">
        <f t="shared" ca="1" si="38"/>
        <v/>
      </c>
      <c r="P537" t="str">
        <f t="shared" si="39"/>
        <v/>
      </c>
    </row>
    <row r="538" spans="1:16" x14ac:dyDescent="0.3">
      <c r="A538" t="s">
        <v>5592</v>
      </c>
      <c r="B538" t="str">
        <f>IFERROR(VLOOKUP(A538,'[1]TS Autopress'!$1:$1048576,2,0),"")</f>
        <v/>
      </c>
      <c r="C538" s="19" t="str">
        <f>IFERROR(VLOOKUP(A538,'[1]TS Autopress'!$1:$1048576,3,0),"")</f>
        <v/>
      </c>
      <c r="D538" s="20">
        <v>23100000</v>
      </c>
      <c r="E538" s="20">
        <v>19200000</v>
      </c>
      <c r="F538" s="13" t="s">
        <v>4033</v>
      </c>
      <c r="G538" s="20">
        <v>23100000</v>
      </c>
      <c r="H538" s="20">
        <v>22407000</v>
      </c>
      <c r="I538" s="20">
        <v>21714000</v>
      </c>
      <c r="J538" s="20">
        <v>20790000</v>
      </c>
      <c r="K538" s="25"/>
      <c r="L538" s="20">
        <f t="shared" si="36"/>
        <v>-23100000</v>
      </c>
      <c r="M538" s="22">
        <f t="shared" si="37"/>
        <v>0.83116883116883122</v>
      </c>
      <c r="N538" s="23" t="str">
        <f>IFERROR(VLOOKUP(A538,'[1]CT AR'!$1:$1048576,2,0),"")</f>
        <v/>
      </c>
      <c r="O538" s="24" t="str">
        <f t="shared" ca="1" si="38"/>
        <v/>
      </c>
      <c r="P538" t="str">
        <f t="shared" si="39"/>
        <v/>
      </c>
    </row>
    <row r="539" spans="1:16" x14ac:dyDescent="0.3">
      <c r="A539" t="s">
        <v>5593</v>
      </c>
      <c r="B539" t="str">
        <f>IFERROR(VLOOKUP(A539,'[1]TS Autopress'!$1:$1048576,2,0),"")</f>
        <v/>
      </c>
      <c r="C539" s="19" t="str">
        <f>IFERROR(VLOOKUP(A539,'[1]TS Autopress'!$1:$1048576,3,0),"")</f>
        <v/>
      </c>
      <c r="D539" s="20">
        <v>9800000</v>
      </c>
      <c r="E539" s="20">
        <v>8400000</v>
      </c>
      <c r="F539" s="13" t="s">
        <v>5398</v>
      </c>
      <c r="G539" s="20">
        <v>10094000</v>
      </c>
      <c r="H539" s="20">
        <v>9800000</v>
      </c>
      <c r="I539" s="20">
        <v>9702000</v>
      </c>
      <c r="J539" s="20">
        <v>9114000</v>
      </c>
      <c r="K539" s="25">
        <v>9990000</v>
      </c>
      <c r="L539" s="20">
        <f t="shared" si="36"/>
        <v>190000</v>
      </c>
      <c r="M539" s="22">
        <f t="shared" si="37"/>
        <v>0.8571428571428571</v>
      </c>
      <c r="N539" s="23" t="str">
        <f>IFERROR(VLOOKUP(A539,'[1]CT AR'!$1:$1048576,2,0),"")</f>
        <v/>
      </c>
      <c r="O539" s="24" t="str">
        <f t="shared" ca="1" si="38"/>
        <v/>
      </c>
      <c r="P539" t="str">
        <f t="shared" si="39"/>
        <v/>
      </c>
    </row>
    <row r="540" spans="1:16" x14ac:dyDescent="0.3">
      <c r="A540" t="s">
        <v>5594</v>
      </c>
      <c r="B540" t="str">
        <f>IFERROR(VLOOKUP(A540,'[1]TS Autopress'!$1:$1048576,2,0),"")</f>
        <v/>
      </c>
      <c r="C540" s="19" t="str">
        <f>IFERROR(VLOOKUP(A540,'[1]TS Autopress'!$1:$1048576,3,0),"")</f>
        <v/>
      </c>
      <c r="D540" s="20">
        <v>19700000</v>
      </c>
      <c r="E540" s="20">
        <v>16300000</v>
      </c>
      <c r="F540" s="13" t="s">
        <v>5398</v>
      </c>
      <c r="G540" s="20">
        <v>20291000</v>
      </c>
      <c r="H540" s="20">
        <v>19700000</v>
      </c>
      <c r="I540" s="20">
        <v>19503000</v>
      </c>
      <c r="J540" s="20">
        <v>18321000</v>
      </c>
      <c r="K540" s="25">
        <v>19690000</v>
      </c>
      <c r="L540" s="20">
        <f t="shared" si="36"/>
        <v>-10000</v>
      </c>
      <c r="M540" s="22">
        <f t="shared" si="37"/>
        <v>0.82741116751269039</v>
      </c>
      <c r="N540" s="23" t="str">
        <f>IFERROR(VLOOKUP(A540,'[1]CT AR'!$1:$1048576,2,0),"")</f>
        <v/>
      </c>
      <c r="O540" s="24" t="str">
        <f t="shared" ca="1" si="38"/>
        <v/>
      </c>
      <c r="P540" t="str">
        <f t="shared" si="39"/>
        <v/>
      </c>
    </row>
    <row r="541" spans="1:16" x14ac:dyDescent="0.3">
      <c r="A541" t="s">
        <v>5595</v>
      </c>
      <c r="B541" t="str">
        <f>IFERROR(VLOOKUP(A541,'[1]TS Autopress'!$1:$1048576,2,0),"")</f>
        <v/>
      </c>
      <c r="C541" s="19" t="str">
        <f>IFERROR(VLOOKUP(A541,'[1]TS Autopress'!$1:$1048576,3,0),"")</f>
        <v/>
      </c>
      <c r="D541" s="20">
        <v>24200000</v>
      </c>
      <c r="E541" s="20">
        <v>21000000</v>
      </c>
      <c r="F541" s="13" t="s">
        <v>5398</v>
      </c>
      <c r="G541" s="20">
        <v>24926000</v>
      </c>
      <c r="H541" s="20">
        <v>24200000</v>
      </c>
      <c r="I541" s="20">
        <v>23958000</v>
      </c>
      <c r="J541" s="20">
        <v>22506000</v>
      </c>
      <c r="K541" s="25">
        <v>24490000</v>
      </c>
      <c r="L541" s="20">
        <f t="shared" si="36"/>
        <v>290000</v>
      </c>
      <c r="M541" s="22">
        <f t="shared" si="37"/>
        <v>0.86776859504132231</v>
      </c>
      <c r="N541" s="23" t="str">
        <f>IFERROR(VLOOKUP(A541,'[1]CT AR'!$1:$1048576,2,0),"")</f>
        <v/>
      </c>
      <c r="O541" s="24" t="str">
        <f t="shared" ca="1" si="38"/>
        <v/>
      </c>
      <c r="P541" t="str">
        <f t="shared" si="39"/>
        <v/>
      </c>
    </row>
    <row r="542" spans="1:16" x14ac:dyDescent="0.3">
      <c r="A542" t="s">
        <v>5596</v>
      </c>
      <c r="B542" t="str">
        <f>IFERROR(VLOOKUP(A542,'[1]TS Autopress'!$1:$1048576,2,0),"")</f>
        <v/>
      </c>
      <c r="C542" s="19" t="str">
        <f>IFERROR(VLOOKUP(A542,'[1]TS Autopress'!$1:$1048576,3,0),"")</f>
        <v/>
      </c>
      <c r="D542" s="20">
        <v>14100000</v>
      </c>
      <c r="E542" s="20">
        <v>11500000</v>
      </c>
      <c r="F542" s="13" t="s">
        <v>4033</v>
      </c>
      <c r="G542" s="20">
        <v>14100000</v>
      </c>
      <c r="H542" s="20">
        <v>13677000</v>
      </c>
      <c r="I542" s="20">
        <v>13254000</v>
      </c>
      <c r="J542" s="20">
        <v>12690000</v>
      </c>
      <c r="K542" s="25">
        <v>13990000</v>
      </c>
      <c r="L542" s="20">
        <f t="shared" si="36"/>
        <v>-110000</v>
      </c>
      <c r="M542" s="22">
        <f t="shared" si="37"/>
        <v>0.81560283687943258</v>
      </c>
      <c r="N542" s="23" t="str">
        <f>IFERROR(VLOOKUP(A542,'[1]CT AR'!$1:$1048576,2,0),"")</f>
        <v/>
      </c>
      <c r="O542" s="24" t="str">
        <f t="shared" ca="1" si="38"/>
        <v/>
      </c>
      <c r="P542" t="str">
        <f t="shared" si="39"/>
        <v/>
      </c>
    </row>
    <row r="543" spans="1:16" x14ac:dyDescent="0.3">
      <c r="A543" t="s">
        <v>5597</v>
      </c>
      <c r="B543" t="str">
        <f>IFERROR(VLOOKUP(A543,'[1]TS Autopress'!$1:$1048576,2,0),"")</f>
        <v/>
      </c>
      <c r="C543" s="19" t="str">
        <f>IFERROR(VLOOKUP(A543,'[1]TS Autopress'!$1:$1048576,3,0),"")</f>
        <v/>
      </c>
      <c r="D543" s="20">
        <v>8700000</v>
      </c>
      <c r="E543" s="20">
        <v>7500000</v>
      </c>
      <c r="F543" s="13" t="s">
        <v>5398</v>
      </c>
      <c r="G543" s="20">
        <v>8961000</v>
      </c>
      <c r="H543" s="20">
        <v>8700000</v>
      </c>
      <c r="I543" s="20">
        <v>8613000</v>
      </c>
      <c r="J543" s="20">
        <v>8091000</v>
      </c>
      <c r="K543" s="25">
        <v>8990000</v>
      </c>
      <c r="L543" s="20">
        <f t="shared" si="36"/>
        <v>290000</v>
      </c>
      <c r="M543" s="22">
        <f t="shared" si="37"/>
        <v>0.86206896551724133</v>
      </c>
      <c r="N543" s="23" t="str">
        <f>IFERROR(VLOOKUP(A543,'[1]CT AR'!$1:$1048576,2,0),"")</f>
        <v/>
      </c>
      <c r="O543" s="24" t="str">
        <f t="shared" ca="1" si="38"/>
        <v/>
      </c>
      <c r="P543" t="str">
        <f t="shared" si="39"/>
        <v/>
      </c>
    </row>
    <row r="544" spans="1:16" x14ac:dyDescent="0.3">
      <c r="A544" t="s">
        <v>5598</v>
      </c>
      <c r="B544" t="str">
        <f>IFERROR(VLOOKUP(A544,'[1]TS Autopress'!$1:$1048576,2,0),"")</f>
        <v/>
      </c>
      <c r="C544" s="19" t="str">
        <f>IFERROR(VLOOKUP(A544,'[1]TS Autopress'!$1:$1048576,3,0),"")</f>
        <v/>
      </c>
      <c r="D544" s="20">
        <v>7000000</v>
      </c>
      <c r="E544" s="20">
        <v>5600000</v>
      </c>
      <c r="F544" s="13" t="s">
        <v>5398</v>
      </c>
      <c r="G544" s="20">
        <v>7210000</v>
      </c>
      <c r="H544" s="20">
        <v>7000000</v>
      </c>
      <c r="I544" s="20">
        <v>6930000</v>
      </c>
      <c r="J544" s="20">
        <v>6510000</v>
      </c>
      <c r="K544" s="25">
        <v>6990000</v>
      </c>
      <c r="L544" s="20">
        <f t="shared" si="36"/>
        <v>-10000</v>
      </c>
      <c r="M544" s="22">
        <f t="shared" si="37"/>
        <v>0.8</v>
      </c>
      <c r="N544" s="23" t="str">
        <f>IFERROR(VLOOKUP(A544,'[1]CT AR'!$1:$1048576,2,0),"")</f>
        <v/>
      </c>
      <c r="O544" s="24" t="str">
        <f t="shared" ca="1" si="38"/>
        <v/>
      </c>
      <c r="P544" t="str">
        <f t="shared" si="39"/>
        <v/>
      </c>
    </row>
    <row r="545" spans="1:16" x14ac:dyDescent="0.3">
      <c r="A545" t="s">
        <v>5545</v>
      </c>
      <c r="B545" t="str">
        <f>IFERROR(VLOOKUP(A545,'[1]TS Autopress'!$1:$1048576,2,0),"")</f>
        <v/>
      </c>
      <c r="C545" s="19" t="str">
        <f>IFERROR(VLOOKUP(A545,'[1]TS Autopress'!$1:$1048576,3,0),"")</f>
        <v/>
      </c>
      <c r="D545" s="20">
        <v>40600000</v>
      </c>
      <c r="E545" s="20">
        <v>31000000</v>
      </c>
      <c r="F545" s="13" t="s">
        <v>5399</v>
      </c>
      <c r="G545" s="20">
        <v>37758000</v>
      </c>
      <c r="H545" s="20">
        <v>36540000</v>
      </c>
      <c r="I545" s="20">
        <v>34510000</v>
      </c>
      <c r="J545" s="20">
        <v>32480000</v>
      </c>
      <c r="K545" s="25">
        <v>36990000</v>
      </c>
      <c r="L545" s="20">
        <f t="shared" si="36"/>
        <v>-3610000</v>
      </c>
      <c r="M545" s="22">
        <f t="shared" si="37"/>
        <v>0.76354679802955661</v>
      </c>
      <c r="N545" s="23" t="str">
        <f>IFERROR(VLOOKUP(A545,'[1]CT AR'!$1:$1048576,2,0),"")</f>
        <v/>
      </c>
      <c r="O545" s="24" t="str">
        <f t="shared" ca="1" si="38"/>
        <v/>
      </c>
      <c r="P545" t="str">
        <f t="shared" si="39"/>
        <v/>
      </c>
    </row>
    <row r="546" spans="1:16" x14ac:dyDescent="0.3">
      <c r="A546" t="s">
        <v>5588</v>
      </c>
      <c r="B546" t="str">
        <f>IFERROR(VLOOKUP(A546,'[1]TS Autopress'!$1:$1048576,2,0),"")</f>
        <v/>
      </c>
      <c r="C546" s="19" t="str">
        <f>IFERROR(VLOOKUP(A546,'[1]TS Autopress'!$1:$1048576,3,0),"")</f>
        <v/>
      </c>
      <c r="D546" s="20">
        <v>13300000</v>
      </c>
      <c r="E546" s="20">
        <v>11200000</v>
      </c>
      <c r="F546" s="13" t="s">
        <v>5399</v>
      </c>
      <c r="G546" s="20">
        <v>12369000</v>
      </c>
      <c r="H546" s="20">
        <v>11970000</v>
      </c>
      <c r="I546" s="20">
        <v>11305000</v>
      </c>
      <c r="J546" s="20">
        <v>10640000</v>
      </c>
      <c r="K546" s="25">
        <v>13190000</v>
      </c>
      <c r="L546" s="20">
        <f t="shared" si="36"/>
        <v>-110000</v>
      </c>
      <c r="M546" s="22">
        <f t="shared" si="37"/>
        <v>0.84210526315789469</v>
      </c>
      <c r="N546" s="23" t="str">
        <f>IFERROR(VLOOKUP(A546,'[1]CT AR'!$1:$1048576,2,0),"")</f>
        <v/>
      </c>
      <c r="O546" s="24" t="str">
        <f t="shared" ca="1" si="38"/>
        <v/>
      </c>
      <c r="P546" t="str">
        <f t="shared" si="39"/>
        <v/>
      </c>
    </row>
    <row r="547" spans="1:16" x14ac:dyDescent="0.3">
      <c r="A547" t="s">
        <v>5599</v>
      </c>
      <c r="B547" t="str">
        <f>IFERROR(VLOOKUP(A547,'[1]TS Autopress'!$1:$1048576,2,0),"")</f>
        <v/>
      </c>
      <c r="C547" s="19" t="str">
        <f>IFERROR(VLOOKUP(A547,'[1]TS Autopress'!$1:$1048576,3,0),"")</f>
        <v/>
      </c>
      <c r="D547" s="20">
        <v>4910000</v>
      </c>
      <c r="E547" s="20">
        <v>4000000</v>
      </c>
      <c r="F547" s="13" t="s">
        <v>5399</v>
      </c>
      <c r="G547" s="20">
        <v>4566300</v>
      </c>
      <c r="H547" s="20">
        <v>4419000</v>
      </c>
      <c r="I547" s="20">
        <v>4173500</v>
      </c>
      <c r="J547" s="20">
        <v>3928000</v>
      </c>
      <c r="K547" s="25">
        <v>4990000</v>
      </c>
      <c r="L547" s="20">
        <f t="shared" si="36"/>
        <v>80000</v>
      </c>
      <c r="M547" s="22">
        <f t="shared" si="37"/>
        <v>0.81466395112016299</v>
      </c>
      <c r="N547" s="23" t="str">
        <f>IFERROR(VLOOKUP(A547,'[1]CT AR'!$1:$1048576,2,0),"")</f>
        <v/>
      </c>
      <c r="O547" s="24" t="str">
        <f t="shared" ca="1" si="38"/>
        <v/>
      </c>
      <c r="P547" t="str">
        <f t="shared" si="39"/>
        <v/>
      </c>
    </row>
    <row r="548" spans="1:16" x14ac:dyDescent="0.3">
      <c r="A548" t="s">
        <v>5600</v>
      </c>
      <c r="B548" t="str">
        <f>IFERROR(VLOOKUP(A548,'[1]TS Autopress'!$1:$1048576,2,0),"")</f>
        <v/>
      </c>
      <c r="C548" s="19" t="str">
        <f>IFERROR(VLOOKUP(A548,'[1]TS Autopress'!$1:$1048576,3,0),"")</f>
        <v/>
      </c>
      <c r="D548" s="20">
        <v>22800000</v>
      </c>
      <c r="E548" s="20">
        <v>19000000</v>
      </c>
      <c r="F548" s="13" t="s">
        <v>5399</v>
      </c>
      <c r="G548" s="20">
        <v>21204000</v>
      </c>
      <c r="H548" s="20">
        <v>20520000</v>
      </c>
      <c r="I548" s="20">
        <v>19380000</v>
      </c>
      <c r="J548" s="20">
        <v>18240000</v>
      </c>
      <c r="K548" s="25">
        <v>23290000</v>
      </c>
      <c r="L548" s="20">
        <f t="shared" si="36"/>
        <v>490000</v>
      </c>
      <c r="M548" s="22">
        <f t="shared" si="37"/>
        <v>0.83333333333333337</v>
      </c>
      <c r="N548" s="23" t="str">
        <f>IFERROR(VLOOKUP(A548,'[1]CT AR'!$1:$1048576,2,0),"")</f>
        <v/>
      </c>
      <c r="O548" s="24" t="str">
        <f t="shared" ca="1" si="38"/>
        <v/>
      </c>
      <c r="P548" t="str">
        <f t="shared" si="39"/>
        <v/>
      </c>
    </row>
    <row r="549" spans="1:16" x14ac:dyDescent="0.3">
      <c r="A549" t="s">
        <v>5601</v>
      </c>
      <c r="B549" t="str">
        <f>IFERROR(VLOOKUP(A549,'[1]TS Autopress'!$1:$1048576,2,0),"")</f>
        <v/>
      </c>
      <c r="C549" s="19" t="str">
        <f>IFERROR(VLOOKUP(A549,'[1]TS Autopress'!$1:$1048576,3,0),"")</f>
        <v/>
      </c>
      <c r="D549" s="20">
        <v>9600000</v>
      </c>
      <c r="E549" s="20">
        <v>7300000</v>
      </c>
      <c r="F549" s="13" t="s">
        <v>5399</v>
      </c>
      <c r="G549" s="20">
        <v>8928000</v>
      </c>
      <c r="H549" s="20">
        <v>8640000</v>
      </c>
      <c r="I549" s="20">
        <v>8160000</v>
      </c>
      <c r="J549" s="20">
        <v>7680000</v>
      </c>
      <c r="K549" s="25">
        <v>8990000</v>
      </c>
      <c r="L549" s="20">
        <f t="shared" si="36"/>
        <v>-610000</v>
      </c>
      <c r="M549" s="22">
        <f t="shared" si="37"/>
        <v>0.76041666666666663</v>
      </c>
      <c r="N549" s="23" t="str">
        <f>IFERROR(VLOOKUP(A549,'[1]CT AR'!$1:$1048576,2,0),"")</f>
        <v/>
      </c>
      <c r="O549" s="24" t="str">
        <f t="shared" ca="1" si="38"/>
        <v/>
      </c>
      <c r="P549" t="str">
        <f t="shared" si="39"/>
        <v/>
      </c>
    </row>
    <row r="550" spans="1:16" x14ac:dyDescent="0.3">
      <c r="A550" t="s">
        <v>5602</v>
      </c>
      <c r="B550" t="str">
        <f>IFERROR(VLOOKUP(A550,'[1]TS Autopress'!$1:$1048576,2,0),"")</f>
        <v/>
      </c>
      <c r="C550" s="19" t="str">
        <f>IFERROR(VLOOKUP(A550,'[1]TS Autopress'!$1:$1048576,3,0),"")</f>
        <v/>
      </c>
      <c r="D550" s="20">
        <v>7800000</v>
      </c>
      <c r="E550" s="20">
        <v>6600000</v>
      </c>
      <c r="F550" s="13" t="s">
        <v>5398</v>
      </c>
      <c r="G550" s="20">
        <v>8034000</v>
      </c>
      <c r="H550" s="20">
        <v>7800000</v>
      </c>
      <c r="I550" s="20">
        <v>7722000</v>
      </c>
      <c r="J550" s="20">
        <v>7254000</v>
      </c>
      <c r="K550" s="25">
        <v>7990000</v>
      </c>
      <c r="L550" s="20">
        <f t="shared" si="36"/>
        <v>190000</v>
      </c>
      <c r="M550" s="22">
        <f t="shared" si="37"/>
        <v>0.84615384615384615</v>
      </c>
      <c r="N550" s="23" t="str">
        <f>IFERROR(VLOOKUP(A550,'[1]CT AR'!$1:$1048576,2,0),"")</f>
        <v/>
      </c>
      <c r="O550" s="24" t="str">
        <f t="shared" ca="1" si="38"/>
        <v/>
      </c>
      <c r="P550" t="str">
        <f t="shared" si="39"/>
        <v/>
      </c>
    </row>
    <row r="551" spans="1:16" x14ac:dyDescent="0.3">
      <c r="A551" t="s">
        <v>5603</v>
      </c>
      <c r="B551" t="str">
        <f>IFERROR(VLOOKUP(A551,'[1]TS Autopress'!$1:$1048576,2,0),"")</f>
        <v/>
      </c>
      <c r="C551" s="19" t="str">
        <f>IFERROR(VLOOKUP(A551,'[1]TS Autopress'!$1:$1048576,3,0),"")</f>
        <v/>
      </c>
      <c r="D551" s="20">
        <v>14100000</v>
      </c>
      <c r="E551" s="20">
        <v>11700000</v>
      </c>
      <c r="F551" s="13" t="s">
        <v>4033</v>
      </c>
      <c r="G551" s="20">
        <v>14100000</v>
      </c>
      <c r="H551" s="20">
        <v>13677000</v>
      </c>
      <c r="I551" s="20">
        <v>13254000</v>
      </c>
      <c r="J551" s="20">
        <v>12690000</v>
      </c>
      <c r="K551" s="25">
        <v>13990000</v>
      </c>
      <c r="L551" s="20">
        <f t="shared" si="36"/>
        <v>-110000</v>
      </c>
      <c r="M551" s="22">
        <f t="shared" si="37"/>
        <v>0.82978723404255317</v>
      </c>
      <c r="N551" s="23" t="str">
        <f>IFERROR(VLOOKUP(A551,'[1]CT AR'!$1:$1048576,2,0),"")</f>
        <v/>
      </c>
      <c r="O551" s="24" t="str">
        <f t="shared" ca="1" si="38"/>
        <v/>
      </c>
      <c r="P551" t="str">
        <f t="shared" si="39"/>
        <v/>
      </c>
    </row>
    <row r="552" spans="1:16" x14ac:dyDescent="0.3">
      <c r="A552" t="s">
        <v>5604</v>
      </c>
      <c r="B552" t="str">
        <f>IFERROR(VLOOKUP(A552,'[1]TS Autopress'!$1:$1048576,2,0),"")</f>
        <v/>
      </c>
      <c r="C552" s="19" t="str">
        <f>IFERROR(VLOOKUP(A552,'[1]TS Autopress'!$1:$1048576,3,0),"")</f>
        <v/>
      </c>
      <c r="D552" s="20">
        <v>17900000</v>
      </c>
      <c r="E552" s="20">
        <v>15000000</v>
      </c>
      <c r="F552" s="13" t="s">
        <v>5399</v>
      </c>
      <c r="G552" s="20">
        <v>16647000</v>
      </c>
      <c r="H552" s="20">
        <v>16110000</v>
      </c>
      <c r="I552" s="20">
        <v>15215000</v>
      </c>
      <c r="J552" s="20">
        <v>14320000</v>
      </c>
      <c r="K552" s="25">
        <v>17490000</v>
      </c>
      <c r="L552" s="20">
        <f t="shared" si="36"/>
        <v>-410000</v>
      </c>
      <c r="M552" s="22">
        <f t="shared" si="37"/>
        <v>0.83798882681564246</v>
      </c>
      <c r="N552" s="23" t="str">
        <f>IFERROR(VLOOKUP(A552,'[1]CT AR'!$1:$1048576,2,0),"")</f>
        <v/>
      </c>
      <c r="O552" s="24" t="str">
        <f t="shared" ca="1" si="38"/>
        <v/>
      </c>
      <c r="P552" t="str">
        <f t="shared" si="39"/>
        <v/>
      </c>
    </row>
    <row r="553" spans="1:16" x14ac:dyDescent="0.3">
      <c r="A553" t="s">
        <v>5545</v>
      </c>
      <c r="B553" t="str">
        <f>IFERROR(VLOOKUP(A553,'[1]TS Autopress'!$1:$1048576,2,0),"")</f>
        <v/>
      </c>
      <c r="C553" s="19" t="str">
        <f>IFERROR(VLOOKUP(A553,'[1]TS Autopress'!$1:$1048576,3,0),"")</f>
        <v/>
      </c>
      <c r="D553" s="20">
        <v>39400000</v>
      </c>
      <c r="E553" s="20">
        <v>31627180</v>
      </c>
      <c r="F553" s="13" t="s">
        <v>5399</v>
      </c>
      <c r="G553" s="20">
        <v>36642000</v>
      </c>
      <c r="H553" s="20">
        <v>35460000</v>
      </c>
      <c r="I553" s="20">
        <v>33490000</v>
      </c>
      <c r="J553" s="20">
        <v>31520000</v>
      </c>
      <c r="K553" s="25">
        <v>36490000</v>
      </c>
      <c r="L553" s="20">
        <f t="shared" si="36"/>
        <v>-2910000</v>
      </c>
      <c r="M553" s="22">
        <f t="shared" si="37"/>
        <v>0.80272030456852794</v>
      </c>
      <c r="N553" s="23" t="str">
        <f>IFERROR(VLOOKUP(A553,'[1]CT AR'!$1:$1048576,2,0),"")</f>
        <v/>
      </c>
      <c r="O553" s="24" t="str">
        <f t="shared" ca="1" si="38"/>
        <v/>
      </c>
      <c r="P553" t="str">
        <f t="shared" si="39"/>
        <v/>
      </c>
    </row>
    <row r="554" spans="1:16" x14ac:dyDescent="0.3">
      <c r="A554" t="s">
        <v>5557</v>
      </c>
      <c r="B554" t="str">
        <f>IFERROR(VLOOKUP(A554,'[1]TS Autopress'!$1:$1048576,2,0),"")</f>
        <v/>
      </c>
      <c r="C554" s="19" t="str">
        <f>IFERROR(VLOOKUP(A554,'[1]TS Autopress'!$1:$1048576,3,0),"")</f>
        <v/>
      </c>
      <c r="D554" s="20">
        <v>16400000</v>
      </c>
      <c r="E554" s="20">
        <v>13500000</v>
      </c>
      <c r="F554" s="13" t="s">
        <v>5399</v>
      </c>
      <c r="G554" s="20">
        <v>15252000</v>
      </c>
      <c r="H554" s="20">
        <v>14760000</v>
      </c>
      <c r="I554" s="20">
        <v>13940000</v>
      </c>
      <c r="J554" s="20">
        <v>13120000</v>
      </c>
      <c r="K554" s="25">
        <v>15490000</v>
      </c>
      <c r="L554" s="20">
        <f t="shared" si="36"/>
        <v>-910000</v>
      </c>
      <c r="M554" s="22">
        <f t="shared" si="37"/>
        <v>0.82317073170731703</v>
      </c>
      <c r="N554" s="23" t="str">
        <f>IFERROR(VLOOKUP(A554,'[1]CT AR'!$1:$1048576,2,0),"")</f>
        <v/>
      </c>
      <c r="O554" s="24" t="str">
        <f t="shared" ca="1" si="38"/>
        <v/>
      </c>
      <c r="P554" t="str">
        <f t="shared" si="39"/>
        <v/>
      </c>
    </row>
    <row r="555" spans="1:16" x14ac:dyDescent="0.3">
      <c r="A555" t="s">
        <v>5605</v>
      </c>
      <c r="B555" t="str">
        <f>IFERROR(VLOOKUP(A555,'[1]TS Autopress'!$1:$1048576,2,0),"")</f>
        <v/>
      </c>
      <c r="C555" s="19" t="str">
        <f>IFERROR(VLOOKUP(A555,'[1]TS Autopress'!$1:$1048576,3,0),"")</f>
        <v/>
      </c>
      <c r="D555" s="20">
        <v>11800000</v>
      </c>
      <c r="E555" s="20">
        <v>10300000</v>
      </c>
      <c r="F555" s="13" t="s">
        <v>5398</v>
      </c>
      <c r="G555" s="20">
        <v>12154000</v>
      </c>
      <c r="H555" s="20">
        <v>11800000</v>
      </c>
      <c r="I555" s="20">
        <v>11682000</v>
      </c>
      <c r="J555" s="20">
        <v>10974000</v>
      </c>
      <c r="K555" s="25">
        <v>12190000</v>
      </c>
      <c r="L555" s="20">
        <f t="shared" si="36"/>
        <v>390000</v>
      </c>
      <c r="M555" s="22">
        <f t="shared" si="37"/>
        <v>0.8728813559322034</v>
      </c>
      <c r="N555" s="23" t="str">
        <f>IFERROR(VLOOKUP(A555,'[1]CT AR'!$1:$1048576,2,0),"")</f>
        <v/>
      </c>
      <c r="O555" s="24" t="str">
        <f t="shared" ca="1" si="38"/>
        <v/>
      </c>
      <c r="P555" t="str">
        <f t="shared" si="39"/>
        <v/>
      </c>
    </row>
    <row r="556" spans="1:16" x14ac:dyDescent="0.3">
      <c r="A556" t="s">
        <v>5606</v>
      </c>
      <c r="B556" t="str">
        <f>IFERROR(VLOOKUP(A556,'[1]TS Autopress'!$1:$1048576,2,0),"")</f>
        <v/>
      </c>
      <c r="C556" s="19" t="str">
        <f>IFERROR(VLOOKUP(A556,'[1]TS Autopress'!$1:$1048576,3,0),"")</f>
        <v/>
      </c>
      <c r="D556" s="20">
        <v>10990000</v>
      </c>
      <c r="E556" s="20">
        <v>9100000</v>
      </c>
      <c r="F556" s="13" t="s">
        <v>4033</v>
      </c>
      <c r="G556" s="20">
        <v>10990000</v>
      </c>
      <c r="H556" s="20">
        <v>10660300</v>
      </c>
      <c r="I556" s="20">
        <v>10330600</v>
      </c>
      <c r="J556" s="20">
        <v>9891000</v>
      </c>
      <c r="K556" s="25">
        <v>10990000</v>
      </c>
      <c r="L556" s="20">
        <f t="shared" si="36"/>
        <v>0</v>
      </c>
      <c r="M556" s="22">
        <f t="shared" si="37"/>
        <v>0.82802547770700641</v>
      </c>
      <c r="N556" s="23" t="str">
        <f>IFERROR(VLOOKUP(A556,'[1]CT AR'!$1:$1048576,2,0),"")</f>
        <v/>
      </c>
      <c r="O556" s="24" t="str">
        <f t="shared" ca="1" si="38"/>
        <v/>
      </c>
      <c r="P556" t="str">
        <f t="shared" si="39"/>
        <v/>
      </c>
    </row>
    <row r="557" spans="1:16" x14ac:dyDescent="0.3">
      <c r="A557" t="s">
        <v>5607</v>
      </c>
      <c r="B557" t="str">
        <f>IFERROR(VLOOKUP(A557,'[1]TS Autopress'!$1:$1048576,2,0),"")</f>
        <v/>
      </c>
      <c r="C557" s="19" t="str">
        <f>IFERROR(VLOOKUP(A557,'[1]TS Autopress'!$1:$1048576,3,0),"")</f>
        <v/>
      </c>
      <c r="D557" s="20">
        <v>25100000</v>
      </c>
      <c r="E557" s="20">
        <v>20500000</v>
      </c>
      <c r="F557" s="13" t="s">
        <v>4033</v>
      </c>
      <c r="G557" s="20">
        <v>25100000</v>
      </c>
      <c r="H557" s="20">
        <v>24347000</v>
      </c>
      <c r="I557" s="20">
        <v>23594000</v>
      </c>
      <c r="J557" s="20">
        <v>22590000</v>
      </c>
      <c r="K557" s="25">
        <v>24990000</v>
      </c>
      <c r="L557" s="20">
        <f t="shared" si="36"/>
        <v>-110000</v>
      </c>
      <c r="M557" s="22">
        <f t="shared" si="37"/>
        <v>0.81673306772908372</v>
      </c>
      <c r="N557" s="23" t="str">
        <f>IFERROR(VLOOKUP(A557,'[1]CT AR'!$1:$1048576,2,0),"")</f>
        <v/>
      </c>
      <c r="O557" s="24" t="str">
        <f t="shared" ca="1" si="38"/>
        <v/>
      </c>
      <c r="P557" t="str">
        <f t="shared" si="39"/>
        <v/>
      </c>
    </row>
    <row r="558" spans="1:16" x14ac:dyDescent="0.3">
      <c r="A558" t="s">
        <v>5592</v>
      </c>
      <c r="B558" t="str">
        <f>IFERROR(VLOOKUP(A558,'[1]TS Autopress'!$1:$1048576,2,0),"")</f>
        <v/>
      </c>
      <c r="C558" s="19" t="str">
        <f>IFERROR(VLOOKUP(A558,'[1]TS Autopress'!$1:$1048576,3,0),"")</f>
        <v/>
      </c>
      <c r="D558" s="20">
        <v>23100000</v>
      </c>
      <c r="E558" s="20">
        <v>20000000</v>
      </c>
      <c r="F558" s="13" t="s">
        <v>5398</v>
      </c>
      <c r="G558" s="20">
        <v>23793000</v>
      </c>
      <c r="H558" s="20">
        <v>23100000</v>
      </c>
      <c r="I558" s="20">
        <v>22869000</v>
      </c>
      <c r="J558" s="20">
        <v>21483000</v>
      </c>
      <c r="K558" s="25">
        <v>23990000</v>
      </c>
      <c r="L558" s="20">
        <f t="shared" si="36"/>
        <v>890000</v>
      </c>
      <c r="M558" s="22">
        <f t="shared" si="37"/>
        <v>0.86580086580086579</v>
      </c>
      <c r="N558" s="23" t="str">
        <f>IFERROR(VLOOKUP(A558,'[1]CT AR'!$1:$1048576,2,0),"")</f>
        <v/>
      </c>
      <c r="O558" s="24" t="str">
        <f t="shared" ca="1" si="38"/>
        <v/>
      </c>
      <c r="P558" t="str">
        <f t="shared" si="39"/>
        <v/>
      </c>
    </row>
    <row r="559" spans="1:16" x14ac:dyDescent="0.3">
      <c r="A559" t="s">
        <v>5608</v>
      </c>
      <c r="B559" t="str">
        <f>IFERROR(VLOOKUP(A559,'[1]TS Autopress'!$1:$1048576,2,0),"")</f>
        <v/>
      </c>
      <c r="C559" s="19" t="str">
        <f>IFERROR(VLOOKUP(A559,'[1]TS Autopress'!$1:$1048576,3,0),"")</f>
        <v/>
      </c>
      <c r="D559" s="20">
        <v>9500000</v>
      </c>
      <c r="E559" s="20">
        <v>8200000</v>
      </c>
      <c r="F559" s="13" t="s">
        <v>5398</v>
      </c>
      <c r="G559" s="20">
        <v>9785000</v>
      </c>
      <c r="H559" s="20">
        <v>9500000</v>
      </c>
      <c r="I559" s="20">
        <v>9405000</v>
      </c>
      <c r="J559" s="20">
        <v>8835000</v>
      </c>
      <c r="K559" s="25">
        <v>9790000</v>
      </c>
      <c r="L559" s="20">
        <f t="shared" si="36"/>
        <v>290000</v>
      </c>
      <c r="M559" s="22">
        <f t="shared" si="37"/>
        <v>0.86315789473684212</v>
      </c>
      <c r="N559" s="23" t="str">
        <f>IFERROR(VLOOKUP(A559,'[1]CT AR'!$1:$1048576,2,0),"")</f>
        <v/>
      </c>
      <c r="O559" s="24" t="str">
        <f t="shared" ca="1" si="38"/>
        <v/>
      </c>
      <c r="P559" t="str">
        <f t="shared" si="39"/>
        <v/>
      </c>
    </row>
    <row r="560" spans="1:16" x14ac:dyDescent="0.3">
      <c r="A560" t="s">
        <v>5609</v>
      </c>
      <c r="B560" t="str">
        <f>IFERROR(VLOOKUP(A560,'[1]TS Autopress'!$1:$1048576,2,0),"")</f>
        <v/>
      </c>
      <c r="C560" s="19" t="str">
        <f>IFERROR(VLOOKUP(A560,'[1]TS Autopress'!$1:$1048576,3,0),"")</f>
        <v/>
      </c>
      <c r="D560" s="20">
        <v>15800000</v>
      </c>
      <c r="E560" s="20">
        <v>13500000</v>
      </c>
      <c r="F560" s="13" t="s">
        <v>5398</v>
      </c>
      <c r="G560" s="20">
        <v>16274000</v>
      </c>
      <c r="H560" s="20">
        <v>15800000</v>
      </c>
      <c r="I560" s="20">
        <v>15642000</v>
      </c>
      <c r="J560" s="20">
        <v>14694000</v>
      </c>
      <c r="K560" s="25">
        <v>16290000</v>
      </c>
      <c r="L560" s="20">
        <f t="shared" si="36"/>
        <v>490000</v>
      </c>
      <c r="M560" s="22">
        <f t="shared" si="37"/>
        <v>0.85443037974683544</v>
      </c>
      <c r="N560" s="23" t="str">
        <f>IFERROR(VLOOKUP(A560,'[1]CT AR'!$1:$1048576,2,0),"")</f>
        <v/>
      </c>
      <c r="O560" s="24" t="str">
        <f t="shared" ca="1" si="38"/>
        <v/>
      </c>
      <c r="P560" t="str">
        <f t="shared" si="39"/>
        <v/>
      </c>
    </row>
    <row r="561" spans="1:16" x14ac:dyDescent="0.3">
      <c r="A561" t="s">
        <v>5610</v>
      </c>
      <c r="B561" t="str">
        <f>IFERROR(VLOOKUP(A561,'[1]TS Autopress'!$1:$1048576,2,0),"")</f>
        <v/>
      </c>
      <c r="C561" s="19" t="str">
        <f>IFERROR(VLOOKUP(A561,'[1]TS Autopress'!$1:$1048576,3,0),"")</f>
        <v/>
      </c>
      <c r="D561" s="20">
        <v>13500000</v>
      </c>
      <c r="E561" s="20">
        <v>10500000</v>
      </c>
      <c r="F561" s="13" t="s">
        <v>5398</v>
      </c>
      <c r="G561" s="20">
        <v>13905000</v>
      </c>
      <c r="H561" s="20">
        <v>13500000</v>
      </c>
      <c r="I561" s="20">
        <v>13365000</v>
      </c>
      <c r="J561" s="20">
        <v>12555000</v>
      </c>
      <c r="K561" s="25">
        <v>12690000</v>
      </c>
      <c r="L561" s="20">
        <f t="shared" si="36"/>
        <v>-810000</v>
      </c>
      <c r="M561" s="22">
        <f t="shared" si="37"/>
        <v>0.77777777777777779</v>
      </c>
      <c r="N561" s="23" t="str">
        <f>IFERROR(VLOOKUP(A561,'[1]CT AR'!$1:$1048576,2,0),"")</f>
        <v/>
      </c>
      <c r="O561" s="24" t="str">
        <f t="shared" ca="1" si="38"/>
        <v/>
      </c>
      <c r="P561" t="str">
        <f t="shared" si="39"/>
        <v/>
      </c>
    </row>
    <row r="562" spans="1:16" x14ac:dyDescent="0.3">
      <c r="A562" t="s">
        <v>5611</v>
      </c>
      <c r="B562" t="str">
        <f>IFERROR(VLOOKUP(A562,'[1]TS Autopress'!$1:$1048576,2,0),"")</f>
        <v/>
      </c>
      <c r="C562" s="19" t="str">
        <f>IFERROR(VLOOKUP(A562,'[1]TS Autopress'!$1:$1048576,3,0),"")</f>
        <v/>
      </c>
      <c r="D562" s="20">
        <v>6700000</v>
      </c>
      <c r="E562" s="20">
        <v>5400000</v>
      </c>
      <c r="F562" s="13" t="s">
        <v>5398</v>
      </c>
      <c r="G562" s="20">
        <v>6901000</v>
      </c>
      <c r="H562" s="20">
        <v>6700000</v>
      </c>
      <c r="I562" s="20">
        <v>6633000</v>
      </c>
      <c r="J562" s="20">
        <v>6231000</v>
      </c>
      <c r="K562" s="25">
        <v>6690000</v>
      </c>
      <c r="L562" s="20">
        <f t="shared" si="36"/>
        <v>-10000</v>
      </c>
      <c r="M562" s="22">
        <f t="shared" si="37"/>
        <v>0.80597014925373134</v>
      </c>
      <c r="N562" s="23" t="str">
        <f>IFERROR(VLOOKUP(A562,'[1]CT AR'!$1:$1048576,2,0),"")</f>
        <v/>
      </c>
      <c r="O562" s="24" t="str">
        <f t="shared" ca="1" si="38"/>
        <v/>
      </c>
      <c r="P562" t="str">
        <f t="shared" si="39"/>
        <v/>
      </c>
    </row>
    <row r="563" spans="1:16" x14ac:dyDescent="0.3">
      <c r="A563" t="s">
        <v>5612</v>
      </c>
      <c r="B563" t="str">
        <f>IFERROR(VLOOKUP(A563,'[1]TS Autopress'!$1:$1048576,2,0),"")</f>
        <v/>
      </c>
      <c r="C563" s="19" t="str">
        <f>IFERROR(VLOOKUP(A563,'[1]TS Autopress'!$1:$1048576,3,0),"")</f>
        <v/>
      </c>
      <c r="D563" s="20">
        <v>14800000</v>
      </c>
      <c r="E563" s="20">
        <v>12300000</v>
      </c>
      <c r="F563" s="13" t="s">
        <v>4033</v>
      </c>
      <c r="G563" s="20">
        <v>14800000</v>
      </c>
      <c r="H563" s="20">
        <v>14356000</v>
      </c>
      <c r="I563" s="20">
        <v>13912000</v>
      </c>
      <c r="J563" s="20">
        <v>13320000</v>
      </c>
      <c r="K563" s="25">
        <v>14990000</v>
      </c>
      <c r="L563" s="20">
        <f t="shared" si="36"/>
        <v>190000</v>
      </c>
      <c r="M563" s="22">
        <f t="shared" si="37"/>
        <v>0.83108108108108103</v>
      </c>
      <c r="N563" s="23" t="str">
        <f>IFERROR(VLOOKUP(A563,'[1]CT AR'!$1:$1048576,2,0),"")</f>
        <v/>
      </c>
      <c r="O563" s="24" t="str">
        <f t="shared" ca="1" si="38"/>
        <v/>
      </c>
      <c r="P563" t="str">
        <f t="shared" si="39"/>
        <v/>
      </c>
    </row>
    <row r="564" spans="1:16" x14ac:dyDescent="0.3">
      <c r="A564" t="s">
        <v>5613</v>
      </c>
      <c r="B564" t="str">
        <f>IFERROR(VLOOKUP(A564,'[1]TS Autopress'!$1:$1048576,2,0),"")</f>
        <v/>
      </c>
      <c r="C564" s="19" t="str">
        <f>IFERROR(VLOOKUP(A564,'[1]TS Autopress'!$1:$1048576,3,0),"")</f>
        <v/>
      </c>
      <c r="D564" s="20">
        <v>33300000</v>
      </c>
      <c r="E564" s="20">
        <v>26000000</v>
      </c>
      <c r="F564" s="13" t="s">
        <v>5398</v>
      </c>
      <c r="G564" s="20">
        <v>34299000</v>
      </c>
      <c r="H564" s="20">
        <v>33300000</v>
      </c>
      <c r="I564" s="20">
        <v>32967000</v>
      </c>
      <c r="J564" s="20">
        <v>30969000</v>
      </c>
      <c r="K564" s="25">
        <v>30990000</v>
      </c>
      <c r="L564" s="20">
        <f t="shared" si="36"/>
        <v>-2310000</v>
      </c>
      <c r="M564" s="22">
        <f t="shared" si="37"/>
        <v>0.78078078078078073</v>
      </c>
      <c r="N564" s="23" t="str">
        <f>IFERROR(VLOOKUP(A564,'[1]CT AR'!$1:$1048576,2,0),"")</f>
        <v/>
      </c>
      <c r="O564" s="24" t="str">
        <f t="shared" ca="1" si="38"/>
        <v/>
      </c>
      <c r="P564" t="str">
        <f t="shared" si="39"/>
        <v/>
      </c>
    </row>
    <row r="565" spans="1:16" x14ac:dyDescent="0.3">
      <c r="A565" t="s">
        <v>5614</v>
      </c>
      <c r="B565" t="str">
        <f>IFERROR(VLOOKUP(A565,'[1]TS Autopress'!$1:$1048576,2,0),"")</f>
        <v/>
      </c>
      <c r="C565" s="19" t="str">
        <f>IFERROR(VLOOKUP(A565,'[1]TS Autopress'!$1:$1048576,3,0),"")</f>
        <v/>
      </c>
      <c r="D565" s="20">
        <v>12200000</v>
      </c>
      <c r="E565" s="20">
        <v>10000000</v>
      </c>
      <c r="F565" s="13" t="s">
        <v>5398</v>
      </c>
      <c r="G565" s="20">
        <v>12566000</v>
      </c>
      <c r="H565" s="20">
        <v>12200000</v>
      </c>
      <c r="I565" s="20">
        <v>12078000</v>
      </c>
      <c r="J565" s="20">
        <v>11346000</v>
      </c>
      <c r="K565" s="25">
        <v>11990000</v>
      </c>
      <c r="L565" s="20">
        <f t="shared" si="36"/>
        <v>-210000</v>
      </c>
      <c r="M565" s="22">
        <f t="shared" si="37"/>
        <v>0.81967213114754101</v>
      </c>
      <c r="N565" s="23" t="str">
        <f>IFERROR(VLOOKUP(A565,'[1]CT AR'!$1:$1048576,2,0),"")</f>
        <v/>
      </c>
      <c r="O565" s="24" t="str">
        <f t="shared" ca="1" si="38"/>
        <v/>
      </c>
      <c r="P565" t="str">
        <f t="shared" si="39"/>
        <v/>
      </c>
    </row>
    <row r="566" spans="1:16" x14ac:dyDescent="0.3">
      <c r="A566" t="s">
        <v>5615</v>
      </c>
      <c r="B566" t="str">
        <f>IFERROR(VLOOKUP(A566,'[1]TS Autopress'!$1:$1048576,2,0),"")</f>
        <v/>
      </c>
      <c r="C566" s="19" t="str">
        <f>IFERROR(VLOOKUP(A566,'[1]TS Autopress'!$1:$1048576,3,0),"")</f>
        <v/>
      </c>
      <c r="D566" s="20">
        <v>11900000</v>
      </c>
      <c r="E566" s="20">
        <v>10000000</v>
      </c>
      <c r="F566" s="13" t="s">
        <v>5398</v>
      </c>
      <c r="G566" s="20">
        <v>12257000</v>
      </c>
      <c r="H566" s="20">
        <v>11900000</v>
      </c>
      <c r="I566" s="20">
        <v>11781000</v>
      </c>
      <c r="J566" s="20">
        <v>11067000</v>
      </c>
      <c r="K566" s="25">
        <v>11990000</v>
      </c>
      <c r="L566" s="20">
        <f t="shared" si="36"/>
        <v>90000</v>
      </c>
      <c r="M566" s="22">
        <f t="shared" si="37"/>
        <v>0.84033613445378152</v>
      </c>
      <c r="N566" s="23" t="str">
        <f>IFERROR(VLOOKUP(A566,'[1]CT AR'!$1:$1048576,2,0),"")</f>
        <v/>
      </c>
      <c r="O566" s="24" t="str">
        <f t="shared" ca="1" si="38"/>
        <v/>
      </c>
      <c r="P566" t="str">
        <f t="shared" si="39"/>
        <v/>
      </c>
    </row>
    <row r="567" spans="1:16" x14ac:dyDescent="0.3">
      <c r="A567" t="s">
        <v>5616</v>
      </c>
      <c r="B567" t="str">
        <f>IFERROR(VLOOKUP(A567,'[1]TS Autopress'!$1:$1048576,2,0),"")</f>
        <v/>
      </c>
      <c r="C567" s="19" t="str">
        <f>IFERROR(VLOOKUP(A567,'[1]TS Autopress'!$1:$1048576,3,0),"")</f>
        <v/>
      </c>
      <c r="D567" s="20">
        <v>13000000</v>
      </c>
      <c r="E567" s="20">
        <v>11000000</v>
      </c>
      <c r="F567" s="13" t="s">
        <v>5398</v>
      </c>
      <c r="G567" s="20">
        <v>13390000</v>
      </c>
      <c r="H567" s="20">
        <v>13000000</v>
      </c>
      <c r="I567" s="20">
        <v>12870000</v>
      </c>
      <c r="J567" s="20">
        <v>12090000</v>
      </c>
      <c r="K567" s="25">
        <v>12990000</v>
      </c>
      <c r="L567" s="20">
        <f t="shared" si="36"/>
        <v>-10000</v>
      </c>
      <c r="M567" s="22">
        <f t="shared" si="37"/>
        <v>0.84615384615384615</v>
      </c>
      <c r="N567" s="23" t="str">
        <f>IFERROR(VLOOKUP(A567,'[1]CT AR'!$1:$1048576,2,0),"")</f>
        <v/>
      </c>
      <c r="O567" s="24" t="str">
        <f t="shared" ca="1" si="38"/>
        <v/>
      </c>
      <c r="P567" t="str">
        <f t="shared" si="39"/>
        <v/>
      </c>
    </row>
    <row r="568" spans="1:16" x14ac:dyDescent="0.3">
      <c r="A568" t="s">
        <v>5617</v>
      </c>
      <c r="B568" t="str">
        <f>IFERROR(VLOOKUP(A568,'[1]TS Autopress'!$1:$1048576,2,0),"")</f>
        <v/>
      </c>
      <c r="C568" s="19" t="str">
        <f>IFERROR(VLOOKUP(A568,'[1]TS Autopress'!$1:$1048576,3,0),"")</f>
        <v/>
      </c>
      <c r="D568" s="20">
        <v>12900000</v>
      </c>
      <c r="E568" s="20">
        <v>10000000</v>
      </c>
      <c r="F568" s="13" t="s">
        <v>5398</v>
      </c>
      <c r="G568" s="20">
        <v>13287000</v>
      </c>
      <c r="H568" s="20">
        <v>12900000</v>
      </c>
      <c r="I568" s="20">
        <v>12771000</v>
      </c>
      <c r="J568" s="20">
        <v>11997000</v>
      </c>
      <c r="K568" s="25">
        <v>12490000</v>
      </c>
      <c r="L568" s="20">
        <f t="shared" si="36"/>
        <v>-410000</v>
      </c>
      <c r="M568" s="22">
        <f t="shared" si="37"/>
        <v>0.77519379844961245</v>
      </c>
      <c r="N568" s="23" t="str">
        <f>IFERROR(VLOOKUP(A568,'[1]CT AR'!$1:$1048576,2,0),"")</f>
        <v/>
      </c>
      <c r="O568" s="24" t="str">
        <f t="shared" ca="1" si="38"/>
        <v/>
      </c>
      <c r="P568" t="str">
        <f t="shared" si="39"/>
        <v/>
      </c>
    </row>
    <row r="569" spans="1:16" x14ac:dyDescent="0.3">
      <c r="A569" t="s">
        <v>5618</v>
      </c>
      <c r="B569" t="str">
        <f>IFERROR(VLOOKUP(A569,'[1]TS Autopress'!$1:$1048576,2,0),"")</f>
        <v/>
      </c>
      <c r="C569" s="19" t="str">
        <f>IFERROR(VLOOKUP(A569,'[1]TS Autopress'!$1:$1048576,3,0),"")</f>
        <v/>
      </c>
      <c r="D569" s="20">
        <v>17200000</v>
      </c>
      <c r="E569" s="20">
        <v>14000000</v>
      </c>
      <c r="F569" s="13" t="s">
        <v>5398</v>
      </c>
      <c r="G569" s="20">
        <v>17716000</v>
      </c>
      <c r="H569" s="20">
        <v>17200000</v>
      </c>
      <c r="I569" s="20">
        <v>17028000</v>
      </c>
      <c r="J569" s="20">
        <v>15996000</v>
      </c>
      <c r="K569" s="25">
        <v>16990000</v>
      </c>
      <c r="L569" s="20">
        <f t="shared" si="36"/>
        <v>-210000</v>
      </c>
      <c r="M569" s="22">
        <f t="shared" si="37"/>
        <v>0.81395348837209303</v>
      </c>
      <c r="N569" s="23" t="str">
        <f>IFERROR(VLOOKUP(A569,'[1]CT AR'!$1:$1048576,2,0),"")</f>
        <v/>
      </c>
      <c r="O569" s="24" t="str">
        <f t="shared" ca="1" si="38"/>
        <v/>
      </c>
      <c r="P569" t="str">
        <f t="shared" si="39"/>
        <v/>
      </c>
    </row>
    <row r="570" spans="1:16" x14ac:dyDescent="0.3">
      <c r="A570" t="s">
        <v>5619</v>
      </c>
      <c r="B570" t="str">
        <f>IFERROR(VLOOKUP(A570,'[1]TS Autopress'!$1:$1048576,2,0),"")</f>
        <v/>
      </c>
      <c r="C570" s="19" t="str">
        <f>IFERROR(VLOOKUP(A570,'[1]TS Autopress'!$1:$1048576,3,0),"")</f>
        <v/>
      </c>
      <c r="D570" s="20">
        <v>9100000</v>
      </c>
      <c r="E570" s="20">
        <v>10000000</v>
      </c>
      <c r="F570" s="13" t="s">
        <v>5398</v>
      </c>
      <c r="G570" s="20">
        <v>9373000</v>
      </c>
      <c r="H570" s="20">
        <v>9100000</v>
      </c>
      <c r="I570" s="20">
        <v>9009000</v>
      </c>
      <c r="J570" s="20">
        <v>8463000</v>
      </c>
      <c r="K570" s="25">
        <v>11290000</v>
      </c>
      <c r="L570" s="20">
        <f t="shared" si="36"/>
        <v>2190000</v>
      </c>
      <c r="M570" s="22">
        <f t="shared" si="37"/>
        <v>1.098901098901099</v>
      </c>
      <c r="N570" s="23" t="str">
        <f>IFERROR(VLOOKUP(A570,'[1]CT AR'!$1:$1048576,2,0),"")</f>
        <v/>
      </c>
      <c r="O570" s="24" t="str">
        <f t="shared" ca="1" si="38"/>
        <v/>
      </c>
      <c r="P570" t="str">
        <f t="shared" si="39"/>
        <v/>
      </c>
    </row>
    <row r="571" spans="1:16" x14ac:dyDescent="0.3">
      <c r="A571" t="s">
        <v>5620</v>
      </c>
      <c r="B571" t="str">
        <f>IFERROR(VLOOKUP(A571,'[1]TS Autopress'!$1:$1048576,2,0),"")</f>
        <v/>
      </c>
      <c r="C571" s="19" t="str">
        <f>IFERROR(VLOOKUP(A571,'[1]TS Autopress'!$1:$1048576,3,0),"")</f>
        <v/>
      </c>
      <c r="D571" s="20">
        <v>9250000</v>
      </c>
      <c r="E571" s="20">
        <v>7500000</v>
      </c>
      <c r="F571" s="13" t="s">
        <v>5398</v>
      </c>
      <c r="G571" s="20">
        <v>9527500</v>
      </c>
      <c r="H571" s="20">
        <v>9250000</v>
      </c>
      <c r="I571" s="20">
        <v>9157500</v>
      </c>
      <c r="J571" s="20">
        <v>8602500</v>
      </c>
      <c r="K571" s="25">
        <v>9290000</v>
      </c>
      <c r="L571" s="20">
        <f t="shared" si="36"/>
        <v>40000</v>
      </c>
      <c r="M571" s="22">
        <f t="shared" si="37"/>
        <v>0.81081081081081086</v>
      </c>
      <c r="N571" s="23" t="str">
        <f>IFERROR(VLOOKUP(A571,'[1]CT AR'!$1:$1048576,2,0),"")</f>
        <v/>
      </c>
      <c r="O571" s="24" t="str">
        <f t="shared" ca="1" si="38"/>
        <v/>
      </c>
      <c r="P571" t="str">
        <f t="shared" si="39"/>
        <v/>
      </c>
    </row>
    <row r="572" spans="1:16" x14ac:dyDescent="0.3">
      <c r="A572" t="s">
        <v>5607</v>
      </c>
      <c r="B572" t="str">
        <f>IFERROR(VLOOKUP(A572,'[1]TS Autopress'!$1:$1048576,2,0),"")</f>
        <v/>
      </c>
      <c r="C572" s="19" t="str">
        <f>IFERROR(VLOOKUP(A572,'[1]TS Autopress'!$1:$1048576,3,0),"")</f>
        <v/>
      </c>
      <c r="D572" s="20">
        <v>25000000</v>
      </c>
      <c r="E572" s="20">
        <v>21000000</v>
      </c>
      <c r="F572" s="13" t="s">
        <v>5398</v>
      </c>
      <c r="G572" s="20">
        <v>25750000</v>
      </c>
      <c r="H572" s="20">
        <v>25000000</v>
      </c>
      <c r="I572" s="20">
        <v>24750000</v>
      </c>
      <c r="J572" s="20">
        <v>23250000</v>
      </c>
      <c r="K572" s="25">
        <v>24790000</v>
      </c>
      <c r="L572" s="20">
        <f t="shared" si="36"/>
        <v>-210000</v>
      </c>
      <c r="M572" s="22">
        <f t="shared" si="37"/>
        <v>0.84</v>
      </c>
      <c r="N572" s="23" t="str">
        <f>IFERROR(VLOOKUP(A572,'[1]CT AR'!$1:$1048576,2,0),"")</f>
        <v/>
      </c>
      <c r="O572" s="24" t="str">
        <f t="shared" ca="1" si="38"/>
        <v/>
      </c>
      <c r="P572" t="str">
        <f t="shared" si="39"/>
        <v/>
      </c>
    </row>
    <row r="573" spans="1:16" x14ac:dyDescent="0.3">
      <c r="A573" t="s">
        <v>5621</v>
      </c>
      <c r="B573" t="str">
        <f>IFERROR(VLOOKUP(A573,'[1]TS Autopress'!$1:$1048576,2,0),"")</f>
        <v/>
      </c>
      <c r="C573" s="19" t="str">
        <f>IFERROR(VLOOKUP(A573,'[1]TS Autopress'!$1:$1048576,3,0),"")</f>
        <v/>
      </c>
      <c r="D573" s="20">
        <v>48600000</v>
      </c>
      <c r="E573" s="20">
        <v>40000000</v>
      </c>
      <c r="F573" s="13" t="s">
        <v>4033</v>
      </c>
      <c r="G573" s="20">
        <v>48600000</v>
      </c>
      <c r="H573" s="20">
        <v>47142000</v>
      </c>
      <c r="I573" s="20">
        <v>45684000</v>
      </c>
      <c r="J573" s="20">
        <v>43740000</v>
      </c>
      <c r="K573" s="25">
        <v>47990000</v>
      </c>
      <c r="L573" s="20">
        <f t="shared" si="36"/>
        <v>-610000</v>
      </c>
      <c r="M573" s="22">
        <f t="shared" si="37"/>
        <v>0.82304526748971196</v>
      </c>
      <c r="N573" s="23" t="str">
        <f>IFERROR(VLOOKUP(A573,'[1]CT AR'!$1:$1048576,2,0),"")</f>
        <v/>
      </c>
      <c r="O573" s="24" t="str">
        <f t="shared" ca="1" si="38"/>
        <v/>
      </c>
      <c r="P573" t="str">
        <f t="shared" si="39"/>
        <v/>
      </c>
    </row>
    <row r="574" spans="1:16" x14ac:dyDescent="0.3">
      <c r="A574" t="s">
        <v>5622</v>
      </c>
      <c r="B574" t="str">
        <f>IFERROR(VLOOKUP(A574,'[1]TS Autopress'!$1:$1048576,2,0),"")</f>
        <v/>
      </c>
      <c r="C574" s="19" t="str">
        <f>IFERROR(VLOOKUP(A574,'[1]TS Autopress'!$1:$1048576,3,0),"")</f>
        <v/>
      </c>
      <c r="D574" s="20">
        <v>11500000</v>
      </c>
      <c r="E574" s="20">
        <v>10000000</v>
      </c>
      <c r="F574" s="13" t="s">
        <v>4033</v>
      </c>
      <c r="G574" s="20">
        <v>11500000</v>
      </c>
      <c r="H574" s="20">
        <v>11155000</v>
      </c>
      <c r="I574" s="20">
        <v>10810000</v>
      </c>
      <c r="J574" s="20">
        <v>10350000</v>
      </c>
      <c r="K574" s="25">
        <v>11890000</v>
      </c>
      <c r="L574" s="20">
        <f t="shared" si="36"/>
        <v>390000</v>
      </c>
      <c r="M574" s="22">
        <f t="shared" si="37"/>
        <v>0.86956521739130432</v>
      </c>
      <c r="N574" s="23" t="str">
        <f>IFERROR(VLOOKUP(A574,'[1]CT AR'!$1:$1048576,2,0),"")</f>
        <v/>
      </c>
      <c r="O574" s="24" t="str">
        <f t="shared" ca="1" si="38"/>
        <v/>
      </c>
      <c r="P574" t="str">
        <f t="shared" si="39"/>
        <v/>
      </c>
    </row>
    <row r="575" spans="1:16" x14ac:dyDescent="0.3">
      <c r="A575" t="s">
        <v>5623</v>
      </c>
      <c r="B575" t="str">
        <f>IFERROR(VLOOKUP(A575,'[1]TS Autopress'!$1:$1048576,2,0),"")</f>
        <v/>
      </c>
      <c r="C575" s="19" t="str">
        <f>IFERROR(VLOOKUP(A575,'[1]TS Autopress'!$1:$1048576,3,0),"")</f>
        <v/>
      </c>
      <c r="D575" s="20">
        <v>12600000</v>
      </c>
      <c r="E575" s="20">
        <v>10000000</v>
      </c>
      <c r="F575" s="13" t="s">
        <v>4033</v>
      </c>
      <c r="G575" s="20">
        <v>12600000</v>
      </c>
      <c r="H575" s="20">
        <v>12222000</v>
      </c>
      <c r="I575" s="20">
        <v>11844000</v>
      </c>
      <c r="J575" s="20">
        <v>11340000</v>
      </c>
      <c r="K575" s="25">
        <v>11990000</v>
      </c>
      <c r="L575" s="20">
        <f t="shared" si="36"/>
        <v>-610000</v>
      </c>
      <c r="M575" s="22">
        <f t="shared" si="37"/>
        <v>0.79365079365079361</v>
      </c>
      <c r="N575" s="23" t="str">
        <f>IFERROR(VLOOKUP(A575,'[1]CT AR'!$1:$1048576,2,0),"")</f>
        <v/>
      </c>
      <c r="O575" s="24" t="str">
        <f t="shared" ca="1" si="38"/>
        <v/>
      </c>
      <c r="P575" t="str">
        <f t="shared" si="39"/>
        <v/>
      </c>
    </row>
    <row r="576" spans="1:16" x14ac:dyDescent="0.3">
      <c r="A576" t="s">
        <v>5624</v>
      </c>
      <c r="B576" t="str">
        <f>IFERROR(VLOOKUP(A576,'[1]TS Autopress'!$1:$1048576,2,0),"")</f>
        <v/>
      </c>
      <c r="C576" s="19" t="str">
        <f>IFERROR(VLOOKUP(A576,'[1]TS Autopress'!$1:$1048576,3,0),"")</f>
        <v/>
      </c>
      <c r="D576" s="20">
        <v>8600000</v>
      </c>
      <c r="E576" s="20">
        <v>7500000</v>
      </c>
      <c r="F576" s="13" t="s">
        <v>5398</v>
      </c>
      <c r="G576" s="20">
        <v>8858000</v>
      </c>
      <c r="H576" s="20">
        <v>8600000</v>
      </c>
      <c r="I576" s="20">
        <v>8514000</v>
      </c>
      <c r="J576" s="20">
        <v>7998000</v>
      </c>
      <c r="K576" s="25">
        <v>8990000</v>
      </c>
      <c r="L576" s="20">
        <f t="shared" si="36"/>
        <v>390000</v>
      </c>
      <c r="M576" s="22">
        <f t="shared" si="37"/>
        <v>0.87209302325581395</v>
      </c>
      <c r="N576" s="23" t="str">
        <f>IFERROR(VLOOKUP(A576,'[1]CT AR'!$1:$1048576,2,0),"")</f>
        <v/>
      </c>
      <c r="O576" s="24" t="str">
        <f t="shared" ca="1" si="38"/>
        <v/>
      </c>
      <c r="P576" t="str">
        <f t="shared" si="39"/>
        <v/>
      </c>
    </row>
    <row r="577" spans="1:16" x14ac:dyDescent="0.3">
      <c r="A577" t="s">
        <v>5625</v>
      </c>
      <c r="B577" t="str">
        <f>IFERROR(VLOOKUP(A577,'[1]TS Autopress'!$1:$1048576,2,0),"")</f>
        <v/>
      </c>
      <c r="C577" s="19" t="str">
        <f>IFERROR(VLOOKUP(A577,'[1]TS Autopress'!$1:$1048576,3,0),"")</f>
        <v/>
      </c>
      <c r="D577" s="20">
        <v>13900000</v>
      </c>
      <c r="E577" s="20">
        <v>11700000</v>
      </c>
      <c r="F577" s="13" t="s">
        <v>4033</v>
      </c>
      <c r="G577" s="20">
        <v>13900000</v>
      </c>
      <c r="H577" s="20">
        <v>13483000</v>
      </c>
      <c r="I577" s="20">
        <v>13066000</v>
      </c>
      <c r="J577" s="20">
        <v>12510000</v>
      </c>
      <c r="K577" s="25">
        <v>13990000</v>
      </c>
      <c r="L577" s="20">
        <f t="shared" si="36"/>
        <v>90000</v>
      </c>
      <c r="M577" s="22">
        <f t="shared" si="37"/>
        <v>0.84172661870503596</v>
      </c>
      <c r="N577" s="23" t="str">
        <f>IFERROR(VLOOKUP(A577,'[1]CT AR'!$1:$1048576,2,0),"")</f>
        <v/>
      </c>
      <c r="O577" s="24" t="str">
        <f t="shared" ca="1" si="38"/>
        <v/>
      </c>
      <c r="P577" t="str">
        <f t="shared" si="39"/>
        <v/>
      </c>
    </row>
    <row r="578" spans="1:16" x14ac:dyDescent="0.3">
      <c r="A578" t="s">
        <v>5626</v>
      </c>
      <c r="B578" t="str">
        <f>IFERROR(VLOOKUP(A578,'[1]TS Autopress'!$1:$1048576,2,0),"")</f>
        <v/>
      </c>
      <c r="C578" s="19" t="str">
        <f>IFERROR(VLOOKUP(A578,'[1]TS Autopress'!$1:$1048576,3,0),"")</f>
        <v/>
      </c>
      <c r="D578" s="20">
        <v>16100000</v>
      </c>
      <c r="E578" s="20">
        <v>13300000</v>
      </c>
      <c r="F578" s="13" t="s">
        <v>4033</v>
      </c>
      <c r="G578" s="20">
        <v>16100000</v>
      </c>
      <c r="H578" s="20">
        <v>15617000</v>
      </c>
      <c r="I578" s="20">
        <v>15134000</v>
      </c>
      <c r="J578" s="20">
        <v>14490000</v>
      </c>
      <c r="K578" s="25">
        <v>15690000</v>
      </c>
      <c r="L578" s="20">
        <f t="shared" si="36"/>
        <v>-410000</v>
      </c>
      <c r="M578" s="22">
        <f t="shared" si="37"/>
        <v>0.82608695652173914</v>
      </c>
      <c r="N578" s="23" t="str">
        <f>IFERROR(VLOOKUP(A578,'[1]CT AR'!$1:$1048576,2,0),"")</f>
        <v/>
      </c>
      <c r="O578" s="24" t="str">
        <f t="shared" ca="1" si="38"/>
        <v/>
      </c>
      <c r="P578" t="str">
        <f t="shared" si="39"/>
        <v/>
      </c>
    </row>
    <row r="579" spans="1:16" x14ac:dyDescent="0.3">
      <c r="A579" t="s">
        <v>5627</v>
      </c>
      <c r="B579" t="str">
        <f>IFERROR(VLOOKUP(A579,'[1]TS Autopress'!$1:$1048576,2,0),"")</f>
        <v/>
      </c>
      <c r="C579" s="19" t="str">
        <f>IFERROR(VLOOKUP(A579,'[1]TS Autopress'!$1:$1048576,3,0),"")</f>
        <v/>
      </c>
      <c r="D579" s="20">
        <v>16500000</v>
      </c>
      <c r="E579" s="20">
        <v>13200000</v>
      </c>
      <c r="F579" s="13" t="s">
        <v>5399</v>
      </c>
      <c r="G579" s="20">
        <v>15345000</v>
      </c>
      <c r="H579" s="20">
        <v>14850000</v>
      </c>
      <c r="I579" s="20">
        <v>14025000</v>
      </c>
      <c r="J579" s="20">
        <v>13200000</v>
      </c>
      <c r="K579" s="25">
        <v>15390000</v>
      </c>
      <c r="L579" s="20">
        <f t="shared" si="36"/>
        <v>-1110000</v>
      </c>
      <c r="M579" s="22">
        <f t="shared" si="37"/>
        <v>0.8</v>
      </c>
      <c r="N579" s="23" t="str">
        <f>IFERROR(VLOOKUP(A579,'[1]CT AR'!$1:$1048576,2,0),"")</f>
        <v/>
      </c>
      <c r="O579" s="24" t="str">
        <f t="shared" ca="1" si="38"/>
        <v/>
      </c>
      <c r="P579" t="str">
        <f t="shared" si="39"/>
        <v/>
      </c>
    </row>
    <row r="580" spans="1:16" x14ac:dyDescent="0.3">
      <c r="A580" t="s">
        <v>1665</v>
      </c>
      <c r="B580" t="str">
        <f>IFERROR(VLOOKUP(A580,'[1]TS Autopress'!$1:$1048576,2,0),"")</f>
        <v/>
      </c>
      <c r="C580" s="19" t="str">
        <f>IFERROR(VLOOKUP(A580,'[1]TS Autopress'!$1:$1048576,3,0),"")</f>
        <v/>
      </c>
      <c r="D580" s="20">
        <v>16300000</v>
      </c>
      <c r="E580" s="20">
        <v>12500000</v>
      </c>
      <c r="F580" s="13" t="s">
        <v>4033</v>
      </c>
      <c r="G580" s="20">
        <v>16300000</v>
      </c>
      <c r="H580" s="20">
        <v>15811000</v>
      </c>
      <c r="I580" s="20">
        <v>15322000</v>
      </c>
      <c r="J580" s="20">
        <v>14670000</v>
      </c>
      <c r="K580" s="25">
        <v>15990000</v>
      </c>
      <c r="L580" s="20">
        <f t="shared" si="36"/>
        <v>-310000</v>
      </c>
      <c r="M580" s="22">
        <f t="shared" si="37"/>
        <v>0.76687116564417179</v>
      </c>
      <c r="N580" s="23">
        <f>IFERROR(VLOOKUP(A580,'[1]CT AR'!$1:$1048576,2,0),"")</f>
        <v>45315.457638888889</v>
      </c>
      <c r="O580" s="24">
        <f t="shared" ca="1" si="38"/>
        <v>879.54236111111095</v>
      </c>
      <c r="P580" t="str">
        <f t="shared" si="39"/>
        <v>BAJO MERCADO</v>
      </c>
    </row>
    <row r="581" spans="1:16" x14ac:dyDescent="0.3">
      <c r="A581" t="s">
        <v>5628</v>
      </c>
      <c r="B581" t="str">
        <f>IFERROR(VLOOKUP(A581,'[1]TS Autopress'!$1:$1048576,2,0),"")</f>
        <v/>
      </c>
      <c r="C581" s="19" t="str">
        <f>IFERROR(VLOOKUP(A581,'[1]TS Autopress'!$1:$1048576,3,0),"")</f>
        <v/>
      </c>
      <c r="D581" s="20">
        <v>10300000</v>
      </c>
      <c r="E581" s="20">
        <v>9000000</v>
      </c>
      <c r="F581" s="13" t="s">
        <v>5398</v>
      </c>
      <c r="G581" s="20">
        <v>10609000</v>
      </c>
      <c r="H581" s="20">
        <v>10300000</v>
      </c>
      <c r="I581" s="20">
        <v>10197000</v>
      </c>
      <c r="J581" s="20">
        <v>9579000</v>
      </c>
      <c r="K581" s="25">
        <v>10590000</v>
      </c>
      <c r="L581" s="20">
        <f t="shared" si="36"/>
        <v>290000</v>
      </c>
      <c r="M581" s="22">
        <f t="shared" si="37"/>
        <v>0.87378640776699024</v>
      </c>
      <c r="N581" s="23" t="str">
        <f>IFERROR(VLOOKUP(A581,'[1]CT AR'!$1:$1048576,2,0),"")</f>
        <v/>
      </c>
      <c r="O581" s="24" t="str">
        <f t="shared" ca="1" si="38"/>
        <v/>
      </c>
      <c r="P581" t="str">
        <f t="shared" si="39"/>
        <v/>
      </c>
    </row>
    <row r="582" spans="1:16" x14ac:dyDescent="0.3">
      <c r="A582" t="s">
        <v>5629</v>
      </c>
      <c r="B582" t="str">
        <f>IFERROR(VLOOKUP(A582,'[1]TS Autopress'!$1:$1048576,2,0),"")</f>
        <v/>
      </c>
      <c r="C582" s="19" t="str">
        <f>IFERROR(VLOOKUP(A582,'[1]TS Autopress'!$1:$1048576,3,0),"")</f>
        <v/>
      </c>
      <c r="D582" s="20">
        <v>10200000</v>
      </c>
      <c r="E582" s="20">
        <v>8500000</v>
      </c>
      <c r="F582" s="13" t="s">
        <v>5398</v>
      </c>
      <c r="G582" s="20">
        <v>10506000</v>
      </c>
      <c r="H582" s="20">
        <v>10200000</v>
      </c>
      <c r="I582" s="20">
        <v>10098000</v>
      </c>
      <c r="J582" s="20">
        <v>9486000</v>
      </c>
      <c r="K582" s="25">
        <v>10190000</v>
      </c>
      <c r="L582" s="20">
        <f t="shared" si="36"/>
        <v>-10000</v>
      </c>
      <c r="M582" s="22">
        <f t="shared" si="37"/>
        <v>0.83333333333333337</v>
      </c>
      <c r="N582" s="23" t="str">
        <f>IFERROR(VLOOKUP(A582,'[1]CT AR'!$1:$1048576,2,0),"")</f>
        <v/>
      </c>
      <c r="O582" s="24" t="str">
        <f t="shared" ca="1" si="38"/>
        <v/>
      </c>
      <c r="P582" t="str">
        <f t="shared" si="39"/>
        <v/>
      </c>
    </row>
    <row r="583" spans="1:16" x14ac:dyDescent="0.3">
      <c r="A583" t="s">
        <v>5630</v>
      </c>
      <c r="B583" t="str">
        <f>IFERROR(VLOOKUP(A583,'[1]TS Autopress'!$1:$1048576,2,0),"")</f>
        <v/>
      </c>
      <c r="C583" s="19" t="str">
        <f>IFERROR(VLOOKUP(A583,'[1]TS Autopress'!$1:$1048576,3,0),"")</f>
        <v/>
      </c>
      <c r="D583" s="20">
        <v>9400000</v>
      </c>
      <c r="E583" s="20">
        <v>7500000</v>
      </c>
      <c r="F583" s="13" t="s">
        <v>5399</v>
      </c>
      <c r="G583" s="20">
        <v>8742000</v>
      </c>
      <c r="H583" s="20">
        <v>8460000</v>
      </c>
      <c r="I583" s="20">
        <v>7990000</v>
      </c>
      <c r="J583" s="20">
        <v>7520000</v>
      </c>
      <c r="K583" s="25">
        <v>8990000</v>
      </c>
      <c r="L583" s="20">
        <f t="shared" si="36"/>
        <v>-410000</v>
      </c>
      <c r="M583" s="22">
        <f t="shared" si="37"/>
        <v>0.7978723404255319</v>
      </c>
      <c r="N583" s="23" t="str">
        <f>IFERROR(VLOOKUP(A583,'[1]CT AR'!$1:$1048576,2,0),"")</f>
        <v/>
      </c>
      <c r="O583" s="24" t="str">
        <f t="shared" ca="1" si="38"/>
        <v/>
      </c>
      <c r="P583" t="str">
        <f t="shared" si="39"/>
        <v/>
      </c>
    </row>
    <row r="584" spans="1:16" x14ac:dyDescent="0.3">
      <c r="A584" t="s">
        <v>5631</v>
      </c>
      <c r="B584" t="str">
        <f>IFERROR(VLOOKUP(A584,'[1]TS Autopress'!$1:$1048576,2,0),"")</f>
        <v/>
      </c>
      <c r="C584" s="19" t="str">
        <f>IFERROR(VLOOKUP(A584,'[1]TS Autopress'!$1:$1048576,3,0),"")</f>
        <v/>
      </c>
      <c r="D584" s="20">
        <v>10200000</v>
      </c>
      <c r="E584" s="20">
        <v>9000000</v>
      </c>
      <c r="F584" s="13" t="s">
        <v>5398</v>
      </c>
      <c r="G584" s="20">
        <v>10506000</v>
      </c>
      <c r="H584" s="20">
        <v>10200000</v>
      </c>
      <c r="I584" s="20">
        <v>10098000</v>
      </c>
      <c r="J584" s="20">
        <v>9486000</v>
      </c>
      <c r="K584" s="25">
        <v>10490000</v>
      </c>
      <c r="L584" s="20">
        <f t="shared" si="36"/>
        <v>290000</v>
      </c>
      <c r="M584" s="22">
        <f t="shared" si="37"/>
        <v>0.88235294117647056</v>
      </c>
      <c r="N584" s="23" t="str">
        <f>IFERROR(VLOOKUP(A584,'[1]CT AR'!$1:$1048576,2,0),"")</f>
        <v/>
      </c>
      <c r="O584" s="24" t="str">
        <f t="shared" ca="1" si="38"/>
        <v/>
      </c>
      <c r="P584" t="str">
        <f t="shared" si="39"/>
        <v/>
      </c>
    </row>
    <row r="585" spans="1:16" x14ac:dyDescent="0.3">
      <c r="A585" t="s">
        <v>5632</v>
      </c>
      <c r="B585" t="str">
        <f>IFERROR(VLOOKUP(A585,'[1]TS Autopress'!$1:$1048576,2,0),"")</f>
        <v/>
      </c>
      <c r="C585" s="19" t="str">
        <f>IFERROR(VLOOKUP(A585,'[1]TS Autopress'!$1:$1048576,3,0),"")</f>
        <v/>
      </c>
      <c r="D585" s="20">
        <v>12400000</v>
      </c>
      <c r="E585" s="20">
        <v>10000000</v>
      </c>
      <c r="F585" s="13" t="s">
        <v>5398</v>
      </c>
      <c r="G585" s="20">
        <v>12772000</v>
      </c>
      <c r="H585" s="20">
        <v>12400000</v>
      </c>
      <c r="I585" s="20">
        <v>12276000</v>
      </c>
      <c r="J585" s="20">
        <v>11532000</v>
      </c>
      <c r="K585" s="25">
        <v>11990000</v>
      </c>
      <c r="L585" s="20">
        <f t="shared" si="36"/>
        <v>-410000</v>
      </c>
      <c r="M585" s="22">
        <f t="shared" si="37"/>
        <v>0.80645161290322576</v>
      </c>
      <c r="N585" s="23" t="str">
        <f>IFERROR(VLOOKUP(A585,'[1]CT AR'!$1:$1048576,2,0),"")</f>
        <v/>
      </c>
      <c r="O585" s="24" t="str">
        <f t="shared" ca="1" si="38"/>
        <v/>
      </c>
      <c r="P585" t="str">
        <f t="shared" si="39"/>
        <v/>
      </c>
    </row>
    <row r="586" spans="1:16" x14ac:dyDescent="0.3">
      <c r="A586" t="s">
        <v>5633</v>
      </c>
      <c r="B586" t="str">
        <f>IFERROR(VLOOKUP(A586,'[1]TS Autopress'!$1:$1048576,2,0),"")</f>
        <v/>
      </c>
      <c r="C586" s="19" t="str">
        <f>IFERROR(VLOOKUP(A586,'[1]TS Autopress'!$1:$1048576,3,0),"")</f>
        <v/>
      </c>
      <c r="D586" s="20">
        <v>11200000</v>
      </c>
      <c r="E586" s="20">
        <v>9200000</v>
      </c>
      <c r="F586" s="13" t="s">
        <v>5398</v>
      </c>
      <c r="G586" s="20">
        <v>11536000</v>
      </c>
      <c r="H586" s="20">
        <v>11200000</v>
      </c>
      <c r="I586" s="20">
        <v>11088000</v>
      </c>
      <c r="J586" s="20">
        <v>10416000</v>
      </c>
      <c r="K586" s="25">
        <v>11190000</v>
      </c>
      <c r="L586" s="20">
        <f t="shared" si="36"/>
        <v>-10000</v>
      </c>
      <c r="M586" s="22">
        <f t="shared" si="37"/>
        <v>0.8214285714285714</v>
      </c>
      <c r="N586" s="23" t="str">
        <f>IFERROR(VLOOKUP(A586,'[1]CT AR'!$1:$1048576,2,0),"")</f>
        <v/>
      </c>
      <c r="O586" s="24" t="str">
        <f t="shared" ca="1" si="38"/>
        <v/>
      </c>
      <c r="P586" t="str">
        <f t="shared" si="39"/>
        <v/>
      </c>
    </row>
    <row r="587" spans="1:16" x14ac:dyDescent="0.3">
      <c r="A587" t="s">
        <v>5634</v>
      </c>
      <c r="B587" t="str">
        <f>IFERROR(VLOOKUP(A587,'[1]TS Autopress'!$1:$1048576,2,0),"")</f>
        <v/>
      </c>
      <c r="C587" s="19" t="str">
        <f>IFERROR(VLOOKUP(A587,'[1]TS Autopress'!$1:$1048576,3,0),"")</f>
        <v/>
      </c>
      <c r="D587" s="20">
        <v>7300000</v>
      </c>
      <c r="E587" s="20">
        <v>6000000</v>
      </c>
      <c r="F587" s="13" t="s">
        <v>5398</v>
      </c>
      <c r="G587" s="20">
        <v>7519000</v>
      </c>
      <c r="H587" s="20">
        <v>7300000</v>
      </c>
      <c r="I587" s="20">
        <v>7227000</v>
      </c>
      <c r="J587" s="20">
        <v>6789000</v>
      </c>
      <c r="K587" s="25">
        <v>7290000</v>
      </c>
      <c r="L587" s="20">
        <f t="shared" si="36"/>
        <v>-10000</v>
      </c>
      <c r="M587" s="22">
        <f t="shared" si="37"/>
        <v>0.82191780821917804</v>
      </c>
      <c r="N587" s="23" t="str">
        <f>IFERROR(VLOOKUP(A587,'[1]CT AR'!$1:$1048576,2,0),"")</f>
        <v/>
      </c>
      <c r="O587" s="24" t="str">
        <f t="shared" ca="1" si="38"/>
        <v/>
      </c>
      <c r="P587" t="str">
        <f t="shared" si="39"/>
        <v/>
      </c>
    </row>
    <row r="588" spans="1:16" x14ac:dyDescent="0.3">
      <c r="A588" t="s">
        <v>417</v>
      </c>
      <c r="B588" t="str">
        <f>IFERROR(VLOOKUP(A588,'[1]TS Autopress'!$1:$1048576,2,0),"")</f>
        <v>BYD</v>
      </c>
      <c r="C588" s="19" t="str">
        <f>IFERROR(VLOOKUP(A588,'[1]TS Autopress'!$1:$1048576,3,0),"")</f>
        <v>SONG PLUS DM-I</v>
      </c>
      <c r="D588" s="20">
        <v>22100000</v>
      </c>
      <c r="E588" s="20">
        <v>20000000</v>
      </c>
      <c r="F588" s="13" t="s">
        <v>4033</v>
      </c>
      <c r="G588" s="20">
        <v>22100000</v>
      </c>
      <c r="H588" s="20">
        <v>21437000</v>
      </c>
      <c r="I588" s="20">
        <v>20774000</v>
      </c>
      <c r="J588" s="20">
        <v>19890000</v>
      </c>
      <c r="K588" s="25">
        <v>22100000</v>
      </c>
      <c r="L588" s="20">
        <f t="shared" si="36"/>
        <v>0</v>
      </c>
      <c r="M588" s="22">
        <f t="shared" si="37"/>
        <v>0.90497737556561086</v>
      </c>
      <c r="N588" s="23">
        <f>IFERROR(VLOOKUP(A588,'[1]CT AR'!$1:$1048576,2,0),"")</f>
        <v>46013.522222222222</v>
      </c>
      <c r="O588" s="24">
        <f t="shared" ca="1" si="38"/>
        <v>181.4777777777781</v>
      </c>
      <c r="P588" t="str">
        <f t="shared" si="39"/>
        <v>ALINEADO</v>
      </c>
    </row>
    <row r="589" spans="1:16" x14ac:dyDescent="0.3">
      <c r="A589" t="s">
        <v>6268</v>
      </c>
      <c r="B589" t="str">
        <f>IFERROR(VLOOKUP(A589,'[1]TS Autopress'!$1:$1048576,2,0),"")</f>
        <v/>
      </c>
      <c r="C589" s="19" t="str">
        <f>IFERROR(VLOOKUP(A589,'[1]TS Autopress'!$1:$1048576,3,0),"")</f>
        <v/>
      </c>
      <c r="D589" s="20">
        <v>15000000</v>
      </c>
      <c r="E589" s="20">
        <v>12000000</v>
      </c>
      <c r="F589" s="13" t="s">
        <v>4033</v>
      </c>
      <c r="G589" s="20">
        <v>15000000</v>
      </c>
      <c r="H589" s="20">
        <v>14550000</v>
      </c>
      <c r="I589" s="20">
        <v>14100000</v>
      </c>
      <c r="J589" s="20">
        <v>13500000</v>
      </c>
      <c r="K589" s="25">
        <v>14990000</v>
      </c>
      <c r="L589" s="20">
        <f t="shared" si="36"/>
        <v>-10000</v>
      </c>
      <c r="M589" s="22">
        <f t="shared" si="37"/>
        <v>0.8</v>
      </c>
      <c r="N589" s="23" t="str">
        <f>IFERROR(VLOOKUP(A589,'[1]CT AR'!$1:$1048576,2,0),"")</f>
        <v/>
      </c>
      <c r="O589" s="24" t="str">
        <f t="shared" ca="1" si="38"/>
        <v/>
      </c>
      <c r="P589" t="str">
        <f t="shared" si="39"/>
        <v/>
      </c>
    </row>
    <row r="590" spans="1:16" x14ac:dyDescent="0.3">
      <c r="A590" t="s">
        <v>6269</v>
      </c>
      <c r="B590" t="str">
        <f>IFERROR(VLOOKUP(A590,'[1]TS Autopress'!$1:$1048576,2,0),"")</f>
        <v/>
      </c>
      <c r="C590" s="19" t="str">
        <f>IFERROR(VLOOKUP(A590,'[1]TS Autopress'!$1:$1048576,3,0),"")</f>
        <v/>
      </c>
      <c r="D590" s="20">
        <v>17700000</v>
      </c>
      <c r="E590" s="20">
        <v>14500000</v>
      </c>
      <c r="F590" s="13" t="s">
        <v>4033</v>
      </c>
      <c r="G590" s="20">
        <v>17700000</v>
      </c>
      <c r="H590" s="20">
        <v>17169000</v>
      </c>
      <c r="I590" s="20">
        <v>16638000</v>
      </c>
      <c r="J590" s="20">
        <v>15930000</v>
      </c>
      <c r="K590" s="25">
        <v>17490000</v>
      </c>
      <c r="L590" s="20">
        <f t="shared" si="36"/>
        <v>-210000</v>
      </c>
      <c r="M590" s="22">
        <f t="shared" si="37"/>
        <v>0.8192090395480226</v>
      </c>
      <c r="N590" s="23" t="str">
        <f>IFERROR(VLOOKUP(A590,'[1]CT AR'!$1:$1048576,2,0),"")</f>
        <v/>
      </c>
      <c r="O590" s="24" t="str">
        <f t="shared" ca="1" si="38"/>
        <v/>
      </c>
      <c r="P590" t="str">
        <f t="shared" si="39"/>
        <v/>
      </c>
    </row>
    <row r="591" spans="1:16" x14ac:dyDescent="0.3">
      <c r="A591" t="s">
        <v>6270</v>
      </c>
      <c r="B591" t="str">
        <f>IFERROR(VLOOKUP(A591,'[1]TS Autopress'!$1:$1048576,2,0),"")</f>
        <v/>
      </c>
      <c r="C591" s="19" t="str">
        <f>IFERROR(VLOOKUP(A591,'[1]TS Autopress'!$1:$1048576,3,0),"")</f>
        <v/>
      </c>
      <c r="D591" s="20">
        <v>13300000</v>
      </c>
      <c r="E591" s="20">
        <v>10500000</v>
      </c>
      <c r="F591" s="13" t="s">
        <v>5399</v>
      </c>
      <c r="G591" s="20">
        <v>12369000</v>
      </c>
      <c r="H591" s="20">
        <v>11970000</v>
      </c>
      <c r="I591" s="20">
        <v>11305000</v>
      </c>
      <c r="J591" s="20">
        <v>10640000</v>
      </c>
      <c r="K591" s="25">
        <v>12390000</v>
      </c>
      <c r="L591" s="20">
        <f t="shared" si="36"/>
        <v>-910000</v>
      </c>
      <c r="M591" s="22">
        <f t="shared" si="37"/>
        <v>0.78947368421052633</v>
      </c>
      <c r="N591" s="23" t="str">
        <f>IFERROR(VLOOKUP(A591,'[1]CT AR'!$1:$1048576,2,0),"")</f>
        <v/>
      </c>
      <c r="O591" s="24" t="str">
        <f t="shared" ca="1" si="38"/>
        <v/>
      </c>
      <c r="P591" t="str">
        <f t="shared" si="39"/>
        <v/>
      </c>
    </row>
    <row r="592" spans="1:16" x14ac:dyDescent="0.3">
      <c r="A592" t="s">
        <v>6271</v>
      </c>
      <c r="B592" t="str">
        <f>IFERROR(VLOOKUP(A592,'[1]TS Autopress'!$1:$1048576,2,0),"")</f>
        <v/>
      </c>
      <c r="C592" s="19" t="str">
        <f>IFERROR(VLOOKUP(A592,'[1]TS Autopress'!$1:$1048576,3,0),"")</f>
        <v/>
      </c>
      <c r="D592" s="20">
        <v>12000000</v>
      </c>
      <c r="E592" s="20">
        <v>11000000</v>
      </c>
      <c r="F592" s="13" t="s">
        <v>4033</v>
      </c>
      <c r="G592" s="20">
        <v>12000000</v>
      </c>
      <c r="H592" s="20">
        <v>11640000</v>
      </c>
      <c r="I592" s="20">
        <v>11280000</v>
      </c>
      <c r="J592" s="20">
        <v>10800000</v>
      </c>
      <c r="K592" s="25">
        <v>11990000</v>
      </c>
      <c r="L592" s="20">
        <f t="shared" si="36"/>
        <v>-10000</v>
      </c>
      <c r="M592" s="22">
        <f t="shared" si="37"/>
        <v>0.91666666666666663</v>
      </c>
      <c r="N592" s="23" t="str">
        <f>IFERROR(VLOOKUP(A592,'[1]CT AR'!$1:$1048576,2,0),"")</f>
        <v/>
      </c>
      <c r="O592" s="24" t="str">
        <f t="shared" ca="1" si="38"/>
        <v/>
      </c>
      <c r="P592" t="str">
        <f t="shared" si="39"/>
        <v/>
      </c>
    </row>
    <row r="593" spans="1:16" x14ac:dyDescent="0.3">
      <c r="A593" t="s">
        <v>6272</v>
      </c>
      <c r="B593" t="str">
        <f>IFERROR(VLOOKUP(A593,'[1]TS Autopress'!$1:$1048576,2,0),"")</f>
        <v/>
      </c>
      <c r="C593" s="19" t="str">
        <f>IFERROR(VLOOKUP(A593,'[1]TS Autopress'!$1:$1048576,3,0),"")</f>
        <v/>
      </c>
      <c r="D593" s="20">
        <v>9800000</v>
      </c>
      <c r="E593" s="20">
        <v>8100000</v>
      </c>
      <c r="F593" s="13" t="s">
        <v>4033</v>
      </c>
      <c r="G593" s="20">
        <v>9800000</v>
      </c>
      <c r="H593" s="20">
        <v>9506000</v>
      </c>
      <c r="I593" s="20">
        <v>9212000</v>
      </c>
      <c r="J593" s="20">
        <v>8820000</v>
      </c>
      <c r="K593" s="25">
        <v>9790000</v>
      </c>
      <c r="L593" s="20">
        <f t="shared" ref="L593:L656" si="40">K593-D593</f>
        <v>-10000</v>
      </c>
      <c r="M593" s="22">
        <f t="shared" ref="M593:M656" si="41">E593/D593</f>
        <v>0.82653061224489799</v>
      </c>
      <c r="N593" s="23" t="str">
        <f>IFERROR(VLOOKUP(A593,'[1]CT AR'!$1:$1048576,2,0),"")</f>
        <v/>
      </c>
      <c r="O593" s="24" t="str">
        <f t="shared" ref="O593:O656" ca="1" si="42">IF(N593="","",TODAY()-N593)</f>
        <v/>
      </c>
      <c r="P593" t="str">
        <f t="shared" ref="P593:P656" si="43">IF(N593="", "", IF(K593 &gt; D593, "SOBRE MERCADO", IF(K593 &lt; D593, "BAJO MERCADO", "ALINEADO")))</f>
        <v/>
      </c>
    </row>
    <row r="594" spans="1:16" x14ac:dyDescent="0.3">
      <c r="A594" t="s">
        <v>6273</v>
      </c>
      <c r="B594" t="str">
        <f>IFERROR(VLOOKUP(A594,'[1]TS Autopress'!$1:$1048576,2,0),"")</f>
        <v/>
      </c>
      <c r="C594" s="19" t="str">
        <f>IFERROR(VLOOKUP(A594,'[1]TS Autopress'!$1:$1048576,3,0),"")</f>
        <v/>
      </c>
      <c r="D594" s="20">
        <v>22000000</v>
      </c>
      <c r="E594" s="20">
        <v>20000000</v>
      </c>
      <c r="F594" s="13" t="s">
        <v>4033</v>
      </c>
      <c r="G594" s="20">
        <v>22000000</v>
      </c>
      <c r="H594" s="20">
        <v>21340000</v>
      </c>
      <c r="I594" s="20">
        <v>20680000</v>
      </c>
      <c r="J594" s="20">
        <v>19800000</v>
      </c>
      <c r="K594" s="25">
        <v>22690000</v>
      </c>
      <c r="L594" s="20">
        <f t="shared" si="40"/>
        <v>690000</v>
      </c>
      <c r="M594" s="22">
        <f t="shared" si="41"/>
        <v>0.90909090909090906</v>
      </c>
      <c r="N594" s="23" t="str">
        <f>IFERROR(VLOOKUP(A594,'[1]CT AR'!$1:$1048576,2,0),"")</f>
        <v/>
      </c>
      <c r="O594" s="24" t="str">
        <f t="shared" ca="1" si="42"/>
        <v/>
      </c>
      <c r="P594" t="str">
        <f t="shared" si="43"/>
        <v/>
      </c>
    </row>
    <row r="595" spans="1:16" x14ac:dyDescent="0.3">
      <c r="A595" t="s">
        <v>6274</v>
      </c>
      <c r="B595" t="str">
        <f>IFERROR(VLOOKUP(A595,'[1]TS Autopress'!$1:$1048576,2,0),"")</f>
        <v/>
      </c>
      <c r="C595" s="19" t="str">
        <f>IFERROR(VLOOKUP(A595,'[1]TS Autopress'!$1:$1048576,3,0),"")</f>
        <v/>
      </c>
      <c r="D595" s="20">
        <v>24400000</v>
      </c>
      <c r="E595" s="20">
        <v>20700000</v>
      </c>
      <c r="F595" s="13" t="s">
        <v>4033</v>
      </c>
      <c r="G595" s="20">
        <v>24400000</v>
      </c>
      <c r="H595" s="20">
        <v>23668000</v>
      </c>
      <c r="I595" s="20">
        <v>22936000</v>
      </c>
      <c r="J595" s="20">
        <v>21960000</v>
      </c>
      <c r="K595" s="25">
        <v>24990000</v>
      </c>
      <c r="L595" s="20">
        <f t="shared" si="40"/>
        <v>590000</v>
      </c>
      <c r="M595" s="22">
        <f t="shared" si="41"/>
        <v>0.84836065573770492</v>
      </c>
      <c r="N595" s="23" t="str">
        <f>IFERROR(VLOOKUP(A595,'[1]CT AR'!$1:$1048576,2,0),"")</f>
        <v/>
      </c>
      <c r="O595" s="24" t="str">
        <f t="shared" ca="1" si="42"/>
        <v/>
      </c>
      <c r="P595" t="str">
        <f t="shared" si="43"/>
        <v/>
      </c>
    </row>
    <row r="596" spans="1:16" x14ac:dyDescent="0.3">
      <c r="A596" t="s">
        <v>4759</v>
      </c>
      <c r="B596" t="str">
        <f>IFERROR(VLOOKUP(A596,'[1]TS Autopress'!$1:$1048576,2,0),"")</f>
        <v>PEUGEOT</v>
      </c>
      <c r="C596" s="19" t="str">
        <f>IFERROR(VLOOKUP(A596,'[1]TS Autopress'!$1:$1048576,3,0),"")</f>
        <v>NUEVO 5008</v>
      </c>
      <c r="D596" s="20">
        <v>17800000</v>
      </c>
      <c r="E596" s="20">
        <v>14600000</v>
      </c>
      <c r="F596" s="13" t="s">
        <v>5399</v>
      </c>
      <c r="G596" s="20">
        <v>16554000</v>
      </c>
      <c r="H596" s="20">
        <v>16020000</v>
      </c>
      <c r="I596" s="20">
        <v>15130000</v>
      </c>
      <c r="J596" s="20">
        <v>14240000</v>
      </c>
      <c r="K596" s="25">
        <v>16490000</v>
      </c>
      <c r="L596" s="20">
        <f t="shared" si="40"/>
        <v>-1310000</v>
      </c>
      <c r="M596" s="22">
        <f t="shared" si="41"/>
        <v>0.8202247191011236</v>
      </c>
      <c r="N596" s="23" t="str">
        <f>IFERROR(VLOOKUP(A596,'[1]CT AR'!$1:$1048576,2,0),"")</f>
        <v/>
      </c>
      <c r="O596" s="24" t="str">
        <f t="shared" ca="1" si="42"/>
        <v/>
      </c>
      <c r="P596" t="str">
        <f t="shared" si="43"/>
        <v/>
      </c>
    </row>
    <row r="597" spans="1:16" x14ac:dyDescent="0.3">
      <c r="A597" t="s">
        <v>6275</v>
      </c>
      <c r="B597" t="str">
        <f>IFERROR(VLOOKUP(A597,'[1]TS Autopress'!$1:$1048576,2,0),"")</f>
        <v/>
      </c>
      <c r="C597" s="19" t="str">
        <f>IFERROR(VLOOKUP(A597,'[1]TS Autopress'!$1:$1048576,3,0),"")</f>
        <v/>
      </c>
      <c r="D597" s="20">
        <v>14400000</v>
      </c>
      <c r="E597" s="20">
        <v>11700000</v>
      </c>
      <c r="F597" s="13" t="s">
        <v>4033</v>
      </c>
      <c r="G597" s="20">
        <v>14400000</v>
      </c>
      <c r="H597" s="20">
        <v>13968000</v>
      </c>
      <c r="I597" s="20">
        <v>13536000</v>
      </c>
      <c r="J597" s="20">
        <v>12960000</v>
      </c>
      <c r="K597" s="25">
        <v>13990000</v>
      </c>
      <c r="L597" s="20">
        <f t="shared" si="40"/>
        <v>-410000</v>
      </c>
      <c r="M597" s="22">
        <f t="shared" si="41"/>
        <v>0.8125</v>
      </c>
      <c r="N597" s="23" t="str">
        <f>IFERROR(VLOOKUP(A597,'[1]CT AR'!$1:$1048576,2,0),"")</f>
        <v/>
      </c>
      <c r="O597" s="24" t="str">
        <f t="shared" ca="1" si="42"/>
        <v/>
      </c>
      <c r="P597" t="str">
        <f t="shared" si="43"/>
        <v/>
      </c>
    </row>
    <row r="598" spans="1:16" x14ac:dyDescent="0.3">
      <c r="A598" t="s">
        <v>6276</v>
      </c>
      <c r="B598" t="str">
        <f>IFERROR(VLOOKUP(A598,'[1]TS Autopress'!$1:$1048576,2,0),"")</f>
        <v/>
      </c>
      <c r="C598" s="19" t="str">
        <f>IFERROR(VLOOKUP(A598,'[1]TS Autopress'!$1:$1048576,3,0),"")</f>
        <v/>
      </c>
      <c r="D598" s="20">
        <v>16800000</v>
      </c>
      <c r="E598" s="20">
        <v>14300000</v>
      </c>
      <c r="F598" s="13" t="s">
        <v>4033</v>
      </c>
      <c r="G598" s="20">
        <v>16800000</v>
      </c>
      <c r="H598" s="20">
        <v>16296000</v>
      </c>
      <c r="I598" s="20">
        <v>15792000</v>
      </c>
      <c r="J598" s="20">
        <v>15120000</v>
      </c>
      <c r="K598" s="25">
        <v>16990000</v>
      </c>
      <c r="L598" s="20">
        <f t="shared" si="40"/>
        <v>190000</v>
      </c>
      <c r="M598" s="22">
        <f t="shared" si="41"/>
        <v>0.85119047619047616</v>
      </c>
      <c r="N598" s="23" t="str">
        <f>IFERROR(VLOOKUP(A598,'[1]CT AR'!$1:$1048576,2,0),"")</f>
        <v/>
      </c>
      <c r="O598" s="24" t="str">
        <f t="shared" ca="1" si="42"/>
        <v/>
      </c>
      <c r="P598" t="str">
        <f t="shared" si="43"/>
        <v/>
      </c>
    </row>
    <row r="599" spans="1:16" x14ac:dyDescent="0.3">
      <c r="A599" t="s">
        <v>6277</v>
      </c>
      <c r="B599" t="str">
        <f>IFERROR(VLOOKUP(A599,'[1]TS Autopress'!$1:$1048576,2,0),"")</f>
        <v/>
      </c>
      <c r="C599" s="19" t="str">
        <f>IFERROR(VLOOKUP(A599,'[1]TS Autopress'!$1:$1048576,3,0),"")</f>
        <v/>
      </c>
      <c r="D599" s="20">
        <v>7350000</v>
      </c>
      <c r="E599" s="20">
        <v>6000000</v>
      </c>
      <c r="F599" s="13" t="s">
        <v>4033</v>
      </c>
      <c r="G599" s="20">
        <v>7350000</v>
      </c>
      <c r="H599" s="20">
        <v>7129500</v>
      </c>
      <c r="I599" s="20">
        <v>6909000</v>
      </c>
      <c r="J599" s="20">
        <v>6615000</v>
      </c>
      <c r="K599" s="25">
        <v>7290000</v>
      </c>
      <c r="L599" s="20">
        <f t="shared" si="40"/>
        <v>-60000</v>
      </c>
      <c r="M599" s="22">
        <f t="shared" si="41"/>
        <v>0.81632653061224492</v>
      </c>
      <c r="N599" s="23" t="str">
        <f>IFERROR(VLOOKUP(A599,'[1]CT AR'!$1:$1048576,2,0),"")</f>
        <v/>
      </c>
      <c r="O599" s="24" t="str">
        <f t="shared" ca="1" si="42"/>
        <v/>
      </c>
      <c r="P599" t="str">
        <f t="shared" si="43"/>
        <v/>
      </c>
    </row>
    <row r="600" spans="1:16" x14ac:dyDescent="0.3">
      <c r="A600" t="s">
        <v>6278</v>
      </c>
      <c r="B600" t="str">
        <f>IFERROR(VLOOKUP(A600,'[1]TS Autopress'!$1:$1048576,2,0),"")</f>
        <v/>
      </c>
      <c r="C600" s="19" t="str">
        <f>IFERROR(VLOOKUP(A600,'[1]TS Autopress'!$1:$1048576,3,0),"")</f>
        <v/>
      </c>
      <c r="D600" s="20">
        <v>18500000</v>
      </c>
      <c r="E600" s="20">
        <v>15500000</v>
      </c>
      <c r="F600" s="13" t="s">
        <v>4033</v>
      </c>
      <c r="G600" s="20">
        <v>18500000</v>
      </c>
      <c r="H600" s="20">
        <v>17945000</v>
      </c>
      <c r="I600" s="20">
        <v>17390000</v>
      </c>
      <c r="J600" s="20">
        <v>16650000</v>
      </c>
      <c r="K600" s="25">
        <v>18490000</v>
      </c>
      <c r="L600" s="20">
        <f t="shared" si="40"/>
        <v>-10000</v>
      </c>
      <c r="M600" s="22">
        <f t="shared" si="41"/>
        <v>0.83783783783783783</v>
      </c>
      <c r="N600" s="23" t="str">
        <f>IFERROR(VLOOKUP(A600,'[1]CT AR'!$1:$1048576,2,0),"")</f>
        <v/>
      </c>
      <c r="O600" s="24" t="str">
        <f t="shared" ca="1" si="42"/>
        <v/>
      </c>
      <c r="P600" t="str">
        <f t="shared" si="43"/>
        <v/>
      </c>
    </row>
    <row r="601" spans="1:16" x14ac:dyDescent="0.3">
      <c r="A601" t="s">
        <v>6279</v>
      </c>
      <c r="B601" t="str">
        <f>IFERROR(VLOOKUP(A601,'[1]TS Autopress'!$1:$1048576,2,0),"")</f>
        <v/>
      </c>
      <c r="C601" s="19" t="str">
        <f>IFERROR(VLOOKUP(A601,'[1]TS Autopress'!$1:$1048576,3,0),"")</f>
        <v/>
      </c>
      <c r="D601" s="20">
        <v>13700000</v>
      </c>
      <c r="E601" s="20">
        <v>11300000</v>
      </c>
      <c r="F601" s="13" t="s">
        <v>4033</v>
      </c>
      <c r="G601" s="20">
        <v>13700000</v>
      </c>
      <c r="H601" s="20">
        <v>13289000</v>
      </c>
      <c r="I601" s="20">
        <v>12878000</v>
      </c>
      <c r="J601" s="20">
        <v>12330000</v>
      </c>
      <c r="K601" s="25">
        <v>13690000</v>
      </c>
      <c r="L601" s="20">
        <f t="shared" si="40"/>
        <v>-10000</v>
      </c>
      <c r="M601" s="22">
        <f t="shared" si="41"/>
        <v>0.82481751824817517</v>
      </c>
      <c r="N601" s="23" t="str">
        <f>IFERROR(VLOOKUP(A601,'[1]CT AR'!$1:$1048576,2,0),"")</f>
        <v/>
      </c>
      <c r="O601" s="24" t="str">
        <f t="shared" ca="1" si="42"/>
        <v/>
      </c>
      <c r="P601" t="str">
        <f t="shared" si="43"/>
        <v/>
      </c>
    </row>
    <row r="602" spans="1:16" x14ac:dyDescent="0.3">
      <c r="A602" t="s">
        <v>6280</v>
      </c>
      <c r="B602" t="str">
        <f>IFERROR(VLOOKUP(A602,'[1]TS Autopress'!$1:$1048576,2,0),"")</f>
        <v/>
      </c>
      <c r="C602" s="19" t="str">
        <f>IFERROR(VLOOKUP(A602,'[1]TS Autopress'!$1:$1048576,3,0),"")</f>
        <v/>
      </c>
      <c r="D602" s="20">
        <v>11300000</v>
      </c>
      <c r="E602" s="20">
        <v>9500000</v>
      </c>
      <c r="F602" s="13" t="s">
        <v>4033</v>
      </c>
      <c r="G602" s="20">
        <v>11300000</v>
      </c>
      <c r="H602" s="20">
        <v>10961000</v>
      </c>
      <c r="I602" s="20">
        <v>10622000</v>
      </c>
      <c r="J602" s="20">
        <v>10170000</v>
      </c>
      <c r="K602" s="25">
        <v>11490000</v>
      </c>
      <c r="L602" s="20">
        <f t="shared" si="40"/>
        <v>190000</v>
      </c>
      <c r="M602" s="22">
        <f t="shared" si="41"/>
        <v>0.84070796460176989</v>
      </c>
      <c r="N602" s="23" t="str">
        <f>IFERROR(VLOOKUP(A602,'[1]CT AR'!$1:$1048576,2,0),"")</f>
        <v/>
      </c>
      <c r="O602" s="24" t="str">
        <f t="shared" ca="1" si="42"/>
        <v/>
      </c>
      <c r="P602" t="str">
        <f t="shared" si="43"/>
        <v/>
      </c>
    </row>
    <row r="603" spans="1:16" x14ac:dyDescent="0.3">
      <c r="A603" t="s">
        <v>5301</v>
      </c>
      <c r="B603" t="str">
        <f>IFERROR(VLOOKUP(A603,'[1]TS Autopress'!$1:$1048576,2,0),"")</f>
        <v/>
      </c>
      <c r="C603" s="19" t="str">
        <f>IFERROR(VLOOKUP(A603,'[1]TS Autopress'!$1:$1048576,3,0),"")</f>
        <v/>
      </c>
      <c r="D603" s="20">
        <v>21700000</v>
      </c>
      <c r="E603" s="20">
        <v>17750000</v>
      </c>
      <c r="F603" s="13" t="s">
        <v>4033</v>
      </c>
      <c r="G603" s="20">
        <v>21700000</v>
      </c>
      <c r="H603" s="20">
        <v>21049000</v>
      </c>
      <c r="I603" s="20">
        <v>20398000</v>
      </c>
      <c r="J603" s="20">
        <v>19530000</v>
      </c>
      <c r="K603" s="25">
        <v>21690000</v>
      </c>
      <c r="L603" s="20">
        <f t="shared" si="40"/>
        <v>-10000</v>
      </c>
      <c r="M603" s="22">
        <f t="shared" si="41"/>
        <v>0.8179723502304147</v>
      </c>
      <c r="N603" s="23" t="str">
        <f>IFERROR(VLOOKUP(A603,'[1]CT AR'!$1:$1048576,2,0),"")</f>
        <v/>
      </c>
      <c r="O603" s="24" t="str">
        <f t="shared" ca="1" si="42"/>
        <v/>
      </c>
      <c r="P603" t="str">
        <f t="shared" si="43"/>
        <v/>
      </c>
    </row>
    <row r="604" spans="1:16" x14ac:dyDescent="0.3">
      <c r="A604" t="s">
        <v>6281</v>
      </c>
      <c r="B604" t="str">
        <f>IFERROR(VLOOKUP(A604,'[1]TS Autopress'!$1:$1048576,2,0),"")</f>
        <v/>
      </c>
      <c r="C604" s="19" t="str">
        <f>IFERROR(VLOOKUP(A604,'[1]TS Autopress'!$1:$1048576,3,0),"")</f>
        <v/>
      </c>
      <c r="D604" s="20">
        <v>29700000</v>
      </c>
      <c r="E604" s="20">
        <v>22500000</v>
      </c>
      <c r="F604" s="13" t="s">
        <v>4033</v>
      </c>
      <c r="G604" s="20">
        <v>29700000</v>
      </c>
      <c r="H604" s="20">
        <v>28809000</v>
      </c>
      <c r="I604" s="20">
        <v>27918000</v>
      </c>
      <c r="J604" s="20">
        <v>26730000</v>
      </c>
      <c r="K604" s="25">
        <v>28990000</v>
      </c>
      <c r="L604" s="20">
        <f t="shared" si="40"/>
        <v>-710000</v>
      </c>
      <c r="M604" s="22">
        <f t="shared" si="41"/>
        <v>0.75757575757575757</v>
      </c>
      <c r="N604" s="23" t="str">
        <f>IFERROR(VLOOKUP(A604,'[1]CT AR'!$1:$1048576,2,0),"")</f>
        <v/>
      </c>
      <c r="O604" s="24" t="str">
        <f t="shared" ca="1" si="42"/>
        <v/>
      </c>
      <c r="P604" t="str">
        <f t="shared" si="43"/>
        <v/>
      </c>
    </row>
    <row r="605" spans="1:16" x14ac:dyDescent="0.3">
      <c r="A605" t="s">
        <v>5544</v>
      </c>
      <c r="B605" t="str">
        <f>IFERROR(VLOOKUP(A605,'[1]TS Autopress'!$1:$1048576,2,0),"")</f>
        <v/>
      </c>
      <c r="C605" s="19" t="str">
        <f>IFERROR(VLOOKUP(A605,'[1]TS Autopress'!$1:$1048576,3,0),"")</f>
        <v/>
      </c>
      <c r="D605" s="20">
        <v>8600000</v>
      </c>
      <c r="E605" s="20">
        <v>6800000</v>
      </c>
      <c r="F605" s="13" t="s">
        <v>4033</v>
      </c>
      <c r="G605" s="20">
        <v>8600000</v>
      </c>
      <c r="H605" s="20">
        <v>8342000</v>
      </c>
      <c r="I605" s="20">
        <v>8084000</v>
      </c>
      <c r="J605" s="20">
        <v>7740000</v>
      </c>
      <c r="K605" s="25">
        <v>8490000</v>
      </c>
      <c r="L605" s="20">
        <f t="shared" si="40"/>
        <v>-110000</v>
      </c>
      <c r="M605" s="22">
        <f t="shared" si="41"/>
        <v>0.79069767441860461</v>
      </c>
      <c r="N605" s="23" t="str">
        <f>IFERROR(VLOOKUP(A605,'[1]CT AR'!$1:$1048576,2,0),"")</f>
        <v/>
      </c>
      <c r="O605" s="24" t="str">
        <f t="shared" ca="1" si="42"/>
        <v/>
      </c>
      <c r="P605" t="str">
        <f t="shared" si="43"/>
        <v/>
      </c>
    </row>
    <row r="606" spans="1:16" x14ac:dyDescent="0.3">
      <c r="A606" t="s">
        <v>6282</v>
      </c>
      <c r="B606" t="str">
        <f>IFERROR(VLOOKUP(A606,'[1]TS Autopress'!$1:$1048576,2,0),"")</f>
        <v/>
      </c>
      <c r="C606" s="19" t="str">
        <f>IFERROR(VLOOKUP(A606,'[1]TS Autopress'!$1:$1048576,3,0),"")</f>
        <v/>
      </c>
      <c r="D606" s="20">
        <v>13700000</v>
      </c>
      <c r="E606" s="20">
        <v>11500000</v>
      </c>
      <c r="F606" s="13" t="s">
        <v>4033</v>
      </c>
      <c r="G606" s="20">
        <v>13700000</v>
      </c>
      <c r="H606" s="20">
        <v>13289000</v>
      </c>
      <c r="I606" s="20">
        <v>12878000</v>
      </c>
      <c r="J606" s="20">
        <v>12330000</v>
      </c>
      <c r="K606" s="25">
        <v>13690000</v>
      </c>
      <c r="L606" s="20">
        <f t="shared" si="40"/>
        <v>-10000</v>
      </c>
      <c r="M606" s="22">
        <f t="shared" si="41"/>
        <v>0.83941605839416056</v>
      </c>
      <c r="N606" s="23" t="str">
        <f>IFERROR(VLOOKUP(A606,'[1]CT AR'!$1:$1048576,2,0),"")</f>
        <v/>
      </c>
      <c r="O606" s="24" t="str">
        <f t="shared" ca="1" si="42"/>
        <v/>
      </c>
      <c r="P606" t="str">
        <f t="shared" si="43"/>
        <v/>
      </c>
    </row>
    <row r="607" spans="1:16" x14ac:dyDescent="0.3">
      <c r="A607" t="s">
        <v>4733</v>
      </c>
      <c r="B607" t="str">
        <f>IFERROR(VLOOKUP(A607,'[1]TS Autopress'!$1:$1048576,2,0),"")</f>
        <v>RAM</v>
      </c>
      <c r="C607" s="19" t="str">
        <f>IFERROR(VLOOKUP(A607,'[1]TS Autopress'!$1:$1048576,3,0),"")</f>
        <v>NEW 1500</v>
      </c>
      <c r="D607" s="20">
        <v>37100000</v>
      </c>
      <c r="E607" s="20">
        <v>30400000</v>
      </c>
      <c r="F607" s="13" t="s">
        <v>4033</v>
      </c>
      <c r="G607" s="20">
        <v>37100000</v>
      </c>
      <c r="H607" s="20">
        <v>35987000</v>
      </c>
      <c r="I607" s="20">
        <v>34874000</v>
      </c>
      <c r="J607" s="20">
        <v>33390000</v>
      </c>
      <c r="K607" s="25">
        <v>36990000</v>
      </c>
      <c r="L607" s="20">
        <f t="shared" si="40"/>
        <v>-110000</v>
      </c>
      <c r="M607" s="22">
        <f t="shared" si="41"/>
        <v>0.81940700808625333</v>
      </c>
      <c r="N607" s="23" t="str">
        <f>IFERROR(VLOOKUP(A607,'[1]CT AR'!$1:$1048576,2,0),"")</f>
        <v/>
      </c>
      <c r="O607" s="24" t="str">
        <f t="shared" ca="1" si="42"/>
        <v/>
      </c>
      <c r="P607" t="str">
        <f t="shared" si="43"/>
        <v/>
      </c>
    </row>
    <row r="608" spans="1:16" x14ac:dyDescent="0.3">
      <c r="A608" t="s">
        <v>5939</v>
      </c>
      <c r="B608" t="str">
        <f>IFERROR(VLOOKUP(A608,'[1]TS Autopress'!$1:$1048576,2,0),"")</f>
        <v/>
      </c>
      <c r="C608" s="19" t="str">
        <f>IFERROR(VLOOKUP(A608,'[1]TS Autopress'!$1:$1048576,3,0),"")</f>
        <v/>
      </c>
      <c r="D608" s="20">
        <v>16000000</v>
      </c>
      <c r="E608" s="20">
        <v>11800000</v>
      </c>
      <c r="F608" s="13" t="s">
        <v>5399</v>
      </c>
      <c r="G608" s="20">
        <v>14880000</v>
      </c>
      <c r="H608" s="20">
        <v>14400000</v>
      </c>
      <c r="I608" s="20">
        <v>13600000</v>
      </c>
      <c r="J608" s="20">
        <v>12800000</v>
      </c>
      <c r="K608" s="25">
        <v>14790000</v>
      </c>
      <c r="L608" s="20">
        <f t="shared" si="40"/>
        <v>-1210000</v>
      </c>
      <c r="M608" s="22">
        <f t="shared" si="41"/>
        <v>0.73750000000000004</v>
      </c>
      <c r="N608" s="23" t="str">
        <f>IFERROR(VLOOKUP(A608,'[1]CT AR'!$1:$1048576,2,0),"")</f>
        <v/>
      </c>
      <c r="O608" s="24" t="str">
        <f t="shared" ca="1" si="42"/>
        <v/>
      </c>
      <c r="P608" t="str">
        <f t="shared" si="43"/>
        <v/>
      </c>
    </row>
    <row r="609" spans="1:16" x14ac:dyDescent="0.3">
      <c r="A609" t="s">
        <v>5303</v>
      </c>
      <c r="B609" t="str">
        <f>IFERROR(VLOOKUP(A609,'[1]TS Autopress'!$1:$1048576,2,0),"")</f>
        <v/>
      </c>
      <c r="C609" s="19" t="str">
        <f>IFERROR(VLOOKUP(A609,'[1]TS Autopress'!$1:$1048576,3,0),"")</f>
        <v/>
      </c>
      <c r="D609" s="20">
        <v>15600000</v>
      </c>
      <c r="E609" s="20">
        <v>11000000</v>
      </c>
      <c r="F609" s="13" t="s">
        <v>5399</v>
      </c>
      <c r="G609" s="20">
        <v>14508000</v>
      </c>
      <c r="H609" s="20">
        <v>14040000</v>
      </c>
      <c r="I609" s="20">
        <v>13260000</v>
      </c>
      <c r="J609" s="20">
        <v>12480000</v>
      </c>
      <c r="K609" s="25">
        <v>14290000</v>
      </c>
      <c r="L609" s="20">
        <f t="shared" si="40"/>
        <v>-1310000</v>
      </c>
      <c r="M609" s="22">
        <f t="shared" si="41"/>
        <v>0.70512820512820518</v>
      </c>
      <c r="N609" s="23" t="str">
        <f>IFERROR(VLOOKUP(A609,'[1]CT AR'!$1:$1048576,2,0),"")</f>
        <v/>
      </c>
      <c r="O609" s="24" t="str">
        <f t="shared" ca="1" si="42"/>
        <v/>
      </c>
      <c r="P609" t="str">
        <f t="shared" si="43"/>
        <v/>
      </c>
    </row>
    <row r="610" spans="1:16" x14ac:dyDescent="0.3">
      <c r="A610" t="s">
        <v>6286</v>
      </c>
      <c r="B610" t="str">
        <f>IFERROR(VLOOKUP(A610,'[1]TS Autopress'!$1:$1048576,2,0),"")</f>
        <v/>
      </c>
      <c r="C610" s="19" t="str">
        <f>IFERROR(VLOOKUP(A610,'[1]TS Autopress'!$1:$1048576,3,0),"")</f>
        <v/>
      </c>
      <c r="D610" s="20">
        <v>13800000</v>
      </c>
      <c r="E610" s="20">
        <v>11500000</v>
      </c>
      <c r="F610" s="13" t="s">
        <v>4033</v>
      </c>
      <c r="G610" s="20">
        <v>13800000</v>
      </c>
      <c r="H610" s="20">
        <v>13386000</v>
      </c>
      <c r="I610" s="20">
        <v>12972000</v>
      </c>
      <c r="J610" s="20">
        <v>12420000</v>
      </c>
      <c r="K610" s="25">
        <v>13790000</v>
      </c>
      <c r="L610" s="20">
        <f t="shared" si="40"/>
        <v>-10000</v>
      </c>
      <c r="M610" s="22">
        <f t="shared" si="41"/>
        <v>0.83333333333333337</v>
      </c>
      <c r="N610" s="23" t="str">
        <f>IFERROR(VLOOKUP(A610,'[1]CT AR'!$1:$1048576,2,0),"")</f>
        <v/>
      </c>
      <c r="O610" s="24" t="str">
        <f t="shared" ca="1" si="42"/>
        <v/>
      </c>
      <c r="P610" t="str">
        <f t="shared" si="43"/>
        <v/>
      </c>
    </row>
    <row r="611" spans="1:16" x14ac:dyDescent="0.3">
      <c r="A611" t="s">
        <v>6287</v>
      </c>
      <c r="B611" t="str">
        <f>IFERROR(VLOOKUP(A611,'[1]TS Autopress'!$1:$1048576,2,0),"")</f>
        <v/>
      </c>
      <c r="C611" s="19" t="str">
        <f>IFERROR(VLOOKUP(A611,'[1]TS Autopress'!$1:$1048576,3,0),"")</f>
        <v/>
      </c>
      <c r="D611" s="20">
        <v>22800000</v>
      </c>
      <c r="E611" s="20">
        <v>18500000</v>
      </c>
      <c r="F611" s="13" t="s">
        <v>4033</v>
      </c>
      <c r="G611" s="20">
        <v>22800000</v>
      </c>
      <c r="H611" s="20">
        <v>22116000</v>
      </c>
      <c r="I611" s="20">
        <v>21432000</v>
      </c>
      <c r="J611" s="20">
        <v>20520000</v>
      </c>
      <c r="K611" s="25">
        <v>21990000</v>
      </c>
      <c r="L611" s="20">
        <f t="shared" si="40"/>
        <v>-810000</v>
      </c>
      <c r="M611" s="22">
        <f t="shared" si="41"/>
        <v>0.81140350877192979</v>
      </c>
      <c r="N611" s="23" t="str">
        <f>IFERROR(VLOOKUP(A611,'[1]CT AR'!$1:$1048576,2,0),"")</f>
        <v/>
      </c>
      <c r="O611" s="24" t="str">
        <f t="shared" ca="1" si="42"/>
        <v/>
      </c>
      <c r="P611" t="str">
        <f t="shared" si="43"/>
        <v/>
      </c>
    </row>
    <row r="612" spans="1:16" x14ac:dyDescent="0.3">
      <c r="A612" t="s">
        <v>6288</v>
      </c>
      <c r="B612" t="str">
        <f>IFERROR(VLOOKUP(A612,'[1]TS Autopress'!$1:$1048576,2,0),"")</f>
        <v/>
      </c>
      <c r="C612" s="19" t="str">
        <f>IFERROR(VLOOKUP(A612,'[1]TS Autopress'!$1:$1048576,3,0),"")</f>
        <v/>
      </c>
      <c r="D612" s="20">
        <v>16000000</v>
      </c>
      <c r="E612" s="20">
        <v>13000000</v>
      </c>
      <c r="F612" s="13" t="s">
        <v>4033</v>
      </c>
      <c r="G612" s="20">
        <v>16000000</v>
      </c>
      <c r="H612" s="20">
        <v>15520000</v>
      </c>
      <c r="I612" s="20">
        <v>15040000</v>
      </c>
      <c r="J612" s="20">
        <v>14400000</v>
      </c>
      <c r="K612" s="25">
        <v>15690000</v>
      </c>
      <c r="L612" s="20">
        <f t="shared" si="40"/>
        <v>-310000</v>
      </c>
      <c r="M612" s="22">
        <f t="shared" si="41"/>
        <v>0.8125</v>
      </c>
      <c r="N612" s="23" t="str">
        <f>IFERROR(VLOOKUP(A612,'[1]CT AR'!$1:$1048576,2,0),"")</f>
        <v/>
      </c>
      <c r="O612" s="24" t="str">
        <f t="shared" ca="1" si="42"/>
        <v/>
      </c>
      <c r="P612" t="str">
        <f t="shared" si="43"/>
        <v/>
      </c>
    </row>
    <row r="613" spans="1:16" x14ac:dyDescent="0.3">
      <c r="A613" t="s">
        <v>469</v>
      </c>
      <c r="B613" t="str">
        <f>IFERROR(VLOOKUP(A613,'[1]TS Autopress'!$1:$1048576,2,0),"")</f>
        <v/>
      </c>
      <c r="C613" s="19" t="str">
        <f>IFERROR(VLOOKUP(A613,'[1]TS Autopress'!$1:$1048576,3,0),"")</f>
        <v/>
      </c>
      <c r="D613" s="20">
        <v>17100000</v>
      </c>
      <c r="E613" s="20">
        <v>15500000</v>
      </c>
      <c r="F613" s="13" t="s">
        <v>5399</v>
      </c>
      <c r="G613" s="20">
        <v>15903000</v>
      </c>
      <c r="H613" s="20">
        <v>15390000</v>
      </c>
      <c r="I613" s="20">
        <v>14535000</v>
      </c>
      <c r="J613" s="20">
        <v>13680000</v>
      </c>
      <c r="K613" s="25">
        <v>17990000</v>
      </c>
      <c r="L613" s="20">
        <f t="shared" si="40"/>
        <v>890000</v>
      </c>
      <c r="M613" s="22">
        <f t="shared" si="41"/>
        <v>0.9064327485380117</v>
      </c>
      <c r="N613" s="23">
        <f>IFERROR(VLOOKUP(A613,'[1]CT AR'!$1:$1048576,2,0),"")</f>
        <v>45979.481944444444</v>
      </c>
      <c r="O613" s="24">
        <f t="shared" ca="1" si="42"/>
        <v>215.5180555555562</v>
      </c>
      <c r="P613" t="str">
        <f t="shared" si="43"/>
        <v>SOBRE MERCADO</v>
      </c>
    </row>
    <row r="614" spans="1:16" x14ac:dyDescent="0.3">
      <c r="A614" t="s">
        <v>6289</v>
      </c>
      <c r="B614" t="str">
        <f>IFERROR(VLOOKUP(A614,'[1]TS Autopress'!$1:$1048576,2,0),"")</f>
        <v/>
      </c>
      <c r="C614" s="19" t="str">
        <f>IFERROR(VLOOKUP(A614,'[1]TS Autopress'!$1:$1048576,3,0),"")</f>
        <v/>
      </c>
      <c r="D614" s="20">
        <v>6500000</v>
      </c>
      <c r="E614" s="20">
        <v>5000000</v>
      </c>
      <c r="F614" s="13" t="s">
        <v>5399</v>
      </c>
      <c r="G614" s="20">
        <v>6045000</v>
      </c>
      <c r="H614" s="20">
        <v>5850000</v>
      </c>
      <c r="I614" s="20">
        <v>5525000</v>
      </c>
      <c r="J614" s="20">
        <v>5200000</v>
      </c>
      <c r="K614" s="25">
        <v>5990000</v>
      </c>
      <c r="L614" s="20">
        <f t="shared" si="40"/>
        <v>-510000</v>
      </c>
      <c r="M614" s="22">
        <f t="shared" si="41"/>
        <v>0.76923076923076927</v>
      </c>
      <c r="N614" s="23" t="str">
        <f>IFERROR(VLOOKUP(A614,'[1]CT AR'!$1:$1048576,2,0),"")</f>
        <v/>
      </c>
      <c r="O614" s="24" t="str">
        <f t="shared" ca="1" si="42"/>
        <v/>
      </c>
      <c r="P614" t="str">
        <f t="shared" si="43"/>
        <v/>
      </c>
    </row>
    <row r="615" spans="1:16" x14ac:dyDescent="0.3">
      <c r="A615" t="s">
        <v>6290</v>
      </c>
      <c r="B615" t="str">
        <f>IFERROR(VLOOKUP(A615,'[1]TS Autopress'!$1:$1048576,2,0),"")</f>
        <v/>
      </c>
      <c r="C615" s="19" t="str">
        <f>IFERROR(VLOOKUP(A615,'[1]TS Autopress'!$1:$1048576,3,0),"")</f>
        <v/>
      </c>
      <c r="D615" s="20">
        <v>10150000</v>
      </c>
      <c r="E615" s="20">
        <v>8500000</v>
      </c>
      <c r="F615" s="13" t="s">
        <v>5399</v>
      </c>
      <c r="G615" s="20">
        <v>9439500</v>
      </c>
      <c r="H615" s="20">
        <v>9135000</v>
      </c>
      <c r="I615" s="20">
        <v>8627500</v>
      </c>
      <c r="J615" s="20">
        <v>8120000</v>
      </c>
      <c r="K615" s="25">
        <v>10190000</v>
      </c>
      <c r="L615" s="20">
        <f t="shared" si="40"/>
        <v>40000</v>
      </c>
      <c r="M615" s="22">
        <f t="shared" si="41"/>
        <v>0.83743842364532017</v>
      </c>
      <c r="N615" s="23" t="str">
        <f>IFERROR(VLOOKUP(A615,'[1]CT AR'!$1:$1048576,2,0),"")</f>
        <v/>
      </c>
      <c r="O615" s="24" t="str">
        <f t="shared" ca="1" si="42"/>
        <v/>
      </c>
      <c r="P615" t="str">
        <f t="shared" si="43"/>
        <v/>
      </c>
    </row>
    <row r="616" spans="1:16" x14ac:dyDescent="0.3">
      <c r="A616" t="s">
        <v>4070</v>
      </c>
      <c r="B616" t="str">
        <f>IFERROR(VLOOKUP(A616,'[1]TS Autopress'!$1:$1048576,2,0),"")</f>
        <v>FORD</v>
      </c>
      <c r="C616" s="19" t="str">
        <f>IFERROR(VLOOKUP(A616,'[1]TS Autopress'!$1:$1048576,3,0),"")</f>
        <v>RANGER</v>
      </c>
      <c r="D616" s="20">
        <v>33500000</v>
      </c>
      <c r="E616" s="20">
        <v>26500000</v>
      </c>
      <c r="F616" s="13" t="s">
        <v>5399</v>
      </c>
      <c r="G616" s="20">
        <v>31155000</v>
      </c>
      <c r="H616" s="20">
        <v>30150000</v>
      </c>
      <c r="I616" s="20">
        <v>28475000</v>
      </c>
      <c r="J616" s="20">
        <v>26800000</v>
      </c>
      <c r="K616" s="25">
        <v>31190000</v>
      </c>
      <c r="L616" s="20">
        <f t="shared" si="40"/>
        <v>-2310000</v>
      </c>
      <c r="M616" s="22">
        <f t="shared" si="41"/>
        <v>0.79104477611940294</v>
      </c>
      <c r="N616" s="23">
        <f>IFERROR(VLOOKUP(A616,'[1]CT AR'!$1:$1048576,2,0),"")</f>
        <v>46044.65902777778</v>
      </c>
      <c r="O616" s="24">
        <f t="shared" ca="1" si="42"/>
        <v>150.34097222222044</v>
      </c>
      <c r="P616" t="str">
        <f t="shared" si="43"/>
        <v>BAJO MERCADO</v>
      </c>
    </row>
    <row r="617" spans="1:16" x14ac:dyDescent="0.3">
      <c r="A617" t="s">
        <v>5351</v>
      </c>
      <c r="B617" t="str">
        <f>IFERROR(VLOOKUP(A617,'[1]TS Autopress'!$1:$1048576,2,0),"")</f>
        <v/>
      </c>
      <c r="C617" s="19" t="str">
        <f>IFERROR(VLOOKUP(A617,'[1]TS Autopress'!$1:$1048576,3,0),"")</f>
        <v/>
      </c>
      <c r="D617" s="20">
        <v>7900000</v>
      </c>
      <c r="E617" s="20">
        <v>6300000</v>
      </c>
      <c r="F617" s="13" t="s">
        <v>4033</v>
      </c>
      <c r="G617" s="20">
        <v>7900000</v>
      </c>
      <c r="H617" s="20">
        <v>7663000</v>
      </c>
      <c r="I617" s="20">
        <v>7426000</v>
      </c>
      <c r="J617" s="20">
        <v>7110000</v>
      </c>
      <c r="K617" s="25">
        <v>7890000</v>
      </c>
      <c r="L617" s="20">
        <f t="shared" si="40"/>
        <v>-10000</v>
      </c>
      <c r="M617" s="22">
        <f t="shared" si="41"/>
        <v>0.79746835443037978</v>
      </c>
      <c r="N617" s="23" t="str">
        <f>IFERROR(VLOOKUP(A617,'[1]CT AR'!$1:$1048576,2,0),"")</f>
        <v/>
      </c>
      <c r="O617" s="24" t="str">
        <f t="shared" ca="1" si="42"/>
        <v/>
      </c>
      <c r="P617" t="str">
        <f t="shared" si="43"/>
        <v/>
      </c>
    </row>
    <row r="618" spans="1:16" x14ac:dyDescent="0.3">
      <c r="A618" t="s">
        <v>6291</v>
      </c>
      <c r="B618" t="str">
        <f>IFERROR(VLOOKUP(A618,'[1]TS Autopress'!$1:$1048576,2,0),"")</f>
        <v/>
      </c>
      <c r="C618" s="19" t="str">
        <f>IFERROR(VLOOKUP(A618,'[1]TS Autopress'!$1:$1048576,3,0),"")</f>
        <v/>
      </c>
      <c r="D618" s="20">
        <v>11000000</v>
      </c>
      <c r="E618" s="20">
        <v>9200000</v>
      </c>
      <c r="F618" s="13" t="s">
        <v>5398</v>
      </c>
      <c r="G618" s="20">
        <v>11330000</v>
      </c>
      <c r="H618" s="20">
        <v>11000000</v>
      </c>
      <c r="I618" s="20">
        <v>10890000</v>
      </c>
      <c r="J618" s="20">
        <v>10230000</v>
      </c>
      <c r="K618" s="25">
        <v>10990000</v>
      </c>
      <c r="L618" s="20">
        <f t="shared" si="40"/>
        <v>-10000</v>
      </c>
      <c r="M618" s="22">
        <f t="shared" si="41"/>
        <v>0.83636363636363631</v>
      </c>
      <c r="N618" s="23" t="str">
        <f>IFERROR(VLOOKUP(A618,'[1]CT AR'!$1:$1048576,2,0),"")</f>
        <v/>
      </c>
      <c r="O618" s="24" t="str">
        <f t="shared" ca="1" si="42"/>
        <v/>
      </c>
      <c r="P618" t="str">
        <f t="shared" si="43"/>
        <v/>
      </c>
    </row>
    <row r="619" spans="1:16" x14ac:dyDescent="0.3">
      <c r="A619" t="s">
        <v>6292</v>
      </c>
      <c r="B619" t="str">
        <f>IFERROR(VLOOKUP(A619,'[1]TS Autopress'!$1:$1048576,2,0),"")</f>
        <v/>
      </c>
      <c r="C619" s="19" t="str">
        <f>IFERROR(VLOOKUP(A619,'[1]TS Autopress'!$1:$1048576,3,0),"")</f>
        <v/>
      </c>
      <c r="D619" s="20">
        <v>20500000</v>
      </c>
      <c r="E619" s="20">
        <v>17000000</v>
      </c>
      <c r="F619" s="13" t="s">
        <v>5398</v>
      </c>
      <c r="G619" s="20">
        <v>21115000</v>
      </c>
      <c r="H619" s="20">
        <v>20500000</v>
      </c>
      <c r="I619" s="20">
        <v>20295000</v>
      </c>
      <c r="J619" s="20">
        <v>19065000</v>
      </c>
      <c r="K619" s="25">
        <v>19990000</v>
      </c>
      <c r="L619" s="20">
        <f t="shared" si="40"/>
        <v>-510000</v>
      </c>
      <c r="M619" s="22">
        <f t="shared" si="41"/>
        <v>0.82926829268292679</v>
      </c>
      <c r="N619" s="23" t="str">
        <f>IFERROR(VLOOKUP(A619,'[1]CT AR'!$1:$1048576,2,0),"")</f>
        <v/>
      </c>
      <c r="O619" s="24" t="str">
        <f t="shared" ca="1" si="42"/>
        <v/>
      </c>
      <c r="P619" t="str">
        <f t="shared" si="43"/>
        <v/>
      </c>
    </row>
    <row r="620" spans="1:16" x14ac:dyDescent="0.3">
      <c r="A620" t="s">
        <v>5501</v>
      </c>
      <c r="B620" t="str">
        <f>IFERROR(VLOOKUP(A620,'[1]TS Autopress'!$1:$1048576,2,0),"")</f>
        <v/>
      </c>
      <c r="C620" s="19" t="str">
        <f>IFERROR(VLOOKUP(A620,'[1]TS Autopress'!$1:$1048576,3,0),"")</f>
        <v/>
      </c>
      <c r="D620" s="20">
        <v>13100000</v>
      </c>
      <c r="E620" s="20">
        <v>10000000</v>
      </c>
      <c r="F620" s="13" t="s">
        <v>5399</v>
      </c>
      <c r="G620" s="20">
        <v>12183000</v>
      </c>
      <c r="H620" s="20">
        <v>11790000</v>
      </c>
      <c r="I620" s="20">
        <v>11135000</v>
      </c>
      <c r="J620" s="20">
        <v>10480000</v>
      </c>
      <c r="K620" s="25">
        <v>12190000</v>
      </c>
      <c r="L620" s="20">
        <f t="shared" si="40"/>
        <v>-910000</v>
      </c>
      <c r="M620" s="22">
        <f t="shared" si="41"/>
        <v>0.76335877862595425</v>
      </c>
      <c r="N620" s="23" t="str">
        <f>IFERROR(VLOOKUP(A620,'[1]CT AR'!$1:$1048576,2,0),"")</f>
        <v/>
      </c>
      <c r="O620" s="24" t="str">
        <f t="shared" ca="1" si="42"/>
        <v/>
      </c>
      <c r="P620" t="str">
        <f t="shared" si="43"/>
        <v/>
      </c>
    </row>
    <row r="621" spans="1:16" x14ac:dyDescent="0.3">
      <c r="A621" t="s">
        <v>1905</v>
      </c>
      <c r="B621" t="str">
        <f>IFERROR(VLOOKUP(A621,'[1]TS Autopress'!$1:$1048576,2,0),"")</f>
        <v/>
      </c>
      <c r="C621" s="19" t="str">
        <f>IFERROR(VLOOKUP(A621,'[1]TS Autopress'!$1:$1048576,3,0),"")</f>
        <v/>
      </c>
      <c r="D621" s="20">
        <v>10900000</v>
      </c>
      <c r="E621" s="20">
        <v>8500000</v>
      </c>
      <c r="F621" s="13" t="s">
        <v>4033</v>
      </c>
      <c r="G621" s="20">
        <v>10900000</v>
      </c>
      <c r="H621" s="20">
        <v>10573000</v>
      </c>
      <c r="I621" s="20">
        <v>10246000</v>
      </c>
      <c r="J621" s="20">
        <v>9810000</v>
      </c>
      <c r="K621" s="25">
        <v>10490000</v>
      </c>
      <c r="L621" s="20">
        <f t="shared" si="40"/>
        <v>-410000</v>
      </c>
      <c r="M621" s="22">
        <f t="shared" si="41"/>
        <v>0.77981651376146788</v>
      </c>
      <c r="N621" s="23">
        <f>IFERROR(VLOOKUP(A621,'[1]CT AR'!$1:$1048576,2,0),"")</f>
        <v>45154.761111111111</v>
      </c>
      <c r="O621" s="24">
        <f t="shared" ca="1" si="42"/>
        <v>1040.2388888888891</v>
      </c>
      <c r="P621" t="str">
        <f t="shared" si="43"/>
        <v>BAJO MERCADO</v>
      </c>
    </row>
    <row r="622" spans="1:16" x14ac:dyDescent="0.3">
      <c r="A622" t="s">
        <v>5307</v>
      </c>
      <c r="B622" t="str">
        <f>IFERROR(VLOOKUP(A622,'[1]TS Autopress'!$1:$1048576,2,0),"")</f>
        <v/>
      </c>
      <c r="C622" s="19" t="str">
        <f>IFERROR(VLOOKUP(A622,'[1]TS Autopress'!$1:$1048576,3,0),"")</f>
        <v/>
      </c>
      <c r="D622" s="20">
        <v>18360000</v>
      </c>
      <c r="E622" s="20">
        <v>15500000</v>
      </c>
      <c r="F622" s="13" t="s">
        <v>4033</v>
      </c>
      <c r="G622" s="20">
        <v>18360000</v>
      </c>
      <c r="H622" s="20">
        <v>17809200</v>
      </c>
      <c r="I622" s="20">
        <v>17258400</v>
      </c>
      <c r="J622" s="20">
        <v>16524000</v>
      </c>
      <c r="K622" s="25">
        <v>18390000</v>
      </c>
      <c r="L622" s="20">
        <f t="shared" si="40"/>
        <v>30000</v>
      </c>
      <c r="M622" s="22">
        <f t="shared" si="41"/>
        <v>0.84422657952069713</v>
      </c>
      <c r="N622" s="23" t="str">
        <f>IFERROR(VLOOKUP(A622,'[1]CT AR'!$1:$1048576,2,0),"")</f>
        <v/>
      </c>
      <c r="O622" s="24" t="str">
        <f t="shared" ca="1" si="42"/>
        <v/>
      </c>
      <c r="P622" t="str">
        <f t="shared" si="43"/>
        <v/>
      </c>
    </row>
    <row r="623" spans="1:16" x14ac:dyDescent="0.3">
      <c r="A623" t="s">
        <v>716</v>
      </c>
      <c r="B623" t="str">
        <f>IFERROR(VLOOKUP(A623,'[1]TS Autopress'!$1:$1048576,2,0),"")</f>
        <v/>
      </c>
      <c r="C623" s="19" t="str">
        <f>IFERROR(VLOOKUP(A623,'[1]TS Autopress'!$1:$1048576,3,0),"")</f>
        <v/>
      </c>
      <c r="D623" s="20">
        <v>17700000</v>
      </c>
      <c r="E623" s="20">
        <v>15000000</v>
      </c>
      <c r="F623" s="13" t="s">
        <v>4033</v>
      </c>
      <c r="G623" s="20">
        <v>17700000</v>
      </c>
      <c r="H623" s="20">
        <v>17169000</v>
      </c>
      <c r="I623" s="20">
        <v>16638000</v>
      </c>
      <c r="J623" s="20">
        <v>15930000</v>
      </c>
      <c r="K623" s="25">
        <v>17690000</v>
      </c>
      <c r="L623" s="20">
        <f t="shared" si="40"/>
        <v>-10000</v>
      </c>
      <c r="M623" s="22">
        <f t="shared" si="41"/>
        <v>0.84745762711864403</v>
      </c>
      <c r="N623" s="23">
        <f>IFERROR(VLOOKUP(A623,'[1]CT AR'!$1:$1048576,2,0),"")</f>
        <v>45831.714583333334</v>
      </c>
      <c r="O623" s="24">
        <f t="shared" ca="1" si="42"/>
        <v>363.2854166666657</v>
      </c>
      <c r="P623" t="str">
        <f t="shared" si="43"/>
        <v>BAJO MERCADO</v>
      </c>
    </row>
    <row r="624" spans="1:16" x14ac:dyDescent="0.3">
      <c r="A624" t="s">
        <v>6293</v>
      </c>
      <c r="B624" t="str">
        <f>IFERROR(VLOOKUP(A624,'[1]TS Autopress'!$1:$1048576,2,0),"")</f>
        <v/>
      </c>
      <c r="C624" s="19" t="str">
        <f>IFERROR(VLOOKUP(A624,'[1]TS Autopress'!$1:$1048576,3,0),"")</f>
        <v/>
      </c>
      <c r="D624" s="20">
        <v>11690000</v>
      </c>
      <c r="E624" s="20">
        <v>9700000</v>
      </c>
      <c r="F624" s="13" t="s">
        <v>4033</v>
      </c>
      <c r="G624" s="20">
        <v>11690000</v>
      </c>
      <c r="H624" s="20">
        <v>11339300</v>
      </c>
      <c r="I624" s="20">
        <v>10988600</v>
      </c>
      <c r="J624" s="20">
        <v>10521000</v>
      </c>
      <c r="K624" s="25">
        <v>11490000</v>
      </c>
      <c r="L624" s="20">
        <f t="shared" si="40"/>
        <v>-200000</v>
      </c>
      <c r="M624" s="22">
        <f t="shared" si="41"/>
        <v>0.82976903336184771</v>
      </c>
      <c r="N624" s="23" t="str">
        <f>IFERROR(VLOOKUP(A624,'[1]CT AR'!$1:$1048576,2,0),"")</f>
        <v/>
      </c>
      <c r="O624" s="24" t="str">
        <f t="shared" ca="1" si="42"/>
        <v/>
      </c>
      <c r="P624" t="str">
        <f t="shared" si="43"/>
        <v/>
      </c>
    </row>
    <row r="625" spans="1:16" x14ac:dyDescent="0.3">
      <c r="A625" t="s">
        <v>208</v>
      </c>
      <c r="B625" t="str">
        <f>IFERROR(VLOOKUP(A625,'[1]TS Autopress'!$1:$1048576,2,0),"")</f>
        <v/>
      </c>
      <c r="C625" s="19" t="str">
        <f>IFERROR(VLOOKUP(A625,'[1]TS Autopress'!$1:$1048576,3,0),"")</f>
        <v/>
      </c>
      <c r="D625" s="20">
        <v>8700000</v>
      </c>
      <c r="E625" s="20">
        <v>0</v>
      </c>
      <c r="F625" s="13" t="s">
        <v>4033</v>
      </c>
      <c r="G625" s="20">
        <v>8700000</v>
      </c>
      <c r="H625" s="20">
        <v>8439000</v>
      </c>
      <c r="I625" s="20">
        <v>8178000</v>
      </c>
      <c r="J625" s="20">
        <v>7830000</v>
      </c>
      <c r="K625" s="25">
        <v>8490000</v>
      </c>
      <c r="L625" s="20">
        <f t="shared" si="40"/>
        <v>-210000</v>
      </c>
      <c r="M625" s="22">
        <f t="shared" si="41"/>
        <v>0</v>
      </c>
      <c r="N625" s="23">
        <f>IFERROR(VLOOKUP(A625,'[1]CT AR'!$1:$1048576,2,0),"")</f>
        <v>44771.697222222225</v>
      </c>
      <c r="O625" s="24">
        <f t="shared" ca="1" si="42"/>
        <v>1423.3027777777752</v>
      </c>
      <c r="P625" t="str">
        <f t="shared" si="43"/>
        <v>BAJO MERCADO</v>
      </c>
    </row>
    <row r="626" spans="1:16" x14ac:dyDescent="0.3">
      <c r="A626" t="s">
        <v>6294</v>
      </c>
      <c r="B626" t="str">
        <f>IFERROR(VLOOKUP(A626,'[1]TS Autopress'!$1:$1048576,2,0),"")</f>
        <v/>
      </c>
      <c r="C626" s="19" t="str">
        <f>IFERROR(VLOOKUP(A626,'[1]TS Autopress'!$1:$1048576,3,0),"")</f>
        <v/>
      </c>
      <c r="D626" s="20">
        <v>17700000</v>
      </c>
      <c r="E626" s="20">
        <v>14200000</v>
      </c>
      <c r="F626" s="13" t="s">
        <v>5399</v>
      </c>
      <c r="G626" s="20">
        <v>16461000</v>
      </c>
      <c r="H626" s="20">
        <v>15930000</v>
      </c>
      <c r="I626" s="20">
        <v>15045000</v>
      </c>
      <c r="J626" s="20">
        <v>14160000</v>
      </c>
      <c r="K626" s="25">
        <v>16490000</v>
      </c>
      <c r="L626" s="20">
        <f t="shared" si="40"/>
        <v>-1210000</v>
      </c>
      <c r="M626" s="22">
        <f t="shared" si="41"/>
        <v>0.80225988700564976</v>
      </c>
      <c r="N626" s="23" t="str">
        <f>IFERROR(VLOOKUP(A626,'[1]CT AR'!$1:$1048576,2,0),"")</f>
        <v/>
      </c>
      <c r="O626" s="24" t="str">
        <f t="shared" ca="1" si="42"/>
        <v/>
      </c>
      <c r="P626" t="str">
        <f t="shared" si="43"/>
        <v/>
      </c>
    </row>
    <row r="627" spans="1:16" x14ac:dyDescent="0.3">
      <c r="A627" t="s">
        <v>6295</v>
      </c>
      <c r="B627" t="str">
        <f>IFERROR(VLOOKUP(A627,'[1]TS Autopress'!$1:$1048576,2,0),"")</f>
        <v/>
      </c>
      <c r="C627" s="19" t="str">
        <f>IFERROR(VLOOKUP(A627,'[1]TS Autopress'!$1:$1048576,3,0),"")</f>
        <v/>
      </c>
      <c r="D627" s="20">
        <v>9600000</v>
      </c>
      <c r="E627" s="20">
        <v>8400000</v>
      </c>
      <c r="F627" s="13" t="s">
        <v>5398</v>
      </c>
      <c r="G627" s="20">
        <v>9888000</v>
      </c>
      <c r="H627" s="20">
        <v>9600000</v>
      </c>
      <c r="I627" s="20">
        <v>9504000</v>
      </c>
      <c r="J627" s="20">
        <v>8928000</v>
      </c>
      <c r="K627" s="25">
        <v>9890000</v>
      </c>
      <c r="L627" s="20">
        <f t="shared" si="40"/>
        <v>290000</v>
      </c>
      <c r="M627" s="22">
        <f t="shared" si="41"/>
        <v>0.875</v>
      </c>
      <c r="N627" s="23" t="str">
        <f>IFERROR(VLOOKUP(A627,'[1]CT AR'!$1:$1048576,2,0),"")</f>
        <v/>
      </c>
      <c r="O627" s="24" t="str">
        <f t="shared" ca="1" si="42"/>
        <v/>
      </c>
      <c r="P627" t="str">
        <f t="shared" si="43"/>
        <v/>
      </c>
    </row>
    <row r="628" spans="1:16" x14ac:dyDescent="0.3">
      <c r="A628" t="s">
        <v>6296</v>
      </c>
      <c r="B628" t="str">
        <f>IFERROR(VLOOKUP(A628,'[1]TS Autopress'!$1:$1048576,2,0),"")</f>
        <v/>
      </c>
      <c r="C628" s="19" t="str">
        <f>IFERROR(VLOOKUP(A628,'[1]TS Autopress'!$1:$1048576,3,0),"")</f>
        <v/>
      </c>
      <c r="D628" s="20">
        <v>11700000</v>
      </c>
      <c r="E628" s="20">
        <v>9200000</v>
      </c>
      <c r="F628" s="13" t="s">
        <v>4033</v>
      </c>
      <c r="G628" s="20">
        <v>11700000</v>
      </c>
      <c r="H628" s="20">
        <v>11349000</v>
      </c>
      <c r="I628" s="20">
        <v>10998000</v>
      </c>
      <c r="J628" s="20">
        <v>10530000</v>
      </c>
      <c r="K628" s="25">
        <v>11490000</v>
      </c>
      <c r="L628" s="20">
        <f t="shared" si="40"/>
        <v>-210000</v>
      </c>
      <c r="M628" s="22">
        <f t="shared" si="41"/>
        <v>0.78632478632478631</v>
      </c>
      <c r="N628" s="23" t="str">
        <f>IFERROR(VLOOKUP(A628,'[1]CT AR'!$1:$1048576,2,0),"")</f>
        <v/>
      </c>
      <c r="O628" s="24" t="str">
        <f t="shared" ca="1" si="42"/>
        <v/>
      </c>
      <c r="P628" t="str">
        <f t="shared" si="43"/>
        <v/>
      </c>
    </row>
    <row r="629" spans="1:16" x14ac:dyDescent="0.3">
      <c r="A629" t="s">
        <v>6297</v>
      </c>
      <c r="B629" t="str">
        <f>IFERROR(VLOOKUP(A629,'[1]TS Autopress'!$1:$1048576,2,0),"")</f>
        <v/>
      </c>
      <c r="C629" s="19" t="str">
        <f>IFERROR(VLOOKUP(A629,'[1]TS Autopress'!$1:$1048576,3,0),"")</f>
        <v/>
      </c>
      <c r="D629" s="20">
        <v>11850000</v>
      </c>
      <c r="E629" s="20">
        <v>9500000</v>
      </c>
      <c r="F629" s="13" t="s">
        <v>4033</v>
      </c>
      <c r="G629" s="20">
        <v>11850000</v>
      </c>
      <c r="H629" s="20">
        <v>11494500</v>
      </c>
      <c r="I629" s="20">
        <v>11139000</v>
      </c>
      <c r="J629" s="20">
        <v>10665000</v>
      </c>
      <c r="K629" s="25">
        <v>11990000</v>
      </c>
      <c r="L629" s="20">
        <f t="shared" si="40"/>
        <v>140000</v>
      </c>
      <c r="M629" s="22">
        <f t="shared" si="41"/>
        <v>0.80168776371308015</v>
      </c>
      <c r="N629" s="23" t="str">
        <f>IFERROR(VLOOKUP(A629,'[1]CT AR'!$1:$1048576,2,0),"")</f>
        <v/>
      </c>
      <c r="O629" s="24" t="str">
        <f t="shared" ca="1" si="42"/>
        <v/>
      </c>
      <c r="P629" t="str">
        <f t="shared" si="43"/>
        <v/>
      </c>
    </row>
    <row r="630" spans="1:16" x14ac:dyDescent="0.3">
      <c r="A630" t="s">
        <v>6298</v>
      </c>
      <c r="B630" t="str">
        <f>IFERROR(VLOOKUP(A630,'[1]TS Autopress'!$1:$1048576,2,0),"")</f>
        <v/>
      </c>
      <c r="C630" s="19" t="str">
        <f>IFERROR(VLOOKUP(A630,'[1]TS Autopress'!$1:$1048576,3,0),"")</f>
        <v/>
      </c>
      <c r="D630" s="20">
        <v>13200000</v>
      </c>
      <c r="E630" s="20">
        <v>10200000</v>
      </c>
      <c r="F630" s="13" t="s">
        <v>5399</v>
      </c>
      <c r="G630" s="20">
        <v>12276000</v>
      </c>
      <c r="H630" s="20">
        <v>11880000</v>
      </c>
      <c r="I630" s="20">
        <v>11220000</v>
      </c>
      <c r="J630" s="20">
        <v>10560000</v>
      </c>
      <c r="K630" s="25">
        <v>11990000</v>
      </c>
      <c r="L630" s="20">
        <f t="shared" si="40"/>
        <v>-1210000</v>
      </c>
      <c r="M630" s="22">
        <f t="shared" si="41"/>
        <v>0.77272727272727271</v>
      </c>
      <c r="N630" s="23" t="str">
        <f>IFERROR(VLOOKUP(A630,'[1]CT AR'!$1:$1048576,2,0),"")</f>
        <v/>
      </c>
      <c r="O630" s="24" t="str">
        <f t="shared" ca="1" si="42"/>
        <v/>
      </c>
      <c r="P630" t="str">
        <f t="shared" si="43"/>
        <v/>
      </c>
    </row>
    <row r="631" spans="1:16" x14ac:dyDescent="0.3">
      <c r="A631" t="s">
        <v>6299</v>
      </c>
      <c r="B631" t="str">
        <f>IFERROR(VLOOKUP(A631,'[1]TS Autopress'!$1:$1048576,2,0),"")</f>
        <v/>
      </c>
      <c r="C631" s="19" t="str">
        <f>IFERROR(VLOOKUP(A631,'[1]TS Autopress'!$1:$1048576,3,0),"")</f>
        <v/>
      </c>
      <c r="D631" s="20">
        <v>16300000</v>
      </c>
      <c r="E631" s="20">
        <v>12700000</v>
      </c>
      <c r="F631" s="13" t="s">
        <v>5399</v>
      </c>
      <c r="G631" s="20">
        <v>15159000</v>
      </c>
      <c r="H631" s="20">
        <v>14670000</v>
      </c>
      <c r="I631" s="20">
        <v>13855000</v>
      </c>
      <c r="J631" s="20">
        <v>13040000</v>
      </c>
      <c r="K631" s="25">
        <v>14990000</v>
      </c>
      <c r="L631" s="20">
        <f t="shared" si="40"/>
        <v>-1310000</v>
      </c>
      <c r="M631" s="22">
        <f t="shared" si="41"/>
        <v>0.77914110429447858</v>
      </c>
      <c r="N631" s="23" t="str">
        <f>IFERROR(VLOOKUP(A631,'[1]CT AR'!$1:$1048576,2,0),"")</f>
        <v/>
      </c>
      <c r="O631" s="24" t="str">
        <f t="shared" ca="1" si="42"/>
        <v/>
      </c>
      <c r="P631" t="str">
        <f t="shared" si="43"/>
        <v/>
      </c>
    </row>
    <row r="632" spans="1:16" x14ac:dyDescent="0.3">
      <c r="A632" t="s">
        <v>6300</v>
      </c>
      <c r="B632" t="str">
        <f>IFERROR(VLOOKUP(A632,'[1]TS Autopress'!$1:$1048576,2,0),"")</f>
        <v/>
      </c>
      <c r="C632" s="19" t="str">
        <f>IFERROR(VLOOKUP(A632,'[1]TS Autopress'!$1:$1048576,3,0),"")</f>
        <v/>
      </c>
      <c r="D632" s="20">
        <v>8800000</v>
      </c>
      <c r="E632" s="20">
        <v>7300000</v>
      </c>
      <c r="F632" s="13" t="s">
        <v>5399</v>
      </c>
      <c r="G632" s="20">
        <v>8184000</v>
      </c>
      <c r="H632" s="20">
        <v>7920000</v>
      </c>
      <c r="I632" s="20">
        <v>7480000</v>
      </c>
      <c r="J632" s="20">
        <v>7040000</v>
      </c>
      <c r="K632" s="25">
        <v>8790000</v>
      </c>
      <c r="L632" s="20">
        <f t="shared" si="40"/>
        <v>-10000</v>
      </c>
      <c r="M632" s="22">
        <f t="shared" si="41"/>
        <v>0.82954545454545459</v>
      </c>
      <c r="N632" s="23" t="str">
        <f>IFERROR(VLOOKUP(A632,'[1]CT AR'!$1:$1048576,2,0),"")</f>
        <v/>
      </c>
      <c r="O632" s="24" t="str">
        <f t="shared" ca="1" si="42"/>
        <v/>
      </c>
      <c r="P632" t="str">
        <f t="shared" si="43"/>
        <v/>
      </c>
    </row>
    <row r="633" spans="1:16" x14ac:dyDescent="0.3">
      <c r="A633" t="s">
        <v>6301</v>
      </c>
      <c r="B633" t="str">
        <f>IFERROR(VLOOKUP(A633,'[1]TS Autopress'!$1:$1048576,2,0),"")</f>
        <v/>
      </c>
      <c r="C633" s="19" t="str">
        <f>IFERROR(VLOOKUP(A633,'[1]TS Autopress'!$1:$1048576,3,0),"")</f>
        <v/>
      </c>
      <c r="D633" s="20">
        <v>6850000</v>
      </c>
      <c r="E633" s="20">
        <v>5600000</v>
      </c>
      <c r="F633" s="13" t="s">
        <v>4033</v>
      </c>
      <c r="G633" s="20">
        <v>6850000</v>
      </c>
      <c r="H633" s="20">
        <v>6644500</v>
      </c>
      <c r="I633" s="20">
        <v>6439000</v>
      </c>
      <c r="J633" s="20">
        <v>6165000</v>
      </c>
      <c r="K633" s="25">
        <v>6790000</v>
      </c>
      <c r="L633" s="20">
        <f t="shared" si="40"/>
        <v>-60000</v>
      </c>
      <c r="M633" s="22">
        <f t="shared" si="41"/>
        <v>0.81751824817518248</v>
      </c>
      <c r="N633" s="23" t="str">
        <f>IFERROR(VLOOKUP(A633,'[1]CT AR'!$1:$1048576,2,0),"")</f>
        <v/>
      </c>
      <c r="O633" s="24" t="str">
        <f t="shared" ca="1" si="42"/>
        <v/>
      </c>
      <c r="P633" t="str">
        <f t="shared" si="43"/>
        <v/>
      </c>
    </row>
    <row r="634" spans="1:16" x14ac:dyDescent="0.3">
      <c r="A634" t="s">
        <v>6302</v>
      </c>
      <c r="B634" t="str">
        <f>IFERROR(VLOOKUP(A634,'[1]TS Autopress'!$1:$1048576,2,0),"")</f>
        <v/>
      </c>
      <c r="C634" s="19" t="str">
        <f>IFERROR(VLOOKUP(A634,'[1]TS Autopress'!$1:$1048576,3,0),"")</f>
        <v/>
      </c>
      <c r="D634" s="20">
        <v>15300000</v>
      </c>
      <c r="E634" s="20">
        <v>12000000</v>
      </c>
      <c r="F634" s="13" t="s">
        <v>4033</v>
      </c>
      <c r="G634" s="20">
        <v>15300000</v>
      </c>
      <c r="H634" s="20">
        <v>14841000</v>
      </c>
      <c r="I634" s="20">
        <v>14382000</v>
      </c>
      <c r="J634" s="20">
        <v>13770000</v>
      </c>
      <c r="K634" s="25">
        <v>14990000</v>
      </c>
      <c r="L634" s="20">
        <f t="shared" si="40"/>
        <v>-310000</v>
      </c>
      <c r="M634" s="22">
        <f t="shared" si="41"/>
        <v>0.78431372549019607</v>
      </c>
      <c r="N634" s="23" t="str">
        <f>IFERROR(VLOOKUP(A634,'[1]CT AR'!$1:$1048576,2,0),"")</f>
        <v/>
      </c>
      <c r="O634" s="24" t="str">
        <f t="shared" ca="1" si="42"/>
        <v/>
      </c>
      <c r="P634" t="str">
        <f t="shared" si="43"/>
        <v/>
      </c>
    </row>
    <row r="635" spans="1:16" x14ac:dyDescent="0.3">
      <c r="A635" t="s">
        <v>6303</v>
      </c>
      <c r="B635" t="str">
        <f>IFERROR(VLOOKUP(A635,'[1]TS Autopress'!$1:$1048576,2,0),"")</f>
        <v/>
      </c>
      <c r="C635" s="19" t="str">
        <f>IFERROR(VLOOKUP(A635,'[1]TS Autopress'!$1:$1048576,3,0),"")</f>
        <v/>
      </c>
      <c r="D635" s="20">
        <v>8900000</v>
      </c>
      <c r="E635" s="20">
        <v>7200000</v>
      </c>
      <c r="F635" s="13" t="s">
        <v>4033</v>
      </c>
      <c r="G635" s="20">
        <v>8900000</v>
      </c>
      <c r="H635" s="20">
        <v>8633000</v>
      </c>
      <c r="I635" s="20">
        <v>8366000</v>
      </c>
      <c r="J635" s="20">
        <v>8010000</v>
      </c>
      <c r="K635" s="25">
        <v>8790000</v>
      </c>
      <c r="L635" s="20">
        <f t="shared" si="40"/>
        <v>-110000</v>
      </c>
      <c r="M635" s="22">
        <f t="shared" si="41"/>
        <v>0.8089887640449438</v>
      </c>
      <c r="N635" s="23" t="str">
        <f>IFERROR(VLOOKUP(A635,'[1]CT AR'!$1:$1048576,2,0),"")</f>
        <v/>
      </c>
      <c r="O635" s="24" t="str">
        <f t="shared" ca="1" si="42"/>
        <v/>
      </c>
      <c r="P635" t="str">
        <f t="shared" si="43"/>
        <v/>
      </c>
    </row>
    <row r="636" spans="1:16" x14ac:dyDescent="0.3">
      <c r="A636" t="s">
        <v>6304</v>
      </c>
      <c r="B636" t="str">
        <f>IFERROR(VLOOKUP(A636,'[1]TS Autopress'!$1:$1048576,2,0),"")</f>
        <v/>
      </c>
      <c r="C636" s="19" t="str">
        <f>IFERROR(VLOOKUP(A636,'[1]TS Autopress'!$1:$1048576,3,0),"")</f>
        <v/>
      </c>
      <c r="D636" s="20">
        <v>12900000</v>
      </c>
      <c r="E636" s="20">
        <v>10000000</v>
      </c>
      <c r="F636" s="13" t="s">
        <v>4033</v>
      </c>
      <c r="G636" s="20">
        <v>12900000</v>
      </c>
      <c r="H636" s="20">
        <v>12513000</v>
      </c>
      <c r="I636" s="20">
        <v>12126000</v>
      </c>
      <c r="J636" s="20">
        <v>11610000</v>
      </c>
      <c r="K636" s="25">
        <v>11990000</v>
      </c>
      <c r="L636" s="20">
        <f t="shared" si="40"/>
        <v>-910000</v>
      </c>
      <c r="M636" s="22">
        <f t="shared" si="41"/>
        <v>0.77519379844961245</v>
      </c>
      <c r="N636" s="23" t="str">
        <f>IFERROR(VLOOKUP(A636,'[1]CT AR'!$1:$1048576,2,0),"")</f>
        <v/>
      </c>
      <c r="O636" s="24" t="str">
        <f t="shared" ca="1" si="42"/>
        <v/>
      </c>
      <c r="P636" t="str">
        <f t="shared" si="43"/>
        <v/>
      </c>
    </row>
    <row r="637" spans="1:16" x14ac:dyDescent="0.3">
      <c r="A637" t="s">
        <v>6305</v>
      </c>
      <c r="B637" t="str">
        <f>IFERROR(VLOOKUP(A637,'[1]TS Autopress'!$1:$1048576,2,0),"")</f>
        <v/>
      </c>
      <c r="C637" s="19" t="str">
        <f>IFERROR(VLOOKUP(A637,'[1]TS Autopress'!$1:$1048576,3,0),"")</f>
        <v/>
      </c>
      <c r="D637" s="20">
        <v>12500000</v>
      </c>
      <c r="E637" s="20">
        <v>10500000</v>
      </c>
      <c r="F637" s="13" t="s">
        <v>4033</v>
      </c>
      <c r="G637" s="20">
        <v>12500000</v>
      </c>
      <c r="H637" s="20">
        <v>12125000</v>
      </c>
      <c r="I637" s="20">
        <v>11750000</v>
      </c>
      <c r="J637" s="20">
        <v>11250000</v>
      </c>
      <c r="K637" s="25">
        <v>12760000</v>
      </c>
      <c r="L637" s="20">
        <f t="shared" si="40"/>
        <v>260000</v>
      </c>
      <c r="M637" s="22">
        <f t="shared" si="41"/>
        <v>0.84</v>
      </c>
      <c r="N637" s="23" t="str">
        <f>IFERROR(VLOOKUP(A637,'[1]CT AR'!$1:$1048576,2,0),"")</f>
        <v/>
      </c>
      <c r="O637" s="24" t="str">
        <f t="shared" ca="1" si="42"/>
        <v/>
      </c>
      <c r="P637" t="str">
        <f t="shared" si="43"/>
        <v/>
      </c>
    </row>
    <row r="638" spans="1:16" x14ac:dyDescent="0.3">
      <c r="A638" t="s">
        <v>6302</v>
      </c>
      <c r="B638" t="str">
        <f>IFERROR(VLOOKUP(A638,'[1]TS Autopress'!$1:$1048576,2,0),"")</f>
        <v/>
      </c>
      <c r="C638" s="19" t="str">
        <f>IFERROR(VLOOKUP(A638,'[1]TS Autopress'!$1:$1048576,3,0),"")</f>
        <v/>
      </c>
      <c r="D638" s="20">
        <v>16900000</v>
      </c>
      <c r="E638" s="20">
        <v>14300000</v>
      </c>
      <c r="F638" s="13" t="s">
        <v>4033</v>
      </c>
      <c r="G638" s="20">
        <v>16900000</v>
      </c>
      <c r="H638" s="20">
        <v>16393000</v>
      </c>
      <c r="I638" s="20">
        <v>15886000</v>
      </c>
      <c r="J638" s="20">
        <v>15210000</v>
      </c>
      <c r="K638" s="25">
        <v>16990000</v>
      </c>
      <c r="L638" s="20">
        <f t="shared" si="40"/>
        <v>90000</v>
      </c>
      <c r="M638" s="22">
        <f t="shared" si="41"/>
        <v>0.84615384615384615</v>
      </c>
      <c r="N638" s="23" t="str">
        <f>IFERROR(VLOOKUP(A638,'[1]CT AR'!$1:$1048576,2,0),"")</f>
        <v/>
      </c>
      <c r="O638" s="24" t="str">
        <f t="shared" ca="1" si="42"/>
        <v/>
      </c>
      <c r="P638" t="str">
        <f t="shared" si="43"/>
        <v/>
      </c>
    </row>
    <row r="639" spans="1:16" x14ac:dyDescent="0.3">
      <c r="A639" t="s">
        <v>6306</v>
      </c>
      <c r="B639" t="str">
        <f>IFERROR(VLOOKUP(A639,'[1]TS Autopress'!$1:$1048576,2,0),"")</f>
        <v/>
      </c>
      <c r="C639" s="19" t="str">
        <f>IFERROR(VLOOKUP(A639,'[1]TS Autopress'!$1:$1048576,3,0),"")</f>
        <v/>
      </c>
      <c r="D639" s="20">
        <v>8500000</v>
      </c>
      <c r="E639" s="20">
        <v>6800000</v>
      </c>
      <c r="F639" s="13" t="s">
        <v>4033</v>
      </c>
      <c r="G639" s="20">
        <v>8500000</v>
      </c>
      <c r="H639" s="20">
        <v>8245000</v>
      </c>
      <c r="I639" s="20">
        <v>7990000</v>
      </c>
      <c r="J639" s="20">
        <v>7650000</v>
      </c>
      <c r="K639" s="25">
        <v>8290000</v>
      </c>
      <c r="L639" s="20">
        <f t="shared" si="40"/>
        <v>-210000</v>
      </c>
      <c r="M639" s="22">
        <f t="shared" si="41"/>
        <v>0.8</v>
      </c>
      <c r="N639" s="23" t="str">
        <f>IFERROR(VLOOKUP(A639,'[1]CT AR'!$1:$1048576,2,0),"")</f>
        <v/>
      </c>
      <c r="O639" s="24" t="str">
        <f t="shared" ca="1" si="42"/>
        <v/>
      </c>
      <c r="P639" t="str">
        <f t="shared" si="43"/>
        <v/>
      </c>
    </row>
    <row r="640" spans="1:16" x14ac:dyDescent="0.3">
      <c r="A640" t="s">
        <v>6307</v>
      </c>
      <c r="B640" t="str">
        <f>IFERROR(VLOOKUP(A640,'[1]TS Autopress'!$1:$1048576,2,0),"")</f>
        <v/>
      </c>
      <c r="C640" s="19" t="str">
        <f>IFERROR(VLOOKUP(A640,'[1]TS Autopress'!$1:$1048576,3,0),"")</f>
        <v/>
      </c>
      <c r="D640" s="20">
        <v>8500000</v>
      </c>
      <c r="E640" s="20">
        <v>5700000</v>
      </c>
      <c r="F640" s="13" t="s">
        <v>4033</v>
      </c>
      <c r="G640" s="20">
        <v>8500000</v>
      </c>
      <c r="H640" s="20">
        <v>8245000</v>
      </c>
      <c r="I640" s="20">
        <v>7990000</v>
      </c>
      <c r="J640" s="20">
        <v>7650000</v>
      </c>
      <c r="K640" s="25">
        <v>7490000</v>
      </c>
      <c r="L640" s="20">
        <f t="shared" si="40"/>
        <v>-1010000</v>
      </c>
      <c r="M640" s="22">
        <f t="shared" si="41"/>
        <v>0.6705882352941176</v>
      </c>
      <c r="N640" s="23" t="str">
        <f>IFERROR(VLOOKUP(A640,'[1]CT AR'!$1:$1048576,2,0),"")</f>
        <v/>
      </c>
      <c r="O640" s="24" t="str">
        <f t="shared" ca="1" si="42"/>
        <v/>
      </c>
      <c r="P640" t="str">
        <f t="shared" si="43"/>
        <v/>
      </c>
    </row>
    <row r="641" spans="1:16" x14ac:dyDescent="0.3">
      <c r="A641" t="s">
        <v>6308</v>
      </c>
      <c r="B641" t="str">
        <f>IFERROR(VLOOKUP(A641,'[1]TS Autopress'!$1:$1048576,2,0),"")</f>
        <v/>
      </c>
      <c r="C641" s="19" t="str">
        <f>IFERROR(VLOOKUP(A641,'[1]TS Autopress'!$1:$1048576,3,0),"")</f>
        <v/>
      </c>
      <c r="D641" s="20">
        <v>7100000</v>
      </c>
      <c r="E641" s="20">
        <v>5000000</v>
      </c>
      <c r="F641" s="13" t="s">
        <v>4033</v>
      </c>
      <c r="G641" s="20">
        <v>7100000</v>
      </c>
      <c r="H641" s="20">
        <v>6887000</v>
      </c>
      <c r="I641" s="20">
        <v>6674000</v>
      </c>
      <c r="J641" s="20">
        <v>6390000</v>
      </c>
      <c r="K641" s="25">
        <v>5990000</v>
      </c>
      <c r="L641" s="20">
        <f t="shared" si="40"/>
        <v>-1110000</v>
      </c>
      <c r="M641" s="22">
        <f t="shared" si="41"/>
        <v>0.70422535211267601</v>
      </c>
      <c r="N641" s="23" t="str">
        <f>IFERROR(VLOOKUP(A641,'[1]CT AR'!$1:$1048576,2,0),"")</f>
        <v/>
      </c>
      <c r="O641" s="24" t="str">
        <f t="shared" ca="1" si="42"/>
        <v/>
      </c>
      <c r="P641" t="str">
        <f t="shared" si="43"/>
        <v/>
      </c>
    </row>
    <row r="642" spans="1:16" x14ac:dyDescent="0.3">
      <c r="A642" t="s">
        <v>6309</v>
      </c>
      <c r="B642" t="str">
        <f>IFERROR(VLOOKUP(A642,'[1]TS Autopress'!$1:$1048576,2,0),"")</f>
        <v/>
      </c>
      <c r="C642" s="19" t="str">
        <f>IFERROR(VLOOKUP(A642,'[1]TS Autopress'!$1:$1048576,3,0),"")</f>
        <v/>
      </c>
      <c r="D642" s="20">
        <v>12900000</v>
      </c>
      <c r="E642" s="20">
        <v>11200000</v>
      </c>
      <c r="F642" s="13" t="s">
        <v>5398</v>
      </c>
      <c r="G642" s="20">
        <v>13287000</v>
      </c>
      <c r="H642" s="20">
        <v>12900000</v>
      </c>
      <c r="I642" s="20">
        <v>12771000</v>
      </c>
      <c r="J642" s="20">
        <v>11997000</v>
      </c>
      <c r="K642" s="25">
        <v>13290000</v>
      </c>
      <c r="L642" s="20">
        <f t="shared" si="40"/>
        <v>390000</v>
      </c>
      <c r="M642" s="22">
        <f t="shared" si="41"/>
        <v>0.86821705426356588</v>
      </c>
      <c r="N642" s="23" t="str">
        <f>IFERROR(VLOOKUP(A642,'[1]CT AR'!$1:$1048576,2,0),"")</f>
        <v/>
      </c>
      <c r="O642" s="24" t="str">
        <f t="shared" ca="1" si="42"/>
        <v/>
      </c>
      <c r="P642" t="str">
        <f t="shared" si="43"/>
        <v/>
      </c>
    </row>
    <row r="643" spans="1:16" x14ac:dyDescent="0.3">
      <c r="A643" t="s">
        <v>6310</v>
      </c>
      <c r="B643" t="str">
        <f>IFERROR(VLOOKUP(A643,'[1]TS Autopress'!$1:$1048576,2,0),"")</f>
        <v/>
      </c>
      <c r="C643" s="19" t="str">
        <f>IFERROR(VLOOKUP(A643,'[1]TS Autopress'!$1:$1048576,3,0),"")</f>
        <v/>
      </c>
      <c r="D643" s="20">
        <v>5400000</v>
      </c>
      <c r="E643" s="20">
        <v>4300000</v>
      </c>
      <c r="F643" s="13" t="s">
        <v>4033</v>
      </c>
      <c r="G643" s="20">
        <v>5400000</v>
      </c>
      <c r="H643" s="20">
        <v>5238000</v>
      </c>
      <c r="I643" s="20">
        <v>5076000</v>
      </c>
      <c r="J643" s="20">
        <v>4860000</v>
      </c>
      <c r="K643" s="25">
        <v>5390000</v>
      </c>
      <c r="L643" s="20">
        <f t="shared" si="40"/>
        <v>-10000</v>
      </c>
      <c r="M643" s="22">
        <f t="shared" si="41"/>
        <v>0.79629629629629628</v>
      </c>
      <c r="N643" s="23" t="str">
        <f>IFERROR(VLOOKUP(A643,'[1]CT AR'!$1:$1048576,2,0),"")</f>
        <v/>
      </c>
      <c r="O643" s="24" t="str">
        <f t="shared" ca="1" si="42"/>
        <v/>
      </c>
      <c r="P643" t="str">
        <f t="shared" si="43"/>
        <v/>
      </c>
    </row>
    <row r="644" spans="1:16" x14ac:dyDescent="0.3">
      <c r="A644" t="s">
        <v>6311</v>
      </c>
      <c r="B644" t="str">
        <f>IFERROR(VLOOKUP(A644,'[1]TS Autopress'!$1:$1048576,2,0),"")</f>
        <v/>
      </c>
      <c r="C644" s="19" t="str">
        <f>IFERROR(VLOOKUP(A644,'[1]TS Autopress'!$1:$1048576,3,0),"")</f>
        <v/>
      </c>
      <c r="D644" s="20">
        <v>10500000</v>
      </c>
      <c r="E644" s="20">
        <v>8500000</v>
      </c>
      <c r="F644" s="13" t="s">
        <v>4033</v>
      </c>
      <c r="G644" s="20">
        <v>10500000</v>
      </c>
      <c r="H644" s="20">
        <v>10185000</v>
      </c>
      <c r="I644" s="20">
        <v>9870000</v>
      </c>
      <c r="J644" s="20">
        <v>9450000</v>
      </c>
      <c r="K644" s="25">
        <v>10490000</v>
      </c>
      <c r="L644" s="20">
        <f t="shared" si="40"/>
        <v>-10000</v>
      </c>
      <c r="M644" s="22">
        <f t="shared" si="41"/>
        <v>0.80952380952380953</v>
      </c>
      <c r="N644" s="23" t="str">
        <f>IFERROR(VLOOKUP(A644,'[1]CT AR'!$1:$1048576,2,0),"")</f>
        <v/>
      </c>
      <c r="O644" s="24" t="str">
        <f t="shared" ca="1" si="42"/>
        <v/>
      </c>
      <c r="P644" t="str">
        <f t="shared" si="43"/>
        <v/>
      </c>
    </row>
    <row r="645" spans="1:16" x14ac:dyDescent="0.3">
      <c r="A645" t="s">
        <v>6312</v>
      </c>
      <c r="B645" t="str">
        <f>IFERROR(VLOOKUP(A645,'[1]TS Autopress'!$1:$1048576,2,0),"")</f>
        <v/>
      </c>
      <c r="C645" s="19" t="str">
        <f>IFERROR(VLOOKUP(A645,'[1]TS Autopress'!$1:$1048576,3,0),"")</f>
        <v/>
      </c>
      <c r="D645" s="20">
        <v>33700000</v>
      </c>
      <c r="E645" s="20">
        <v>27000000</v>
      </c>
      <c r="F645" s="13" t="s">
        <v>5399</v>
      </c>
      <c r="G645" s="20">
        <v>31341000</v>
      </c>
      <c r="H645" s="20">
        <v>30330000</v>
      </c>
      <c r="I645" s="20">
        <v>28645000</v>
      </c>
      <c r="J645" s="20">
        <v>26960000</v>
      </c>
      <c r="K645" s="25">
        <v>31290000</v>
      </c>
      <c r="L645" s="20">
        <f t="shared" si="40"/>
        <v>-2410000</v>
      </c>
      <c r="M645" s="22">
        <f t="shared" si="41"/>
        <v>0.80118694362017806</v>
      </c>
      <c r="N645" s="23" t="str">
        <f>IFERROR(VLOOKUP(A645,'[1]CT AR'!$1:$1048576,2,0),"")</f>
        <v/>
      </c>
      <c r="O645" s="24" t="str">
        <f t="shared" ca="1" si="42"/>
        <v/>
      </c>
      <c r="P645" t="str">
        <f t="shared" si="43"/>
        <v/>
      </c>
    </row>
    <row r="646" spans="1:16" x14ac:dyDescent="0.3">
      <c r="A646" t="s">
        <v>6313</v>
      </c>
      <c r="B646" t="str">
        <f>IFERROR(VLOOKUP(A646,'[1]TS Autopress'!$1:$1048576,2,0),"")</f>
        <v/>
      </c>
      <c r="C646" s="19" t="str">
        <f>IFERROR(VLOOKUP(A646,'[1]TS Autopress'!$1:$1048576,3,0),"")</f>
        <v/>
      </c>
      <c r="D646" s="20">
        <v>7500000</v>
      </c>
      <c r="E646" s="20">
        <v>6500000</v>
      </c>
      <c r="F646" s="13" t="s">
        <v>5398</v>
      </c>
      <c r="G646" s="20">
        <v>7725000</v>
      </c>
      <c r="H646" s="20">
        <v>7500000</v>
      </c>
      <c r="I646" s="20">
        <v>7425000</v>
      </c>
      <c r="J646" s="20">
        <v>6975000</v>
      </c>
      <c r="K646" s="25">
        <v>7790000</v>
      </c>
      <c r="L646" s="20">
        <f t="shared" si="40"/>
        <v>290000</v>
      </c>
      <c r="M646" s="22">
        <f t="shared" si="41"/>
        <v>0.8666666666666667</v>
      </c>
      <c r="N646" s="23" t="str">
        <f>IFERROR(VLOOKUP(A646,'[1]CT AR'!$1:$1048576,2,0),"")</f>
        <v/>
      </c>
      <c r="O646" s="24" t="str">
        <f t="shared" ca="1" si="42"/>
        <v/>
      </c>
      <c r="P646" t="str">
        <f t="shared" si="43"/>
        <v/>
      </c>
    </row>
    <row r="647" spans="1:16" x14ac:dyDescent="0.3">
      <c r="A647" t="s">
        <v>6314</v>
      </c>
      <c r="B647" t="str">
        <f>IFERROR(VLOOKUP(A647,'[1]TS Autopress'!$1:$1048576,2,0),"")</f>
        <v/>
      </c>
      <c r="C647" s="19" t="str">
        <f>IFERROR(VLOOKUP(A647,'[1]TS Autopress'!$1:$1048576,3,0),"")</f>
        <v/>
      </c>
      <c r="D647" s="20">
        <v>36500000</v>
      </c>
      <c r="E647" s="20">
        <v>29200000</v>
      </c>
      <c r="F647" s="13" t="s">
        <v>5399</v>
      </c>
      <c r="G647" s="20">
        <v>33945000</v>
      </c>
      <c r="H647" s="20">
        <v>32850000</v>
      </c>
      <c r="I647" s="20">
        <v>31025000</v>
      </c>
      <c r="J647" s="20">
        <v>29200000</v>
      </c>
      <c r="K647" s="25">
        <v>33990000</v>
      </c>
      <c r="L647" s="20">
        <f t="shared" si="40"/>
        <v>-2510000</v>
      </c>
      <c r="M647" s="22">
        <f t="shared" si="41"/>
        <v>0.8</v>
      </c>
      <c r="N647" s="23" t="str">
        <f>IFERROR(VLOOKUP(A647,'[1]CT AR'!$1:$1048576,2,0),"")</f>
        <v/>
      </c>
      <c r="O647" s="24" t="str">
        <f t="shared" ca="1" si="42"/>
        <v/>
      </c>
      <c r="P647" t="str">
        <f t="shared" si="43"/>
        <v/>
      </c>
    </row>
    <row r="648" spans="1:16" x14ac:dyDescent="0.3">
      <c r="A648" t="s">
        <v>6315</v>
      </c>
      <c r="B648" t="str">
        <f>IFERROR(VLOOKUP(A648,'[1]TS Autopress'!$1:$1048576,2,0),"")</f>
        <v/>
      </c>
      <c r="C648" s="19" t="str">
        <f>IFERROR(VLOOKUP(A648,'[1]TS Autopress'!$1:$1048576,3,0),"")</f>
        <v/>
      </c>
      <c r="D648" s="20">
        <v>37000000</v>
      </c>
      <c r="E648" s="20">
        <v>31000000</v>
      </c>
      <c r="F648" s="13" t="s">
        <v>4033</v>
      </c>
      <c r="G648" s="20">
        <v>37000000</v>
      </c>
      <c r="H648" s="20">
        <v>35890000</v>
      </c>
      <c r="I648" s="20">
        <v>34780000</v>
      </c>
      <c r="J648" s="20">
        <v>33300000</v>
      </c>
      <c r="K648" s="25">
        <v>36490000</v>
      </c>
      <c r="L648" s="20">
        <f t="shared" si="40"/>
        <v>-510000</v>
      </c>
      <c r="M648" s="22">
        <f t="shared" si="41"/>
        <v>0.83783783783783783</v>
      </c>
      <c r="N648" s="23" t="str">
        <f>IFERROR(VLOOKUP(A648,'[1]CT AR'!$1:$1048576,2,0),"")</f>
        <v/>
      </c>
      <c r="O648" s="24" t="str">
        <f t="shared" ca="1" si="42"/>
        <v/>
      </c>
      <c r="P648" t="str">
        <f t="shared" si="43"/>
        <v/>
      </c>
    </row>
    <row r="649" spans="1:16" x14ac:dyDescent="0.3">
      <c r="A649" t="s">
        <v>6316</v>
      </c>
      <c r="B649" t="str">
        <f>IFERROR(VLOOKUP(A649,'[1]TS Autopress'!$1:$1048576,2,0),"")</f>
        <v/>
      </c>
      <c r="C649" s="19" t="str">
        <f>IFERROR(VLOOKUP(A649,'[1]TS Autopress'!$1:$1048576,3,0),"")</f>
        <v/>
      </c>
      <c r="D649" s="20">
        <v>11300000</v>
      </c>
      <c r="E649" s="20">
        <v>9500000</v>
      </c>
      <c r="F649" s="13" t="s">
        <v>5398</v>
      </c>
      <c r="G649" s="20">
        <v>11639000</v>
      </c>
      <c r="H649" s="20">
        <v>11300000</v>
      </c>
      <c r="I649" s="20">
        <v>11187000</v>
      </c>
      <c r="J649" s="20">
        <v>10509000</v>
      </c>
      <c r="K649" s="25">
        <v>11590000</v>
      </c>
      <c r="L649" s="20">
        <f t="shared" si="40"/>
        <v>290000</v>
      </c>
      <c r="M649" s="22">
        <f t="shared" si="41"/>
        <v>0.84070796460176989</v>
      </c>
      <c r="N649" s="23" t="str">
        <f>IFERROR(VLOOKUP(A649,'[1]CT AR'!$1:$1048576,2,0),"")</f>
        <v/>
      </c>
      <c r="O649" s="24" t="str">
        <f t="shared" ca="1" si="42"/>
        <v/>
      </c>
      <c r="P649" t="str">
        <f t="shared" si="43"/>
        <v/>
      </c>
    </row>
    <row r="650" spans="1:16" x14ac:dyDescent="0.3">
      <c r="A650" t="s">
        <v>6317</v>
      </c>
      <c r="B650" t="str">
        <f>IFERROR(VLOOKUP(A650,'[1]TS Autopress'!$1:$1048576,2,0),"")</f>
        <v/>
      </c>
      <c r="C650" s="19" t="str">
        <f>IFERROR(VLOOKUP(A650,'[1]TS Autopress'!$1:$1048576,3,0),"")</f>
        <v/>
      </c>
      <c r="D650" s="20">
        <v>13800000</v>
      </c>
      <c r="E650" s="20">
        <v>11700000</v>
      </c>
      <c r="F650" s="13" t="s">
        <v>5398</v>
      </c>
      <c r="G650" s="20">
        <v>14214000</v>
      </c>
      <c r="H650" s="20">
        <v>13800000</v>
      </c>
      <c r="I650" s="20">
        <v>13662000</v>
      </c>
      <c r="J650" s="20">
        <v>12834000</v>
      </c>
      <c r="K650" s="25">
        <v>13290000</v>
      </c>
      <c r="L650" s="20">
        <f t="shared" si="40"/>
        <v>-510000</v>
      </c>
      <c r="M650" s="22">
        <f t="shared" si="41"/>
        <v>0.84782608695652173</v>
      </c>
      <c r="N650" s="23" t="str">
        <f>IFERROR(VLOOKUP(A650,'[1]CT AR'!$1:$1048576,2,0),"")</f>
        <v/>
      </c>
      <c r="O650" s="24" t="str">
        <f t="shared" ca="1" si="42"/>
        <v/>
      </c>
      <c r="P650" t="str">
        <f t="shared" si="43"/>
        <v/>
      </c>
    </row>
    <row r="651" spans="1:16" x14ac:dyDescent="0.3">
      <c r="A651" t="s">
        <v>6318</v>
      </c>
      <c r="B651" t="str">
        <f>IFERROR(VLOOKUP(A651,'[1]TS Autopress'!$1:$1048576,2,0),"")</f>
        <v/>
      </c>
      <c r="C651" s="19" t="str">
        <f>IFERROR(VLOOKUP(A651,'[1]TS Autopress'!$1:$1048576,3,0),"")</f>
        <v/>
      </c>
      <c r="D651" s="20">
        <v>7700000</v>
      </c>
      <c r="E651" s="20">
        <v>6300000</v>
      </c>
      <c r="F651" s="13" t="s">
        <v>5398</v>
      </c>
      <c r="G651" s="20">
        <v>7931000</v>
      </c>
      <c r="H651" s="20">
        <v>7700000</v>
      </c>
      <c r="I651" s="20">
        <v>7623000</v>
      </c>
      <c r="J651" s="20">
        <v>7161000</v>
      </c>
      <c r="K651" s="25">
        <v>7890000</v>
      </c>
      <c r="L651" s="20">
        <f t="shared" si="40"/>
        <v>190000</v>
      </c>
      <c r="M651" s="22">
        <f t="shared" si="41"/>
        <v>0.81818181818181823</v>
      </c>
      <c r="N651" s="23" t="str">
        <f>IFERROR(VLOOKUP(A651,'[1]CT AR'!$1:$1048576,2,0),"")</f>
        <v/>
      </c>
      <c r="O651" s="24" t="str">
        <f t="shared" ca="1" si="42"/>
        <v/>
      </c>
      <c r="P651" t="str">
        <f t="shared" si="43"/>
        <v/>
      </c>
    </row>
    <row r="652" spans="1:16" x14ac:dyDescent="0.3">
      <c r="A652" t="s">
        <v>6152</v>
      </c>
      <c r="B652" t="str">
        <f>IFERROR(VLOOKUP(A652,'[1]TS Autopress'!$1:$1048576,2,0),"")</f>
        <v/>
      </c>
      <c r="C652" s="19" t="str">
        <f>IFERROR(VLOOKUP(A652,'[1]TS Autopress'!$1:$1048576,3,0),"")</f>
        <v/>
      </c>
      <c r="D652" s="20">
        <v>18600000</v>
      </c>
      <c r="E652" s="20">
        <v>15300000</v>
      </c>
      <c r="F652" s="13" t="s">
        <v>5398</v>
      </c>
      <c r="G652" s="20">
        <v>19158000</v>
      </c>
      <c r="H652" s="20">
        <v>18600000</v>
      </c>
      <c r="I652" s="20">
        <v>18414000</v>
      </c>
      <c r="J652" s="20">
        <v>17298000</v>
      </c>
      <c r="K652" s="25">
        <v>17990000</v>
      </c>
      <c r="L652" s="20">
        <f t="shared" si="40"/>
        <v>-610000</v>
      </c>
      <c r="M652" s="22">
        <f t="shared" si="41"/>
        <v>0.82258064516129037</v>
      </c>
      <c r="N652" s="23" t="str">
        <f>IFERROR(VLOOKUP(A652,'[1]CT AR'!$1:$1048576,2,0),"")</f>
        <v/>
      </c>
      <c r="O652" s="24" t="str">
        <f t="shared" ca="1" si="42"/>
        <v/>
      </c>
      <c r="P652" t="str">
        <f t="shared" si="43"/>
        <v/>
      </c>
    </row>
    <row r="653" spans="1:16" x14ac:dyDescent="0.3">
      <c r="A653" t="s">
        <v>6319</v>
      </c>
      <c r="B653" t="str">
        <f>IFERROR(VLOOKUP(A653,'[1]TS Autopress'!$1:$1048576,2,0),"")</f>
        <v/>
      </c>
      <c r="C653" s="19" t="str">
        <f>IFERROR(VLOOKUP(A653,'[1]TS Autopress'!$1:$1048576,3,0),"")</f>
        <v/>
      </c>
      <c r="D653" s="20">
        <v>8700000</v>
      </c>
      <c r="E653" s="20">
        <v>7400000</v>
      </c>
      <c r="F653" s="13" t="s">
        <v>5398</v>
      </c>
      <c r="G653" s="20">
        <v>8961000</v>
      </c>
      <c r="H653" s="20">
        <v>8700000</v>
      </c>
      <c r="I653" s="20">
        <v>8613000</v>
      </c>
      <c r="J653" s="20">
        <v>8091000</v>
      </c>
      <c r="K653" s="25">
        <v>8990000</v>
      </c>
      <c r="L653" s="20">
        <f t="shared" si="40"/>
        <v>290000</v>
      </c>
      <c r="M653" s="22">
        <f t="shared" si="41"/>
        <v>0.85057471264367812</v>
      </c>
      <c r="N653" s="23" t="str">
        <f>IFERROR(VLOOKUP(A653,'[1]CT AR'!$1:$1048576,2,0),"")</f>
        <v/>
      </c>
      <c r="O653" s="24" t="str">
        <f t="shared" ca="1" si="42"/>
        <v/>
      </c>
      <c r="P653" t="str">
        <f t="shared" si="43"/>
        <v/>
      </c>
    </row>
    <row r="654" spans="1:16" x14ac:dyDescent="0.3">
      <c r="A654" t="s">
        <v>6320</v>
      </c>
      <c r="B654" t="str">
        <f>IFERROR(VLOOKUP(A654,'[1]TS Autopress'!$1:$1048576,2,0),"")</f>
        <v/>
      </c>
      <c r="C654" s="19" t="str">
        <f>IFERROR(VLOOKUP(A654,'[1]TS Autopress'!$1:$1048576,3,0),"")</f>
        <v/>
      </c>
      <c r="D654" s="20">
        <v>8300000</v>
      </c>
      <c r="E654" s="20">
        <v>7000000</v>
      </c>
      <c r="F654" s="13" t="s">
        <v>5398</v>
      </c>
      <c r="G654" s="20">
        <v>8549000</v>
      </c>
      <c r="H654" s="20">
        <v>8300000</v>
      </c>
      <c r="I654" s="20">
        <v>8217000</v>
      </c>
      <c r="J654" s="20">
        <v>7719000</v>
      </c>
      <c r="K654" s="25">
        <v>8590000</v>
      </c>
      <c r="L654" s="20">
        <f t="shared" si="40"/>
        <v>290000</v>
      </c>
      <c r="M654" s="22">
        <f t="shared" si="41"/>
        <v>0.84337349397590367</v>
      </c>
      <c r="N654" s="23" t="str">
        <f>IFERROR(VLOOKUP(A654,'[1]CT AR'!$1:$1048576,2,0),"")</f>
        <v/>
      </c>
      <c r="O654" s="24" t="str">
        <f t="shared" ca="1" si="42"/>
        <v/>
      </c>
      <c r="P654" t="str">
        <f t="shared" si="43"/>
        <v/>
      </c>
    </row>
    <row r="655" spans="1:16" x14ac:dyDescent="0.3">
      <c r="A655" t="s">
        <v>6321</v>
      </c>
      <c r="B655" t="str">
        <f>IFERROR(VLOOKUP(A655,'[1]TS Autopress'!$1:$1048576,2,0),"")</f>
        <v/>
      </c>
      <c r="C655" s="19" t="str">
        <f>IFERROR(VLOOKUP(A655,'[1]TS Autopress'!$1:$1048576,3,0),"")</f>
        <v/>
      </c>
      <c r="D655" s="20">
        <v>11000000</v>
      </c>
      <c r="E655" s="20">
        <v>9000000</v>
      </c>
      <c r="F655" s="13" t="s">
        <v>5399</v>
      </c>
      <c r="G655" s="20">
        <v>10230000</v>
      </c>
      <c r="H655" s="20">
        <v>9900000</v>
      </c>
      <c r="I655" s="20">
        <v>9350000</v>
      </c>
      <c r="J655" s="20">
        <v>8800000</v>
      </c>
      <c r="K655" s="25">
        <v>10590000</v>
      </c>
      <c r="L655" s="20">
        <f t="shared" si="40"/>
        <v>-410000</v>
      </c>
      <c r="M655" s="22">
        <f t="shared" si="41"/>
        <v>0.81818181818181823</v>
      </c>
      <c r="N655" s="23" t="str">
        <f>IFERROR(VLOOKUP(A655,'[1]CT AR'!$1:$1048576,2,0),"")</f>
        <v/>
      </c>
      <c r="O655" s="24" t="str">
        <f t="shared" ca="1" si="42"/>
        <v/>
      </c>
      <c r="P655" t="str">
        <f t="shared" si="43"/>
        <v/>
      </c>
    </row>
    <row r="656" spans="1:16" x14ac:dyDescent="0.3">
      <c r="A656" t="s">
        <v>6322</v>
      </c>
      <c r="B656" t="str">
        <f>IFERROR(VLOOKUP(A656,'[1]TS Autopress'!$1:$1048576,2,0),"")</f>
        <v/>
      </c>
      <c r="C656" s="19" t="str">
        <f>IFERROR(VLOOKUP(A656,'[1]TS Autopress'!$1:$1048576,3,0),"")</f>
        <v/>
      </c>
      <c r="D656" s="20">
        <v>12900000</v>
      </c>
      <c r="E656" s="20">
        <v>10800000</v>
      </c>
      <c r="F656" s="13" t="s">
        <v>5399</v>
      </c>
      <c r="G656" s="20">
        <v>11997000</v>
      </c>
      <c r="H656" s="20">
        <v>11610000</v>
      </c>
      <c r="I656" s="20">
        <v>10965000</v>
      </c>
      <c r="J656" s="20">
        <v>10320000</v>
      </c>
      <c r="K656" s="25">
        <v>12890000</v>
      </c>
      <c r="L656" s="20">
        <f t="shared" si="40"/>
        <v>-10000</v>
      </c>
      <c r="M656" s="22">
        <f t="shared" si="41"/>
        <v>0.83720930232558144</v>
      </c>
      <c r="N656" s="23" t="str">
        <f>IFERROR(VLOOKUP(A656,'[1]CT AR'!$1:$1048576,2,0),"")</f>
        <v/>
      </c>
      <c r="O656" s="24" t="str">
        <f t="shared" ca="1" si="42"/>
        <v/>
      </c>
      <c r="P656" t="str">
        <f t="shared" si="43"/>
        <v/>
      </c>
    </row>
    <row r="657" spans="1:16" x14ac:dyDescent="0.3">
      <c r="A657" t="s">
        <v>6323</v>
      </c>
      <c r="B657" t="str">
        <f>IFERROR(VLOOKUP(A657,'[1]TS Autopress'!$1:$1048576,2,0),"")</f>
        <v/>
      </c>
      <c r="C657" s="19" t="str">
        <f>IFERROR(VLOOKUP(A657,'[1]TS Autopress'!$1:$1048576,3,0),"")</f>
        <v/>
      </c>
      <c r="D657" s="20">
        <v>7900000</v>
      </c>
      <c r="E657" s="20">
        <v>6800000</v>
      </c>
      <c r="F657" s="13" t="s">
        <v>5399</v>
      </c>
      <c r="G657" s="20">
        <v>7347000</v>
      </c>
      <c r="H657" s="20">
        <v>7110000</v>
      </c>
      <c r="I657" s="20">
        <v>6715000</v>
      </c>
      <c r="J657" s="20">
        <v>6320000</v>
      </c>
      <c r="K657" s="25">
        <v>8190000</v>
      </c>
      <c r="L657" s="20">
        <f t="shared" ref="L657:L720" si="44">K657-D657</f>
        <v>290000</v>
      </c>
      <c r="M657" s="22">
        <f t="shared" ref="M657:M720" si="45">E657/D657</f>
        <v>0.86075949367088611</v>
      </c>
      <c r="N657" s="23" t="str">
        <f>IFERROR(VLOOKUP(A657,'[1]CT AR'!$1:$1048576,2,0),"")</f>
        <v/>
      </c>
      <c r="O657" s="24" t="str">
        <f t="shared" ref="O657:O720" ca="1" si="46">IF(N657="","",TODAY()-N657)</f>
        <v/>
      </c>
      <c r="P657" t="str">
        <f t="shared" ref="P657:P720" si="47">IF(N657="", "", IF(K657 &gt; D657, "SOBRE MERCADO", IF(K657 &lt; D657, "BAJO MERCADO", "ALINEADO")))</f>
        <v/>
      </c>
    </row>
    <row r="658" spans="1:16" x14ac:dyDescent="0.3">
      <c r="A658" t="s">
        <v>6324</v>
      </c>
      <c r="B658" t="str">
        <f>IFERROR(VLOOKUP(A658,'[1]TS Autopress'!$1:$1048576,2,0),"")</f>
        <v/>
      </c>
      <c r="C658" s="19" t="str">
        <f>IFERROR(VLOOKUP(A658,'[1]TS Autopress'!$1:$1048576,3,0),"")</f>
        <v/>
      </c>
      <c r="D658" s="20">
        <v>13800000</v>
      </c>
      <c r="E658" s="20">
        <v>11500000</v>
      </c>
      <c r="F658" s="13" t="s">
        <v>4033</v>
      </c>
      <c r="G658" s="20">
        <v>13800000</v>
      </c>
      <c r="H658" s="20">
        <v>13386000</v>
      </c>
      <c r="I658" s="20">
        <v>12972000</v>
      </c>
      <c r="J658" s="20">
        <v>12420000</v>
      </c>
      <c r="K658" s="25">
        <v>13690000</v>
      </c>
      <c r="L658" s="20">
        <f t="shared" si="44"/>
        <v>-110000</v>
      </c>
      <c r="M658" s="22">
        <f t="shared" si="45"/>
        <v>0.83333333333333337</v>
      </c>
      <c r="N658" s="23" t="str">
        <f>IFERROR(VLOOKUP(A658,'[1]CT AR'!$1:$1048576,2,0),"")</f>
        <v/>
      </c>
      <c r="O658" s="24" t="str">
        <f t="shared" ca="1" si="46"/>
        <v/>
      </c>
      <c r="P658" t="str">
        <f t="shared" si="47"/>
        <v/>
      </c>
    </row>
    <row r="659" spans="1:16" x14ac:dyDescent="0.3">
      <c r="A659" t="s">
        <v>6325</v>
      </c>
      <c r="B659" t="str">
        <f>IFERROR(VLOOKUP(A659,'[1]TS Autopress'!$1:$1048576,2,0),"")</f>
        <v/>
      </c>
      <c r="C659" s="19" t="str">
        <f>IFERROR(VLOOKUP(A659,'[1]TS Autopress'!$1:$1048576,3,0),"")</f>
        <v/>
      </c>
      <c r="D659" s="20">
        <v>18380000</v>
      </c>
      <c r="E659" s="20">
        <v>16000000</v>
      </c>
      <c r="F659" s="13" t="s">
        <v>4033</v>
      </c>
      <c r="G659" s="20">
        <v>18380000</v>
      </c>
      <c r="H659" s="20">
        <v>17828600</v>
      </c>
      <c r="I659" s="20">
        <v>17277200</v>
      </c>
      <c r="J659" s="20">
        <v>16542000</v>
      </c>
      <c r="K659" s="25">
        <v>19490000</v>
      </c>
      <c r="L659" s="20">
        <f t="shared" si="44"/>
        <v>1110000</v>
      </c>
      <c r="M659" s="22">
        <f t="shared" si="45"/>
        <v>0.87051142546245919</v>
      </c>
      <c r="N659" s="23" t="str">
        <f>IFERROR(VLOOKUP(A659,'[1]CT AR'!$1:$1048576,2,0),"")</f>
        <v/>
      </c>
      <c r="O659" s="24" t="str">
        <f t="shared" ca="1" si="46"/>
        <v/>
      </c>
      <c r="P659" t="str">
        <f t="shared" si="47"/>
        <v/>
      </c>
    </row>
    <row r="660" spans="1:16" x14ac:dyDescent="0.3">
      <c r="A660" t="s">
        <v>6326</v>
      </c>
      <c r="B660" t="str">
        <f>IFERROR(VLOOKUP(A660,'[1]TS Autopress'!$1:$1048576,2,0),"")</f>
        <v/>
      </c>
      <c r="C660" s="19" t="str">
        <f>IFERROR(VLOOKUP(A660,'[1]TS Autopress'!$1:$1048576,3,0),"")</f>
        <v/>
      </c>
      <c r="D660" s="20">
        <v>9200000</v>
      </c>
      <c r="E660" s="20">
        <v>7800000</v>
      </c>
      <c r="F660" s="13" t="s">
        <v>4033</v>
      </c>
      <c r="G660" s="20">
        <v>9200000</v>
      </c>
      <c r="H660" s="20">
        <v>8924000</v>
      </c>
      <c r="I660" s="20">
        <v>8648000</v>
      </c>
      <c r="J660" s="20">
        <v>8280000</v>
      </c>
      <c r="K660" s="25">
        <v>9290000</v>
      </c>
      <c r="L660" s="20">
        <f t="shared" si="44"/>
        <v>90000</v>
      </c>
      <c r="M660" s="22">
        <f t="shared" si="45"/>
        <v>0.84782608695652173</v>
      </c>
      <c r="N660" s="23" t="str">
        <f>IFERROR(VLOOKUP(A660,'[1]CT AR'!$1:$1048576,2,0),"")</f>
        <v/>
      </c>
      <c r="O660" s="24" t="str">
        <f t="shared" ca="1" si="46"/>
        <v/>
      </c>
      <c r="P660" t="str">
        <f t="shared" si="47"/>
        <v/>
      </c>
    </row>
    <row r="661" spans="1:16" x14ac:dyDescent="0.3">
      <c r="A661" t="s">
        <v>6327</v>
      </c>
      <c r="B661" t="str">
        <f>IFERROR(VLOOKUP(A661,'[1]TS Autopress'!$1:$1048576,2,0),"")</f>
        <v/>
      </c>
      <c r="C661" s="19" t="str">
        <f>IFERROR(VLOOKUP(A661,'[1]TS Autopress'!$1:$1048576,3,0),"")</f>
        <v/>
      </c>
      <c r="D661" s="20">
        <v>13400000</v>
      </c>
      <c r="E661" s="20">
        <v>11300000</v>
      </c>
      <c r="F661" s="13" t="s">
        <v>4033</v>
      </c>
      <c r="G661" s="20">
        <v>13400000</v>
      </c>
      <c r="H661" s="20">
        <v>12998000</v>
      </c>
      <c r="I661" s="20">
        <v>12596000</v>
      </c>
      <c r="J661" s="20">
        <v>12060000</v>
      </c>
      <c r="K661" s="25">
        <v>13190000</v>
      </c>
      <c r="L661" s="20">
        <f t="shared" si="44"/>
        <v>-210000</v>
      </c>
      <c r="M661" s="22">
        <f t="shared" si="45"/>
        <v>0.84328358208955223</v>
      </c>
      <c r="N661" s="23" t="str">
        <f>IFERROR(VLOOKUP(A661,'[1]CT AR'!$1:$1048576,2,0),"")</f>
        <v/>
      </c>
      <c r="O661" s="24" t="str">
        <f t="shared" ca="1" si="46"/>
        <v/>
      </c>
      <c r="P661" t="str">
        <f t="shared" si="47"/>
        <v/>
      </c>
    </row>
    <row r="662" spans="1:16" x14ac:dyDescent="0.3">
      <c r="A662" t="s">
        <v>6328</v>
      </c>
      <c r="B662" t="str">
        <f>IFERROR(VLOOKUP(A662,'[1]TS Autopress'!$1:$1048576,2,0),"")</f>
        <v/>
      </c>
      <c r="C662" s="19" t="str">
        <f>IFERROR(VLOOKUP(A662,'[1]TS Autopress'!$1:$1048576,3,0),"")</f>
        <v/>
      </c>
      <c r="D662" s="20">
        <v>12400000</v>
      </c>
      <c r="E662" s="20">
        <v>10100000</v>
      </c>
      <c r="F662" s="13" t="s">
        <v>4033</v>
      </c>
      <c r="G662" s="20">
        <v>12400000</v>
      </c>
      <c r="H662" s="20">
        <v>12028000</v>
      </c>
      <c r="I662" s="20">
        <v>11656000</v>
      </c>
      <c r="J662" s="20">
        <v>11160000</v>
      </c>
      <c r="K662" s="25">
        <v>11990000</v>
      </c>
      <c r="L662" s="20">
        <f t="shared" si="44"/>
        <v>-410000</v>
      </c>
      <c r="M662" s="22">
        <f t="shared" si="45"/>
        <v>0.81451612903225812</v>
      </c>
      <c r="N662" s="23" t="str">
        <f>IFERROR(VLOOKUP(A662,'[1]CT AR'!$1:$1048576,2,0),"")</f>
        <v/>
      </c>
      <c r="O662" s="24" t="str">
        <f t="shared" ca="1" si="46"/>
        <v/>
      </c>
      <c r="P662" t="str">
        <f t="shared" si="47"/>
        <v/>
      </c>
    </row>
    <row r="663" spans="1:16" x14ac:dyDescent="0.3">
      <c r="A663" t="s">
        <v>6329</v>
      </c>
      <c r="B663" t="str">
        <f>IFERROR(VLOOKUP(A663,'[1]TS Autopress'!$1:$1048576,2,0),"")</f>
        <v/>
      </c>
      <c r="C663" s="19" t="str">
        <f>IFERROR(VLOOKUP(A663,'[1]TS Autopress'!$1:$1048576,3,0),"")</f>
        <v/>
      </c>
      <c r="D663" s="20">
        <v>27400000</v>
      </c>
      <c r="E663" s="20">
        <v>23000000</v>
      </c>
      <c r="F663" s="13" t="s">
        <v>5399</v>
      </c>
      <c r="G663" s="20">
        <v>25482000</v>
      </c>
      <c r="H663" s="20">
        <v>24660000</v>
      </c>
      <c r="I663" s="20">
        <v>23290000</v>
      </c>
      <c r="J663" s="20">
        <v>21920000</v>
      </c>
      <c r="K663" s="25">
        <v>26990000</v>
      </c>
      <c r="L663" s="20">
        <f t="shared" si="44"/>
        <v>-410000</v>
      </c>
      <c r="M663" s="22">
        <f t="shared" si="45"/>
        <v>0.83941605839416056</v>
      </c>
      <c r="N663" s="23" t="str">
        <f>IFERROR(VLOOKUP(A663,'[1]CT AR'!$1:$1048576,2,0),"")</f>
        <v/>
      </c>
      <c r="O663" s="24" t="str">
        <f t="shared" ca="1" si="46"/>
        <v/>
      </c>
      <c r="P663" t="str">
        <f t="shared" si="47"/>
        <v/>
      </c>
    </row>
    <row r="664" spans="1:16" x14ac:dyDescent="0.3">
      <c r="A664" t="s">
        <v>6330</v>
      </c>
      <c r="B664" t="str">
        <f>IFERROR(VLOOKUP(A664,'[1]TS Autopress'!$1:$1048576,2,0),"")</f>
        <v/>
      </c>
      <c r="C664" s="19" t="str">
        <f>IFERROR(VLOOKUP(A664,'[1]TS Autopress'!$1:$1048576,3,0),"")</f>
        <v/>
      </c>
      <c r="D664" s="20">
        <v>8400000</v>
      </c>
      <c r="E664" s="20">
        <v>7000000</v>
      </c>
      <c r="F664" s="13" t="s">
        <v>5398</v>
      </c>
      <c r="G664" s="20">
        <v>8652000</v>
      </c>
      <c r="H664" s="20">
        <v>8400000</v>
      </c>
      <c r="I664" s="20">
        <v>8316000</v>
      </c>
      <c r="J664" s="20">
        <v>7812000</v>
      </c>
      <c r="K664" s="25">
        <v>8590000</v>
      </c>
      <c r="L664" s="20">
        <f t="shared" si="44"/>
        <v>190000</v>
      </c>
      <c r="M664" s="22">
        <f t="shared" si="45"/>
        <v>0.83333333333333337</v>
      </c>
      <c r="N664" s="23" t="str">
        <f>IFERROR(VLOOKUP(A664,'[1]CT AR'!$1:$1048576,2,0),"")</f>
        <v/>
      </c>
      <c r="O664" s="24" t="str">
        <f t="shared" ca="1" si="46"/>
        <v/>
      </c>
      <c r="P664" t="str">
        <f t="shared" si="47"/>
        <v/>
      </c>
    </row>
    <row r="665" spans="1:16" x14ac:dyDescent="0.3">
      <c r="A665" t="s">
        <v>5582</v>
      </c>
      <c r="B665" t="str">
        <f>IFERROR(VLOOKUP(A665,'[1]TS Autopress'!$1:$1048576,2,0),"")</f>
        <v/>
      </c>
      <c r="C665" s="19" t="str">
        <f>IFERROR(VLOOKUP(A665,'[1]TS Autopress'!$1:$1048576,3,0),"")</f>
        <v/>
      </c>
      <c r="D665" s="20">
        <v>36900000</v>
      </c>
      <c r="E665" s="20">
        <v>30500000</v>
      </c>
      <c r="F665" s="13" t="s">
        <v>5398</v>
      </c>
      <c r="G665" s="20">
        <v>38007000</v>
      </c>
      <c r="H665" s="20">
        <v>36900000</v>
      </c>
      <c r="I665" s="20">
        <v>36531000</v>
      </c>
      <c r="J665" s="20">
        <v>34317000</v>
      </c>
      <c r="K665" s="25">
        <v>36590000</v>
      </c>
      <c r="L665" s="20">
        <f t="shared" si="44"/>
        <v>-310000</v>
      </c>
      <c r="M665" s="22">
        <f t="shared" si="45"/>
        <v>0.82655826558265577</v>
      </c>
      <c r="N665" s="23" t="str">
        <f>IFERROR(VLOOKUP(A665,'[1]CT AR'!$1:$1048576,2,0),"")</f>
        <v/>
      </c>
      <c r="O665" s="24" t="str">
        <f t="shared" ca="1" si="46"/>
        <v/>
      </c>
      <c r="P665" t="str">
        <f t="shared" si="47"/>
        <v/>
      </c>
    </row>
    <row r="666" spans="1:16" x14ac:dyDescent="0.3">
      <c r="A666" t="s">
        <v>5264</v>
      </c>
      <c r="B666" t="str">
        <f>IFERROR(VLOOKUP(A666,'[1]TS Autopress'!$1:$1048576,2,0),"")</f>
        <v>FORD</v>
      </c>
      <c r="C666" s="19" t="str">
        <f>IFERROR(VLOOKUP(A666,'[1]TS Autopress'!$1:$1048576,3,0),"")</f>
        <v>NUEVO MUSTANG</v>
      </c>
      <c r="D666" s="20">
        <v>45400000</v>
      </c>
      <c r="E666" s="20">
        <v>40000000</v>
      </c>
      <c r="F666" s="13" t="s">
        <v>5398</v>
      </c>
      <c r="G666" s="20">
        <v>46762000</v>
      </c>
      <c r="H666" s="20">
        <v>45400000</v>
      </c>
      <c r="I666" s="20">
        <v>44946000</v>
      </c>
      <c r="J666" s="20">
        <v>42222000</v>
      </c>
      <c r="K666" s="25">
        <v>45990000</v>
      </c>
      <c r="L666" s="20">
        <f t="shared" si="44"/>
        <v>590000</v>
      </c>
      <c r="M666" s="22">
        <f t="shared" si="45"/>
        <v>0.88105726872246692</v>
      </c>
      <c r="N666" s="23" t="str">
        <f>IFERROR(VLOOKUP(A666,'[1]CT AR'!$1:$1048576,2,0),"")</f>
        <v/>
      </c>
      <c r="O666" s="24" t="str">
        <f t="shared" ca="1" si="46"/>
        <v/>
      </c>
      <c r="P666" t="str">
        <f t="shared" si="47"/>
        <v/>
      </c>
    </row>
    <row r="667" spans="1:16" x14ac:dyDescent="0.3">
      <c r="A667" t="s">
        <v>6331</v>
      </c>
      <c r="B667" t="str">
        <f>IFERROR(VLOOKUP(A667,'[1]TS Autopress'!$1:$1048576,2,0),"")</f>
        <v/>
      </c>
      <c r="C667" s="19" t="str">
        <f>IFERROR(VLOOKUP(A667,'[1]TS Autopress'!$1:$1048576,3,0),"")</f>
        <v/>
      </c>
      <c r="D667" s="20">
        <v>6200000</v>
      </c>
      <c r="E667" s="20">
        <v>5200000</v>
      </c>
      <c r="F667" s="13" t="s">
        <v>5398</v>
      </c>
      <c r="G667" s="20">
        <v>6386000</v>
      </c>
      <c r="H667" s="20">
        <v>6200000</v>
      </c>
      <c r="I667" s="20">
        <v>6138000</v>
      </c>
      <c r="J667" s="20">
        <v>5766000</v>
      </c>
      <c r="K667" s="25">
        <v>6490000</v>
      </c>
      <c r="L667" s="20">
        <f t="shared" si="44"/>
        <v>290000</v>
      </c>
      <c r="M667" s="22">
        <f t="shared" si="45"/>
        <v>0.83870967741935487</v>
      </c>
      <c r="N667" s="23" t="str">
        <f>IFERROR(VLOOKUP(A667,'[1]CT AR'!$1:$1048576,2,0),"")</f>
        <v/>
      </c>
      <c r="O667" s="24" t="str">
        <f t="shared" ca="1" si="46"/>
        <v/>
      </c>
      <c r="P667" t="str">
        <f t="shared" si="47"/>
        <v/>
      </c>
    </row>
    <row r="668" spans="1:16" x14ac:dyDescent="0.3">
      <c r="A668" t="s">
        <v>6332</v>
      </c>
      <c r="B668" t="str">
        <f>IFERROR(VLOOKUP(A668,'[1]TS Autopress'!$1:$1048576,2,0),"")</f>
        <v/>
      </c>
      <c r="C668" s="19" t="str">
        <f>IFERROR(VLOOKUP(A668,'[1]TS Autopress'!$1:$1048576,3,0),"")</f>
        <v/>
      </c>
      <c r="D668" s="20">
        <v>30000000</v>
      </c>
      <c r="E668" s="20">
        <v>25000000</v>
      </c>
      <c r="F668" s="13" t="s">
        <v>5398</v>
      </c>
      <c r="G668" s="20">
        <v>30900000</v>
      </c>
      <c r="H668" s="20">
        <v>30000000</v>
      </c>
      <c r="I668" s="20">
        <v>29700000</v>
      </c>
      <c r="J668" s="20">
        <v>27900000</v>
      </c>
      <c r="K668" s="25">
        <v>29990000</v>
      </c>
      <c r="L668" s="20">
        <f t="shared" si="44"/>
        <v>-10000</v>
      </c>
      <c r="M668" s="22">
        <f t="shared" si="45"/>
        <v>0.83333333333333337</v>
      </c>
      <c r="N668" s="23" t="str">
        <f>IFERROR(VLOOKUP(A668,'[1]CT AR'!$1:$1048576,2,0),"")</f>
        <v/>
      </c>
      <c r="O668" s="24" t="str">
        <f t="shared" ca="1" si="46"/>
        <v/>
      </c>
      <c r="P668" t="str">
        <f t="shared" si="47"/>
        <v/>
      </c>
    </row>
    <row r="669" spans="1:16" x14ac:dyDescent="0.3">
      <c r="A669" t="s">
        <v>6333</v>
      </c>
      <c r="B669" t="str">
        <f>IFERROR(VLOOKUP(A669,'[1]TS Autopress'!$1:$1048576,2,0),"")</f>
        <v/>
      </c>
      <c r="C669" s="19" t="str">
        <f>IFERROR(VLOOKUP(A669,'[1]TS Autopress'!$1:$1048576,3,0),"")</f>
        <v/>
      </c>
      <c r="D669" s="20">
        <v>64000000</v>
      </c>
      <c r="E669" s="20">
        <v>52500000</v>
      </c>
      <c r="F669" s="13" t="s">
        <v>5399</v>
      </c>
      <c r="G669" s="20">
        <v>59520000</v>
      </c>
      <c r="H669" s="20">
        <v>57600000</v>
      </c>
      <c r="I669" s="20">
        <v>54400000</v>
      </c>
      <c r="J669" s="20">
        <v>51200000</v>
      </c>
      <c r="K669" s="25">
        <v>59990000</v>
      </c>
      <c r="L669" s="20">
        <f t="shared" si="44"/>
        <v>-4010000</v>
      </c>
      <c r="M669" s="22">
        <f t="shared" si="45"/>
        <v>0.8203125</v>
      </c>
      <c r="N669" s="23" t="str">
        <f>IFERROR(VLOOKUP(A669,'[1]CT AR'!$1:$1048576,2,0),"")</f>
        <v/>
      </c>
      <c r="O669" s="24" t="str">
        <f t="shared" ca="1" si="46"/>
        <v/>
      </c>
      <c r="P669" t="str">
        <f t="shared" si="47"/>
        <v/>
      </c>
    </row>
    <row r="670" spans="1:16" x14ac:dyDescent="0.3">
      <c r="A670" t="s">
        <v>6334</v>
      </c>
      <c r="B670" t="str">
        <f>IFERROR(VLOOKUP(A670,'[1]TS Autopress'!$1:$1048576,2,0),"")</f>
        <v/>
      </c>
      <c r="C670" s="19" t="str">
        <f>IFERROR(VLOOKUP(A670,'[1]TS Autopress'!$1:$1048576,3,0),"")</f>
        <v/>
      </c>
      <c r="D670" s="20">
        <v>16000000</v>
      </c>
      <c r="E670" s="20">
        <v>13900000</v>
      </c>
      <c r="F670" s="13" t="s">
        <v>5398</v>
      </c>
      <c r="G670" s="20">
        <v>16480000</v>
      </c>
      <c r="H670" s="20">
        <v>16000000</v>
      </c>
      <c r="I670" s="20">
        <v>15840000</v>
      </c>
      <c r="J670" s="20">
        <v>14880000</v>
      </c>
      <c r="K670" s="25">
        <v>16490000</v>
      </c>
      <c r="L670" s="20">
        <f t="shared" si="44"/>
        <v>490000</v>
      </c>
      <c r="M670" s="22">
        <f t="shared" si="45"/>
        <v>0.86875000000000002</v>
      </c>
      <c r="N670" s="23" t="str">
        <f>IFERROR(VLOOKUP(A670,'[1]CT AR'!$1:$1048576,2,0),"")</f>
        <v/>
      </c>
      <c r="O670" s="24" t="str">
        <f t="shared" ca="1" si="46"/>
        <v/>
      </c>
      <c r="P670" t="str">
        <f t="shared" si="47"/>
        <v/>
      </c>
    </row>
    <row r="671" spans="1:16" x14ac:dyDescent="0.3">
      <c r="A671" t="s">
        <v>6335</v>
      </c>
      <c r="B671" t="str">
        <f>IFERROR(VLOOKUP(A671,'[1]TS Autopress'!$1:$1048576,2,0),"")</f>
        <v/>
      </c>
      <c r="C671" s="19" t="str">
        <f>IFERROR(VLOOKUP(A671,'[1]TS Autopress'!$1:$1048576,3,0),"")</f>
        <v/>
      </c>
      <c r="D671" s="20">
        <v>7000000</v>
      </c>
      <c r="E671" s="20">
        <v>5700000</v>
      </c>
      <c r="F671" s="13" t="s">
        <v>5398</v>
      </c>
      <c r="G671" s="20">
        <v>7210000</v>
      </c>
      <c r="H671" s="20">
        <v>7000000</v>
      </c>
      <c r="I671" s="20">
        <v>6930000</v>
      </c>
      <c r="J671" s="20">
        <v>6510000</v>
      </c>
      <c r="K671" s="25">
        <v>6990000</v>
      </c>
      <c r="L671" s="20">
        <f t="shared" si="44"/>
        <v>-10000</v>
      </c>
      <c r="M671" s="22">
        <f t="shared" si="45"/>
        <v>0.81428571428571428</v>
      </c>
      <c r="N671" s="23" t="str">
        <f>IFERROR(VLOOKUP(A671,'[1]CT AR'!$1:$1048576,2,0),"")</f>
        <v/>
      </c>
      <c r="O671" s="24" t="str">
        <f t="shared" ca="1" si="46"/>
        <v/>
      </c>
      <c r="P671" t="str">
        <f t="shared" si="47"/>
        <v/>
      </c>
    </row>
    <row r="672" spans="1:16" x14ac:dyDescent="0.3">
      <c r="A672" t="s">
        <v>6336</v>
      </c>
      <c r="B672" t="str">
        <f>IFERROR(VLOOKUP(A672,'[1]TS Autopress'!$1:$1048576,2,0),"")</f>
        <v/>
      </c>
      <c r="C672" s="19" t="str">
        <f>IFERROR(VLOOKUP(A672,'[1]TS Autopress'!$1:$1048576,3,0),"")</f>
        <v/>
      </c>
      <c r="D672" s="20">
        <v>10900000</v>
      </c>
      <c r="E672" s="20">
        <v>8900000</v>
      </c>
      <c r="F672" s="13" t="s">
        <v>5398</v>
      </c>
      <c r="G672" s="20">
        <v>11227000</v>
      </c>
      <c r="H672" s="20">
        <v>10900000</v>
      </c>
      <c r="I672" s="20">
        <v>10791000</v>
      </c>
      <c r="J672" s="20">
        <v>10137000</v>
      </c>
      <c r="K672" s="25">
        <v>10890000</v>
      </c>
      <c r="L672" s="20">
        <f t="shared" si="44"/>
        <v>-10000</v>
      </c>
      <c r="M672" s="22">
        <f t="shared" si="45"/>
        <v>0.8165137614678899</v>
      </c>
      <c r="N672" s="23" t="str">
        <f>IFERROR(VLOOKUP(A672,'[1]CT AR'!$1:$1048576,2,0),"")</f>
        <v/>
      </c>
      <c r="O672" s="24" t="str">
        <f t="shared" ca="1" si="46"/>
        <v/>
      </c>
      <c r="P672" t="str">
        <f t="shared" si="47"/>
        <v/>
      </c>
    </row>
    <row r="673" spans="1:16" x14ac:dyDescent="0.3">
      <c r="A673" t="s">
        <v>6337</v>
      </c>
      <c r="B673" t="str">
        <f>IFERROR(VLOOKUP(A673,'[1]TS Autopress'!$1:$1048576,2,0),"")</f>
        <v/>
      </c>
      <c r="C673" s="19" t="str">
        <f>IFERROR(VLOOKUP(A673,'[1]TS Autopress'!$1:$1048576,3,0),"")</f>
        <v/>
      </c>
      <c r="D673" s="20">
        <v>17000000</v>
      </c>
      <c r="E673" s="20">
        <v>13500000</v>
      </c>
      <c r="F673" s="13" t="s">
        <v>5398</v>
      </c>
      <c r="G673" s="20">
        <v>17510000</v>
      </c>
      <c r="H673" s="20">
        <v>17000000</v>
      </c>
      <c r="I673" s="20">
        <v>16830000</v>
      </c>
      <c r="J673" s="20">
        <v>15810000</v>
      </c>
      <c r="K673" s="25">
        <v>16490000</v>
      </c>
      <c r="L673" s="20">
        <f t="shared" si="44"/>
        <v>-510000</v>
      </c>
      <c r="M673" s="22">
        <f t="shared" si="45"/>
        <v>0.79411764705882348</v>
      </c>
      <c r="N673" s="23" t="str">
        <f>IFERROR(VLOOKUP(A673,'[1]CT AR'!$1:$1048576,2,0),"")</f>
        <v/>
      </c>
      <c r="O673" s="24" t="str">
        <f t="shared" ca="1" si="46"/>
        <v/>
      </c>
      <c r="P673" t="str">
        <f t="shared" si="47"/>
        <v/>
      </c>
    </row>
    <row r="674" spans="1:16" x14ac:dyDescent="0.3">
      <c r="A674" t="s">
        <v>6338</v>
      </c>
      <c r="B674" t="str">
        <f>IFERROR(VLOOKUP(A674,'[1]TS Autopress'!$1:$1048576,2,0),"")</f>
        <v/>
      </c>
      <c r="C674" s="19" t="str">
        <f>IFERROR(VLOOKUP(A674,'[1]TS Autopress'!$1:$1048576,3,0),"")</f>
        <v/>
      </c>
      <c r="D674" s="20">
        <v>9400000</v>
      </c>
      <c r="E674" s="20">
        <v>8000000</v>
      </c>
      <c r="F674" s="13" t="s">
        <v>5398</v>
      </c>
      <c r="G674" s="20">
        <v>9682000</v>
      </c>
      <c r="H674" s="20">
        <v>9400000</v>
      </c>
      <c r="I674" s="20">
        <v>9306000</v>
      </c>
      <c r="J674" s="20">
        <v>8742000</v>
      </c>
      <c r="K674" s="25">
        <v>9690000</v>
      </c>
      <c r="L674" s="20">
        <f t="shared" si="44"/>
        <v>290000</v>
      </c>
      <c r="M674" s="22">
        <f t="shared" si="45"/>
        <v>0.85106382978723405</v>
      </c>
      <c r="N674" s="23" t="str">
        <f>IFERROR(VLOOKUP(A674,'[1]CT AR'!$1:$1048576,2,0),"")</f>
        <v/>
      </c>
      <c r="O674" s="24" t="str">
        <f t="shared" ca="1" si="46"/>
        <v/>
      </c>
      <c r="P674" t="str">
        <f t="shared" si="47"/>
        <v/>
      </c>
    </row>
    <row r="675" spans="1:16" x14ac:dyDescent="0.3">
      <c r="A675" t="s">
        <v>6339</v>
      </c>
      <c r="B675" t="str">
        <f>IFERROR(VLOOKUP(A675,'[1]TS Autopress'!$1:$1048576,2,0),"")</f>
        <v/>
      </c>
      <c r="C675" s="19" t="str">
        <f>IFERROR(VLOOKUP(A675,'[1]TS Autopress'!$1:$1048576,3,0),"")</f>
        <v/>
      </c>
      <c r="D675" s="20">
        <v>7900000</v>
      </c>
      <c r="E675" s="20">
        <v>6600000</v>
      </c>
      <c r="F675" s="13" t="s">
        <v>5398</v>
      </c>
      <c r="G675" s="20">
        <v>8137000</v>
      </c>
      <c r="H675" s="20">
        <v>7900000</v>
      </c>
      <c r="I675" s="20">
        <v>7821000</v>
      </c>
      <c r="J675" s="20">
        <v>7347000</v>
      </c>
      <c r="K675" s="25">
        <v>8190000</v>
      </c>
      <c r="L675" s="20">
        <f t="shared" si="44"/>
        <v>290000</v>
      </c>
      <c r="M675" s="22">
        <f t="shared" si="45"/>
        <v>0.83544303797468356</v>
      </c>
      <c r="N675" s="23" t="str">
        <f>IFERROR(VLOOKUP(A675,'[1]CT AR'!$1:$1048576,2,0),"")</f>
        <v/>
      </c>
      <c r="O675" s="24" t="str">
        <f t="shared" ca="1" si="46"/>
        <v/>
      </c>
      <c r="P675" t="str">
        <f t="shared" si="47"/>
        <v/>
      </c>
    </row>
    <row r="676" spans="1:16" x14ac:dyDescent="0.3">
      <c r="A676" t="s">
        <v>6340</v>
      </c>
      <c r="B676" t="str">
        <f>IFERROR(VLOOKUP(A676,'[1]TS Autopress'!$1:$1048576,2,0),"")</f>
        <v/>
      </c>
      <c r="C676" s="19" t="str">
        <f>IFERROR(VLOOKUP(A676,'[1]TS Autopress'!$1:$1048576,3,0),"")</f>
        <v/>
      </c>
      <c r="D676" s="20">
        <v>12800000</v>
      </c>
      <c r="E676" s="20">
        <v>10700000</v>
      </c>
      <c r="F676" s="13" t="s">
        <v>5398</v>
      </c>
      <c r="G676" s="20">
        <v>13184000</v>
      </c>
      <c r="H676" s="20">
        <v>12800000</v>
      </c>
      <c r="I676" s="20">
        <v>12672000</v>
      </c>
      <c r="J676" s="20">
        <v>11904000</v>
      </c>
      <c r="K676" s="25">
        <v>12790000</v>
      </c>
      <c r="L676" s="20">
        <f t="shared" si="44"/>
        <v>-10000</v>
      </c>
      <c r="M676" s="22">
        <f t="shared" si="45"/>
        <v>0.8359375</v>
      </c>
      <c r="N676" s="23" t="str">
        <f>IFERROR(VLOOKUP(A676,'[1]CT AR'!$1:$1048576,2,0),"")</f>
        <v/>
      </c>
      <c r="O676" s="24" t="str">
        <f t="shared" ca="1" si="46"/>
        <v/>
      </c>
      <c r="P676" t="str">
        <f t="shared" si="47"/>
        <v/>
      </c>
    </row>
    <row r="677" spans="1:16" x14ac:dyDescent="0.3">
      <c r="A677" t="s">
        <v>6341</v>
      </c>
      <c r="B677" t="str">
        <f>IFERROR(VLOOKUP(A677,'[1]TS Autopress'!$1:$1048576,2,0),"")</f>
        <v/>
      </c>
      <c r="C677" s="19" t="str">
        <f>IFERROR(VLOOKUP(A677,'[1]TS Autopress'!$1:$1048576,3,0),"")</f>
        <v/>
      </c>
      <c r="D677" s="20">
        <v>14900000</v>
      </c>
      <c r="E677" s="20">
        <v>12500000</v>
      </c>
      <c r="F677" s="13" t="s">
        <v>5398</v>
      </c>
      <c r="G677" s="20">
        <v>15347000</v>
      </c>
      <c r="H677" s="20">
        <v>14900000</v>
      </c>
      <c r="I677" s="20">
        <v>14751000</v>
      </c>
      <c r="J677" s="20">
        <v>13857000</v>
      </c>
      <c r="K677" s="25">
        <v>15290000</v>
      </c>
      <c r="L677" s="20">
        <f t="shared" si="44"/>
        <v>390000</v>
      </c>
      <c r="M677" s="22">
        <f t="shared" si="45"/>
        <v>0.83892617449664431</v>
      </c>
      <c r="N677" s="23" t="str">
        <f>IFERROR(VLOOKUP(A677,'[1]CT AR'!$1:$1048576,2,0),"")</f>
        <v/>
      </c>
      <c r="O677" s="24" t="str">
        <f t="shared" ca="1" si="46"/>
        <v/>
      </c>
      <c r="P677" t="str">
        <f t="shared" si="47"/>
        <v/>
      </c>
    </row>
    <row r="678" spans="1:16" x14ac:dyDescent="0.3">
      <c r="A678" t="s">
        <v>6342</v>
      </c>
      <c r="B678" t="str">
        <f>IFERROR(VLOOKUP(A678,'[1]TS Autopress'!$1:$1048576,2,0),"")</f>
        <v/>
      </c>
      <c r="C678" s="19" t="str">
        <f>IFERROR(VLOOKUP(A678,'[1]TS Autopress'!$1:$1048576,3,0),"")</f>
        <v/>
      </c>
      <c r="D678" s="20">
        <v>11100000</v>
      </c>
      <c r="E678" s="20">
        <v>9300000</v>
      </c>
      <c r="F678" s="13" t="s">
        <v>5398</v>
      </c>
      <c r="G678" s="20">
        <v>11433000</v>
      </c>
      <c r="H678" s="20">
        <v>11100000</v>
      </c>
      <c r="I678" s="20">
        <v>10989000</v>
      </c>
      <c r="J678" s="20">
        <v>10323000</v>
      </c>
      <c r="K678" s="25">
        <v>11290000</v>
      </c>
      <c r="L678" s="20">
        <f t="shared" si="44"/>
        <v>190000</v>
      </c>
      <c r="M678" s="22">
        <f t="shared" si="45"/>
        <v>0.83783783783783783</v>
      </c>
      <c r="N678" s="23" t="str">
        <f>IFERROR(VLOOKUP(A678,'[1]CT AR'!$1:$1048576,2,0),"")</f>
        <v/>
      </c>
      <c r="O678" s="24" t="str">
        <f t="shared" ca="1" si="46"/>
        <v/>
      </c>
      <c r="P678" t="str">
        <f t="shared" si="47"/>
        <v/>
      </c>
    </row>
    <row r="679" spans="1:16" x14ac:dyDescent="0.3">
      <c r="A679" t="s">
        <v>6343</v>
      </c>
      <c r="B679" t="str">
        <f>IFERROR(VLOOKUP(A679,'[1]TS Autopress'!$1:$1048576,2,0),"")</f>
        <v/>
      </c>
      <c r="C679" s="19" t="str">
        <f>IFERROR(VLOOKUP(A679,'[1]TS Autopress'!$1:$1048576,3,0),"")</f>
        <v/>
      </c>
      <c r="D679" s="20">
        <v>8900000</v>
      </c>
      <c r="E679" s="20">
        <v>7400000</v>
      </c>
      <c r="F679" s="13" t="s">
        <v>5398</v>
      </c>
      <c r="G679" s="20">
        <v>9167000</v>
      </c>
      <c r="H679" s="20">
        <v>8900000</v>
      </c>
      <c r="I679" s="20">
        <v>8811000</v>
      </c>
      <c r="J679" s="20">
        <v>8277000</v>
      </c>
      <c r="K679" s="25">
        <v>8990000</v>
      </c>
      <c r="L679" s="20">
        <f t="shared" si="44"/>
        <v>90000</v>
      </c>
      <c r="M679" s="22">
        <f t="shared" si="45"/>
        <v>0.8314606741573034</v>
      </c>
      <c r="N679" s="23" t="str">
        <f>IFERROR(VLOOKUP(A679,'[1]CT AR'!$1:$1048576,2,0),"")</f>
        <v/>
      </c>
      <c r="O679" s="24" t="str">
        <f t="shared" ca="1" si="46"/>
        <v/>
      </c>
      <c r="P679" t="str">
        <f t="shared" si="47"/>
        <v/>
      </c>
    </row>
    <row r="680" spans="1:16" x14ac:dyDescent="0.3">
      <c r="A680" t="s">
        <v>6344</v>
      </c>
      <c r="B680" t="str">
        <f>IFERROR(VLOOKUP(A680,'[1]TS Autopress'!$1:$1048576,2,0),"")</f>
        <v/>
      </c>
      <c r="C680" s="19" t="str">
        <f>IFERROR(VLOOKUP(A680,'[1]TS Autopress'!$1:$1048576,3,0),"")</f>
        <v/>
      </c>
      <c r="D680" s="20">
        <v>12200000</v>
      </c>
      <c r="E680" s="20">
        <v>10000000</v>
      </c>
      <c r="F680" s="13" t="s">
        <v>5398</v>
      </c>
      <c r="G680" s="20">
        <v>12566000</v>
      </c>
      <c r="H680" s="20">
        <v>12200000</v>
      </c>
      <c r="I680" s="20">
        <v>12078000</v>
      </c>
      <c r="J680" s="20">
        <v>11346000</v>
      </c>
      <c r="K680" s="25">
        <v>11990000</v>
      </c>
      <c r="L680" s="20">
        <f t="shared" si="44"/>
        <v>-210000</v>
      </c>
      <c r="M680" s="22">
        <f t="shared" si="45"/>
        <v>0.81967213114754101</v>
      </c>
      <c r="N680" s="23" t="str">
        <f>IFERROR(VLOOKUP(A680,'[1]CT AR'!$1:$1048576,2,0),"")</f>
        <v/>
      </c>
      <c r="O680" s="24" t="str">
        <f t="shared" ca="1" si="46"/>
        <v/>
      </c>
      <c r="P680" t="str">
        <f t="shared" si="47"/>
        <v/>
      </c>
    </row>
    <row r="681" spans="1:16" x14ac:dyDescent="0.3">
      <c r="A681" t="s">
        <v>5577</v>
      </c>
      <c r="B681" t="str">
        <f>IFERROR(VLOOKUP(A681,'[1]TS Autopress'!$1:$1048576,2,0),"")</f>
        <v/>
      </c>
      <c r="C681" s="19" t="str">
        <f>IFERROR(VLOOKUP(A681,'[1]TS Autopress'!$1:$1048576,3,0),"")</f>
        <v/>
      </c>
      <c r="D681" s="20">
        <v>11300000</v>
      </c>
      <c r="E681" s="20">
        <v>9000000</v>
      </c>
      <c r="F681" s="13" t="s">
        <v>5398</v>
      </c>
      <c r="G681" s="20">
        <v>11639000</v>
      </c>
      <c r="H681" s="20">
        <v>11300000</v>
      </c>
      <c r="I681" s="20">
        <v>11187000</v>
      </c>
      <c r="J681" s="20">
        <v>10509000</v>
      </c>
      <c r="K681" s="25">
        <v>11290000</v>
      </c>
      <c r="L681" s="20">
        <f t="shared" si="44"/>
        <v>-10000</v>
      </c>
      <c r="M681" s="22">
        <f t="shared" si="45"/>
        <v>0.79646017699115046</v>
      </c>
      <c r="N681" s="23" t="str">
        <f>IFERROR(VLOOKUP(A681,'[1]CT AR'!$1:$1048576,2,0),"")</f>
        <v/>
      </c>
      <c r="O681" s="24" t="str">
        <f t="shared" ca="1" si="46"/>
        <v/>
      </c>
      <c r="P681" t="str">
        <f t="shared" si="47"/>
        <v/>
      </c>
    </row>
    <row r="682" spans="1:16" x14ac:dyDescent="0.3">
      <c r="A682" t="s">
        <v>6345</v>
      </c>
      <c r="B682" t="str">
        <f>IFERROR(VLOOKUP(A682,'[1]TS Autopress'!$1:$1048576,2,0),"")</f>
        <v/>
      </c>
      <c r="C682" s="19" t="str">
        <f>IFERROR(VLOOKUP(A682,'[1]TS Autopress'!$1:$1048576,3,0),"")</f>
        <v/>
      </c>
      <c r="D682" s="20">
        <v>8400000</v>
      </c>
      <c r="E682" s="20">
        <v>7000000</v>
      </c>
      <c r="F682" s="13" t="s">
        <v>5398</v>
      </c>
      <c r="G682" s="20">
        <v>8652000</v>
      </c>
      <c r="H682" s="20">
        <v>8400000</v>
      </c>
      <c r="I682" s="20">
        <v>8316000</v>
      </c>
      <c r="J682" s="20">
        <v>7812000</v>
      </c>
      <c r="K682" s="25">
        <v>8490000</v>
      </c>
      <c r="L682" s="20">
        <f t="shared" si="44"/>
        <v>90000</v>
      </c>
      <c r="M682" s="22">
        <f t="shared" si="45"/>
        <v>0.83333333333333337</v>
      </c>
      <c r="N682" s="23" t="str">
        <f>IFERROR(VLOOKUP(A682,'[1]CT AR'!$1:$1048576,2,0),"")</f>
        <v/>
      </c>
      <c r="O682" s="24" t="str">
        <f t="shared" ca="1" si="46"/>
        <v/>
      </c>
      <c r="P682" t="str">
        <f t="shared" si="47"/>
        <v/>
      </c>
    </row>
    <row r="683" spans="1:16" x14ac:dyDescent="0.3">
      <c r="A683" t="s">
        <v>6346</v>
      </c>
      <c r="B683" t="str">
        <f>IFERROR(VLOOKUP(A683,'[1]TS Autopress'!$1:$1048576,2,0),"")</f>
        <v/>
      </c>
      <c r="C683" s="19" t="str">
        <f>IFERROR(VLOOKUP(A683,'[1]TS Autopress'!$1:$1048576,3,0),"")</f>
        <v/>
      </c>
      <c r="D683" s="20">
        <v>11100000</v>
      </c>
      <c r="E683" s="20">
        <v>9600000</v>
      </c>
      <c r="F683" s="13" t="s">
        <v>5398</v>
      </c>
      <c r="G683" s="20">
        <v>11433000</v>
      </c>
      <c r="H683" s="20">
        <v>11100000</v>
      </c>
      <c r="I683" s="20">
        <v>10989000</v>
      </c>
      <c r="J683" s="20">
        <v>10323000</v>
      </c>
      <c r="K683" s="25">
        <v>11390000</v>
      </c>
      <c r="L683" s="20">
        <f t="shared" si="44"/>
        <v>290000</v>
      </c>
      <c r="M683" s="22">
        <f t="shared" si="45"/>
        <v>0.86486486486486491</v>
      </c>
      <c r="N683" s="23" t="str">
        <f>IFERROR(VLOOKUP(A683,'[1]CT AR'!$1:$1048576,2,0),"")</f>
        <v/>
      </c>
      <c r="O683" s="24" t="str">
        <f t="shared" ca="1" si="46"/>
        <v/>
      </c>
      <c r="P683" t="str">
        <f t="shared" si="47"/>
        <v/>
      </c>
    </row>
    <row r="684" spans="1:16" x14ac:dyDescent="0.3">
      <c r="A684" t="s">
        <v>6347</v>
      </c>
      <c r="B684" t="str">
        <f>IFERROR(VLOOKUP(A684,'[1]TS Autopress'!$1:$1048576,2,0),"")</f>
        <v/>
      </c>
      <c r="C684" s="19" t="str">
        <f>IFERROR(VLOOKUP(A684,'[1]TS Autopress'!$1:$1048576,3,0),"")</f>
        <v/>
      </c>
      <c r="D684" s="20">
        <v>12100000</v>
      </c>
      <c r="E684" s="20">
        <v>10300000</v>
      </c>
      <c r="F684" s="13" t="s">
        <v>5398</v>
      </c>
      <c r="G684" s="20">
        <v>12463000</v>
      </c>
      <c r="H684" s="20">
        <v>12100000</v>
      </c>
      <c r="I684" s="20">
        <v>11979000</v>
      </c>
      <c r="J684" s="20">
        <v>11253000</v>
      </c>
      <c r="K684" s="25">
        <v>12490000</v>
      </c>
      <c r="L684" s="20">
        <f t="shared" si="44"/>
        <v>390000</v>
      </c>
      <c r="M684" s="22">
        <f t="shared" si="45"/>
        <v>0.85123966942148765</v>
      </c>
      <c r="N684" s="23" t="str">
        <f>IFERROR(VLOOKUP(A684,'[1]CT AR'!$1:$1048576,2,0),"")</f>
        <v/>
      </c>
      <c r="O684" s="24" t="str">
        <f t="shared" ca="1" si="46"/>
        <v/>
      </c>
      <c r="P684" t="str">
        <f t="shared" si="47"/>
        <v/>
      </c>
    </row>
    <row r="685" spans="1:16" x14ac:dyDescent="0.3">
      <c r="A685" t="s">
        <v>6347</v>
      </c>
      <c r="B685" t="str">
        <f>IFERROR(VLOOKUP(A685,'[1]TS Autopress'!$1:$1048576,2,0),"")</f>
        <v/>
      </c>
      <c r="C685" s="19" t="str">
        <f>IFERROR(VLOOKUP(A685,'[1]TS Autopress'!$1:$1048576,3,0),"")</f>
        <v/>
      </c>
      <c r="D685" s="20">
        <v>12100000</v>
      </c>
      <c r="E685" s="20">
        <v>10000000</v>
      </c>
      <c r="F685" s="13" t="s">
        <v>5398</v>
      </c>
      <c r="G685" s="20">
        <v>12463000</v>
      </c>
      <c r="H685" s="20">
        <v>12100000</v>
      </c>
      <c r="I685" s="20">
        <v>11979000</v>
      </c>
      <c r="J685" s="20">
        <v>11253000</v>
      </c>
      <c r="K685" s="25">
        <v>12490000</v>
      </c>
      <c r="L685" s="20">
        <f t="shared" si="44"/>
        <v>390000</v>
      </c>
      <c r="M685" s="22">
        <f t="shared" si="45"/>
        <v>0.82644628099173556</v>
      </c>
      <c r="N685" s="23" t="str">
        <f>IFERROR(VLOOKUP(A685,'[1]CT AR'!$1:$1048576,2,0),"")</f>
        <v/>
      </c>
      <c r="O685" s="24" t="str">
        <f t="shared" ca="1" si="46"/>
        <v/>
      </c>
      <c r="P685" t="str">
        <f t="shared" si="47"/>
        <v/>
      </c>
    </row>
    <row r="686" spans="1:16" x14ac:dyDescent="0.3">
      <c r="A686" t="s">
        <v>6348</v>
      </c>
      <c r="B686" t="str">
        <f>IFERROR(VLOOKUP(A686,'[1]TS Autopress'!$1:$1048576,2,0),"")</f>
        <v/>
      </c>
      <c r="C686" s="19" t="str">
        <f>IFERROR(VLOOKUP(A686,'[1]TS Autopress'!$1:$1048576,3,0),"")</f>
        <v/>
      </c>
      <c r="D686" s="20">
        <v>18800000</v>
      </c>
      <c r="E686" s="20">
        <v>15000000</v>
      </c>
      <c r="F686" s="13" t="s">
        <v>5398</v>
      </c>
      <c r="G686" s="20">
        <v>19364000</v>
      </c>
      <c r="H686" s="20">
        <v>18800000</v>
      </c>
      <c r="I686" s="20">
        <v>18612000</v>
      </c>
      <c r="J686" s="20">
        <v>17484000</v>
      </c>
      <c r="K686" s="25">
        <v>17990000</v>
      </c>
      <c r="L686" s="20">
        <f t="shared" si="44"/>
        <v>-810000</v>
      </c>
      <c r="M686" s="22">
        <f t="shared" si="45"/>
        <v>0.7978723404255319</v>
      </c>
      <c r="N686" s="23" t="str">
        <f>IFERROR(VLOOKUP(A686,'[1]CT AR'!$1:$1048576,2,0),"")</f>
        <v/>
      </c>
      <c r="O686" s="24" t="str">
        <f t="shared" ca="1" si="46"/>
        <v/>
      </c>
      <c r="P686" t="str">
        <f t="shared" si="47"/>
        <v/>
      </c>
    </row>
    <row r="687" spans="1:16" x14ac:dyDescent="0.3">
      <c r="A687" t="s">
        <v>6349</v>
      </c>
      <c r="B687" t="str">
        <f>IFERROR(VLOOKUP(A687,'[1]TS Autopress'!$1:$1048576,2,0),"")</f>
        <v/>
      </c>
      <c r="C687" s="19" t="str">
        <f>IFERROR(VLOOKUP(A687,'[1]TS Autopress'!$1:$1048576,3,0),"")</f>
        <v/>
      </c>
      <c r="D687" s="20">
        <v>9000000</v>
      </c>
      <c r="E687" s="20">
        <v>7400000</v>
      </c>
      <c r="F687" s="13" t="s">
        <v>5398</v>
      </c>
      <c r="G687" s="20">
        <v>9270000</v>
      </c>
      <c r="H687" s="20">
        <v>9000000</v>
      </c>
      <c r="I687" s="20">
        <v>8910000</v>
      </c>
      <c r="J687" s="20">
        <v>8370000</v>
      </c>
      <c r="K687" s="25">
        <v>8990000</v>
      </c>
      <c r="L687" s="20">
        <f t="shared" si="44"/>
        <v>-10000</v>
      </c>
      <c r="M687" s="22">
        <f t="shared" si="45"/>
        <v>0.82222222222222219</v>
      </c>
      <c r="N687" s="23" t="str">
        <f>IFERROR(VLOOKUP(A687,'[1]CT AR'!$1:$1048576,2,0),"")</f>
        <v/>
      </c>
      <c r="O687" s="24" t="str">
        <f t="shared" ca="1" si="46"/>
        <v/>
      </c>
      <c r="P687" t="str">
        <f t="shared" si="47"/>
        <v/>
      </c>
    </row>
    <row r="688" spans="1:16" x14ac:dyDescent="0.3">
      <c r="A688" t="s">
        <v>6350</v>
      </c>
      <c r="B688" t="str">
        <f>IFERROR(VLOOKUP(A688,'[1]TS Autopress'!$1:$1048576,2,0),"")</f>
        <v/>
      </c>
      <c r="C688" s="19" t="str">
        <f>IFERROR(VLOOKUP(A688,'[1]TS Autopress'!$1:$1048576,3,0),"")</f>
        <v/>
      </c>
      <c r="D688" s="20">
        <v>20800000</v>
      </c>
      <c r="E688" s="20">
        <v>17300000</v>
      </c>
      <c r="F688" s="13" t="s">
        <v>5399</v>
      </c>
      <c r="G688" s="20">
        <v>19344000</v>
      </c>
      <c r="H688" s="20">
        <v>18720000</v>
      </c>
      <c r="I688" s="20">
        <v>17680000</v>
      </c>
      <c r="J688" s="20">
        <v>16640000</v>
      </c>
      <c r="K688" s="25">
        <v>20990000</v>
      </c>
      <c r="L688" s="20">
        <f t="shared" si="44"/>
        <v>190000</v>
      </c>
      <c r="M688" s="22">
        <f t="shared" si="45"/>
        <v>0.83173076923076927</v>
      </c>
      <c r="N688" s="23" t="str">
        <f>IFERROR(VLOOKUP(A688,'[1]CT AR'!$1:$1048576,2,0),"")</f>
        <v/>
      </c>
      <c r="O688" s="24" t="str">
        <f t="shared" ca="1" si="46"/>
        <v/>
      </c>
      <c r="P688" t="str">
        <f t="shared" si="47"/>
        <v/>
      </c>
    </row>
    <row r="689" spans="1:16" x14ac:dyDescent="0.3">
      <c r="A689" t="s">
        <v>6351</v>
      </c>
      <c r="B689" t="str">
        <f>IFERROR(VLOOKUP(A689,'[1]TS Autopress'!$1:$1048576,2,0),"")</f>
        <v/>
      </c>
      <c r="C689" s="19" t="str">
        <f>IFERROR(VLOOKUP(A689,'[1]TS Autopress'!$1:$1048576,3,0),"")</f>
        <v/>
      </c>
      <c r="D689" s="20">
        <v>10900000</v>
      </c>
      <c r="E689" s="20">
        <v>9000000</v>
      </c>
      <c r="F689" s="13" t="s">
        <v>5399</v>
      </c>
      <c r="G689" s="20">
        <v>10137000</v>
      </c>
      <c r="H689" s="20">
        <v>9810000</v>
      </c>
      <c r="I689" s="20">
        <v>9265000</v>
      </c>
      <c r="J689" s="20">
        <v>8720000</v>
      </c>
      <c r="K689" s="25">
        <v>10990000</v>
      </c>
      <c r="L689" s="20">
        <f t="shared" si="44"/>
        <v>90000</v>
      </c>
      <c r="M689" s="22">
        <f t="shared" si="45"/>
        <v>0.82568807339449546</v>
      </c>
      <c r="N689" s="23" t="str">
        <f>IFERROR(VLOOKUP(A689,'[1]CT AR'!$1:$1048576,2,0),"")</f>
        <v/>
      </c>
      <c r="O689" s="24" t="str">
        <f t="shared" ca="1" si="46"/>
        <v/>
      </c>
      <c r="P689" t="str">
        <f t="shared" si="47"/>
        <v/>
      </c>
    </row>
    <row r="690" spans="1:16" x14ac:dyDescent="0.3">
      <c r="A690" t="s">
        <v>6352</v>
      </c>
      <c r="B690" t="str">
        <f>IFERROR(VLOOKUP(A690,'[1]TS Autopress'!$1:$1048576,2,0),"")</f>
        <v/>
      </c>
      <c r="C690" s="19" t="str">
        <f>IFERROR(VLOOKUP(A690,'[1]TS Autopress'!$1:$1048576,3,0),"")</f>
        <v/>
      </c>
      <c r="D690" s="20">
        <v>8500000</v>
      </c>
      <c r="E690" s="20">
        <v>6700000</v>
      </c>
      <c r="F690" s="13" t="s">
        <v>5399</v>
      </c>
      <c r="G690" s="20">
        <v>7905000</v>
      </c>
      <c r="H690" s="20">
        <v>7650000</v>
      </c>
      <c r="I690" s="20">
        <v>7225000</v>
      </c>
      <c r="J690" s="20">
        <v>6800000</v>
      </c>
      <c r="K690" s="25">
        <v>8490000</v>
      </c>
      <c r="L690" s="20">
        <f t="shared" si="44"/>
        <v>-10000</v>
      </c>
      <c r="M690" s="22">
        <f t="shared" si="45"/>
        <v>0.78823529411764703</v>
      </c>
      <c r="N690" s="23" t="str">
        <f>IFERROR(VLOOKUP(A690,'[1]CT AR'!$1:$1048576,2,0),"")</f>
        <v/>
      </c>
      <c r="O690" s="24" t="str">
        <f t="shared" ca="1" si="46"/>
        <v/>
      </c>
      <c r="P690" t="str">
        <f t="shared" si="47"/>
        <v/>
      </c>
    </row>
    <row r="691" spans="1:16" x14ac:dyDescent="0.3">
      <c r="A691" t="s">
        <v>6353</v>
      </c>
      <c r="B691" t="str">
        <f>IFERROR(VLOOKUP(A691,'[1]TS Autopress'!$1:$1048576,2,0),"")</f>
        <v/>
      </c>
      <c r="C691" s="19" t="str">
        <f>IFERROR(VLOOKUP(A691,'[1]TS Autopress'!$1:$1048576,3,0),"")</f>
        <v/>
      </c>
      <c r="D691" s="20">
        <v>17300000</v>
      </c>
      <c r="E691" s="20">
        <v>14200000</v>
      </c>
      <c r="F691" s="13" t="s">
        <v>5399</v>
      </c>
      <c r="G691" s="20">
        <v>16089000</v>
      </c>
      <c r="H691" s="20">
        <v>15570000</v>
      </c>
      <c r="I691" s="20">
        <v>14705000</v>
      </c>
      <c r="J691" s="20">
        <v>13840000</v>
      </c>
      <c r="K691" s="25">
        <v>17290000</v>
      </c>
      <c r="L691" s="20">
        <f t="shared" si="44"/>
        <v>-10000</v>
      </c>
      <c r="M691" s="22">
        <f t="shared" si="45"/>
        <v>0.82080924855491333</v>
      </c>
      <c r="N691" s="23" t="str">
        <f>IFERROR(VLOOKUP(A691,'[1]CT AR'!$1:$1048576,2,0),"")</f>
        <v/>
      </c>
      <c r="O691" s="24" t="str">
        <f t="shared" ca="1" si="46"/>
        <v/>
      </c>
      <c r="P691" t="str">
        <f t="shared" si="47"/>
        <v/>
      </c>
    </row>
    <row r="692" spans="1:16" x14ac:dyDescent="0.3">
      <c r="A692" t="s">
        <v>6354</v>
      </c>
      <c r="B692" t="str">
        <f>IFERROR(VLOOKUP(A692,'[1]TS Autopress'!$1:$1048576,2,0),"")</f>
        <v/>
      </c>
      <c r="C692" s="19" t="str">
        <f>IFERROR(VLOOKUP(A692,'[1]TS Autopress'!$1:$1048576,3,0),"")</f>
        <v/>
      </c>
      <c r="D692" s="20">
        <v>7850000</v>
      </c>
      <c r="E692" s="20">
        <v>6400000</v>
      </c>
      <c r="F692" s="13" t="s">
        <v>4033</v>
      </c>
      <c r="G692" s="20">
        <v>7850000</v>
      </c>
      <c r="H692" s="20">
        <v>7614500</v>
      </c>
      <c r="I692" s="20">
        <v>7379000</v>
      </c>
      <c r="J692" s="20">
        <v>7065000</v>
      </c>
      <c r="K692" s="25">
        <v>7790000</v>
      </c>
      <c r="L692" s="20">
        <f t="shared" si="44"/>
        <v>-60000</v>
      </c>
      <c r="M692" s="22">
        <f t="shared" si="45"/>
        <v>0.8152866242038217</v>
      </c>
      <c r="N692" s="23" t="str">
        <f>IFERROR(VLOOKUP(A692,'[1]CT AR'!$1:$1048576,2,0),"")</f>
        <v/>
      </c>
      <c r="O692" s="24" t="str">
        <f t="shared" ca="1" si="46"/>
        <v/>
      </c>
      <c r="P692" t="str">
        <f t="shared" si="47"/>
        <v/>
      </c>
    </row>
    <row r="693" spans="1:16" x14ac:dyDescent="0.3">
      <c r="A693" t="s">
        <v>6355</v>
      </c>
      <c r="B693" t="str">
        <f>IFERROR(VLOOKUP(A693,'[1]TS Autopress'!$1:$1048576,2,0),"")</f>
        <v/>
      </c>
      <c r="C693" s="19" t="str">
        <f>IFERROR(VLOOKUP(A693,'[1]TS Autopress'!$1:$1048576,3,0),"")</f>
        <v/>
      </c>
      <c r="D693" s="20">
        <v>11700000</v>
      </c>
      <c r="E693" s="20">
        <v>10000000</v>
      </c>
      <c r="F693" s="13" t="s">
        <v>4033</v>
      </c>
      <c r="G693" s="20">
        <v>11700000</v>
      </c>
      <c r="H693" s="20">
        <v>11349000</v>
      </c>
      <c r="I693" s="20">
        <v>10998000</v>
      </c>
      <c r="J693" s="20">
        <v>10530000</v>
      </c>
      <c r="K693" s="25">
        <v>11690000</v>
      </c>
      <c r="L693" s="20">
        <f t="shared" si="44"/>
        <v>-10000</v>
      </c>
      <c r="M693" s="22">
        <f t="shared" si="45"/>
        <v>0.85470085470085466</v>
      </c>
      <c r="N693" s="23" t="str">
        <f>IFERROR(VLOOKUP(A693,'[1]CT AR'!$1:$1048576,2,0),"")</f>
        <v/>
      </c>
      <c r="O693" s="24" t="str">
        <f t="shared" ca="1" si="46"/>
        <v/>
      </c>
      <c r="P693" t="str">
        <f t="shared" si="47"/>
        <v/>
      </c>
    </row>
    <row r="694" spans="1:16" x14ac:dyDescent="0.3">
      <c r="A694" t="s">
        <v>6356</v>
      </c>
      <c r="B694" t="str">
        <f>IFERROR(VLOOKUP(A694,'[1]TS Autopress'!$1:$1048576,2,0),"")</f>
        <v/>
      </c>
      <c r="C694" s="19" t="str">
        <f>IFERROR(VLOOKUP(A694,'[1]TS Autopress'!$1:$1048576,3,0),"")</f>
        <v/>
      </c>
      <c r="D694" s="20">
        <v>11200000</v>
      </c>
      <c r="E694" s="20">
        <v>9300000</v>
      </c>
      <c r="F694" s="13" t="s">
        <v>4033</v>
      </c>
      <c r="G694" s="20">
        <v>11200000</v>
      </c>
      <c r="H694" s="20">
        <v>10864000</v>
      </c>
      <c r="I694" s="20">
        <v>10528000</v>
      </c>
      <c r="J694" s="20">
        <v>10080000</v>
      </c>
      <c r="K694" s="25">
        <v>10990000</v>
      </c>
      <c r="L694" s="20">
        <f t="shared" si="44"/>
        <v>-210000</v>
      </c>
      <c r="M694" s="22">
        <f t="shared" si="45"/>
        <v>0.8303571428571429</v>
      </c>
      <c r="N694" s="23" t="str">
        <f>IFERROR(VLOOKUP(A694,'[1]CT AR'!$1:$1048576,2,0),"")</f>
        <v/>
      </c>
      <c r="O694" s="24" t="str">
        <f t="shared" ca="1" si="46"/>
        <v/>
      </c>
      <c r="P694" t="str">
        <f t="shared" si="47"/>
        <v/>
      </c>
    </row>
    <row r="695" spans="1:16" x14ac:dyDescent="0.3">
      <c r="A695" t="s">
        <v>6357</v>
      </c>
      <c r="B695" t="str">
        <f>IFERROR(VLOOKUP(A695,'[1]TS Autopress'!$1:$1048576,2,0),"")</f>
        <v/>
      </c>
      <c r="C695" s="19" t="str">
        <f>IFERROR(VLOOKUP(A695,'[1]TS Autopress'!$1:$1048576,3,0),"")</f>
        <v/>
      </c>
      <c r="D695" s="20">
        <v>10900000</v>
      </c>
      <c r="E695" s="20">
        <v>9000000</v>
      </c>
      <c r="F695" s="13" t="s">
        <v>4033</v>
      </c>
      <c r="G695" s="20">
        <v>10900000</v>
      </c>
      <c r="H695" s="20">
        <v>10573000</v>
      </c>
      <c r="I695" s="20">
        <v>10246000</v>
      </c>
      <c r="J695" s="20">
        <v>9810000</v>
      </c>
      <c r="K695" s="25">
        <v>10990000</v>
      </c>
      <c r="L695" s="20">
        <f t="shared" si="44"/>
        <v>90000</v>
      </c>
      <c r="M695" s="22">
        <f t="shared" si="45"/>
        <v>0.82568807339449546</v>
      </c>
      <c r="N695" s="23" t="str">
        <f>IFERROR(VLOOKUP(A695,'[1]CT AR'!$1:$1048576,2,0),"")</f>
        <v/>
      </c>
      <c r="O695" s="24" t="str">
        <f t="shared" ca="1" si="46"/>
        <v/>
      </c>
      <c r="P695" t="str">
        <f t="shared" si="47"/>
        <v/>
      </c>
    </row>
    <row r="696" spans="1:16" x14ac:dyDescent="0.3">
      <c r="A696" t="s">
        <v>6358</v>
      </c>
      <c r="B696" t="str">
        <f>IFERROR(VLOOKUP(A696,'[1]TS Autopress'!$1:$1048576,2,0),"")</f>
        <v/>
      </c>
      <c r="C696" s="19" t="str">
        <f>IFERROR(VLOOKUP(A696,'[1]TS Autopress'!$1:$1048576,3,0),"")</f>
        <v/>
      </c>
      <c r="D696" s="20">
        <v>16200000</v>
      </c>
      <c r="E696" s="20">
        <v>14000000</v>
      </c>
      <c r="F696" s="13" t="s">
        <v>4033</v>
      </c>
      <c r="G696" s="20">
        <v>16200000</v>
      </c>
      <c r="H696" s="20">
        <v>15714000</v>
      </c>
      <c r="I696" s="20">
        <v>15228000</v>
      </c>
      <c r="J696" s="20">
        <v>14580000</v>
      </c>
      <c r="K696" s="25">
        <v>15990000</v>
      </c>
      <c r="L696" s="20">
        <f t="shared" si="44"/>
        <v>-210000</v>
      </c>
      <c r="M696" s="22">
        <f t="shared" si="45"/>
        <v>0.86419753086419748</v>
      </c>
      <c r="N696" s="23" t="str">
        <f>IFERROR(VLOOKUP(A696,'[1]CT AR'!$1:$1048576,2,0),"")</f>
        <v/>
      </c>
      <c r="O696" s="24" t="str">
        <f t="shared" ca="1" si="46"/>
        <v/>
      </c>
      <c r="P696" t="str">
        <f t="shared" si="47"/>
        <v/>
      </c>
    </row>
    <row r="697" spans="1:16" x14ac:dyDescent="0.3">
      <c r="A697" t="s">
        <v>6359</v>
      </c>
      <c r="B697" t="str">
        <f>IFERROR(VLOOKUP(A697,'[1]TS Autopress'!$1:$1048576,2,0),"")</f>
        <v/>
      </c>
      <c r="C697" s="19" t="str">
        <f>IFERROR(VLOOKUP(A697,'[1]TS Autopress'!$1:$1048576,3,0),"")</f>
        <v/>
      </c>
      <c r="D697" s="20">
        <v>21800000</v>
      </c>
      <c r="E697" s="20">
        <v>18000000</v>
      </c>
      <c r="F697" s="13" t="s">
        <v>4033</v>
      </c>
      <c r="G697" s="20">
        <v>21800000</v>
      </c>
      <c r="H697" s="20">
        <v>21146000</v>
      </c>
      <c r="I697" s="20">
        <v>20492000</v>
      </c>
      <c r="J697" s="20">
        <v>19620000</v>
      </c>
      <c r="K697" s="25">
        <v>21790000</v>
      </c>
      <c r="L697" s="20">
        <f t="shared" si="44"/>
        <v>-10000</v>
      </c>
      <c r="M697" s="22">
        <f t="shared" si="45"/>
        <v>0.82568807339449546</v>
      </c>
      <c r="N697" s="23" t="str">
        <f>IFERROR(VLOOKUP(A697,'[1]CT AR'!$1:$1048576,2,0),"")</f>
        <v/>
      </c>
      <c r="O697" s="24" t="str">
        <f t="shared" ca="1" si="46"/>
        <v/>
      </c>
      <c r="P697" t="str">
        <f t="shared" si="47"/>
        <v/>
      </c>
    </row>
    <row r="698" spans="1:16" x14ac:dyDescent="0.3">
      <c r="A698" t="s">
        <v>6360</v>
      </c>
      <c r="B698" t="str">
        <f>IFERROR(VLOOKUP(A698,'[1]TS Autopress'!$1:$1048576,2,0),"")</f>
        <v/>
      </c>
      <c r="C698" s="19" t="str">
        <f>IFERROR(VLOOKUP(A698,'[1]TS Autopress'!$1:$1048576,3,0),"")</f>
        <v/>
      </c>
      <c r="D698" s="20">
        <v>12400000</v>
      </c>
      <c r="E698" s="20">
        <v>10000000</v>
      </c>
      <c r="F698" s="13" t="s">
        <v>5399</v>
      </c>
      <c r="G698" s="20">
        <v>11532000</v>
      </c>
      <c r="H698" s="20">
        <v>11160000</v>
      </c>
      <c r="I698" s="20">
        <v>10540000</v>
      </c>
      <c r="J698" s="20">
        <v>9920000</v>
      </c>
      <c r="K698" s="25">
        <v>11990000</v>
      </c>
      <c r="L698" s="20">
        <f t="shared" si="44"/>
        <v>-410000</v>
      </c>
      <c r="M698" s="22">
        <f t="shared" si="45"/>
        <v>0.80645161290322576</v>
      </c>
      <c r="N698" s="23" t="str">
        <f>IFERROR(VLOOKUP(A698,'[1]CT AR'!$1:$1048576,2,0),"")</f>
        <v/>
      </c>
      <c r="O698" s="24" t="str">
        <f t="shared" ca="1" si="46"/>
        <v/>
      </c>
      <c r="P698" t="str">
        <f t="shared" si="47"/>
        <v/>
      </c>
    </row>
    <row r="699" spans="1:16" x14ac:dyDescent="0.3">
      <c r="A699" t="s">
        <v>6361</v>
      </c>
      <c r="B699" t="str">
        <f>IFERROR(VLOOKUP(A699,'[1]TS Autopress'!$1:$1048576,2,0),"")</f>
        <v/>
      </c>
      <c r="C699" s="19" t="str">
        <f>IFERROR(VLOOKUP(A699,'[1]TS Autopress'!$1:$1048576,3,0),"")</f>
        <v/>
      </c>
      <c r="D699" s="20">
        <v>13000000</v>
      </c>
      <c r="E699" s="20">
        <v>10700000</v>
      </c>
      <c r="F699" s="13" t="s">
        <v>5399</v>
      </c>
      <c r="G699" s="20">
        <v>12090000</v>
      </c>
      <c r="H699" s="20">
        <v>11700000</v>
      </c>
      <c r="I699" s="20">
        <v>11050000</v>
      </c>
      <c r="J699" s="20">
        <v>10400000</v>
      </c>
      <c r="K699" s="25">
        <v>12990000</v>
      </c>
      <c r="L699" s="20">
        <f t="shared" si="44"/>
        <v>-10000</v>
      </c>
      <c r="M699" s="22">
        <f t="shared" si="45"/>
        <v>0.82307692307692304</v>
      </c>
      <c r="N699" s="23" t="str">
        <f>IFERROR(VLOOKUP(A699,'[1]CT AR'!$1:$1048576,2,0),"")</f>
        <v/>
      </c>
      <c r="O699" s="24" t="str">
        <f t="shared" ca="1" si="46"/>
        <v/>
      </c>
      <c r="P699" t="str">
        <f t="shared" si="47"/>
        <v/>
      </c>
    </row>
    <row r="700" spans="1:16" x14ac:dyDescent="0.3">
      <c r="A700" t="s">
        <v>6362</v>
      </c>
      <c r="B700" t="str">
        <f>IFERROR(VLOOKUP(A700,'[1]TS Autopress'!$1:$1048576,2,0),"")</f>
        <v/>
      </c>
      <c r="C700" s="19" t="str">
        <f>IFERROR(VLOOKUP(A700,'[1]TS Autopress'!$1:$1048576,3,0),"")</f>
        <v/>
      </c>
      <c r="D700" s="20">
        <v>9000000</v>
      </c>
      <c r="E700" s="20">
        <v>7500000</v>
      </c>
      <c r="F700" s="13" t="s">
        <v>5399</v>
      </c>
      <c r="G700" s="20">
        <v>8370000</v>
      </c>
      <c r="H700" s="20">
        <v>8100000</v>
      </c>
      <c r="I700" s="20">
        <v>7650000</v>
      </c>
      <c r="J700" s="20">
        <v>7200000</v>
      </c>
      <c r="K700" s="25">
        <v>9290000</v>
      </c>
      <c r="L700" s="20">
        <f t="shared" si="44"/>
        <v>290000</v>
      </c>
      <c r="M700" s="22">
        <f t="shared" si="45"/>
        <v>0.83333333333333337</v>
      </c>
      <c r="N700" s="23" t="str">
        <f>IFERROR(VLOOKUP(A700,'[1]CT AR'!$1:$1048576,2,0),"")</f>
        <v/>
      </c>
      <c r="O700" s="24" t="str">
        <f t="shared" ca="1" si="46"/>
        <v/>
      </c>
      <c r="P700" t="str">
        <f t="shared" si="47"/>
        <v/>
      </c>
    </row>
    <row r="701" spans="1:16" x14ac:dyDescent="0.3">
      <c r="A701" t="s">
        <v>6363</v>
      </c>
      <c r="B701" t="str">
        <f>IFERROR(VLOOKUP(A701,'[1]TS Autopress'!$1:$1048576,2,0),"")</f>
        <v/>
      </c>
      <c r="C701" s="19" t="str">
        <f>IFERROR(VLOOKUP(A701,'[1]TS Autopress'!$1:$1048576,3,0),"")</f>
        <v/>
      </c>
      <c r="D701" s="20">
        <v>24500000</v>
      </c>
      <c r="E701" s="20">
        <v>20500000</v>
      </c>
      <c r="F701" s="13" t="s">
        <v>5399</v>
      </c>
      <c r="G701" s="20">
        <v>22785000</v>
      </c>
      <c r="H701" s="20">
        <v>22050000</v>
      </c>
      <c r="I701" s="20">
        <v>20825000</v>
      </c>
      <c r="J701" s="20">
        <v>19600000</v>
      </c>
      <c r="K701" s="25">
        <v>24490000</v>
      </c>
      <c r="L701" s="20">
        <f t="shared" si="44"/>
        <v>-10000</v>
      </c>
      <c r="M701" s="22">
        <f t="shared" si="45"/>
        <v>0.83673469387755106</v>
      </c>
      <c r="N701" s="23" t="str">
        <f>IFERROR(VLOOKUP(A701,'[1]CT AR'!$1:$1048576,2,0),"")</f>
        <v/>
      </c>
      <c r="O701" s="24" t="str">
        <f t="shared" ca="1" si="46"/>
        <v/>
      </c>
      <c r="P701" t="str">
        <f t="shared" si="47"/>
        <v/>
      </c>
    </row>
    <row r="702" spans="1:16" x14ac:dyDescent="0.3">
      <c r="A702" t="s">
        <v>6364</v>
      </c>
      <c r="B702" t="str">
        <f>IFERROR(VLOOKUP(A702,'[1]TS Autopress'!$1:$1048576,2,0),"")</f>
        <v/>
      </c>
      <c r="C702" s="19" t="str">
        <f>IFERROR(VLOOKUP(A702,'[1]TS Autopress'!$1:$1048576,3,0),"")</f>
        <v/>
      </c>
      <c r="D702" s="20">
        <v>30100000</v>
      </c>
      <c r="E702" s="20">
        <v>25500000</v>
      </c>
      <c r="F702" s="13" t="s">
        <v>5399</v>
      </c>
      <c r="G702" s="20">
        <v>27993000</v>
      </c>
      <c r="H702" s="20">
        <v>27090000</v>
      </c>
      <c r="I702" s="20">
        <v>25585000</v>
      </c>
      <c r="J702" s="20">
        <v>24080000</v>
      </c>
      <c r="K702" s="25">
        <v>30990000</v>
      </c>
      <c r="L702" s="20">
        <f t="shared" si="44"/>
        <v>890000</v>
      </c>
      <c r="M702" s="22">
        <f t="shared" si="45"/>
        <v>0.84717607973421927</v>
      </c>
      <c r="N702" s="23" t="str">
        <f>IFERROR(VLOOKUP(A702,'[1]CT AR'!$1:$1048576,2,0),"")</f>
        <v/>
      </c>
      <c r="O702" s="24" t="str">
        <f t="shared" ca="1" si="46"/>
        <v/>
      </c>
      <c r="P702" t="str">
        <f t="shared" si="47"/>
        <v/>
      </c>
    </row>
    <row r="703" spans="1:16" x14ac:dyDescent="0.3">
      <c r="A703" t="s">
        <v>6365</v>
      </c>
      <c r="B703" t="str">
        <f>IFERROR(VLOOKUP(A703,'[1]TS Autopress'!$1:$1048576,2,0),"")</f>
        <v/>
      </c>
      <c r="C703" s="19" t="str">
        <f>IFERROR(VLOOKUP(A703,'[1]TS Autopress'!$1:$1048576,3,0),"")</f>
        <v/>
      </c>
      <c r="D703" s="20">
        <v>7700000</v>
      </c>
      <c r="E703" s="20">
        <v>6400000</v>
      </c>
      <c r="F703" s="13" t="s">
        <v>5399</v>
      </c>
      <c r="G703" s="20">
        <v>7161000</v>
      </c>
      <c r="H703" s="20">
        <v>6930000</v>
      </c>
      <c r="I703" s="20">
        <v>6545000</v>
      </c>
      <c r="J703" s="20">
        <v>6160000</v>
      </c>
      <c r="K703" s="25">
        <v>7890000</v>
      </c>
      <c r="L703" s="20">
        <f t="shared" si="44"/>
        <v>190000</v>
      </c>
      <c r="M703" s="22">
        <f t="shared" si="45"/>
        <v>0.83116883116883122</v>
      </c>
      <c r="N703" s="23" t="str">
        <f>IFERROR(VLOOKUP(A703,'[1]CT AR'!$1:$1048576,2,0),"")</f>
        <v/>
      </c>
      <c r="O703" s="24" t="str">
        <f t="shared" ca="1" si="46"/>
        <v/>
      </c>
      <c r="P703" t="str">
        <f t="shared" si="47"/>
        <v/>
      </c>
    </row>
    <row r="704" spans="1:16" x14ac:dyDescent="0.3">
      <c r="A704" t="s">
        <v>6366</v>
      </c>
      <c r="B704" t="str">
        <f>IFERROR(VLOOKUP(A704,'[1]TS Autopress'!$1:$1048576,2,0),"")</f>
        <v/>
      </c>
      <c r="C704" s="19" t="str">
        <f>IFERROR(VLOOKUP(A704,'[1]TS Autopress'!$1:$1048576,3,0),"")</f>
        <v/>
      </c>
      <c r="D704" s="20">
        <v>16300000</v>
      </c>
      <c r="E704" s="20">
        <v>13300000</v>
      </c>
      <c r="F704" s="13" t="s">
        <v>5399</v>
      </c>
      <c r="G704" s="20">
        <v>15159000</v>
      </c>
      <c r="H704" s="20">
        <v>14670000</v>
      </c>
      <c r="I704" s="20">
        <v>13855000</v>
      </c>
      <c r="J704" s="20">
        <v>13040000</v>
      </c>
      <c r="K704" s="25">
        <v>15290000</v>
      </c>
      <c r="L704" s="20">
        <f t="shared" si="44"/>
        <v>-1010000</v>
      </c>
      <c r="M704" s="22">
        <f t="shared" si="45"/>
        <v>0.81595092024539873</v>
      </c>
      <c r="N704" s="23" t="str">
        <f>IFERROR(VLOOKUP(A704,'[1]CT AR'!$1:$1048576,2,0),"")</f>
        <v/>
      </c>
      <c r="O704" s="24" t="str">
        <f t="shared" ca="1" si="46"/>
        <v/>
      </c>
      <c r="P704" t="str">
        <f t="shared" si="47"/>
        <v/>
      </c>
    </row>
    <row r="705" spans="1:16" x14ac:dyDescent="0.3">
      <c r="A705" t="s">
        <v>6367</v>
      </c>
      <c r="B705" t="str">
        <f>IFERROR(VLOOKUP(A705,'[1]TS Autopress'!$1:$1048576,2,0),"")</f>
        <v/>
      </c>
      <c r="C705" s="19" t="str">
        <f>IFERROR(VLOOKUP(A705,'[1]TS Autopress'!$1:$1048576,3,0),"")</f>
        <v/>
      </c>
      <c r="D705" s="20">
        <v>11500000</v>
      </c>
      <c r="E705" s="20">
        <v>9500000</v>
      </c>
      <c r="F705" s="13" t="s">
        <v>5399</v>
      </c>
      <c r="G705" s="20">
        <v>10695000</v>
      </c>
      <c r="H705" s="20">
        <v>10350000</v>
      </c>
      <c r="I705" s="20">
        <v>9775000</v>
      </c>
      <c r="J705" s="20">
        <v>9200000</v>
      </c>
      <c r="K705" s="25">
        <v>11490000</v>
      </c>
      <c r="L705" s="20">
        <f t="shared" si="44"/>
        <v>-10000</v>
      </c>
      <c r="M705" s="22">
        <f t="shared" si="45"/>
        <v>0.82608695652173914</v>
      </c>
      <c r="N705" s="23" t="str">
        <f>IFERROR(VLOOKUP(A705,'[1]CT AR'!$1:$1048576,2,0),"")</f>
        <v/>
      </c>
      <c r="O705" s="24" t="str">
        <f t="shared" ca="1" si="46"/>
        <v/>
      </c>
      <c r="P705" t="str">
        <f t="shared" si="47"/>
        <v/>
      </c>
    </row>
    <row r="706" spans="1:16" x14ac:dyDescent="0.3">
      <c r="A706" t="s">
        <v>6368</v>
      </c>
      <c r="B706" t="str">
        <f>IFERROR(VLOOKUP(A706,'[1]TS Autopress'!$1:$1048576,2,0),"")</f>
        <v/>
      </c>
      <c r="C706" s="19" t="str">
        <f>IFERROR(VLOOKUP(A706,'[1]TS Autopress'!$1:$1048576,3,0),"")</f>
        <v/>
      </c>
      <c r="D706" s="20">
        <v>37500000</v>
      </c>
      <c r="E706" s="20">
        <v>30700000</v>
      </c>
      <c r="F706" s="13" t="s">
        <v>5399</v>
      </c>
      <c r="G706" s="20">
        <v>34875000</v>
      </c>
      <c r="H706" s="20">
        <v>33750000</v>
      </c>
      <c r="I706" s="20">
        <v>31875000</v>
      </c>
      <c r="J706" s="20">
        <v>30000000</v>
      </c>
      <c r="K706" s="25">
        <v>36990000</v>
      </c>
      <c r="L706" s="20">
        <f t="shared" si="44"/>
        <v>-510000</v>
      </c>
      <c r="M706" s="22">
        <f t="shared" si="45"/>
        <v>0.81866666666666665</v>
      </c>
      <c r="N706" s="23" t="str">
        <f>IFERROR(VLOOKUP(A706,'[1]CT AR'!$1:$1048576,2,0),"")</f>
        <v/>
      </c>
      <c r="O706" s="24" t="str">
        <f t="shared" ca="1" si="46"/>
        <v/>
      </c>
      <c r="P706" t="str">
        <f t="shared" si="47"/>
        <v/>
      </c>
    </row>
    <row r="707" spans="1:16" x14ac:dyDescent="0.3">
      <c r="A707" t="s">
        <v>6345</v>
      </c>
      <c r="B707" t="str">
        <f>IFERROR(VLOOKUP(A707,'[1]TS Autopress'!$1:$1048576,2,0),"")</f>
        <v/>
      </c>
      <c r="C707" s="19" t="str">
        <f>IFERROR(VLOOKUP(A707,'[1]TS Autopress'!$1:$1048576,3,0),"")</f>
        <v/>
      </c>
      <c r="D707" s="20">
        <v>8400000</v>
      </c>
      <c r="E707" s="20">
        <v>8000000</v>
      </c>
      <c r="F707" s="13" t="s">
        <v>5399</v>
      </c>
      <c r="G707" s="20">
        <v>7812000</v>
      </c>
      <c r="H707" s="20">
        <v>7560000</v>
      </c>
      <c r="I707" s="20">
        <v>7140000</v>
      </c>
      <c r="J707" s="20">
        <v>6720000</v>
      </c>
      <c r="K707" s="25">
        <v>9390000</v>
      </c>
      <c r="L707" s="20">
        <f t="shared" si="44"/>
        <v>990000</v>
      </c>
      <c r="M707" s="22">
        <f t="shared" si="45"/>
        <v>0.95238095238095233</v>
      </c>
      <c r="N707" s="23" t="str">
        <f>IFERROR(VLOOKUP(A707,'[1]CT AR'!$1:$1048576,2,0),"")</f>
        <v/>
      </c>
      <c r="O707" s="24" t="str">
        <f t="shared" ca="1" si="46"/>
        <v/>
      </c>
      <c r="P707" t="str">
        <f t="shared" si="47"/>
        <v/>
      </c>
    </row>
    <row r="708" spans="1:16" x14ac:dyDescent="0.3">
      <c r="A708" t="s">
        <v>6369</v>
      </c>
      <c r="B708" t="str">
        <f>IFERROR(VLOOKUP(A708,'[1]TS Autopress'!$1:$1048576,2,0),"")</f>
        <v/>
      </c>
      <c r="C708" s="19" t="str">
        <f>IFERROR(VLOOKUP(A708,'[1]TS Autopress'!$1:$1048576,3,0),"")</f>
        <v/>
      </c>
      <c r="D708" s="20">
        <v>20000000</v>
      </c>
      <c r="E708" s="20">
        <v>17000000</v>
      </c>
      <c r="F708" s="13" t="s">
        <v>5399</v>
      </c>
      <c r="G708" s="20">
        <v>18600000</v>
      </c>
      <c r="H708" s="20">
        <v>18000000</v>
      </c>
      <c r="I708" s="20">
        <v>17000000</v>
      </c>
      <c r="J708" s="20">
        <v>16000000</v>
      </c>
      <c r="K708" s="25">
        <v>19990000</v>
      </c>
      <c r="L708" s="20">
        <f t="shared" si="44"/>
        <v>-10000</v>
      </c>
      <c r="M708" s="22">
        <f t="shared" si="45"/>
        <v>0.85</v>
      </c>
      <c r="N708" s="23" t="str">
        <f>IFERROR(VLOOKUP(A708,'[1]CT AR'!$1:$1048576,2,0),"")</f>
        <v/>
      </c>
      <c r="O708" s="24" t="str">
        <f t="shared" ca="1" si="46"/>
        <v/>
      </c>
      <c r="P708" t="str">
        <f t="shared" si="47"/>
        <v/>
      </c>
    </row>
    <row r="709" spans="1:16" x14ac:dyDescent="0.3">
      <c r="A709" t="s">
        <v>6370</v>
      </c>
      <c r="B709" t="str">
        <f>IFERROR(VLOOKUP(A709,'[1]TS Autopress'!$1:$1048576,2,0),"")</f>
        <v/>
      </c>
      <c r="C709" s="19" t="str">
        <f>IFERROR(VLOOKUP(A709,'[1]TS Autopress'!$1:$1048576,3,0),"")</f>
        <v/>
      </c>
      <c r="D709" s="20">
        <v>21400000</v>
      </c>
      <c r="E709" s="20">
        <v>17700000</v>
      </c>
      <c r="F709" s="13" t="s">
        <v>5399</v>
      </c>
      <c r="G709" s="20">
        <v>19902000</v>
      </c>
      <c r="H709" s="20">
        <v>19260000</v>
      </c>
      <c r="I709" s="20">
        <v>18190000</v>
      </c>
      <c r="J709" s="20">
        <v>17120000</v>
      </c>
      <c r="K709" s="25">
        <v>21390000</v>
      </c>
      <c r="L709" s="20">
        <f t="shared" si="44"/>
        <v>-10000</v>
      </c>
      <c r="M709" s="22">
        <f t="shared" si="45"/>
        <v>0.82710280373831779</v>
      </c>
      <c r="N709" s="23" t="str">
        <f>IFERROR(VLOOKUP(A709,'[1]CT AR'!$1:$1048576,2,0),"")</f>
        <v/>
      </c>
      <c r="O709" s="24" t="str">
        <f t="shared" ca="1" si="46"/>
        <v/>
      </c>
      <c r="P709" t="str">
        <f t="shared" si="47"/>
        <v/>
      </c>
    </row>
    <row r="710" spans="1:16" x14ac:dyDescent="0.3">
      <c r="A710" t="s">
        <v>6371</v>
      </c>
      <c r="B710" t="str">
        <f>IFERROR(VLOOKUP(A710,'[1]TS Autopress'!$1:$1048576,2,0),"")</f>
        <v/>
      </c>
      <c r="C710" s="19" t="str">
        <f>IFERROR(VLOOKUP(A710,'[1]TS Autopress'!$1:$1048576,3,0),"")</f>
        <v/>
      </c>
      <c r="D710" s="20">
        <v>7100000</v>
      </c>
      <c r="E710" s="20">
        <v>5900000</v>
      </c>
      <c r="F710" s="13" t="s">
        <v>5399</v>
      </c>
      <c r="G710" s="20">
        <v>6603000</v>
      </c>
      <c r="H710" s="20">
        <v>6390000</v>
      </c>
      <c r="I710" s="20">
        <v>6035000</v>
      </c>
      <c r="J710" s="20">
        <v>5680000</v>
      </c>
      <c r="K710" s="25">
        <v>7190000</v>
      </c>
      <c r="L710" s="20">
        <f t="shared" si="44"/>
        <v>90000</v>
      </c>
      <c r="M710" s="22">
        <f t="shared" si="45"/>
        <v>0.83098591549295775</v>
      </c>
      <c r="N710" s="23" t="str">
        <f>IFERROR(VLOOKUP(A710,'[1]CT AR'!$1:$1048576,2,0),"")</f>
        <v/>
      </c>
      <c r="O710" s="24" t="str">
        <f t="shared" ca="1" si="46"/>
        <v/>
      </c>
      <c r="P710" t="str">
        <f t="shared" si="47"/>
        <v/>
      </c>
    </row>
    <row r="711" spans="1:16" x14ac:dyDescent="0.3">
      <c r="A711" t="s">
        <v>6372</v>
      </c>
      <c r="B711" t="str">
        <f>IFERROR(VLOOKUP(A711,'[1]TS Autopress'!$1:$1048576,2,0),"")</f>
        <v/>
      </c>
      <c r="C711" s="19" t="str">
        <f>IFERROR(VLOOKUP(A711,'[1]TS Autopress'!$1:$1048576,3,0),"")</f>
        <v/>
      </c>
      <c r="D711" s="20">
        <v>8900000</v>
      </c>
      <c r="E711" s="20">
        <v>7300000</v>
      </c>
      <c r="F711" s="13" t="s">
        <v>5399</v>
      </c>
      <c r="G711" s="20">
        <v>8277000</v>
      </c>
      <c r="H711" s="20">
        <v>8010000</v>
      </c>
      <c r="I711" s="20">
        <v>7565000</v>
      </c>
      <c r="J711" s="20">
        <v>7120000</v>
      </c>
      <c r="K711" s="25">
        <v>8990000</v>
      </c>
      <c r="L711" s="20">
        <f t="shared" si="44"/>
        <v>90000</v>
      </c>
      <c r="M711" s="22">
        <f t="shared" si="45"/>
        <v>0.8202247191011236</v>
      </c>
      <c r="N711" s="23" t="str">
        <f>IFERROR(VLOOKUP(A711,'[1]CT AR'!$1:$1048576,2,0),"")</f>
        <v/>
      </c>
      <c r="O711" s="24" t="str">
        <f t="shared" ca="1" si="46"/>
        <v/>
      </c>
      <c r="P711" t="str">
        <f t="shared" si="47"/>
        <v/>
      </c>
    </row>
    <row r="712" spans="1:16" x14ac:dyDescent="0.3">
      <c r="A712" t="s">
        <v>6373</v>
      </c>
      <c r="B712" t="str">
        <f>IFERROR(VLOOKUP(A712,'[1]TS Autopress'!$1:$1048576,2,0),"")</f>
        <v/>
      </c>
      <c r="C712" s="19" t="str">
        <f>IFERROR(VLOOKUP(A712,'[1]TS Autopress'!$1:$1048576,3,0),"")</f>
        <v/>
      </c>
      <c r="D712" s="20">
        <v>7900000</v>
      </c>
      <c r="E712" s="20">
        <v>6500000</v>
      </c>
      <c r="F712" s="13" t="s">
        <v>5399</v>
      </c>
      <c r="G712" s="20">
        <v>7347000</v>
      </c>
      <c r="H712" s="20">
        <v>7110000</v>
      </c>
      <c r="I712" s="20">
        <v>6715000</v>
      </c>
      <c r="J712" s="20">
        <v>6320000</v>
      </c>
      <c r="K712" s="25">
        <v>7990000</v>
      </c>
      <c r="L712" s="20">
        <f t="shared" si="44"/>
        <v>90000</v>
      </c>
      <c r="M712" s="22">
        <f t="shared" si="45"/>
        <v>0.82278481012658233</v>
      </c>
      <c r="N712" s="23" t="str">
        <f>IFERROR(VLOOKUP(A712,'[1]CT AR'!$1:$1048576,2,0),"")</f>
        <v/>
      </c>
      <c r="O712" s="24" t="str">
        <f t="shared" ca="1" si="46"/>
        <v/>
      </c>
      <c r="P712" t="str">
        <f t="shared" si="47"/>
        <v/>
      </c>
    </row>
    <row r="713" spans="1:16" x14ac:dyDescent="0.3">
      <c r="A713" t="s">
        <v>6374</v>
      </c>
      <c r="B713" t="str">
        <f>IFERROR(VLOOKUP(A713,'[1]TS Autopress'!$1:$1048576,2,0),"")</f>
        <v/>
      </c>
      <c r="C713" s="19" t="str">
        <f>IFERROR(VLOOKUP(A713,'[1]TS Autopress'!$1:$1048576,3,0),"")</f>
        <v/>
      </c>
      <c r="D713" s="20">
        <v>13750000</v>
      </c>
      <c r="E713" s="20">
        <v>11600000</v>
      </c>
      <c r="F713" s="13" t="s">
        <v>5399</v>
      </c>
      <c r="G713" s="20">
        <v>12787500</v>
      </c>
      <c r="H713" s="20">
        <v>12375000</v>
      </c>
      <c r="I713" s="20">
        <v>11687500</v>
      </c>
      <c r="J713" s="20">
        <v>11000000</v>
      </c>
      <c r="K713" s="25">
        <v>13890000</v>
      </c>
      <c r="L713" s="20">
        <f t="shared" si="44"/>
        <v>140000</v>
      </c>
      <c r="M713" s="22">
        <f t="shared" si="45"/>
        <v>0.84363636363636363</v>
      </c>
      <c r="N713" s="23" t="str">
        <f>IFERROR(VLOOKUP(A713,'[1]CT AR'!$1:$1048576,2,0),"")</f>
        <v/>
      </c>
      <c r="O713" s="24" t="str">
        <f t="shared" ca="1" si="46"/>
        <v/>
      </c>
      <c r="P713" t="str">
        <f t="shared" si="47"/>
        <v/>
      </c>
    </row>
    <row r="714" spans="1:16" x14ac:dyDescent="0.3">
      <c r="A714" t="s">
        <v>6375</v>
      </c>
      <c r="B714" t="str">
        <f>IFERROR(VLOOKUP(A714,'[1]TS Autopress'!$1:$1048576,2,0),"")</f>
        <v/>
      </c>
      <c r="C714" s="19" t="str">
        <f>IFERROR(VLOOKUP(A714,'[1]TS Autopress'!$1:$1048576,3,0),"")</f>
        <v/>
      </c>
      <c r="D714" s="20">
        <v>7600000</v>
      </c>
      <c r="E714" s="20">
        <v>6300000</v>
      </c>
      <c r="F714" s="13" t="s">
        <v>5399</v>
      </c>
      <c r="G714" s="20">
        <v>7068000</v>
      </c>
      <c r="H714" s="20">
        <v>6840000</v>
      </c>
      <c r="I714" s="20">
        <v>6460000</v>
      </c>
      <c r="J714" s="20">
        <v>6080000</v>
      </c>
      <c r="K714" s="25">
        <v>7690000</v>
      </c>
      <c r="L714" s="20">
        <f t="shared" si="44"/>
        <v>90000</v>
      </c>
      <c r="M714" s="22">
        <f t="shared" si="45"/>
        <v>0.82894736842105265</v>
      </c>
      <c r="N714" s="23" t="str">
        <f>IFERROR(VLOOKUP(A714,'[1]CT AR'!$1:$1048576,2,0),"")</f>
        <v/>
      </c>
      <c r="O714" s="24" t="str">
        <f t="shared" ca="1" si="46"/>
        <v/>
      </c>
      <c r="P714" t="str">
        <f t="shared" si="47"/>
        <v/>
      </c>
    </row>
    <row r="715" spans="1:16" x14ac:dyDescent="0.3">
      <c r="A715" t="s">
        <v>6237</v>
      </c>
      <c r="B715" t="str">
        <f>IFERROR(VLOOKUP(A715,'[1]TS Autopress'!$1:$1048576,2,0),"")</f>
        <v/>
      </c>
      <c r="C715" s="19" t="str">
        <f>IFERROR(VLOOKUP(A715,'[1]TS Autopress'!$1:$1048576,3,0),"")</f>
        <v/>
      </c>
      <c r="D715" s="20">
        <v>21500000</v>
      </c>
      <c r="E715" s="20">
        <v>16000000</v>
      </c>
      <c r="F715" s="13" t="s">
        <v>5399</v>
      </c>
      <c r="G715" s="20">
        <v>19995000</v>
      </c>
      <c r="H715" s="20">
        <v>19350000</v>
      </c>
      <c r="I715" s="20">
        <v>18275000</v>
      </c>
      <c r="J715" s="20">
        <v>17200000</v>
      </c>
      <c r="K715" s="25">
        <v>19990000</v>
      </c>
      <c r="L715" s="20">
        <f t="shared" si="44"/>
        <v>-1510000</v>
      </c>
      <c r="M715" s="22">
        <f t="shared" si="45"/>
        <v>0.7441860465116279</v>
      </c>
      <c r="N715" s="23" t="str">
        <f>IFERROR(VLOOKUP(A715,'[1]CT AR'!$1:$1048576,2,0),"")</f>
        <v/>
      </c>
      <c r="O715" s="24" t="str">
        <f t="shared" ca="1" si="46"/>
        <v/>
      </c>
      <c r="P715" t="str">
        <f t="shared" si="47"/>
        <v/>
      </c>
    </row>
    <row r="716" spans="1:16" x14ac:dyDescent="0.3">
      <c r="A716" t="s">
        <v>6376</v>
      </c>
      <c r="B716" t="str">
        <f>IFERROR(VLOOKUP(A716,'[1]TS Autopress'!$1:$1048576,2,0),"")</f>
        <v/>
      </c>
      <c r="C716" s="19" t="str">
        <f>IFERROR(VLOOKUP(A716,'[1]TS Autopress'!$1:$1048576,3,0),"")</f>
        <v/>
      </c>
      <c r="D716" s="20">
        <v>21000000</v>
      </c>
      <c r="E716" s="20">
        <v>19000000</v>
      </c>
      <c r="F716" s="13" t="s">
        <v>5399</v>
      </c>
      <c r="G716" s="20">
        <v>19530000</v>
      </c>
      <c r="H716" s="20">
        <v>18900000</v>
      </c>
      <c r="I716" s="20">
        <v>17850000</v>
      </c>
      <c r="J716" s="20">
        <v>16800000</v>
      </c>
      <c r="K716" s="25">
        <v>21990000</v>
      </c>
      <c r="L716" s="20">
        <f t="shared" si="44"/>
        <v>990000</v>
      </c>
      <c r="M716" s="22">
        <f t="shared" si="45"/>
        <v>0.90476190476190477</v>
      </c>
      <c r="N716" s="23" t="str">
        <f>IFERROR(VLOOKUP(A716,'[1]CT AR'!$1:$1048576,2,0),"")</f>
        <v/>
      </c>
      <c r="O716" s="24" t="str">
        <f t="shared" ca="1" si="46"/>
        <v/>
      </c>
      <c r="P716" t="str">
        <f t="shared" si="47"/>
        <v/>
      </c>
    </row>
    <row r="717" spans="1:16" x14ac:dyDescent="0.3">
      <c r="A717" t="s">
        <v>6377</v>
      </c>
      <c r="B717" t="str">
        <f>IFERROR(VLOOKUP(A717,'[1]TS Autopress'!$1:$1048576,2,0),"")</f>
        <v/>
      </c>
      <c r="C717" s="19" t="str">
        <f>IFERROR(VLOOKUP(A717,'[1]TS Autopress'!$1:$1048576,3,0),"")</f>
        <v/>
      </c>
      <c r="D717" s="20">
        <v>20900000</v>
      </c>
      <c r="E717" s="20">
        <v>16700000</v>
      </c>
      <c r="F717" s="13" t="s">
        <v>5399</v>
      </c>
      <c r="G717" s="20">
        <v>19437000</v>
      </c>
      <c r="H717" s="20">
        <v>18810000</v>
      </c>
      <c r="I717" s="20">
        <v>17765000</v>
      </c>
      <c r="J717" s="20">
        <v>16720000</v>
      </c>
      <c r="K717" s="25">
        <v>19490000</v>
      </c>
      <c r="L717" s="20">
        <f t="shared" si="44"/>
        <v>-1410000</v>
      </c>
      <c r="M717" s="22">
        <f t="shared" si="45"/>
        <v>0.79904306220095689</v>
      </c>
      <c r="N717" s="23" t="str">
        <f>IFERROR(VLOOKUP(A717,'[1]CT AR'!$1:$1048576,2,0),"")</f>
        <v/>
      </c>
      <c r="O717" s="24" t="str">
        <f t="shared" ca="1" si="46"/>
        <v/>
      </c>
      <c r="P717" t="str">
        <f t="shared" si="47"/>
        <v/>
      </c>
    </row>
    <row r="718" spans="1:16" x14ac:dyDescent="0.3">
      <c r="A718" t="s">
        <v>6378</v>
      </c>
      <c r="B718" t="str">
        <f>IFERROR(VLOOKUP(A718,'[1]TS Autopress'!$1:$1048576,2,0),"")</f>
        <v/>
      </c>
      <c r="C718" s="19" t="str">
        <f>IFERROR(VLOOKUP(A718,'[1]TS Autopress'!$1:$1048576,3,0),"")</f>
        <v/>
      </c>
      <c r="D718" s="20">
        <v>7800000</v>
      </c>
      <c r="E718" s="20">
        <v>6500000</v>
      </c>
      <c r="F718" s="13" t="s">
        <v>5399</v>
      </c>
      <c r="G718" s="20">
        <v>7254000</v>
      </c>
      <c r="H718" s="20">
        <v>7020000</v>
      </c>
      <c r="I718" s="20">
        <v>6630000</v>
      </c>
      <c r="J718" s="20">
        <v>6240000</v>
      </c>
      <c r="K718" s="25">
        <v>7990000</v>
      </c>
      <c r="L718" s="20">
        <f t="shared" si="44"/>
        <v>190000</v>
      </c>
      <c r="M718" s="22">
        <f t="shared" si="45"/>
        <v>0.83333333333333337</v>
      </c>
      <c r="N718" s="23" t="str">
        <f>IFERROR(VLOOKUP(A718,'[1]CT AR'!$1:$1048576,2,0),"")</f>
        <v/>
      </c>
      <c r="O718" s="24" t="str">
        <f t="shared" ca="1" si="46"/>
        <v/>
      </c>
      <c r="P718" t="str">
        <f t="shared" si="47"/>
        <v/>
      </c>
    </row>
    <row r="719" spans="1:16" x14ac:dyDescent="0.3">
      <c r="A719" t="s">
        <v>6379</v>
      </c>
      <c r="B719" t="str">
        <f>IFERROR(VLOOKUP(A719,'[1]TS Autopress'!$1:$1048576,2,0),"")</f>
        <v/>
      </c>
      <c r="C719" s="19" t="str">
        <f>IFERROR(VLOOKUP(A719,'[1]TS Autopress'!$1:$1048576,3,0),"")</f>
        <v/>
      </c>
      <c r="D719" s="20">
        <v>11200000</v>
      </c>
      <c r="E719" s="20">
        <v>7600000</v>
      </c>
      <c r="F719" s="13" t="s">
        <v>5399</v>
      </c>
      <c r="G719" s="20">
        <v>10416000</v>
      </c>
      <c r="H719" s="20">
        <v>10080000</v>
      </c>
      <c r="I719" s="20">
        <v>9520000</v>
      </c>
      <c r="J719" s="20">
        <v>8960000</v>
      </c>
      <c r="K719" s="25">
        <v>10290000</v>
      </c>
      <c r="L719" s="20">
        <f t="shared" si="44"/>
        <v>-910000</v>
      </c>
      <c r="M719" s="22">
        <f t="shared" si="45"/>
        <v>0.6785714285714286</v>
      </c>
      <c r="N719" s="23" t="str">
        <f>IFERROR(VLOOKUP(A719,'[1]CT AR'!$1:$1048576,2,0),"")</f>
        <v/>
      </c>
      <c r="O719" s="24" t="str">
        <f t="shared" ca="1" si="46"/>
        <v/>
      </c>
      <c r="P719" t="str">
        <f t="shared" si="47"/>
        <v/>
      </c>
    </row>
    <row r="720" spans="1:16" x14ac:dyDescent="0.3">
      <c r="A720" t="s">
        <v>6380</v>
      </c>
      <c r="B720" t="str">
        <f>IFERROR(VLOOKUP(A720,'[1]TS Autopress'!$1:$1048576,2,0),"")</f>
        <v/>
      </c>
      <c r="C720" s="19" t="str">
        <f>IFERROR(VLOOKUP(A720,'[1]TS Autopress'!$1:$1048576,3,0),"")</f>
        <v/>
      </c>
      <c r="D720" s="20">
        <v>10200000</v>
      </c>
      <c r="E720" s="20">
        <v>8500000</v>
      </c>
      <c r="F720" s="13" t="s">
        <v>4033</v>
      </c>
      <c r="G720" s="20">
        <v>10200000</v>
      </c>
      <c r="H720" s="20">
        <v>9894000</v>
      </c>
      <c r="I720" s="20">
        <v>9588000</v>
      </c>
      <c r="J720" s="20">
        <v>9180000</v>
      </c>
      <c r="K720" s="25">
        <v>10290000</v>
      </c>
      <c r="L720" s="20">
        <f t="shared" si="44"/>
        <v>90000</v>
      </c>
      <c r="M720" s="22">
        <f t="shared" si="45"/>
        <v>0.83333333333333337</v>
      </c>
      <c r="N720" s="23" t="str">
        <f>IFERROR(VLOOKUP(A720,'[1]CT AR'!$1:$1048576,2,0),"")</f>
        <v/>
      </c>
      <c r="O720" s="24" t="str">
        <f t="shared" ca="1" si="46"/>
        <v/>
      </c>
      <c r="P720" t="str">
        <f t="shared" si="47"/>
        <v/>
      </c>
    </row>
    <row r="721" spans="1:16" x14ac:dyDescent="0.3">
      <c r="A721" t="s">
        <v>6381</v>
      </c>
      <c r="B721" t="str">
        <f>IFERROR(VLOOKUP(A721,'[1]TS Autopress'!$1:$1048576,2,0),"")</f>
        <v/>
      </c>
      <c r="C721" s="19" t="str">
        <f>IFERROR(VLOOKUP(A721,'[1]TS Autopress'!$1:$1048576,3,0),"")</f>
        <v/>
      </c>
      <c r="D721" s="20">
        <v>14000000</v>
      </c>
      <c r="E721" s="20">
        <v>11500000</v>
      </c>
      <c r="F721" s="13" t="s">
        <v>4033</v>
      </c>
      <c r="G721" s="20">
        <v>14000000</v>
      </c>
      <c r="H721" s="20">
        <v>13580000</v>
      </c>
      <c r="I721" s="20">
        <v>13160000</v>
      </c>
      <c r="J721" s="20">
        <v>12600000</v>
      </c>
      <c r="K721" s="25">
        <v>14490000</v>
      </c>
      <c r="L721" s="20">
        <f t="shared" ref="L721:L784" si="48">K721-D721</f>
        <v>490000</v>
      </c>
      <c r="M721" s="22">
        <f t="shared" ref="M721:M784" si="49">E721/D721</f>
        <v>0.8214285714285714</v>
      </c>
      <c r="N721" s="23" t="str">
        <f>IFERROR(VLOOKUP(A721,'[1]CT AR'!$1:$1048576,2,0),"")</f>
        <v/>
      </c>
      <c r="O721" s="24" t="str">
        <f t="shared" ref="O721:O784" ca="1" si="50">IF(N721="","",TODAY()-N721)</f>
        <v/>
      </c>
      <c r="P721" t="str">
        <f t="shared" ref="P721:P784" si="51">IF(N721="", "", IF(K721 &gt; D721, "SOBRE MERCADO", IF(K721 &lt; D721, "BAJO MERCADO", "ALINEADO")))</f>
        <v/>
      </c>
    </row>
    <row r="722" spans="1:16" x14ac:dyDescent="0.3">
      <c r="A722" t="s">
        <v>6382</v>
      </c>
      <c r="B722" t="str">
        <f>IFERROR(VLOOKUP(A722,'[1]TS Autopress'!$1:$1048576,2,0),"")</f>
        <v/>
      </c>
      <c r="C722" s="19" t="str">
        <f>IFERROR(VLOOKUP(A722,'[1]TS Autopress'!$1:$1048576,3,0),"")</f>
        <v/>
      </c>
      <c r="D722" s="20">
        <v>13000000</v>
      </c>
      <c r="E722" s="20">
        <v>10800000</v>
      </c>
      <c r="F722" s="13" t="s">
        <v>4033</v>
      </c>
      <c r="G722" s="20">
        <v>13000000</v>
      </c>
      <c r="H722" s="20">
        <v>12610000</v>
      </c>
      <c r="I722" s="20">
        <v>12220000</v>
      </c>
      <c r="J722" s="20">
        <v>11700000</v>
      </c>
      <c r="K722" s="25">
        <v>13390000</v>
      </c>
      <c r="L722" s="20">
        <f t="shared" si="48"/>
        <v>390000</v>
      </c>
      <c r="M722" s="22">
        <f t="shared" si="49"/>
        <v>0.83076923076923082</v>
      </c>
      <c r="N722" s="23" t="str">
        <f>IFERROR(VLOOKUP(A722,'[1]CT AR'!$1:$1048576,2,0),"")</f>
        <v/>
      </c>
      <c r="O722" s="24" t="str">
        <f t="shared" ca="1" si="50"/>
        <v/>
      </c>
      <c r="P722" t="str">
        <f t="shared" si="51"/>
        <v/>
      </c>
    </row>
    <row r="723" spans="1:16" x14ac:dyDescent="0.3">
      <c r="A723" t="s">
        <v>6383</v>
      </c>
      <c r="B723" t="str">
        <f>IFERROR(VLOOKUP(A723,'[1]TS Autopress'!$1:$1048576,2,0),"")</f>
        <v/>
      </c>
      <c r="C723" s="19" t="str">
        <f>IFERROR(VLOOKUP(A723,'[1]TS Autopress'!$1:$1048576,3,0),"")</f>
        <v/>
      </c>
      <c r="D723" s="20">
        <v>11600000</v>
      </c>
      <c r="E723" s="20">
        <v>9500000</v>
      </c>
      <c r="F723" s="13" t="s">
        <v>4033</v>
      </c>
      <c r="G723" s="20">
        <v>11600000</v>
      </c>
      <c r="H723" s="20">
        <v>11252000</v>
      </c>
      <c r="I723" s="20">
        <v>10904000</v>
      </c>
      <c r="J723" s="20">
        <v>10440000</v>
      </c>
      <c r="K723" s="25">
        <v>12190000</v>
      </c>
      <c r="L723" s="20">
        <f t="shared" si="48"/>
        <v>590000</v>
      </c>
      <c r="M723" s="22">
        <f t="shared" si="49"/>
        <v>0.81896551724137934</v>
      </c>
      <c r="N723" s="23" t="str">
        <f>IFERROR(VLOOKUP(A723,'[1]CT AR'!$1:$1048576,2,0),"")</f>
        <v/>
      </c>
      <c r="O723" s="24" t="str">
        <f t="shared" ca="1" si="50"/>
        <v/>
      </c>
      <c r="P723" t="str">
        <f t="shared" si="51"/>
        <v/>
      </c>
    </row>
    <row r="724" spans="1:16" x14ac:dyDescent="0.3">
      <c r="A724" t="s">
        <v>6384</v>
      </c>
      <c r="B724" t="str">
        <f>IFERROR(VLOOKUP(A724,'[1]TS Autopress'!$1:$1048576,2,0),"")</f>
        <v/>
      </c>
      <c r="C724" s="19" t="str">
        <f>IFERROR(VLOOKUP(A724,'[1]TS Autopress'!$1:$1048576,3,0),"")</f>
        <v/>
      </c>
      <c r="D724" s="20">
        <v>42700000</v>
      </c>
      <c r="E724" s="20">
        <v>39000000</v>
      </c>
      <c r="F724" s="13" t="s">
        <v>4033</v>
      </c>
      <c r="G724" s="20">
        <v>42700000</v>
      </c>
      <c r="H724" s="20">
        <v>41419000</v>
      </c>
      <c r="I724" s="20">
        <v>40138000</v>
      </c>
      <c r="J724" s="20">
        <v>38430000</v>
      </c>
      <c r="K724" s="25">
        <v>43990000</v>
      </c>
      <c r="L724" s="20">
        <f t="shared" si="48"/>
        <v>1290000</v>
      </c>
      <c r="M724" s="22">
        <f t="shared" si="49"/>
        <v>0.9133489461358314</v>
      </c>
      <c r="N724" s="23" t="str">
        <f>IFERROR(VLOOKUP(A724,'[1]CT AR'!$1:$1048576,2,0),"")</f>
        <v/>
      </c>
      <c r="O724" s="24" t="str">
        <f t="shared" ca="1" si="50"/>
        <v/>
      </c>
      <c r="P724" t="str">
        <f t="shared" si="51"/>
        <v/>
      </c>
    </row>
    <row r="725" spans="1:16" x14ac:dyDescent="0.3">
      <c r="A725" t="s">
        <v>6385</v>
      </c>
      <c r="B725" t="str">
        <f>IFERROR(VLOOKUP(A725,'[1]TS Autopress'!$1:$1048576,2,0),"")</f>
        <v/>
      </c>
      <c r="C725" s="19" t="str">
        <f>IFERROR(VLOOKUP(A725,'[1]TS Autopress'!$1:$1048576,3,0),"")</f>
        <v/>
      </c>
      <c r="D725" s="20">
        <v>13800000</v>
      </c>
      <c r="E725" s="20">
        <v>11700000</v>
      </c>
      <c r="F725" s="13" t="s">
        <v>4033</v>
      </c>
      <c r="G725" s="20">
        <v>13800000</v>
      </c>
      <c r="H725" s="20">
        <v>13386000</v>
      </c>
      <c r="I725" s="20">
        <v>12972000</v>
      </c>
      <c r="J725" s="20">
        <v>12420000</v>
      </c>
      <c r="K725" s="25">
        <v>14390000</v>
      </c>
      <c r="L725" s="20">
        <f t="shared" si="48"/>
        <v>590000</v>
      </c>
      <c r="M725" s="22">
        <f t="shared" si="49"/>
        <v>0.84782608695652173</v>
      </c>
      <c r="N725" s="23" t="str">
        <f>IFERROR(VLOOKUP(A725,'[1]CT AR'!$1:$1048576,2,0),"")</f>
        <v/>
      </c>
      <c r="O725" s="24" t="str">
        <f t="shared" ca="1" si="50"/>
        <v/>
      </c>
      <c r="P725" t="str">
        <f t="shared" si="51"/>
        <v/>
      </c>
    </row>
    <row r="726" spans="1:16" x14ac:dyDescent="0.3">
      <c r="A726" t="s">
        <v>6386</v>
      </c>
      <c r="B726" t="str">
        <f>IFERROR(VLOOKUP(A726,'[1]TS Autopress'!$1:$1048576,2,0),"")</f>
        <v/>
      </c>
      <c r="C726" s="19" t="str">
        <f>IFERROR(VLOOKUP(A726,'[1]TS Autopress'!$1:$1048576,3,0),"")</f>
        <v/>
      </c>
      <c r="D726" s="20">
        <v>22800000</v>
      </c>
      <c r="E726" s="20">
        <v>17500000</v>
      </c>
      <c r="F726" s="13" t="s">
        <v>5399</v>
      </c>
      <c r="G726" s="20">
        <v>21204000</v>
      </c>
      <c r="H726" s="20">
        <v>20520000</v>
      </c>
      <c r="I726" s="20">
        <v>19380000</v>
      </c>
      <c r="J726" s="20">
        <v>18240000</v>
      </c>
      <c r="K726" s="25">
        <v>21290000</v>
      </c>
      <c r="L726" s="20">
        <f t="shared" si="48"/>
        <v>-1510000</v>
      </c>
      <c r="M726" s="22">
        <f t="shared" si="49"/>
        <v>0.76754385964912286</v>
      </c>
      <c r="N726" s="23" t="str">
        <f>IFERROR(VLOOKUP(A726,'[1]CT AR'!$1:$1048576,2,0),"")</f>
        <v/>
      </c>
      <c r="O726" s="24" t="str">
        <f t="shared" ca="1" si="50"/>
        <v/>
      </c>
      <c r="P726" t="str">
        <f t="shared" si="51"/>
        <v/>
      </c>
    </row>
    <row r="727" spans="1:16" x14ac:dyDescent="0.3">
      <c r="A727" t="s">
        <v>5531</v>
      </c>
      <c r="B727" t="str">
        <f>IFERROR(VLOOKUP(A727,'[1]TS Autopress'!$1:$1048576,2,0),"")</f>
        <v/>
      </c>
      <c r="C727" s="19" t="str">
        <f>IFERROR(VLOOKUP(A727,'[1]TS Autopress'!$1:$1048576,3,0),"")</f>
        <v/>
      </c>
      <c r="D727" s="20">
        <v>7700000</v>
      </c>
      <c r="E727" s="20">
        <v>6500000</v>
      </c>
      <c r="F727" s="13" t="s">
        <v>5399</v>
      </c>
      <c r="G727" s="20">
        <v>7161000</v>
      </c>
      <c r="H727" s="20">
        <v>6930000</v>
      </c>
      <c r="I727" s="20">
        <v>6545000</v>
      </c>
      <c r="J727" s="20">
        <v>6160000</v>
      </c>
      <c r="K727" s="25">
        <v>8190000</v>
      </c>
      <c r="L727" s="20">
        <f t="shared" si="48"/>
        <v>490000</v>
      </c>
      <c r="M727" s="22">
        <f t="shared" si="49"/>
        <v>0.8441558441558441</v>
      </c>
      <c r="N727" s="23" t="str">
        <f>IFERROR(VLOOKUP(A727,'[1]CT AR'!$1:$1048576,2,0),"")</f>
        <v/>
      </c>
      <c r="O727" s="24" t="str">
        <f t="shared" ca="1" si="50"/>
        <v/>
      </c>
      <c r="P727" t="str">
        <f t="shared" si="51"/>
        <v/>
      </c>
    </row>
    <row r="728" spans="1:16" x14ac:dyDescent="0.3">
      <c r="A728" t="s">
        <v>6387</v>
      </c>
      <c r="B728" t="str">
        <f>IFERROR(VLOOKUP(A728,'[1]TS Autopress'!$1:$1048576,2,0),"")</f>
        <v/>
      </c>
      <c r="C728" s="19" t="str">
        <f>IFERROR(VLOOKUP(A728,'[1]TS Autopress'!$1:$1048576,3,0),"")</f>
        <v/>
      </c>
      <c r="D728" s="20">
        <v>15900000</v>
      </c>
      <c r="E728" s="20">
        <v>13100000</v>
      </c>
      <c r="F728" s="13" t="s">
        <v>5399</v>
      </c>
      <c r="G728" s="20">
        <v>14787000</v>
      </c>
      <c r="H728" s="20">
        <v>14310000</v>
      </c>
      <c r="I728" s="20">
        <v>13515000</v>
      </c>
      <c r="J728" s="20">
        <v>12720000</v>
      </c>
      <c r="K728" s="25">
        <v>15990000</v>
      </c>
      <c r="L728" s="20">
        <f t="shared" si="48"/>
        <v>90000</v>
      </c>
      <c r="M728" s="22">
        <f t="shared" si="49"/>
        <v>0.82389937106918243</v>
      </c>
      <c r="N728" s="23" t="str">
        <f>IFERROR(VLOOKUP(A728,'[1]CT AR'!$1:$1048576,2,0),"")</f>
        <v/>
      </c>
      <c r="O728" s="24" t="str">
        <f t="shared" ca="1" si="50"/>
        <v/>
      </c>
      <c r="P728" t="str">
        <f t="shared" si="51"/>
        <v/>
      </c>
    </row>
    <row r="729" spans="1:16" x14ac:dyDescent="0.3">
      <c r="A729" t="s">
        <v>6388</v>
      </c>
      <c r="B729" t="str">
        <f>IFERROR(VLOOKUP(A729,'[1]TS Autopress'!$1:$1048576,2,0),"")</f>
        <v/>
      </c>
      <c r="C729" s="19" t="str">
        <f>IFERROR(VLOOKUP(A729,'[1]TS Autopress'!$1:$1048576,3,0),"")</f>
        <v/>
      </c>
      <c r="D729" s="20">
        <v>9500000</v>
      </c>
      <c r="E729" s="20">
        <v>8600000</v>
      </c>
      <c r="F729" s="13" t="s">
        <v>5399</v>
      </c>
      <c r="G729" s="20">
        <v>8835000</v>
      </c>
      <c r="H729" s="20">
        <v>8550000</v>
      </c>
      <c r="I729" s="20">
        <v>8075000</v>
      </c>
      <c r="J729" s="20">
        <v>7600000</v>
      </c>
      <c r="K729" s="25">
        <v>10790000</v>
      </c>
      <c r="L729" s="20">
        <f t="shared" si="48"/>
        <v>1290000</v>
      </c>
      <c r="M729" s="22">
        <f t="shared" si="49"/>
        <v>0.90526315789473688</v>
      </c>
      <c r="N729" s="23" t="str">
        <f>IFERROR(VLOOKUP(A729,'[1]CT AR'!$1:$1048576,2,0),"")</f>
        <v/>
      </c>
      <c r="O729" s="24" t="str">
        <f t="shared" ca="1" si="50"/>
        <v/>
      </c>
      <c r="P729" t="str">
        <f t="shared" si="51"/>
        <v/>
      </c>
    </row>
    <row r="730" spans="1:16" x14ac:dyDescent="0.3">
      <c r="A730" t="s">
        <v>6389</v>
      </c>
      <c r="B730" t="str">
        <f>IFERROR(VLOOKUP(A730,'[1]TS Autopress'!$1:$1048576,2,0),"")</f>
        <v/>
      </c>
      <c r="C730" s="19" t="str">
        <f>IFERROR(VLOOKUP(A730,'[1]TS Autopress'!$1:$1048576,3,0),"")</f>
        <v/>
      </c>
      <c r="D730" s="20">
        <v>13800000</v>
      </c>
      <c r="E730" s="20">
        <v>11700000</v>
      </c>
      <c r="F730" s="13" t="s">
        <v>5399</v>
      </c>
      <c r="G730" s="20">
        <v>12834000</v>
      </c>
      <c r="H730" s="20">
        <v>12420000</v>
      </c>
      <c r="I730" s="20">
        <v>11730000</v>
      </c>
      <c r="J730" s="20">
        <v>11040000</v>
      </c>
      <c r="K730" s="25">
        <v>14290000</v>
      </c>
      <c r="L730" s="20">
        <f t="shared" si="48"/>
        <v>490000</v>
      </c>
      <c r="M730" s="22">
        <f t="shared" si="49"/>
        <v>0.84782608695652173</v>
      </c>
      <c r="N730" s="23" t="str">
        <f>IFERROR(VLOOKUP(A730,'[1]CT AR'!$1:$1048576,2,0),"")</f>
        <v/>
      </c>
      <c r="O730" s="24" t="str">
        <f t="shared" ca="1" si="50"/>
        <v/>
      </c>
      <c r="P730" t="str">
        <f t="shared" si="51"/>
        <v/>
      </c>
    </row>
    <row r="731" spans="1:16" x14ac:dyDescent="0.3">
      <c r="A731" t="s">
        <v>6390</v>
      </c>
      <c r="B731" t="str">
        <f>IFERROR(VLOOKUP(A731,'[1]TS Autopress'!$1:$1048576,2,0),"")</f>
        <v/>
      </c>
      <c r="C731" s="19" t="str">
        <f>IFERROR(VLOOKUP(A731,'[1]TS Autopress'!$1:$1048576,3,0),"")</f>
        <v/>
      </c>
      <c r="D731" s="20">
        <v>8300000</v>
      </c>
      <c r="E731" s="20">
        <v>7000000</v>
      </c>
      <c r="F731" s="13" t="s">
        <v>5399</v>
      </c>
      <c r="G731" s="20">
        <v>7719000</v>
      </c>
      <c r="H731" s="20">
        <v>7470000</v>
      </c>
      <c r="I731" s="20">
        <v>7055000</v>
      </c>
      <c r="J731" s="20">
        <v>6640000</v>
      </c>
      <c r="K731" s="25">
        <v>8490000</v>
      </c>
      <c r="L731" s="20">
        <f t="shared" si="48"/>
        <v>190000</v>
      </c>
      <c r="M731" s="22">
        <f t="shared" si="49"/>
        <v>0.84337349397590367</v>
      </c>
      <c r="N731" s="23" t="str">
        <f>IFERROR(VLOOKUP(A731,'[1]CT AR'!$1:$1048576,2,0),"")</f>
        <v/>
      </c>
      <c r="O731" s="24" t="str">
        <f t="shared" ca="1" si="50"/>
        <v/>
      </c>
      <c r="P731" t="str">
        <f t="shared" si="51"/>
        <v/>
      </c>
    </row>
    <row r="732" spans="1:16" x14ac:dyDescent="0.3">
      <c r="A732" t="s">
        <v>6391</v>
      </c>
      <c r="B732" t="str">
        <f>IFERROR(VLOOKUP(A732,'[1]TS Autopress'!$1:$1048576,2,0),"")</f>
        <v/>
      </c>
      <c r="C732" s="19" t="str">
        <f>IFERROR(VLOOKUP(A732,'[1]TS Autopress'!$1:$1048576,3,0),"")</f>
        <v/>
      </c>
      <c r="D732" s="20">
        <v>8500000</v>
      </c>
      <c r="E732" s="20">
        <v>7000000</v>
      </c>
      <c r="F732" s="13" t="s">
        <v>5399</v>
      </c>
      <c r="G732" s="20">
        <v>7905000</v>
      </c>
      <c r="H732" s="20">
        <v>7650000</v>
      </c>
      <c r="I732" s="20">
        <v>7225000</v>
      </c>
      <c r="J732" s="20">
        <v>6800000</v>
      </c>
      <c r="K732" s="25">
        <v>8390000</v>
      </c>
      <c r="L732" s="20">
        <f t="shared" si="48"/>
        <v>-110000</v>
      </c>
      <c r="M732" s="22">
        <f t="shared" si="49"/>
        <v>0.82352941176470584</v>
      </c>
      <c r="N732" s="23" t="str">
        <f>IFERROR(VLOOKUP(A732,'[1]CT AR'!$1:$1048576,2,0),"")</f>
        <v/>
      </c>
      <c r="O732" s="24" t="str">
        <f t="shared" ca="1" si="50"/>
        <v/>
      </c>
      <c r="P732" t="str">
        <f t="shared" si="51"/>
        <v/>
      </c>
    </row>
    <row r="733" spans="1:16" x14ac:dyDescent="0.3">
      <c r="A733" t="s">
        <v>6392</v>
      </c>
      <c r="B733" t="str">
        <f>IFERROR(VLOOKUP(A733,'[1]TS Autopress'!$1:$1048576,2,0),"")</f>
        <v/>
      </c>
      <c r="C733" s="19" t="str">
        <f>IFERROR(VLOOKUP(A733,'[1]TS Autopress'!$1:$1048576,3,0),"")</f>
        <v/>
      </c>
      <c r="D733" s="20">
        <v>17700000</v>
      </c>
      <c r="E733" s="20">
        <v>14500000</v>
      </c>
      <c r="F733" s="13" t="s">
        <v>5399</v>
      </c>
      <c r="G733" s="20">
        <v>16461000</v>
      </c>
      <c r="H733" s="20">
        <v>15930000</v>
      </c>
      <c r="I733" s="20">
        <v>15045000</v>
      </c>
      <c r="J733" s="20">
        <v>14160000</v>
      </c>
      <c r="K733" s="25">
        <v>17990000</v>
      </c>
      <c r="L733" s="20">
        <f t="shared" si="48"/>
        <v>290000</v>
      </c>
      <c r="M733" s="22">
        <f t="shared" si="49"/>
        <v>0.8192090395480226</v>
      </c>
      <c r="N733" s="23" t="str">
        <f>IFERROR(VLOOKUP(A733,'[1]CT AR'!$1:$1048576,2,0),"")</f>
        <v/>
      </c>
      <c r="O733" s="24" t="str">
        <f t="shared" ca="1" si="50"/>
        <v/>
      </c>
      <c r="P733" t="str">
        <f t="shared" si="51"/>
        <v/>
      </c>
    </row>
    <row r="734" spans="1:16" x14ac:dyDescent="0.3">
      <c r="A734" t="s">
        <v>6393</v>
      </c>
      <c r="B734" t="str">
        <f>IFERROR(VLOOKUP(A734,'[1]TS Autopress'!$1:$1048576,2,0),"")</f>
        <v/>
      </c>
      <c r="C734" s="19" t="str">
        <f>IFERROR(VLOOKUP(A734,'[1]TS Autopress'!$1:$1048576,3,0),"")</f>
        <v/>
      </c>
      <c r="D734" s="20">
        <v>5600000</v>
      </c>
      <c r="E734" s="20">
        <v>4300000</v>
      </c>
      <c r="F734" s="13" t="s">
        <v>5399</v>
      </c>
      <c r="G734" s="20">
        <v>5208000</v>
      </c>
      <c r="H734" s="20">
        <v>5040000</v>
      </c>
      <c r="I734" s="20">
        <v>4760000</v>
      </c>
      <c r="J734" s="20">
        <v>4480000</v>
      </c>
      <c r="K734" s="25">
        <v>5490000</v>
      </c>
      <c r="L734" s="20">
        <f t="shared" si="48"/>
        <v>-110000</v>
      </c>
      <c r="M734" s="22">
        <f t="shared" si="49"/>
        <v>0.7678571428571429</v>
      </c>
      <c r="N734" s="23" t="str">
        <f>IFERROR(VLOOKUP(A734,'[1]CT AR'!$1:$1048576,2,0),"")</f>
        <v/>
      </c>
      <c r="O734" s="24" t="str">
        <f t="shared" ca="1" si="50"/>
        <v/>
      </c>
      <c r="P734" t="str">
        <f t="shared" si="51"/>
        <v/>
      </c>
    </row>
    <row r="735" spans="1:16" x14ac:dyDescent="0.3">
      <c r="A735" t="s">
        <v>6394</v>
      </c>
      <c r="B735" t="str">
        <f>IFERROR(VLOOKUP(A735,'[1]TS Autopress'!$1:$1048576,2,0),"")</f>
        <v/>
      </c>
      <c r="C735" s="19" t="str">
        <f>IFERROR(VLOOKUP(A735,'[1]TS Autopress'!$1:$1048576,3,0),"")</f>
        <v/>
      </c>
      <c r="D735" s="20">
        <v>13800000</v>
      </c>
      <c r="E735" s="20">
        <v>11600000</v>
      </c>
      <c r="F735" s="13" t="s">
        <v>5399</v>
      </c>
      <c r="G735" s="20">
        <v>12834000</v>
      </c>
      <c r="H735" s="20">
        <v>12420000</v>
      </c>
      <c r="I735" s="20">
        <v>11730000</v>
      </c>
      <c r="J735" s="20">
        <v>11040000</v>
      </c>
      <c r="K735" s="25">
        <v>13990000</v>
      </c>
      <c r="L735" s="20">
        <f t="shared" si="48"/>
        <v>190000</v>
      </c>
      <c r="M735" s="22">
        <f t="shared" si="49"/>
        <v>0.84057971014492749</v>
      </c>
      <c r="N735" s="23" t="str">
        <f>IFERROR(VLOOKUP(A735,'[1]CT AR'!$1:$1048576,2,0),"")</f>
        <v/>
      </c>
      <c r="O735" s="24" t="str">
        <f t="shared" ca="1" si="50"/>
        <v/>
      </c>
      <c r="P735" t="str">
        <f t="shared" si="51"/>
        <v/>
      </c>
    </row>
    <row r="736" spans="1:16" x14ac:dyDescent="0.3">
      <c r="A736" t="s">
        <v>6395</v>
      </c>
      <c r="B736" t="str">
        <f>IFERROR(VLOOKUP(A736,'[1]TS Autopress'!$1:$1048576,2,0),"")</f>
        <v/>
      </c>
      <c r="C736" s="19" t="str">
        <f>IFERROR(VLOOKUP(A736,'[1]TS Autopress'!$1:$1048576,3,0),"")</f>
        <v/>
      </c>
      <c r="D736" s="20">
        <v>12200000</v>
      </c>
      <c r="E736" s="20">
        <v>10000000</v>
      </c>
      <c r="F736" s="13" t="s">
        <v>5399</v>
      </c>
      <c r="G736" s="20">
        <v>11346000</v>
      </c>
      <c r="H736" s="20">
        <v>10980000</v>
      </c>
      <c r="I736" s="20">
        <v>10370000</v>
      </c>
      <c r="J736" s="20">
        <v>9760000</v>
      </c>
      <c r="K736" s="25">
        <v>12290000</v>
      </c>
      <c r="L736" s="20">
        <f t="shared" si="48"/>
        <v>90000</v>
      </c>
      <c r="M736" s="22">
        <f t="shared" si="49"/>
        <v>0.81967213114754101</v>
      </c>
      <c r="N736" s="23" t="str">
        <f>IFERROR(VLOOKUP(A736,'[1]CT AR'!$1:$1048576,2,0),"")</f>
        <v/>
      </c>
      <c r="O736" s="24" t="str">
        <f t="shared" ca="1" si="50"/>
        <v/>
      </c>
      <c r="P736" t="str">
        <f t="shared" si="51"/>
        <v/>
      </c>
    </row>
    <row r="737" spans="1:16" x14ac:dyDescent="0.3">
      <c r="A737" t="s">
        <v>6396</v>
      </c>
      <c r="B737" t="str">
        <f>IFERROR(VLOOKUP(A737,'[1]TS Autopress'!$1:$1048576,2,0),"")</f>
        <v/>
      </c>
      <c r="C737" s="19" t="str">
        <f>IFERROR(VLOOKUP(A737,'[1]TS Autopress'!$1:$1048576,3,0),"")</f>
        <v/>
      </c>
      <c r="D737" s="20">
        <v>40200000</v>
      </c>
      <c r="E737" s="20">
        <v>34000000</v>
      </c>
      <c r="F737" s="13" t="s">
        <v>5399</v>
      </c>
      <c r="G737" s="20">
        <v>37386000</v>
      </c>
      <c r="H737" s="20">
        <v>36180000</v>
      </c>
      <c r="I737" s="20">
        <v>34170000</v>
      </c>
      <c r="J737" s="20">
        <v>32160000</v>
      </c>
      <c r="K737" s="25">
        <v>40490000</v>
      </c>
      <c r="L737" s="20">
        <f t="shared" si="48"/>
        <v>290000</v>
      </c>
      <c r="M737" s="22">
        <f t="shared" si="49"/>
        <v>0.845771144278607</v>
      </c>
      <c r="N737" s="23" t="str">
        <f>IFERROR(VLOOKUP(A737,'[1]CT AR'!$1:$1048576,2,0),"")</f>
        <v/>
      </c>
      <c r="O737" s="24" t="str">
        <f t="shared" ca="1" si="50"/>
        <v/>
      </c>
      <c r="P737" t="str">
        <f t="shared" si="51"/>
        <v/>
      </c>
    </row>
    <row r="738" spans="1:16" x14ac:dyDescent="0.3">
      <c r="A738" t="s">
        <v>6397</v>
      </c>
      <c r="B738" t="str">
        <f>IFERROR(VLOOKUP(A738,'[1]TS Autopress'!$1:$1048576,2,0),"")</f>
        <v/>
      </c>
      <c r="C738" s="19" t="str">
        <f>IFERROR(VLOOKUP(A738,'[1]TS Autopress'!$1:$1048576,3,0),"")</f>
        <v/>
      </c>
      <c r="D738" s="20">
        <v>7600000</v>
      </c>
      <c r="E738" s="20">
        <v>6500000</v>
      </c>
      <c r="F738" s="13" t="s">
        <v>5399</v>
      </c>
      <c r="G738" s="20">
        <v>7068000</v>
      </c>
      <c r="H738" s="20">
        <v>6840000</v>
      </c>
      <c r="I738" s="20">
        <v>6460000</v>
      </c>
      <c r="J738" s="20">
        <v>6080000</v>
      </c>
      <c r="K738" s="25">
        <v>7990000</v>
      </c>
      <c r="L738" s="20">
        <f t="shared" si="48"/>
        <v>390000</v>
      </c>
      <c r="M738" s="22">
        <f t="shared" si="49"/>
        <v>0.85526315789473684</v>
      </c>
      <c r="N738" s="23" t="str">
        <f>IFERROR(VLOOKUP(A738,'[1]CT AR'!$1:$1048576,2,0),"")</f>
        <v/>
      </c>
      <c r="O738" s="24" t="str">
        <f t="shared" ca="1" si="50"/>
        <v/>
      </c>
      <c r="P738" t="str">
        <f t="shared" si="51"/>
        <v/>
      </c>
    </row>
    <row r="739" spans="1:16" x14ac:dyDescent="0.3">
      <c r="A739" t="s">
        <v>6398</v>
      </c>
      <c r="B739" t="str">
        <f>IFERROR(VLOOKUP(A739,'[1]TS Autopress'!$1:$1048576,2,0),"")</f>
        <v/>
      </c>
      <c r="C739" s="19" t="str">
        <f>IFERROR(VLOOKUP(A739,'[1]TS Autopress'!$1:$1048576,3,0),"")</f>
        <v/>
      </c>
      <c r="D739" s="20">
        <v>11000000</v>
      </c>
      <c r="E739" s="20">
        <v>9000000</v>
      </c>
      <c r="F739" s="13" t="s">
        <v>5399</v>
      </c>
      <c r="G739" s="20">
        <v>10230000</v>
      </c>
      <c r="H739" s="20">
        <v>9900000</v>
      </c>
      <c r="I739" s="20">
        <v>9350000</v>
      </c>
      <c r="J739" s="20">
        <v>8800000</v>
      </c>
      <c r="K739" s="25">
        <v>10990000</v>
      </c>
      <c r="L739" s="20">
        <f t="shared" si="48"/>
        <v>-10000</v>
      </c>
      <c r="M739" s="22">
        <f t="shared" si="49"/>
        <v>0.81818181818181823</v>
      </c>
      <c r="N739" s="23" t="str">
        <f>IFERROR(VLOOKUP(A739,'[1]CT AR'!$1:$1048576,2,0),"")</f>
        <v/>
      </c>
      <c r="O739" s="24" t="str">
        <f t="shared" ca="1" si="50"/>
        <v/>
      </c>
      <c r="P739" t="str">
        <f t="shared" si="51"/>
        <v/>
      </c>
    </row>
    <row r="740" spans="1:16" x14ac:dyDescent="0.3">
      <c r="A740" t="s">
        <v>6399</v>
      </c>
      <c r="B740" t="str">
        <f>IFERROR(VLOOKUP(A740,'[1]TS Autopress'!$1:$1048576,2,0),"")</f>
        <v/>
      </c>
      <c r="C740" s="19" t="str">
        <f>IFERROR(VLOOKUP(A740,'[1]TS Autopress'!$1:$1048576,3,0),"")</f>
        <v/>
      </c>
      <c r="D740" s="20">
        <v>44700000</v>
      </c>
      <c r="E740" s="20">
        <v>37000000</v>
      </c>
      <c r="F740" s="13" t="s">
        <v>5399</v>
      </c>
      <c r="G740" s="20">
        <v>41571000</v>
      </c>
      <c r="H740" s="20">
        <v>40230000</v>
      </c>
      <c r="I740" s="20">
        <v>37995000</v>
      </c>
      <c r="J740" s="20">
        <v>35760000</v>
      </c>
      <c r="K740" s="25">
        <v>41490000</v>
      </c>
      <c r="L740" s="20">
        <f t="shared" si="48"/>
        <v>-3210000</v>
      </c>
      <c r="M740" s="22">
        <f t="shared" si="49"/>
        <v>0.82774049217002232</v>
      </c>
      <c r="N740" s="23" t="str">
        <f>IFERROR(VLOOKUP(A740,'[1]CT AR'!$1:$1048576,2,0),"")</f>
        <v/>
      </c>
      <c r="O740" s="24" t="str">
        <f t="shared" ca="1" si="50"/>
        <v/>
      </c>
      <c r="P740" t="str">
        <f t="shared" si="51"/>
        <v/>
      </c>
    </row>
    <row r="741" spans="1:16" x14ac:dyDescent="0.3">
      <c r="A741" t="s">
        <v>6400</v>
      </c>
      <c r="B741" t="str">
        <f>IFERROR(VLOOKUP(A741,'[1]TS Autopress'!$1:$1048576,2,0),"")</f>
        <v/>
      </c>
      <c r="C741" s="19" t="str">
        <f>IFERROR(VLOOKUP(A741,'[1]TS Autopress'!$1:$1048576,3,0),"")</f>
        <v/>
      </c>
      <c r="D741" s="20">
        <v>13400000</v>
      </c>
      <c r="E741" s="20">
        <v>11500000</v>
      </c>
      <c r="F741" s="13" t="s">
        <v>5399</v>
      </c>
      <c r="G741" s="20">
        <v>12462000</v>
      </c>
      <c r="H741" s="20">
        <v>12060000</v>
      </c>
      <c r="I741" s="20">
        <v>11390000</v>
      </c>
      <c r="J741" s="20">
        <v>10720000</v>
      </c>
      <c r="K741" s="25">
        <v>14590000</v>
      </c>
      <c r="L741" s="20">
        <f t="shared" si="48"/>
        <v>1190000</v>
      </c>
      <c r="M741" s="22">
        <f t="shared" si="49"/>
        <v>0.85820895522388063</v>
      </c>
      <c r="N741" s="23" t="str">
        <f>IFERROR(VLOOKUP(A741,'[1]CT AR'!$1:$1048576,2,0),"")</f>
        <v/>
      </c>
      <c r="O741" s="24" t="str">
        <f t="shared" ca="1" si="50"/>
        <v/>
      </c>
      <c r="P741" t="str">
        <f t="shared" si="51"/>
        <v/>
      </c>
    </row>
    <row r="742" spans="1:16" x14ac:dyDescent="0.3">
      <c r="A742" t="s">
        <v>4853</v>
      </c>
      <c r="B742" t="str">
        <f>IFERROR(VLOOKUP(A742,'[1]TS Autopress'!$1:$1048576,2,0),"")</f>
        <v/>
      </c>
      <c r="C742" s="19" t="str">
        <f>IFERROR(VLOOKUP(A742,'[1]TS Autopress'!$1:$1048576,3,0),"")</f>
        <v/>
      </c>
      <c r="D742" s="20">
        <v>16400000</v>
      </c>
      <c r="E742" s="20">
        <v>13500000</v>
      </c>
      <c r="F742" s="13" t="s">
        <v>5399</v>
      </c>
      <c r="G742" s="20">
        <v>15252000</v>
      </c>
      <c r="H742" s="20">
        <v>14760000</v>
      </c>
      <c r="I742" s="20">
        <v>13940000</v>
      </c>
      <c r="J742" s="20">
        <v>13120000</v>
      </c>
      <c r="K742" s="25">
        <v>16990000</v>
      </c>
      <c r="L742" s="20">
        <f t="shared" si="48"/>
        <v>590000</v>
      </c>
      <c r="M742" s="22">
        <f t="shared" si="49"/>
        <v>0.82317073170731703</v>
      </c>
      <c r="N742" s="23" t="str">
        <f>IFERROR(VLOOKUP(A742,'[1]CT AR'!$1:$1048576,2,0),"")</f>
        <v/>
      </c>
      <c r="O742" s="24" t="str">
        <f t="shared" ca="1" si="50"/>
        <v/>
      </c>
      <c r="P742" t="str">
        <f t="shared" si="51"/>
        <v/>
      </c>
    </row>
    <row r="743" spans="1:16" x14ac:dyDescent="0.3">
      <c r="A743" t="s">
        <v>6401</v>
      </c>
      <c r="B743" t="str">
        <f>IFERROR(VLOOKUP(A743,'[1]TS Autopress'!$1:$1048576,2,0),"")</f>
        <v/>
      </c>
      <c r="C743" s="19" t="str">
        <f>IFERROR(VLOOKUP(A743,'[1]TS Autopress'!$1:$1048576,3,0),"")</f>
        <v/>
      </c>
      <c r="D743" s="20">
        <v>7100000</v>
      </c>
      <c r="E743" s="20">
        <v>5800000</v>
      </c>
      <c r="F743" s="13" t="s">
        <v>5399</v>
      </c>
      <c r="G743" s="20">
        <v>6603000</v>
      </c>
      <c r="H743" s="20">
        <v>6390000</v>
      </c>
      <c r="I743" s="20">
        <v>6035000</v>
      </c>
      <c r="J743" s="20">
        <v>5680000</v>
      </c>
      <c r="K743" s="25">
        <v>7390000</v>
      </c>
      <c r="L743" s="20">
        <f t="shared" si="48"/>
        <v>290000</v>
      </c>
      <c r="M743" s="22">
        <f t="shared" si="49"/>
        <v>0.81690140845070425</v>
      </c>
      <c r="N743" s="23" t="str">
        <f>IFERROR(VLOOKUP(A743,'[1]CT AR'!$1:$1048576,2,0),"")</f>
        <v/>
      </c>
      <c r="O743" s="24" t="str">
        <f t="shared" ca="1" si="50"/>
        <v/>
      </c>
      <c r="P743" t="str">
        <f t="shared" si="51"/>
        <v/>
      </c>
    </row>
    <row r="744" spans="1:16" x14ac:dyDescent="0.3">
      <c r="A744" t="s">
        <v>6402</v>
      </c>
      <c r="B744" t="str">
        <f>IFERROR(VLOOKUP(A744,'[1]TS Autopress'!$1:$1048576,2,0),"")</f>
        <v/>
      </c>
      <c r="C744" s="19" t="str">
        <f>IFERROR(VLOOKUP(A744,'[1]TS Autopress'!$1:$1048576,3,0),"")</f>
        <v/>
      </c>
      <c r="D744" s="20">
        <v>11800000</v>
      </c>
      <c r="E744" s="20">
        <v>10000000</v>
      </c>
      <c r="F744" s="13" t="s">
        <v>5399</v>
      </c>
      <c r="G744" s="20">
        <v>10974000</v>
      </c>
      <c r="H744" s="20">
        <v>10620000</v>
      </c>
      <c r="I744" s="20">
        <v>10030000</v>
      </c>
      <c r="J744" s="20">
        <v>9440000</v>
      </c>
      <c r="K744" s="25">
        <v>12390000</v>
      </c>
      <c r="L744" s="20">
        <f t="shared" si="48"/>
        <v>590000</v>
      </c>
      <c r="M744" s="22">
        <f t="shared" si="49"/>
        <v>0.84745762711864403</v>
      </c>
      <c r="N744" s="23" t="str">
        <f>IFERROR(VLOOKUP(A744,'[1]CT AR'!$1:$1048576,2,0),"")</f>
        <v/>
      </c>
      <c r="O744" s="24" t="str">
        <f t="shared" ca="1" si="50"/>
        <v/>
      </c>
      <c r="P744" t="str">
        <f t="shared" si="51"/>
        <v/>
      </c>
    </row>
    <row r="745" spans="1:16" x14ac:dyDescent="0.3">
      <c r="A745" t="s">
        <v>6403</v>
      </c>
      <c r="B745" t="str">
        <f>IFERROR(VLOOKUP(A745,'[1]TS Autopress'!$1:$1048576,2,0),"")</f>
        <v/>
      </c>
      <c r="C745" s="19" t="str">
        <f>IFERROR(VLOOKUP(A745,'[1]TS Autopress'!$1:$1048576,3,0),"")</f>
        <v/>
      </c>
      <c r="D745" s="20">
        <v>17000000</v>
      </c>
      <c r="E745" s="20">
        <v>14000000</v>
      </c>
      <c r="F745" s="13" t="s">
        <v>5399</v>
      </c>
      <c r="G745" s="20">
        <v>15810000</v>
      </c>
      <c r="H745" s="20">
        <v>15300000</v>
      </c>
      <c r="I745" s="20">
        <v>14450000</v>
      </c>
      <c r="J745" s="20">
        <v>13600000</v>
      </c>
      <c r="K745" s="25">
        <v>16990000</v>
      </c>
      <c r="L745" s="20">
        <f t="shared" si="48"/>
        <v>-10000</v>
      </c>
      <c r="M745" s="22">
        <f t="shared" si="49"/>
        <v>0.82352941176470584</v>
      </c>
      <c r="N745" s="23" t="str">
        <f>IFERROR(VLOOKUP(A745,'[1]CT AR'!$1:$1048576,2,0),"")</f>
        <v/>
      </c>
      <c r="O745" s="24" t="str">
        <f t="shared" ca="1" si="50"/>
        <v/>
      </c>
      <c r="P745" t="str">
        <f t="shared" si="51"/>
        <v/>
      </c>
    </row>
    <row r="746" spans="1:16" x14ac:dyDescent="0.3">
      <c r="A746" t="s">
        <v>6403</v>
      </c>
      <c r="B746" t="str">
        <f>IFERROR(VLOOKUP(A746,'[1]TS Autopress'!$1:$1048576,2,0),"")</f>
        <v/>
      </c>
      <c r="C746" s="19" t="str">
        <f>IFERROR(VLOOKUP(A746,'[1]TS Autopress'!$1:$1048576,3,0),"")</f>
        <v/>
      </c>
      <c r="D746" s="20">
        <v>17000000</v>
      </c>
      <c r="E746" s="20">
        <v>14000000</v>
      </c>
      <c r="F746" s="13" t="s">
        <v>5399</v>
      </c>
      <c r="G746" s="20">
        <v>15810000</v>
      </c>
      <c r="H746" s="20">
        <v>15300000</v>
      </c>
      <c r="I746" s="20">
        <v>14450000</v>
      </c>
      <c r="J746" s="20">
        <v>13600000</v>
      </c>
      <c r="K746" s="25">
        <v>16990000</v>
      </c>
      <c r="L746" s="20">
        <f t="shared" si="48"/>
        <v>-10000</v>
      </c>
      <c r="M746" s="22">
        <f t="shared" si="49"/>
        <v>0.82352941176470584</v>
      </c>
      <c r="N746" s="23" t="str">
        <f>IFERROR(VLOOKUP(A746,'[1]CT AR'!$1:$1048576,2,0),"")</f>
        <v/>
      </c>
      <c r="O746" s="24" t="str">
        <f t="shared" ca="1" si="50"/>
        <v/>
      </c>
      <c r="P746" t="str">
        <f t="shared" si="51"/>
        <v/>
      </c>
    </row>
    <row r="747" spans="1:16" x14ac:dyDescent="0.3">
      <c r="A747" t="s">
        <v>6404</v>
      </c>
      <c r="B747" t="str">
        <f>IFERROR(VLOOKUP(A747,'[1]TS Autopress'!$1:$1048576,2,0),"")</f>
        <v/>
      </c>
      <c r="C747" s="19" t="str">
        <f>IFERROR(VLOOKUP(A747,'[1]TS Autopress'!$1:$1048576,3,0),"")</f>
        <v/>
      </c>
      <c r="D747" s="20">
        <v>9700000</v>
      </c>
      <c r="E747" s="20">
        <v>8200000</v>
      </c>
      <c r="F747" s="13" t="s">
        <v>5398</v>
      </c>
      <c r="G747" s="20">
        <v>9991000</v>
      </c>
      <c r="H747" s="20">
        <v>9700000</v>
      </c>
      <c r="I747" s="20">
        <v>9603000</v>
      </c>
      <c r="J747" s="20">
        <v>9021000</v>
      </c>
      <c r="K747" s="25">
        <v>10290000</v>
      </c>
      <c r="L747" s="20">
        <f t="shared" si="48"/>
        <v>590000</v>
      </c>
      <c r="M747" s="22">
        <f t="shared" si="49"/>
        <v>0.84536082474226804</v>
      </c>
      <c r="N747" s="23" t="str">
        <f>IFERROR(VLOOKUP(A747,'[1]CT AR'!$1:$1048576,2,0),"")</f>
        <v/>
      </c>
      <c r="O747" s="24" t="str">
        <f t="shared" ca="1" si="50"/>
        <v/>
      </c>
      <c r="P747" t="str">
        <f t="shared" si="51"/>
        <v/>
      </c>
    </row>
    <row r="748" spans="1:16" x14ac:dyDescent="0.3">
      <c r="A748" t="s">
        <v>6405</v>
      </c>
      <c r="B748" t="str">
        <f>IFERROR(VLOOKUP(A748,'[1]TS Autopress'!$1:$1048576,2,0),"")</f>
        <v/>
      </c>
      <c r="C748" s="19" t="str">
        <f>IFERROR(VLOOKUP(A748,'[1]TS Autopress'!$1:$1048576,3,0),"")</f>
        <v/>
      </c>
      <c r="D748" s="20">
        <v>14400000</v>
      </c>
      <c r="E748" s="20">
        <v>11800000</v>
      </c>
      <c r="F748" s="13" t="s">
        <v>5398</v>
      </c>
      <c r="G748" s="20">
        <v>14832000</v>
      </c>
      <c r="H748" s="20">
        <v>14400000</v>
      </c>
      <c r="I748" s="20">
        <v>14256000</v>
      </c>
      <c r="J748" s="20">
        <v>13392000</v>
      </c>
      <c r="K748" s="25">
        <v>14490000</v>
      </c>
      <c r="L748" s="20">
        <f t="shared" si="48"/>
        <v>90000</v>
      </c>
      <c r="M748" s="22">
        <f t="shared" si="49"/>
        <v>0.81944444444444442</v>
      </c>
      <c r="N748" s="23" t="str">
        <f>IFERROR(VLOOKUP(A748,'[1]CT AR'!$1:$1048576,2,0),"")</f>
        <v/>
      </c>
      <c r="O748" s="24" t="str">
        <f t="shared" ca="1" si="50"/>
        <v/>
      </c>
      <c r="P748" t="str">
        <f t="shared" si="51"/>
        <v/>
      </c>
    </row>
    <row r="749" spans="1:16" x14ac:dyDescent="0.3">
      <c r="A749" t="s">
        <v>6406</v>
      </c>
      <c r="B749" t="str">
        <f>IFERROR(VLOOKUP(A749,'[1]TS Autopress'!$1:$1048576,2,0),"")</f>
        <v/>
      </c>
      <c r="C749" s="19" t="str">
        <f>IFERROR(VLOOKUP(A749,'[1]TS Autopress'!$1:$1048576,3,0),"")</f>
        <v/>
      </c>
      <c r="D749" s="20">
        <v>7900000</v>
      </c>
      <c r="E749" s="20">
        <v>6900000</v>
      </c>
      <c r="F749" s="13" t="s">
        <v>5398</v>
      </c>
      <c r="G749" s="20">
        <v>8137000</v>
      </c>
      <c r="H749" s="20">
        <v>7900000</v>
      </c>
      <c r="I749" s="20">
        <v>7821000</v>
      </c>
      <c r="J749" s="20">
        <v>7347000</v>
      </c>
      <c r="K749" s="25">
        <v>8190000</v>
      </c>
      <c r="L749" s="20">
        <f t="shared" si="48"/>
        <v>290000</v>
      </c>
      <c r="M749" s="22">
        <f t="shared" si="49"/>
        <v>0.87341772151898733</v>
      </c>
      <c r="N749" s="23" t="str">
        <f>IFERROR(VLOOKUP(A749,'[1]CT AR'!$1:$1048576,2,0),"")</f>
        <v/>
      </c>
      <c r="O749" s="24" t="str">
        <f t="shared" ca="1" si="50"/>
        <v/>
      </c>
      <c r="P749" t="str">
        <f t="shared" si="51"/>
        <v/>
      </c>
    </row>
    <row r="750" spans="1:16" x14ac:dyDescent="0.3">
      <c r="A750" t="s">
        <v>6407</v>
      </c>
      <c r="B750" t="str">
        <f>IFERROR(VLOOKUP(A750,'[1]TS Autopress'!$1:$1048576,2,0),"")</f>
        <v/>
      </c>
      <c r="C750" s="19" t="str">
        <f>IFERROR(VLOOKUP(A750,'[1]TS Autopress'!$1:$1048576,3,0),"")</f>
        <v/>
      </c>
      <c r="D750" s="20">
        <v>13300000</v>
      </c>
      <c r="E750" s="20">
        <v>10900000</v>
      </c>
      <c r="F750" s="13" t="s">
        <v>5398</v>
      </c>
      <c r="G750" s="20">
        <v>13699000</v>
      </c>
      <c r="H750" s="20">
        <v>13300000</v>
      </c>
      <c r="I750" s="20">
        <v>13167000</v>
      </c>
      <c r="J750" s="20">
        <v>12369000</v>
      </c>
      <c r="K750" s="25">
        <v>13390000</v>
      </c>
      <c r="L750" s="20">
        <f t="shared" si="48"/>
        <v>90000</v>
      </c>
      <c r="M750" s="22">
        <f t="shared" si="49"/>
        <v>0.81954887218045114</v>
      </c>
      <c r="N750" s="23" t="str">
        <f>IFERROR(VLOOKUP(A750,'[1]CT AR'!$1:$1048576,2,0),"")</f>
        <v/>
      </c>
      <c r="O750" s="24" t="str">
        <f t="shared" ca="1" si="50"/>
        <v/>
      </c>
      <c r="P750" t="str">
        <f t="shared" si="51"/>
        <v/>
      </c>
    </row>
    <row r="751" spans="1:16" x14ac:dyDescent="0.3">
      <c r="A751" t="s">
        <v>6408</v>
      </c>
      <c r="B751" t="str">
        <f>IFERROR(VLOOKUP(A751,'[1]TS Autopress'!$1:$1048576,2,0),"")</f>
        <v/>
      </c>
      <c r="C751" s="19" t="str">
        <f>IFERROR(VLOOKUP(A751,'[1]TS Autopress'!$1:$1048576,3,0),"")</f>
        <v/>
      </c>
      <c r="D751" s="20">
        <v>9800000</v>
      </c>
      <c r="E751" s="20">
        <v>8300000</v>
      </c>
      <c r="F751" s="13" t="s">
        <v>5398</v>
      </c>
      <c r="G751" s="20">
        <v>10094000</v>
      </c>
      <c r="H751" s="20">
        <v>9800000</v>
      </c>
      <c r="I751" s="20">
        <v>9702000</v>
      </c>
      <c r="J751" s="20">
        <v>9114000</v>
      </c>
      <c r="K751" s="25">
        <v>10290000</v>
      </c>
      <c r="L751" s="20">
        <f t="shared" si="48"/>
        <v>490000</v>
      </c>
      <c r="M751" s="22">
        <f t="shared" si="49"/>
        <v>0.84693877551020413</v>
      </c>
      <c r="N751" s="23" t="str">
        <f>IFERROR(VLOOKUP(A751,'[1]CT AR'!$1:$1048576,2,0),"")</f>
        <v/>
      </c>
      <c r="O751" s="24" t="str">
        <f t="shared" ca="1" si="50"/>
        <v/>
      </c>
      <c r="P751" t="str">
        <f t="shared" si="51"/>
        <v/>
      </c>
    </row>
    <row r="752" spans="1:16" x14ac:dyDescent="0.3">
      <c r="A752" t="s">
        <v>6409</v>
      </c>
      <c r="B752" t="str">
        <f>IFERROR(VLOOKUP(A752,'[1]TS Autopress'!$1:$1048576,2,0),"")</f>
        <v/>
      </c>
      <c r="C752" s="19" t="str">
        <f>IFERROR(VLOOKUP(A752,'[1]TS Autopress'!$1:$1048576,3,0),"")</f>
        <v/>
      </c>
      <c r="D752" s="20">
        <v>13900000</v>
      </c>
      <c r="E752" s="20">
        <v>11600000</v>
      </c>
      <c r="F752" s="13" t="s">
        <v>5398</v>
      </c>
      <c r="G752" s="20">
        <v>14317000</v>
      </c>
      <c r="H752" s="20">
        <v>13900000</v>
      </c>
      <c r="I752" s="20">
        <v>13761000</v>
      </c>
      <c r="J752" s="20">
        <v>12927000</v>
      </c>
      <c r="K752" s="25">
        <v>14390000</v>
      </c>
      <c r="L752" s="20">
        <f t="shared" si="48"/>
        <v>490000</v>
      </c>
      <c r="M752" s="22">
        <f t="shared" si="49"/>
        <v>0.83453237410071945</v>
      </c>
      <c r="N752" s="23" t="str">
        <f>IFERROR(VLOOKUP(A752,'[1]CT AR'!$1:$1048576,2,0),"")</f>
        <v/>
      </c>
      <c r="O752" s="24" t="str">
        <f t="shared" ca="1" si="50"/>
        <v/>
      </c>
      <c r="P752" t="str">
        <f t="shared" si="51"/>
        <v/>
      </c>
    </row>
    <row r="753" spans="1:16" x14ac:dyDescent="0.3">
      <c r="A753" t="s">
        <v>6410</v>
      </c>
      <c r="B753" t="str">
        <f>IFERROR(VLOOKUP(A753,'[1]TS Autopress'!$1:$1048576,2,0),"")</f>
        <v/>
      </c>
      <c r="C753" s="19" t="str">
        <f>IFERROR(VLOOKUP(A753,'[1]TS Autopress'!$1:$1048576,3,0),"")</f>
        <v/>
      </c>
      <c r="D753" s="20">
        <v>8100000</v>
      </c>
      <c r="E753" s="20">
        <v>6700000</v>
      </c>
      <c r="F753" s="13" t="s">
        <v>5398</v>
      </c>
      <c r="G753" s="20">
        <v>8343000</v>
      </c>
      <c r="H753" s="20">
        <v>8100000</v>
      </c>
      <c r="I753" s="20">
        <v>8019000</v>
      </c>
      <c r="J753" s="20">
        <v>7533000</v>
      </c>
      <c r="K753" s="25">
        <v>8390000</v>
      </c>
      <c r="L753" s="20">
        <f t="shared" si="48"/>
        <v>290000</v>
      </c>
      <c r="M753" s="22">
        <f t="shared" si="49"/>
        <v>0.8271604938271605</v>
      </c>
      <c r="N753" s="23" t="str">
        <f>IFERROR(VLOOKUP(A753,'[1]CT AR'!$1:$1048576,2,0),"")</f>
        <v/>
      </c>
      <c r="O753" s="24" t="str">
        <f t="shared" ca="1" si="50"/>
        <v/>
      </c>
      <c r="P753" t="str">
        <f t="shared" si="51"/>
        <v/>
      </c>
    </row>
    <row r="754" spans="1:16" x14ac:dyDescent="0.3">
      <c r="A754" t="s">
        <v>6411</v>
      </c>
      <c r="B754" t="str">
        <f>IFERROR(VLOOKUP(A754,'[1]TS Autopress'!$1:$1048576,2,0),"")</f>
        <v/>
      </c>
      <c r="C754" s="19" t="str">
        <f>IFERROR(VLOOKUP(A754,'[1]TS Autopress'!$1:$1048576,3,0),"")</f>
        <v/>
      </c>
      <c r="D754" s="20">
        <v>8100000</v>
      </c>
      <c r="E754" s="20">
        <v>7000000</v>
      </c>
      <c r="F754" s="13" t="s">
        <v>5398</v>
      </c>
      <c r="G754" s="20">
        <v>8343000</v>
      </c>
      <c r="H754" s="20">
        <v>8100000</v>
      </c>
      <c r="I754" s="20">
        <v>8019000</v>
      </c>
      <c r="J754" s="20">
        <v>7533000</v>
      </c>
      <c r="K754" s="25">
        <v>8390000</v>
      </c>
      <c r="L754" s="20">
        <f t="shared" si="48"/>
        <v>290000</v>
      </c>
      <c r="M754" s="22">
        <f t="shared" si="49"/>
        <v>0.86419753086419748</v>
      </c>
      <c r="N754" s="23" t="str">
        <f>IFERROR(VLOOKUP(A754,'[1]CT AR'!$1:$1048576,2,0),"")</f>
        <v/>
      </c>
      <c r="O754" s="24" t="str">
        <f t="shared" ca="1" si="50"/>
        <v/>
      </c>
      <c r="P754" t="str">
        <f t="shared" si="51"/>
        <v/>
      </c>
    </row>
    <row r="755" spans="1:16" x14ac:dyDescent="0.3">
      <c r="A755" t="s">
        <v>1573</v>
      </c>
      <c r="B755" t="str">
        <f>IFERROR(VLOOKUP(A755,'[1]TS Autopress'!$1:$1048576,2,0),"")</f>
        <v/>
      </c>
      <c r="C755" s="19" t="str">
        <f>IFERROR(VLOOKUP(A755,'[1]TS Autopress'!$1:$1048576,3,0),"")</f>
        <v/>
      </c>
      <c r="D755" s="20">
        <v>31800000</v>
      </c>
      <c r="E755" s="20">
        <v>27000000</v>
      </c>
      <c r="F755" s="13" t="s">
        <v>5398</v>
      </c>
      <c r="G755" s="20">
        <v>32754000</v>
      </c>
      <c r="H755" s="20">
        <v>31800000</v>
      </c>
      <c r="I755" s="20">
        <v>31482000</v>
      </c>
      <c r="J755" s="20">
        <v>29574000</v>
      </c>
      <c r="K755" s="25">
        <v>31990000</v>
      </c>
      <c r="L755" s="20">
        <f t="shared" si="48"/>
        <v>190000</v>
      </c>
      <c r="M755" s="22">
        <f t="shared" si="49"/>
        <v>0.84905660377358494</v>
      </c>
      <c r="N755" s="23">
        <f>IFERROR(VLOOKUP(A755,'[1]CT AR'!$1:$1048576,2,0),"")</f>
        <v>45373.388194444444</v>
      </c>
      <c r="O755" s="24">
        <f t="shared" ca="1" si="50"/>
        <v>821.6118055555562</v>
      </c>
      <c r="P755" t="str">
        <f t="shared" si="51"/>
        <v>SOBRE MERCADO</v>
      </c>
    </row>
    <row r="756" spans="1:16" x14ac:dyDescent="0.3">
      <c r="A756" t="s">
        <v>6412</v>
      </c>
      <c r="B756" t="str">
        <f>IFERROR(VLOOKUP(A756,'[1]TS Autopress'!$1:$1048576,2,0),"")</f>
        <v/>
      </c>
      <c r="C756" s="19" t="str">
        <f>IFERROR(VLOOKUP(A756,'[1]TS Autopress'!$1:$1048576,3,0),"")</f>
        <v/>
      </c>
      <c r="D756" s="20">
        <v>12400000</v>
      </c>
      <c r="E756" s="20">
        <v>10000000</v>
      </c>
      <c r="F756" s="13" t="s">
        <v>4033</v>
      </c>
      <c r="G756" s="20">
        <v>12400000</v>
      </c>
      <c r="H756" s="20">
        <v>12028000</v>
      </c>
      <c r="I756" s="20">
        <v>11656000</v>
      </c>
      <c r="J756" s="20">
        <v>11160000</v>
      </c>
      <c r="K756" s="25">
        <v>12490000</v>
      </c>
      <c r="L756" s="20">
        <f t="shared" si="48"/>
        <v>90000</v>
      </c>
      <c r="M756" s="22">
        <f t="shared" si="49"/>
        <v>0.80645161290322576</v>
      </c>
      <c r="N756" s="23" t="str">
        <f>IFERROR(VLOOKUP(A756,'[1]CT AR'!$1:$1048576,2,0),"")</f>
        <v/>
      </c>
      <c r="O756" s="24" t="str">
        <f t="shared" ca="1" si="50"/>
        <v/>
      </c>
      <c r="P756" t="str">
        <f t="shared" si="51"/>
        <v/>
      </c>
    </row>
    <row r="757" spans="1:16" x14ac:dyDescent="0.3">
      <c r="A757" t="s">
        <v>6413</v>
      </c>
      <c r="B757" t="str">
        <f>IFERROR(VLOOKUP(A757,'[1]TS Autopress'!$1:$1048576,2,0),"")</f>
        <v/>
      </c>
      <c r="C757" s="19" t="str">
        <f>IFERROR(VLOOKUP(A757,'[1]TS Autopress'!$1:$1048576,3,0),"")</f>
        <v/>
      </c>
      <c r="D757" s="20">
        <v>7800000</v>
      </c>
      <c r="E757" s="20">
        <v>6800000</v>
      </c>
      <c r="F757" s="13" t="s">
        <v>5398</v>
      </c>
      <c r="G757" s="20">
        <v>8034000</v>
      </c>
      <c r="H757" s="20">
        <v>7800000</v>
      </c>
      <c r="I757" s="20">
        <v>7722000</v>
      </c>
      <c r="J757" s="20">
        <v>7254000</v>
      </c>
      <c r="K757" s="25">
        <v>8190000</v>
      </c>
      <c r="L757" s="20">
        <f t="shared" si="48"/>
        <v>390000</v>
      </c>
      <c r="M757" s="22">
        <f t="shared" si="49"/>
        <v>0.87179487179487181</v>
      </c>
      <c r="N757" s="23" t="str">
        <f>IFERROR(VLOOKUP(A757,'[1]CT AR'!$1:$1048576,2,0),"")</f>
        <v/>
      </c>
      <c r="O757" s="24" t="str">
        <f t="shared" ca="1" si="50"/>
        <v/>
      </c>
      <c r="P757" t="str">
        <f t="shared" si="51"/>
        <v/>
      </c>
    </row>
    <row r="758" spans="1:16" x14ac:dyDescent="0.3">
      <c r="A758" t="s">
        <v>6414</v>
      </c>
      <c r="B758" t="str">
        <f>IFERROR(VLOOKUP(A758,'[1]TS Autopress'!$1:$1048576,2,0),"")</f>
        <v/>
      </c>
      <c r="C758" s="19" t="str">
        <f>IFERROR(VLOOKUP(A758,'[1]TS Autopress'!$1:$1048576,3,0),"")</f>
        <v/>
      </c>
      <c r="D758" s="20">
        <v>11500000</v>
      </c>
      <c r="E758" s="20">
        <v>9600000</v>
      </c>
      <c r="F758" s="13" t="s">
        <v>5398</v>
      </c>
      <c r="G758" s="20">
        <v>11845000</v>
      </c>
      <c r="H758" s="20">
        <v>11500000</v>
      </c>
      <c r="I758" s="20">
        <v>11385000</v>
      </c>
      <c r="J758" s="20">
        <v>10695000</v>
      </c>
      <c r="K758" s="25">
        <v>11990000</v>
      </c>
      <c r="L758" s="20">
        <f t="shared" si="48"/>
        <v>490000</v>
      </c>
      <c r="M758" s="22">
        <f t="shared" si="49"/>
        <v>0.83478260869565213</v>
      </c>
      <c r="N758" s="23" t="str">
        <f>IFERROR(VLOOKUP(A758,'[1]CT AR'!$1:$1048576,2,0),"")</f>
        <v/>
      </c>
      <c r="O758" s="24" t="str">
        <f t="shared" ca="1" si="50"/>
        <v/>
      </c>
      <c r="P758" t="str">
        <f t="shared" si="51"/>
        <v/>
      </c>
    </row>
    <row r="759" spans="1:16" x14ac:dyDescent="0.3">
      <c r="A759" t="s">
        <v>6415</v>
      </c>
      <c r="B759" t="str">
        <f>IFERROR(VLOOKUP(A759,'[1]TS Autopress'!$1:$1048576,2,0),"")</f>
        <v/>
      </c>
      <c r="C759" s="19" t="str">
        <f>IFERROR(VLOOKUP(A759,'[1]TS Autopress'!$1:$1048576,3,0),"")</f>
        <v/>
      </c>
      <c r="D759" s="20">
        <v>13650000</v>
      </c>
      <c r="E759" s="20">
        <v>10800000</v>
      </c>
      <c r="F759" s="13" t="s">
        <v>5398</v>
      </c>
      <c r="G759" s="20">
        <v>14059500</v>
      </c>
      <c r="H759" s="20">
        <v>13650000</v>
      </c>
      <c r="I759" s="20">
        <v>13513500</v>
      </c>
      <c r="J759" s="20">
        <v>12694500</v>
      </c>
      <c r="K759" s="25">
        <v>13490000</v>
      </c>
      <c r="L759" s="20">
        <f t="shared" si="48"/>
        <v>-160000</v>
      </c>
      <c r="M759" s="22">
        <f t="shared" si="49"/>
        <v>0.79120879120879117</v>
      </c>
      <c r="N759" s="23" t="str">
        <f>IFERROR(VLOOKUP(A759,'[1]CT AR'!$1:$1048576,2,0),"")</f>
        <v/>
      </c>
      <c r="O759" s="24" t="str">
        <f t="shared" ca="1" si="50"/>
        <v/>
      </c>
      <c r="P759" t="str">
        <f t="shared" si="51"/>
        <v/>
      </c>
    </row>
    <row r="760" spans="1:16" x14ac:dyDescent="0.3">
      <c r="A760" t="s">
        <v>6416</v>
      </c>
      <c r="B760" t="str">
        <f>IFERROR(VLOOKUP(A760,'[1]TS Autopress'!$1:$1048576,2,0),"")</f>
        <v/>
      </c>
      <c r="C760" s="19" t="str">
        <f>IFERROR(VLOOKUP(A760,'[1]TS Autopress'!$1:$1048576,3,0),"")</f>
        <v/>
      </c>
      <c r="D760" s="20">
        <v>6600000</v>
      </c>
      <c r="E760" s="20">
        <v>5600000</v>
      </c>
      <c r="F760" s="13" t="s">
        <v>5398</v>
      </c>
      <c r="G760" s="20">
        <v>6798000</v>
      </c>
      <c r="H760" s="20">
        <v>6600000</v>
      </c>
      <c r="I760" s="20">
        <v>6534000</v>
      </c>
      <c r="J760" s="20">
        <v>6138000</v>
      </c>
      <c r="K760" s="25">
        <v>6790000</v>
      </c>
      <c r="L760" s="20">
        <f t="shared" si="48"/>
        <v>190000</v>
      </c>
      <c r="M760" s="22">
        <f t="shared" si="49"/>
        <v>0.84848484848484851</v>
      </c>
      <c r="N760" s="23" t="str">
        <f>IFERROR(VLOOKUP(A760,'[1]CT AR'!$1:$1048576,2,0),"")</f>
        <v/>
      </c>
      <c r="O760" s="24" t="str">
        <f t="shared" ca="1" si="50"/>
        <v/>
      </c>
      <c r="P760" t="str">
        <f t="shared" si="51"/>
        <v/>
      </c>
    </row>
    <row r="761" spans="1:16" x14ac:dyDescent="0.3">
      <c r="A761" t="s">
        <v>6417</v>
      </c>
      <c r="B761" t="str">
        <f>IFERROR(VLOOKUP(A761,'[1]TS Autopress'!$1:$1048576,2,0),"")</f>
        <v/>
      </c>
      <c r="C761" s="19" t="str">
        <f>IFERROR(VLOOKUP(A761,'[1]TS Autopress'!$1:$1048576,3,0),"")</f>
        <v/>
      </c>
      <c r="D761" s="20">
        <v>13000000</v>
      </c>
      <c r="E761" s="20">
        <v>10700000</v>
      </c>
      <c r="F761" s="13" t="s">
        <v>4033</v>
      </c>
      <c r="G761" s="20">
        <v>13000000</v>
      </c>
      <c r="H761" s="20">
        <v>12610000</v>
      </c>
      <c r="I761" s="20">
        <v>12220000</v>
      </c>
      <c r="J761" s="20">
        <v>11700000</v>
      </c>
      <c r="K761" s="25">
        <v>12990000</v>
      </c>
      <c r="L761" s="20">
        <f t="shared" si="48"/>
        <v>-10000</v>
      </c>
      <c r="M761" s="22">
        <f t="shared" si="49"/>
        <v>0.82307692307692304</v>
      </c>
      <c r="N761" s="23" t="str">
        <f>IFERROR(VLOOKUP(A761,'[1]CT AR'!$1:$1048576,2,0),"")</f>
        <v/>
      </c>
      <c r="O761" s="24" t="str">
        <f t="shared" ca="1" si="50"/>
        <v/>
      </c>
      <c r="P761" t="str">
        <f t="shared" si="51"/>
        <v/>
      </c>
    </row>
    <row r="762" spans="1:16" x14ac:dyDescent="0.3">
      <c r="A762" t="s">
        <v>6418</v>
      </c>
      <c r="B762" t="str">
        <f>IFERROR(VLOOKUP(A762,'[1]TS Autopress'!$1:$1048576,2,0),"")</f>
        <v/>
      </c>
      <c r="C762" s="19" t="str">
        <f>IFERROR(VLOOKUP(A762,'[1]TS Autopress'!$1:$1048576,3,0),"")</f>
        <v/>
      </c>
      <c r="D762" s="20">
        <v>23900000</v>
      </c>
      <c r="E762" s="20">
        <v>20300000</v>
      </c>
      <c r="F762" s="13" t="s">
        <v>4033</v>
      </c>
      <c r="G762" s="20">
        <v>23900000</v>
      </c>
      <c r="H762" s="20">
        <v>23183000</v>
      </c>
      <c r="I762" s="20">
        <v>22466000</v>
      </c>
      <c r="J762" s="20">
        <v>21510000</v>
      </c>
      <c r="K762" s="25">
        <v>24690000</v>
      </c>
      <c r="L762" s="20">
        <f t="shared" si="48"/>
        <v>790000</v>
      </c>
      <c r="M762" s="22">
        <f t="shared" si="49"/>
        <v>0.84937238493723854</v>
      </c>
      <c r="N762" s="23" t="str">
        <f>IFERROR(VLOOKUP(A762,'[1]CT AR'!$1:$1048576,2,0),"")</f>
        <v/>
      </c>
      <c r="O762" s="24" t="str">
        <f t="shared" ca="1" si="50"/>
        <v/>
      </c>
      <c r="P762" t="str">
        <f t="shared" si="51"/>
        <v/>
      </c>
    </row>
    <row r="763" spans="1:16" x14ac:dyDescent="0.3">
      <c r="A763" t="s">
        <v>6419</v>
      </c>
      <c r="B763" t="str">
        <f>IFERROR(VLOOKUP(A763,'[1]TS Autopress'!$1:$1048576,2,0),"")</f>
        <v/>
      </c>
      <c r="C763" s="19" t="str">
        <f>IFERROR(VLOOKUP(A763,'[1]TS Autopress'!$1:$1048576,3,0),"")</f>
        <v/>
      </c>
      <c r="D763" s="20">
        <v>18400000</v>
      </c>
      <c r="E763" s="20">
        <v>15200000</v>
      </c>
      <c r="F763" s="13" t="s">
        <v>4033</v>
      </c>
      <c r="G763" s="20">
        <v>18400000</v>
      </c>
      <c r="H763" s="20">
        <v>17848000</v>
      </c>
      <c r="I763" s="20">
        <v>17296000</v>
      </c>
      <c r="J763" s="20">
        <v>16560000</v>
      </c>
      <c r="K763" s="25">
        <v>18490000</v>
      </c>
      <c r="L763" s="20">
        <f t="shared" si="48"/>
        <v>90000</v>
      </c>
      <c r="M763" s="22">
        <f t="shared" si="49"/>
        <v>0.82608695652173914</v>
      </c>
      <c r="N763" s="23" t="str">
        <f>IFERROR(VLOOKUP(A763,'[1]CT AR'!$1:$1048576,2,0),"")</f>
        <v/>
      </c>
      <c r="O763" s="24" t="str">
        <f t="shared" ca="1" si="50"/>
        <v/>
      </c>
      <c r="P763" t="str">
        <f t="shared" si="51"/>
        <v/>
      </c>
    </row>
    <row r="764" spans="1:16" x14ac:dyDescent="0.3">
      <c r="A764" t="s">
        <v>6420</v>
      </c>
      <c r="B764" t="str">
        <f>IFERROR(VLOOKUP(A764,'[1]TS Autopress'!$1:$1048576,2,0),"")</f>
        <v/>
      </c>
      <c r="C764" s="19" t="str">
        <f>IFERROR(VLOOKUP(A764,'[1]TS Autopress'!$1:$1048576,3,0),"")</f>
        <v/>
      </c>
      <c r="D764" s="20">
        <v>31300000</v>
      </c>
      <c r="E764" s="20">
        <v>26600000</v>
      </c>
      <c r="F764" s="13" t="s">
        <v>4033</v>
      </c>
      <c r="G764" s="20">
        <v>31300000</v>
      </c>
      <c r="H764" s="20">
        <v>30361000</v>
      </c>
      <c r="I764" s="20">
        <v>29422000</v>
      </c>
      <c r="J764" s="20">
        <v>28170000</v>
      </c>
      <c r="K764" s="25">
        <v>31290000</v>
      </c>
      <c r="L764" s="20">
        <f t="shared" si="48"/>
        <v>-10000</v>
      </c>
      <c r="M764" s="22">
        <f t="shared" si="49"/>
        <v>0.84984025559105436</v>
      </c>
      <c r="N764" s="23" t="str">
        <f>IFERROR(VLOOKUP(A764,'[1]CT AR'!$1:$1048576,2,0),"")</f>
        <v/>
      </c>
      <c r="O764" s="24" t="str">
        <f t="shared" ca="1" si="50"/>
        <v/>
      </c>
      <c r="P764" t="str">
        <f t="shared" si="51"/>
        <v/>
      </c>
    </row>
    <row r="765" spans="1:16" x14ac:dyDescent="0.3">
      <c r="A765" t="s">
        <v>6421</v>
      </c>
      <c r="B765" t="str">
        <f>IFERROR(VLOOKUP(A765,'[1]TS Autopress'!$1:$1048576,2,0),"")</f>
        <v/>
      </c>
      <c r="C765" s="19" t="str">
        <f>IFERROR(VLOOKUP(A765,'[1]TS Autopress'!$1:$1048576,3,0),"")</f>
        <v/>
      </c>
      <c r="D765" s="20">
        <v>17500000</v>
      </c>
      <c r="E765" s="20">
        <v>15500000</v>
      </c>
      <c r="F765" s="13" t="s">
        <v>4033</v>
      </c>
      <c r="G765" s="20">
        <v>17500000</v>
      </c>
      <c r="H765" s="20">
        <v>16975000</v>
      </c>
      <c r="I765" s="20">
        <v>16450000</v>
      </c>
      <c r="J765" s="20">
        <v>15750000</v>
      </c>
      <c r="K765" s="25">
        <v>17690000</v>
      </c>
      <c r="L765" s="20">
        <f t="shared" si="48"/>
        <v>190000</v>
      </c>
      <c r="M765" s="22">
        <f t="shared" si="49"/>
        <v>0.88571428571428568</v>
      </c>
      <c r="N765" s="23" t="str">
        <f>IFERROR(VLOOKUP(A765,'[1]CT AR'!$1:$1048576,2,0),"")</f>
        <v/>
      </c>
      <c r="O765" s="24" t="str">
        <f t="shared" ca="1" si="50"/>
        <v/>
      </c>
      <c r="P765" t="str">
        <f t="shared" si="51"/>
        <v/>
      </c>
    </row>
    <row r="766" spans="1:16" x14ac:dyDescent="0.3">
      <c r="A766" t="s">
        <v>1729</v>
      </c>
      <c r="B766" t="str">
        <f>IFERROR(VLOOKUP(A766,'[1]TS Autopress'!$1:$1048576,2,0),"")</f>
        <v/>
      </c>
      <c r="C766" s="19" t="str">
        <f>IFERROR(VLOOKUP(A766,'[1]TS Autopress'!$1:$1048576,3,0),"")</f>
        <v/>
      </c>
      <c r="D766" s="20">
        <v>9600000</v>
      </c>
      <c r="E766" s="20">
        <v>7900000</v>
      </c>
      <c r="F766" s="13" t="s">
        <v>4033</v>
      </c>
      <c r="G766" s="20">
        <v>9600000</v>
      </c>
      <c r="H766" s="20">
        <v>9312000</v>
      </c>
      <c r="I766" s="20">
        <v>9024000</v>
      </c>
      <c r="J766" s="20">
        <v>8640000</v>
      </c>
      <c r="K766" s="25">
        <v>9590000</v>
      </c>
      <c r="L766" s="20">
        <f t="shared" si="48"/>
        <v>-10000</v>
      </c>
      <c r="M766" s="22">
        <f t="shared" si="49"/>
        <v>0.82291666666666663</v>
      </c>
      <c r="N766" s="23">
        <f>IFERROR(VLOOKUP(A766,'[1]CT AR'!$1:$1048576,2,0),"")</f>
        <v>45260.786111111112</v>
      </c>
      <c r="O766" s="24">
        <f t="shared" ca="1" si="50"/>
        <v>934.2138888888876</v>
      </c>
      <c r="P766" t="str">
        <f t="shared" si="51"/>
        <v>BAJO MERCADO</v>
      </c>
    </row>
    <row r="767" spans="1:16" x14ac:dyDescent="0.3">
      <c r="A767" t="s">
        <v>6422</v>
      </c>
      <c r="B767" t="str">
        <f>IFERROR(VLOOKUP(A767,'[1]TS Autopress'!$1:$1048576,2,0),"")</f>
        <v/>
      </c>
      <c r="C767" s="19" t="str">
        <f>IFERROR(VLOOKUP(A767,'[1]TS Autopress'!$1:$1048576,3,0),"")</f>
        <v/>
      </c>
      <c r="D767" s="20">
        <v>11900000</v>
      </c>
      <c r="E767" s="20">
        <v>10000000</v>
      </c>
      <c r="F767" s="13" t="s">
        <v>5398</v>
      </c>
      <c r="G767" s="20">
        <v>12257000</v>
      </c>
      <c r="H767" s="20">
        <v>11900000</v>
      </c>
      <c r="I767" s="20">
        <v>11781000</v>
      </c>
      <c r="J767" s="20">
        <v>11067000</v>
      </c>
      <c r="K767" s="25">
        <v>12190000</v>
      </c>
      <c r="L767" s="20">
        <f t="shared" si="48"/>
        <v>290000</v>
      </c>
      <c r="M767" s="22">
        <f t="shared" si="49"/>
        <v>0.84033613445378152</v>
      </c>
      <c r="N767" s="23" t="str">
        <f>IFERROR(VLOOKUP(A767,'[1]CT AR'!$1:$1048576,2,0),"")</f>
        <v/>
      </c>
      <c r="O767" s="24" t="str">
        <f t="shared" ca="1" si="50"/>
        <v/>
      </c>
      <c r="P767" t="str">
        <f t="shared" si="51"/>
        <v/>
      </c>
    </row>
    <row r="768" spans="1:16" x14ac:dyDescent="0.3">
      <c r="A768" t="s">
        <v>6423</v>
      </c>
      <c r="B768" t="str">
        <f>IFERROR(VLOOKUP(A768,'[1]TS Autopress'!$1:$1048576,2,0),"")</f>
        <v/>
      </c>
      <c r="C768" s="19" t="str">
        <f>IFERROR(VLOOKUP(A768,'[1]TS Autopress'!$1:$1048576,3,0),"")</f>
        <v/>
      </c>
      <c r="D768" s="20">
        <v>27800000</v>
      </c>
      <c r="E768" s="20">
        <v>22500000</v>
      </c>
      <c r="F768" s="13" t="s">
        <v>5398</v>
      </c>
      <c r="G768" s="20">
        <v>28634000</v>
      </c>
      <c r="H768" s="20">
        <v>27800000</v>
      </c>
      <c r="I768" s="20">
        <v>27522000</v>
      </c>
      <c r="J768" s="20">
        <v>25854000</v>
      </c>
      <c r="K768" s="25">
        <v>26990000</v>
      </c>
      <c r="L768" s="20">
        <f t="shared" si="48"/>
        <v>-810000</v>
      </c>
      <c r="M768" s="22">
        <f t="shared" si="49"/>
        <v>0.80935251798561147</v>
      </c>
      <c r="N768" s="23" t="str">
        <f>IFERROR(VLOOKUP(A768,'[1]CT AR'!$1:$1048576,2,0),"")</f>
        <v/>
      </c>
      <c r="O768" s="24" t="str">
        <f t="shared" ca="1" si="50"/>
        <v/>
      </c>
      <c r="P768" t="str">
        <f t="shared" si="51"/>
        <v/>
      </c>
    </row>
    <row r="769" spans="1:16" x14ac:dyDescent="0.3">
      <c r="A769" t="s">
        <v>6424</v>
      </c>
      <c r="B769" t="str">
        <f>IFERROR(VLOOKUP(A769,'[1]TS Autopress'!$1:$1048576,2,0),"")</f>
        <v/>
      </c>
      <c r="C769" s="19" t="str">
        <f>IFERROR(VLOOKUP(A769,'[1]TS Autopress'!$1:$1048576,3,0),"")</f>
        <v/>
      </c>
      <c r="D769" s="20">
        <v>16800000</v>
      </c>
      <c r="E769" s="20">
        <v>14300000</v>
      </c>
      <c r="F769" s="13" t="s">
        <v>4033</v>
      </c>
      <c r="G769" s="20">
        <v>16800000</v>
      </c>
      <c r="H769" s="20">
        <v>16296000</v>
      </c>
      <c r="I769" s="20">
        <v>15792000</v>
      </c>
      <c r="J769" s="20">
        <v>15120000</v>
      </c>
      <c r="K769" s="25">
        <v>16990000</v>
      </c>
      <c r="L769" s="20">
        <f t="shared" si="48"/>
        <v>190000</v>
      </c>
      <c r="M769" s="22">
        <f t="shared" si="49"/>
        <v>0.85119047619047616</v>
      </c>
      <c r="N769" s="23" t="str">
        <f>IFERROR(VLOOKUP(A769,'[1]CT AR'!$1:$1048576,2,0),"")</f>
        <v/>
      </c>
      <c r="O769" s="24" t="str">
        <f t="shared" ca="1" si="50"/>
        <v/>
      </c>
      <c r="P769" t="str">
        <f t="shared" si="51"/>
        <v/>
      </c>
    </row>
    <row r="770" spans="1:16" x14ac:dyDescent="0.3">
      <c r="A770" t="s">
        <v>6425</v>
      </c>
      <c r="B770" t="str">
        <f>IFERROR(VLOOKUP(A770,'[1]TS Autopress'!$1:$1048576,2,0),"")</f>
        <v/>
      </c>
      <c r="C770" s="19" t="str">
        <f>IFERROR(VLOOKUP(A770,'[1]TS Autopress'!$1:$1048576,3,0),"")</f>
        <v/>
      </c>
      <c r="D770" s="20">
        <v>26000000</v>
      </c>
      <c r="E770" s="20">
        <v>21300000</v>
      </c>
      <c r="F770" s="13" t="s">
        <v>4033</v>
      </c>
      <c r="G770" s="20">
        <v>26000000</v>
      </c>
      <c r="H770" s="20">
        <v>25220000</v>
      </c>
      <c r="I770" s="20">
        <v>24440000</v>
      </c>
      <c r="J770" s="20">
        <v>23400000</v>
      </c>
      <c r="K770" s="25">
        <v>26890000</v>
      </c>
      <c r="L770" s="20">
        <f t="shared" si="48"/>
        <v>890000</v>
      </c>
      <c r="M770" s="22">
        <f t="shared" si="49"/>
        <v>0.81923076923076921</v>
      </c>
      <c r="N770" s="23" t="str">
        <f>IFERROR(VLOOKUP(A770,'[1]CT AR'!$1:$1048576,2,0),"")</f>
        <v/>
      </c>
      <c r="O770" s="24" t="str">
        <f t="shared" ca="1" si="50"/>
        <v/>
      </c>
      <c r="P770" t="str">
        <f t="shared" si="51"/>
        <v/>
      </c>
    </row>
    <row r="771" spans="1:16" x14ac:dyDescent="0.3">
      <c r="A771" t="s">
        <v>6426</v>
      </c>
      <c r="B771" t="str">
        <f>IFERROR(VLOOKUP(A771,'[1]TS Autopress'!$1:$1048576,2,0),"")</f>
        <v/>
      </c>
      <c r="C771" s="19" t="str">
        <f>IFERROR(VLOOKUP(A771,'[1]TS Autopress'!$1:$1048576,3,0),"")</f>
        <v/>
      </c>
      <c r="D771" s="20">
        <v>7900000</v>
      </c>
      <c r="E771" s="20">
        <v>6500000</v>
      </c>
      <c r="F771" s="13" t="s">
        <v>5398</v>
      </c>
      <c r="G771" s="20">
        <v>8137000</v>
      </c>
      <c r="H771" s="20">
        <v>7900000</v>
      </c>
      <c r="I771" s="20">
        <v>7821000</v>
      </c>
      <c r="J771" s="20">
        <v>7347000</v>
      </c>
      <c r="K771" s="25">
        <v>8190000</v>
      </c>
      <c r="L771" s="20">
        <f t="shared" si="48"/>
        <v>290000</v>
      </c>
      <c r="M771" s="22">
        <f t="shared" si="49"/>
        <v>0.82278481012658233</v>
      </c>
      <c r="N771" s="23" t="str">
        <f>IFERROR(VLOOKUP(A771,'[1]CT AR'!$1:$1048576,2,0),"")</f>
        <v/>
      </c>
      <c r="O771" s="24" t="str">
        <f t="shared" ca="1" si="50"/>
        <v/>
      </c>
      <c r="P771" t="str">
        <f t="shared" si="51"/>
        <v/>
      </c>
    </row>
    <row r="772" spans="1:16" x14ac:dyDescent="0.3">
      <c r="A772" t="s">
        <v>6427</v>
      </c>
      <c r="B772" t="str">
        <f>IFERROR(VLOOKUP(A772,'[1]TS Autopress'!$1:$1048576,2,0),"")</f>
        <v/>
      </c>
      <c r="C772" s="19" t="str">
        <f>IFERROR(VLOOKUP(A772,'[1]TS Autopress'!$1:$1048576,3,0),"")</f>
        <v/>
      </c>
      <c r="D772" s="20">
        <v>7700000</v>
      </c>
      <c r="E772" s="20">
        <v>6000000</v>
      </c>
      <c r="F772" s="13" t="s">
        <v>5398</v>
      </c>
      <c r="G772" s="20">
        <v>7931000</v>
      </c>
      <c r="H772" s="20">
        <v>7700000</v>
      </c>
      <c r="I772" s="20">
        <v>7623000</v>
      </c>
      <c r="J772" s="20">
        <v>7161000</v>
      </c>
      <c r="K772" s="25">
        <v>7290000</v>
      </c>
      <c r="L772" s="20">
        <f t="shared" si="48"/>
        <v>-410000</v>
      </c>
      <c r="M772" s="22">
        <f t="shared" si="49"/>
        <v>0.77922077922077926</v>
      </c>
      <c r="N772" s="23" t="str">
        <f>IFERROR(VLOOKUP(A772,'[1]CT AR'!$1:$1048576,2,0),"")</f>
        <v/>
      </c>
      <c r="O772" s="24" t="str">
        <f t="shared" ca="1" si="50"/>
        <v/>
      </c>
      <c r="P772" t="str">
        <f t="shared" si="51"/>
        <v/>
      </c>
    </row>
    <row r="773" spans="1:16" x14ac:dyDescent="0.3">
      <c r="A773" t="s">
        <v>6428</v>
      </c>
      <c r="B773" t="str">
        <f>IFERROR(VLOOKUP(A773,'[1]TS Autopress'!$1:$1048576,2,0),"")</f>
        <v/>
      </c>
      <c r="C773" s="19" t="str">
        <f>IFERROR(VLOOKUP(A773,'[1]TS Autopress'!$1:$1048576,3,0),"")</f>
        <v/>
      </c>
      <c r="D773" s="20">
        <v>10900000</v>
      </c>
      <c r="E773" s="20">
        <v>8700000</v>
      </c>
      <c r="F773" s="13" t="s">
        <v>5398</v>
      </c>
      <c r="G773" s="20">
        <v>11227000</v>
      </c>
      <c r="H773" s="20">
        <v>10900000</v>
      </c>
      <c r="I773" s="20">
        <v>10791000</v>
      </c>
      <c r="J773" s="20">
        <v>10137000</v>
      </c>
      <c r="K773" s="25">
        <v>10990000</v>
      </c>
      <c r="L773" s="20">
        <f t="shared" si="48"/>
        <v>90000</v>
      </c>
      <c r="M773" s="22">
        <f t="shared" si="49"/>
        <v>0.79816513761467889</v>
      </c>
      <c r="N773" s="23" t="str">
        <f>IFERROR(VLOOKUP(A773,'[1]CT AR'!$1:$1048576,2,0),"")</f>
        <v/>
      </c>
      <c r="O773" s="24" t="str">
        <f t="shared" ca="1" si="50"/>
        <v/>
      </c>
      <c r="P773" t="str">
        <f t="shared" si="51"/>
        <v/>
      </c>
    </row>
    <row r="774" spans="1:16" x14ac:dyDescent="0.3">
      <c r="A774" t="s">
        <v>6429</v>
      </c>
      <c r="B774" t="str">
        <f>IFERROR(VLOOKUP(A774,'[1]TS Autopress'!$1:$1048576,2,0),"")</f>
        <v/>
      </c>
      <c r="C774" s="19" t="str">
        <f>IFERROR(VLOOKUP(A774,'[1]TS Autopress'!$1:$1048576,3,0),"")</f>
        <v/>
      </c>
      <c r="D774" s="20">
        <v>13400000</v>
      </c>
      <c r="E774" s="20">
        <v>11600000</v>
      </c>
      <c r="F774" s="13" t="s">
        <v>5398</v>
      </c>
      <c r="G774" s="20">
        <v>13802000</v>
      </c>
      <c r="H774" s="20">
        <v>13400000</v>
      </c>
      <c r="I774" s="20">
        <v>13266000</v>
      </c>
      <c r="J774" s="20">
        <v>12462000</v>
      </c>
      <c r="K774" s="25">
        <v>14190000</v>
      </c>
      <c r="L774" s="20">
        <f t="shared" si="48"/>
        <v>790000</v>
      </c>
      <c r="M774" s="22">
        <f t="shared" si="49"/>
        <v>0.86567164179104472</v>
      </c>
      <c r="N774" s="23" t="str">
        <f>IFERROR(VLOOKUP(A774,'[1]CT AR'!$1:$1048576,2,0),"")</f>
        <v/>
      </c>
      <c r="O774" s="24" t="str">
        <f t="shared" ca="1" si="50"/>
        <v/>
      </c>
      <c r="P774" t="str">
        <f t="shared" si="51"/>
        <v/>
      </c>
    </row>
    <row r="775" spans="1:16" x14ac:dyDescent="0.3">
      <c r="A775" t="s">
        <v>6430</v>
      </c>
      <c r="B775" t="str">
        <f>IFERROR(VLOOKUP(A775,'[1]TS Autopress'!$1:$1048576,2,0),"")</f>
        <v/>
      </c>
      <c r="C775" s="19" t="str">
        <f>IFERROR(VLOOKUP(A775,'[1]TS Autopress'!$1:$1048576,3,0),"")</f>
        <v/>
      </c>
      <c r="D775" s="20">
        <v>46100000</v>
      </c>
      <c r="E775" s="20">
        <v>38000000</v>
      </c>
      <c r="F775" s="13" t="s">
        <v>5398</v>
      </c>
      <c r="G775" s="20">
        <v>47483000</v>
      </c>
      <c r="H775" s="20">
        <v>46100000</v>
      </c>
      <c r="I775" s="20">
        <v>45639000</v>
      </c>
      <c r="J775" s="20">
        <v>42873000</v>
      </c>
      <c r="K775" s="25">
        <v>44790000</v>
      </c>
      <c r="L775" s="20">
        <f t="shared" si="48"/>
        <v>-1310000</v>
      </c>
      <c r="M775" s="22">
        <f t="shared" si="49"/>
        <v>0.824295010845987</v>
      </c>
      <c r="N775" s="23" t="str">
        <f>IFERROR(VLOOKUP(A775,'[1]CT AR'!$1:$1048576,2,0),"")</f>
        <v/>
      </c>
      <c r="O775" s="24" t="str">
        <f t="shared" ca="1" si="50"/>
        <v/>
      </c>
      <c r="P775" t="str">
        <f t="shared" si="51"/>
        <v/>
      </c>
    </row>
    <row r="776" spans="1:16" x14ac:dyDescent="0.3">
      <c r="A776" t="s">
        <v>6431</v>
      </c>
      <c r="B776" t="str">
        <f>IFERROR(VLOOKUP(A776,'[1]TS Autopress'!$1:$1048576,2,0),"")</f>
        <v/>
      </c>
      <c r="C776" s="19" t="str">
        <f>IFERROR(VLOOKUP(A776,'[1]TS Autopress'!$1:$1048576,3,0),"")</f>
        <v/>
      </c>
      <c r="D776" s="20">
        <v>6500000</v>
      </c>
      <c r="E776" s="20">
        <v>5500000</v>
      </c>
      <c r="F776" s="13" t="s">
        <v>5398</v>
      </c>
      <c r="G776" s="20">
        <v>6695000</v>
      </c>
      <c r="H776" s="20">
        <v>6500000</v>
      </c>
      <c r="I776" s="20">
        <v>6435000</v>
      </c>
      <c r="J776" s="20">
        <v>6045000</v>
      </c>
      <c r="K776" s="25">
        <v>6790000</v>
      </c>
      <c r="L776" s="20">
        <f t="shared" si="48"/>
        <v>290000</v>
      </c>
      <c r="M776" s="22">
        <f t="shared" si="49"/>
        <v>0.84615384615384615</v>
      </c>
      <c r="N776" s="23" t="str">
        <f>IFERROR(VLOOKUP(A776,'[1]CT AR'!$1:$1048576,2,0),"")</f>
        <v/>
      </c>
      <c r="O776" s="24" t="str">
        <f t="shared" ca="1" si="50"/>
        <v/>
      </c>
      <c r="P776" t="str">
        <f t="shared" si="51"/>
        <v/>
      </c>
    </row>
    <row r="777" spans="1:16" x14ac:dyDescent="0.3">
      <c r="A777" t="s">
        <v>6432</v>
      </c>
      <c r="B777" t="str">
        <f>IFERROR(VLOOKUP(A777,'[1]TS Autopress'!$1:$1048576,2,0),"")</f>
        <v/>
      </c>
      <c r="C777" s="19" t="str">
        <f>IFERROR(VLOOKUP(A777,'[1]TS Autopress'!$1:$1048576,3,0),"")</f>
        <v/>
      </c>
      <c r="D777" s="20">
        <v>14400000</v>
      </c>
      <c r="E777" s="20">
        <v>11800000</v>
      </c>
      <c r="F777" s="13" t="s">
        <v>5398</v>
      </c>
      <c r="G777" s="20">
        <v>14832000</v>
      </c>
      <c r="H777" s="20">
        <v>14400000</v>
      </c>
      <c r="I777" s="20">
        <v>14256000</v>
      </c>
      <c r="J777" s="20">
        <v>13392000</v>
      </c>
      <c r="K777" s="25">
        <v>13990000</v>
      </c>
      <c r="L777" s="20">
        <f t="shared" si="48"/>
        <v>-410000</v>
      </c>
      <c r="M777" s="22">
        <f t="shared" si="49"/>
        <v>0.81944444444444442</v>
      </c>
      <c r="N777" s="23" t="str">
        <f>IFERROR(VLOOKUP(A777,'[1]CT AR'!$1:$1048576,2,0),"")</f>
        <v/>
      </c>
      <c r="O777" s="24" t="str">
        <f t="shared" ca="1" si="50"/>
        <v/>
      </c>
      <c r="P777" t="str">
        <f t="shared" si="51"/>
        <v/>
      </c>
    </row>
    <row r="778" spans="1:16" x14ac:dyDescent="0.3">
      <c r="A778" t="s">
        <v>6433</v>
      </c>
      <c r="B778" t="str">
        <f>IFERROR(VLOOKUP(A778,'[1]TS Autopress'!$1:$1048576,2,0),"")</f>
        <v/>
      </c>
      <c r="C778" s="19" t="str">
        <f>IFERROR(VLOOKUP(A778,'[1]TS Autopress'!$1:$1048576,3,0),"")</f>
        <v/>
      </c>
      <c r="D778" s="20">
        <v>11300000</v>
      </c>
      <c r="E778" s="20">
        <v>9400000</v>
      </c>
      <c r="F778" s="13" t="s">
        <v>5398</v>
      </c>
      <c r="G778" s="20">
        <v>11639000</v>
      </c>
      <c r="H778" s="20">
        <v>11300000</v>
      </c>
      <c r="I778" s="20">
        <v>11187000</v>
      </c>
      <c r="J778" s="20">
        <v>10509000</v>
      </c>
      <c r="K778" s="25">
        <v>11690000</v>
      </c>
      <c r="L778" s="20">
        <f t="shared" si="48"/>
        <v>390000</v>
      </c>
      <c r="M778" s="22">
        <f t="shared" si="49"/>
        <v>0.83185840707964598</v>
      </c>
      <c r="N778" s="23" t="str">
        <f>IFERROR(VLOOKUP(A778,'[1]CT AR'!$1:$1048576,2,0),"")</f>
        <v/>
      </c>
      <c r="O778" s="24" t="str">
        <f t="shared" ca="1" si="50"/>
        <v/>
      </c>
      <c r="P778" t="str">
        <f t="shared" si="51"/>
        <v/>
      </c>
    </row>
    <row r="779" spans="1:16" x14ac:dyDescent="0.3">
      <c r="A779" t="s">
        <v>6434</v>
      </c>
      <c r="B779" t="str">
        <f>IFERROR(VLOOKUP(A779,'[1]TS Autopress'!$1:$1048576,2,0),"")</f>
        <v/>
      </c>
      <c r="C779" s="19" t="str">
        <f>IFERROR(VLOOKUP(A779,'[1]TS Autopress'!$1:$1048576,3,0),"")</f>
        <v/>
      </c>
      <c r="D779" s="20">
        <v>6300000</v>
      </c>
      <c r="E779" s="20">
        <v>5200000</v>
      </c>
      <c r="F779" s="13" t="s">
        <v>5398</v>
      </c>
      <c r="G779" s="20">
        <v>6489000</v>
      </c>
      <c r="H779" s="20">
        <v>6300000</v>
      </c>
      <c r="I779" s="20">
        <v>6237000</v>
      </c>
      <c r="J779" s="20">
        <v>5859000</v>
      </c>
      <c r="K779" s="25">
        <v>6390000</v>
      </c>
      <c r="L779" s="20">
        <f t="shared" si="48"/>
        <v>90000</v>
      </c>
      <c r="M779" s="22">
        <f t="shared" si="49"/>
        <v>0.82539682539682535</v>
      </c>
      <c r="N779" s="23" t="str">
        <f>IFERROR(VLOOKUP(A779,'[1]CT AR'!$1:$1048576,2,0),"")</f>
        <v/>
      </c>
      <c r="O779" s="24" t="str">
        <f t="shared" ca="1" si="50"/>
        <v/>
      </c>
      <c r="P779" t="str">
        <f t="shared" si="51"/>
        <v/>
      </c>
    </row>
    <row r="780" spans="1:16" x14ac:dyDescent="0.3">
      <c r="A780" t="s">
        <v>6435</v>
      </c>
      <c r="B780" t="str">
        <f>IFERROR(VLOOKUP(A780,'[1]TS Autopress'!$1:$1048576,2,0),"")</f>
        <v/>
      </c>
      <c r="C780" s="19" t="str">
        <f>IFERROR(VLOOKUP(A780,'[1]TS Autopress'!$1:$1048576,3,0),"")</f>
        <v/>
      </c>
      <c r="D780" s="20">
        <v>14100000</v>
      </c>
      <c r="E780" s="20">
        <v>11500000</v>
      </c>
      <c r="F780" s="13" t="s">
        <v>5398</v>
      </c>
      <c r="G780" s="20">
        <v>14523000</v>
      </c>
      <c r="H780" s="20">
        <v>14100000</v>
      </c>
      <c r="I780" s="20">
        <v>13959000</v>
      </c>
      <c r="J780" s="20">
        <v>13113000</v>
      </c>
      <c r="K780" s="25">
        <v>13990000</v>
      </c>
      <c r="L780" s="20">
        <f t="shared" si="48"/>
        <v>-110000</v>
      </c>
      <c r="M780" s="22">
        <f t="shared" si="49"/>
        <v>0.81560283687943258</v>
      </c>
      <c r="N780" s="23" t="str">
        <f>IFERROR(VLOOKUP(A780,'[1]CT AR'!$1:$1048576,2,0),"")</f>
        <v/>
      </c>
      <c r="O780" s="24" t="str">
        <f t="shared" ca="1" si="50"/>
        <v/>
      </c>
      <c r="P780" t="str">
        <f t="shared" si="51"/>
        <v/>
      </c>
    </row>
    <row r="781" spans="1:16" x14ac:dyDescent="0.3">
      <c r="A781" t="s">
        <v>6436</v>
      </c>
      <c r="B781" t="str">
        <f>IFERROR(VLOOKUP(A781,'[1]TS Autopress'!$1:$1048576,2,0),"")</f>
        <v/>
      </c>
      <c r="C781" s="19" t="str">
        <f>IFERROR(VLOOKUP(A781,'[1]TS Autopress'!$1:$1048576,3,0),"")</f>
        <v/>
      </c>
      <c r="D781" s="20">
        <v>14000000</v>
      </c>
      <c r="E781" s="20">
        <v>11600000</v>
      </c>
      <c r="F781" s="13" t="s">
        <v>5398</v>
      </c>
      <c r="G781" s="20">
        <v>14420000</v>
      </c>
      <c r="H781" s="20">
        <v>14000000</v>
      </c>
      <c r="I781" s="20">
        <v>13860000</v>
      </c>
      <c r="J781" s="20">
        <v>13020000</v>
      </c>
      <c r="K781" s="25">
        <v>13990000</v>
      </c>
      <c r="L781" s="20">
        <f t="shared" si="48"/>
        <v>-10000</v>
      </c>
      <c r="M781" s="22">
        <f t="shared" si="49"/>
        <v>0.82857142857142863</v>
      </c>
      <c r="N781" s="23" t="str">
        <f>IFERROR(VLOOKUP(A781,'[1]CT AR'!$1:$1048576,2,0),"")</f>
        <v/>
      </c>
      <c r="O781" s="24" t="str">
        <f t="shared" ca="1" si="50"/>
        <v/>
      </c>
      <c r="P781" t="str">
        <f t="shared" si="51"/>
        <v/>
      </c>
    </row>
    <row r="782" spans="1:16" x14ac:dyDescent="0.3">
      <c r="A782" t="s">
        <v>6437</v>
      </c>
      <c r="B782" t="str">
        <f>IFERROR(VLOOKUP(A782,'[1]TS Autopress'!$1:$1048576,2,0),"")</f>
        <v/>
      </c>
      <c r="C782" s="19" t="str">
        <f>IFERROR(VLOOKUP(A782,'[1]TS Autopress'!$1:$1048576,3,0),"")</f>
        <v/>
      </c>
      <c r="D782" s="20">
        <v>12100000</v>
      </c>
      <c r="E782" s="20">
        <v>10200000</v>
      </c>
      <c r="F782" s="13" t="s">
        <v>5398</v>
      </c>
      <c r="G782" s="20">
        <v>12463000</v>
      </c>
      <c r="H782" s="20">
        <v>12100000</v>
      </c>
      <c r="I782" s="20">
        <v>11979000</v>
      </c>
      <c r="J782" s="20">
        <v>11253000</v>
      </c>
      <c r="K782" s="25">
        <v>12190000</v>
      </c>
      <c r="L782" s="20">
        <f t="shared" si="48"/>
        <v>90000</v>
      </c>
      <c r="M782" s="22">
        <f t="shared" si="49"/>
        <v>0.84297520661157022</v>
      </c>
      <c r="N782" s="23" t="str">
        <f>IFERROR(VLOOKUP(A782,'[1]CT AR'!$1:$1048576,2,0),"")</f>
        <v/>
      </c>
      <c r="O782" s="24" t="str">
        <f t="shared" ca="1" si="50"/>
        <v/>
      </c>
      <c r="P782" t="str">
        <f t="shared" si="51"/>
        <v/>
      </c>
    </row>
    <row r="783" spans="1:16" x14ac:dyDescent="0.3">
      <c r="A783" t="s">
        <v>6438</v>
      </c>
      <c r="B783" t="str">
        <f>IFERROR(VLOOKUP(A783,'[1]TS Autopress'!$1:$1048576,2,0),"")</f>
        <v/>
      </c>
      <c r="C783" s="19" t="str">
        <f>IFERROR(VLOOKUP(A783,'[1]TS Autopress'!$1:$1048576,3,0),"")</f>
        <v/>
      </c>
      <c r="D783" s="20">
        <v>20100000</v>
      </c>
      <c r="E783" s="20">
        <v>16000000</v>
      </c>
      <c r="F783" s="13" t="s">
        <v>5399</v>
      </c>
      <c r="G783" s="20">
        <v>18693000</v>
      </c>
      <c r="H783" s="20">
        <v>18090000</v>
      </c>
      <c r="I783" s="20">
        <v>17085000</v>
      </c>
      <c r="J783" s="20">
        <v>16080000</v>
      </c>
      <c r="K783" s="25">
        <v>18690000</v>
      </c>
      <c r="L783" s="20">
        <f t="shared" si="48"/>
        <v>-1410000</v>
      </c>
      <c r="M783" s="22">
        <f t="shared" si="49"/>
        <v>0.79601990049751248</v>
      </c>
      <c r="N783" s="23" t="str">
        <f>IFERROR(VLOOKUP(A783,'[1]CT AR'!$1:$1048576,2,0),"")</f>
        <v/>
      </c>
      <c r="O783" s="24" t="str">
        <f t="shared" ca="1" si="50"/>
        <v/>
      </c>
      <c r="P783" t="str">
        <f t="shared" si="51"/>
        <v/>
      </c>
    </row>
    <row r="784" spans="1:16" x14ac:dyDescent="0.3">
      <c r="A784" t="s">
        <v>6439</v>
      </c>
      <c r="B784" t="str">
        <f>IFERROR(VLOOKUP(A784,'[1]TS Autopress'!$1:$1048576,2,0),"")</f>
        <v/>
      </c>
      <c r="C784" s="19" t="str">
        <f>IFERROR(VLOOKUP(A784,'[1]TS Autopress'!$1:$1048576,3,0),"")</f>
        <v/>
      </c>
      <c r="D784" s="20">
        <v>15200000</v>
      </c>
      <c r="E784" s="20">
        <v>12500000</v>
      </c>
      <c r="F784" s="13" t="s">
        <v>5399</v>
      </c>
      <c r="G784" s="20">
        <v>14136000</v>
      </c>
      <c r="H784" s="20">
        <v>13680000</v>
      </c>
      <c r="I784" s="20">
        <v>12920000</v>
      </c>
      <c r="J784" s="20">
        <v>12160000</v>
      </c>
      <c r="K784" s="25">
        <v>14990000</v>
      </c>
      <c r="L784" s="20">
        <f t="shared" si="48"/>
        <v>-210000</v>
      </c>
      <c r="M784" s="22">
        <f t="shared" si="49"/>
        <v>0.82236842105263153</v>
      </c>
      <c r="N784" s="23" t="str">
        <f>IFERROR(VLOOKUP(A784,'[1]CT AR'!$1:$1048576,2,0),"")</f>
        <v/>
      </c>
      <c r="O784" s="24" t="str">
        <f t="shared" ca="1" si="50"/>
        <v/>
      </c>
      <c r="P784" t="str">
        <f t="shared" si="51"/>
        <v/>
      </c>
    </row>
    <row r="785" spans="1:16" x14ac:dyDescent="0.3">
      <c r="A785" t="s">
        <v>6440</v>
      </c>
      <c r="B785" t="str">
        <f>IFERROR(VLOOKUP(A785,'[1]TS Autopress'!$1:$1048576,2,0),"")</f>
        <v/>
      </c>
      <c r="C785" s="19" t="str">
        <f>IFERROR(VLOOKUP(A785,'[1]TS Autopress'!$1:$1048576,3,0),"")</f>
        <v/>
      </c>
      <c r="D785" s="20">
        <v>20500000</v>
      </c>
      <c r="E785" s="20">
        <v>17400000</v>
      </c>
      <c r="F785" s="13" t="s">
        <v>5399</v>
      </c>
      <c r="G785" s="20">
        <v>19065000</v>
      </c>
      <c r="H785" s="20">
        <v>18450000</v>
      </c>
      <c r="I785" s="20">
        <v>17425000</v>
      </c>
      <c r="J785" s="20">
        <v>16400000</v>
      </c>
      <c r="K785" s="25">
        <v>20990000</v>
      </c>
      <c r="L785" s="20">
        <f t="shared" ref="L785:L848" si="52">K785-D785</f>
        <v>490000</v>
      </c>
      <c r="M785" s="22">
        <f t="shared" ref="M785:M848" si="53">E785/D785</f>
        <v>0.84878048780487803</v>
      </c>
      <c r="N785" s="23" t="str">
        <f>IFERROR(VLOOKUP(A785,'[1]CT AR'!$1:$1048576,2,0),"")</f>
        <v/>
      </c>
      <c r="O785" s="24" t="str">
        <f t="shared" ref="O785:O848" ca="1" si="54">IF(N785="","",TODAY()-N785)</f>
        <v/>
      </c>
      <c r="P785" t="str">
        <f t="shared" ref="P785:P848" si="55">IF(N785="", "", IF(K785 &gt; D785, "SOBRE MERCADO", IF(K785 &lt; D785, "BAJO MERCADO", "ALINEADO")))</f>
        <v/>
      </c>
    </row>
    <row r="786" spans="1:16" x14ac:dyDescent="0.3">
      <c r="A786" t="s">
        <v>6441</v>
      </c>
      <c r="B786" t="str">
        <f>IFERROR(VLOOKUP(A786,'[1]TS Autopress'!$1:$1048576,2,0),"")</f>
        <v/>
      </c>
      <c r="C786" s="19" t="str">
        <f>IFERROR(VLOOKUP(A786,'[1]TS Autopress'!$1:$1048576,3,0),"")</f>
        <v/>
      </c>
      <c r="D786" s="20">
        <v>21700000</v>
      </c>
      <c r="E786" s="20">
        <v>17800000</v>
      </c>
      <c r="F786" s="13" t="s">
        <v>5399</v>
      </c>
      <c r="G786" s="20">
        <v>20181000</v>
      </c>
      <c r="H786" s="20">
        <v>19530000</v>
      </c>
      <c r="I786" s="20">
        <v>18445000</v>
      </c>
      <c r="J786" s="20">
        <v>17360000</v>
      </c>
      <c r="K786" s="25">
        <v>20990000</v>
      </c>
      <c r="L786" s="20">
        <f t="shared" si="52"/>
        <v>-710000</v>
      </c>
      <c r="M786" s="22">
        <f t="shared" si="53"/>
        <v>0.82027649769585254</v>
      </c>
      <c r="N786" s="23" t="str">
        <f>IFERROR(VLOOKUP(A786,'[1]CT AR'!$1:$1048576,2,0),"")</f>
        <v/>
      </c>
      <c r="O786" s="24" t="str">
        <f t="shared" ca="1" si="54"/>
        <v/>
      </c>
      <c r="P786" t="str">
        <f t="shared" si="55"/>
        <v/>
      </c>
    </row>
    <row r="787" spans="1:16" x14ac:dyDescent="0.3">
      <c r="A787" t="s">
        <v>6442</v>
      </c>
      <c r="B787" t="str">
        <f>IFERROR(VLOOKUP(A787,'[1]TS Autopress'!$1:$1048576,2,0),"")</f>
        <v/>
      </c>
      <c r="C787" s="19" t="str">
        <f>IFERROR(VLOOKUP(A787,'[1]TS Autopress'!$1:$1048576,3,0),"")</f>
        <v/>
      </c>
      <c r="D787" s="20">
        <v>8600000</v>
      </c>
      <c r="E787" s="20">
        <v>7100000</v>
      </c>
      <c r="F787" s="13" t="s">
        <v>5399</v>
      </c>
      <c r="G787" s="20">
        <v>7998000</v>
      </c>
      <c r="H787" s="20">
        <v>7740000</v>
      </c>
      <c r="I787" s="20">
        <v>7310000</v>
      </c>
      <c r="J787" s="20">
        <v>6880000</v>
      </c>
      <c r="K787" s="25">
        <v>8690000</v>
      </c>
      <c r="L787" s="20">
        <f t="shared" si="52"/>
        <v>90000</v>
      </c>
      <c r="M787" s="22">
        <f t="shared" si="53"/>
        <v>0.82558139534883723</v>
      </c>
      <c r="N787" s="23" t="str">
        <f>IFERROR(VLOOKUP(A787,'[1]CT AR'!$1:$1048576,2,0),"")</f>
        <v/>
      </c>
      <c r="O787" s="24" t="str">
        <f t="shared" ca="1" si="54"/>
        <v/>
      </c>
      <c r="P787" t="str">
        <f t="shared" si="55"/>
        <v/>
      </c>
    </row>
    <row r="788" spans="1:16" x14ac:dyDescent="0.3">
      <c r="A788" t="s">
        <v>6443</v>
      </c>
      <c r="B788" t="str">
        <f>IFERROR(VLOOKUP(A788,'[1]TS Autopress'!$1:$1048576,2,0),"")</f>
        <v/>
      </c>
      <c r="C788" s="19" t="str">
        <f>IFERROR(VLOOKUP(A788,'[1]TS Autopress'!$1:$1048576,3,0),"")</f>
        <v/>
      </c>
      <c r="D788" s="20">
        <v>12900000</v>
      </c>
      <c r="E788" s="20">
        <v>10700000</v>
      </c>
      <c r="F788" s="13" t="s">
        <v>5399</v>
      </c>
      <c r="G788" s="20">
        <v>11997000</v>
      </c>
      <c r="H788" s="20">
        <v>11610000</v>
      </c>
      <c r="I788" s="20">
        <v>10965000</v>
      </c>
      <c r="J788" s="20">
        <v>10320000</v>
      </c>
      <c r="K788" s="25">
        <v>12890000</v>
      </c>
      <c r="L788" s="20">
        <f t="shared" si="52"/>
        <v>-10000</v>
      </c>
      <c r="M788" s="22">
        <f t="shared" si="53"/>
        <v>0.8294573643410853</v>
      </c>
      <c r="N788" s="23" t="str">
        <f>IFERROR(VLOOKUP(A788,'[1]CT AR'!$1:$1048576,2,0),"")</f>
        <v/>
      </c>
      <c r="O788" s="24" t="str">
        <f t="shared" ca="1" si="54"/>
        <v/>
      </c>
      <c r="P788" t="str">
        <f t="shared" si="55"/>
        <v/>
      </c>
    </row>
    <row r="789" spans="1:16" x14ac:dyDescent="0.3">
      <c r="A789" t="s">
        <v>6444</v>
      </c>
      <c r="B789" t="str">
        <f>IFERROR(VLOOKUP(A789,'[1]TS Autopress'!$1:$1048576,2,0),"")</f>
        <v/>
      </c>
      <c r="C789" s="19" t="str">
        <f>IFERROR(VLOOKUP(A789,'[1]TS Autopress'!$1:$1048576,3,0),"")</f>
        <v/>
      </c>
      <c r="D789" s="20">
        <v>17500000</v>
      </c>
      <c r="E789" s="20">
        <v>14500000</v>
      </c>
      <c r="F789" s="13" t="s">
        <v>5399</v>
      </c>
      <c r="G789" s="20">
        <v>16275000</v>
      </c>
      <c r="H789" s="20">
        <v>15750000</v>
      </c>
      <c r="I789" s="20">
        <v>14875000</v>
      </c>
      <c r="J789" s="20">
        <v>14000000</v>
      </c>
      <c r="K789" s="25">
        <v>17490000</v>
      </c>
      <c r="L789" s="20">
        <f t="shared" si="52"/>
        <v>-10000</v>
      </c>
      <c r="M789" s="22">
        <f t="shared" si="53"/>
        <v>0.82857142857142863</v>
      </c>
      <c r="N789" s="23" t="str">
        <f>IFERROR(VLOOKUP(A789,'[1]CT AR'!$1:$1048576,2,0),"")</f>
        <v/>
      </c>
      <c r="O789" s="24" t="str">
        <f t="shared" ca="1" si="54"/>
        <v/>
      </c>
      <c r="P789" t="str">
        <f t="shared" si="55"/>
        <v/>
      </c>
    </row>
    <row r="790" spans="1:16" x14ac:dyDescent="0.3">
      <c r="A790" t="s">
        <v>6445</v>
      </c>
      <c r="B790" t="str">
        <f>IFERROR(VLOOKUP(A790,'[1]TS Autopress'!$1:$1048576,2,0),"")</f>
        <v/>
      </c>
      <c r="C790" s="19" t="str">
        <f>IFERROR(VLOOKUP(A790,'[1]TS Autopress'!$1:$1048576,3,0),"")</f>
        <v/>
      </c>
      <c r="D790" s="20">
        <v>22200000</v>
      </c>
      <c r="E790" s="20">
        <v>18700000</v>
      </c>
      <c r="F790" s="13" t="s">
        <v>5399</v>
      </c>
      <c r="G790" s="20">
        <v>20646000</v>
      </c>
      <c r="H790" s="20">
        <v>19980000</v>
      </c>
      <c r="I790" s="20">
        <v>18870000</v>
      </c>
      <c r="J790" s="20">
        <v>17760000</v>
      </c>
      <c r="K790" s="25">
        <v>21990000</v>
      </c>
      <c r="L790" s="20">
        <f t="shared" si="52"/>
        <v>-210000</v>
      </c>
      <c r="M790" s="22">
        <f t="shared" si="53"/>
        <v>0.84234234234234229</v>
      </c>
      <c r="N790" s="23" t="str">
        <f>IFERROR(VLOOKUP(A790,'[1]CT AR'!$1:$1048576,2,0),"")</f>
        <v/>
      </c>
      <c r="O790" s="24" t="str">
        <f t="shared" ca="1" si="54"/>
        <v/>
      </c>
      <c r="P790" t="str">
        <f t="shared" si="55"/>
        <v/>
      </c>
    </row>
    <row r="791" spans="1:16" x14ac:dyDescent="0.3">
      <c r="A791" t="s">
        <v>6446</v>
      </c>
      <c r="B791" t="str">
        <f>IFERROR(VLOOKUP(A791,'[1]TS Autopress'!$1:$1048576,2,0),"")</f>
        <v/>
      </c>
      <c r="C791" s="19" t="str">
        <f>IFERROR(VLOOKUP(A791,'[1]TS Autopress'!$1:$1048576,3,0),"")</f>
        <v/>
      </c>
      <c r="D791" s="20">
        <v>16400000</v>
      </c>
      <c r="E791" s="20">
        <v>13500000</v>
      </c>
      <c r="F791" s="13" t="s">
        <v>5399</v>
      </c>
      <c r="G791" s="20">
        <v>15252000</v>
      </c>
      <c r="H791" s="20">
        <v>14760000</v>
      </c>
      <c r="I791" s="20">
        <v>13940000</v>
      </c>
      <c r="J791" s="20">
        <v>13120000</v>
      </c>
      <c r="K791" s="25">
        <v>16390000</v>
      </c>
      <c r="L791" s="20">
        <f t="shared" si="52"/>
        <v>-10000</v>
      </c>
      <c r="M791" s="22">
        <f t="shared" si="53"/>
        <v>0.82317073170731703</v>
      </c>
      <c r="N791" s="23" t="str">
        <f>IFERROR(VLOOKUP(A791,'[1]CT AR'!$1:$1048576,2,0),"")</f>
        <v/>
      </c>
      <c r="O791" s="24" t="str">
        <f t="shared" ca="1" si="54"/>
        <v/>
      </c>
      <c r="P791" t="str">
        <f t="shared" si="55"/>
        <v/>
      </c>
    </row>
    <row r="792" spans="1:16" x14ac:dyDescent="0.3">
      <c r="A792" t="s">
        <v>6447</v>
      </c>
      <c r="B792" t="str">
        <f>IFERROR(VLOOKUP(A792,'[1]TS Autopress'!$1:$1048576,2,0),"")</f>
        <v/>
      </c>
      <c r="C792" s="19" t="str">
        <f>IFERROR(VLOOKUP(A792,'[1]TS Autopress'!$1:$1048576,3,0),"")</f>
        <v/>
      </c>
      <c r="D792" s="20">
        <v>15100000</v>
      </c>
      <c r="E792" s="20">
        <v>12200000</v>
      </c>
      <c r="F792" s="13" t="s">
        <v>5399</v>
      </c>
      <c r="G792" s="20">
        <v>14043000</v>
      </c>
      <c r="H792" s="20">
        <v>13590000</v>
      </c>
      <c r="I792" s="20">
        <v>12835000</v>
      </c>
      <c r="J792" s="20">
        <v>12080000</v>
      </c>
      <c r="K792" s="25">
        <v>14990000</v>
      </c>
      <c r="L792" s="20">
        <f t="shared" si="52"/>
        <v>-110000</v>
      </c>
      <c r="M792" s="22">
        <f t="shared" si="53"/>
        <v>0.80794701986754969</v>
      </c>
      <c r="N792" s="23" t="str">
        <f>IFERROR(VLOOKUP(A792,'[1]CT AR'!$1:$1048576,2,0),"")</f>
        <v/>
      </c>
      <c r="O792" s="24" t="str">
        <f t="shared" ca="1" si="54"/>
        <v/>
      </c>
      <c r="P792" t="str">
        <f t="shared" si="55"/>
        <v/>
      </c>
    </row>
    <row r="793" spans="1:16" x14ac:dyDescent="0.3">
      <c r="A793" t="s">
        <v>6448</v>
      </c>
      <c r="B793" t="str">
        <f>IFERROR(VLOOKUP(A793,'[1]TS Autopress'!$1:$1048576,2,0),"")</f>
        <v/>
      </c>
      <c r="C793" s="19" t="str">
        <f>IFERROR(VLOOKUP(A793,'[1]TS Autopress'!$1:$1048576,3,0),"")</f>
        <v/>
      </c>
      <c r="D793" s="20">
        <v>10900000</v>
      </c>
      <c r="E793" s="20">
        <v>9200000</v>
      </c>
      <c r="F793" s="13" t="s">
        <v>5399</v>
      </c>
      <c r="G793" s="20">
        <v>10137000</v>
      </c>
      <c r="H793" s="20">
        <v>9810000</v>
      </c>
      <c r="I793" s="20">
        <v>9265000</v>
      </c>
      <c r="J793" s="20">
        <v>8720000</v>
      </c>
      <c r="K793" s="25">
        <v>11290000</v>
      </c>
      <c r="L793" s="20">
        <f t="shared" si="52"/>
        <v>390000</v>
      </c>
      <c r="M793" s="22">
        <f t="shared" si="53"/>
        <v>0.84403669724770647</v>
      </c>
      <c r="N793" s="23" t="str">
        <f>IFERROR(VLOOKUP(A793,'[1]CT AR'!$1:$1048576,2,0),"")</f>
        <v/>
      </c>
      <c r="O793" s="24" t="str">
        <f t="shared" ca="1" si="54"/>
        <v/>
      </c>
      <c r="P793" t="str">
        <f t="shared" si="55"/>
        <v/>
      </c>
    </row>
    <row r="794" spans="1:16" x14ac:dyDescent="0.3">
      <c r="A794" t="s">
        <v>6449</v>
      </c>
      <c r="B794" t="str">
        <f>IFERROR(VLOOKUP(A794,'[1]TS Autopress'!$1:$1048576,2,0),"")</f>
        <v/>
      </c>
      <c r="C794" s="19" t="str">
        <f>IFERROR(VLOOKUP(A794,'[1]TS Autopress'!$1:$1048576,3,0),"")</f>
        <v/>
      </c>
      <c r="D794" s="20">
        <v>19000000</v>
      </c>
      <c r="E794" s="20">
        <v>17000000</v>
      </c>
      <c r="F794" s="13" t="s">
        <v>5399</v>
      </c>
      <c r="G794" s="20">
        <v>17670000</v>
      </c>
      <c r="H794" s="20">
        <v>17100000</v>
      </c>
      <c r="I794" s="20">
        <v>16150000</v>
      </c>
      <c r="J794" s="20">
        <v>15200000</v>
      </c>
      <c r="K794" s="25">
        <v>19490000</v>
      </c>
      <c r="L794" s="20">
        <f t="shared" si="52"/>
        <v>490000</v>
      </c>
      <c r="M794" s="22">
        <f t="shared" si="53"/>
        <v>0.89473684210526316</v>
      </c>
      <c r="N794" s="23" t="str">
        <f>IFERROR(VLOOKUP(A794,'[1]CT AR'!$1:$1048576,2,0),"")</f>
        <v/>
      </c>
      <c r="O794" s="24" t="str">
        <f t="shared" ca="1" si="54"/>
        <v/>
      </c>
      <c r="P794" t="str">
        <f t="shared" si="55"/>
        <v/>
      </c>
    </row>
    <row r="795" spans="1:16" x14ac:dyDescent="0.3">
      <c r="A795" t="s">
        <v>6450</v>
      </c>
      <c r="B795" t="str">
        <f>IFERROR(VLOOKUP(A795,'[1]TS Autopress'!$1:$1048576,2,0),"")</f>
        <v/>
      </c>
      <c r="C795" s="19" t="str">
        <f>IFERROR(VLOOKUP(A795,'[1]TS Autopress'!$1:$1048576,3,0),"")</f>
        <v/>
      </c>
      <c r="D795" s="20">
        <v>8000000</v>
      </c>
      <c r="E795" s="20">
        <v>6600000</v>
      </c>
      <c r="F795" s="13" t="s">
        <v>5399</v>
      </c>
      <c r="G795" s="20">
        <v>7440000</v>
      </c>
      <c r="H795" s="20">
        <v>7200000</v>
      </c>
      <c r="I795" s="20">
        <v>6800000</v>
      </c>
      <c r="J795" s="20">
        <v>6400000</v>
      </c>
      <c r="K795" s="25">
        <v>8190000</v>
      </c>
      <c r="L795" s="20">
        <f t="shared" si="52"/>
        <v>190000</v>
      </c>
      <c r="M795" s="22">
        <f t="shared" si="53"/>
        <v>0.82499999999999996</v>
      </c>
      <c r="N795" s="23" t="str">
        <f>IFERROR(VLOOKUP(A795,'[1]CT AR'!$1:$1048576,2,0),"")</f>
        <v/>
      </c>
      <c r="O795" s="24" t="str">
        <f t="shared" ca="1" si="54"/>
        <v/>
      </c>
      <c r="P795" t="str">
        <f t="shared" si="55"/>
        <v/>
      </c>
    </row>
    <row r="796" spans="1:16" x14ac:dyDescent="0.3">
      <c r="A796" t="s">
        <v>6451</v>
      </c>
      <c r="B796" t="str">
        <f>IFERROR(VLOOKUP(A796,'[1]TS Autopress'!$1:$1048576,2,0),"")</f>
        <v/>
      </c>
      <c r="C796" s="19" t="str">
        <f>IFERROR(VLOOKUP(A796,'[1]TS Autopress'!$1:$1048576,3,0),"")</f>
        <v/>
      </c>
      <c r="D796" s="20">
        <v>10000000</v>
      </c>
      <c r="E796" s="20">
        <v>8100000</v>
      </c>
      <c r="F796" s="13" t="s">
        <v>5399</v>
      </c>
      <c r="G796" s="20">
        <v>9300000</v>
      </c>
      <c r="H796" s="20">
        <v>9000000</v>
      </c>
      <c r="I796" s="20">
        <v>8500000</v>
      </c>
      <c r="J796" s="20">
        <v>8000000</v>
      </c>
      <c r="K796" s="25">
        <v>9990000</v>
      </c>
      <c r="L796" s="20">
        <f t="shared" si="52"/>
        <v>-10000</v>
      </c>
      <c r="M796" s="22">
        <f t="shared" si="53"/>
        <v>0.81</v>
      </c>
      <c r="N796" s="23" t="str">
        <f>IFERROR(VLOOKUP(A796,'[1]CT AR'!$1:$1048576,2,0),"")</f>
        <v/>
      </c>
      <c r="O796" s="24" t="str">
        <f t="shared" ca="1" si="54"/>
        <v/>
      </c>
      <c r="P796" t="str">
        <f t="shared" si="55"/>
        <v/>
      </c>
    </row>
    <row r="797" spans="1:16" x14ac:dyDescent="0.3">
      <c r="A797" t="s">
        <v>6452</v>
      </c>
      <c r="B797" t="str">
        <f>IFERROR(VLOOKUP(A797,'[1]TS Autopress'!$1:$1048576,2,0),"")</f>
        <v/>
      </c>
      <c r="C797" s="19" t="str">
        <f>IFERROR(VLOOKUP(A797,'[1]TS Autopress'!$1:$1048576,3,0),"")</f>
        <v/>
      </c>
      <c r="D797" s="20">
        <v>12700000</v>
      </c>
      <c r="E797" s="20">
        <v>10800000</v>
      </c>
      <c r="F797" s="13" t="s">
        <v>4033</v>
      </c>
      <c r="G797" s="20">
        <v>12700000</v>
      </c>
      <c r="H797" s="20">
        <v>12319000</v>
      </c>
      <c r="I797" s="20">
        <v>11938000</v>
      </c>
      <c r="J797" s="20">
        <v>11430000</v>
      </c>
      <c r="K797" s="25">
        <v>12990000</v>
      </c>
      <c r="L797" s="20">
        <f t="shared" si="52"/>
        <v>290000</v>
      </c>
      <c r="M797" s="22">
        <f t="shared" si="53"/>
        <v>0.85039370078740162</v>
      </c>
      <c r="N797" s="23" t="str">
        <f>IFERROR(VLOOKUP(A797,'[1]CT AR'!$1:$1048576,2,0),"")</f>
        <v/>
      </c>
      <c r="O797" s="24" t="str">
        <f t="shared" ca="1" si="54"/>
        <v/>
      </c>
      <c r="P797" t="str">
        <f t="shared" si="55"/>
        <v/>
      </c>
    </row>
    <row r="798" spans="1:16" x14ac:dyDescent="0.3">
      <c r="A798" t="s">
        <v>6453</v>
      </c>
      <c r="B798" t="str">
        <f>IFERROR(VLOOKUP(A798,'[1]TS Autopress'!$1:$1048576,2,0),"")</f>
        <v/>
      </c>
      <c r="C798" s="19" t="str">
        <f>IFERROR(VLOOKUP(A798,'[1]TS Autopress'!$1:$1048576,3,0),"")</f>
        <v/>
      </c>
      <c r="D798" s="20">
        <v>17900000</v>
      </c>
      <c r="E798" s="20">
        <v>15800000</v>
      </c>
      <c r="F798" s="13" t="s">
        <v>4033</v>
      </c>
      <c r="G798" s="20">
        <v>17900000</v>
      </c>
      <c r="H798" s="20">
        <v>17363000</v>
      </c>
      <c r="I798" s="20">
        <v>16826000</v>
      </c>
      <c r="J798" s="20">
        <v>16110000</v>
      </c>
      <c r="K798" s="25">
        <v>19490000</v>
      </c>
      <c r="L798" s="20">
        <f t="shared" si="52"/>
        <v>1590000</v>
      </c>
      <c r="M798" s="22">
        <f t="shared" si="53"/>
        <v>0.88268156424581001</v>
      </c>
      <c r="N798" s="23" t="str">
        <f>IFERROR(VLOOKUP(A798,'[1]CT AR'!$1:$1048576,2,0),"")</f>
        <v/>
      </c>
      <c r="O798" s="24" t="str">
        <f t="shared" ca="1" si="54"/>
        <v/>
      </c>
      <c r="P798" t="str">
        <f t="shared" si="55"/>
        <v/>
      </c>
    </row>
    <row r="799" spans="1:16" x14ac:dyDescent="0.3">
      <c r="A799" t="s">
        <v>6454</v>
      </c>
      <c r="B799" t="str">
        <f>IFERROR(VLOOKUP(A799,'[1]TS Autopress'!$1:$1048576,2,0),"")</f>
        <v/>
      </c>
      <c r="C799" s="19" t="str">
        <f>IFERROR(VLOOKUP(A799,'[1]TS Autopress'!$1:$1048576,3,0),"")</f>
        <v/>
      </c>
      <c r="D799" s="20">
        <v>10200000</v>
      </c>
      <c r="E799" s="20">
        <v>8500000</v>
      </c>
      <c r="F799" s="13" t="s">
        <v>4033</v>
      </c>
      <c r="G799" s="20">
        <v>10200000</v>
      </c>
      <c r="H799" s="20">
        <v>9894000</v>
      </c>
      <c r="I799" s="20">
        <v>9588000</v>
      </c>
      <c r="J799" s="20">
        <v>9180000</v>
      </c>
      <c r="K799" s="25">
        <v>10190000</v>
      </c>
      <c r="L799" s="20">
        <f t="shared" si="52"/>
        <v>-10000</v>
      </c>
      <c r="M799" s="22">
        <f t="shared" si="53"/>
        <v>0.83333333333333337</v>
      </c>
      <c r="N799" s="23" t="str">
        <f>IFERROR(VLOOKUP(A799,'[1]CT AR'!$1:$1048576,2,0),"")</f>
        <v/>
      </c>
      <c r="O799" s="24" t="str">
        <f t="shared" ca="1" si="54"/>
        <v/>
      </c>
      <c r="P799" t="str">
        <f t="shared" si="55"/>
        <v/>
      </c>
    </row>
    <row r="800" spans="1:16" x14ac:dyDescent="0.3">
      <c r="A800" t="s">
        <v>1004</v>
      </c>
      <c r="B800" t="str">
        <f>IFERROR(VLOOKUP(A800,'[1]TS Autopress'!$1:$1048576,2,0),"")</f>
        <v/>
      </c>
      <c r="C800" s="19" t="str">
        <f>IFERROR(VLOOKUP(A800,'[1]TS Autopress'!$1:$1048576,3,0),"")</f>
        <v/>
      </c>
      <c r="D800" s="20">
        <v>34100000</v>
      </c>
      <c r="E800" s="20">
        <v>27000000</v>
      </c>
      <c r="F800" s="13" t="s">
        <v>4033</v>
      </c>
      <c r="G800" s="20">
        <v>34100000</v>
      </c>
      <c r="H800" s="20">
        <v>33077000</v>
      </c>
      <c r="I800" s="20">
        <v>32054000</v>
      </c>
      <c r="J800" s="20">
        <v>30690000</v>
      </c>
      <c r="K800" s="25">
        <v>31990000</v>
      </c>
      <c r="L800" s="20">
        <f t="shared" si="52"/>
        <v>-2110000</v>
      </c>
      <c r="M800" s="22">
        <f t="shared" si="53"/>
        <v>0.7917888563049853</v>
      </c>
      <c r="N800" s="23">
        <f>IFERROR(VLOOKUP(A800,'[1]CT AR'!$1:$1048576,2,0),"")</f>
        <v>45666.782638888886</v>
      </c>
      <c r="O800" s="24">
        <f t="shared" ca="1" si="54"/>
        <v>528.21736111111386</v>
      </c>
      <c r="P800" t="str">
        <f t="shared" si="55"/>
        <v>BAJO MERCADO</v>
      </c>
    </row>
    <row r="801" spans="1:16" x14ac:dyDescent="0.3">
      <c r="A801" t="s">
        <v>6455</v>
      </c>
      <c r="B801" t="str">
        <f>IFERROR(VLOOKUP(A801,'[1]TS Autopress'!$1:$1048576,2,0),"")</f>
        <v/>
      </c>
      <c r="C801" s="19" t="str">
        <f>IFERROR(VLOOKUP(A801,'[1]TS Autopress'!$1:$1048576,3,0),"")</f>
        <v/>
      </c>
      <c r="D801" s="20">
        <v>8900000</v>
      </c>
      <c r="E801" s="20">
        <v>7500000</v>
      </c>
      <c r="F801" s="13" t="s">
        <v>5398</v>
      </c>
      <c r="G801" s="20">
        <v>9167000</v>
      </c>
      <c r="H801" s="20">
        <v>8900000</v>
      </c>
      <c r="I801" s="20">
        <v>8811000</v>
      </c>
      <c r="J801" s="20">
        <v>8277000</v>
      </c>
      <c r="K801" s="25">
        <v>8990000</v>
      </c>
      <c r="L801" s="20">
        <f t="shared" si="52"/>
        <v>90000</v>
      </c>
      <c r="M801" s="22">
        <f t="shared" si="53"/>
        <v>0.84269662921348309</v>
      </c>
      <c r="N801" s="23" t="str">
        <f>IFERROR(VLOOKUP(A801,'[1]CT AR'!$1:$1048576,2,0),"")</f>
        <v/>
      </c>
      <c r="O801" s="24" t="str">
        <f t="shared" ca="1" si="54"/>
        <v/>
      </c>
      <c r="P801" t="str">
        <f t="shared" si="55"/>
        <v/>
      </c>
    </row>
    <row r="802" spans="1:16" x14ac:dyDescent="0.3">
      <c r="A802" t="s">
        <v>568</v>
      </c>
      <c r="B802" t="str">
        <f>IFERROR(VLOOKUP(A802,'[1]TS Autopress'!$1:$1048576,2,0),"")</f>
        <v/>
      </c>
      <c r="C802" s="19" t="str">
        <f>IFERROR(VLOOKUP(A802,'[1]TS Autopress'!$1:$1048576,3,0),"")</f>
        <v/>
      </c>
      <c r="D802" s="20">
        <v>11900000</v>
      </c>
      <c r="E802" s="20">
        <v>10500000</v>
      </c>
      <c r="F802" s="13" t="s">
        <v>5398</v>
      </c>
      <c r="G802" s="20">
        <v>12257000</v>
      </c>
      <c r="H802" s="20">
        <v>11900000</v>
      </c>
      <c r="I802" s="20">
        <v>11781000</v>
      </c>
      <c r="J802" s="20">
        <v>11067000</v>
      </c>
      <c r="K802" s="25">
        <v>11990000</v>
      </c>
      <c r="L802" s="20">
        <f t="shared" si="52"/>
        <v>90000</v>
      </c>
      <c r="M802" s="22">
        <f t="shared" si="53"/>
        <v>0.88235294117647056</v>
      </c>
      <c r="N802" s="23">
        <f>IFERROR(VLOOKUP(A802,'[1]CT AR'!$1:$1048576,2,0),"")</f>
        <v>45906.509027777778</v>
      </c>
      <c r="O802" s="24">
        <f t="shared" ca="1" si="54"/>
        <v>288.4909722222219</v>
      </c>
      <c r="P802" t="str">
        <f t="shared" si="55"/>
        <v>SOBRE MERCADO</v>
      </c>
    </row>
    <row r="803" spans="1:16" x14ac:dyDescent="0.3">
      <c r="A803" t="s">
        <v>5416</v>
      </c>
      <c r="B803" t="str">
        <f>IFERROR(VLOOKUP(A803,'[1]TS Autopress'!$1:$1048576,2,0),"")</f>
        <v/>
      </c>
      <c r="C803" s="19" t="str">
        <f>IFERROR(VLOOKUP(A803,'[1]TS Autopress'!$1:$1048576,3,0),"")</f>
        <v/>
      </c>
      <c r="D803" s="20">
        <v>15500000</v>
      </c>
      <c r="E803" s="20">
        <v>13000000</v>
      </c>
      <c r="F803" s="13" t="s">
        <v>5398</v>
      </c>
      <c r="G803" s="20">
        <v>15965000</v>
      </c>
      <c r="H803" s="20">
        <v>15500000</v>
      </c>
      <c r="I803" s="20">
        <v>15345000</v>
      </c>
      <c r="J803" s="20">
        <v>14415000</v>
      </c>
      <c r="K803" s="25">
        <v>15990000</v>
      </c>
      <c r="L803" s="20">
        <f t="shared" si="52"/>
        <v>490000</v>
      </c>
      <c r="M803" s="22">
        <f t="shared" si="53"/>
        <v>0.83870967741935487</v>
      </c>
      <c r="N803" s="23" t="str">
        <f>IFERROR(VLOOKUP(A803,'[1]CT AR'!$1:$1048576,2,0),"")</f>
        <v/>
      </c>
      <c r="O803" s="24" t="str">
        <f t="shared" ca="1" si="54"/>
        <v/>
      </c>
      <c r="P803" t="str">
        <f t="shared" si="55"/>
        <v/>
      </c>
    </row>
    <row r="804" spans="1:16" x14ac:dyDescent="0.3">
      <c r="A804" t="s">
        <v>6456</v>
      </c>
      <c r="B804" t="str">
        <f>IFERROR(VLOOKUP(A804,'[1]TS Autopress'!$1:$1048576,2,0),"")</f>
        <v/>
      </c>
      <c r="C804" s="19" t="str">
        <f>IFERROR(VLOOKUP(A804,'[1]TS Autopress'!$1:$1048576,3,0),"")</f>
        <v/>
      </c>
      <c r="D804" s="20">
        <v>16100000</v>
      </c>
      <c r="E804" s="20">
        <v>13500000</v>
      </c>
      <c r="F804" s="13" t="s">
        <v>5398</v>
      </c>
      <c r="G804" s="20">
        <v>16583000</v>
      </c>
      <c r="H804" s="20">
        <v>16100000</v>
      </c>
      <c r="I804" s="20">
        <v>15939000</v>
      </c>
      <c r="J804" s="20">
        <v>14973000</v>
      </c>
      <c r="K804" s="25">
        <v>15990000</v>
      </c>
      <c r="L804" s="20">
        <f t="shared" si="52"/>
        <v>-110000</v>
      </c>
      <c r="M804" s="22">
        <f t="shared" si="53"/>
        <v>0.83850931677018636</v>
      </c>
      <c r="N804" s="23" t="str">
        <f>IFERROR(VLOOKUP(A804,'[1]CT AR'!$1:$1048576,2,0),"")</f>
        <v/>
      </c>
      <c r="O804" s="24" t="str">
        <f t="shared" ca="1" si="54"/>
        <v/>
      </c>
      <c r="P804" t="str">
        <f t="shared" si="55"/>
        <v/>
      </c>
    </row>
    <row r="805" spans="1:16" x14ac:dyDescent="0.3">
      <c r="A805" t="s">
        <v>6457</v>
      </c>
      <c r="B805" t="str">
        <f>IFERROR(VLOOKUP(A805,'[1]TS Autopress'!$1:$1048576,2,0),"")</f>
        <v/>
      </c>
      <c r="C805" s="19" t="str">
        <f>IFERROR(VLOOKUP(A805,'[1]TS Autopress'!$1:$1048576,3,0),"")</f>
        <v/>
      </c>
      <c r="D805" s="20">
        <v>17400000</v>
      </c>
      <c r="E805" s="20">
        <v>14600000</v>
      </c>
      <c r="F805" s="13" t="s">
        <v>5398</v>
      </c>
      <c r="G805" s="20">
        <v>17922000</v>
      </c>
      <c r="H805" s="20">
        <v>17400000</v>
      </c>
      <c r="I805" s="20">
        <v>17226000</v>
      </c>
      <c r="J805" s="20">
        <v>16182000</v>
      </c>
      <c r="K805" s="25">
        <v>17590000</v>
      </c>
      <c r="L805" s="20">
        <f t="shared" si="52"/>
        <v>190000</v>
      </c>
      <c r="M805" s="22">
        <f t="shared" si="53"/>
        <v>0.83908045977011492</v>
      </c>
      <c r="N805" s="23" t="str">
        <f>IFERROR(VLOOKUP(A805,'[1]CT AR'!$1:$1048576,2,0),"")</f>
        <v/>
      </c>
      <c r="O805" s="24" t="str">
        <f t="shared" ca="1" si="54"/>
        <v/>
      </c>
      <c r="P805" t="str">
        <f t="shared" si="55"/>
        <v/>
      </c>
    </row>
    <row r="806" spans="1:16" x14ac:dyDescent="0.3">
      <c r="A806" t="s">
        <v>6458</v>
      </c>
      <c r="B806" t="str">
        <f>IFERROR(VLOOKUP(A806,'[1]TS Autopress'!$1:$1048576,2,0),"")</f>
        <v/>
      </c>
      <c r="C806" s="19" t="str">
        <f>IFERROR(VLOOKUP(A806,'[1]TS Autopress'!$1:$1048576,3,0),"")</f>
        <v/>
      </c>
      <c r="D806" s="20">
        <v>12300000</v>
      </c>
      <c r="E806" s="20">
        <v>10000000</v>
      </c>
      <c r="F806" s="13" t="s">
        <v>5398</v>
      </c>
      <c r="G806" s="20">
        <v>12669000</v>
      </c>
      <c r="H806" s="20">
        <v>12300000</v>
      </c>
      <c r="I806" s="20">
        <v>12177000</v>
      </c>
      <c r="J806" s="20">
        <v>11439000</v>
      </c>
      <c r="K806" s="25">
        <v>11990000</v>
      </c>
      <c r="L806" s="20">
        <f t="shared" si="52"/>
        <v>-310000</v>
      </c>
      <c r="M806" s="22">
        <f t="shared" si="53"/>
        <v>0.81300813008130079</v>
      </c>
      <c r="N806" s="23" t="str">
        <f>IFERROR(VLOOKUP(A806,'[1]CT AR'!$1:$1048576,2,0),"")</f>
        <v/>
      </c>
      <c r="O806" s="24" t="str">
        <f t="shared" ca="1" si="54"/>
        <v/>
      </c>
      <c r="P806" t="str">
        <f t="shared" si="55"/>
        <v/>
      </c>
    </row>
    <row r="807" spans="1:16" x14ac:dyDescent="0.3">
      <c r="A807" t="s">
        <v>6459</v>
      </c>
      <c r="B807" t="str">
        <f>IFERROR(VLOOKUP(A807,'[1]TS Autopress'!$1:$1048576,2,0),"")</f>
        <v/>
      </c>
      <c r="C807" s="19" t="str">
        <f>IFERROR(VLOOKUP(A807,'[1]TS Autopress'!$1:$1048576,3,0),"")</f>
        <v/>
      </c>
      <c r="D807" s="20">
        <v>16000000</v>
      </c>
      <c r="E807" s="20">
        <v>12000000</v>
      </c>
      <c r="F807" s="13" t="s">
        <v>5398</v>
      </c>
      <c r="G807" s="20">
        <v>16480000</v>
      </c>
      <c r="H807" s="20">
        <v>16000000</v>
      </c>
      <c r="I807" s="20">
        <v>15840000</v>
      </c>
      <c r="J807" s="20">
        <v>14880000</v>
      </c>
      <c r="K807" s="25">
        <v>15990000</v>
      </c>
      <c r="L807" s="20">
        <f t="shared" si="52"/>
        <v>-10000</v>
      </c>
      <c r="M807" s="22">
        <f t="shared" si="53"/>
        <v>0.75</v>
      </c>
      <c r="N807" s="23" t="str">
        <f>IFERROR(VLOOKUP(A807,'[1]CT AR'!$1:$1048576,2,0),"")</f>
        <v/>
      </c>
      <c r="O807" s="24" t="str">
        <f t="shared" ca="1" si="54"/>
        <v/>
      </c>
      <c r="P807" t="str">
        <f t="shared" si="55"/>
        <v/>
      </c>
    </row>
    <row r="808" spans="1:16" x14ac:dyDescent="0.3">
      <c r="A808" t="s">
        <v>6460</v>
      </c>
      <c r="B808" t="str">
        <f>IFERROR(VLOOKUP(A808,'[1]TS Autopress'!$1:$1048576,2,0),"")</f>
        <v/>
      </c>
      <c r="C808" s="19" t="str">
        <f>IFERROR(VLOOKUP(A808,'[1]TS Autopress'!$1:$1048576,3,0),"")</f>
        <v/>
      </c>
      <c r="D808" s="20">
        <v>13500000</v>
      </c>
      <c r="E808" s="20">
        <v>11000000</v>
      </c>
      <c r="F808" s="13" t="s">
        <v>5398</v>
      </c>
      <c r="G808" s="20">
        <v>13905000</v>
      </c>
      <c r="H808" s="20">
        <v>13500000</v>
      </c>
      <c r="I808" s="20">
        <v>13365000</v>
      </c>
      <c r="J808" s="20">
        <v>12555000</v>
      </c>
      <c r="K808" s="25">
        <v>13490000</v>
      </c>
      <c r="L808" s="20">
        <f t="shared" si="52"/>
        <v>-10000</v>
      </c>
      <c r="M808" s="22">
        <f t="shared" si="53"/>
        <v>0.81481481481481477</v>
      </c>
      <c r="N808" s="23" t="str">
        <f>IFERROR(VLOOKUP(A808,'[1]CT AR'!$1:$1048576,2,0),"")</f>
        <v/>
      </c>
      <c r="O808" s="24" t="str">
        <f t="shared" ca="1" si="54"/>
        <v/>
      </c>
      <c r="P808" t="str">
        <f t="shared" si="55"/>
        <v/>
      </c>
    </row>
    <row r="809" spans="1:16" x14ac:dyDescent="0.3">
      <c r="A809" t="s">
        <v>6461</v>
      </c>
      <c r="B809" t="str">
        <f>IFERROR(VLOOKUP(A809,'[1]TS Autopress'!$1:$1048576,2,0),"")</f>
        <v/>
      </c>
      <c r="C809" s="19" t="str">
        <f>IFERROR(VLOOKUP(A809,'[1]TS Autopress'!$1:$1048576,3,0),"")</f>
        <v/>
      </c>
      <c r="D809" s="20">
        <v>17600000</v>
      </c>
      <c r="E809" s="20">
        <v>15200000</v>
      </c>
      <c r="F809" s="13" t="s">
        <v>5398</v>
      </c>
      <c r="G809" s="20">
        <v>18128000</v>
      </c>
      <c r="H809" s="20">
        <v>17600000</v>
      </c>
      <c r="I809" s="20">
        <v>17424000</v>
      </c>
      <c r="J809" s="20">
        <v>16368000</v>
      </c>
      <c r="K809" s="25">
        <v>18990000</v>
      </c>
      <c r="L809" s="20">
        <f t="shared" si="52"/>
        <v>1390000</v>
      </c>
      <c r="M809" s="22">
        <f t="shared" si="53"/>
        <v>0.86363636363636365</v>
      </c>
      <c r="N809" s="23" t="str">
        <f>IFERROR(VLOOKUP(A809,'[1]CT AR'!$1:$1048576,2,0),"")</f>
        <v/>
      </c>
      <c r="O809" s="24" t="str">
        <f t="shared" ca="1" si="54"/>
        <v/>
      </c>
      <c r="P809" t="str">
        <f t="shared" si="55"/>
        <v/>
      </c>
    </row>
    <row r="810" spans="1:16" x14ac:dyDescent="0.3">
      <c r="A810" t="s">
        <v>6462</v>
      </c>
      <c r="B810" t="str">
        <f>IFERROR(VLOOKUP(A810,'[1]TS Autopress'!$1:$1048576,2,0),"")</f>
        <v/>
      </c>
      <c r="C810" s="19" t="str">
        <f>IFERROR(VLOOKUP(A810,'[1]TS Autopress'!$1:$1048576,3,0),"")</f>
        <v/>
      </c>
      <c r="D810" s="20">
        <v>30600000</v>
      </c>
      <c r="E810" s="20">
        <v>26000000</v>
      </c>
      <c r="F810" s="13" t="s">
        <v>5398</v>
      </c>
      <c r="G810" s="20">
        <v>31518000</v>
      </c>
      <c r="H810" s="20">
        <v>30600000</v>
      </c>
      <c r="I810" s="20">
        <v>30294000</v>
      </c>
      <c r="J810" s="20">
        <v>28458000</v>
      </c>
      <c r="K810" s="25">
        <v>30990000</v>
      </c>
      <c r="L810" s="20">
        <f t="shared" si="52"/>
        <v>390000</v>
      </c>
      <c r="M810" s="22">
        <f t="shared" si="53"/>
        <v>0.84967320261437906</v>
      </c>
      <c r="N810" s="23" t="str">
        <f>IFERROR(VLOOKUP(A810,'[1]CT AR'!$1:$1048576,2,0),"")</f>
        <v/>
      </c>
      <c r="O810" s="24" t="str">
        <f t="shared" ca="1" si="54"/>
        <v/>
      </c>
      <c r="P810" t="str">
        <f t="shared" si="55"/>
        <v/>
      </c>
    </row>
    <row r="811" spans="1:16" x14ac:dyDescent="0.3">
      <c r="A811" t="s">
        <v>6463</v>
      </c>
      <c r="B811" t="str">
        <f>IFERROR(VLOOKUP(A811,'[1]TS Autopress'!$1:$1048576,2,0),"")</f>
        <v/>
      </c>
      <c r="C811" s="19" t="str">
        <f>IFERROR(VLOOKUP(A811,'[1]TS Autopress'!$1:$1048576,3,0),"")</f>
        <v/>
      </c>
      <c r="D811" s="20">
        <v>8100000</v>
      </c>
      <c r="E811" s="20">
        <v>6700000</v>
      </c>
      <c r="F811" s="13" t="s">
        <v>5398</v>
      </c>
      <c r="G811" s="20">
        <v>8343000</v>
      </c>
      <c r="H811" s="20">
        <v>8100000</v>
      </c>
      <c r="I811" s="20">
        <v>8019000</v>
      </c>
      <c r="J811" s="20">
        <v>7533000</v>
      </c>
      <c r="K811" s="25">
        <v>8290000</v>
      </c>
      <c r="L811" s="20">
        <f t="shared" si="52"/>
        <v>190000</v>
      </c>
      <c r="M811" s="22">
        <f t="shared" si="53"/>
        <v>0.8271604938271605</v>
      </c>
      <c r="N811" s="23" t="str">
        <f>IFERROR(VLOOKUP(A811,'[1]CT AR'!$1:$1048576,2,0),"")</f>
        <v/>
      </c>
      <c r="O811" s="24" t="str">
        <f t="shared" ca="1" si="54"/>
        <v/>
      </c>
      <c r="P811" t="str">
        <f t="shared" si="55"/>
        <v/>
      </c>
    </row>
    <row r="812" spans="1:16" x14ac:dyDescent="0.3">
      <c r="A812" t="s">
        <v>6464</v>
      </c>
      <c r="B812" t="str">
        <f>IFERROR(VLOOKUP(A812,'[1]TS Autopress'!$1:$1048576,2,0),"")</f>
        <v/>
      </c>
      <c r="C812" s="19" t="str">
        <f>IFERROR(VLOOKUP(A812,'[1]TS Autopress'!$1:$1048576,3,0),"")</f>
        <v/>
      </c>
      <c r="D812" s="20">
        <v>22000000</v>
      </c>
      <c r="E812" s="20">
        <v>18000000</v>
      </c>
      <c r="F812" s="13" t="s">
        <v>5398</v>
      </c>
      <c r="G812" s="20">
        <v>22660000</v>
      </c>
      <c r="H812" s="20">
        <v>22000000</v>
      </c>
      <c r="I812" s="20">
        <v>21780000</v>
      </c>
      <c r="J812" s="20">
        <v>20460000</v>
      </c>
      <c r="K812" s="25">
        <v>21490000</v>
      </c>
      <c r="L812" s="20">
        <f t="shared" si="52"/>
        <v>-510000</v>
      </c>
      <c r="M812" s="22">
        <f t="shared" si="53"/>
        <v>0.81818181818181823</v>
      </c>
      <c r="N812" s="23" t="str">
        <f>IFERROR(VLOOKUP(A812,'[1]CT AR'!$1:$1048576,2,0),"")</f>
        <v/>
      </c>
      <c r="O812" s="24" t="str">
        <f t="shared" ca="1" si="54"/>
        <v/>
      </c>
      <c r="P812" t="str">
        <f t="shared" si="55"/>
        <v/>
      </c>
    </row>
    <row r="813" spans="1:16" x14ac:dyDescent="0.3">
      <c r="A813" t="s">
        <v>6465</v>
      </c>
      <c r="B813" t="str">
        <f>IFERROR(VLOOKUP(A813,'[1]TS Autopress'!$1:$1048576,2,0),"")</f>
        <v/>
      </c>
      <c r="C813" s="19" t="str">
        <f>IFERROR(VLOOKUP(A813,'[1]TS Autopress'!$1:$1048576,3,0),"")</f>
        <v/>
      </c>
      <c r="D813" s="20">
        <v>9900000</v>
      </c>
      <c r="E813" s="20">
        <v>7800000</v>
      </c>
      <c r="F813" s="13" t="s">
        <v>5398</v>
      </c>
      <c r="G813" s="20">
        <v>10197000</v>
      </c>
      <c r="H813" s="20">
        <v>9900000</v>
      </c>
      <c r="I813" s="20">
        <v>9801000</v>
      </c>
      <c r="J813" s="20">
        <v>9207000</v>
      </c>
      <c r="K813" s="25">
        <v>9990000</v>
      </c>
      <c r="L813" s="20">
        <f t="shared" si="52"/>
        <v>90000</v>
      </c>
      <c r="M813" s="22">
        <f t="shared" si="53"/>
        <v>0.78787878787878785</v>
      </c>
      <c r="N813" s="23" t="str">
        <f>IFERROR(VLOOKUP(A813,'[1]CT AR'!$1:$1048576,2,0),"")</f>
        <v/>
      </c>
      <c r="O813" s="24" t="str">
        <f t="shared" ca="1" si="54"/>
        <v/>
      </c>
      <c r="P813" t="str">
        <f t="shared" si="55"/>
        <v/>
      </c>
    </row>
    <row r="814" spans="1:16" x14ac:dyDescent="0.3">
      <c r="A814" t="s">
        <v>6466</v>
      </c>
      <c r="B814" t="str">
        <f>IFERROR(VLOOKUP(A814,'[1]TS Autopress'!$1:$1048576,2,0),"")</f>
        <v/>
      </c>
      <c r="C814" s="19" t="str">
        <f>IFERROR(VLOOKUP(A814,'[1]TS Autopress'!$1:$1048576,3,0),"")</f>
        <v/>
      </c>
      <c r="D814" s="20">
        <v>14700000</v>
      </c>
      <c r="E814" s="20">
        <v>12300000</v>
      </c>
      <c r="F814" s="13" t="s">
        <v>5398</v>
      </c>
      <c r="G814" s="20">
        <v>15141000</v>
      </c>
      <c r="H814" s="20">
        <v>14700000</v>
      </c>
      <c r="I814" s="20">
        <v>14553000</v>
      </c>
      <c r="J814" s="20">
        <v>13671000</v>
      </c>
      <c r="K814" s="25">
        <v>14990000</v>
      </c>
      <c r="L814" s="20">
        <f t="shared" si="52"/>
        <v>290000</v>
      </c>
      <c r="M814" s="22">
        <f t="shared" si="53"/>
        <v>0.83673469387755106</v>
      </c>
      <c r="N814" s="23" t="str">
        <f>IFERROR(VLOOKUP(A814,'[1]CT AR'!$1:$1048576,2,0),"")</f>
        <v/>
      </c>
      <c r="O814" s="24" t="str">
        <f t="shared" ca="1" si="54"/>
        <v/>
      </c>
      <c r="P814" t="str">
        <f t="shared" si="55"/>
        <v/>
      </c>
    </row>
    <row r="815" spans="1:16" x14ac:dyDescent="0.3">
      <c r="A815" t="s">
        <v>6467</v>
      </c>
      <c r="B815" t="str">
        <f>IFERROR(VLOOKUP(A815,'[1]TS Autopress'!$1:$1048576,2,0),"")</f>
        <v/>
      </c>
      <c r="C815" s="19" t="str">
        <f>IFERROR(VLOOKUP(A815,'[1]TS Autopress'!$1:$1048576,3,0),"")</f>
        <v/>
      </c>
      <c r="D815" s="20">
        <v>10600000</v>
      </c>
      <c r="E815" s="20">
        <v>8600000</v>
      </c>
      <c r="F815" s="13" t="s">
        <v>5398</v>
      </c>
      <c r="G815" s="20">
        <v>10918000</v>
      </c>
      <c r="H815" s="20">
        <v>10600000</v>
      </c>
      <c r="I815" s="20">
        <v>10494000</v>
      </c>
      <c r="J815" s="20">
        <v>9858000</v>
      </c>
      <c r="K815" s="25">
        <v>10490000</v>
      </c>
      <c r="L815" s="20">
        <f t="shared" si="52"/>
        <v>-110000</v>
      </c>
      <c r="M815" s="22">
        <f t="shared" si="53"/>
        <v>0.81132075471698117</v>
      </c>
      <c r="N815" s="23" t="str">
        <f>IFERROR(VLOOKUP(A815,'[1]CT AR'!$1:$1048576,2,0),"")</f>
        <v/>
      </c>
      <c r="O815" s="24" t="str">
        <f t="shared" ca="1" si="54"/>
        <v/>
      </c>
      <c r="P815" t="str">
        <f t="shared" si="55"/>
        <v/>
      </c>
    </row>
    <row r="816" spans="1:16" x14ac:dyDescent="0.3">
      <c r="A816" t="s">
        <v>6468</v>
      </c>
      <c r="B816" t="str">
        <f>IFERROR(VLOOKUP(A816,'[1]TS Autopress'!$1:$1048576,2,0),"")</f>
        <v/>
      </c>
      <c r="C816" s="19" t="str">
        <f>IFERROR(VLOOKUP(A816,'[1]TS Autopress'!$1:$1048576,3,0),"")</f>
        <v/>
      </c>
      <c r="D816" s="20">
        <v>16000000</v>
      </c>
      <c r="E816" s="20">
        <v>13500000</v>
      </c>
      <c r="F816" s="13" t="s">
        <v>5398</v>
      </c>
      <c r="G816" s="20">
        <v>16480000</v>
      </c>
      <c r="H816" s="20">
        <v>16000000</v>
      </c>
      <c r="I816" s="20">
        <v>15840000</v>
      </c>
      <c r="J816" s="20">
        <v>14880000</v>
      </c>
      <c r="K816" s="25">
        <v>15990000</v>
      </c>
      <c r="L816" s="20">
        <f t="shared" si="52"/>
        <v>-10000</v>
      </c>
      <c r="M816" s="22">
        <f t="shared" si="53"/>
        <v>0.84375</v>
      </c>
      <c r="N816" s="23" t="str">
        <f>IFERROR(VLOOKUP(A816,'[1]CT AR'!$1:$1048576,2,0),"")</f>
        <v/>
      </c>
      <c r="O816" s="24" t="str">
        <f t="shared" ca="1" si="54"/>
        <v/>
      </c>
      <c r="P816" t="str">
        <f t="shared" si="55"/>
        <v/>
      </c>
    </row>
    <row r="817" spans="1:16" x14ac:dyDescent="0.3">
      <c r="A817" t="s">
        <v>4816</v>
      </c>
      <c r="B817" t="str">
        <f>IFERROR(VLOOKUP(A817,'[1]TS Autopress'!$1:$1048576,2,0),"")</f>
        <v/>
      </c>
      <c r="C817" s="19" t="str">
        <f>IFERROR(VLOOKUP(A817,'[1]TS Autopress'!$1:$1048576,3,0),"")</f>
        <v/>
      </c>
      <c r="D817" s="20">
        <v>16500000</v>
      </c>
      <c r="E817" s="20">
        <v>13500000</v>
      </c>
      <c r="F817" s="13" t="s">
        <v>5398</v>
      </c>
      <c r="G817" s="20">
        <v>16995000</v>
      </c>
      <c r="H817" s="20">
        <v>16500000</v>
      </c>
      <c r="I817" s="20">
        <v>16335000</v>
      </c>
      <c r="J817" s="20">
        <v>15345000</v>
      </c>
      <c r="K817" s="25">
        <v>16490000</v>
      </c>
      <c r="L817" s="20">
        <f t="shared" si="52"/>
        <v>-10000</v>
      </c>
      <c r="M817" s="22">
        <f t="shared" si="53"/>
        <v>0.81818181818181823</v>
      </c>
      <c r="N817" s="23" t="str">
        <f>IFERROR(VLOOKUP(A817,'[1]CT AR'!$1:$1048576,2,0),"")</f>
        <v/>
      </c>
      <c r="O817" s="24" t="str">
        <f t="shared" ca="1" si="54"/>
        <v/>
      </c>
      <c r="P817" t="str">
        <f t="shared" si="55"/>
        <v/>
      </c>
    </row>
    <row r="818" spans="1:16" x14ac:dyDescent="0.3">
      <c r="A818" t="s">
        <v>6469</v>
      </c>
      <c r="B818" t="str">
        <f>IFERROR(VLOOKUP(A818,'[1]TS Autopress'!$1:$1048576,2,0),"")</f>
        <v/>
      </c>
      <c r="C818" s="19" t="str">
        <f>IFERROR(VLOOKUP(A818,'[1]TS Autopress'!$1:$1048576,3,0),"")</f>
        <v/>
      </c>
      <c r="D818" s="20">
        <v>17800000</v>
      </c>
      <c r="E818" s="20">
        <v>15200000</v>
      </c>
      <c r="F818" s="13" t="s">
        <v>5398</v>
      </c>
      <c r="G818" s="20">
        <v>18334000</v>
      </c>
      <c r="H818" s="20">
        <v>17800000</v>
      </c>
      <c r="I818" s="20">
        <v>17622000</v>
      </c>
      <c r="J818" s="20">
        <v>16554000</v>
      </c>
      <c r="K818" s="25">
        <v>18990000</v>
      </c>
      <c r="L818" s="20">
        <f t="shared" si="52"/>
        <v>1190000</v>
      </c>
      <c r="M818" s="22">
        <f t="shared" si="53"/>
        <v>0.8539325842696629</v>
      </c>
      <c r="N818" s="23" t="str">
        <f>IFERROR(VLOOKUP(A818,'[1]CT AR'!$1:$1048576,2,0),"")</f>
        <v/>
      </c>
      <c r="O818" s="24" t="str">
        <f t="shared" ca="1" si="54"/>
        <v/>
      </c>
      <c r="P818" t="str">
        <f t="shared" si="55"/>
        <v/>
      </c>
    </row>
    <row r="819" spans="1:16" x14ac:dyDescent="0.3">
      <c r="A819" t="s">
        <v>6470</v>
      </c>
      <c r="B819" t="str">
        <f>IFERROR(VLOOKUP(A819,'[1]TS Autopress'!$1:$1048576,2,0),"")</f>
        <v/>
      </c>
      <c r="C819" s="19" t="str">
        <f>IFERROR(VLOOKUP(A819,'[1]TS Autopress'!$1:$1048576,3,0),"")</f>
        <v/>
      </c>
      <c r="D819" s="20">
        <v>16200000</v>
      </c>
      <c r="E819" s="20">
        <v>12500000</v>
      </c>
      <c r="F819" s="13" t="s">
        <v>5398</v>
      </c>
      <c r="G819" s="20">
        <v>16686000</v>
      </c>
      <c r="H819" s="20">
        <v>16200000</v>
      </c>
      <c r="I819" s="20">
        <v>16038000</v>
      </c>
      <c r="J819" s="20">
        <v>15066000</v>
      </c>
      <c r="K819" s="25">
        <v>15690000</v>
      </c>
      <c r="L819" s="20">
        <f t="shared" si="52"/>
        <v>-510000</v>
      </c>
      <c r="M819" s="22">
        <f t="shared" si="53"/>
        <v>0.77160493827160492</v>
      </c>
      <c r="N819" s="23" t="str">
        <f>IFERROR(VLOOKUP(A819,'[1]CT AR'!$1:$1048576,2,0),"")</f>
        <v/>
      </c>
      <c r="O819" s="24" t="str">
        <f t="shared" ca="1" si="54"/>
        <v/>
      </c>
      <c r="P819" t="str">
        <f t="shared" si="55"/>
        <v/>
      </c>
    </row>
    <row r="820" spans="1:16" x14ac:dyDescent="0.3">
      <c r="A820" t="s">
        <v>6471</v>
      </c>
      <c r="B820" t="str">
        <f>IFERROR(VLOOKUP(A820,'[1]TS Autopress'!$1:$1048576,2,0),"")</f>
        <v/>
      </c>
      <c r="C820" s="19" t="str">
        <f>IFERROR(VLOOKUP(A820,'[1]TS Autopress'!$1:$1048576,3,0),"")</f>
        <v/>
      </c>
      <c r="D820" s="20">
        <v>12400000</v>
      </c>
      <c r="E820" s="20">
        <v>9500000</v>
      </c>
      <c r="F820" s="13" t="s">
        <v>5398</v>
      </c>
      <c r="G820" s="20">
        <v>12772000</v>
      </c>
      <c r="H820" s="20">
        <v>12400000</v>
      </c>
      <c r="I820" s="20">
        <v>12276000</v>
      </c>
      <c r="J820" s="20">
        <v>11532000</v>
      </c>
      <c r="K820" s="25">
        <v>11990000</v>
      </c>
      <c r="L820" s="20">
        <f t="shared" si="52"/>
        <v>-410000</v>
      </c>
      <c r="M820" s="22">
        <f t="shared" si="53"/>
        <v>0.7661290322580645</v>
      </c>
      <c r="N820" s="23" t="str">
        <f>IFERROR(VLOOKUP(A820,'[1]CT AR'!$1:$1048576,2,0),"")</f>
        <v/>
      </c>
      <c r="O820" s="24" t="str">
        <f t="shared" ca="1" si="54"/>
        <v/>
      </c>
      <c r="P820" t="str">
        <f t="shared" si="55"/>
        <v/>
      </c>
    </row>
    <row r="821" spans="1:16" x14ac:dyDescent="0.3">
      <c r="A821" t="s">
        <v>6472</v>
      </c>
      <c r="B821" t="str">
        <f>IFERROR(VLOOKUP(A821,'[1]TS Autopress'!$1:$1048576,2,0),"")</f>
        <v/>
      </c>
      <c r="C821" s="19" t="str">
        <f>IFERROR(VLOOKUP(A821,'[1]TS Autopress'!$1:$1048576,3,0),"")</f>
        <v/>
      </c>
      <c r="D821" s="20">
        <v>54000000</v>
      </c>
      <c r="E821" s="20">
        <v>48000000</v>
      </c>
      <c r="F821" s="13" t="s">
        <v>5399</v>
      </c>
      <c r="G821" s="20">
        <v>50220000</v>
      </c>
      <c r="H821" s="20">
        <v>48600000</v>
      </c>
      <c r="I821" s="20">
        <v>45900000</v>
      </c>
      <c r="J821" s="20">
        <v>43200000</v>
      </c>
      <c r="K821" s="25">
        <v>55990000</v>
      </c>
      <c r="L821" s="20">
        <f t="shared" si="52"/>
        <v>1990000</v>
      </c>
      <c r="M821" s="22">
        <f t="shared" si="53"/>
        <v>0.88888888888888884</v>
      </c>
      <c r="N821" s="23" t="str">
        <f>IFERROR(VLOOKUP(A821,'[1]CT AR'!$1:$1048576,2,0),"")</f>
        <v/>
      </c>
      <c r="O821" s="24" t="str">
        <f t="shared" ca="1" si="54"/>
        <v/>
      </c>
      <c r="P821" t="str">
        <f t="shared" si="55"/>
        <v/>
      </c>
    </row>
    <row r="822" spans="1:16" x14ac:dyDescent="0.3">
      <c r="A822" t="s">
        <v>6473</v>
      </c>
      <c r="B822" t="str">
        <f>IFERROR(VLOOKUP(A822,'[1]TS Autopress'!$1:$1048576,2,0),"")</f>
        <v/>
      </c>
      <c r="C822" s="19" t="str">
        <f>IFERROR(VLOOKUP(A822,'[1]TS Autopress'!$1:$1048576,3,0),"")</f>
        <v/>
      </c>
      <c r="D822" s="20">
        <v>9400000</v>
      </c>
      <c r="E822" s="20">
        <v>7700000</v>
      </c>
      <c r="F822" s="13" t="s">
        <v>4033</v>
      </c>
      <c r="G822" s="20">
        <v>9400000</v>
      </c>
      <c r="H822" s="20">
        <v>9118000</v>
      </c>
      <c r="I822" s="20">
        <v>8836000</v>
      </c>
      <c r="J822" s="20">
        <v>8460000</v>
      </c>
      <c r="K822" s="25">
        <v>9590000</v>
      </c>
      <c r="L822" s="20">
        <f t="shared" si="52"/>
        <v>190000</v>
      </c>
      <c r="M822" s="22">
        <f t="shared" si="53"/>
        <v>0.81914893617021278</v>
      </c>
      <c r="N822" s="23" t="str">
        <f>IFERROR(VLOOKUP(A822,'[1]CT AR'!$1:$1048576,2,0),"")</f>
        <v/>
      </c>
      <c r="O822" s="24" t="str">
        <f t="shared" ca="1" si="54"/>
        <v/>
      </c>
      <c r="P822" t="str">
        <f t="shared" si="55"/>
        <v/>
      </c>
    </row>
    <row r="823" spans="1:16" x14ac:dyDescent="0.3">
      <c r="A823" t="s">
        <v>6474</v>
      </c>
      <c r="B823" t="str">
        <f>IFERROR(VLOOKUP(A823,'[1]TS Autopress'!$1:$1048576,2,0),"")</f>
        <v/>
      </c>
      <c r="C823" s="19" t="str">
        <f>IFERROR(VLOOKUP(A823,'[1]TS Autopress'!$1:$1048576,3,0),"")</f>
        <v/>
      </c>
      <c r="D823" s="20">
        <v>19300000</v>
      </c>
      <c r="E823" s="20">
        <v>15400000</v>
      </c>
      <c r="F823" s="13" t="s">
        <v>5399</v>
      </c>
      <c r="G823" s="20">
        <v>17949000</v>
      </c>
      <c r="H823" s="20">
        <v>17370000</v>
      </c>
      <c r="I823" s="20">
        <v>16405000</v>
      </c>
      <c r="J823" s="20">
        <v>15440000</v>
      </c>
      <c r="K823" s="25">
        <v>17990000</v>
      </c>
      <c r="L823" s="20">
        <f t="shared" si="52"/>
        <v>-1310000</v>
      </c>
      <c r="M823" s="22">
        <f t="shared" si="53"/>
        <v>0.79792746113989632</v>
      </c>
      <c r="N823" s="23" t="str">
        <f>IFERROR(VLOOKUP(A823,'[1]CT AR'!$1:$1048576,2,0),"")</f>
        <v/>
      </c>
      <c r="O823" s="24" t="str">
        <f t="shared" ca="1" si="54"/>
        <v/>
      </c>
      <c r="P823" t="str">
        <f t="shared" si="55"/>
        <v/>
      </c>
    </row>
    <row r="824" spans="1:16" x14ac:dyDescent="0.3">
      <c r="A824" t="s">
        <v>5949</v>
      </c>
      <c r="B824" t="str">
        <f>IFERROR(VLOOKUP(A824,'[1]TS Autopress'!$1:$1048576,2,0),"")</f>
        <v/>
      </c>
      <c r="C824" s="19" t="str">
        <f>IFERROR(VLOOKUP(A824,'[1]TS Autopress'!$1:$1048576,3,0),"")</f>
        <v/>
      </c>
      <c r="D824" s="20">
        <v>20700000</v>
      </c>
      <c r="E824" s="20">
        <v>16000000</v>
      </c>
      <c r="F824" s="13" t="s">
        <v>5399</v>
      </c>
      <c r="G824" s="20">
        <v>19251000</v>
      </c>
      <c r="H824" s="20">
        <v>18630000</v>
      </c>
      <c r="I824" s="20">
        <v>17595000</v>
      </c>
      <c r="J824" s="20">
        <v>16560000</v>
      </c>
      <c r="K824" s="25">
        <v>19290000</v>
      </c>
      <c r="L824" s="20">
        <f t="shared" si="52"/>
        <v>-1410000</v>
      </c>
      <c r="M824" s="22">
        <f t="shared" si="53"/>
        <v>0.77294685990338163</v>
      </c>
      <c r="N824" s="23" t="str">
        <f>IFERROR(VLOOKUP(A824,'[1]CT AR'!$1:$1048576,2,0),"")</f>
        <v/>
      </c>
      <c r="O824" s="24" t="str">
        <f t="shared" ca="1" si="54"/>
        <v/>
      </c>
      <c r="P824" t="str">
        <f t="shared" si="55"/>
        <v/>
      </c>
    </row>
    <row r="825" spans="1:16" x14ac:dyDescent="0.3">
      <c r="A825" t="s">
        <v>6475</v>
      </c>
      <c r="B825" t="str">
        <f>IFERROR(VLOOKUP(A825,'[1]TS Autopress'!$1:$1048576,2,0),"")</f>
        <v/>
      </c>
      <c r="C825" s="19" t="str">
        <f>IFERROR(VLOOKUP(A825,'[1]TS Autopress'!$1:$1048576,3,0),"")</f>
        <v/>
      </c>
      <c r="D825" s="20">
        <v>44100000</v>
      </c>
      <c r="E825" s="20">
        <v>47288100</v>
      </c>
      <c r="F825" s="13" t="s">
        <v>5399</v>
      </c>
      <c r="G825" s="20">
        <v>41013000</v>
      </c>
      <c r="H825" s="20">
        <v>39690000</v>
      </c>
      <c r="I825" s="20">
        <v>37485000</v>
      </c>
      <c r="J825" s="20">
        <v>35280000</v>
      </c>
      <c r="K825" s="25">
        <v>44990000</v>
      </c>
      <c r="L825" s="20">
        <f t="shared" si="52"/>
        <v>890000</v>
      </c>
      <c r="M825" s="22">
        <f t="shared" si="53"/>
        <v>1.0722925170068027</v>
      </c>
      <c r="N825" s="23" t="str">
        <f>IFERROR(VLOOKUP(A825,'[1]CT AR'!$1:$1048576,2,0),"")</f>
        <v/>
      </c>
      <c r="O825" s="24" t="str">
        <f t="shared" ca="1" si="54"/>
        <v/>
      </c>
      <c r="P825" t="str">
        <f t="shared" si="55"/>
        <v/>
      </c>
    </row>
    <row r="826" spans="1:16" x14ac:dyDescent="0.3">
      <c r="A826" t="s">
        <v>6476</v>
      </c>
      <c r="B826" t="str">
        <f>IFERROR(VLOOKUP(A826,'[1]TS Autopress'!$1:$1048576,2,0),"")</f>
        <v/>
      </c>
      <c r="C826" s="19" t="str">
        <f>IFERROR(VLOOKUP(A826,'[1]TS Autopress'!$1:$1048576,3,0),"")</f>
        <v/>
      </c>
      <c r="D826" s="20">
        <v>14400000</v>
      </c>
      <c r="E826" s="20">
        <v>12500000</v>
      </c>
      <c r="F826" s="13" t="s">
        <v>5399</v>
      </c>
      <c r="G826" s="20">
        <v>13392000</v>
      </c>
      <c r="H826" s="20">
        <v>12960000</v>
      </c>
      <c r="I826" s="20">
        <v>12240000</v>
      </c>
      <c r="J826" s="20">
        <v>11520000</v>
      </c>
      <c r="K826" s="25">
        <v>14990000</v>
      </c>
      <c r="L826" s="20">
        <f t="shared" si="52"/>
        <v>590000</v>
      </c>
      <c r="M826" s="22">
        <f t="shared" si="53"/>
        <v>0.86805555555555558</v>
      </c>
      <c r="N826" s="23" t="str">
        <f>IFERROR(VLOOKUP(A826,'[1]CT AR'!$1:$1048576,2,0),"")</f>
        <v/>
      </c>
      <c r="O826" s="24" t="str">
        <f t="shared" ca="1" si="54"/>
        <v/>
      </c>
      <c r="P826" t="str">
        <f t="shared" si="55"/>
        <v/>
      </c>
    </row>
    <row r="827" spans="1:16" x14ac:dyDescent="0.3">
      <c r="A827" t="s">
        <v>6476</v>
      </c>
      <c r="B827" t="str">
        <f>IFERROR(VLOOKUP(A827,'[1]TS Autopress'!$1:$1048576,2,0),"")</f>
        <v/>
      </c>
      <c r="C827" s="19" t="str">
        <f>IFERROR(VLOOKUP(A827,'[1]TS Autopress'!$1:$1048576,3,0),"")</f>
        <v/>
      </c>
      <c r="D827" s="20">
        <v>14400000</v>
      </c>
      <c r="E827" s="20">
        <v>12500000</v>
      </c>
      <c r="F827" s="13" t="s">
        <v>5399</v>
      </c>
      <c r="G827" s="20">
        <v>13392000</v>
      </c>
      <c r="H827" s="20">
        <v>12960000</v>
      </c>
      <c r="I827" s="20">
        <v>12240000</v>
      </c>
      <c r="J827" s="20">
        <v>11520000</v>
      </c>
      <c r="K827" s="25">
        <v>14990000</v>
      </c>
      <c r="L827" s="20">
        <f t="shared" si="52"/>
        <v>590000</v>
      </c>
      <c r="M827" s="22">
        <f t="shared" si="53"/>
        <v>0.86805555555555558</v>
      </c>
      <c r="N827" s="23" t="str">
        <f>IFERROR(VLOOKUP(A827,'[1]CT AR'!$1:$1048576,2,0),"")</f>
        <v/>
      </c>
      <c r="O827" s="24" t="str">
        <f t="shared" ca="1" si="54"/>
        <v/>
      </c>
      <c r="P827" t="str">
        <f t="shared" si="55"/>
        <v/>
      </c>
    </row>
    <row r="828" spans="1:16" x14ac:dyDescent="0.3">
      <c r="A828" t="s">
        <v>6477</v>
      </c>
      <c r="B828" t="str">
        <f>IFERROR(VLOOKUP(A828,'[1]TS Autopress'!$1:$1048576,2,0),"")</f>
        <v/>
      </c>
      <c r="C828" s="19" t="str">
        <f>IFERROR(VLOOKUP(A828,'[1]TS Autopress'!$1:$1048576,3,0),"")</f>
        <v/>
      </c>
      <c r="D828" s="20">
        <v>10300000</v>
      </c>
      <c r="E828" s="20">
        <v>8600000</v>
      </c>
      <c r="F828" s="13" t="s">
        <v>5399</v>
      </c>
      <c r="G828" s="20">
        <v>9579000</v>
      </c>
      <c r="H828" s="20">
        <v>9270000</v>
      </c>
      <c r="I828" s="20">
        <v>8755000</v>
      </c>
      <c r="J828" s="20">
        <v>8240000</v>
      </c>
      <c r="K828" s="25">
        <v>10390000</v>
      </c>
      <c r="L828" s="20">
        <f t="shared" si="52"/>
        <v>90000</v>
      </c>
      <c r="M828" s="22">
        <f t="shared" si="53"/>
        <v>0.83495145631067957</v>
      </c>
      <c r="N828" s="23" t="str">
        <f>IFERROR(VLOOKUP(A828,'[1]CT AR'!$1:$1048576,2,0),"")</f>
        <v/>
      </c>
      <c r="O828" s="24" t="str">
        <f t="shared" ca="1" si="54"/>
        <v/>
      </c>
      <c r="P828" t="str">
        <f t="shared" si="55"/>
        <v/>
      </c>
    </row>
    <row r="829" spans="1:16" x14ac:dyDescent="0.3">
      <c r="A829" t="s">
        <v>6478</v>
      </c>
      <c r="B829" t="str">
        <f>IFERROR(VLOOKUP(A829,'[1]TS Autopress'!$1:$1048576,2,0),"")</f>
        <v/>
      </c>
      <c r="C829" s="19" t="str">
        <f>IFERROR(VLOOKUP(A829,'[1]TS Autopress'!$1:$1048576,3,0),"")</f>
        <v/>
      </c>
      <c r="D829" s="20">
        <v>13400000</v>
      </c>
      <c r="E829" s="20">
        <v>11000000</v>
      </c>
      <c r="F829" s="13" t="s">
        <v>5399</v>
      </c>
      <c r="G829" s="20">
        <v>12462000</v>
      </c>
      <c r="H829" s="20">
        <v>12060000</v>
      </c>
      <c r="I829" s="20">
        <v>11390000</v>
      </c>
      <c r="J829" s="20">
        <v>10720000</v>
      </c>
      <c r="K829" s="25">
        <v>12990000</v>
      </c>
      <c r="L829" s="20">
        <f t="shared" si="52"/>
        <v>-410000</v>
      </c>
      <c r="M829" s="22">
        <f t="shared" si="53"/>
        <v>0.82089552238805974</v>
      </c>
      <c r="N829" s="23" t="str">
        <f>IFERROR(VLOOKUP(A829,'[1]CT AR'!$1:$1048576,2,0),"")</f>
        <v/>
      </c>
      <c r="O829" s="24" t="str">
        <f t="shared" ca="1" si="54"/>
        <v/>
      </c>
      <c r="P829" t="str">
        <f t="shared" si="55"/>
        <v/>
      </c>
    </row>
    <row r="830" spans="1:16" x14ac:dyDescent="0.3">
      <c r="A830" t="s">
        <v>6479</v>
      </c>
      <c r="B830" t="str">
        <f>IFERROR(VLOOKUP(A830,'[1]TS Autopress'!$1:$1048576,2,0),"")</f>
        <v/>
      </c>
      <c r="C830" s="19" t="str">
        <f>IFERROR(VLOOKUP(A830,'[1]TS Autopress'!$1:$1048576,3,0),"")</f>
        <v/>
      </c>
      <c r="D830" s="20">
        <v>12100000</v>
      </c>
      <c r="E830" s="20">
        <v>9800000</v>
      </c>
      <c r="F830" s="13" t="s">
        <v>5399</v>
      </c>
      <c r="G830" s="20">
        <v>11253000</v>
      </c>
      <c r="H830" s="20">
        <v>10890000</v>
      </c>
      <c r="I830" s="20">
        <v>10285000</v>
      </c>
      <c r="J830" s="20">
        <v>9680000</v>
      </c>
      <c r="K830" s="25">
        <v>11990000</v>
      </c>
      <c r="L830" s="20">
        <f t="shared" si="52"/>
        <v>-110000</v>
      </c>
      <c r="M830" s="22">
        <f t="shared" si="53"/>
        <v>0.80991735537190079</v>
      </c>
      <c r="N830" s="23" t="str">
        <f>IFERROR(VLOOKUP(A830,'[1]CT AR'!$1:$1048576,2,0),"")</f>
        <v/>
      </c>
      <c r="O830" s="24" t="str">
        <f t="shared" ca="1" si="54"/>
        <v/>
      </c>
      <c r="P830" t="str">
        <f t="shared" si="55"/>
        <v/>
      </c>
    </row>
    <row r="831" spans="1:16" x14ac:dyDescent="0.3">
      <c r="A831" t="s">
        <v>6480</v>
      </c>
      <c r="B831" t="str">
        <f>IFERROR(VLOOKUP(A831,'[1]TS Autopress'!$1:$1048576,2,0),"")</f>
        <v/>
      </c>
      <c r="C831" s="19" t="str">
        <f>IFERROR(VLOOKUP(A831,'[1]TS Autopress'!$1:$1048576,3,0),"")</f>
        <v/>
      </c>
      <c r="D831" s="20">
        <v>9400000</v>
      </c>
      <c r="E831" s="20">
        <v>6200000</v>
      </c>
      <c r="F831" s="13" t="s">
        <v>5399</v>
      </c>
      <c r="G831" s="20">
        <v>8742000</v>
      </c>
      <c r="H831" s="20">
        <v>8460000</v>
      </c>
      <c r="I831" s="20">
        <v>7990000</v>
      </c>
      <c r="J831" s="20">
        <v>7520000</v>
      </c>
      <c r="K831" s="25">
        <v>8990000</v>
      </c>
      <c r="L831" s="20">
        <f t="shared" si="52"/>
        <v>-410000</v>
      </c>
      <c r="M831" s="22">
        <f t="shared" si="53"/>
        <v>0.65957446808510634</v>
      </c>
      <c r="N831" s="23" t="str">
        <f>IFERROR(VLOOKUP(A831,'[1]CT AR'!$1:$1048576,2,0),"")</f>
        <v/>
      </c>
      <c r="O831" s="24" t="str">
        <f t="shared" ca="1" si="54"/>
        <v/>
      </c>
      <c r="P831" t="str">
        <f t="shared" si="55"/>
        <v/>
      </c>
    </row>
    <row r="832" spans="1:16" x14ac:dyDescent="0.3">
      <c r="A832" t="s">
        <v>6481</v>
      </c>
      <c r="B832" t="str">
        <f>IFERROR(VLOOKUP(A832,'[1]TS Autopress'!$1:$1048576,2,0),"")</f>
        <v/>
      </c>
      <c r="C832" s="19" t="str">
        <f>IFERROR(VLOOKUP(A832,'[1]TS Autopress'!$1:$1048576,3,0),"")</f>
        <v/>
      </c>
      <c r="D832" s="20">
        <v>14300000</v>
      </c>
      <c r="E832" s="20">
        <v>11800000</v>
      </c>
      <c r="F832" s="13" t="s">
        <v>5399</v>
      </c>
      <c r="G832" s="20">
        <v>13299000</v>
      </c>
      <c r="H832" s="20">
        <v>12870000</v>
      </c>
      <c r="I832" s="20">
        <v>12155000</v>
      </c>
      <c r="J832" s="20">
        <v>11440000</v>
      </c>
      <c r="K832" s="25">
        <v>13990000</v>
      </c>
      <c r="L832" s="20">
        <f t="shared" si="52"/>
        <v>-310000</v>
      </c>
      <c r="M832" s="22">
        <f t="shared" si="53"/>
        <v>0.82517482517482521</v>
      </c>
      <c r="N832" s="23" t="str">
        <f>IFERROR(VLOOKUP(A832,'[1]CT AR'!$1:$1048576,2,0),"")</f>
        <v/>
      </c>
      <c r="O832" s="24" t="str">
        <f t="shared" ca="1" si="54"/>
        <v/>
      </c>
      <c r="P832" t="str">
        <f t="shared" si="55"/>
        <v/>
      </c>
    </row>
    <row r="833" spans="1:16" x14ac:dyDescent="0.3">
      <c r="A833" t="s">
        <v>6482</v>
      </c>
      <c r="B833" t="str">
        <f>IFERROR(VLOOKUP(A833,'[1]TS Autopress'!$1:$1048576,2,0),"")</f>
        <v/>
      </c>
      <c r="C833" s="19" t="str">
        <f>IFERROR(VLOOKUP(A833,'[1]TS Autopress'!$1:$1048576,3,0),"")</f>
        <v/>
      </c>
      <c r="D833" s="20">
        <v>8200000</v>
      </c>
      <c r="E833" s="20">
        <v>6800000</v>
      </c>
      <c r="F833" s="13" t="s">
        <v>5398</v>
      </c>
      <c r="G833" s="20">
        <v>8446000</v>
      </c>
      <c r="H833" s="20">
        <v>8200000</v>
      </c>
      <c r="I833" s="20">
        <v>8118000</v>
      </c>
      <c r="J833" s="20">
        <v>7626000</v>
      </c>
      <c r="K833" s="25">
        <v>8290000</v>
      </c>
      <c r="L833" s="20">
        <f t="shared" si="52"/>
        <v>90000</v>
      </c>
      <c r="M833" s="22">
        <f t="shared" si="53"/>
        <v>0.82926829268292679</v>
      </c>
      <c r="N833" s="23" t="str">
        <f>IFERROR(VLOOKUP(A833,'[1]CT AR'!$1:$1048576,2,0),"")</f>
        <v/>
      </c>
      <c r="O833" s="24" t="str">
        <f t="shared" ca="1" si="54"/>
        <v/>
      </c>
      <c r="P833" t="str">
        <f t="shared" si="55"/>
        <v/>
      </c>
    </row>
    <row r="834" spans="1:16" x14ac:dyDescent="0.3">
      <c r="A834" t="s">
        <v>5266</v>
      </c>
      <c r="B834" t="str">
        <f>IFERROR(VLOOKUP(A834,'[1]TS Autopress'!$1:$1048576,2,0),"")</f>
        <v>DFSK</v>
      </c>
      <c r="C834" s="19">
        <f>IFERROR(VLOOKUP(A834,'[1]TS Autopress'!$1:$1048576,3,0),"")</f>
        <v>500</v>
      </c>
      <c r="D834" s="20">
        <v>11600000</v>
      </c>
      <c r="E834" s="20">
        <v>9000000</v>
      </c>
      <c r="F834" s="13" t="s">
        <v>5398</v>
      </c>
      <c r="G834" s="20">
        <v>11948000</v>
      </c>
      <c r="H834" s="20">
        <v>11600000</v>
      </c>
      <c r="I834" s="20">
        <v>11484000</v>
      </c>
      <c r="J834" s="20">
        <v>10788000</v>
      </c>
      <c r="K834" s="25">
        <v>11290000</v>
      </c>
      <c r="L834" s="20">
        <f t="shared" si="52"/>
        <v>-310000</v>
      </c>
      <c r="M834" s="22">
        <f t="shared" si="53"/>
        <v>0.77586206896551724</v>
      </c>
      <c r="N834" s="23" t="str">
        <f>IFERROR(VLOOKUP(A834,'[1]CT AR'!$1:$1048576,2,0),"")</f>
        <v/>
      </c>
      <c r="O834" s="24" t="str">
        <f t="shared" ca="1" si="54"/>
        <v/>
      </c>
      <c r="P834" t="str">
        <f t="shared" si="55"/>
        <v/>
      </c>
    </row>
    <row r="835" spans="1:16" x14ac:dyDescent="0.3">
      <c r="A835" t="s">
        <v>6483</v>
      </c>
      <c r="B835" t="str">
        <f>IFERROR(VLOOKUP(A835,'[1]TS Autopress'!$1:$1048576,2,0),"")</f>
        <v/>
      </c>
      <c r="C835" s="19" t="str">
        <f>IFERROR(VLOOKUP(A835,'[1]TS Autopress'!$1:$1048576,3,0),"")</f>
        <v/>
      </c>
      <c r="D835" s="20">
        <v>31400000</v>
      </c>
      <c r="E835" s="20">
        <v>25500000</v>
      </c>
      <c r="F835" s="13" t="s">
        <v>4033</v>
      </c>
      <c r="G835" s="20">
        <v>31400000</v>
      </c>
      <c r="H835" s="20">
        <v>30458000</v>
      </c>
      <c r="I835" s="20">
        <v>29516000</v>
      </c>
      <c r="J835" s="20">
        <v>28260000</v>
      </c>
      <c r="K835" s="25">
        <v>30990000</v>
      </c>
      <c r="L835" s="20">
        <f t="shared" si="52"/>
        <v>-410000</v>
      </c>
      <c r="M835" s="22">
        <f t="shared" si="53"/>
        <v>0.81210191082802552</v>
      </c>
      <c r="N835" s="23" t="str">
        <f>IFERROR(VLOOKUP(A835,'[1]CT AR'!$1:$1048576,2,0),"")</f>
        <v/>
      </c>
      <c r="O835" s="24" t="str">
        <f t="shared" ca="1" si="54"/>
        <v/>
      </c>
      <c r="P835" t="str">
        <f t="shared" si="55"/>
        <v/>
      </c>
    </row>
    <row r="836" spans="1:16" x14ac:dyDescent="0.3">
      <c r="A836" t="s">
        <v>6484</v>
      </c>
      <c r="B836" t="str">
        <f>IFERROR(VLOOKUP(A836,'[1]TS Autopress'!$1:$1048576,2,0),"")</f>
        <v/>
      </c>
      <c r="C836" s="19" t="str">
        <f>IFERROR(VLOOKUP(A836,'[1]TS Autopress'!$1:$1048576,3,0),"")</f>
        <v/>
      </c>
      <c r="D836" s="20">
        <v>20600000</v>
      </c>
      <c r="E836" s="20">
        <v>17000000</v>
      </c>
      <c r="F836" s="13" t="s">
        <v>4033</v>
      </c>
      <c r="G836" s="20">
        <v>20600000</v>
      </c>
      <c r="H836" s="20">
        <v>19982000</v>
      </c>
      <c r="I836" s="20">
        <v>19364000</v>
      </c>
      <c r="J836" s="20">
        <v>18540000</v>
      </c>
      <c r="K836" s="25">
        <v>19990000</v>
      </c>
      <c r="L836" s="20">
        <f t="shared" si="52"/>
        <v>-610000</v>
      </c>
      <c r="M836" s="22">
        <f t="shared" si="53"/>
        <v>0.82524271844660191</v>
      </c>
      <c r="N836" s="23" t="str">
        <f>IFERROR(VLOOKUP(A836,'[1]CT AR'!$1:$1048576,2,0),"")</f>
        <v/>
      </c>
      <c r="O836" s="24" t="str">
        <f t="shared" ca="1" si="54"/>
        <v/>
      </c>
      <c r="P836" t="str">
        <f t="shared" si="55"/>
        <v/>
      </c>
    </row>
    <row r="837" spans="1:16" x14ac:dyDescent="0.3">
      <c r="A837" t="s">
        <v>6485</v>
      </c>
      <c r="B837" t="str">
        <f>IFERROR(VLOOKUP(A837,'[1]TS Autopress'!$1:$1048576,2,0),"")</f>
        <v/>
      </c>
      <c r="C837" s="19" t="str">
        <f>IFERROR(VLOOKUP(A837,'[1]TS Autopress'!$1:$1048576,3,0),"")</f>
        <v/>
      </c>
      <c r="D837" s="20">
        <v>12000000</v>
      </c>
      <c r="E837" s="20">
        <v>9900000</v>
      </c>
      <c r="F837" s="13" t="s">
        <v>4033</v>
      </c>
      <c r="G837" s="20">
        <v>12000000</v>
      </c>
      <c r="H837" s="20">
        <v>11640000</v>
      </c>
      <c r="I837" s="20">
        <v>11280000</v>
      </c>
      <c r="J837" s="20">
        <v>10800000</v>
      </c>
      <c r="K837" s="25">
        <v>11990000</v>
      </c>
      <c r="L837" s="20">
        <f t="shared" si="52"/>
        <v>-10000</v>
      </c>
      <c r="M837" s="22">
        <f t="shared" si="53"/>
        <v>0.82499999999999996</v>
      </c>
      <c r="N837" s="23" t="str">
        <f>IFERROR(VLOOKUP(A837,'[1]CT AR'!$1:$1048576,2,0),"")</f>
        <v/>
      </c>
      <c r="O837" s="24" t="str">
        <f t="shared" ca="1" si="54"/>
        <v/>
      </c>
      <c r="P837" t="str">
        <f t="shared" si="55"/>
        <v/>
      </c>
    </row>
    <row r="838" spans="1:16" x14ac:dyDescent="0.3">
      <c r="A838" t="s">
        <v>6486</v>
      </c>
      <c r="B838" t="str">
        <f>IFERROR(VLOOKUP(A838,'[1]TS Autopress'!$1:$1048576,2,0),"")</f>
        <v/>
      </c>
      <c r="C838" s="19" t="str">
        <f>IFERROR(VLOOKUP(A838,'[1]TS Autopress'!$1:$1048576,3,0),"")</f>
        <v/>
      </c>
      <c r="D838" s="20">
        <v>18000000</v>
      </c>
      <c r="E838" s="20">
        <v>14900000</v>
      </c>
      <c r="F838" s="13" t="s">
        <v>4033</v>
      </c>
      <c r="G838" s="20">
        <v>18000000</v>
      </c>
      <c r="H838" s="20">
        <v>17460000</v>
      </c>
      <c r="I838" s="20">
        <v>16920000</v>
      </c>
      <c r="J838" s="20">
        <v>16200000</v>
      </c>
      <c r="K838" s="25">
        <v>17990000</v>
      </c>
      <c r="L838" s="20">
        <f t="shared" si="52"/>
        <v>-10000</v>
      </c>
      <c r="M838" s="22">
        <f t="shared" si="53"/>
        <v>0.82777777777777772</v>
      </c>
      <c r="N838" s="23" t="str">
        <f>IFERROR(VLOOKUP(A838,'[1]CT AR'!$1:$1048576,2,0),"")</f>
        <v/>
      </c>
      <c r="O838" s="24" t="str">
        <f t="shared" ca="1" si="54"/>
        <v/>
      </c>
      <c r="P838" t="str">
        <f t="shared" si="55"/>
        <v/>
      </c>
    </row>
    <row r="839" spans="1:16" x14ac:dyDescent="0.3">
      <c r="A839" t="s">
        <v>6487</v>
      </c>
      <c r="B839" t="str">
        <f>IFERROR(VLOOKUP(A839,'[1]TS Autopress'!$1:$1048576,2,0),"")</f>
        <v/>
      </c>
      <c r="C839" s="19" t="str">
        <f>IFERROR(VLOOKUP(A839,'[1]TS Autopress'!$1:$1048576,3,0),"")</f>
        <v/>
      </c>
      <c r="D839" s="20">
        <v>11600000</v>
      </c>
      <c r="E839" s="20">
        <v>9600000</v>
      </c>
      <c r="F839" s="13" t="s">
        <v>4033</v>
      </c>
      <c r="G839" s="20">
        <v>11600000</v>
      </c>
      <c r="H839" s="20">
        <v>11252000</v>
      </c>
      <c r="I839" s="20">
        <v>10904000</v>
      </c>
      <c r="J839" s="20">
        <v>10440000</v>
      </c>
      <c r="K839" s="25">
        <v>11590000</v>
      </c>
      <c r="L839" s="20">
        <f t="shared" si="52"/>
        <v>-10000</v>
      </c>
      <c r="M839" s="22">
        <f t="shared" si="53"/>
        <v>0.82758620689655171</v>
      </c>
      <c r="N839" s="23" t="str">
        <f>IFERROR(VLOOKUP(A839,'[1]CT AR'!$1:$1048576,2,0),"")</f>
        <v/>
      </c>
      <c r="O839" s="24" t="str">
        <f t="shared" ca="1" si="54"/>
        <v/>
      </c>
      <c r="P839" t="str">
        <f t="shared" si="55"/>
        <v/>
      </c>
    </row>
    <row r="840" spans="1:16" x14ac:dyDescent="0.3">
      <c r="A840" t="s">
        <v>5949</v>
      </c>
      <c r="B840" t="str">
        <f>IFERROR(VLOOKUP(A840,'[1]TS Autopress'!$1:$1048576,2,0),"")</f>
        <v/>
      </c>
      <c r="C840" s="19" t="str">
        <f>IFERROR(VLOOKUP(A840,'[1]TS Autopress'!$1:$1048576,3,0),"")</f>
        <v/>
      </c>
      <c r="D840" s="20">
        <v>20700000</v>
      </c>
      <c r="E840" s="20">
        <v>17000000</v>
      </c>
      <c r="F840" s="13" t="s">
        <v>4033</v>
      </c>
      <c r="G840" s="20">
        <v>20700000</v>
      </c>
      <c r="H840" s="20">
        <v>20079000</v>
      </c>
      <c r="I840" s="20">
        <v>19458000</v>
      </c>
      <c r="J840" s="20">
        <v>18630000</v>
      </c>
      <c r="K840" s="25">
        <v>19990000</v>
      </c>
      <c r="L840" s="20">
        <f t="shared" si="52"/>
        <v>-710000</v>
      </c>
      <c r="M840" s="22">
        <f t="shared" si="53"/>
        <v>0.82125603864734298</v>
      </c>
      <c r="N840" s="23" t="str">
        <f>IFERROR(VLOOKUP(A840,'[1]CT AR'!$1:$1048576,2,0),"")</f>
        <v/>
      </c>
      <c r="O840" s="24" t="str">
        <f t="shared" ca="1" si="54"/>
        <v/>
      </c>
      <c r="P840" t="str">
        <f t="shared" si="55"/>
        <v/>
      </c>
    </row>
    <row r="841" spans="1:16" x14ac:dyDescent="0.3">
      <c r="A841" t="s">
        <v>5266</v>
      </c>
      <c r="B841" t="str">
        <f>IFERROR(VLOOKUP(A841,'[1]TS Autopress'!$1:$1048576,2,0),"")</f>
        <v>DFSK</v>
      </c>
      <c r="C841" s="19">
        <f>IFERROR(VLOOKUP(A841,'[1]TS Autopress'!$1:$1048576,3,0),"")</f>
        <v>500</v>
      </c>
      <c r="D841" s="20">
        <v>11600000</v>
      </c>
      <c r="E841" s="20">
        <v>10000000</v>
      </c>
      <c r="F841" s="13" t="s">
        <v>4033</v>
      </c>
      <c r="G841" s="20">
        <v>11600000</v>
      </c>
      <c r="H841" s="20">
        <v>11252000</v>
      </c>
      <c r="I841" s="20">
        <v>10904000</v>
      </c>
      <c r="J841" s="20">
        <v>10440000</v>
      </c>
      <c r="K841" s="25">
        <v>11590000</v>
      </c>
      <c r="L841" s="20">
        <f t="shared" si="52"/>
        <v>-10000</v>
      </c>
      <c r="M841" s="22">
        <f t="shared" si="53"/>
        <v>0.86206896551724133</v>
      </c>
      <c r="N841" s="23" t="str">
        <f>IFERROR(VLOOKUP(A841,'[1]CT AR'!$1:$1048576,2,0),"")</f>
        <v/>
      </c>
      <c r="O841" s="24" t="str">
        <f t="shared" ca="1" si="54"/>
        <v/>
      </c>
      <c r="P841" t="str">
        <f t="shared" si="55"/>
        <v/>
      </c>
    </row>
    <row r="842" spans="1:16" x14ac:dyDescent="0.3">
      <c r="A842" t="s">
        <v>5977</v>
      </c>
      <c r="B842" t="str">
        <f>IFERROR(VLOOKUP(A842,'[1]TS Autopress'!$1:$1048576,2,0),"")</f>
        <v/>
      </c>
      <c r="C842" s="19" t="str">
        <f>IFERROR(VLOOKUP(A842,'[1]TS Autopress'!$1:$1048576,3,0),"")</f>
        <v/>
      </c>
      <c r="D842" s="20">
        <v>7500000</v>
      </c>
      <c r="E842" s="20">
        <v>6000000</v>
      </c>
      <c r="F842" s="13" t="s">
        <v>4033</v>
      </c>
      <c r="G842" s="20">
        <v>7500000</v>
      </c>
      <c r="H842" s="20">
        <v>7275000</v>
      </c>
      <c r="I842" s="20">
        <v>7050000</v>
      </c>
      <c r="J842" s="20">
        <v>6750000</v>
      </c>
      <c r="K842" s="25">
        <v>7490000</v>
      </c>
      <c r="L842" s="20">
        <f t="shared" si="52"/>
        <v>-10000</v>
      </c>
      <c r="M842" s="22">
        <f t="shared" si="53"/>
        <v>0.8</v>
      </c>
      <c r="N842" s="23" t="str">
        <f>IFERROR(VLOOKUP(A842,'[1]CT AR'!$1:$1048576,2,0),"")</f>
        <v/>
      </c>
      <c r="O842" s="24" t="str">
        <f t="shared" ca="1" si="54"/>
        <v/>
      </c>
      <c r="P842" t="str">
        <f t="shared" si="55"/>
        <v/>
      </c>
    </row>
    <row r="843" spans="1:16" x14ac:dyDescent="0.3">
      <c r="A843" t="s">
        <v>6488</v>
      </c>
      <c r="B843" t="str">
        <f>IFERROR(VLOOKUP(A843,'[1]TS Autopress'!$1:$1048576,2,0),"")</f>
        <v/>
      </c>
      <c r="C843" s="19" t="str">
        <f>IFERROR(VLOOKUP(A843,'[1]TS Autopress'!$1:$1048576,3,0),"")</f>
        <v/>
      </c>
      <c r="D843" s="20">
        <v>21600000</v>
      </c>
      <c r="E843" s="20">
        <v>17500000</v>
      </c>
      <c r="F843" s="13" t="s">
        <v>4033</v>
      </c>
      <c r="G843" s="20">
        <v>21600000</v>
      </c>
      <c r="H843" s="20">
        <v>20952000</v>
      </c>
      <c r="I843" s="20">
        <v>20304000</v>
      </c>
      <c r="J843" s="20">
        <v>19440000</v>
      </c>
      <c r="K843" s="25">
        <v>20990000</v>
      </c>
      <c r="L843" s="20">
        <f t="shared" si="52"/>
        <v>-610000</v>
      </c>
      <c r="M843" s="22">
        <f t="shared" si="53"/>
        <v>0.81018518518518523</v>
      </c>
      <c r="N843" s="23" t="str">
        <f>IFERROR(VLOOKUP(A843,'[1]CT AR'!$1:$1048576,2,0),"")</f>
        <v/>
      </c>
      <c r="O843" s="24" t="str">
        <f t="shared" ca="1" si="54"/>
        <v/>
      </c>
      <c r="P843" t="str">
        <f t="shared" si="55"/>
        <v/>
      </c>
    </row>
    <row r="844" spans="1:16" x14ac:dyDescent="0.3">
      <c r="A844" t="s">
        <v>6489</v>
      </c>
      <c r="B844" t="str">
        <f>IFERROR(VLOOKUP(A844,'[1]TS Autopress'!$1:$1048576,2,0),"")</f>
        <v/>
      </c>
      <c r="C844" s="19" t="str">
        <f>IFERROR(VLOOKUP(A844,'[1]TS Autopress'!$1:$1048576,3,0),"")</f>
        <v/>
      </c>
      <c r="D844" s="20">
        <v>18200000</v>
      </c>
      <c r="E844" s="20">
        <v>14500000</v>
      </c>
      <c r="F844" s="13" t="s">
        <v>4033</v>
      </c>
      <c r="G844" s="20">
        <v>18200000</v>
      </c>
      <c r="H844" s="20">
        <v>17654000</v>
      </c>
      <c r="I844" s="20">
        <v>17108000</v>
      </c>
      <c r="J844" s="20">
        <v>16380000</v>
      </c>
      <c r="K844" s="25">
        <v>18290000</v>
      </c>
      <c r="L844" s="20">
        <f t="shared" si="52"/>
        <v>90000</v>
      </c>
      <c r="M844" s="22">
        <f t="shared" si="53"/>
        <v>0.79670329670329665</v>
      </c>
      <c r="N844" s="23" t="str">
        <f>IFERROR(VLOOKUP(A844,'[1]CT AR'!$1:$1048576,2,0),"")</f>
        <v/>
      </c>
      <c r="O844" s="24" t="str">
        <f t="shared" ca="1" si="54"/>
        <v/>
      </c>
      <c r="P844" t="str">
        <f t="shared" si="55"/>
        <v/>
      </c>
    </row>
    <row r="845" spans="1:16" x14ac:dyDescent="0.3">
      <c r="A845" t="s">
        <v>6490</v>
      </c>
      <c r="B845" t="str">
        <f>IFERROR(VLOOKUP(A845,'[1]TS Autopress'!$1:$1048576,2,0),"")</f>
        <v/>
      </c>
      <c r="C845" s="19" t="str">
        <f>IFERROR(VLOOKUP(A845,'[1]TS Autopress'!$1:$1048576,3,0),"")</f>
        <v/>
      </c>
      <c r="D845" s="20">
        <v>11100000</v>
      </c>
      <c r="E845" s="20">
        <v>9500000</v>
      </c>
      <c r="F845" s="13" t="s">
        <v>4033</v>
      </c>
      <c r="G845" s="20">
        <v>11100000</v>
      </c>
      <c r="H845" s="20">
        <v>10767000</v>
      </c>
      <c r="I845" s="20">
        <v>10434000</v>
      </c>
      <c r="J845" s="20">
        <v>9990000</v>
      </c>
      <c r="K845" s="25">
        <v>11290000</v>
      </c>
      <c r="L845" s="20">
        <f t="shared" si="52"/>
        <v>190000</v>
      </c>
      <c r="M845" s="22">
        <f t="shared" si="53"/>
        <v>0.85585585585585588</v>
      </c>
      <c r="N845" s="23" t="str">
        <f>IFERROR(VLOOKUP(A845,'[1]CT AR'!$1:$1048576,2,0),"")</f>
        <v/>
      </c>
      <c r="O845" s="24" t="str">
        <f t="shared" ca="1" si="54"/>
        <v/>
      </c>
      <c r="P845" t="str">
        <f t="shared" si="55"/>
        <v/>
      </c>
    </row>
    <row r="846" spans="1:16" x14ac:dyDescent="0.3">
      <c r="A846" t="s">
        <v>6491</v>
      </c>
      <c r="B846" t="str">
        <f>IFERROR(VLOOKUP(A846,'[1]TS Autopress'!$1:$1048576,2,0),"")</f>
        <v/>
      </c>
      <c r="C846" s="19" t="str">
        <f>IFERROR(VLOOKUP(A846,'[1]TS Autopress'!$1:$1048576,3,0),"")</f>
        <v/>
      </c>
      <c r="D846" s="20">
        <v>12400000</v>
      </c>
      <c r="E846" s="20">
        <v>9700000</v>
      </c>
      <c r="F846" s="13" t="s">
        <v>4033</v>
      </c>
      <c r="G846" s="20">
        <v>12400000</v>
      </c>
      <c r="H846" s="20">
        <v>12028000</v>
      </c>
      <c r="I846" s="20">
        <v>11656000</v>
      </c>
      <c r="J846" s="20">
        <v>11160000</v>
      </c>
      <c r="K846" s="25">
        <v>11990000</v>
      </c>
      <c r="L846" s="20">
        <f t="shared" si="52"/>
        <v>-410000</v>
      </c>
      <c r="M846" s="22">
        <f t="shared" si="53"/>
        <v>0.782258064516129</v>
      </c>
      <c r="N846" s="23" t="str">
        <f>IFERROR(VLOOKUP(A846,'[1]CT AR'!$1:$1048576,2,0),"")</f>
        <v/>
      </c>
      <c r="O846" s="24" t="str">
        <f t="shared" ca="1" si="54"/>
        <v/>
      </c>
      <c r="P846" t="str">
        <f t="shared" si="55"/>
        <v/>
      </c>
    </row>
    <row r="847" spans="1:16" x14ac:dyDescent="0.3">
      <c r="A847" t="s">
        <v>6472</v>
      </c>
      <c r="B847" t="str">
        <f>IFERROR(VLOOKUP(A847,'[1]TS Autopress'!$1:$1048576,2,0),"")</f>
        <v/>
      </c>
      <c r="C847" s="19" t="str">
        <f>IFERROR(VLOOKUP(A847,'[1]TS Autopress'!$1:$1048576,3,0),"")</f>
        <v/>
      </c>
      <c r="D847" s="20">
        <v>54000000</v>
      </c>
      <c r="E847" s="20">
        <v>46000000</v>
      </c>
      <c r="F847" s="13" t="s">
        <v>4033</v>
      </c>
      <c r="G847" s="20">
        <v>54000000</v>
      </c>
      <c r="H847" s="20">
        <v>52380000</v>
      </c>
      <c r="I847" s="20">
        <v>50760000</v>
      </c>
      <c r="J847" s="20">
        <v>48600000</v>
      </c>
      <c r="K847" s="25">
        <v>53990000</v>
      </c>
      <c r="L847" s="20">
        <f t="shared" si="52"/>
        <v>-10000</v>
      </c>
      <c r="M847" s="22">
        <f t="shared" si="53"/>
        <v>0.85185185185185186</v>
      </c>
      <c r="N847" s="23" t="str">
        <f>IFERROR(VLOOKUP(A847,'[1]CT AR'!$1:$1048576,2,0),"")</f>
        <v/>
      </c>
      <c r="O847" s="24" t="str">
        <f t="shared" ca="1" si="54"/>
        <v/>
      </c>
      <c r="P847" t="str">
        <f t="shared" si="55"/>
        <v/>
      </c>
    </row>
    <row r="848" spans="1:16" x14ac:dyDescent="0.3">
      <c r="A848" t="s">
        <v>6492</v>
      </c>
      <c r="B848" t="str">
        <f>IFERROR(VLOOKUP(A848,'[1]TS Autopress'!$1:$1048576,2,0),"")</f>
        <v/>
      </c>
      <c r="C848" s="19" t="str">
        <f>IFERROR(VLOOKUP(A848,'[1]TS Autopress'!$1:$1048576,3,0),"")</f>
        <v/>
      </c>
      <c r="D848" s="20">
        <v>12500000</v>
      </c>
      <c r="E848" s="20">
        <v>10300000</v>
      </c>
      <c r="F848" s="13" t="s">
        <v>4033</v>
      </c>
      <c r="G848" s="20">
        <v>12500000</v>
      </c>
      <c r="H848" s="20">
        <v>12125000</v>
      </c>
      <c r="I848" s="20">
        <v>11750000</v>
      </c>
      <c r="J848" s="20">
        <v>11250000</v>
      </c>
      <c r="K848" s="25">
        <v>12490000</v>
      </c>
      <c r="L848" s="20">
        <f t="shared" si="52"/>
        <v>-10000</v>
      </c>
      <c r="M848" s="22">
        <f t="shared" si="53"/>
        <v>0.82399999999999995</v>
      </c>
      <c r="N848" s="23" t="str">
        <f>IFERROR(VLOOKUP(A848,'[1]CT AR'!$1:$1048576,2,0),"")</f>
        <v/>
      </c>
      <c r="O848" s="24" t="str">
        <f t="shared" ca="1" si="54"/>
        <v/>
      </c>
      <c r="P848" t="str">
        <f t="shared" si="55"/>
        <v/>
      </c>
    </row>
    <row r="849" spans="1:16" x14ac:dyDescent="0.3">
      <c r="A849" t="s">
        <v>6493</v>
      </c>
      <c r="B849" t="str">
        <f>IFERROR(VLOOKUP(A849,'[1]TS Autopress'!$1:$1048576,2,0),"")</f>
        <v/>
      </c>
      <c r="C849" s="19" t="str">
        <f>IFERROR(VLOOKUP(A849,'[1]TS Autopress'!$1:$1048576,3,0),"")</f>
        <v/>
      </c>
      <c r="D849" s="20">
        <v>7400000</v>
      </c>
      <c r="E849" s="20">
        <v>5700000</v>
      </c>
      <c r="F849" s="13" t="s">
        <v>4033</v>
      </c>
      <c r="G849" s="20">
        <v>7400000</v>
      </c>
      <c r="H849" s="20">
        <v>7178000</v>
      </c>
      <c r="I849" s="20">
        <v>6956000</v>
      </c>
      <c r="J849" s="20">
        <v>6660000</v>
      </c>
      <c r="K849" s="25">
        <v>6990000</v>
      </c>
      <c r="L849" s="20">
        <f t="shared" ref="L849:L912" si="56">K849-D849</f>
        <v>-410000</v>
      </c>
      <c r="M849" s="22">
        <f t="shared" ref="M849:M912" si="57">E849/D849</f>
        <v>0.77027027027027029</v>
      </c>
      <c r="N849" s="23" t="str">
        <f>IFERROR(VLOOKUP(A849,'[1]CT AR'!$1:$1048576,2,0),"")</f>
        <v/>
      </c>
      <c r="O849" s="24" t="str">
        <f t="shared" ref="O849:O912" ca="1" si="58">IF(N849="","",TODAY()-N849)</f>
        <v/>
      </c>
      <c r="P849" t="str">
        <f t="shared" ref="P849:P912" si="59">IF(N849="", "", IF(K849 &gt; D849, "SOBRE MERCADO", IF(K849 &lt; D849, "BAJO MERCADO", "ALINEADO")))</f>
        <v/>
      </c>
    </row>
    <row r="850" spans="1:16" x14ac:dyDescent="0.3">
      <c r="A850" t="s">
        <v>6494</v>
      </c>
      <c r="B850" t="str">
        <f>IFERROR(VLOOKUP(A850,'[1]TS Autopress'!$1:$1048576,2,0),"")</f>
        <v/>
      </c>
      <c r="C850" s="19" t="str">
        <f>IFERROR(VLOOKUP(A850,'[1]TS Autopress'!$1:$1048576,3,0),"")</f>
        <v/>
      </c>
      <c r="D850" s="20">
        <v>16500000</v>
      </c>
      <c r="E850" s="20">
        <v>13000000</v>
      </c>
      <c r="F850" s="13" t="s">
        <v>4033</v>
      </c>
      <c r="G850" s="20">
        <v>16500000</v>
      </c>
      <c r="H850" s="20">
        <v>16005000</v>
      </c>
      <c r="I850" s="20">
        <v>15510000</v>
      </c>
      <c r="J850" s="20">
        <v>14850000</v>
      </c>
      <c r="K850" s="25">
        <v>15990000</v>
      </c>
      <c r="L850" s="20">
        <f t="shared" si="56"/>
        <v>-510000</v>
      </c>
      <c r="M850" s="22">
        <f t="shared" si="57"/>
        <v>0.78787878787878785</v>
      </c>
      <c r="N850" s="23" t="str">
        <f>IFERROR(VLOOKUP(A850,'[1]CT AR'!$1:$1048576,2,0),"")</f>
        <v/>
      </c>
      <c r="O850" s="24" t="str">
        <f t="shared" ca="1" si="58"/>
        <v/>
      </c>
      <c r="P850" t="str">
        <f t="shared" si="59"/>
        <v/>
      </c>
    </row>
    <row r="851" spans="1:16" x14ac:dyDescent="0.3">
      <c r="A851" t="s">
        <v>6495</v>
      </c>
      <c r="B851" t="str">
        <f>IFERROR(VLOOKUP(A851,'[1]TS Autopress'!$1:$1048576,2,0),"")</f>
        <v/>
      </c>
      <c r="C851" s="19" t="str">
        <f>IFERROR(VLOOKUP(A851,'[1]TS Autopress'!$1:$1048576,3,0),"")</f>
        <v/>
      </c>
      <c r="D851" s="20">
        <v>8000000</v>
      </c>
      <c r="E851" s="20">
        <v>6000000</v>
      </c>
      <c r="F851" s="13" t="s">
        <v>4033</v>
      </c>
      <c r="G851" s="20">
        <v>8000000</v>
      </c>
      <c r="H851" s="20">
        <v>7760000</v>
      </c>
      <c r="I851" s="20">
        <v>7520000</v>
      </c>
      <c r="J851" s="20">
        <v>7200000</v>
      </c>
      <c r="K851" s="25">
        <v>7690000</v>
      </c>
      <c r="L851" s="20">
        <f t="shared" si="56"/>
        <v>-310000</v>
      </c>
      <c r="M851" s="22">
        <f t="shared" si="57"/>
        <v>0.75</v>
      </c>
      <c r="N851" s="23" t="str">
        <f>IFERROR(VLOOKUP(A851,'[1]CT AR'!$1:$1048576,2,0),"")</f>
        <v/>
      </c>
      <c r="O851" s="24" t="str">
        <f t="shared" ca="1" si="58"/>
        <v/>
      </c>
      <c r="P851" t="str">
        <f t="shared" si="59"/>
        <v/>
      </c>
    </row>
    <row r="852" spans="1:16" x14ac:dyDescent="0.3">
      <c r="A852" t="s">
        <v>6496</v>
      </c>
      <c r="B852" t="str">
        <f>IFERROR(VLOOKUP(A852,'[1]TS Autopress'!$1:$1048576,2,0),"")</f>
        <v/>
      </c>
      <c r="C852" s="19" t="str">
        <f>IFERROR(VLOOKUP(A852,'[1]TS Autopress'!$1:$1048576,3,0),"")</f>
        <v/>
      </c>
      <c r="D852" s="20">
        <v>30000000</v>
      </c>
      <c r="E852" s="20">
        <v>19000000</v>
      </c>
      <c r="F852" s="13" t="s">
        <v>4033</v>
      </c>
      <c r="G852" s="20">
        <v>30000000</v>
      </c>
      <c r="H852" s="20">
        <v>29100000</v>
      </c>
      <c r="I852" s="20">
        <v>28200000</v>
      </c>
      <c r="J852" s="20">
        <v>27000000</v>
      </c>
      <c r="K852" s="25">
        <v>31590000</v>
      </c>
      <c r="L852" s="20">
        <f t="shared" si="56"/>
        <v>1590000</v>
      </c>
      <c r="M852" s="22">
        <f t="shared" si="57"/>
        <v>0.6333333333333333</v>
      </c>
      <c r="N852" s="23" t="str">
        <f>IFERROR(VLOOKUP(A852,'[1]CT AR'!$1:$1048576,2,0),"")</f>
        <v/>
      </c>
      <c r="O852" s="24" t="str">
        <f t="shared" ca="1" si="58"/>
        <v/>
      </c>
      <c r="P852" t="str">
        <f t="shared" si="59"/>
        <v/>
      </c>
    </row>
    <row r="853" spans="1:16" x14ac:dyDescent="0.3">
      <c r="A853" t="s">
        <v>6497</v>
      </c>
      <c r="B853" t="str">
        <f>IFERROR(VLOOKUP(A853,'[1]TS Autopress'!$1:$1048576,2,0),"")</f>
        <v/>
      </c>
      <c r="C853" s="19" t="str">
        <f>IFERROR(VLOOKUP(A853,'[1]TS Autopress'!$1:$1048576,3,0),"")</f>
        <v/>
      </c>
      <c r="D853" s="20">
        <v>7800000</v>
      </c>
      <c r="E853" s="20">
        <v>6300000</v>
      </c>
      <c r="F853" s="13" t="s">
        <v>4033</v>
      </c>
      <c r="G853" s="20">
        <v>7800000</v>
      </c>
      <c r="H853" s="20">
        <v>7566000</v>
      </c>
      <c r="I853" s="20">
        <v>7332000</v>
      </c>
      <c r="J853" s="20">
        <v>7020000</v>
      </c>
      <c r="K853" s="25">
        <v>7790000</v>
      </c>
      <c r="L853" s="20">
        <f t="shared" si="56"/>
        <v>-10000</v>
      </c>
      <c r="M853" s="22">
        <f t="shared" si="57"/>
        <v>0.80769230769230771</v>
      </c>
      <c r="N853" s="23" t="str">
        <f>IFERROR(VLOOKUP(A853,'[1]CT AR'!$1:$1048576,2,0),"")</f>
        <v/>
      </c>
      <c r="O853" s="24" t="str">
        <f t="shared" ca="1" si="58"/>
        <v/>
      </c>
      <c r="P853" t="str">
        <f t="shared" si="59"/>
        <v/>
      </c>
    </row>
    <row r="854" spans="1:16" x14ac:dyDescent="0.3">
      <c r="A854" t="s">
        <v>6498</v>
      </c>
      <c r="B854" t="str">
        <f>IFERROR(VLOOKUP(A854,'[1]TS Autopress'!$1:$1048576,2,0),"")</f>
        <v/>
      </c>
      <c r="C854" s="19" t="str">
        <f>IFERROR(VLOOKUP(A854,'[1]TS Autopress'!$1:$1048576,3,0),"")</f>
        <v/>
      </c>
      <c r="D854" s="20">
        <v>32100000</v>
      </c>
      <c r="E854" s="20">
        <v>27000000</v>
      </c>
      <c r="F854" s="13" t="s">
        <v>4033</v>
      </c>
      <c r="G854" s="20">
        <v>32100000</v>
      </c>
      <c r="H854" s="20">
        <v>31137000</v>
      </c>
      <c r="I854" s="20">
        <v>30174000</v>
      </c>
      <c r="J854" s="20">
        <v>28890000</v>
      </c>
      <c r="K854" s="25">
        <v>32290000</v>
      </c>
      <c r="L854" s="20">
        <f t="shared" si="56"/>
        <v>190000</v>
      </c>
      <c r="M854" s="22">
        <f t="shared" si="57"/>
        <v>0.84112149532710279</v>
      </c>
      <c r="N854" s="23" t="str">
        <f>IFERROR(VLOOKUP(A854,'[1]CT AR'!$1:$1048576,2,0),"")</f>
        <v/>
      </c>
      <c r="O854" s="24" t="str">
        <f t="shared" ca="1" si="58"/>
        <v/>
      </c>
      <c r="P854" t="str">
        <f t="shared" si="59"/>
        <v/>
      </c>
    </row>
    <row r="855" spans="1:16" x14ac:dyDescent="0.3">
      <c r="A855" t="s">
        <v>6499</v>
      </c>
      <c r="B855" t="str">
        <f>IFERROR(VLOOKUP(A855,'[1]TS Autopress'!$1:$1048576,2,0),"")</f>
        <v/>
      </c>
      <c r="C855" s="19" t="str">
        <f>IFERROR(VLOOKUP(A855,'[1]TS Autopress'!$1:$1048576,3,0),"")</f>
        <v/>
      </c>
      <c r="D855" s="20">
        <v>7700000</v>
      </c>
      <c r="E855" s="20">
        <v>6000000</v>
      </c>
      <c r="F855" s="13" t="s">
        <v>4033</v>
      </c>
      <c r="G855" s="20">
        <v>7700000</v>
      </c>
      <c r="H855" s="20">
        <v>7469000</v>
      </c>
      <c r="I855" s="20">
        <v>7238000</v>
      </c>
      <c r="J855" s="20">
        <v>6930000</v>
      </c>
      <c r="K855" s="25">
        <v>7690000</v>
      </c>
      <c r="L855" s="20">
        <f t="shared" si="56"/>
        <v>-10000</v>
      </c>
      <c r="M855" s="22">
        <f t="shared" si="57"/>
        <v>0.77922077922077926</v>
      </c>
      <c r="N855" s="23" t="str">
        <f>IFERROR(VLOOKUP(A855,'[1]CT AR'!$1:$1048576,2,0),"")</f>
        <v/>
      </c>
      <c r="O855" s="24" t="str">
        <f t="shared" ca="1" si="58"/>
        <v/>
      </c>
      <c r="P855" t="str">
        <f t="shared" si="59"/>
        <v/>
      </c>
    </row>
    <row r="856" spans="1:16" x14ac:dyDescent="0.3">
      <c r="A856" t="s">
        <v>6500</v>
      </c>
      <c r="B856" t="str">
        <f>IFERROR(VLOOKUP(A856,'[1]TS Autopress'!$1:$1048576,2,0),"")</f>
        <v/>
      </c>
      <c r="C856" s="19" t="str">
        <f>IFERROR(VLOOKUP(A856,'[1]TS Autopress'!$1:$1048576,3,0),"")</f>
        <v/>
      </c>
      <c r="D856" s="20">
        <v>57000000</v>
      </c>
      <c r="E856" s="20">
        <v>46000000</v>
      </c>
      <c r="F856" s="13" t="s">
        <v>5399</v>
      </c>
      <c r="G856" s="20">
        <v>53010000</v>
      </c>
      <c r="H856" s="20">
        <v>51300000</v>
      </c>
      <c r="I856" s="20">
        <v>48450000</v>
      </c>
      <c r="J856" s="20">
        <v>45600000</v>
      </c>
      <c r="K856" s="25">
        <v>53990000</v>
      </c>
      <c r="L856" s="20">
        <f t="shared" si="56"/>
        <v>-3010000</v>
      </c>
      <c r="M856" s="22">
        <f t="shared" si="57"/>
        <v>0.80701754385964908</v>
      </c>
      <c r="N856" s="23" t="str">
        <f>IFERROR(VLOOKUP(A856,'[1]CT AR'!$1:$1048576,2,0),"")</f>
        <v/>
      </c>
      <c r="O856" s="24" t="str">
        <f t="shared" ca="1" si="58"/>
        <v/>
      </c>
      <c r="P856" t="str">
        <f t="shared" si="59"/>
        <v/>
      </c>
    </row>
    <row r="857" spans="1:16" x14ac:dyDescent="0.3">
      <c r="A857" t="s">
        <v>6501</v>
      </c>
      <c r="B857" t="str">
        <f>IFERROR(VLOOKUP(A857,'[1]TS Autopress'!$1:$1048576,2,0),"")</f>
        <v/>
      </c>
      <c r="C857" s="19" t="str">
        <f>IFERROR(VLOOKUP(A857,'[1]TS Autopress'!$1:$1048576,3,0),"")</f>
        <v/>
      </c>
      <c r="D857" s="20">
        <v>17900000</v>
      </c>
      <c r="E857" s="20">
        <v>14500000</v>
      </c>
      <c r="F857" s="13" t="s">
        <v>4033</v>
      </c>
      <c r="G857" s="20">
        <v>17900000</v>
      </c>
      <c r="H857" s="20">
        <v>17363000</v>
      </c>
      <c r="I857" s="20">
        <v>16826000</v>
      </c>
      <c r="J857" s="20">
        <v>16110000</v>
      </c>
      <c r="K857" s="25">
        <v>17490000</v>
      </c>
      <c r="L857" s="20">
        <f t="shared" si="56"/>
        <v>-410000</v>
      </c>
      <c r="M857" s="22">
        <f t="shared" si="57"/>
        <v>0.81005586592178769</v>
      </c>
      <c r="N857" s="23" t="str">
        <f>IFERROR(VLOOKUP(A857,'[1]CT AR'!$1:$1048576,2,0),"")</f>
        <v/>
      </c>
      <c r="O857" s="24" t="str">
        <f t="shared" ca="1" si="58"/>
        <v/>
      </c>
      <c r="P857" t="str">
        <f t="shared" si="59"/>
        <v/>
      </c>
    </row>
    <row r="858" spans="1:16" x14ac:dyDescent="0.3">
      <c r="A858" t="s">
        <v>6502</v>
      </c>
      <c r="B858" t="str">
        <f>IFERROR(VLOOKUP(A858,'[1]TS Autopress'!$1:$1048576,2,0),"")</f>
        <v/>
      </c>
      <c r="C858" s="19" t="str">
        <f>IFERROR(VLOOKUP(A858,'[1]TS Autopress'!$1:$1048576,3,0),"")</f>
        <v/>
      </c>
      <c r="D858" s="20">
        <v>30000000</v>
      </c>
      <c r="E858" s="20">
        <v>24000000</v>
      </c>
      <c r="F858" s="13" t="s">
        <v>4033</v>
      </c>
      <c r="G858" s="20">
        <v>30000000</v>
      </c>
      <c r="H858" s="20">
        <v>29100000</v>
      </c>
      <c r="I858" s="20">
        <v>28200000</v>
      </c>
      <c r="J858" s="20">
        <v>27000000</v>
      </c>
      <c r="K858" s="25">
        <v>29990000</v>
      </c>
      <c r="L858" s="20">
        <f t="shared" si="56"/>
        <v>-10000</v>
      </c>
      <c r="M858" s="22">
        <f t="shared" si="57"/>
        <v>0.8</v>
      </c>
      <c r="N858" s="23" t="str">
        <f>IFERROR(VLOOKUP(A858,'[1]CT AR'!$1:$1048576,2,0),"")</f>
        <v/>
      </c>
      <c r="O858" s="24" t="str">
        <f t="shared" ca="1" si="58"/>
        <v/>
      </c>
      <c r="P858" t="str">
        <f t="shared" si="59"/>
        <v/>
      </c>
    </row>
    <row r="859" spans="1:16" x14ac:dyDescent="0.3">
      <c r="A859" t="s">
        <v>6503</v>
      </c>
      <c r="B859" t="str">
        <f>IFERROR(VLOOKUP(A859,'[1]TS Autopress'!$1:$1048576,2,0),"")</f>
        <v/>
      </c>
      <c r="C859" s="19" t="str">
        <f>IFERROR(VLOOKUP(A859,'[1]TS Autopress'!$1:$1048576,3,0),"")</f>
        <v/>
      </c>
      <c r="D859" s="20">
        <v>8400000</v>
      </c>
      <c r="E859" s="20">
        <v>6500000</v>
      </c>
      <c r="F859" s="13" t="s">
        <v>4033</v>
      </c>
      <c r="G859" s="20">
        <v>8400000</v>
      </c>
      <c r="H859" s="20">
        <v>8148000</v>
      </c>
      <c r="I859" s="20">
        <v>7896000</v>
      </c>
      <c r="J859" s="20">
        <v>7560000</v>
      </c>
      <c r="K859" s="25">
        <v>7990000</v>
      </c>
      <c r="L859" s="20">
        <f t="shared" si="56"/>
        <v>-410000</v>
      </c>
      <c r="M859" s="22">
        <f t="shared" si="57"/>
        <v>0.77380952380952384</v>
      </c>
      <c r="N859" s="23" t="str">
        <f>IFERROR(VLOOKUP(A859,'[1]CT AR'!$1:$1048576,2,0),"")</f>
        <v/>
      </c>
      <c r="O859" s="24" t="str">
        <f t="shared" ca="1" si="58"/>
        <v/>
      </c>
      <c r="P859" t="str">
        <f t="shared" si="59"/>
        <v/>
      </c>
    </row>
    <row r="860" spans="1:16" x14ac:dyDescent="0.3">
      <c r="A860" t="s">
        <v>6504</v>
      </c>
      <c r="B860" t="str">
        <f>IFERROR(VLOOKUP(A860,'[1]TS Autopress'!$1:$1048576,2,0),"")</f>
        <v/>
      </c>
      <c r="C860" s="19" t="str">
        <f>IFERROR(VLOOKUP(A860,'[1]TS Autopress'!$1:$1048576,3,0),"")</f>
        <v/>
      </c>
      <c r="D860" s="20">
        <v>8000000</v>
      </c>
      <c r="E860" s="20">
        <v>6900000</v>
      </c>
      <c r="F860" s="13" t="s">
        <v>5398</v>
      </c>
      <c r="G860" s="20">
        <v>8240000</v>
      </c>
      <c r="H860" s="20">
        <v>8000000</v>
      </c>
      <c r="I860" s="20">
        <v>7920000</v>
      </c>
      <c r="J860" s="20">
        <v>7440000</v>
      </c>
      <c r="K860" s="25">
        <v>8190000</v>
      </c>
      <c r="L860" s="20">
        <f t="shared" si="56"/>
        <v>190000</v>
      </c>
      <c r="M860" s="22">
        <f t="shared" si="57"/>
        <v>0.86250000000000004</v>
      </c>
      <c r="N860" s="23" t="str">
        <f>IFERROR(VLOOKUP(A860,'[1]CT AR'!$1:$1048576,2,0),"")</f>
        <v/>
      </c>
      <c r="O860" s="24" t="str">
        <f t="shared" ca="1" si="58"/>
        <v/>
      </c>
      <c r="P860" t="str">
        <f t="shared" si="59"/>
        <v/>
      </c>
    </row>
    <row r="861" spans="1:16" x14ac:dyDescent="0.3">
      <c r="A861" t="s">
        <v>6505</v>
      </c>
      <c r="B861" t="str">
        <f>IFERROR(VLOOKUP(A861,'[1]TS Autopress'!$1:$1048576,2,0),"")</f>
        <v/>
      </c>
      <c r="C861" s="19" t="str">
        <f>IFERROR(VLOOKUP(A861,'[1]TS Autopress'!$1:$1048576,3,0),"")</f>
        <v/>
      </c>
      <c r="D861" s="20">
        <v>10100000</v>
      </c>
      <c r="E861" s="20">
        <v>8200000</v>
      </c>
      <c r="F861" s="13" t="s">
        <v>4033</v>
      </c>
      <c r="G861" s="20">
        <v>10100000</v>
      </c>
      <c r="H861" s="20">
        <v>9797000</v>
      </c>
      <c r="I861" s="20">
        <v>9494000</v>
      </c>
      <c r="J861" s="20">
        <v>9090000</v>
      </c>
      <c r="K861" s="25">
        <v>9990000</v>
      </c>
      <c r="L861" s="20">
        <f t="shared" si="56"/>
        <v>-110000</v>
      </c>
      <c r="M861" s="22">
        <f t="shared" si="57"/>
        <v>0.81188118811881194</v>
      </c>
      <c r="N861" s="23" t="str">
        <f>IFERROR(VLOOKUP(A861,'[1]CT AR'!$1:$1048576,2,0),"")</f>
        <v/>
      </c>
      <c r="O861" s="24" t="str">
        <f t="shared" ca="1" si="58"/>
        <v/>
      </c>
      <c r="P861" t="str">
        <f t="shared" si="59"/>
        <v/>
      </c>
    </row>
    <row r="862" spans="1:16" x14ac:dyDescent="0.3">
      <c r="A862" t="s">
        <v>6506</v>
      </c>
      <c r="B862" t="str">
        <f>IFERROR(VLOOKUP(A862,'[1]TS Autopress'!$1:$1048576,2,0),"")</f>
        <v/>
      </c>
      <c r="C862" s="19" t="str">
        <f>IFERROR(VLOOKUP(A862,'[1]TS Autopress'!$1:$1048576,3,0),"")</f>
        <v/>
      </c>
      <c r="D862" s="20">
        <v>8000000</v>
      </c>
      <c r="E862" s="20">
        <v>6500000</v>
      </c>
      <c r="F862" s="13" t="s">
        <v>4033</v>
      </c>
      <c r="G862" s="20">
        <v>8000000</v>
      </c>
      <c r="H862" s="20">
        <v>7760000</v>
      </c>
      <c r="I862" s="20">
        <v>7520000</v>
      </c>
      <c r="J862" s="20">
        <v>7200000</v>
      </c>
      <c r="K862" s="25">
        <v>7990000</v>
      </c>
      <c r="L862" s="20">
        <f t="shared" si="56"/>
        <v>-10000</v>
      </c>
      <c r="M862" s="22">
        <f t="shared" si="57"/>
        <v>0.8125</v>
      </c>
      <c r="N862" s="23" t="str">
        <f>IFERROR(VLOOKUP(A862,'[1]CT AR'!$1:$1048576,2,0),"")</f>
        <v/>
      </c>
      <c r="O862" s="24" t="str">
        <f t="shared" ca="1" si="58"/>
        <v/>
      </c>
      <c r="P862" t="str">
        <f t="shared" si="59"/>
        <v/>
      </c>
    </row>
    <row r="863" spans="1:16" x14ac:dyDescent="0.3">
      <c r="A863" t="s">
        <v>6507</v>
      </c>
      <c r="B863" t="str">
        <f>IFERROR(VLOOKUP(A863,'[1]TS Autopress'!$1:$1048576,2,0),"")</f>
        <v/>
      </c>
      <c r="C863" s="19" t="str">
        <f>IFERROR(VLOOKUP(A863,'[1]TS Autopress'!$1:$1048576,3,0),"")</f>
        <v/>
      </c>
      <c r="D863" s="20">
        <v>12300000</v>
      </c>
      <c r="E863" s="20">
        <v>10000000</v>
      </c>
      <c r="F863" s="13" t="s">
        <v>4033</v>
      </c>
      <c r="G863" s="20">
        <v>12300000</v>
      </c>
      <c r="H863" s="20">
        <v>11931000</v>
      </c>
      <c r="I863" s="20">
        <v>11562000</v>
      </c>
      <c r="J863" s="20">
        <v>11070000</v>
      </c>
      <c r="K863" s="25">
        <v>11990000</v>
      </c>
      <c r="L863" s="20">
        <f t="shared" si="56"/>
        <v>-310000</v>
      </c>
      <c r="M863" s="22">
        <f t="shared" si="57"/>
        <v>0.81300813008130079</v>
      </c>
      <c r="N863" s="23" t="str">
        <f>IFERROR(VLOOKUP(A863,'[1]CT AR'!$1:$1048576,2,0),"")</f>
        <v/>
      </c>
      <c r="O863" s="24" t="str">
        <f t="shared" ca="1" si="58"/>
        <v/>
      </c>
      <c r="P863" t="str">
        <f t="shared" si="59"/>
        <v/>
      </c>
    </row>
    <row r="864" spans="1:16" x14ac:dyDescent="0.3">
      <c r="A864" t="s">
        <v>6508</v>
      </c>
      <c r="B864" t="str">
        <f>IFERROR(VLOOKUP(A864,'[1]TS Autopress'!$1:$1048576,2,0),"")</f>
        <v/>
      </c>
      <c r="C864" s="19" t="str">
        <f>IFERROR(VLOOKUP(A864,'[1]TS Autopress'!$1:$1048576,3,0),"")</f>
        <v/>
      </c>
      <c r="D864" s="20">
        <v>18700000</v>
      </c>
      <c r="E864" s="20">
        <v>14800000</v>
      </c>
      <c r="F864" s="13" t="s">
        <v>5399</v>
      </c>
      <c r="G864" s="20">
        <v>17391000</v>
      </c>
      <c r="H864" s="20">
        <v>16830000</v>
      </c>
      <c r="I864" s="20">
        <v>15895000</v>
      </c>
      <c r="J864" s="20">
        <v>14960000</v>
      </c>
      <c r="K864" s="25">
        <v>17390000</v>
      </c>
      <c r="L864" s="20">
        <f t="shared" si="56"/>
        <v>-1310000</v>
      </c>
      <c r="M864" s="22">
        <f t="shared" si="57"/>
        <v>0.79144385026737973</v>
      </c>
      <c r="N864" s="23" t="str">
        <f>IFERROR(VLOOKUP(A864,'[1]CT AR'!$1:$1048576,2,0),"")</f>
        <v/>
      </c>
      <c r="O864" s="24" t="str">
        <f t="shared" ca="1" si="58"/>
        <v/>
      </c>
      <c r="P864" t="str">
        <f t="shared" si="59"/>
        <v/>
      </c>
    </row>
    <row r="865" spans="1:16" x14ac:dyDescent="0.3">
      <c r="A865" t="s">
        <v>6509</v>
      </c>
      <c r="B865" t="str">
        <f>IFERROR(VLOOKUP(A865,'[1]TS Autopress'!$1:$1048576,2,0),"")</f>
        <v/>
      </c>
      <c r="C865" s="19" t="str">
        <f>IFERROR(VLOOKUP(A865,'[1]TS Autopress'!$1:$1048576,3,0),"")</f>
        <v/>
      </c>
      <c r="D865" s="20">
        <v>21000000</v>
      </c>
      <c r="E865" s="20">
        <v>18000000</v>
      </c>
      <c r="F865" s="13" t="s">
        <v>5399</v>
      </c>
      <c r="G865" s="20">
        <v>19530000</v>
      </c>
      <c r="H865" s="20">
        <v>18900000</v>
      </c>
      <c r="I865" s="20">
        <v>17850000</v>
      </c>
      <c r="J865" s="20">
        <v>16800000</v>
      </c>
      <c r="K865" s="25">
        <v>20990000</v>
      </c>
      <c r="L865" s="20">
        <f t="shared" si="56"/>
        <v>-10000</v>
      </c>
      <c r="M865" s="22">
        <f t="shared" si="57"/>
        <v>0.8571428571428571</v>
      </c>
      <c r="N865" s="23" t="str">
        <f>IFERROR(VLOOKUP(A865,'[1]CT AR'!$1:$1048576,2,0),"")</f>
        <v/>
      </c>
      <c r="O865" s="24" t="str">
        <f t="shared" ca="1" si="58"/>
        <v/>
      </c>
      <c r="P865" t="str">
        <f t="shared" si="59"/>
        <v/>
      </c>
    </row>
    <row r="866" spans="1:16" x14ac:dyDescent="0.3">
      <c r="A866" t="s">
        <v>6510</v>
      </c>
      <c r="B866" t="str">
        <f>IFERROR(VLOOKUP(A866,'[1]TS Autopress'!$1:$1048576,2,0),"")</f>
        <v/>
      </c>
      <c r="C866" s="19" t="str">
        <f>IFERROR(VLOOKUP(A866,'[1]TS Autopress'!$1:$1048576,3,0),"")</f>
        <v/>
      </c>
      <c r="D866" s="20">
        <v>7100000</v>
      </c>
      <c r="E866" s="20">
        <v>5600000</v>
      </c>
      <c r="F866" s="13" t="s">
        <v>5399</v>
      </c>
      <c r="G866" s="20">
        <v>6603000</v>
      </c>
      <c r="H866" s="20">
        <v>6390000</v>
      </c>
      <c r="I866" s="20">
        <v>6035000</v>
      </c>
      <c r="J866" s="20">
        <v>5680000</v>
      </c>
      <c r="K866" s="25">
        <v>6990000</v>
      </c>
      <c r="L866" s="20">
        <f t="shared" si="56"/>
        <v>-110000</v>
      </c>
      <c r="M866" s="22">
        <f t="shared" si="57"/>
        <v>0.78873239436619713</v>
      </c>
      <c r="N866" s="23" t="str">
        <f>IFERROR(VLOOKUP(A866,'[1]CT AR'!$1:$1048576,2,0),"")</f>
        <v/>
      </c>
      <c r="O866" s="24" t="str">
        <f t="shared" ca="1" si="58"/>
        <v/>
      </c>
      <c r="P866" t="str">
        <f t="shared" si="59"/>
        <v/>
      </c>
    </row>
    <row r="867" spans="1:16" x14ac:dyDescent="0.3">
      <c r="A867" t="s">
        <v>6402</v>
      </c>
      <c r="B867" t="str">
        <f>IFERROR(VLOOKUP(A867,'[1]TS Autopress'!$1:$1048576,2,0),"")</f>
        <v/>
      </c>
      <c r="C867" s="19" t="str">
        <f>IFERROR(VLOOKUP(A867,'[1]TS Autopress'!$1:$1048576,3,0),"")</f>
        <v/>
      </c>
      <c r="D867" s="20">
        <v>12000000</v>
      </c>
      <c r="E867" s="20">
        <v>9600000</v>
      </c>
      <c r="F867" s="13" t="s">
        <v>5399</v>
      </c>
      <c r="G867" s="20">
        <v>11160000</v>
      </c>
      <c r="H867" s="20">
        <v>10800000</v>
      </c>
      <c r="I867" s="20">
        <v>10200000</v>
      </c>
      <c r="J867" s="20">
        <v>9600000</v>
      </c>
      <c r="K867" s="25">
        <v>11990000</v>
      </c>
      <c r="L867" s="20">
        <f t="shared" si="56"/>
        <v>-10000</v>
      </c>
      <c r="M867" s="22">
        <f t="shared" si="57"/>
        <v>0.8</v>
      </c>
      <c r="N867" s="23" t="str">
        <f>IFERROR(VLOOKUP(A867,'[1]CT AR'!$1:$1048576,2,0),"")</f>
        <v/>
      </c>
      <c r="O867" s="24" t="str">
        <f t="shared" ca="1" si="58"/>
        <v/>
      </c>
      <c r="P867" t="str">
        <f t="shared" si="59"/>
        <v/>
      </c>
    </row>
    <row r="868" spans="1:16" x14ac:dyDescent="0.3">
      <c r="A868" t="s">
        <v>6511</v>
      </c>
      <c r="B868" t="str">
        <f>IFERROR(VLOOKUP(A868,'[1]TS Autopress'!$1:$1048576,2,0),"")</f>
        <v/>
      </c>
      <c r="C868" s="19" t="str">
        <f>IFERROR(VLOOKUP(A868,'[1]TS Autopress'!$1:$1048576,3,0),"")</f>
        <v/>
      </c>
      <c r="D868" s="20">
        <v>14000000</v>
      </c>
      <c r="E868" s="20">
        <v>11800000</v>
      </c>
      <c r="F868" s="13" t="s">
        <v>5399</v>
      </c>
      <c r="G868" s="20">
        <v>13020000</v>
      </c>
      <c r="H868" s="20">
        <v>12600000</v>
      </c>
      <c r="I868" s="20">
        <v>11900000</v>
      </c>
      <c r="J868" s="20">
        <v>11200000</v>
      </c>
      <c r="K868" s="25">
        <v>13990000</v>
      </c>
      <c r="L868" s="20">
        <f t="shared" si="56"/>
        <v>-10000</v>
      </c>
      <c r="M868" s="22">
        <f t="shared" si="57"/>
        <v>0.84285714285714286</v>
      </c>
      <c r="N868" s="23" t="str">
        <f>IFERROR(VLOOKUP(A868,'[1]CT AR'!$1:$1048576,2,0),"")</f>
        <v/>
      </c>
      <c r="O868" s="24" t="str">
        <f t="shared" ca="1" si="58"/>
        <v/>
      </c>
      <c r="P868" t="str">
        <f t="shared" si="59"/>
        <v/>
      </c>
    </row>
    <row r="869" spans="1:16" x14ac:dyDescent="0.3">
      <c r="A869" t="s">
        <v>6512</v>
      </c>
      <c r="B869" t="str">
        <f>IFERROR(VLOOKUP(A869,'[1]TS Autopress'!$1:$1048576,2,0),"")</f>
        <v/>
      </c>
      <c r="C869" s="19" t="str">
        <f>IFERROR(VLOOKUP(A869,'[1]TS Autopress'!$1:$1048576,3,0),"")</f>
        <v/>
      </c>
      <c r="D869" s="20">
        <v>14800000</v>
      </c>
      <c r="E869" s="20">
        <v>12500000</v>
      </c>
      <c r="F869" s="13" t="s">
        <v>5399</v>
      </c>
      <c r="G869" s="20">
        <v>13764000</v>
      </c>
      <c r="H869" s="20">
        <v>13320000</v>
      </c>
      <c r="I869" s="20">
        <v>12580000</v>
      </c>
      <c r="J869" s="20">
        <v>11840000</v>
      </c>
      <c r="K869" s="25">
        <v>14990000</v>
      </c>
      <c r="L869" s="20">
        <f t="shared" si="56"/>
        <v>190000</v>
      </c>
      <c r="M869" s="22">
        <f t="shared" si="57"/>
        <v>0.84459459459459463</v>
      </c>
      <c r="N869" s="23" t="str">
        <f>IFERROR(VLOOKUP(A869,'[1]CT AR'!$1:$1048576,2,0),"")</f>
        <v/>
      </c>
      <c r="O869" s="24" t="str">
        <f t="shared" ca="1" si="58"/>
        <v/>
      </c>
      <c r="P869" t="str">
        <f t="shared" si="59"/>
        <v/>
      </c>
    </row>
    <row r="870" spans="1:16" x14ac:dyDescent="0.3">
      <c r="A870" t="s">
        <v>6513</v>
      </c>
      <c r="B870" t="str">
        <f>IFERROR(VLOOKUP(A870,'[1]TS Autopress'!$1:$1048576,2,0),"")</f>
        <v/>
      </c>
      <c r="C870" s="19" t="str">
        <f>IFERROR(VLOOKUP(A870,'[1]TS Autopress'!$1:$1048576,3,0),"")</f>
        <v/>
      </c>
      <c r="D870" s="20">
        <v>7400000</v>
      </c>
      <c r="E870" s="20">
        <v>6000000</v>
      </c>
      <c r="F870" s="13" t="s">
        <v>5399</v>
      </c>
      <c r="G870" s="20">
        <v>6882000</v>
      </c>
      <c r="H870" s="20">
        <v>6660000</v>
      </c>
      <c r="I870" s="20">
        <v>6290000</v>
      </c>
      <c r="J870" s="20">
        <v>5920000</v>
      </c>
      <c r="K870" s="25">
        <v>7390000</v>
      </c>
      <c r="L870" s="20">
        <f t="shared" si="56"/>
        <v>-10000</v>
      </c>
      <c r="M870" s="22">
        <f t="shared" si="57"/>
        <v>0.81081081081081086</v>
      </c>
      <c r="N870" s="23" t="str">
        <f>IFERROR(VLOOKUP(A870,'[1]CT AR'!$1:$1048576,2,0),"")</f>
        <v/>
      </c>
      <c r="O870" s="24" t="str">
        <f t="shared" ca="1" si="58"/>
        <v/>
      </c>
      <c r="P870" t="str">
        <f t="shared" si="59"/>
        <v/>
      </c>
    </row>
    <row r="871" spans="1:16" x14ac:dyDescent="0.3">
      <c r="A871" t="s">
        <v>6514</v>
      </c>
      <c r="B871" t="str">
        <f>IFERROR(VLOOKUP(A871,'[1]TS Autopress'!$1:$1048576,2,0),"")</f>
        <v/>
      </c>
      <c r="C871" s="19" t="str">
        <f>IFERROR(VLOOKUP(A871,'[1]TS Autopress'!$1:$1048576,3,0),"")</f>
        <v/>
      </c>
      <c r="D871" s="20">
        <v>34100000</v>
      </c>
      <c r="E871" s="20">
        <v>27000000</v>
      </c>
      <c r="F871" s="13" t="s">
        <v>4033</v>
      </c>
      <c r="G871" s="20">
        <v>34100000</v>
      </c>
      <c r="H871" s="20">
        <v>33077000</v>
      </c>
      <c r="I871" s="20">
        <v>32054000</v>
      </c>
      <c r="J871" s="20">
        <v>30690000</v>
      </c>
      <c r="K871" s="25">
        <v>33990000</v>
      </c>
      <c r="L871" s="20">
        <f t="shared" si="56"/>
        <v>-110000</v>
      </c>
      <c r="M871" s="22">
        <f t="shared" si="57"/>
        <v>0.7917888563049853</v>
      </c>
      <c r="N871" s="23" t="str">
        <f>IFERROR(VLOOKUP(A871,'[1]CT AR'!$1:$1048576,2,0),"")</f>
        <v/>
      </c>
      <c r="O871" s="24" t="str">
        <f t="shared" ca="1" si="58"/>
        <v/>
      </c>
      <c r="P871" t="str">
        <f t="shared" si="59"/>
        <v/>
      </c>
    </row>
    <row r="872" spans="1:16" x14ac:dyDescent="0.3">
      <c r="A872" t="s">
        <v>6515</v>
      </c>
      <c r="B872" t="str">
        <f>IFERROR(VLOOKUP(A872,'[1]TS Autopress'!$1:$1048576,2,0),"")</f>
        <v/>
      </c>
      <c r="C872" s="19" t="str">
        <f>IFERROR(VLOOKUP(A872,'[1]TS Autopress'!$1:$1048576,3,0),"")</f>
        <v/>
      </c>
      <c r="D872" s="20">
        <v>18700000</v>
      </c>
      <c r="E872" s="20">
        <v>15200000</v>
      </c>
      <c r="F872" s="13" t="s">
        <v>4033</v>
      </c>
      <c r="G872" s="20">
        <v>18700000</v>
      </c>
      <c r="H872" s="20">
        <v>18139000</v>
      </c>
      <c r="I872" s="20">
        <v>17578000</v>
      </c>
      <c r="J872" s="20">
        <v>16830000</v>
      </c>
      <c r="K872" s="25">
        <v>18290000</v>
      </c>
      <c r="L872" s="20">
        <f t="shared" si="56"/>
        <v>-410000</v>
      </c>
      <c r="M872" s="22">
        <f t="shared" si="57"/>
        <v>0.81283422459893051</v>
      </c>
      <c r="N872" s="23" t="str">
        <f>IFERROR(VLOOKUP(A872,'[1]CT AR'!$1:$1048576,2,0),"")</f>
        <v/>
      </c>
      <c r="O872" s="24" t="str">
        <f t="shared" ca="1" si="58"/>
        <v/>
      </c>
      <c r="P872" t="str">
        <f t="shared" si="59"/>
        <v/>
      </c>
    </row>
    <row r="873" spans="1:16" x14ac:dyDescent="0.3">
      <c r="A873" t="s">
        <v>6516</v>
      </c>
      <c r="B873" t="str">
        <f>IFERROR(VLOOKUP(A873,'[1]TS Autopress'!$1:$1048576,2,0),"")</f>
        <v/>
      </c>
      <c r="C873" s="19" t="str">
        <f>IFERROR(VLOOKUP(A873,'[1]TS Autopress'!$1:$1048576,3,0),"")</f>
        <v/>
      </c>
      <c r="D873" s="20">
        <v>7600000</v>
      </c>
      <c r="E873" s="20">
        <v>5900000</v>
      </c>
      <c r="F873" s="13" t="s">
        <v>4033</v>
      </c>
      <c r="G873" s="20">
        <v>7600000</v>
      </c>
      <c r="H873" s="20">
        <v>7372000</v>
      </c>
      <c r="I873" s="20">
        <v>7144000</v>
      </c>
      <c r="J873" s="20">
        <v>6840000</v>
      </c>
      <c r="K873" s="25">
        <v>7290000</v>
      </c>
      <c r="L873" s="20">
        <f t="shared" si="56"/>
        <v>-310000</v>
      </c>
      <c r="M873" s="22">
        <f t="shared" si="57"/>
        <v>0.77631578947368418</v>
      </c>
      <c r="N873" s="23" t="str">
        <f>IFERROR(VLOOKUP(A873,'[1]CT AR'!$1:$1048576,2,0),"")</f>
        <v/>
      </c>
      <c r="O873" s="24" t="str">
        <f t="shared" ca="1" si="58"/>
        <v/>
      </c>
      <c r="P873" t="str">
        <f t="shared" si="59"/>
        <v/>
      </c>
    </row>
    <row r="874" spans="1:16" x14ac:dyDescent="0.3">
      <c r="A874" t="s">
        <v>6517</v>
      </c>
      <c r="B874" t="str">
        <f>IFERROR(VLOOKUP(A874,'[1]TS Autopress'!$1:$1048576,2,0),"")</f>
        <v/>
      </c>
      <c r="C874" s="19" t="str">
        <f>IFERROR(VLOOKUP(A874,'[1]TS Autopress'!$1:$1048576,3,0),"")</f>
        <v/>
      </c>
      <c r="D874" s="20">
        <v>7990000</v>
      </c>
      <c r="E874" s="20">
        <v>6500000</v>
      </c>
      <c r="F874" s="13" t="s">
        <v>4033</v>
      </c>
      <c r="G874" s="20">
        <v>7990000</v>
      </c>
      <c r="H874" s="20">
        <v>7750300</v>
      </c>
      <c r="I874" s="20">
        <v>7510600</v>
      </c>
      <c r="J874" s="20">
        <v>7191000</v>
      </c>
      <c r="K874" s="25">
        <v>7990000</v>
      </c>
      <c r="L874" s="20">
        <f t="shared" si="56"/>
        <v>0</v>
      </c>
      <c r="M874" s="22">
        <f t="shared" si="57"/>
        <v>0.81351689612015021</v>
      </c>
      <c r="N874" s="23" t="str">
        <f>IFERROR(VLOOKUP(A874,'[1]CT AR'!$1:$1048576,2,0),"")</f>
        <v/>
      </c>
      <c r="O874" s="24" t="str">
        <f t="shared" ca="1" si="58"/>
        <v/>
      </c>
      <c r="P874" t="str">
        <f t="shared" si="59"/>
        <v/>
      </c>
    </row>
    <row r="875" spans="1:16" x14ac:dyDescent="0.3">
      <c r="A875" t="s">
        <v>6518</v>
      </c>
      <c r="B875" t="str">
        <f>IFERROR(VLOOKUP(A875,'[1]TS Autopress'!$1:$1048576,2,0),"")</f>
        <v/>
      </c>
      <c r="C875" s="19" t="str">
        <f>IFERROR(VLOOKUP(A875,'[1]TS Autopress'!$1:$1048576,3,0),"")</f>
        <v/>
      </c>
      <c r="D875" s="20">
        <v>12800000</v>
      </c>
      <c r="E875" s="20">
        <v>10700000</v>
      </c>
      <c r="F875" s="13" t="s">
        <v>4033</v>
      </c>
      <c r="G875" s="20">
        <v>12800000</v>
      </c>
      <c r="H875" s="20">
        <v>12416000</v>
      </c>
      <c r="I875" s="20">
        <v>12032000</v>
      </c>
      <c r="J875" s="20">
        <v>11520000</v>
      </c>
      <c r="K875" s="25">
        <v>12790000</v>
      </c>
      <c r="L875" s="20">
        <f t="shared" si="56"/>
        <v>-10000</v>
      </c>
      <c r="M875" s="22">
        <f t="shared" si="57"/>
        <v>0.8359375</v>
      </c>
      <c r="N875" s="23" t="str">
        <f>IFERROR(VLOOKUP(A875,'[1]CT AR'!$1:$1048576,2,0),"")</f>
        <v/>
      </c>
      <c r="O875" s="24" t="str">
        <f t="shared" ca="1" si="58"/>
        <v/>
      </c>
      <c r="P875" t="str">
        <f t="shared" si="59"/>
        <v/>
      </c>
    </row>
    <row r="876" spans="1:16" x14ac:dyDescent="0.3">
      <c r="A876" t="s">
        <v>6519</v>
      </c>
      <c r="B876" t="str">
        <f>IFERROR(VLOOKUP(A876,'[1]TS Autopress'!$1:$1048576,2,0),"")</f>
        <v/>
      </c>
      <c r="C876" s="19" t="str">
        <f>IFERROR(VLOOKUP(A876,'[1]TS Autopress'!$1:$1048576,3,0),"")</f>
        <v/>
      </c>
      <c r="D876" s="20">
        <v>21800000</v>
      </c>
      <c r="E876" s="20">
        <v>17000000</v>
      </c>
      <c r="F876" s="13" t="s">
        <v>4033</v>
      </c>
      <c r="G876" s="20">
        <v>21800000</v>
      </c>
      <c r="H876" s="20">
        <v>21146000</v>
      </c>
      <c r="I876" s="20">
        <v>20492000</v>
      </c>
      <c r="J876" s="20">
        <v>19620000</v>
      </c>
      <c r="K876" s="25">
        <v>21490000</v>
      </c>
      <c r="L876" s="20">
        <f t="shared" si="56"/>
        <v>-310000</v>
      </c>
      <c r="M876" s="22">
        <f t="shared" si="57"/>
        <v>0.77981651376146788</v>
      </c>
      <c r="N876" s="23" t="str">
        <f>IFERROR(VLOOKUP(A876,'[1]CT AR'!$1:$1048576,2,0),"")</f>
        <v/>
      </c>
      <c r="O876" s="24" t="str">
        <f t="shared" ca="1" si="58"/>
        <v/>
      </c>
      <c r="P876" t="str">
        <f t="shared" si="59"/>
        <v/>
      </c>
    </row>
    <row r="877" spans="1:16" x14ac:dyDescent="0.3">
      <c r="A877" t="s">
        <v>6520</v>
      </c>
      <c r="B877" t="str">
        <f>IFERROR(VLOOKUP(A877,'[1]TS Autopress'!$1:$1048576,2,0),"")</f>
        <v/>
      </c>
      <c r="C877" s="19" t="str">
        <f>IFERROR(VLOOKUP(A877,'[1]TS Autopress'!$1:$1048576,3,0),"")</f>
        <v/>
      </c>
      <c r="D877" s="20">
        <v>13500000</v>
      </c>
      <c r="E877" s="20">
        <v>11000000</v>
      </c>
      <c r="F877" s="13" t="s">
        <v>4033</v>
      </c>
      <c r="G877" s="20">
        <v>13500000</v>
      </c>
      <c r="H877" s="20">
        <v>13095000</v>
      </c>
      <c r="I877" s="20">
        <v>12690000</v>
      </c>
      <c r="J877" s="20">
        <v>12150000</v>
      </c>
      <c r="K877" s="25">
        <v>13490000</v>
      </c>
      <c r="L877" s="20">
        <f t="shared" si="56"/>
        <v>-10000</v>
      </c>
      <c r="M877" s="22">
        <f t="shared" si="57"/>
        <v>0.81481481481481477</v>
      </c>
      <c r="N877" s="23" t="str">
        <f>IFERROR(VLOOKUP(A877,'[1]CT AR'!$1:$1048576,2,0),"")</f>
        <v/>
      </c>
      <c r="O877" s="24" t="str">
        <f t="shared" ca="1" si="58"/>
        <v/>
      </c>
      <c r="P877" t="str">
        <f t="shared" si="59"/>
        <v/>
      </c>
    </row>
    <row r="878" spans="1:16" x14ac:dyDescent="0.3">
      <c r="A878" t="s">
        <v>6521</v>
      </c>
      <c r="B878" t="str">
        <f>IFERROR(VLOOKUP(A878,'[1]TS Autopress'!$1:$1048576,2,0),"")</f>
        <v/>
      </c>
      <c r="C878" s="19" t="str">
        <f>IFERROR(VLOOKUP(A878,'[1]TS Autopress'!$1:$1048576,3,0),"")</f>
        <v/>
      </c>
      <c r="D878" s="20">
        <v>9300000</v>
      </c>
      <c r="E878" s="20">
        <v>7000000</v>
      </c>
      <c r="F878" s="13" t="s">
        <v>4033</v>
      </c>
      <c r="G878" s="20">
        <v>9300000</v>
      </c>
      <c r="H878" s="20">
        <v>9021000</v>
      </c>
      <c r="I878" s="20">
        <v>8742000</v>
      </c>
      <c r="J878" s="20">
        <v>8370000</v>
      </c>
      <c r="K878" s="25">
        <v>9190000</v>
      </c>
      <c r="L878" s="20">
        <f t="shared" si="56"/>
        <v>-110000</v>
      </c>
      <c r="M878" s="22">
        <f t="shared" si="57"/>
        <v>0.75268817204301075</v>
      </c>
      <c r="N878" s="23" t="str">
        <f>IFERROR(VLOOKUP(A878,'[1]CT AR'!$1:$1048576,2,0),"")</f>
        <v/>
      </c>
      <c r="O878" s="24" t="str">
        <f t="shared" ca="1" si="58"/>
        <v/>
      </c>
      <c r="P878" t="str">
        <f t="shared" si="59"/>
        <v/>
      </c>
    </row>
    <row r="879" spans="1:16" x14ac:dyDescent="0.3">
      <c r="A879" t="s">
        <v>6522</v>
      </c>
      <c r="B879" t="str">
        <f>IFERROR(VLOOKUP(A879,'[1]TS Autopress'!$1:$1048576,2,0),"")</f>
        <v/>
      </c>
      <c r="C879" s="19" t="str">
        <f>IFERROR(VLOOKUP(A879,'[1]TS Autopress'!$1:$1048576,3,0),"")</f>
        <v/>
      </c>
      <c r="D879" s="20">
        <v>16400000</v>
      </c>
      <c r="E879" s="20">
        <v>13800000</v>
      </c>
      <c r="F879" s="13" t="s">
        <v>4033</v>
      </c>
      <c r="G879" s="20">
        <v>16400000</v>
      </c>
      <c r="H879" s="20">
        <v>15908000</v>
      </c>
      <c r="I879" s="20">
        <v>15416000</v>
      </c>
      <c r="J879" s="20">
        <v>14760000</v>
      </c>
      <c r="K879" s="25">
        <v>16490000</v>
      </c>
      <c r="L879" s="20">
        <f t="shared" si="56"/>
        <v>90000</v>
      </c>
      <c r="M879" s="22">
        <f t="shared" si="57"/>
        <v>0.84146341463414631</v>
      </c>
      <c r="N879" s="23" t="str">
        <f>IFERROR(VLOOKUP(A879,'[1]CT AR'!$1:$1048576,2,0),"")</f>
        <v/>
      </c>
      <c r="O879" s="24" t="str">
        <f t="shared" ca="1" si="58"/>
        <v/>
      </c>
      <c r="P879" t="str">
        <f t="shared" si="59"/>
        <v/>
      </c>
    </row>
    <row r="880" spans="1:16" x14ac:dyDescent="0.3">
      <c r="A880" t="s">
        <v>962</v>
      </c>
      <c r="B880" t="str">
        <f>IFERROR(VLOOKUP(A880,'[1]TS Autopress'!$1:$1048576,2,0),"")</f>
        <v/>
      </c>
      <c r="C880" s="19" t="str">
        <f>IFERROR(VLOOKUP(A880,'[1]TS Autopress'!$1:$1048576,3,0),"")</f>
        <v/>
      </c>
      <c r="D880" s="20">
        <v>9300000</v>
      </c>
      <c r="E880" s="20">
        <v>7300000</v>
      </c>
      <c r="F880" s="13" t="s">
        <v>4033</v>
      </c>
      <c r="G880" s="20">
        <v>9300000</v>
      </c>
      <c r="H880" s="20">
        <v>9021000</v>
      </c>
      <c r="I880" s="20">
        <v>8742000</v>
      </c>
      <c r="J880" s="20">
        <v>8370000</v>
      </c>
      <c r="K880" s="25">
        <v>8990000</v>
      </c>
      <c r="L880" s="20">
        <f t="shared" si="56"/>
        <v>-310000</v>
      </c>
      <c r="M880" s="22">
        <f t="shared" si="57"/>
        <v>0.78494623655913975</v>
      </c>
      <c r="N880" s="23">
        <f>IFERROR(VLOOKUP(A880,'[1]CT AR'!$1:$1048576,2,0),"")</f>
        <v>45686.663888888892</v>
      </c>
      <c r="O880" s="24">
        <f t="shared" ca="1" si="58"/>
        <v>508.33611111110804</v>
      </c>
      <c r="P880" t="str">
        <f t="shared" si="59"/>
        <v>BAJO MERCADO</v>
      </c>
    </row>
    <row r="881" spans="1:16" x14ac:dyDescent="0.3">
      <c r="A881" t="s">
        <v>6523</v>
      </c>
      <c r="B881" t="str">
        <f>IFERROR(VLOOKUP(A881,'[1]TS Autopress'!$1:$1048576,2,0),"")</f>
        <v/>
      </c>
      <c r="C881" s="19" t="str">
        <f>IFERROR(VLOOKUP(A881,'[1]TS Autopress'!$1:$1048576,3,0),"")</f>
        <v/>
      </c>
      <c r="D881" s="20">
        <v>15400000</v>
      </c>
      <c r="E881" s="20">
        <v>12600000</v>
      </c>
      <c r="F881" s="13" t="s">
        <v>4033</v>
      </c>
      <c r="G881" s="20">
        <v>15400000</v>
      </c>
      <c r="H881" s="20">
        <v>14938000</v>
      </c>
      <c r="I881" s="20">
        <v>14476000</v>
      </c>
      <c r="J881" s="20">
        <v>13860000</v>
      </c>
      <c r="K881" s="25">
        <v>14990000</v>
      </c>
      <c r="L881" s="20">
        <f t="shared" si="56"/>
        <v>-410000</v>
      </c>
      <c r="M881" s="22">
        <f t="shared" si="57"/>
        <v>0.81818181818181823</v>
      </c>
      <c r="N881" s="23" t="str">
        <f>IFERROR(VLOOKUP(A881,'[1]CT AR'!$1:$1048576,2,0),"")</f>
        <v/>
      </c>
      <c r="O881" s="24" t="str">
        <f t="shared" ca="1" si="58"/>
        <v/>
      </c>
      <c r="P881" t="str">
        <f t="shared" si="59"/>
        <v/>
      </c>
    </row>
    <row r="882" spans="1:16" x14ac:dyDescent="0.3">
      <c r="A882" t="s">
        <v>6524</v>
      </c>
      <c r="B882" t="str">
        <f>IFERROR(VLOOKUP(A882,'[1]TS Autopress'!$1:$1048576,2,0),"")</f>
        <v/>
      </c>
      <c r="C882" s="19" t="str">
        <f>IFERROR(VLOOKUP(A882,'[1]TS Autopress'!$1:$1048576,3,0),"")</f>
        <v/>
      </c>
      <c r="D882" s="20">
        <v>15600000</v>
      </c>
      <c r="E882" s="20">
        <v>13200000</v>
      </c>
      <c r="F882" s="13" t="s">
        <v>4033</v>
      </c>
      <c r="G882" s="20">
        <v>15600000</v>
      </c>
      <c r="H882" s="20">
        <v>15132000</v>
      </c>
      <c r="I882" s="20">
        <v>14664000</v>
      </c>
      <c r="J882" s="20">
        <v>14040000</v>
      </c>
      <c r="K882" s="25">
        <v>15590000</v>
      </c>
      <c r="L882" s="20">
        <f t="shared" si="56"/>
        <v>-10000</v>
      </c>
      <c r="M882" s="22">
        <f t="shared" si="57"/>
        <v>0.84615384615384615</v>
      </c>
      <c r="N882" s="23" t="str">
        <f>IFERROR(VLOOKUP(A882,'[1]CT AR'!$1:$1048576,2,0),"")</f>
        <v/>
      </c>
      <c r="O882" s="24" t="str">
        <f t="shared" ca="1" si="58"/>
        <v/>
      </c>
      <c r="P882" t="str">
        <f t="shared" si="59"/>
        <v/>
      </c>
    </row>
    <row r="883" spans="1:16" x14ac:dyDescent="0.3">
      <c r="A883" t="s">
        <v>6525</v>
      </c>
      <c r="B883" t="str">
        <f>IFERROR(VLOOKUP(A883,'[1]TS Autopress'!$1:$1048576,2,0),"")</f>
        <v/>
      </c>
      <c r="C883" s="19" t="str">
        <f>IFERROR(VLOOKUP(A883,'[1]TS Autopress'!$1:$1048576,3,0),"")</f>
        <v/>
      </c>
      <c r="D883" s="20">
        <v>14300000</v>
      </c>
      <c r="E883" s="20">
        <v>12000000</v>
      </c>
      <c r="F883" s="13" t="s">
        <v>4033</v>
      </c>
      <c r="G883" s="20">
        <v>14300000</v>
      </c>
      <c r="H883" s="20">
        <v>13871000</v>
      </c>
      <c r="I883" s="20">
        <v>13442000</v>
      </c>
      <c r="J883" s="20">
        <v>12870000</v>
      </c>
      <c r="K883" s="25">
        <v>14690000</v>
      </c>
      <c r="L883" s="20">
        <f t="shared" si="56"/>
        <v>390000</v>
      </c>
      <c r="M883" s="22">
        <f t="shared" si="57"/>
        <v>0.83916083916083917</v>
      </c>
      <c r="N883" s="23" t="str">
        <f>IFERROR(VLOOKUP(A883,'[1]CT AR'!$1:$1048576,2,0),"")</f>
        <v/>
      </c>
      <c r="O883" s="24" t="str">
        <f t="shared" ca="1" si="58"/>
        <v/>
      </c>
      <c r="P883" t="str">
        <f t="shared" si="59"/>
        <v/>
      </c>
    </row>
    <row r="884" spans="1:16" x14ac:dyDescent="0.3">
      <c r="A884" t="s">
        <v>6514</v>
      </c>
      <c r="B884" t="str">
        <f>IFERROR(VLOOKUP(A884,'[1]TS Autopress'!$1:$1048576,2,0),"")</f>
        <v/>
      </c>
      <c r="C884" s="19" t="str">
        <f>IFERROR(VLOOKUP(A884,'[1]TS Autopress'!$1:$1048576,3,0),"")</f>
        <v/>
      </c>
      <c r="D884" s="20">
        <v>34100000</v>
      </c>
      <c r="E884" s="20">
        <v>29000000</v>
      </c>
      <c r="F884" s="13" t="s">
        <v>4033</v>
      </c>
      <c r="G884" s="20">
        <v>34100000</v>
      </c>
      <c r="H884" s="20">
        <v>33077000</v>
      </c>
      <c r="I884" s="20">
        <v>32054000</v>
      </c>
      <c r="J884" s="20">
        <v>30690000</v>
      </c>
      <c r="K884" s="25">
        <v>33990000</v>
      </c>
      <c r="L884" s="20">
        <f t="shared" si="56"/>
        <v>-110000</v>
      </c>
      <c r="M884" s="22">
        <f t="shared" si="57"/>
        <v>0.85043988269794724</v>
      </c>
      <c r="N884" s="23" t="str">
        <f>IFERROR(VLOOKUP(A884,'[1]CT AR'!$1:$1048576,2,0),"")</f>
        <v/>
      </c>
      <c r="O884" s="24" t="str">
        <f t="shared" ca="1" si="58"/>
        <v/>
      </c>
      <c r="P884" t="str">
        <f t="shared" si="59"/>
        <v/>
      </c>
    </row>
    <row r="885" spans="1:16" x14ac:dyDescent="0.3">
      <c r="A885" t="s">
        <v>1016</v>
      </c>
      <c r="B885" t="str">
        <f>IFERROR(VLOOKUP(A885,'[1]TS Autopress'!$1:$1048576,2,0),"")</f>
        <v/>
      </c>
      <c r="C885" s="19" t="str">
        <f>IFERROR(VLOOKUP(A885,'[1]TS Autopress'!$1:$1048576,3,0),"")</f>
        <v/>
      </c>
      <c r="D885" s="20">
        <v>17900000</v>
      </c>
      <c r="E885" s="20">
        <v>14000000</v>
      </c>
      <c r="F885" s="13" t="s">
        <v>5399</v>
      </c>
      <c r="G885" s="20">
        <v>16647000</v>
      </c>
      <c r="H885" s="20">
        <v>16110000</v>
      </c>
      <c r="I885" s="20">
        <v>15215000</v>
      </c>
      <c r="J885" s="20">
        <v>14320000</v>
      </c>
      <c r="K885" s="25">
        <v>16990000</v>
      </c>
      <c r="L885" s="20">
        <f t="shared" si="56"/>
        <v>-910000</v>
      </c>
      <c r="M885" s="22">
        <f t="shared" si="57"/>
        <v>0.78212290502793291</v>
      </c>
      <c r="N885" s="23">
        <f>IFERROR(VLOOKUP(A885,'[1]CT AR'!$1:$1048576,2,0),"")</f>
        <v>45656.810416666667</v>
      </c>
      <c r="O885" s="24">
        <f t="shared" ca="1" si="58"/>
        <v>538.18958333333285</v>
      </c>
      <c r="P885" t="str">
        <f t="shared" si="59"/>
        <v>BAJO MERCADO</v>
      </c>
    </row>
    <row r="886" spans="1:16" x14ac:dyDescent="0.3">
      <c r="A886" t="s">
        <v>6526</v>
      </c>
      <c r="B886" t="str">
        <f>IFERROR(VLOOKUP(A886,'[1]TS Autopress'!$1:$1048576,2,0),"")</f>
        <v/>
      </c>
      <c r="C886" s="19" t="str">
        <f>IFERROR(VLOOKUP(A886,'[1]TS Autopress'!$1:$1048576,3,0),"")</f>
        <v/>
      </c>
      <c r="D886" s="20">
        <v>22300000</v>
      </c>
      <c r="E886" s="20">
        <v>18000000</v>
      </c>
      <c r="F886" s="13" t="s">
        <v>5399</v>
      </c>
      <c r="G886" s="20">
        <v>20739000</v>
      </c>
      <c r="H886" s="20">
        <v>20070000</v>
      </c>
      <c r="I886" s="20">
        <v>18955000</v>
      </c>
      <c r="J886" s="20">
        <v>17840000</v>
      </c>
      <c r="K886" s="25">
        <v>21290000</v>
      </c>
      <c r="L886" s="20">
        <f t="shared" si="56"/>
        <v>-1010000</v>
      </c>
      <c r="M886" s="22">
        <f t="shared" si="57"/>
        <v>0.80717488789237668</v>
      </c>
      <c r="N886" s="23" t="str">
        <f>IFERROR(VLOOKUP(A886,'[1]CT AR'!$1:$1048576,2,0),"")</f>
        <v/>
      </c>
      <c r="O886" s="24" t="str">
        <f t="shared" ca="1" si="58"/>
        <v/>
      </c>
      <c r="P886" t="str">
        <f t="shared" si="59"/>
        <v/>
      </c>
    </row>
    <row r="887" spans="1:16" x14ac:dyDescent="0.3">
      <c r="A887" t="s">
        <v>6527</v>
      </c>
      <c r="B887" t="str">
        <f>IFERROR(VLOOKUP(A887,'[1]TS Autopress'!$1:$1048576,2,0),"")</f>
        <v/>
      </c>
      <c r="C887" s="19" t="str">
        <f>IFERROR(VLOOKUP(A887,'[1]TS Autopress'!$1:$1048576,3,0),"")</f>
        <v/>
      </c>
      <c r="D887" s="20">
        <v>7700000</v>
      </c>
      <c r="E887" s="20">
        <v>6300000</v>
      </c>
      <c r="F887" s="13" t="s">
        <v>5398</v>
      </c>
      <c r="G887" s="20">
        <v>7931000</v>
      </c>
      <c r="H887" s="20">
        <v>7700000</v>
      </c>
      <c r="I887" s="20">
        <v>7623000</v>
      </c>
      <c r="J887" s="20">
        <v>7161000</v>
      </c>
      <c r="K887" s="25">
        <v>7690000</v>
      </c>
      <c r="L887" s="20">
        <f t="shared" si="56"/>
        <v>-10000</v>
      </c>
      <c r="M887" s="22">
        <f t="shared" si="57"/>
        <v>0.81818181818181823</v>
      </c>
      <c r="N887" s="23" t="str">
        <f>IFERROR(VLOOKUP(A887,'[1]CT AR'!$1:$1048576,2,0),"")</f>
        <v/>
      </c>
      <c r="O887" s="24" t="str">
        <f t="shared" ca="1" si="58"/>
        <v/>
      </c>
      <c r="P887" t="str">
        <f t="shared" si="59"/>
        <v/>
      </c>
    </row>
    <row r="888" spans="1:16" x14ac:dyDescent="0.3">
      <c r="A888" t="s">
        <v>6528</v>
      </c>
      <c r="B888" t="str">
        <f>IFERROR(VLOOKUP(A888,'[1]TS Autopress'!$1:$1048576,2,0),"")</f>
        <v/>
      </c>
      <c r="C888" s="19" t="str">
        <f>IFERROR(VLOOKUP(A888,'[1]TS Autopress'!$1:$1048576,3,0),"")</f>
        <v/>
      </c>
      <c r="D888" s="20">
        <v>15400000</v>
      </c>
      <c r="E888" s="20">
        <v>12800000</v>
      </c>
      <c r="F888" s="13" t="s">
        <v>5398</v>
      </c>
      <c r="G888" s="20">
        <v>15862000</v>
      </c>
      <c r="H888" s="20">
        <v>15400000</v>
      </c>
      <c r="I888" s="20">
        <v>15246000</v>
      </c>
      <c r="J888" s="20">
        <v>14322000</v>
      </c>
      <c r="K888" s="25">
        <v>15390000</v>
      </c>
      <c r="L888" s="20">
        <f t="shared" si="56"/>
        <v>-10000</v>
      </c>
      <c r="M888" s="22">
        <f t="shared" si="57"/>
        <v>0.83116883116883122</v>
      </c>
      <c r="N888" s="23" t="str">
        <f>IFERROR(VLOOKUP(A888,'[1]CT AR'!$1:$1048576,2,0),"")</f>
        <v/>
      </c>
      <c r="O888" s="24" t="str">
        <f t="shared" ca="1" si="58"/>
        <v/>
      </c>
      <c r="P888" t="str">
        <f t="shared" si="59"/>
        <v/>
      </c>
    </row>
    <row r="889" spans="1:16" x14ac:dyDescent="0.3">
      <c r="A889" t="s">
        <v>6529</v>
      </c>
      <c r="B889" t="str">
        <f>IFERROR(VLOOKUP(A889,'[1]TS Autopress'!$1:$1048576,2,0),"")</f>
        <v/>
      </c>
      <c r="C889" s="19" t="str">
        <f>IFERROR(VLOOKUP(A889,'[1]TS Autopress'!$1:$1048576,3,0),"")</f>
        <v/>
      </c>
      <c r="D889" s="20">
        <v>16900000</v>
      </c>
      <c r="E889" s="20">
        <v>14000000</v>
      </c>
      <c r="F889" s="13" t="s">
        <v>5398</v>
      </c>
      <c r="G889" s="20">
        <v>17407000</v>
      </c>
      <c r="H889" s="20">
        <v>16900000</v>
      </c>
      <c r="I889" s="20">
        <v>16731000</v>
      </c>
      <c r="J889" s="20">
        <v>15717000</v>
      </c>
      <c r="K889" s="25">
        <v>16990000</v>
      </c>
      <c r="L889" s="20">
        <f t="shared" si="56"/>
        <v>90000</v>
      </c>
      <c r="M889" s="22">
        <f t="shared" si="57"/>
        <v>0.82840236686390534</v>
      </c>
      <c r="N889" s="23" t="str">
        <f>IFERROR(VLOOKUP(A889,'[1]CT AR'!$1:$1048576,2,0),"")</f>
        <v/>
      </c>
      <c r="O889" s="24" t="str">
        <f t="shared" ca="1" si="58"/>
        <v/>
      </c>
      <c r="P889" t="str">
        <f t="shared" si="59"/>
        <v/>
      </c>
    </row>
    <row r="890" spans="1:16" x14ac:dyDescent="0.3">
      <c r="A890" t="s">
        <v>6530</v>
      </c>
      <c r="B890" t="str">
        <f>IFERROR(VLOOKUP(A890,'[1]TS Autopress'!$1:$1048576,2,0),"")</f>
        <v/>
      </c>
      <c r="C890" s="19" t="str">
        <f>IFERROR(VLOOKUP(A890,'[1]TS Autopress'!$1:$1048576,3,0),"")</f>
        <v/>
      </c>
      <c r="D890" s="20">
        <v>8600000</v>
      </c>
      <c r="E890" s="20">
        <v>7200000</v>
      </c>
      <c r="F890" s="13" t="s">
        <v>5398</v>
      </c>
      <c r="G890" s="20">
        <v>8858000</v>
      </c>
      <c r="H890" s="20">
        <v>8600000</v>
      </c>
      <c r="I890" s="20">
        <v>8514000</v>
      </c>
      <c r="J890" s="20">
        <v>7998000</v>
      </c>
      <c r="K890" s="25">
        <v>8490000</v>
      </c>
      <c r="L890" s="20">
        <f t="shared" si="56"/>
        <v>-110000</v>
      </c>
      <c r="M890" s="22">
        <f t="shared" si="57"/>
        <v>0.83720930232558144</v>
      </c>
      <c r="N890" s="23" t="str">
        <f>IFERROR(VLOOKUP(A890,'[1]CT AR'!$1:$1048576,2,0),"")</f>
        <v/>
      </c>
      <c r="O890" s="24" t="str">
        <f t="shared" ca="1" si="58"/>
        <v/>
      </c>
      <c r="P890" t="str">
        <f t="shared" si="59"/>
        <v/>
      </c>
    </row>
    <row r="891" spans="1:16" x14ac:dyDescent="0.3">
      <c r="A891" t="s">
        <v>6531</v>
      </c>
      <c r="B891" t="str">
        <f>IFERROR(VLOOKUP(A891,'[1]TS Autopress'!$1:$1048576,2,0),"")</f>
        <v/>
      </c>
      <c r="C891" s="19" t="str">
        <f>IFERROR(VLOOKUP(A891,'[1]TS Autopress'!$1:$1048576,3,0),"")</f>
        <v/>
      </c>
      <c r="D891" s="20">
        <v>8100000</v>
      </c>
      <c r="E891" s="20">
        <v>6700000</v>
      </c>
      <c r="F891" s="13" t="s">
        <v>5398</v>
      </c>
      <c r="G891" s="20">
        <v>8343000</v>
      </c>
      <c r="H891" s="20">
        <v>8100000</v>
      </c>
      <c r="I891" s="20">
        <v>8019000</v>
      </c>
      <c r="J891" s="20">
        <v>7533000</v>
      </c>
      <c r="K891" s="25">
        <v>7990000</v>
      </c>
      <c r="L891" s="20">
        <f t="shared" si="56"/>
        <v>-110000</v>
      </c>
      <c r="M891" s="22">
        <f t="shared" si="57"/>
        <v>0.8271604938271605</v>
      </c>
      <c r="N891" s="23" t="str">
        <f>IFERROR(VLOOKUP(A891,'[1]CT AR'!$1:$1048576,2,0),"")</f>
        <v/>
      </c>
      <c r="O891" s="24" t="str">
        <f t="shared" ca="1" si="58"/>
        <v/>
      </c>
      <c r="P891" t="str">
        <f t="shared" si="59"/>
        <v/>
      </c>
    </row>
    <row r="892" spans="1:16" x14ac:dyDescent="0.3">
      <c r="A892" t="s">
        <v>6532</v>
      </c>
      <c r="B892" t="str">
        <f>IFERROR(VLOOKUP(A892,'[1]TS Autopress'!$1:$1048576,2,0),"")</f>
        <v/>
      </c>
      <c r="C892" s="19" t="str">
        <f>IFERROR(VLOOKUP(A892,'[1]TS Autopress'!$1:$1048576,3,0),"")</f>
        <v/>
      </c>
      <c r="D892" s="20">
        <v>12400000</v>
      </c>
      <c r="E892" s="20">
        <v>10000000</v>
      </c>
      <c r="F892" s="13" t="s">
        <v>5398</v>
      </c>
      <c r="G892" s="20">
        <v>12772000</v>
      </c>
      <c r="H892" s="20">
        <v>12400000</v>
      </c>
      <c r="I892" s="20">
        <v>12276000</v>
      </c>
      <c r="J892" s="20">
        <v>11532000</v>
      </c>
      <c r="K892" s="25">
        <v>11990000</v>
      </c>
      <c r="L892" s="20">
        <f t="shared" si="56"/>
        <v>-410000</v>
      </c>
      <c r="M892" s="22">
        <f t="shared" si="57"/>
        <v>0.80645161290322576</v>
      </c>
      <c r="N892" s="23" t="str">
        <f>IFERROR(VLOOKUP(A892,'[1]CT AR'!$1:$1048576,2,0),"")</f>
        <v/>
      </c>
      <c r="O892" s="24" t="str">
        <f t="shared" ca="1" si="58"/>
        <v/>
      </c>
      <c r="P892" t="str">
        <f t="shared" si="59"/>
        <v/>
      </c>
    </row>
    <row r="893" spans="1:16" x14ac:dyDescent="0.3">
      <c r="A893" t="s">
        <v>6533</v>
      </c>
      <c r="B893" t="str">
        <f>IFERROR(VLOOKUP(A893,'[1]TS Autopress'!$1:$1048576,2,0),"")</f>
        <v/>
      </c>
      <c r="C893" s="19" t="str">
        <f>IFERROR(VLOOKUP(A893,'[1]TS Autopress'!$1:$1048576,3,0),"")</f>
        <v/>
      </c>
      <c r="D893" s="20">
        <v>15200000</v>
      </c>
      <c r="E893" s="20">
        <v>12400000</v>
      </c>
      <c r="F893" s="13" t="s">
        <v>5398</v>
      </c>
      <c r="G893" s="20">
        <v>15656000</v>
      </c>
      <c r="H893" s="20">
        <v>15200000</v>
      </c>
      <c r="I893" s="20">
        <v>15048000</v>
      </c>
      <c r="J893" s="20">
        <v>14136000</v>
      </c>
      <c r="K893" s="25">
        <v>14990000</v>
      </c>
      <c r="L893" s="20">
        <f t="shared" si="56"/>
        <v>-210000</v>
      </c>
      <c r="M893" s="22">
        <f t="shared" si="57"/>
        <v>0.81578947368421051</v>
      </c>
      <c r="N893" s="23" t="str">
        <f>IFERROR(VLOOKUP(A893,'[1]CT AR'!$1:$1048576,2,0),"")</f>
        <v/>
      </c>
      <c r="O893" s="24" t="str">
        <f t="shared" ca="1" si="58"/>
        <v/>
      </c>
      <c r="P893" t="str">
        <f t="shared" si="59"/>
        <v/>
      </c>
    </row>
    <row r="894" spans="1:16" x14ac:dyDescent="0.3">
      <c r="A894" t="s">
        <v>6534</v>
      </c>
      <c r="B894" t="str">
        <f>IFERROR(VLOOKUP(A894,'[1]TS Autopress'!$1:$1048576,2,0),"")</f>
        <v/>
      </c>
      <c r="C894" s="19" t="str">
        <f>IFERROR(VLOOKUP(A894,'[1]TS Autopress'!$1:$1048576,3,0),"")</f>
        <v/>
      </c>
      <c r="D894" s="20">
        <v>11200000</v>
      </c>
      <c r="E894" s="20">
        <v>9100000</v>
      </c>
      <c r="F894" s="13" t="s">
        <v>5398</v>
      </c>
      <c r="G894" s="20">
        <v>11536000</v>
      </c>
      <c r="H894" s="20">
        <v>11200000</v>
      </c>
      <c r="I894" s="20">
        <v>11088000</v>
      </c>
      <c r="J894" s="20">
        <v>10416000</v>
      </c>
      <c r="K894" s="25">
        <v>10990000</v>
      </c>
      <c r="L894" s="20">
        <f t="shared" si="56"/>
        <v>-210000</v>
      </c>
      <c r="M894" s="22">
        <f t="shared" si="57"/>
        <v>0.8125</v>
      </c>
      <c r="N894" s="23" t="str">
        <f>IFERROR(VLOOKUP(A894,'[1]CT AR'!$1:$1048576,2,0),"")</f>
        <v/>
      </c>
      <c r="O894" s="24" t="str">
        <f t="shared" ca="1" si="58"/>
        <v/>
      </c>
      <c r="P894" t="str">
        <f t="shared" si="59"/>
        <v/>
      </c>
    </row>
    <row r="895" spans="1:16" x14ac:dyDescent="0.3">
      <c r="A895" t="s">
        <v>6535</v>
      </c>
      <c r="B895" t="str">
        <f>IFERROR(VLOOKUP(A895,'[1]TS Autopress'!$1:$1048576,2,0),"")</f>
        <v/>
      </c>
      <c r="C895" s="19" t="str">
        <f>IFERROR(VLOOKUP(A895,'[1]TS Autopress'!$1:$1048576,3,0),"")</f>
        <v/>
      </c>
      <c r="D895" s="20">
        <v>12800000</v>
      </c>
      <c r="E895" s="20">
        <v>10200000</v>
      </c>
      <c r="F895" s="13" t="s">
        <v>5398</v>
      </c>
      <c r="G895" s="20">
        <v>13184000</v>
      </c>
      <c r="H895" s="20">
        <v>12800000</v>
      </c>
      <c r="I895" s="20">
        <v>12672000</v>
      </c>
      <c r="J895" s="20">
        <v>11904000</v>
      </c>
      <c r="K895" s="25">
        <v>12490000</v>
      </c>
      <c r="L895" s="20">
        <f t="shared" si="56"/>
        <v>-310000</v>
      </c>
      <c r="M895" s="22">
        <f t="shared" si="57"/>
        <v>0.796875</v>
      </c>
      <c r="N895" s="23" t="str">
        <f>IFERROR(VLOOKUP(A895,'[1]CT AR'!$1:$1048576,2,0),"")</f>
        <v/>
      </c>
      <c r="O895" s="24" t="str">
        <f t="shared" ca="1" si="58"/>
        <v/>
      </c>
      <c r="P895" t="str">
        <f t="shared" si="59"/>
        <v/>
      </c>
    </row>
    <row r="896" spans="1:16" x14ac:dyDescent="0.3">
      <c r="A896" t="s">
        <v>6536</v>
      </c>
      <c r="B896" t="str">
        <f>IFERROR(VLOOKUP(A896,'[1]TS Autopress'!$1:$1048576,2,0),"")</f>
        <v/>
      </c>
      <c r="C896" s="19" t="str">
        <f>IFERROR(VLOOKUP(A896,'[1]TS Autopress'!$1:$1048576,3,0),"")</f>
        <v/>
      </c>
      <c r="D896" s="20">
        <v>15000000</v>
      </c>
      <c r="E896" s="20">
        <v>12500000</v>
      </c>
      <c r="F896" s="13" t="s">
        <v>5398</v>
      </c>
      <c r="G896" s="20">
        <v>15450000</v>
      </c>
      <c r="H896" s="20">
        <v>15000000</v>
      </c>
      <c r="I896" s="20">
        <v>14850000</v>
      </c>
      <c r="J896" s="20">
        <v>13950000</v>
      </c>
      <c r="K896" s="25">
        <v>14990000</v>
      </c>
      <c r="L896" s="20">
        <f t="shared" si="56"/>
        <v>-10000</v>
      </c>
      <c r="M896" s="22">
        <f t="shared" si="57"/>
        <v>0.83333333333333337</v>
      </c>
      <c r="N896" s="23" t="str">
        <f>IFERROR(VLOOKUP(A896,'[1]CT AR'!$1:$1048576,2,0),"")</f>
        <v/>
      </c>
      <c r="O896" s="24" t="str">
        <f t="shared" ca="1" si="58"/>
        <v/>
      </c>
      <c r="P896" t="str">
        <f t="shared" si="59"/>
        <v/>
      </c>
    </row>
    <row r="897" spans="1:16" x14ac:dyDescent="0.3">
      <c r="A897" t="s">
        <v>6537</v>
      </c>
      <c r="B897" t="str">
        <f>IFERROR(VLOOKUP(A897,'[1]TS Autopress'!$1:$1048576,2,0),"")</f>
        <v/>
      </c>
      <c r="C897" s="19" t="str">
        <f>IFERROR(VLOOKUP(A897,'[1]TS Autopress'!$1:$1048576,3,0),"")</f>
        <v/>
      </c>
      <c r="D897" s="20">
        <v>13800000</v>
      </c>
      <c r="E897" s="20">
        <v>11300000</v>
      </c>
      <c r="F897" s="13" t="s">
        <v>5398</v>
      </c>
      <c r="G897" s="20">
        <v>14214000</v>
      </c>
      <c r="H897" s="20">
        <v>13800000</v>
      </c>
      <c r="I897" s="20">
        <v>13662000</v>
      </c>
      <c r="J897" s="20">
        <v>12834000</v>
      </c>
      <c r="K897" s="25">
        <v>13790000</v>
      </c>
      <c r="L897" s="20">
        <f t="shared" si="56"/>
        <v>-10000</v>
      </c>
      <c r="M897" s="22">
        <f t="shared" si="57"/>
        <v>0.8188405797101449</v>
      </c>
      <c r="N897" s="23" t="str">
        <f>IFERROR(VLOOKUP(A897,'[1]CT AR'!$1:$1048576,2,0),"")</f>
        <v/>
      </c>
      <c r="O897" s="24" t="str">
        <f t="shared" ca="1" si="58"/>
        <v/>
      </c>
      <c r="P897" t="str">
        <f t="shared" si="59"/>
        <v/>
      </c>
    </row>
    <row r="898" spans="1:16" x14ac:dyDescent="0.3">
      <c r="A898" t="s">
        <v>6538</v>
      </c>
      <c r="B898" t="str">
        <f>IFERROR(VLOOKUP(A898,'[1]TS Autopress'!$1:$1048576,2,0),"")</f>
        <v/>
      </c>
      <c r="C898" s="19" t="str">
        <f>IFERROR(VLOOKUP(A898,'[1]TS Autopress'!$1:$1048576,3,0),"")</f>
        <v/>
      </c>
      <c r="D898" s="20">
        <v>15500000</v>
      </c>
      <c r="E898" s="20">
        <v>13000000</v>
      </c>
      <c r="F898" s="13" t="s">
        <v>5398</v>
      </c>
      <c r="G898" s="20">
        <v>15965000</v>
      </c>
      <c r="H898" s="20">
        <v>15500000</v>
      </c>
      <c r="I898" s="20">
        <v>15345000</v>
      </c>
      <c r="J898" s="20">
        <v>14415000</v>
      </c>
      <c r="K898" s="25">
        <v>15990000</v>
      </c>
      <c r="L898" s="20">
        <f t="shared" si="56"/>
        <v>490000</v>
      </c>
      <c r="M898" s="22">
        <f t="shared" si="57"/>
        <v>0.83870967741935487</v>
      </c>
      <c r="N898" s="23" t="str">
        <f>IFERROR(VLOOKUP(A898,'[1]CT AR'!$1:$1048576,2,0),"")</f>
        <v/>
      </c>
      <c r="O898" s="24" t="str">
        <f t="shared" ca="1" si="58"/>
        <v/>
      </c>
      <c r="P898" t="str">
        <f t="shared" si="59"/>
        <v/>
      </c>
    </row>
    <row r="899" spans="1:16" x14ac:dyDescent="0.3">
      <c r="A899" t="s">
        <v>6539</v>
      </c>
      <c r="B899" t="str">
        <f>IFERROR(VLOOKUP(A899,'[1]TS Autopress'!$1:$1048576,2,0),"")</f>
        <v/>
      </c>
      <c r="C899" s="19" t="str">
        <f>IFERROR(VLOOKUP(A899,'[1]TS Autopress'!$1:$1048576,3,0),"")</f>
        <v/>
      </c>
      <c r="D899" s="20">
        <v>12500000</v>
      </c>
      <c r="E899" s="20">
        <v>10700000</v>
      </c>
      <c r="F899" s="13" t="s">
        <v>5398</v>
      </c>
      <c r="G899" s="20">
        <v>12875000</v>
      </c>
      <c r="H899" s="20">
        <v>12500000</v>
      </c>
      <c r="I899" s="20">
        <v>12375000</v>
      </c>
      <c r="J899" s="20">
        <v>11625000</v>
      </c>
      <c r="K899" s="25">
        <v>12890000</v>
      </c>
      <c r="L899" s="20">
        <f t="shared" si="56"/>
        <v>390000</v>
      </c>
      <c r="M899" s="22">
        <f t="shared" si="57"/>
        <v>0.85599999999999998</v>
      </c>
      <c r="N899" s="23" t="str">
        <f>IFERROR(VLOOKUP(A899,'[1]CT AR'!$1:$1048576,2,0),"")</f>
        <v/>
      </c>
      <c r="O899" s="24" t="str">
        <f t="shared" ca="1" si="58"/>
        <v/>
      </c>
      <c r="P899" t="str">
        <f t="shared" si="59"/>
        <v/>
      </c>
    </row>
    <row r="900" spans="1:16" x14ac:dyDescent="0.3">
      <c r="A900" t="s">
        <v>6540</v>
      </c>
      <c r="B900" t="str">
        <f>IFERROR(VLOOKUP(A900,'[1]TS Autopress'!$1:$1048576,2,0),"")</f>
        <v/>
      </c>
      <c r="C900" s="19" t="str">
        <f>IFERROR(VLOOKUP(A900,'[1]TS Autopress'!$1:$1048576,3,0),"")</f>
        <v/>
      </c>
      <c r="D900" s="20">
        <v>7900000</v>
      </c>
      <c r="E900" s="20">
        <v>6200000</v>
      </c>
      <c r="F900" s="13" t="s">
        <v>5398</v>
      </c>
      <c r="G900" s="20">
        <v>8137000</v>
      </c>
      <c r="H900" s="20">
        <v>7900000</v>
      </c>
      <c r="I900" s="20">
        <v>7821000</v>
      </c>
      <c r="J900" s="20">
        <v>7347000</v>
      </c>
      <c r="K900" s="25">
        <v>7690000</v>
      </c>
      <c r="L900" s="20">
        <f t="shared" si="56"/>
        <v>-210000</v>
      </c>
      <c r="M900" s="22">
        <f t="shared" si="57"/>
        <v>0.78481012658227844</v>
      </c>
      <c r="N900" s="23" t="str">
        <f>IFERROR(VLOOKUP(A900,'[1]CT AR'!$1:$1048576,2,0),"")</f>
        <v/>
      </c>
      <c r="O900" s="24" t="str">
        <f t="shared" ca="1" si="58"/>
        <v/>
      </c>
      <c r="P900" t="str">
        <f t="shared" si="59"/>
        <v/>
      </c>
    </row>
    <row r="901" spans="1:16" x14ac:dyDescent="0.3">
      <c r="A901" t="s">
        <v>6541</v>
      </c>
      <c r="B901" t="str">
        <f>IFERROR(VLOOKUP(A901,'[1]TS Autopress'!$1:$1048576,2,0),"")</f>
        <v/>
      </c>
      <c r="C901" s="19" t="str">
        <f>IFERROR(VLOOKUP(A901,'[1]TS Autopress'!$1:$1048576,3,0),"")</f>
        <v/>
      </c>
      <c r="D901" s="20">
        <v>7850000</v>
      </c>
      <c r="E901" s="20">
        <v>6500000</v>
      </c>
      <c r="F901" s="13" t="s">
        <v>5398</v>
      </c>
      <c r="G901" s="20">
        <v>8085500</v>
      </c>
      <c r="H901" s="20">
        <v>7850000</v>
      </c>
      <c r="I901" s="20">
        <v>7771500</v>
      </c>
      <c r="J901" s="20">
        <v>7300500</v>
      </c>
      <c r="K901" s="25">
        <v>7890000</v>
      </c>
      <c r="L901" s="20">
        <f t="shared" si="56"/>
        <v>40000</v>
      </c>
      <c r="M901" s="22">
        <f t="shared" si="57"/>
        <v>0.82802547770700641</v>
      </c>
      <c r="N901" s="23" t="str">
        <f>IFERROR(VLOOKUP(A901,'[1]CT AR'!$1:$1048576,2,0),"")</f>
        <v/>
      </c>
      <c r="O901" s="24" t="str">
        <f t="shared" ca="1" si="58"/>
        <v/>
      </c>
      <c r="P901" t="str">
        <f t="shared" si="59"/>
        <v/>
      </c>
    </row>
    <row r="902" spans="1:16" x14ac:dyDescent="0.3">
      <c r="A902" t="s">
        <v>2152</v>
      </c>
      <c r="B902" t="str">
        <f>IFERROR(VLOOKUP(A902,'[1]TS Autopress'!$1:$1048576,2,0),"")</f>
        <v/>
      </c>
      <c r="C902" s="19" t="str">
        <f>IFERROR(VLOOKUP(A902,'[1]TS Autopress'!$1:$1048576,3,0),"")</f>
        <v/>
      </c>
      <c r="D902" s="20">
        <v>11800000</v>
      </c>
      <c r="E902" s="20">
        <v>9400000</v>
      </c>
      <c r="F902" s="13" t="s">
        <v>5398</v>
      </c>
      <c r="G902" s="20">
        <v>12154000</v>
      </c>
      <c r="H902" s="20">
        <v>11800000</v>
      </c>
      <c r="I902" s="20">
        <v>11682000</v>
      </c>
      <c r="J902" s="20">
        <v>10974000</v>
      </c>
      <c r="K902" s="25">
        <v>11590000</v>
      </c>
      <c r="L902" s="20">
        <f t="shared" si="56"/>
        <v>-210000</v>
      </c>
      <c r="M902" s="22">
        <f t="shared" si="57"/>
        <v>0.79661016949152541</v>
      </c>
      <c r="N902" s="23">
        <f>IFERROR(VLOOKUP(A902,'[1]CT AR'!$1:$1048576,2,0),"")</f>
        <v>44964.510416666664</v>
      </c>
      <c r="O902" s="24">
        <f t="shared" ca="1" si="58"/>
        <v>1230.4895833333358</v>
      </c>
      <c r="P902" t="str">
        <f t="shared" si="59"/>
        <v>BAJO MERCADO</v>
      </c>
    </row>
    <row r="903" spans="1:16" x14ac:dyDescent="0.3">
      <c r="A903" t="s">
        <v>6542</v>
      </c>
      <c r="B903" t="str">
        <f>IFERROR(VLOOKUP(A903,'[1]TS Autopress'!$1:$1048576,2,0),"")</f>
        <v/>
      </c>
      <c r="C903" s="19" t="str">
        <f>IFERROR(VLOOKUP(A903,'[1]TS Autopress'!$1:$1048576,3,0),"")</f>
        <v/>
      </c>
      <c r="D903" s="20">
        <v>17800000</v>
      </c>
      <c r="E903" s="20">
        <v>15500000</v>
      </c>
      <c r="F903" s="13" t="s">
        <v>5398</v>
      </c>
      <c r="G903" s="20">
        <v>18334000</v>
      </c>
      <c r="H903" s="20">
        <v>17800000</v>
      </c>
      <c r="I903" s="20">
        <v>17622000</v>
      </c>
      <c r="J903" s="20">
        <v>16554000</v>
      </c>
      <c r="K903" s="25">
        <v>17990000</v>
      </c>
      <c r="L903" s="20">
        <f t="shared" si="56"/>
        <v>190000</v>
      </c>
      <c r="M903" s="22">
        <f t="shared" si="57"/>
        <v>0.8707865168539326</v>
      </c>
      <c r="N903" s="23" t="str">
        <f>IFERROR(VLOOKUP(A903,'[1]CT AR'!$1:$1048576,2,0),"")</f>
        <v/>
      </c>
      <c r="O903" s="24" t="str">
        <f t="shared" ca="1" si="58"/>
        <v/>
      </c>
      <c r="P903" t="str">
        <f t="shared" si="59"/>
        <v/>
      </c>
    </row>
    <row r="904" spans="1:16" x14ac:dyDescent="0.3">
      <c r="A904" t="s">
        <v>6543</v>
      </c>
      <c r="B904" t="str">
        <f>IFERROR(VLOOKUP(A904,'[1]TS Autopress'!$1:$1048576,2,0),"")</f>
        <v/>
      </c>
      <c r="C904" s="19" t="str">
        <f>IFERROR(VLOOKUP(A904,'[1]TS Autopress'!$1:$1048576,3,0),"")</f>
        <v/>
      </c>
      <c r="D904" s="20">
        <v>17800000</v>
      </c>
      <c r="E904" s="20">
        <v>15700000</v>
      </c>
      <c r="F904" s="13" t="s">
        <v>5398</v>
      </c>
      <c r="G904" s="20">
        <v>18334000</v>
      </c>
      <c r="H904" s="20">
        <v>17800000</v>
      </c>
      <c r="I904" s="20">
        <v>17622000</v>
      </c>
      <c r="J904" s="20">
        <v>16554000</v>
      </c>
      <c r="K904" s="25">
        <v>18290000</v>
      </c>
      <c r="L904" s="20">
        <f t="shared" si="56"/>
        <v>490000</v>
      </c>
      <c r="M904" s="22">
        <f t="shared" si="57"/>
        <v>0.8820224719101124</v>
      </c>
      <c r="N904" s="23" t="str">
        <f>IFERROR(VLOOKUP(A904,'[1]CT AR'!$1:$1048576,2,0),"")</f>
        <v/>
      </c>
      <c r="O904" s="24" t="str">
        <f t="shared" ca="1" si="58"/>
        <v/>
      </c>
      <c r="P904" t="str">
        <f t="shared" si="59"/>
        <v/>
      </c>
    </row>
    <row r="905" spans="1:16" x14ac:dyDescent="0.3">
      <c r="A905" t="s">
        <v>6544</v>
      </c>
      <c r="B905" t="str">
        <f>IFERROR(VLOOKUP(A905,'[1]TS Autopress'!$1:$1048576,2,0),"")</f>
        <v/>
      </c>
      <c r="C905" s="19" t="str">
        <f>IFERROR(VLOOKUP(A905,'[1]TS Autopress'!$1:$1048576,3,0),"")</f>
        <v/>
      </c>
      <c r="D905" s="20">
        <v>17800000</v>
      </c>
      <c r="E905" s="20">
        <v>15500000</v>
      </c>
      <c r="F905" s="13" t="s">
        <v>5398</v>
      </c>
      <c r="G905" s="20">
        <v>18334000</v>
      </c>
      <c r="H905" s="20">
        <v>17800000</v>
      </c>
      <c r="I905" s="20">
        <v>17622000</v>
      </c>
      <c r="J905" s="20">
        <v>16554000</v>
      </c>
      <c r="K905" s="25">
        <v>17990000</v>
      </c>
      <c r="L905" s="20">
        <f t="shared" si="56"/>
        <v>190000</v>
      </c>
      <c r="M905" s="22">
        <f t="shared" si="57"/>
        <v>0.8707865168539326</v>
      </c>
      <c r="N905" s="23" t="str">
        <f>IFERROR(VLOOKUP(A905,'[1]CT AR'!$1:$1048576,2,0),"")</f>
        <v/>
      </c>
      <c r="O905" s="24" t="str">
        <f t="shared" ca="1" si="58"/>
        <v/>
      </c>
      <c r="P905" t="str">
        <f t="shared" si="59"/>
        <v/>
      </c>
    </row>
    <row r="906" spans="1:16" x14ac:dyDescent="0.3">
      <c r="A906" t="s">
        <v>6545</v>
      </c>
      <c r="B906" t="str">
        <f>IFERROR(VLOOKUP(A906,'[1]TS Autopress'!$1:$1048576,2,0),"")</f>
        <v/>
      </c>
      <c r="C906" s="19" t="str">
        <f>IFERROR(VLOOKUP(A906,'[1]TS Autopress'!$1:$1048576,3,0),"")</f>
        <v/>
      </c>
      <c r="D906" s="20">
        <v>9400000</v>
      </c>
      <c r="E906" s="20">
        <v>7500000</v>
      </c>
      <c r="F906" s="13" t="s">
        <v>5398</v>
      </c>
      <c r="G906" s="20">
        <v>9682000</v>
      </c>
      <c r="H906" s="20">
        <v>9400000</v>
      </c>
      <c r="I906" s="20">
        <v>9306000</v>
      </c>
      <c r="J906" s="20">
        <v>8742000</v>
      </c>
      <c r="K906" s="25">
        <v>9290000</v>
      </c>
      <c r="L906" s="20">
        <f t="shared" si="56"/>
        <v>-110000</v>
      </c>
      <c r="M906" s="22">
        <f t="shared" si="57"/>
        <v>0.7978723404255319</v>
      </c>
      <c r="N906" s="23" t="str">
        <f>IFERROR(VLOOKUP(A906,'[1]CT AR'!$1:$1048576,2,0),"")</f>
        <v/>
      </c>
      <c r="O906" s="24" t="str">
        <f t="shared" ca="1" si="58"/>
        <v/>
      </c>
      <c r="P906" t="str">
        <f t="shared" si="59"/>
        <v/>
      </c>
    </row>
    <row r="907" spans="1:16" x14ac:dyDescent="0.3">
      <c r="A907" t="s">
        <v>6546</v>
      </c>
      <c r="B907" t="str">
        <f>IFERROR(VLOOKUP(A907,'[1]TS Autopress'!$1:$1048576,2,0),"")</f>
        <v/>
      </c>
      <c r="C907" s="19" t="str">
        <f>IFERROR(VLOOKUP(A907,'[1]TS Autopress'!$1:$1048576,3,0),"")</f>
        <v/>
      </c>
      <c r="D907" s="20">
        <v>25600000</v>
      </c>
      <c r="E907" s="20">
        <v>21300000</v>
      </c>
      <c r="F907" s="13" t="s">
        <v>5398</v>
      </c>
      <c r="G907" s="20">
        <v>26368000</v>
      </c>
      <c r="H907" s="20">
        <v>25600000</v>
      </c>
      <c r="I907" s="20">
        <v>25344000</v>
      </c>
      <c r="J907" s="20">
        <v>23808000</v>
      </c>
      <c r="K907" s="25">
        <v>25890000</v>
      </c>
      <c r="L907" s="20">
        <f t="shared" si="56"/>
        <v>290000</v>
      </c>
      <c r="M907" s="22">
        <f t="shared" si="57"/>
        <v>0.83203125</v>
      </c>
      <c r="N907" s="23" t="str">
        <f>IFERROR(VLOOKUP(A907,'[1]CT AR'!$1:$1048576,2,0),"")</f>
        <v/>
      </c>
      <c r="O907" s="24" t="str">
        <f t="shared" ca="1" si="58"/>
        <v/>
      </c>
      <c r="P907" t="str">
        <f t="shared" si="59"/>
        <v/>
      </c>
    </row>
    <row r="908" spans="1:16" x14ac:dyDescent="0.3">
      <c r="A908" t="s">
        <v>6547</v>
      </c>
      <c r="B908" t="str">
        <f>IFERROR(VLOOKUP(A908,'[1]TS Autopress'!$1:$1048576,2,0),"")</f>
        <v/>
      </c>
      <c r="C908" s="19" t="str">
        <f>IFERROR(VLOOKUP(A908,'[1]TS Autopress'!$1:$1048576,3,0),"")</f>
        <v/>
      </c>
      <c r="D908" s="20">
        <v>14100000</v>
      </c>
      <c r="E908" s="20">
        <v>11500000</v>
      </c>
      <c r="F908" s="13" t="s">
        <v>5398</v>
      </c>
      <c r="G908" s="20">
        <v>14523000</v>
      </c>
      <c r="H908" s="20">
        <v>14100000</v>
      </c>
      <c r="I908" s="20">
        <v>13959000</v>
      </c>
      <c r="J908" s="20">
        <v>13113000</v>
      </c>
      <c r="K908" s="25">
        <v>13990000</v>
      </c>
      <c r="L908" s="20">
        <f t="shared" si="56"/>
        <v>-110000</v>
      </c>
      <c r="M908" s="22">
        <f t="shared" si="57"/>
        <v>0.81560283687943258</v>
      </c>
      <c r="N908" s="23" t="str">
        <f>IFERROR(VLOOKUP(A908,'[1]CT AR'!$1:$1048576,2,0),"")</f>
        <v/>
      </c>
      <c r="O908" s="24" t="str">
        <f t="shared" ca="1" si="58"/>
        <v/>
      </c>
      <c r="P908" t="str">
        <f t="shared" si="59"/>
        <v/>
      </c>
    </row>
    <row r="909" spans="1:16" x14ac:dyDescent="0.3">
      <c r="A909" t="s">
        <v>6548</v>
      </c>
      <c r="B909" t="str">
        <f>IFERROR(VLOOKUP(A909,'[1]TS Autopress'!$1:$1048576,2,0),"")</f>
        <v/>
      </c>
      <c r="C909" s="19" t="str">
        <f>IFERROR(VLOOKUP(A909,'[1]TS Autopress'!$1:$1048576,3,0),"")</f>
        <v/>
      </c>
      <c r="D909" s="20">
        <v>10500000</v>
      </c>
      <c r="E909" s="20">
        <v>9000000</v>
      </c>
      <c r="F909" s="13" t="s">
        <v>5398</v>
      </c>
      <c r="G909" s="20">
        <v>10815000</v>
      </c>
      <c r="H909" s="20">
        <v>10500000</v>
      </c>
      <c r="I909" s="20">
        <v>10395000</v>
      </c>
      <c r="J909" s="20">
        <v>9765000</v>
      </c>
      <c r="K909" s="25">
        <v>10990000</v>
      </c>
      <c r="L909" s="20">
        <f t="shared" si="56"/>
        <v>490000</v>
      </c>
      <c r="M909" s="22">
        <f t="shared" si="57"/>
        <v>0.8571428571428571</v>
      </c>
      <c r="N909" s="23" t="str">
        <f>IFERROR(VLOOKUP(A909,'[1]CT AR'!$1:$1048576,2,0),"")</f>
        <v/>
      </c>
      <c r="O909" s="24" t="str">
        <f t="shared" ca="1" si="58"/>
        <v/>
      </c>
      <c r="P909" t="str">
        <f t="shared" si="59"/>
        <v/>
      </c>
    </row>
    <row r="910" spans="1:16" x14ac:dyDescent="0.3">
      <c r="A910" t="s">
        <v>6549</v>
      </c>
      <c r="B910" t="str">
        <f>IFERROR(VLOOKUP(A910,'[1]TS Autopress'!$1:$1048576,2,0),"")</f>
        <v/>
      </c>
      <c r="C910" s="19" t="str">
        <f>IFERROR(VLOOKUP(A910,'[1]TS Autopress'!$1:$1048576,3,0),"")</f>
        <v/>
      </c>
      <c r="D910" s="20">
        <v>24200000</v>
      </c>
      <c r="E910" s="20">
        <v>19500000</v>
      </c>
      <c r="F910" s="13" t="s">
        <v>5399</v>
      </c>
      <c r="G910" s="20">
        <v>22506000</v>
      </c>
      <c r="H910" s="20">
        <v>21780000</v>
      </c>
      <c r="I910" s="20">
        <v>20570000</v>
      </c>
      <c r="J910" s="20">
        <v>19360000</v>
      </c>
      <c r="K910" s="25">
        <v>23490000</v>
      </c>
      <c r="L910" s="20">
        <f t="shared" si="56"/>
        <v>-710000</v>
      </c>
      <c r="M910" s="22">
        <f t="shared" si="57"/>
        <v>0.80578512396694213</v>
      </c>
      <c r="N910" s="23" t="str">
        <f>IFERROR(VLOOKUP(A910,'[1]CT AR'!$1:$1048576,2,0),"")</f>
        <v/>
      </c>
      <c r="O910" s="24" t="str">
        <f t="shared" ca="1" si="58"/>
        <v/>
      </c>
      <c r="P910" t="str">
        <f t="shared" si="59"/>
        <v/>
      </c>
    </row>
    <row r="911" spans="1:16" x14ac:dyDescent="0.3">
      <c r="A911" t="s">
        <v>6550</v>
      </c>
      <c r="B911" t="str">
        <f>IFERROR(VLOOKUP(A911,'[1]TS Autopress'!$1:$1048576,2,0),"")</f>
        <v/>
      </c>
      <c r="C911" s="19" t="str">
        <f>IFERROR(VLOOKUP(A911,'[1]TS Autopress'!$1:$1048576,3,0),"")</f>
        <v/>
      </c>
      <c r="D911" s="20">
        <v>10300000</v>
      </c>
      <c r="E911" s="20">
        <v>8600000</v>
      </c>
      <c r="F911" s="13" t="s">
        <v>5399</v>
      </c>
      <c r="G911" s="20">
        <v>9579000</v>
      </c>
      <c r="H911" s="20">
        <v>9270000</v>
      </c>
      <c r="I911" s="20">
        <v>8755000</v>
      </c>
      <c r="J911" s="20">
        <v>8240000</v>
      </c>
      <c r="K911" s="25">
        <v>10490000</v>
      </c>
      <c r="L911" s="20">
        <f t="shared" si="56"/>
        <v>190000</v>
      </c>
      <c r="M911" s="22">
        <f t="shared" si="57"/>
        <v>0.83495145631067957</v>
      </c>
      <c r="N911" s="23" t="str">
        <f>IFERROR(VLOOKUP(A911,'[1]CT AR'!$1:$1048576,2,0),"")</f>
        <v/>
      </c>
      <c r="O911" s="24" t="str">
        <f t="shared" ca="1" si="58"/>
        <v/>
      </c>
      <c r="P911" t="str">
        <f t="shared" si="59"/>
        <v/>
      </c>
    </row>
    <row r="912" spans="1:16" x14ac:dyDescent="0.3">
      <c r="A912" t="s">
        <v>6551</v>
      </c>
      <c r="B912" t="str">
        <f>IFERROR(VLOOKUP(A912,'[1]TS Autopress'!$1:$1048576,2,0),"")</f>
        <v/>
      </c>
      <c r="C912" s="19" t="str">
        <f>IFERROR(VLOOKUP(A912,'[1]TS Autopress'!$1:$1048576,3,0),"")</f>
        <v/>
      </c>
      <c r="D912" s="20">
        <v>21100000</v>
      </c>
      <c r="E912" s="20">
        <v>17500000</v>
      </c>
      <c r="F912" s="13" t="s">
        <v>5399</v>
      </c>
      <c r="G912" s="20">
        <v>19623000</v>
      </c>
      <c r="H912" s="20">
        <v>18990000</v>
      </c>
      <c r="I912" s="20">
        <v>17935000</v>
      </c>
      <c r="J912" s="20">
        <v>16880000</v>
      </c>
      <c r="K912" s="25">
        <v>20990000</v>
      </c>
      <c r="L912" s="20">
        <f t="shared" si="56"/>
        <v>-110000</v>
      </c>
      <c r="M912" s="22">
        <f t="shared" si="57"/>
        <v>0.82938388625592419</v>
      </c>
      <c r="N912" s="23" t="str">
        <f>IFERROR(VLOOKUP(A912,'[1]CT AR'!$1:$1048576,2,0),"")</f>
        <v/>
      </c>
      <c r="O912" s="24" t="str">
        <f t="shared" ca="1" si="58"/>
        <v/>
      </c>
      <c r="P912" t="str">
        <f t="shared" si="59"/>
        <v/>
      </c>
    </row>
    <row r="913" spans="1:16" x14ac:dyDescent="0.3">
      <c r="A913" t="s">
        <v>6552</v>
      </c>
      <c r="B913" t="str">
        <f>IFERROR(VLOOKUP(A913,'[1]TS Autopress'!$1:$1048576,2,0),"")</f>
        <v/>
      </c>
      <c r="C913" s="19" t="str">
        <f>IFERROR(VLOOKUP(A913,'[1]TS Autopress'!$1:$1048576,3,0),"")</f>
        <v/>
      </c>
      <c r="D913" s="20">
        <v>16400000</v>
      </c>
      <c r="E913" s="20">
        <v>13500000</v>
      </c>
      <c r="F913" s="13" t="s">
        <v>5399</v>
      </c>
      <c r="G913" s="20">
        <v>15252000</v>
      </c>
      <c r="H913" s="20">
        <v>14760000</v>
      </c>
      <c r="I913" s="20">
        <v>13940000</v>
      </c>
      <c r="J913" s="20">
        <v>13120000</v>
      </c>
      <c r="K913" s="25">
        <v>16590000</v>
      </c>
      <c r="L913" s="20">
        <f t="shared" ref="L913:L976" si="60">K913-D913</f>
        <v>190000</v>
      </c>
      <c r="M913" s="22">
        <f t="shared" ref="M913:M976" si="61">E913/D913</f>
        <v>0.82317073170731703</v>
      </c>
      <c r="N913" s="23" t="str">
        <f>IFERROR(VLOOKUP(A913,'[1]CT AR'!$1:$1048576,2,0),"")</f>
        <v/>
      </c>
      <c r="O913" s="24" t="str">
        <f t="shared" ref="O913:O976" ca="1" si="62">IF(N913="","",TODAY()-N913)</f>
        <v/>
      </c>
      <c r="P913" t="str">
        <f t="shared" ref="P913:P976" si="63">IF(N913="", "", IF(K913 &gt; D913, "SOBRE MERCADO", IF(K913 &lt; D913, "BAJO MERCADO", "ALINEADO")))</f>
        <v/>
      </c>
    </row>
    <row r="914" spans="1:16" x14ac:dyDescent="0.3">
      <c r="A914" t="s">
        <v>6553</v>
      </c>
      <c r="B914" t="str">
        <f>IFERROR(VLOOKUP(A914,'[1]TS Autopress'!$1:$1048576,2,0),"")</f>
        <v/>
      </c>
      <c r="C914" s="19" t="str">
        <f>IFERROR(VLOOKUP(A914,'[1]TS Autopress'!$1:$1048576,3,0),"")</f>
        <v/>
      </c>
      <c r="D914" s="20">
        <v>8900000</v>
      </c>
      <c r="E914" s="20">
        <v>7200000</v>
      </c>
      <c r="F914" s="13" t="s">
        <v>5399</v>
      </c>
      <c r="G914" s="20">
        <v>8277000</v>
      </c>
      <c r="H914" s="20">
        <v>8010000</v>
      </c>
      <c r="I914" s="20">
        <v>7565000</v>
      </c>
      <c r="J914" s="20">
        <v>7120000</v>
      </c>
      <c r="K914" s="25">
        <v>8890000</v>
      </c>
      <c r="L914" s="20">
        <f t="shared" si="60"/>
        <v>-10000</v>
      </c>
      <c r="M914" s="22">
        <f t="shared" si="61"/>
        <v>0.8089887640449438</v>
      </c>
      <c r="N914" s="23" t="str">
        <f>IFERROR(VLOOKUP(A914,'[1]CT AR'!$1:$1048576,2,0),"")</f>
        <v/>
      </c>
      <c r="O914" s="24" t="str">
        <f t="shared" ca="1" si="62"/>
        <v/>
      </c>
      <c r="P914" t="str">
        <f t="shared" si="63"/>
        <v/>
      </c>
    </row>
    <row r="915" spans="1:16" x14ac:dyDescent="0.3">
      <c r="A915" t="s">
        <v>6554</v>
      </c>
      <c r="B915" t="str">
        <f>IFERROR(VLOOKUP(A915,'[1]TS Autopress'!$1:$1048576,2,0),"")</f>
        <v/>
      </c>
      <c r="C915" s="19" t="str">
        <f>IFERROR(VLOOKUP(A915,'[1]TS Autopress'!$1:$1048576,3,0),"")</f>
        <v/>
      </c>
      <c r="D915" s="20">
        <v>8600000</v>
      </c>
      <c r="E915" s="20">
        <v>7100000</v>
      </c>
      <c r="F915" s="13" t="s">
        <v>5399</v>
      </c>
      <c r="G915" s="20">
        <v>7998000</v>
      </c>
      <c r="H915" s="20">
        <v>7740000</v>
      </c>
      <c r="I915" s="20">
        <v>7310000</v>
      </c>
      <c r="J915" s="20">
        <v>6880000</v>
      </c>
      <c r="K915" s="25">
        <v>8490000</v>
      </c>
      <c r="L915" s="20">
        <f t="shared" si="60"/>
        <v>-110000</v>
      </c>
      <c r="M915" s="22">
        <f t="shared" si="61"/>
        <v>0.82558139534883723</v>
      </c>
      <c r="N915" s="23" t="str">
        <f>IFERROR(VLOOKUP(A915,'[1]CT AR'!$1:$1048576,2,0),"")</f>
        <v/>
      </c>
      <c r="O915" s="24" t="str">
        <f t="shared" ca="1" si="62"/>
        <v/>
      </c>
      <c r="P915" t="str">
        <f t="shared" si="63"/>
        <v/>
      </c>
    </row>
    <row r="916" spans="1:16" x14ac:dyDescent="0.3">
      <c r="A916" t="s">
        <v>6555</v>
      </c>
      <c r="B916" t="str">
        <f>IFERROR(VLOOKUP(A916,'[1]TS Autopress'!$1:$1048576,2,0),"")</f>
        <v/>
      </c>
      <c r="C916" s="19" t="str">
        <f>IFERROR(VLOOKUP(A916,'[1]TS Autopress'!$1:$1048576,3,0),"")</f>
        <v/>
      </c>
      <c r="D916" s="20">
        <v>17500000</v>
      </c>
      <c r="E916" s="20">
        <v>21408100</v>
      </c>
      <c r="F916" s="13" t="s">
        <v>5399</v>
      </c>
      <c r="G916" s="20">
        <v>16275000</v>
      </c>
      <c r="H916" s="20">
        <v>15750000</v>
      </c>
      <c r="I916" s="20">
        <v>14875000</v>
      </c>
      <c r="J916" s="20">
        <v>14000000</v>
      </c>
      <c r="K916" s="25">
        <v>18990000</v>
      </c>
      <c r="L916" s="20">
        <f t="shared" si="60"/>
        <v>1490000</v>
      </c>
      <c r="M916" s="22">
        <f t="shared" si="61"/>
        <v>1.22332</v>
      </c>
      <c r="N916" s="23" t="str">
        <f>IFERROR(VLOOKUP(A916,'[1]CT AR'!$1:$1048576,2,0),"")</f>
        <v/>
      </c>
      <c r="O916" s="24" t="str">
        <f t="shared" ca="1" si="62"/>
        <v/>
      </c>
      <c r="P916" t="str">
        <f t="shared" si="63"/>
        <v/>
      </c>
    </row>
    <row r="917" spans="1:16" x14ac:dyDescent="0.3">
      <c r="A917" t="s">
        <v>5353</v>
      </c>
      <c r="B917" t="str">
        <f>IFERROR(VLOOKUP(A917,'[1]TS Autopress'!$1:$1048576,2,0),"")</f>
        <v/>
      </c>
      <c r="C917" s="19" t="str">
        <f>IFERROR(VLOOKUP(A917,'[1]TS Autopress'!$1:$1048576,3,0),"")</f>
        <v/>
      </c>
      <c r="D917" s="20">
        <v>16000000</v>
      </c>
      <c r="E917" s="20">
        <v>17243100</v>
      </c>
      <c r="F917" s="13" t="s">
        <v>5399</v>
      </c>
      <c r="G917" s="20">
        <v>14880000</v>
      </c>
      <c r="H917" s="20">
        <v>14400000</v>
      </c>
      <c r="I917" s="20">
        <v>13600000</v>
      </c>
      <c r="J917" s="20">
        <v>12800000</v>
      </c>
      <c r="K917" s="25">
        <v>14990000</v>
      </c>
      <c r="L917" s="20">
        <f t="shared" si="60"/>
        <v>-1010000</v>
      </c>
      <c r="M917" s="22">
        <f t="shared" si="61"/>
        <v>1.0776937499999999</v>
      </c>
      <c r="N917" s="23" t="str">
        <f>IFERROR(VLOOKUP(A917,'[1]CT AR'!$1:$1048576,2,0),"")</f>
        <v/>
      </c>
      <c r="O917" s="24" t="str">
        <f t="shared" ca="1" si="62"/>
        <v/>
      </c>
      <c r="P917" t="str">
        <f t="shared" si="63"/>
        <v/>
      </c>
    </row>
    <row r="918" spans="1:16" x14ac:dyDescent="0.3">
      <c r="A918" t="s">
        <v>6556</v>
      </c>
      <c r="B918" t="str">
        <f>IFERROR(VLOOKUP(A918,'[1]TS Autopress'!$1:$1048576,2,0),"")</f>
        <v/>
      </c>
      <c r="C918" s="19" t="str">
        <f>IFERROR(VLOOKUP(A918,'[1]TS Autopress'!$1:$1048576,3,0),"")</f>
        <v/>
      </c>
      <c r="D918" s="20">
        <v>31200000</v>
      </c>
      <c r="E918" s="20">
        <v>26000000</v>
      </c>
      <c r="F918" s="13" t="s">
        <v>4033</v>
      </c>
      <c r="G918" s="20">
        <v>31200000</v>
      </c>
      <c r="H918" s="20">
        <v>30264000</v>
      </c>
      <c r="I918" s="20">
        <v>29328000</v>
      </c>
      <c r="J918" s="20">
        <v>28080000</v>
      </c>
      <c r="K918" s="25">
        <v>31990000</v>
      </c>
      <c r="L918" s="20">
        <f t="shared" si="60"/>
        <v>790000</v>
      </c>
      <c r="M918" s="22">
        <f t="shared" si="61"/>
        <v>0.83333333333333337</v>
      </c>
      <c r="N918" s="23" t="str">
        <f>IFERROR(VLOOKUP(A918,'[1]CT AR'!$1:$1048576,2,0),"")</f>
        <v/>
      </c>
      <c r="O918" s="24" t="str">
        <f t="shared" ca="1" si="62"/>
        <v/>
      </c>
      <c r="P918" t="str">
        <f t="shared" si="63"/>
        <v/>
      </c>
    </row>
    <row r="919" spans="1:16" x14ac:dyDescent="0.3">
      <c r="A919" t="s">
        <v>6557</v>
      </c>
      <c r="B919" t="str">
        <f>IFERROR(VLOOKUP(A919,'[1]TS Autopress'!$1:$1048576,2,0),"")</f>
        <v/>
      </c>
      <c r="C919" s="19" t="str">
        <f>IFERROR(VLOOKUP(A919,'[1]TS Autopress'!$1:$1048576,3,0),"")</f>
        <v/>
      </c>
      <c r="D919" s="20">
        <v>16200000</v>
      </c>
      <c r="E919" s="20">
        <v>14000000</v>
      </c>
      <c r="F919" s="13" t="s">
        <v>4033</v>
      </c>
      <c r="G919" s="20">
        <v>16200000</v>
      </c>
      <c r="H919" s="20">
        <v>15714000</v>
      </c>
      <c r="I919" s="20">
        <v>15228000</v>
      </c>
      <c r="J919" s="20">
        <v>14580000</v>
      </c>
      <c r="K919" s="25">
        <v>16590000</v>
      </c>
      <c r="L919" s="20">
        <f t="shared" si="60"/>
        <v>390000</v>
      </c>
      <c r="M919" s="22">
        <f t="shared" si="61"/>
        <v>0.86419753086419748</v>
      </c>
      <c r="N919" s="23" t="str">
        <f>IFERROR(VLOOKUP(A919,'[1]CT AR'!$1:$1048576,2,0),"")</f>
        <v/>
      </c>
      <c r="O919" s="24" t="str">
        <f t="shared" ca="1" si="62"/>
        <v/>
      </c>
      <c r="P919" t="str">
        <f t="shared" si="63"/>
        <v/>
      </c>
    </row>
    <row r="920" spans="1:16" x14ac:dyDescent="0.3">
      <c r="A920" t="s">
        <v>6558</v>
      </c>
      <c r="B920" t="str">
        <f>IFERROR(VLOOKUP(A920,'[1]TS Autopress'!$1:$1048576,2,0),"")</f>
        <v/>
      </c>
      <c r="C920" s="19" t="str">
        <f>IFERROR(VLOOKUP(A920,'[1]TS Autopress'!$1:$1048576,3,0),"")</f>
        <v/>
      </c>
      <c r="D920" s="20">
        <v>9600000</v>
      </c>
      <c r="E920" s="20">
        <v>8500000</v>
      </c>
      <c r="F920" s="13" t="s">
        <v>4033</v>
      </c>
      <c r="G920" s="20">
        <v>9600000</v>
      </c>
      <c r="H920" s="20">
        <v>9312000</v>
      </c>
      <c r="I920" s="20">
        <v>9024000</v>
      </c>
      <c r="J920" s="20">
        <v>8640000</v>
      </c>
      <c r="K920" s="25">
        <v>9990000</v>
      </c>
      <c r="L920" s="20">
        <f t="shared" si="60"/>
        <v>390000</v>
      </c>
      <c r="M920" s="22">
        <f t="shared" si="61"/>
        <v>0.88541666666666663</v>
      </c>
      <c r="N920" s="23" t="str">
        <f>IFERROR(VLOOKUP(A920,'[1]CT AR'!$1:$1048576,2,0),"")</f>
        <v/>
      </c>
      <c r="O920" s="24" t="str">
        <f t="shared" ca="1" si="62"/>
        <v/>
      </c>
      <c r="P920" t="str">
        <f t="shared" si="63"/>
        <v/>
      </c>
    </row>
    <row r="921" spans="1:16" x14ac:dyDescent="0.3">
      <c r="A921" t="s">
        <v>6559</v>
      </c>
      <c r="B921" t="str">
        <f>IFERROR(VLOOKUP(A921,'[1]TS Autopress'!$1:$1048576,2,0),"")</f>
        <v/>
      </c>
      <c r="C921" s="19" t="str">
        <f>IFERROR(VLOOKUP(A921,'[1]TS Autopress'!$1:$1048576,3,0),"")</f>
        <v/>
      </c>
      <c r="D921" s="20">
        <v>8200000</v>
      </c>
      <c r="E921" s="20">
        <v>7000000</v>
      </c>
      <c r="F921" s="13" t="s">
        <v>5398</v>
      </c>
      <c r="G921" s="20">
        <v>8446000</v>
      </c>
      <c r="H921" s="20">
        <v>8200000</v>
      </c>
      <c r="I921" s="20">
        <v>8118000</v>
      </c>
      <c r="J921" s="20">
        <v>7626000</v>
      </c>
      <c r="K921" s="25">
        <v>8390000</v>
      </c>
      <c r="L921" s="20">
        <f t="shared" si="60"/>
        <v>190000</v>
      </c>
      <c r="M921" s="22">
        <f t="shared" si="61"/>
        <v>0.85365853658536583</v>
      </c>
      <c r="N921" s="23" t="str">
        <f>IFERROR(VLOOKUP(A921,'[1]CT AR'!$1:$1048576,2,0),"")</f>
        <v/>
      </c>
      <c r="O921" s="24" t="str">
        <f t="shared" ca="1" si="62"/>
        <v/>
      </c>
      <c r="P921" t="str">
        <f t="shared" si="63"/>
        <v/>
      </c>
    </row>
    <row r="922" spans="1:16" x14ac:dyDescent="0.3">
      <c r="A922" t="s">
        <v>6560</v>
      </c>
      <c r="B922" t="str">
        <f>IFERROR(VLOOKUP(A922,'[1]TS Autopress'!$1:$1048576,2,0),"")</f>
        <v/>
      </c>
      <c r="C922" s="19" t="str">
        <f>IFERROR(VLOOKUP(A922,'[1]TS Autopress'!$1:$1048576,3,0),"")</f>
        <v/>
      </c>
      <c r="D922" s="20">
        <v>11300000</v>
      </c>
      <c r="E922" s="20">
        <v>10000000</v>
      </c>
      <c r="F922" s="13" t="s">
        <v>5398</v>
      </c>
      <c r="G922" s="20">
        <v>11639000</v>
      </c>
      <c r="H922" s="20">
        <v>11300000</v>
      </c>
      <c r="I922" s="20">
        <v>11187000</v>
      </c>
      <c r="J922" s="20">
        <v>10509000</v>
      </c>
      <c r="K922" s="25">
        <v>11690000</v>
      </c>
      <c r="L922" s="20">
        <f t="shared" si="60"/>
        <v>390000</v>
      </c>
      <c r="M922" s="22">
        <f t="shared" si="61"/>
        <v>0.88495575221238942</v>
      </c>
      <c r="N922" s="23" t="str">
        <f>IFERROR(VLOOKUP(A922,'[1]CT AR'!$1:$1048576,2,0),"")</f>
        <v/>
      </c>
      <c r="O922" s="24" t="str">
        <f t="shared" ca="1" si="62"/>
        <v/>
      </c>
      <c r="P922" t="str">
        <f t="shared" si="63"/>
        <v/>
      </c>
    </row>
    <row r="923" spans="1:16" x14ac:dyDescent="0.3">
      <c r="A923" t="s">
        <v>6561</v>
      </c>
      <c r="B923" t="str">
        <f>IFERROR(VLOOKUP(A923,'[1]TS Autopress'!$1:$1048576,2,0),"")</f>
        <v/>
      </c>
      <c r="C923" s="19" t="str">
        <f>IFERROR(VLOOKUP(A923,'[1]TS Autopress'!$1:$1048576,3,0),"")</f>
        <v/>
      </c>
      <c r="D923" s="20">
        <v>16000000</v>
      </c>
      <c r="E923" s="20">
        <v>13000000</v>
      </c>
      <c r="F923" s="13" t="s">
        <v>5398</v>
      </c>
      <c r="G923" s="20">
        <v>16480000</v>
      </c>
      <c r="H923" s="20">
        <v>16000000</v>
      </c>
      <c r="I923" s="20">
        <v>15840000</v>
      </c>
      <c r="J923" s="20">
        <v>14880000</v>
      </c>
      <c r="K923" s="25">
        <v>15690000</v>
      </c>
      <c r="L923" s="20">
        <f t="shared" si="60"/>
        <v>-310000</v>
      </c>
      <c r="M923" s="22">
        <f t="shared" si="61"/>
        <v>0.8125</v>
      </c>
      <c r="N923" s="23" t="str">
        <f>IFERROR(VLOOKUP(A923,'[1]CT AR'!$1:$1048576,2,0),"")</f>
        <v/>
      </c>
      <c r="O923" s="24" t="str">
        <f t="shared" ca="1" si="62"/>
        <v/>
      </c>
      <c r="P923" t="str">
        <f t="shared" si="63"/>
        <v/>
      </c>
    </row>
    <row r="924" spans="1:16" x14ac:dyDescent="0.3">
      <c r="A924" t="s">
        <v>6562</v>
      </c>
      <c r="B924" t="str">
        <f>IFERROR(VLOOKUP(A924,'[1]TS Autopress'!$1:$1048576,2,0),"")</f>
        <v/>
      </c>
      <c r="C924" s="19" t="str">
        <f>IFERROR(VLOOKUP(A924,'[1]TS Autopress'!$1:$1048576,3,0),"")</f>
        <v/>
      </c>
      <c r="D924" s="20">
        <v>10100000</v>
      </c>
      <c r="E924" s="20">
        <v>8600000</v>
      </c>
      <c r="F924" s="13" t="s">
        <v>5398</v>
      </c>
      <c r="G924" s="20">
        <v>10403000</v>
      </c>
      <c r="H924" s="20">
        <v>10100000</v>
      </c>
      <c r="I924" s="20">
        <v>9999000</v>
      </c>
      <c r="J924" s="20">
        <v>9393000</v>
      </c>
      <c r="K924" s="25">
        <v>10290000</v>
      </c>
      <c r="L924" s="20">
        <f t="shared" si="60"/>
        <v>190000</v>
      </c>
      <c r="M924" s="22">
        <f t="shared" si="61"/>
        <v>0.85148514851485146</v>
      </c>
      <c r="N924" s="23" t="str">
        <f>IFERROR(VLOOKUP(A924,'[1]CT AR'!$1:$1048576,2,0),"")</f>
        <v/>
      </c>
      <c r="O924" s="24" t="str">
        <f t="shared" ca="1" si="62"/>
        <v/>
      </c>
      <c r="P924" t="str">
        <f t="shared" si="63"/>
        <v/>
      </c>
    </row>
    <row r="925" spans="1:16" x14ac:dyDescent="0.3">
      <c r="A925" t="s">
        <v>6563</v>
      </c>
      <c r="B925" t="str">
        <f>IFERROR(VLOOKUP(A925,'[1]TS Autopress'!$1:$1048576,2,0),"")</f>
        <v/>
      </c>
      <c r="C925" s="19" t="str">
        <f>IFERROR(VLOOKUP(A925,'[1]TS Autopress'!$1:$1048576,3,0),"")</f>
        <v/>
      </c>
      <c r="D925" s="20">
        <v>8700000</v>
      </c>
      <c r="E925" s="20">
        <v>7000000</v>
      </c>
      <c r="F925" s="13" t="s">
        <v>5398</v>
      </c>
      <c r="G925" s="20">
        <v>8961000</v>
      </c>
      <c r="H925" s="20">
        <v>8700000</v>
      </c>
      <c r="I925" s="20">
        <v>8613000</v>
      </c>
      <c r="J925" s="20">
        <v>8091000</v>
      </c>
      <c r="K925" s="25">
        <v>8490000</v>
      </c>
      <c r="L925" s="20">
        <f t="shared" si="60"/>
        <v>-210000</v>
      </c>
      <c r="M925" s="22">
        <f t="shared" si="61"/>
        <v>0.8045977011494253</v>
      </c>
      <c r="N925" s="23" t="str">
        <f>IFERROR(VLOOKUP(A925,'[1]CT AR'!$1:$1048576,2,0),"")</f>
        <v/>
      </c>
      <c r="O925" s="24" t="str">
        <f t="shared" ca="1" si="62"/>
        <v/>
      </c>
      <c r="P925" t="str">
        <f t="shared" si="63"/>
        <v/>
      </c>
    </row>
    <row r="926" spans="1:16" x14ac:dyDescent="0.3">
      <c r="A926" t="s">
        <v>5209</v>
      </c>
      <c r="B926" t="str">
        <f>IFERROR(VLOOKUP(A926,'[1]TS Autopress'!$1:$1048576,2,0),"")</f>
        <v/>
      </c>
      <c r="C926" s="19" t="str">
        <f>IFERROR(VLOOKUP(A926,'[1]TS Autopress'!$1:$1048576,3,0),"")</f>
        <v/>
      </c>
      <c r="D926" s="20">
        <v>12300000</v>
      </c>
      <c r="E926" s="20">
        <v>9700000</v>
      </c>
      <c r="F926" s="13" t="s">
        <v>5398</v>
      </c>
      <c r="G926" s="20">
        <v>12669000</v>
      </c>
      <c r="H926" s="20">
        <v>12300000</v>
      </c>
      <c r="I926" s="20">
        <v>12177000</v>
      </c>
      <c r="J926" s="20">
        <v>11439000</v>
      </c>
      <c r="K926" s="25">
        <v>11590000</v>
      </c>
      <c r="L926" s="20">
        <f t="shared" si="60"/>
        <v>-710000</v>
      </c>
      <c r="M926" s="22">
        <f t="shared" si="61"/>
        <v>0.78861788617886175</v>
      </c>
      <c r="N926" s="23" t="str">
        <f>IFERROR(VLOOKUP(A926,'[1]CT AR'!$1:$1048576,2,0),"")</f>
        <v/>
      </c>
      <c r="O926" s="24" t="str">
        <f t="shared" ca="1" si="62"/>
        <v/>
      </c>
      <c r="P926" t="str">
        <f t="shared" si="63"/>
        <v/>
      </c>
    </row>
    <row r="927" spans="1:16" x14ac:dyDescent="0.3">
      <c r="A927" t="s">
        <v>6556</v>
      </c>
      <c r="B927" t="str">
        <f>IFERROR(VLOOKUP(A927,'[1]TS Autopress'!$1:$1048576,2,0),"")</f>
        <v/>
      </c>
      <c r="C927" s="19" t="str">
        <f>IFERROR(VLOOKUP(A927,'[1]TS Autopress'!$1:$1048576,3,0),"")</f>
        <v/>
      </c>
      <c r="D927" s="20">
        <v>31200000</v>
      </c>
      <c r="E927" s="20">
        <v>27200000</v>
      </c>
      <c r="F927" s="13" t="s">
        <v>4033</v>
      </c>
      <c r="G927" s="20">
        <v>31200000</v>
      </c>
      <c r="H927" s="20">
        <v>30264000</v>
      </c>
      <c r="I927" s="20">
        <v>29328000</v>
      </c>
      <c r="J927" s="20">
        <v>28080000</v>
      </c>
      <c r="K927" s="25">
        <v>31990000</v>
      </c>
      <c r="L927" s="20">
        <f t="shared" si="60"/>
        <v>790000</v>
      </c>
      <c r="M927" s="22">
        <f t="shared" si="61"/>
        <v>0.87179487179487181</v>
      </c>
      <c r="N927" s="23" t="str">
        <f>IFERROR(VLOOKUP(A927,'[1]CT AR'!$1:$1048576,2,0),"")</f>
        <v/>
      </c>
      <c r="O927" s="24" t="str">
        <f t="shared" ca="1" si="62"/>
        <v/>
      </c>
      <c r="P927" t="str">
        <f t="shared" si="63"/>
        <v/>
      </c>
    </row>
    <row r="928" spans="1:16" x14ac:dyDescent="0.3">
      <c r="A928" t="s">
        <v>6564</v>
      </c>
      <c r="B928" t="str">
        <f>IFERROR(VLOOKUP(A928,'[1]TS Autopress'!$1:$1048576,2,0),"")</f>
        <v/>
      </c>
      <c r="C928" s="19" t="str">
        <f>IFERROR(VLOOKUP(A928,'[1]TS Autopress'!$1:$1048576,3,0),"")</f>
        <v/>
      </c>
      <c r="D928" s="20">
        <v>13300000</v>
      </c>
      <c r="E928" s="20">
        <v>11200000</v>
      </c>
      <c r="F928" s="13" t="s">
        <v>4033</v>
      </c>
      <c r="G928" s="20">
        <v>13300000</v>
      </c>
      <c r="H928" s="20">
        <v>12901000</v>
      </c>
      <c r="I928" s="20">
        <v>12502000</v>
      </c>
      <c r="J928" s="20">
        <v>11970000</v>
      </c>
      <c r="K928" s="25">
        <v>13190000</v>
      </c>
      <c r="L928" s="20">
        <f t="shared" si="60"/>
        <v>-110000</v>
      </c>
      <c r="M928" s="22">
        <f t="shared" si="61"/>
        <v>0.84210526315789469</v>
      </c>
      <c r="N928" s="23" t="str">
        <f>IFERROR(VLOOKUP(A928,'[1]CT AR'!$1:$1048576,2,0),"")</f>
        <v/>
      </c>
      <c r="O928" s="24" t="str">
        <f t="shared" ca="1" si="62"/>
        <v/>
      </c>
      <c r="P928" t="str">
        <f t="shared" si="63"/>
        <v/>
      </c>
    </row>
    <row r="929" spans="1:16" x14ac:dyDescent="0.3">
      <c r="A929" t="s">
        <v>6565</v>
      </c>
      <c r="B929" t="str">
        <f>IFERROR(VLOOKUP(A929,'[1]TS Autopress'!$1:$1048576,2,0),"")</f>
        <v/>
      </c>
      <c r="C929" s="19" t="str">
        <f>IFERROR(VLOOKUP(A929,'[1]TS Autopress'!$1:$1048576,3,0),"")</f>
        <v/>
      </c>
      <c r="D929" s="20">
        <v>10000000</v>
      </c>
      <c r="E929" s="20">
        <v>8500000</v>
      </c>
      <c r="F929" s="13" t="s">
        <v>4033</v>
      </c>
      <c r="G929" s="20">
        <v>10000000</v>
      </c>
      <c r="H929" s="20">
        <v>9700000</v>
      </c>
      <c r="I929" s="20">
        <v>9400000</v>
      </c>
      <c r="J929" s="20">
        <v>9000000</v>
      </c>
      <c r="K929" s="25">
        <v>9990000</v>
      </c>
      <c r="L929" s="20">
        <f t="shared" si="60"/>
        <v>-10000</v>
      </c>
      <c r="M929" s="22">
        <f t="shared" si="61"/>
        <v>0.85</v>
      </c>
      <c r="N929" s="23" t="str">
        <f>IFERROR(VLOOKUP(A929,'[1]CT AR'!$1:$1048576,2,0),"")</f>
        <v/>
      </c>
      <c r="O929" s="24" t="str">
        <f t="shared" ca="1" si="62"/>
        <v/>
      </c>
      <c r="P929" t="str">
        <f t="shared" si="63"/>
        <v/>
      </c>
    </row>
    <row r="930" spans="1:16" x14ac:dyDescent="0.3">
      <c r="A930" t="s">
        <v>6540</v>
      </c>
      <c r="B930" t="str">
        <f>IFERROR(VLOOKUP(A930,'[1]TS Autopress'!$1:$1048576,2,0),"")</f>
        <v/>
      </c>
      <c r="C930" s="19" t="str">
        <f>IFERROR(VLOOKUP(A930,'[1]TS Autopress'!$1:$1048576,3,0),"")</f>
        <v/>
      </c>
      <c r="D930" s="20">
        <v>7900000</v>
      </c>
      <c r="E930" s="20">
        <v>5800000</v>
      </c>
      <c r="F930" s="13" t="s">
        <v>4033</v>
      </c>
      <c r="G930" s="20">
        <v>7900000</v>
      </c>
      <c r="H930" s="20">
        <v>7663000</v>
      </c>
      <c r="I930" s="20">
        <v>7426000</v>
      </c>
      <c r="J930" s="20">
        <v>7110000</v>
      </c>
      <c r="K930" s="25">
        <v>7490000</v>
      </c>
      <c r="L930" s="20">
        <f t="shared" si="60"/>
        <v>-410000</v>
      </c>
      <c r="M930" s="22">
        <f t="shared" si="61"/>
        <v>0.73417721518987344</v>
      </c>
      <c r="N930" s="23" t="str">
        <f>IFERROR(VLOOKUP(A930,'[1]CT AR'!$1:$1048576,2,0),"")</f>
        <v/>
      </c>
      <c r="O930" s="24" t="str">
        <f t="shared" ca="1" si="62"/>
        <v/>
      </c>
      <c r="P930" t="str">
        <f t="shared" si="63"/>
        <v/>
      </c>
    </row>
    <row r="931" spans="1:16" x14ac:dyDescent="0.3">
      <c r="A931" t="s">
        <v>1738</v>
      </c>
      <c r="B931" t="str">
        <f>IFERROR(VLOOKUP(A931,'[1]TS Autopress'!$1:$1048576,2,0),"")</f>
        <v/>
      </c>
      <c r="C931" s="19" t="str">
        <f>IFERROR(VLOOKUP(A931,'[1]TS Autopress'!$1:$1048576,3,0),"")</f>
        <v/>
      </c>
      <c r="D931" s="20">
        <v>16800000</v>
      </c>
      <c r="E931" s="20">
        <v>13000000</v>
      </c>
      <c r="F931" s="13" t="s">
        <v>4033</v>
      </c>
      <c r="G931" s="20">
        <v>16800000</v>
      </c>
      <c r="H931" s="20">
        <v>16296000</v>
      </c>
      <c r="I931" s="20">
        <v>15792000</v>
      </c>
      <c r="J931" s="20">
        <v>15120000</v>
      </c>
      <c r="K931" s="25">
        <v>15990000</v>
      </c>
      <c r="L931" s="20">
        <f t="shared" si="60"/>
        <v>-810000</v>
      </c>
      <c r="M931" s="22">
        <f t="shared" si="61"/>
        <v>0.77380952380952384</v>
      </c>
      <c r="N931" s="23">
        <f>IFERROR(VLOOKUP(A931,'[1]CT AR'!$1:$1048576,2,0),"")</f>
        <v>45257.661111111112</v>
      </c>
      <c r="O931" s="24">
        <f t="shared" ca="1" si="62"/>
        <v>937.3388888888876</v>
      </c>
      <c r="P931" t="str">
        <f t="shared" si="63"/>
        <v>BAJO MERCADO</v>
      </c>
    </row>
    <row r="932" spans="1:16" x14ac:dyDescent="0.3">
      <c r="A932" t="s">
        <v>6566</v>
      </c>
      <c r="B932" t="str">
        <f>IFERROR(VLOOKUP(A932,'[1]TS Autopress'!$1:$1048576,2,0),"")</f>
        <v/>
      </c>
      <c r="C932" s="19" t="str">
        <f>IFERROR(VLOOKUP(A932,'[1]TS Autopress'!$1:$1048576,3,0),"")</f>
        <v/>
      </c>
      <c r="D932" s="20">
        <v>12700000</v>
      </c>
      <c r="E932" s="20">
        <v>10400000</v>
      </c>
      <c r="F932" s="13" t="s">
        <v>4033</v>
      </c>
      <c r="G932" s="20">
        <v>12700000</v>
      </c>
      <c r="H932" s="20">
        <v>12319000</v>
      </c>
      <c r="I932" s="20">
        <v>11938000</v>
      </c>
      <c r="J932" s="20">
        <v>11430000</v>
      </c>
      <c r="K932" s="25">
        <v>12690000</v>
      </c>
      <c r="L932" s="20">
        <f t="shared" si="60"/>
        <v>-10000</v>
      </c>
      <c r="M932" s="22">
        <f t="shared" si="61"/>
        <v>0.81889763779527558</v>
      </c>
      <c r="N932" s="23" t="str">
        <f>IFERROR(VLOOKUP(A932,'[1]CT AR'!$1:$1048576,2,0),"")</f>
        <v/>
      </c>
      <c r="O932" s="24" t="str">
        <f t="shared" ca="1" si="62"/>
        <v/>
      </c>
      <c r="P932" t="str">
        <f t="shared" si="63"/>
        <v/>
      </c>
    </row>
    <row r="933" spans="1:16" x14ac:dyDescent="0.3">
      <c r="A933" t="s">
        <v>6567</v>
      </c>
      <c r="B933" t="str">
        <f>IFERROR(VLOOKUP(A933,'[1]TS Autopress'!$1:$1048576,2,0),"")</f>
        <v/>
      </c>
      <c r="C933" s="19" t="str">
        <f>IFERROR(VLOOKUP(A933,'[1]TS Autopress'!$1:$1048576,3,0),"")</f>
        <v/>
      </c>
      <c r="D933" s="20">
        <v>7050000</v>
      </c>
      <c r="E933" s="20">
        <v>6000000</v>
      </c>
      <c r="F933" s="13" t="s">
        <v>5398</v>
      </c>
      <c r="G933" s="20">
        <v>7261500</v>
      </c>
      <c r="H933" s="20">
        <v>7050000</v>
      </c>
      <c r="I933" s="20">
        <v>6979500</v>
      </c>
      <c r="J933" s="20">
        <v>6556500</v>
      </c>
      <c r="K933" s="25">
        <v>7290000</v>
      </c>
      <c r="L933" s="20">
        <f t="shared" si="60"/>
        <v>240000</v>
      </c>
      <c r="M933" s="22">
        <f t="shared" si="61"/>
        <v>0.85106382978723405</v>
      </c>
      <c r="N933" s="23" t="str">
        <f>IFERROR(VLOOKUP(A933,'[1]CT AR'!$1:$1048576,2,0),"")</f>
        <v/>
      </c>
      <c r="O933" s="24" t="str">
        <f t="shared" ca="1" si="62"/>
        <v/>
      </c>
      <c r="P933" t="str">
        <f t="shared" si="63"/>
        <v/>
      </c>
    </row>
    <row r="934" spans="1:16" x14ac:dyDescent="0.3">
      <c r="A934" t="s">
        <v>6568</v>
      </c>
      <c r="B934" t="str">
        <f>IFERROR(VLOOKUP(A934,'[1]TS Autopress'!$1:$1048576,2,0),"")</f>
        <v/>
      </c>
      <c r="C934" s="19" t="str">
        <f>IFERROR(VLOOKUP(A934,'[1]TS Autopress'!$1:$1048576,3,0),"")</f>
        <v/>
      </c>
      <c r="D934" s="20">
        <v>12600000</v>
      </c>
      <c r="E934" s="20">
        <v>6000000</v>
      </c>
      <c r="F934" s="13" t="s">
        <v>5398</v>
      </c>
      <c r="G934" s="20">
        <v>12978000</v>
      </c>
      <c r="H934" s="20">
        <v>12600000</v>
      </c>
      <c r="I934" s="20">
        <v>12474000</v>
      </c>
      <c r="J934" s="20">
        <v>11718000</v>
      </c>
      <c r="K934" s="25">
        <v>7290000</v>
      </c>
      <c r="L934" s="20">
        <f t="shared" si="60"/>
        <v>-5310000</v>
      </c>
      <c r="M934" s="22">
        <f t="shared" si="61"/>
        <v>0.47619047619047616</v>
      </c>
      <c r="N934" s="23" t="str">
        <f>IFERROR(VLOOKUP(A934,'[1]CT AR'!$1:$1048576,2,0),"")</f>
        <v/>
      </c>
      <c r="O934" s="24" t="str">
        <f t="shared" ca="1" si="62"/>
        <v/>
      </c>
      <c r="P934" t="str">
        <f t="shared" si="63"/>
        <v/>
      </c>
    </row>
    <row r="935" spans="1:16" x14ac:dyDescent="0.3">
      <c r="A935" t="s">
        <v>6569</v>
      </c>
      <c r="B935" t="str">
        <f>IFERROR(VLOOKUP(A935,'[1]TS Autopress'!$1:$1048576,2,0),"")</f>
        <v/>
      </c>
      <c r="C935" s="19" t="str">
        <f>IFERROR(VLOOKUP(A935,'[1]TS Autopress'!$1:$1048576,3,0),"")</f>
        <v/>
      </c>
      <c r="D935" s="20">
        <v>12700000</v>
      </c>
      <c r="E935" s="20">
        <v>10500000</v>
      </c>
      <c r="F935" s="13" t="s">
        <v>5398</v>
      </c>
      <c r="G935" s="20">
        <v>13081000</v>
      </c>
      <c r="H935" s="20">
        <v>12700000</v>
      </c>
      <c r="I935" s="20">
        <v>12573000</v>
      </c>
      <c r="J935" s="20">
        <v>11811000</v>
      </c>
      <c r="K935" s="25">
        <v>12690000</v>
      </c>
      <c r="L935" s="20">
        <f t="shared" si="60"/>
        <v>-10000</v>
      </c>
      <c r="M935" s="22">
        <f t="shared" si="61"/>
        <v>0.82677165354330706</v>
      </c>
      <c r="N935" s="23" t="str">
        <f>IFERROR(VLOOKUP(A935,'[1]CT AR'!$1:$1048576,2,0),"")</f>
        <v/>
      </c>
      <c r="O935" s="24" t="str">
        <f t="shared" ca="1" si="62"/>
        <v/>
      </c>
      <c r="P935" t="str">
        <f t="shared" si="63"/>
        <v/>
      </c>
    </row>
    <row r="936" spans="1:16" x14ac:dyDescent="0.3">
      <c r="A936" t="s">
        <v>6568</v>
      </c>
      <c r="B936" t="str">
        <f>IFERROR(VLOOKUP(A936,'[1]TS Autopress'!$1:$1048576,2,0),"")</f>
        <v/>
      </c>
      <c r="C936" s="19" t="str">
        <f>IFERROR(VLOOKUP(A936,'[1]TS Autopress'!$1:$1048576,3,0),"")</f>
        <v/>
      </c>
      <c r="D936" s="20">
        <v>12600000</v>
      </c>
      <c r="E936" s="20">
        <v>10500000</v>
      </c>
      <c r="F936" s="13" t="s">
        <v>5398</v>
      </c>
      <c r="G936" s="20">
        <v>12978000</v>
      </c>
      <c r="H936" s="20">
        <v>12600000</v>
      </c>
      <c r="I936" s="20">
        <v>12474000</v>
      </c>
      <c r="J936" s="20">
        <v>11718000</v>
      </c>
      <c r="K936" s="25">
        <v>12690000</v>
      </c>
      <c r="L936" s="20">
        <f t="shared" si="60"/>
        <v>90000</v>
      </c>
      <c r="M936" s="22">
        <f t="shared" si="61"/>
        <v>0.83333333333333337</v>
      </c>
      <c r="N936" s="23" t="str">
        <f>IFERROR(VLOOKUP(A936,'[1]CT AR'!$1:$1048576,2,0),"")</f>
        <v/>
      </c>
      <c r="O936" s="24" t="str">
        <f t="shared" ca="1" si="62"/>
        <v/>
      </c>
      <c r="P936" t="str">
        <f t="shared" si="63"/>
        <v/>
      </c>
    </row>
    <row r="937" spans="1:16" x14ac:dyDescent="0.3">
      <c r="A937" t="s">
        <v>6570</v>
      </c>
      <c r="B937" t="str">
        <f>IFERROR(VLOOKUP(A937,'[1]TS Autopress'!$1:$1048576,2,0),"")</f>
        <v/>
      </c>
      <c r="C937" s="19" t="str">
        <f>IFERROR(VLOOKUP(A937,'[1]TS Autopress'!$1:$1048576,3,0),"")</f>
        <v/>
      </c>
      <c r="D937" s="20">
        <v>7700000</v>
      </c>
      <c r="E937" s="20">
        <v>6300000</v>
      </c>
      <c r="F937" s="13" t="s">
        <v>5398</v>
      </c>
      <c r="G937" s="20">
        <v>7931000</v>
      </c>
      <c r="H937" s="20">
        <v>7700000</v>
      </c>
      <c r="I937" s="20">
        <v>7623000</v>
      </c>
      <c r="J937" s="20">
        <v>7161000</v>
      </c>
      <c r="K937" s="25">
        <v>7690000</v>
      </c>
      <c r="L937" s="20">
        <f t="shared" si="60"/>
        <v>-10000</v>
      </c>
      <c r="M937" s="22">
        <f t="shared" si="61"/>
        <v>0.81818181818181823</v>
      </c>
      <c r="N937" s="23" t="str">
        <f>IFERROR(VLOOKUP(A937,'[1]CT AR'!$1:$1048576,2,0),"")</f>
        <v/>
      </c>
      <c r="O937" s="24" t="str">
        <f t="shared" ca="1" si="62"/>
        <v/>
      </c>
      <c r="P937" t="str">
        <f t="shared" si="63"/>
        <v/>
      </c>
    </row>
    <row r="938" spans="1:16" x14ac:dyDescent="0.3">
      <c r="A938" t="s">
        <v>6571</v>
      </c>
      <c r="B938" t="str">
        <f>IFERROR(VLOOKUP(A938,'[1]TS Autopress'!$1:$1048576,2,0),"")</f>
        <v/>
      </c>
      <c r="C938" s="19" t="str">
        <f>IFERROR(VLOOKUP(A938,'[1]TS Autopress'!$1:$1048576,3,0),"")</f>
        <v/>
      </c>
      <c r="D938" s="20">
        <v>16000000</v>
      </c>
      <c r="E938" s="20">
        <v>13000000</v>
      </c>
      <c r="F938" s="13" t="s">
        <v>5398</v>
      </c>
      <c r="G938" s="20">
        <v>16480000</v>
      </c>
      <c r="H938" s="20">
        <v>16000000</v>
      </c>
      <c r="I938" s="20">
        <v>15840000</v>
      </c>
      <c r="J938" s="20">
        <v>14880000</v>
      </c>
      <c r="K938" s="25">
        <v>15290000</v>
      </c>
      <c r="L938" s="20">
        <f t="shared" si="60"/>
        <v>-710000</v>
      </c>
      <c r="M938" s="22">
        <f t="shared" si="61"/>
        <v>0.8125</v>
      </c>
      <c r="N938" s="23" t="str">
        <f>IFERROR(VLOOKUP(A938,'[1]CT AR'!$1:$1048576,2,0),"")</f>
        <v/>
      </c>
      <c r="O938" s="24" t="str">
        <f t="shared" ca="1" si="62"/>
        <v/>
      </c>
      <c r="P938" t="str">
        <f t="shared" si="63"/>
        <v/>
      </c>
    </row>
    <row r="939" spans="1:16" x14ac:dyDescent="0.3">
      <c r="A939" t="s">
        <v>6572</v>
      </c>
      <c r="B939" t="str">
        <f>IFERROR(VLOOKUP(A939,'[1]TS Autopress'!$1:$1048576,2,0),"")</f>
        <v/>
      </c>
      <c r="C939" s="19" t="str">
        <f>IFERROR(VLOOKUP(A939,'[1]TS Autopress'!$1:$1048576,3,0),"")</f>
        <v/>
      </c>
      <c r="D939" s="20">
        <v>15500000</v>
      </c>
      <c r="E939" s="20">
        <v>12500000</v>
      </c>
      <c r="F939" s="13" t="s">
        <v>5398</v>
      </c>
      <c r="G939" s="20">
        <v>15965000</v>
      </c>
      <c r="H939" s="20">
        <v>15500000</v>
      </c>
      <c r="I939" s="20">
        <v>15345000</v>
      </c>
      <c r="J939" s="20">
        <v>14415000</v>
      </c>
      <c r="K939" s="25">
        <v>15290000</v>
      </c>
      <c r="L939" s="20">
        <f t="shared" si="60"/>
        <v>-210000</v>
      </c>
      <c r="M939" s="22">
        <f t="shared" si="61"/>
        <v>0.80645161290322576</v>
      </c>
      <c r="N939" s="23" t="str">
        <f>IFERROR(VLOOKUP(A939,'[1]CT AR'!$1:$1048576,2,0),"")</f>
        <v/>
      </c>
      <c r="O939" s="24" t="str">
        <f t="shared" ca="1" si="62"/>
        <v/>
      </c>
      <c r="P939" t="str">
        <f t="shared" si="63"/>
        <v/>
      </c>
    </row>
    <row r="940" spans="1:16" x14ac:dyDescent="0.3">
      <c r="A940" t="s">
        <v>6573</v>
      </c>
      <c r="B940" t="str">
        <f>IFERROR(VLOOKUP(A940,'[1]TS Autopress'!$1:$1048576,2,0),"")</f>
        <v/>
      </c>
      <c r="C940" s="19" t="str">
        <f>IFERROR(VLOOKUP(A940,'[1]TS Autopress'!$1:$1048576,3,0),"")</f>
        <v/>
      </c>
      <c r="D940" s="20">
        <v>25000000</v>
      </c>
      <c r="E940" s="20">
        <v>20500000</v>
      </c>
      <c r="F940" s="13" t="s">
        <v>4033</v>
      </c>
      <c r="G940" s="20">
        <v>25000000</v>
      </c>
      <c r="H940" s="20">
        <v>24250000</v>
      </c>
      <c r="I940" s="20">
        <v>23500000</v>
      </c>
      <c r="J940" s="20">
        <v>22500000</v>
      </c>
      <c r="K940" s="25">
        <v>24990000</v>
      </c>
      <c r="L940" s="20">
        <f t="shared" si="60"/>
        <v>-10000</v>
      </c>
      <c r="M940" s="22">
        <f t="shared" si="61"/>
        <v>0.82</v>
      </c>
      <c r="N940" s="23" t="str">
        <f>IFERROR(VLOOKUP(A940,'[1]CT AR'!$1:$1048576,2,0),"")</f>
        <v/>
      </c>
      <c r="O940" s="24" t="str">
        <f t="shared" ca="1" si="62"/>
        <v/>
      </c>
      <c r="P940" t="str">
        <f t="shared" si="63"/>
        <v/>
      </c>
    </row>
    <row r="941" spans="1:16" x14ac:dyDescent="0.3">
      <c r="A941" t="s">
        <v>6574</v>
      </c>
      <c r="B941" t="str">
        <f>IFERROR(VLOOKUP(A941,'[1]TS Autopress'!$1:$1048576,2,0),"")</f>
        <v/>
      </c>
      <c r="C941" s="19" t="str">
        <f>IFERROR(VLOOKUP(A941,'[1]TS Autopress'!$1:$1048576,3,0),"")</f>
        <v/>
      </c>
      <c r="D941" s="20">
        <v>8900000</v>
      </c>
      <c r="E941" s="20">
        <v>7400000</v>
      </c>
      <c r="F941" s="13" t="s">
        <v>4033</v>
      </c>
      <c r="G941" s="20">
        <v>8900000</v>
      </c>
      <c r="H941" s="20">
        <v>8633000</v>
      </c>
      <c r="I941" s="20">
        <v>8366000</v>
      </c>
      <c r="J941" s="20">
        <v>8010000</v>
      </c>
      <c r="K941" s="25">
        <v>8990000</v>
      </c>
      <c r="L941" s="20">
        <f t="shared" si="60"/>
        <v>90000</v>
      </c>
      <c r="M941" s="22">
        <f t="shared" si="61"/>
        <v>0.8314606741573034</v>
      </c>
      <c r="N941" s="23" t="str">
        <f>IFERROR(VLOOKUP(A941,'[1]CT AR'!$1:$1048576,2,0),"")</f>
        <v/>
      </c>
      <c r="O941" s="24" t="str">
        <f t="shared" ca="1" si="62"/>
        <v/>
      </c>
      <c r="P941" t="str">
        <f t="shared" si="63"/>
        <v/>
      </c>
    </row>
    <row r="942" spans="1:16" x14ac:dyDescent="0.3">
      <c r="A942" t="s">
        <v>6575</v>
      </c>
      <c r="B942" t="str">
        <f>IFERROR(VLOOKUP(A942,'[1]TS Autopress'!$1:$1048576,2,0),"")</f>
        <v/>
      </c>
      <c r="C942" s="19" t="str">
        <f>IFERROR(VLOOKUP(A942,'[1]TS Autopress'!$1:$1048576,3,0),"")</f>
        <v/>
      </c>
      <c r="D942" s="20">
        <v>16900000</v>
      </c>
      <c r="E942" s="20">
        <v>13500000</v>
      </c>
      <c r="F942" s="13" t="s">
        <v>4033</v>
      </c>
      <c r="G942" s="20">
        <v>16900000</v>
      </c>
      <c r="H942" s="20">
        <v>16393000</v>
      </c>
      <c r="I942" s="20">
        <v>15886000</v>
      </c>
      <c r="J942" s="20">
        <v>15210000</v>
      </c>
      <c r="K942" s="25">
        <v>16490000</v>
      </c>
      <c r="L942" s="20">
        <f t="shared" si="60"/>
        <v>-410000</v>
      </c>
      <c r="M942" s="22">
        <f t="shared" si="61"/>
        <v>0.79881656804733725</v>
      </c>
      <c r="N942" s="23" t="str">
        <f>IFERROR(VLOOKUP(A942,'[1]CT AR'!$1:$1048576,2,0),"")</f>
        <v/>
      </c>
      <c r="O942" s="24" t="str">
        <f t="shared" ca="1" si="62"/>
        <v/>
      </c>
      <c r="P942" t="str">
        <f t="shared" si="63"/>
        <v/>
      </c>
    </row>
    <row r="943" spans="1:16" x14ac:dyDescent="0.3">
      <c r="A943" t="s">
        <v>6576</v>
      </c>
      <c r="B943" t="str">
        <f>IFERROR(VLOOKUP(A943,'[1]TS Autopress'!$1:$1048576,2,0),"")</f>
        <v/>
      </c>
      <c r="C943" s="19" t="str">
        <f>IFERROR(VLOOKUP(A943,'[1]TS Autopress'!$1:$1048576,3,0),"")</f>
        <v/>
      </c>
      <c r="D943" s="20">
        <v>10100000</v>
      </c>
      <c r="E943" s="20">
        <v>7700000</v>
      </c>
      <c r="F943" s="13" t="s">
        <v>4033</v>
      </c>
      <c r="G943" s="20">
        <v>10100000</v>
      </c>
      <c r="H943" s="20">
        <v>9797000</v>
      </c>
      <c r="I943" s="20">
        <v>9494000</v>
      </c>
      <c r="J943" s="20">
        <v>9090000</v>
      </c>
      <c r="K943" s="25">
        <v>9590000</v>
      </c>
      <c r="L943" s="20">
        <f t="shared" si="60"/>
        <v>-510000</v>
      </c>
      <c r="M943" s="22">
        <f t="shared" si="61"/>
        <v>0.76237623762376239</v>
      </c>
      <c r="N943" s="23" t="str">
        <f>IFERROR(VLOOKUP(A943,'[1]CT AR'!$1:$1048576,2,0),"")</f>
        <v/>
      </c>
      <c r="O943" s="24" t="str">
        <f t="shared" ca="1" si="62"/>
        <v/>
      </c>
      <c r="P943" t="str">
        <f t="shared" si="63"/>
        <v/>
      </c>
    </row>
    <row r="944" spans="1:16" x14ac:dyDescent="0.3">
      <c r="A944" t="s">
        <v>6577</v>
      </c>
      <c r="B944" t="str">
        <f>IFERROR(VLOOKUP(A944,'[1]TS Autopress'!$1:$1048576,2,0),"")</f>
        <v/>
      </c>
      <c r="C944" s="19" t="str">
        <f>IFERROR(VLOOKUP(A944,'[1]TS Autopress'!$1:$1048576,3,0),"")</f>
        <v/>
      </c>
      <c r="D944" s="20">
        <v>39800000</v>
      </c>
      <c r="E944" s="20">
        <v>35000000</v>
      </c>
      <c r="F944" s="13" t="s">
        <v>4033</v>
      </c>
      <c r="G944" s="20">
        <v>39800000</v>
      </c>
      <c r="H944" s="20">
        <v>38606000</v>
      </c>
      <c r="I944" s="20">
        <v>37412000</v>
      </c>
      <c r="J944" s="20">
        <v>35820000</v>
      </c>
      <c r="K944" s="25">
        <v>39990000</v>
      </c>
      <c r="L944" s="20">
        <f t="shared" si="60"/>
        <v>190000</v>
      </c>
      <c r="M944" s="22">
        <f t="shared" si="61"/>
        <v>0.87939698492462315</v>
      </c>
      <c r="N944" s="23" t="str">
        <f>IFERROR(VLOOKUP(A944,'[1]CT AR'!$1:$1048576,2,0),"")</f>
        <v/>
      </c>
      <c r="O944" s="24" t="str">
        <f t="shared" ca="1" si="62"/>
        <v/>
      </c>
      <c r="P944" t="str">
        <f t="shared" si="63"/>
        <v/>
      </c>
    </row>
    <row r="945" spans="1:16" x14ac:dyDescent="0.3">
      <c r="A945" t="s">
        <v>6578</v>
      </c>
      <c r="B945" t="str">
        <f>IFERROR(VLOOKUP(A945,'[1]TS Autopress'!$1:$1048576,2,0),"")</f>
        <v/>
      </c>
      <c r="C945" s="19" t="str">
        <f>IFERROR(VLOOKUP(A945,'[1]TS Autopress'!$1:$1048576,3,0),"")</f>
        <v/>
      </c>
      <c r="D945" s="20">
        <v>18800000</v>
      </c>
      <c r="E945" s="20">
        <v>15500000</v>
      </c>
      <c r="F945" s="13" t="s">
        <v>4033</v>
      </c>
      <c r="G945" s="20">
        <v>18800000</v>
      </c>
      <c r="H945" s="20">
        <v>18236000</v>
      </c>
      <c r="I945" s="20">
        <v>17672000</v>
      </c>
      <c r="J945" s="20">
        <v>16920000</v>
      </c>
      <c r="K945" s="25">
        <v>18990000</v>
      </c>
      <c r="L945" s="20">
        <f t="shared" si="60"/>
        <v>190000</v>
      </c>
      <c r="M945" s="22">
        <f t="shared" si="61"/>
        <v>0.82446808510638303</v>
      </c>
      <c r="N945" s="23" t="str">
        <f>IFERROR(VLOOKUP(A945,'[1]CT AR'!$1:$1048576,2,0),"")</f>
        <v/>
      </c>
      <c r="O945" s="24" t="str">
        <f t="shared" ca="1" si="62"/>
        <v/>
      </c>
      <c r="P945" t="str">
        <f t="shared" si="63"/>
        <v/>
      </c>
    </row>
    <row r="946" spans="1:16" x14ac:dyDescent="0.3">
      <c r="A946" t="s">
        <v>6579</v>
      </c>
      <c r="B946" t="str">
        <f>IFERROR(VLOOKUP(A946,'[1]TS Autopress'!$1:$1048576,2,0),"")</f>
        <v/>
      </c>
      <c r="C946" s="19" t="str">
        <f>IFERROR(VLOOKUP(A946,'[1]TS Autopress'!$1:$1048576,3,0),"")</f>
        <v/>
      </c>
      <c r="D946" s="20">
        <v>21700000</v>
      </c>
      <c r="E946" s="20">
        <v>18000000</v>
      </c>
      <c r="F946" s="13" t="s">
        <v>4033</v>
      </c>
      <c r="G946" s="20">
        <v>21700000</v>
      </c>
      <c r="H946" s="20">
        <v>21049000</v>
      </c>
      <c r="I946" s="20">
        <v>20398000</v>
      </c>
      <c r="J946" s="20">
        <v>19530000</v>
      </c>
      <c r="K946" s="25">
        <v>21590000</v>
      </c>
      <c r="L946" s="20">
        <f t="shared" si="60"/>
        <v>-110000</v>
      </c>
      <c r="M946" s="22">
        <f t="shared" si="61"/>
        <v>0.82949308755760365</v>
      </c>
      <c r="N946" s="23" t="str">
        <f>IFERROR(VLOOKUP(A946,'[1]CT AR'!$1:$1048576,2,0),"")</f>
        <v/>
      </c>
      <c r="O946" s="24" t="str">
        <f t="shared" ca="1" si="62"/>
        <v/>
      </c>
      <c r="P946" t="str">
        <f t="shared" si="63"/>
        <v/>
      </c>
    </row>
    <row r="947" spans="1:16" x14ac:dyDescent="0.3">
      <c r="A947" t="s">
        <v>6580</v>
      </c>
      <c r="B947" t="str">
        <f>IFERROR(VLOOKUP(A947,'[1]TS Autopress'!$1:$1048576,2,0),"")</f>
        <v/>
      </c>
      <c r="C947" s="19" t="str">
        <f>IFERROR(VLOOKUP(A947,'[1]TS Autopress'!$1:$1048576,3,0),"")</f>
        <v/>
      </c>
      <c r="D947" s="20">
        <v>26600000</v>
      </c>
      <c r="E947" s="20">
        <v>22000000</v>
      </c>
      <c r="F947" s="13" t="s">
        <v>4033</v>
      </c>
      <c r="G947" s="20">
        <v>26600000</v>
      </c>
      <c r="H947" s="20">
        <v>25802000</v>
      </c>
      <c r="I947" s="20">
        <v>25004000</v>
      </c>
      <c r="J947" s="20">
        <v>23940000</v>
      </c>
      <c r="K947" s="25">
        <v>26290000</v>
      </c>
      <c r="L947" s="20">
        <f t="shared" si="60"/>
        <v>-310000</v>
      </c>
      <c r="M947" s="22">
        <f t="shared" si="61"/>
        <v>0.82706766917293228</v>
      </c>
      <c r="N947" s="23" t="str">
        <f>IFERROR(VLOOKUP(A947,'[1]CT AR'!$1:$1048576,2,0),"")</f>
        <v/>
      </c>
      <c r="O947" s="24" t="str">
        <f t="shared" ca="1" si="62"/>
        <v/>
      </c>
      <c r="P947" t="str">
        <f t="shared" si="63"/>
        <v/>
      </c>
    </row>
    <row r="948" spans="1:16" x14ac:dyDescent="0.3">
      <c r="A948" t="s">
        <v>6581</v>
      </c>
      <c r="B948" t="str">
        <f>IFERROR(VLOOKUP(A948,'[1]TS Autopress'!$1:$1048576,2,0),"")</f>
        <v/>
      </c>
      <c r="C948" s="19" t="str">
        <f>IFERROR(VLOOKUP(A948,'[1]TS Autopress'!$1:$1048576,3,0),"")</f>
        <v/>
      </c>
      <c r="D948" s="20">
        <v>10800000</v>
      </c>
      <c r="E948" s="20">
        <v>9200000</v>
      </c>
      <c r="F948" s="13" t="s">
        <v>4033</v>
      </c>
      <c r="G948" s="20">
        <v>10800000</v>
      </c>
      <c r="H948" s="20">
        <v>10476000</v>
      </c>
      <c r="I948" s="20">
        <v>10152000</v>
      </c>
      <c r="J948" s="20">
        <v>9720000</v>
      </c>
      <c r="K948" s="25">
        <v>11190000</v>
      </c>
      <c r="L948" s="20">
        <f t="shared" si="60"/>
        <v>390000</v>
      </c>
      <c r="M948" s="22">
        <f t="shared" si="61"/>
        <v>0.85185185185185186</v>
      </c>
      <c r="N948" s="23" t="str">
        <f>IFERROR(VLOOKUP(A948,'[1]CT AR'!$1:$1048576,2,0),"")</f>
        <v/>
      </c>
      <c r="O948" s="24" t="str">
        <f t="shared" ca="1" si="62"/>
        <v/>
      </c>
      <c r="P948" t="str">
        <f t="shared" si="63"/>
        <v/>
      </c>
    </row>
    <row r="949" spans="1:16" x14ac:dyDescent="0.3">
      <c r="A949" t="s">
        <v>6582</v>
      </c>
      <c r="B949" t="str">
        <f>IFERROR(VLOOKUP(A949,'[1]TS Autopress'!$1:$1048576,2,0),"")</f>
        <v/>
      </c>
      <c r="C949" s="19" t="str">
        <f>IFERROR(VLOOKUP(A949,'[1]TS Autopress'!$1:$1048576,3,0),"")</f>
        <v/>
      </c>
      <c r="D949" s="20">
        <v>21600000</v>
      </c>
      <c r="E949" s="20">
        <v>18500000</v>
      </c>
      <c r="F949" s="13" t="s">
        <v>4033</v>
      </c>
      <c r="G949" s="20">
        <v>21600000</v>
      </c>
      <c r="H949" s="20">
        <v>20952000</v>
      </c>
      <c r="I949" s="20">
        <v>20304000</v>
      </c>
      <c r="J949" s="20">
        <v>19440000</v>
      </c>
      <c r="K949" s="25">
        <v>21990000</v>
      </c>
      <c r="L949" s="20">
        <f t="shared" si="60"/>
        <v>390000</v>
      </c>
      <c r="M949" s="22">
        <f t="shared" si="61"/>
        <v>0.85648148148148151</v>
      </c>
      <c r="N949" s="23" t="str">
        <f>IFERROR(VLOOKUP(A949,'[1]CT AR'!$1:$1048576,2,0),"")</f>
        <v/>
      </c>
      <c r="O949" s="24" t="str">
        <f t="shared" ca="1" si="62"/>
        <v/>
      </c>
      <c r="P949" t="str">
        <f t="shared" si="63"/>
        <v/>
      </c>
    </row>
    <row r="950" spans="1:16" x14ac:dyDescent="0.3">
      <c r="A950" t="s">
        <v>6583</v>
      </c>
      <c r="B950" t="str">
        <f>IFERROR(VLOOKUP(A950,'[1]TS Autopress'!$1:$1048576,2,0),"")</f>
        <v/>
      </c>
      <c r="C950" s="19" t="str">
        <f>IFERROR(VLOOKUP(A950,'[1]TS Autopress'!$1:$1048576,3,0),"")</f>
        <v/>
      </c>
      <c r="D950" s="20">
        <v>6200000</v>
      </c>
      <c r="E950" s="20">
        <v>5000000</v>
      </c>
      <c r="F950" s="13" t="s">
        <v>4033</v>
      </c>
      <c r="G950" s="20">
        <v>6200000</v>
      </c>
      <c r="H950" s="20">
        <v>6014000</v>
      </c>
      <c r="I950" s="20">
        <v>5828000</v>
      </c>
      <c r="J950" s="20">
        <v>5580000</v>
      </c>
      <c r="K950" s="25">
        <v>6190000</v>
      </c>
      <c r="L950" s="20">
        <f t="shared" si="60"/>
        <v>-10000</v>
      </c>
      <c r="M950" s="22">
        <f t="shared" si="61"/>
        <v>0.80645161290322576</v>
      </c>
      <c r="N950" s="23" t="str">
        <f>IFERROR(VLOOKUP(A950,'[1]CT AR'!$1:$1048576,2,0),"")</f>
        <v/>
      </c>
      <c r="O950" s="24" t="str">
        <f t="shared" ca="1" si="62"/>
        <v/>
      </c>
      <c r="P950" t="str">
        <f t="shared" si="63"/>
        <v/>
      </c>
    </row>
    <row r="951" spans="1:16" x14ac:dyDescent="0.3">
      <c r="A951" t="s">
        <v>6584</v>
      </c>
      <c r="B951" t="str">
        <f>IFERROR(VLOOKUP(A951,'[1]TS Autopress'!$1:$1048576,2,0),"")</f>
        <v/>
      </c>
      <c r="C951" s="19" t="str">
        <f>IFERROR(VLOOKUP(A951,'[1]TS Autopress'!$1:$1048576,3,0),"")</f>
        <v/>
      </c>
      <c r="D951" s="20">
        <v>15200000</v>
      </c>
      <c r="E951" s="20">
        <v>11800000</v>
      </c>
      <c r="F951" s="13" t="s">
        <v>4033</v>
      </c>
      <c r="G951" s="20">
        <v>15200000</v>
      </c>
      <c r="H951" s="20">
        <v>14744000</v>
      </c>
      <c r="I951" s="20">
        <v>14288000</v>
      </c>
      <c r="J951" s="20">
        <v>13680000</v>
      </c>
      <c r="K951" s="25">
        <v>14990000</v>
      </c>
      <c r="L951" s="20">
        <f t="shared" si="60"/>
        <v>-210000</v>
      </c>
      <c r="M951" s="22">
        <f t="shared" si="61"/>
        <v>0.77631578947368418</v>
      </c>
      <c r="N951" s="23" t="str">
        <f>IFERROR(VLOOKUP(A951,'[1]CT AR'!$1:$1048576,2,0),"")</f>
        <v/>
      </c>
      <c r="O951" s="24" t="str">
        <f t="shared" ca="1" si="62"/>
        <v/>
      </c>
      <c r="P951" t="str">
        <f t="shared" si="63"/>
        <v/>
      </c>
    </row>
    <row r="952" spans="1:16" x14ac:dyDescent="0.3">
      <c r="A952" t="s">
        <v>6585</v>
      </c>
      <c r="B952" t="str">
        <f>IFERROR(VLOOKUP(A952,'[1]TS Autopress'!$1:$1048576,2,0),"")</f>
        <v/>
      </c>
      <c r="C952" s="19" t="str">
        <f>IFERROR(VLOOKUP(A952,'[1]TS Autopress'!$1:$1048576,3,0),"")</f>
        <v/>
      </c>
      <c r="D952" s="20">
        <v>13000000</v>
      </c>
      <c r="E952" s="20">
        <v>10500000</v>
      </c>
      <c r="F952" s="13" t="s">
        <v>4033</v>
      </c>
      <c r="G952" s="20">
        <v>13000000</v>
      </c>
      <c r="H952" s="20">
        <v>12610000</v>
      </c>
      <c r="I952" s="20">
        <v>12220000</v>
      </c>
      <c r="J952" s="20">
        <v>11700000</v>
      </c>
      <c r="K952" s="25">
        <v>12490000</v>
      </c>
      <c r="L952" s="20">
        <f t="shared" si="60"/>
        <v>-510000</v>
      </c>
      <c r="M952" s="22">
        <f t="shared" si="61"/>
        <v>0.80769230769230771</v>
      </c>
      <c r="N952" s="23" t="str">
        <f>IFERROR(VLOOKUP(A952,'[1]CT AR'!$1:$1048576,2,0),"")</f>
        <v/>
      </c>
      <c r="O952" s="24" t="str">
        <f t="shared" ca="1" si="62"/>
        <v/>
      </c>
      <c r="P952" t="str">
        <f t="shared" si="63"/>
        <v/>
      </c>
    </row>
    <row r="953" spans="1:16" x14ac:dyDescent="0.3">
      <c r="A953" t="s">
        <v>6586</v>
      </c>
      <c r="B953" t="str">
        <f>IFERROR(VLOOKUP(A953,'[1]TS Autopress'!$1:$1048576,2,0),"")</f>
        <v/>
      </c>
      <c r="C953" s="19" t="str">
        <f>IFERROR(VLOOKUP(A953,'[1]TS Autopress'!$1:$1048576,3,0),"")</f>
        <v/>
      </c>
      <c r="D953" s="20">
        <v>13200000</v>
      </c>
      <c r="E953" s="20">
        <v>10800000</v>
      </c>
      <c r="F953" s="13" t="s">
        <v>5399</v>
      </c>
      <c r="G953" s="20">
        <v>12276000</v>
      </c>
      <c r="H953" s="20">
        <v>11880000</v>
      </c>
      <c r="I953" s="20">
        <v>11220000</v>
      </c>
      <c r="J953" s="20">
        <v>10560000</v>
      </c>
      <c r="K953" s="25">
        <v>12990000</v>
      </c>
      <c r="L953" s="20">
        <f t="shared" si="60"/>
        <v>-210000</v>
      </c>
      <c r="M953" s="22">
        <f t="shared" si="61"/>
        <v>0.81818181818181823</v>
      </c>
      <c r="N953" s="23" t="str">
        <f>IFERROR(VLOOKUP(A953,'[1]CT AR'!$1:$1048576,2,0),"")</f>
        <v/>
      </c>
      <c r="O953" s="24" t="str">
        <f t="shared" ca="1" si="62"/>
        <v/>
      </c>
      <c r="P953" t="str">
        <f t="shared" si="63"/>
        <v/>
      </c>
    </row>
    <row r="954" spans="1:16" x14ac:dyDescent="0.3">
      <c r="A954" t="s">
        <v>6587</v>
      </c>
      <c r="B954" t="str">
        <f>IFERROR(VLOOKUP(A954,'[1]TS Autopress'!$1:$1048576,2,0),"")</f>
        <v/>
      </c>
      <c r="C954" s="19" t="str">
        <f>IFERROR(VLOOKUP(A954,'[1]TS Autopress'!$1:$1048576,3,0),"")</f>
        <v/>
      </c>
      <c r="D954" s="20">
        <v>6800000</v>
      </c>
      <c r="E954" s="20">
        <v>4900000</v>
      </c>
      <c r="F954" s="13" t="s">
        <v>5399</v>
      </c>
      <c r="G954" s="20">
        <v>6324000</v>
      </c>
      <c r="H954" s="20">
        <v>6120000</v>
      </c>
      <c r="I954" s="20">
        <v>5780000</v>
      </c>
      <c r="J954" s="20">
        <v>5440000</v>
      </c>
      <c r="K954" s="25">
        <v>5990000</v>
      </c>
      <c r="L954" s="20">
        <f t="shared" si="60"/>
        <v>-810000</v>
      </c>
      <c r="M954" s="22">
        <f t="shared" si="61"/>
        <v>0.72058823529411764</v>
      </c>
      <c r="N954" s="23" t="str">
        <f>IFERROR(VLOOKUP(A954,'[1]CT AR'!$1:$1048576,2,0),"")</f>
        <v/>
      </c>
      <c r="O954" s="24" t="str">
        <f t="shared" ca="1" si="62"/>
        <v/>
      </c>
      <c r="P954" t="str">
        <f t="shared" si="63"/>
        <v/>
      </c>
    </row>
    <row r="955" spans="1:16" x14ac:dyDescent="0.3">
      <c r="A955" t="s">
        <v>6588</v>
      </c>
      <c r="B955" t="str">
        <f>IFERROR(VLOOKUP(A955,'[1]TS Autopress'!$1:$1048576,2,0),"")</f>
        <v/>
      </c>
      <c r="C955" s="19" t="str">
        <f>IFERROR(VLOOKUP(A955,'[1]TS Autopress'!$1:$1048576,3,0),"")</f>
        <v/>
      </c>
      <c r="D955" s="20">
        <v>14700000</v>
      </c>
      <c r="E955" s="20">
        <v>11500000</v>
      </c>
      <c r="F955" s="13" t="s">
        <v>5399</v>
      </c>
      <c r="G955" s="20">
        <v>13671000</v>
      </c>
      <c r="H955" s="20">
        <v>13230000</v>
      </c>
      <c r="I955" s="20">
        <v>12495000</v>
      </c>
      <c r="J955" s="20">
        <v>11760000</v>
      </c>
      <c r="K955" s="25">
        <v>13990000</v>
      </c>
      <c r="L955" s="20">
        <f t="shared" si="60"/>
        <v>-710000</v>
      </c>
      <c r="M955" s="22">
        <f t="shared" si="61"/>
        <v>0.78231292517006801</v>
      </c>
      <c r="N955" s="23" t="str">
        <f>IFERROR(VLOOKUP(A955,'[1]CT AR'!$1:$1048576,2,0),"")</f>
        <v/>
      </c>
      <c r="O955" s="24" t="str">
        <f t="shared" ca="1" si="62"/>
        <v/>
      </c>
      <c r="P955" t="str">
        <f t="shared" si="63"/>
        <v/>
      </c>
    </row>
    <row r="956" spans="1:16" x14ac:dyDescent="0.3">
      <c r="A956" t="s">
        <v>6589</v>
      </c>
      <c r="B956" t="str">
        <f>IFERROR(VLOOKUP(A956,'[1]TS Autopress'!$1:$1048576,2,0),"")</f>
        <v/>
      </c>
      <c r="C956" s="19" t="str">
        <f>IFERROR(VLOOKUP(A956,'[1]TS Autopress'!$1:$1048576,3,0),"")</f>
        <v/>
      </c>
      <c r="D956" s="20">
        <v>13900000</v>
      </c>
      <c r="E956" s="20">
        <v>11500000</v>
      </c>
      <c r="F956" s="13" t="s">
        <v>5399</v>
      </c>
      <c r="G956" s="20">
        <v>12927000</v>
      </c>
      <c r="H956" s="20">
        <v>12510000</v>
      </c>
      <c r="I956" s="20">
        <v>11815000</v>
      </c>
      <c r="J956" s="20">
        <v>11120000</v>
      </c>
      <c r="K956" s="25">
        <v>13990000</v>
      </c>
      <c r="L956" s="20">
        <f t="shared" si="60"/>
        <v>90000</v>
      </c>
      <c r="M956" s="22">
        <f t="shared" si="61"/>
        <v>0.82733812949640284</v>
      </c>
      <c r="N956" s="23" t="str">
        <f>IFERROR(VLOOKUP(A956,'[1]CT AR'!$1:$1048576,2,0),"")</f>
        <v/>
      </c>
      <c r="O956" s="24" t="str">
        <f t="shared" ca="1" si="62"/>
        <v/>
      </c>
      <c r="P956" t="str">
        <f t="shared" si="63"/>
        <v/>
      </c>
    </row>
    <row r="957" spans="1:16" x14ac:dyDescent="0.3">
      <c r="A957" t="s">
        <v>6590</v>
      </c>
      <c r="B957" t="str">
        <f>IFERROR(VLOOKUP(A957,'[1]TS Autopress'!$1:$1048576,2,0),"")</f>
        <v/>
      </c>
      <c r="C957" s="19" t="str">
        <f>IFERROR(VLOOKUP(A957,'[1]TS Autopress'!$1:$1048576,3,0),"")</f>
        <v/>
      </c>
      <c r="D957" s="20">
        <v>14900000</v>
      </c>
      <c r="E957" s="20">
        <v>11700000</v>
      </c>
      <c r="F957" s="13" t="s">
        <v>5399</v>
      </c>
      <c r="G957" s="20">
        <v>13857000</v>
      </c>
      <c r="H957" s="20">
        <v>13410000</v>
      </c>
      <c r="I957" s="20">
        <v>12665000</v>
      </c>
      <c r="J957" s="20">
        <v>11920000</v>
      </c>
      <c r="K957" s="25">
        <v>14290000</v>
      </c>
      <c r="L957" s="20">
        <f t="shared" si="60"/>
        <v>-610000</v>
      </c>
      <c r="M957" s="22">
        <f t="shared" si="61"/>
        <v>0.78523489932885904</v>
      </c>
      <c r="N957" s="23" t="str">
        <f>IFERROR(VLOOKUP(A957,'[1]CT AR'!$1:$1048576,2,0),"")</f>
        <v/>
      </c>
      <c r="O957" s="24" t="str">
        <f t="shared" ca="1" si="62"/>
        <v/>
      </c>
      <c r="P957" t="str">
        <f t="shared" si="63"/>
        <v/>
      </c>
    </row>
    <row r="958" spans="1:16" x14ac:dyDescent="0.3">
      <c r="A958" t="s">
        <v>6591</v>
      </c>
      <c r="B958" t="str">
        <f>IFERROR(VLOOKUP(A958,'[1]TS Autopress'!$1:$1048576,2,0),"")</f>
        <v/>
      </c>
      <c r="C958" s="19" t="str">
        <f>IFERROR(VLOOKUP(A958,'[1]TS Autopress'!$1:$1048576,3,0),"")</f>
        <v/>
      </c>
      <c r="D958" s="20">
        <v>9300000</v>
      </c>
      <c r="E958" s="20">
        <v>7200000</v>
      </c>
      <c r="F958" s="13" t="s">
        <v>5399</v>
      </c>
      <c r="G958" s="20">
        <v>8649000</v>
      </c>
      <c r="H958" s="20">
        <v>8370000</v>
      </c>
      <c r="I958" s="20">
        <v>7905000</v>
      </c>
      <c r="J958" s="20">
        <v>7440000</v>
      </c>
      <c r="K958" s="25">
        <v>8990000</v>
      </c>
      <c r="L958" s="20">
        <f t="shared" si="60"/>
        <v>-310000</v>
      </c>
      <c r="M958" s="22">
        <f t="shared" si="61"/>
        <v>0.77419354838709675</v>
      </c>
      <c r="N958" s="23" t="str">
        <f>IFERROR(VLOOKUP(A958,'[1]CT AR'!$1:$1048576,2,0),"")</f>
        <v/>
      </c>
      <c r="O958" s="24" t="str">
        <f t="shared" ca="1" si="62"/>
        <v/>
      </c>
      <c r="P958" t="str">
        <f t="shared" si="63"/>
        <v/>
      </c>
    </row>
    <row r="959" spans="1:16" x14ac:dyDescent="0.3">
      <c r="A959" t="s">
        <v>6592</v>
      </c>
      <c r="B959" t="str">
        <f>IFERROR(VLOOKUP(A959,'[1]TS Autopress'!$1:$1048576,2,0),"")</f>
        <v/>
      </c>
      <c r="C959" s="19" t="str">
        <f>IFERROR(VLOOKUP(A959,'[1]TS Autopress'!$1:$1048576,3,0),"")</f>
        <v/>
      </c>
      <c r="D959" s="20">
        <v>17100000</v>
      </c>
      <c r="E959" s="20">
        <v>14500000</v>
      </c>
      <c r="F959" s="13" t="s">
        <v>5399</v>
      </c>
      <c r="G959" s="20">
        <v>15903000</v>
      </c>
      <c r="H959" s="20">
        <v>15390000</v>
      </c>
      <c r="I959" s="20">
        <v>14535000</v>
      </c>
      <c r="J959" s="20">
        <v>13680000</v>
      </c>
      <c r="K959" s="25">
        <v>17490000</v>
      </c>
      <c r="L959" s="20">
        <f t="shared" si="60"/>
        <v>390000</v>
      </c>
      <c r="M959" s="22">
        <f t="shared" si="61"/>
        <v>0.84795321637426901</v>
      </c>
      <c r="N959" s="23" t="str">
        <f>IFERROR(VLOOKUP(A959,'[1]CT AR'!$1:$1048576,2,0),"")</f>
        <v/>
      </c>
      <c r="O959" s="24" t="str">
        <f t="shared" ca="1" si="62"/>
        <v/>
      </c>
      <c r="P959" t="str">
        <f t="shared" si="63"/>
        <v/>
      </c>
    </row>
    <row r="960" spans="1:16" x14ac:dyDescent="0.3">
      <c r="A960" t="s">
        <v>6593</v>
      </c>
      <c r="B960" t="str">
        <f>IFERROR(VLOOKUP(A960,'[1]TS Autopress'!$1:$1048576,2,0),"")</f>
        <v/>
      </c>
      <c r="C960" s="19" t="str">
        <f>IFERROR(VLOOKUP(A960,'[1]TS Autopress'!$1:$1048576,3,0),"")</f>
        <v/>
      </c>
      <c r="D960" s="20">
        <v>20000000</v>
      </c>
      <c r="E960" s="20">
        <v>17000000</v>
      </c>
      <c r="F960" s="13" t="s">
        <v>5399</v>
      </c>
      <c r="G960" s="20">
        <v>18600000</v>
      </c>
      <c r="H960" s="20">
        <v>18000000</v>
      </c>
      <c r="I960" s="20">
        <v>17000000</v>
      </c>
      <c r="J960" s="20">
        <v>16000000</v>
      </c>
      <c r="K960" s="25">
        <v>20390000</v>
      </c>
      <c r="L960" s="20">
        <f t="shared" si="60"/>
        <v>390000</v>
      </c>
      <c r="M960" s="22">
        <f t="shared" si="61"/>
        <v>0.85</v>
      </c>
      <c r="N960" s="23" t="str">
        <f>IFERROR(VLOOKUP(A960,'[1]CT AR'!$1:$1048576,2,0),"")</f>
        <v/>
      </c>
      <c r="O960" s="24" t="str">
        <f t="shared" ca="1" si="62"/>
        <v/>
      </c>
      <c r="P960" t="str">
        <f t="shared" si="63"/>
        <v/>
      </c>
    </row>
    <row r="961" spans="1:16" x14ac:dyDescent="0.3">
      <c r="A961" t="s">
        <v>6514</v>
      </c>
      <c r="B961" t="str">
        <f>IFERROR(VLOOKUP(A961,'[1]TS Autopress'!$1:$1048576,2,0),"")</f>
        <v/>
      </c>
      <c r="C961" s="19" t="str">
        <f>IFERROR(VLOOKUP(A961,'[1]TS Autopress'!$1:$1048576,3,0),"")</f>
        <v/>
      </c>
      <c r="D961" s="20">
        <v>34100000</v>
      </c>
      <c r="E961" s="20">
        <v>28000000</v>
      </c>
      <c r="F961" s="13" t="s">
        <v>5399</v>
      </c>
      <c r="G961" s="20">
        <v>31713000</v>
      </c>
      <c r="H961" s="20">
        <v>30690000</v>
      </c>
      <c r="I961" s="20">
        <v>28985000</v>
      </c>
      <c r="J961" s="20">
        <v>27280000</v>
      </c>
      <c r="K961" s="25">
        <v>33990000</v>
      </c>
      <c r="L961" s="20">
        <f t="shared" si="60"/>
        <v>-110000</v>
      </c>
      <c r="M961" s="22">
        <f t="shared" si="61"/>
        <v>0.82111436950146632</v>
      </c>
      <c r="N961" s="23" t="str">
        <f>IFERROR(VLOOKUP(A961,'[1]CT AR'!$1:$1048576,2,0),"")</f>
        <v/>
      </c>
      <c r="O961" s="24" t="str">
        <f t="shared" ca="1" si="62"/>
        <v/>
      </c>
      <c r="P961" t="str">
        <f t="shared" si="63"/>
        <v/>
      </c>
    </row>
    <row r="962" spans="1:16" x14ac:dyDescent="0.3">
      <c r="A962" t="s">
        <v>6594</v>
      </c>
      <c r="B962" t="str">
        <f>IFERROR(VLOOKUP(A962,'[1]TS Autopress'!$1:$1048576,2,0),"")</f>
        <v/>
      </c>
      <c r="C962" s="19" t="str">
        <f>IFERROR(VLOOKUP(A962,'[1]TS Autopress'!$1:$1048576,3,0),"")</f>
        <v/>
      </c>
      <c r="D962" s="20">
        <v>15200000</v>
      </c>
      <c r="E962" s="20">
        <v>12500000</v>
      </c>
      <c r="F962" s="13" t="s">
        <v>5399</v>
      </c>
      <c r="G962" s="20">
        <v>14136000</v>
      </c>
      <c r="H962" s="20">
        <v>13680000</v>
      </c>
      <c r="I962" s="20">
        <v>12920000</v>
      </c>
      <c r="J962" s="20">
        <v>12160000</v>
      </c>
      <c r="K962" s="25">
        <v>15190000</v>
      </c>
      <c r="L962" s="20">
        <f t="shared" si="60"/>
        <v>-10000</v>
      </c>
      <c r="M962" s="22">
        <f t="shared" si="61"/>
        <v>0.82236842105263153</v>
      </c>
      <c r="N962" s="23" t="str">
        <f>IFERROR(VLOOKUP(A962,'[1]CT AR'!$1:$1048576,2,0),"")</f>
        <v/>
      </c>
      <c r="O962" s="24" t="str">
        <f t="shared" ca="1" si="62"/>
        <v/>
      </c>
      <c r="P962" t="str">
        <f t="shared" si="63"/>
        <v/>
      </c>
    </row>
    <row r="963" spans="1:16" x14ac:dyDescent="0.3">
      <c r="A963" t="s">
        <v>6595</v>
      </c>
      <c r="B963" t="str">
        <f>IFERROR(VLOOKUP(A963,'[1]TS Autopress'!$1:$1048576,2,0),"")</f>
        <v/>
      </c>
      <c r="C963" s="19" t="str">
        <f>IFERROR(VLOOKUP(A963,'[1]TS Autopress'!$1:$1048576,3,0),"")</f>
        <v/>
      </c>
      <c r="D963" s="20">
        <v>9200000</v>
      </c>
      <c r="E963" s="20">
        <v>7500000</v>
      </c>
      <c r="F963" s="13" t="s">
        <v>5399</v>
      </c>
      <c r="G963" s="20">
        <v>8556000</v>
      </c>
      <c r="H963" s="20">
        <v>8280000</v>
      </c>
      <c r="I963" s="20">
        <v>7820000</v>
      </c>
      <c r="J963" s="20">
        <v>7360000</v>
      </c>
      <c r="K963" s="25">
        <v>9190000</v>
      </c>
      <c r="L963" s="20">
        <f t="shared" si="60"/>
        <v>-10000</v>
      </c>
      <c r="M963" s="22">
        <f t="shared" si="61"/>
        <v>0.81521739130434778</v>
      </c>
      <c r="N963" s="23" t="str">
        <f>IFERROR(VLOOKUP(A963,'[1]CT AR'!$1:$1048576,2,0),"")</f>
        <v/>
      </c>
      <c r="O963" s="24" t="str">
        <f t="shared" ca="1" si="62"/>
        <v/>
      </c>
      <c r="P963" t="str">
        <f t="shared" si="63"/>
        <v/>
      </c>
    </row>
    <row r="964" spans="1:16" x14ac:dyDescent="0.3">
      <c r="A964" t="s">
        <v>6596</v>
      </c>
      <c r="B964" t="str">
        <f>IFERROR(VLOOKUP(A964,'[1]TS Autopress'!$1:$1048576,2,0),"")</f>
        <v/>
      </c>
      <c r="C964" s="19" t="str">
        <f>IFERROR(VLOOKUP(A964,'[1]TS Autopress'!$1:$1048576,3,0),"")</f>
        <v/>
      </c>
      <c r="D964" s="20">
        <v>14000000</v>
      </c>
      <c r="E964" s="20">
        <v>11500000</v>
      </c>
      <c r="F964" s="13" t="s">
        <v>5399</v>
      </c>
      <c r="G964" s="20">
        <v>13020000</v>
      </c>
      <c r="H964" s="20">
        <v>12600000</v>
      </c>
      <c r="I964" s="20">
        <v>11900000</v>
      </c>
      <c r="J964" s="20">
        <v>11200000</v>
      </c>
      <c r="K964" s="25">
        <v>13990000</v>
      </c>
      <c r="L964" s="20">
        <f t="shared" si="60"/>
        <v>-10000</v>
      </c>
      <c r="M964" s="22">
        <f t="shared" si="61"/>
        <v>0.8214285714285714</v>
      </c>
      <c r="N964" s="23" t="str">
        <f>IFERROR(VLOOKUP(A964,'[1]CT AR'!$1:$1048576,2,0),"")</f>
        <v/>
      </c>
      <c r="O964" s="24" t="str">
        <f t="shared" ca="1" si="62"/>
        <v/>
      </c>
      <c r="P964" t="str">
        <f t="shared" si="63"/>
        <v/>
      </c>
    </row>
    <row r="965" spans="1:16" x14ac:dyDescent="0.3">
      <c r="A965" t="s">
        <v>6597</v>
      </c>
      <c r="B965" t="str">
        <f>IFERROR(VLOOKUP(A965,'[1]TS Autopress'!$1:$1048576,2,0),"")</f>
        <v/>
      </c>
      <c r="C965" s="19" t="str">
        <f>IFERROR(VLOOKUP(A965,'[1]TS Autopress'!$1:$1048576,3,0),"")</f>
        <v/>
      </c>
      <c r="D965" s="20">
        <v>9600000</v>
      </c>
      <c r="E965" s="20">
        <v>7800000</v>
      </c>
      <c r="F965" s="13" t="s">
        <v>5399</v>
      </c>
      <c r="G965" s="20">
        <v>8928000</v>
      </c>
      <c r="H965" s="20">
        <v>8640000</v>
      </c>
      <c r="I965" s="20">
        <v>8160000</v>
      </c>
      <c r="J965" s="20">
        <v>7680000</v>
      </c>
      <c r="K965" s="25">
        <v>9490000</v>
      </c>
      <c r="L965" s="20">
        <f t="shared" si="60"/>
        <v>-110000</v>
      </c>
      <c r="M965" s="22">
        <f t="shared" si="61"/>
        <v>0.8125</v>
      </c>
      <c r="N965" s="23" t="str">
        <f>IFERROR(VLOOKUP(A965,'[1]CT AR'!$1:$1048576,2,0),"")</f>
        <v/>
      </c>
      <c r="O965" s="24" t="str">
        <f t="shared" ca="1" si="62"/>
        <v/>
      </c>
      <c r="P965" t="str">
        <f t="shared" si="63"/>
        <v/>
      </c>
    </row>
    <row r="966" spans="1:16" x14ac:dyDescent="0.3">
      <c r="A966" t="s">
        <v>6598</v>
      </c>
      <c r="B966" t="str">
        <f>IFERROR(VLOOKUP(A966,'[1]TS Autopress'!$1:$1048576,2,0),"")</f>
        <v/>
      </c>
      <c r="C966" s="19" t="str">
        <f>IFERROR(VLOOKUP(A966,'[1]TS Autopress'!$1:$1048576,3,0),"")</f>
        <v/>
      </c>
      <c r="D966" s="20">
        <v>13800000</v>
      </c>
      <c r="E966" s="20">
        <v>11000000</v>
      </c>
      <c r="F966" s="13" t="s">
        <v>4033</v>
      </c>
      <c r="G966" s="20">
        <v>13800000</v>
      </c>
      <c r="H966" s="20">
        <v>13386000</v>
      </c>
      <c r="I966" s="20">
        <v>12972000</v>
      </c>
      <c r="J966" s="20">
        <v>12420000</v>
      </c>
      <c r="K966" s="25">
        <v>13790000</v>
      </c>
      <c r="L966" s="20">
        <f t="shared" si="60"/>
        <v>-10000</v>
      </c>
      <c r="M966" s="22">
        <f t="shared" si="61"/>
        <v>0.79710144927536231</v>
      </c>
      <c r="N966" s="23" t="str">
        <f>IFERROR(VLOOKUP(A966,'[1]CT AR'!$1:$1048576,2,0),"")</f>
        <v/>
      </c>
      <c r="O966" s="24" t="str">
        <f t="shared" ca="1" si="62"/>
        <v/>
      </c>
      <c r="P966" t="str">
        <f t="shared" si="63"/>
        <v/>
      </c>
    </row>
    <row r="967" spans="1:16" x14ac:dyDescent="0.3">
      <c r="A967" t="s">
        <v>6599</v>
      </c>
      <c r="B967" t="str">
        <f>IFERROR(VLOOKUP(A967,'[1]TS Autopress'!$1:$1048576,2,0),"")</f>
        <v/>
      </c>
      <c r="C967" s="19" t="str">
        <f>IFERROR(VLOOKUP(A967,'[1]TS Autopress'!$1:$1048576,3,0),"")</f>
        <v/>
      </c>
      <c r="D967" s="20">
        <v>11700000</v>
      </c>
      <c r="E967" s="20">
        <v>9600000</v>
      </c>
      <c r="F967" s="13" t="s">
        <v>4033</v>
      </c>
      <c r="G967" s="20">
        <v>11700000</v>
      </c>
      <c r="H967" s="20">
        <v>11349000</v>
      </c>
      <c r="I967" s="20">
        <v>10998000</v>
      </c>
      <c r="J967" s="20">
        <v>10530000</v>
      </c>
      <c r="K967" s="25">
        <v>11690000</v>
      </c>
      <c r="L967" s="20">
        <f t="shared" si="60"/>
        <v>-10000</v>
      </c>
      <c r="M967" s="22">
        <f t="shared" si="61"/>
        <v>0.82051282051282048</v>
      </c>
      <c r="N967" s="23" t="str">
        <f>IFERROR(VLOOKUP(A967,'[1]CT AR'!$1:$1048576,2,0),"")</f>
        <v/>
      </c>
      <c r="O967" s="24" t="str">
        <f t="shared" ca="1" si="62"/>
        <v/>
      </c>
      <c r="P967" t="str">
        <f t="shared" si="63"/>
        <v/>
      </c>
    </row>
    <row r="968" spans="1:16" x14ac:dyDescent="0.3">
      <c r="A968" t="s">
        <v>6600</v>
      </c>
      <c r="B968" t="str">
        <f>IFERROR(VLOOKUP(A968,'[1]TS Autopress'!$1:$1048576,2,0),"")</f>
        <v/>
      </c>
      <c r="C968" s="19" t="str">
        <f>IFERROR(VLOOKUP(A968,'[1]TS Autopress'!$1:$1048576,3,0),"")</f>
        <v/>
      </c>
      <c r="D968" s="20">
        <v>9800000</v>
      </c>
      <c r="E968" s="20">
        <v>8000000</v>
      </c>
      <c r="F968" s="13" t="s">
        <v>4033</v>
      </c>
      <c r="G968" s="20">
        <v>9800000</v>
      </c>
      <c r="H968" s="20">
        <v>9506000</v>
      </c>
      <c r="I968" s="20">
        <v>9212000</v>
      </c>
      <c r="J968" s="20">
        <v>8820000</v>
      </c>
      <c r="K968" s="25">
        <v>9790000</v>
      </c>
      <c r="L968" s="20">
        <f t="shared" si="60"/>
        <v>-10000</v>
      </c>
      <c r="M968" s="22">
        <f t="shared" si="61"/>
        <v>0.81632653061224492</v>
      </c>
      <c r="N968" s="23" t="str">
        <f>IFERROR(VLOOKUP(A968,'[1]CT AR'!$1:$1048576,2,0),"")</f>
        <v/>
      </c>
      <c r="O968" s="24" t="str">
        <f t="shared" ca="1" si="62"/>
        <v/>
      </c>
      <c r="P968" t="str">
        <f t="shared" si="63"/>
        <v/>
      </c>
    </row>
    <row r="969" spans="1:16" x14ac:dyDescent="0.3">
      <c r="A969" t="s">
        <v>6601</v>
      </c>
      <c r="B969" t="str">
        <f>IFERROR(VLOOKUP(A969,'[1]TS Autopress'!$1:$1048576,2,0),"")</f>
        <v/>
      </c>
      <c r="C969" s="19" t="str">
        <f>IFERROR(VLOOKUP(A969,'[1]TS Autopress'!$1:$1048576,3,0),"")</f>
        <v/>
      </c>
      <c r="D969" s="20">
        <v>29300000</v>
      </c>
      <c r="E969" s="20">
        <v>24000000</v>
      </c>
      <c r="F969" s="13" t="s">
        <v>5399</v>
      </c>
      <c r="G969" s="20">
        <v>27249000</v>
      </c>
      <c r="H969" s="20">
        <v>26370000</v>
      </c>
      <c r="I969" s="20">
        <v>24905000</v>
      </c>
      <c r="J969" s="20">
        <v>23440000</v>
      </c>
      <c r="K969" s="25">
        <v>27990000</v>
      </c>
      <c r="L969" s="20">
        <f t="shared" si="60"/>
        <v>-1310000</v>
      </c>
      <c r="M969" s="22">
        <f t="shared" si="61"/>
        <v>0.8191126279863481</v>
      </c>
      <c r="N969" s="23" t="str">
        <f>IFERROR(VLOOKUP(A969,'[1]CT AR'!$1:$1048576,2,0),"")</f>
        <v/>
      </c>
      <c r="O969" s="24" t="str">
        <f t="shared" ca="1" si="62"/>
        <v/>
      </c>
      <c r="P969" t="str">
        <f t="shared" si="63"/>
        <v/>
      </c>
    </row>
    <row r="970" spans="1:16" x14ac:dyDescent="0.3">
      <c r="A970" t="s">
        <v>6602</v>
      </c>
      <c r="B970" t="str">
        <f>IFERROR(VLOOKUP(A970,'[1]TS Autopress'!$1:$1048576,2,0),"")</f>
        <v/>
      </c>
      <c r="C970" s="19" t="str">
        <f>IFERROR(VLOOKUP(A970,'[1]TS Autopress'!$1:$1048576,3,0),"")</f>
        <v/>
      </c>
      <c r="D970" s="20">
        <v>9900000</v>
      </c>
      <c r="E970" s="20">
        <v>8000000</v>
      </c>
      <c r="F970" s="13" t="s">
        <v>5398</v>
      </c>
      <c r="G970" s="20">
        <v>10197000</v>
      </c>
      <c r="H970" s="20">
        <v>9900000</v>
      </c>
      <c r="I970" s="20">
        <v>9801000</v>
      </c>
      <c r="J970" s="20">
        <v>9207000</v>
      </c>
      <c r="K970" s="25">
        <v>9890000</v>
      </c>
      <c r="L970" s="20">
        <f t="shared" si="60"/>
        <v>-10000</v>
      </c>
      <c r="M970" s="22">
        <f t="shared" si="61"/>
        <v>0.80808080808080807</v>
      </c>
      <c r="N970" s="23" t="str">
        <f>IFERROR(VLOOKUP(A970,'[1]CT AR'!$1:$1048576,2,0),"")</f>
        <v/>
      </c>
      <c r="O970" s="24" t="str">
        <f t="shared" ca="1" si="62"/>
        <v/>
      </c>
      <c r="P970" t="str">
        <f t="shared" si="63"/>
        <v/>
      </c>
    </row>
    <row r="971" spans="1:16" x14ac:dyDescent="0.3">
      <c r="A971" t="s">
        <v>6602</v>
      </c>
      <c r="B971" t="str">
        <f>IFERROR(VLOOKUP(A971,'[1]TS Autopress'!$1:$1048576,2,0),"")</f>
        <v/>
      </c>
      <c r="C971" s="19" t="str">
        <f>IFERROR(VLOOKUP(A971,'[1]TS Autopress'!$1:$1048576,3,0),"")</f>
        <v/>
      </c>
      <c r="D971" s="20">
        <v>21600000</v>
      </c>
      <c r="E971" s="20">
        <v>18500000</v>
      </c>
      <c r="F971" s="13" t="s">
        <v>5398</v>
      </c>
      <c r="G971" s="20">
        <v>22248000</v>
      </c>
      <c r="H971" s="20">
        <v>21600000</v>
      </c>
      <c r="I971" s="20">
        <v>21384000</v>
      </c>
      <c r="J971" s="20">
        <v>20088000</v>
      </c>
      <c r="K971" s="25">
        <v>9890000</v>
      </c>
      <c r="L971" s="20">
        <f t="shared" si="60"/>
        <v>-11710000</v>
      </c>
      <c r="M971" s="22">
        <f t="shared" si="61"/>
        <v>0.85648148148148151</v>
      </c>
      <c r="N971" s="23" t="str">
        <f>IFERROR(VLOOKUP(A971,'[1]CT AR'!$1:$1048576,2,0),"")</f>
        <v/>
      </c>
      <c r="O971" s="24" t="str">
        <f t="shared" ca="1" si="62"/>
        <v/>
      </c>
      <c r="P971" t="str">
        <f t="shared" si="63"/>
        <v/>
      </c>
    </row>
    <row r="972" spans="1:16" x14ac:dyDescent="0.3">
      <c r="A972" t="s">
        <v>6582</v>
      </c>
      <c r="B972" t="str">
        <f>IFERROR(VLOOKUP(A972,'[1]TS Autopress'!$1:$1048576,2,0),"")</f>
        <v/>
      </c>
      <c r="C972" s="19" t="str">
        <f>IFERROR(VLOOKUP(A972,'[1]TS Autopress'!$1:$1048576,3,0),"")</f>
        <v/>
      </c>
      <c r="D972" s="20">
        <v>21600000</v>
      </c>
      <c r="E972" s="20">
        <v>18300000</v>
      </c>
      <c r="F972" s="13" t="s">
        <v>5398</v>
      </c>
      <c r="G972" s="20">
        <v>22248000</v>
      </c>
      <c r="H972" s="20">
        <v>21600000</v>
      </c>
      <c r="I972" s="20">
        <v>21384000</v>
      </c>
      <c r="J972" s="20">
        <v>20088000</v>
      </c>
      <c r="K972" s="25">
        <v>21990000</v>
      </c>
      <c r="L972" s="20">
        <f t="shared" si="60"/>
        <v>390000</v>
      </c>
      <c r="M972" s="22">
        <f t="shared" si="61"/>
        <v>0.84722222222222221</v>
      </c>
      <c r="N972" s="23" t="str">
        <f>IFERROR(VLOOKUP(A972,'[1]CT AR'!$1:$1048576,2,0),"")</f>
        <v/>
      </c>
      <c r="O972" s="24" t="str">
        <f t="shared" ca="1" si="62"/>
        <v/>
      </c>
      <c r="P972" t="str">
        <f t="shared" si="63"/>
        <v/>
      </c>
    </row>
    <row r="973" spans="1:16" x14ac:dyDescent="0.3">
      <c r="A973" t="s">
        <v>6603</v>
      </c>
      <c r="B973" t="str">
        <f>IFERROR(VLOOKUP(A973,'[1]TS Autopress'!$1:$1048576,2,0),"")</f>
        <v/>
      </c>
      <c r="C973" s="19" t="str">
        <f>IFERROR(VLOOKUP(A973,'[1]TS Autopress'!$1:$1048576,3,0),"")</f>
        <v/>
      </c>
      <c r="D973" s="20">
        <v>12900000</v>
      </c>
      <c r="E973" s="20">
        <v>10600000</v>
      </c>
      <c r="F973" s="13" t="s">
        <v>5398</v>
      </c>
      <c r="G973" s="20">
        <v>13287000</v>
      </c>
      <c r="H973" s="20">
        <v>12900000</v>
      </c>
      <c r="I973" s="20">
        <v>12771000</v>
      </c>
      <c r="J973" s="20">
        <v>11997000</v>
      </c>
      <c r="K973" s="25">
        <v>12990000</v>
      </c>
      <c r="L973" s="20">
        <f t="shared" si="60"/>
        <v>90000</v>
      </c>
      <c r="M973" s="22">
        <f t="shared" si="61"/>
        <v>0.82170542635658916</v>
      </c>
      <c r="N973" s="23" t="str">
        <f>IFERROR(VLOOKUP(A973,'[1]CT AR'!$1:$1048576,2,0),"")</f>
        <v/>
      </c>
      <c r="O973" s="24" t="str">
        <f t="shared" ca="1" si="62"/>
        <v/>
      </c>
      <c r="P973" t="str">
        <f t="shared" si="63"/>
        <v/>
      </c>
    </row>
    <row r="974" spans="1:16" x14ac:dyDescent="0.3">
      <c r="A974" t="s">
        <v>6604</v>
      </c>
      <c r="B974" t="str">
        <f>IFERROR(VLOOKUP(A974,'[1]TS Autopress'!$1:$1048576,2,0),"")</f>
        <v/>
      </c>
      <c r="C974" s="19" t="str">
        <f>IFERROR(VLOOKUP(A974,'[1]TS Autopress'!$1:$1048576,3,0),"")</f>
        <v/>
      </c>
      <c r="D974" s="20">
        <v>12100000</v>
      </c>
      <c r="E974" s="20">
        <v>10000000</v>
      </c>
      <c r="F974" s="13" t="s">
        <v>5398</v>
      </c>
      <c r="G974" s="20">
        <v>12463000</v>
      </c>
      <c r="H974" s="20">
        <v>12100000</v>
      </c>
      <c r="I974" s="20">
        <v>11979000</v>
      </c>
      <c r="J974" s="20">
        <v>11253000</v>
      </c>
      <c r="K974" s="25">
        <v>11990000</v>
      </c>
      <c r="L974" s="20">
        <f t="shared" si="60"/>
        <v>-110000</v>
      </c>
      <c r="M974" s="22">
        <f t="shared" si="61"/>
        <v>0.82644628099173556</v>
      </c>
      <c r="N974" s="23" t="str">
        <f>IFERROR(VLOOKUP(A974,'[1]CT AR'!$1:$1048576,2,0),"")</f>
        <v/>
      </c>
      <c r="O974" s="24" t="str">
        <f t="shared" ca="1" si="62"/>
        <v/>
      </c>
      <c r="P974" t="str">
        <f t="shared" si="63"/>
        <v/>
      </c>
    </row>
    <row r="975" spans="1:16" x14ac:dyDescent="0.3">
      <c r="A975" t="s">
        <v>6605</v>
      </c>
      <c r="B975" t="str">
        <f>IFERROR(VLOOKUP(A975,'[1]TS Autopress'!$1:$1048576,2,0),"")</f>
        <v/>
      </c>
      <c r="C975" s="19" t="str">
        <f>IFERROR(VLOOKUP(A975,'[1]TS Autopress'!$1:$1048576,3,0),"")</f>
        <v/>
      </c>
      <c r="D975" s="20">
        <v>8800000</v>
      </c>
      <c r="E975" s="20">
        <v>7300000</v>
      </c>
      <c r="F975" s="13" t="s">
        <v>5398</v>
      </c>
      <c r="G975" s="20">
        <v>9064000</v>
      </c>
      <c r="H975" s="20">
        <v>8800000</v>
      </c>
      <c r="I975" s="20">
        <v>8712000</v>
      </c>
      <c r="J975" s="20">
        <v>8184000</v>
      </c>
      <c r="K975" s="25">
        <v>8990000</v>
      </c>
      <c r="L975" s="20">
        <f t="shared" si="60"/>
        <v>190000</v>
      </c>
      <c r="M975" s="22">
        <f t="shared" si="61"/>
        <v>0.82954545454545459</v>
      </c>
      <c r="N975" s="23" t="str">
        <f>IFERROR(VLOOKUP(A975,'[1]CT AR'!$1:$1048576,2,0),"")</f>
        <v/>
      </c>
      <c r="O975" s="24" t="str">
        <f t="shared" ca="1" si="62"/>
        <v/>
      </c>
      <c r="P975" t="str">
        <f t="shared" si="63"/>
        <v/>
      </c>
    </row>
    <row r="976" spans="1:16" x14ac:dyDescent="0.3">
      <c r="A976" t="s">
        <v>6606</v>
      </c>
      <c r="B976" t="str">
        <f>IFERROR(VLOOKUP(A976,'[1]TS Autopress'!$1:$1048576,2,0),"")</f>
        <v/>
      </c>
      <c r="C976" s="19" t="str">
        <f>IFERROR(VLOOKUP(A976,'[1]TS Autopress'!$1:$1048576,3,0),"")</f>
        <v/>
      </c>
      <c r="D976" s="20">
        <v>13500000</v>
      </c>
      <c r="E976" s="20">
        <v>10800000</v>
      </c>
      <c r="F976" s="13" t="s">
        <v>4033</v>
      </c>
      <c r="G976" s="20">
        <v>13500000</v>
      </c>
      <c r="H976" s="20">
        <v>13095000</v>
      </c>
      <c r="I976" s="20">
        <v>12690000</v>
      </c>
      <c r="J976" s="20">
        <v>12150000</v>
      </c>
      <c r="K976" s="25">
        <v>13490000</v>
      </c>
      <c r="L976" s="20">
        <f t="shared" si="60"/>
        <v>-10000</v>
      </c>
      <c r="M976" s="22">
        <f t="shared" si="61"/>
        <v>0.8</v>
      </c>
      <c r="N976" s="23" t="str">
        <f>IFERROR(VLOOKUP(A976,'[1]CT AR'!$1:$1048576,2,0),"")</f>
        <v/>
      </c>
      <c r="O976" s="24" t="str">
        <f t="shared" ca="1" si="62"/>
        <v/>
      </c>
      <c r="P976" t="str">
        <f t="shared" si="63"/>
        <v/>
      </c>
    </row>
    <row r="977" spans="1:16" x14ac:dyDescent="0.3">
      <c r="A977" t="s">
        <v>5425</v>
      </c>
      <c r="B977" t="str">
        <f>IFERROR(VLOOKUP(A977,'[1]TS Autopress'!$1:$1048576,2,0),"")</f>
        <v/>
      </c>
      <c r="C977" s="19" t="str">
        <f>IFERROR(VLOOKUP(A977,'[1]TS Autopress'!$1:$1048576,3,0),"")</f>
        <v/>
      </c>
      <c r="D977" s="20">
        <v>11500000</v>
      </c>
      <c r="E977" s="20">
        <v>9500000</v>
      </c>
      <c r="F977" s="13" t="s">
        <v>4033</v>
      </c>
      <c r="G977" s="20">
        <v>11500000</v>
      </c>
      <c r="H977" s="20">
        <v>11155000</v>
      </c>
      <c r="I977" s="20">
        <v>10810000</v>
      </c>
      <c r="J977" s="20">
        <v>10350000</v>
      </c>
      <c r="K977" s="25">
        <v>11490000</v>
      </c>
      <c r="L977" s="20">
        <f t="shared" ref="L977:L1040" si="64">K977-D977</f>
        <v>-10000</v>
      </c>
      <c r="M977" s="22">
        <f t="shared" ref="M977:M1040" si="65">E977/D977</f>
        <v>0.82608695652173914</v>
      </c>
      <c r="N977" s="23" t="str">
        <f>IFERROR(VLOOKUP(A977,'[1]CT AR'!$1:$1048576,2,0),"")</f>
        <v/>
      </c>
      <c r="O977" s="24" t="str">
        <f t="shared" ref="O977:O1040" ca="1" si="66">IF(N977="","",TODAY()-N977)</f>
        <v/>
      </c>
      <c r="P977" t="str">
        <f t="shared" ref="P977:P1040" si="67">IF(N977="", "", IF(K977 &gt; D977, "SOBRE MERCADO", IF(K977 &lt; D977, "BAJO MERCADO", "ALINEADO")))</f>
        <v/>
      </c>
    </row>
    <row r="978" spans="1:16" x14ac:dyDescent="0.3">
      <c r="A978" t="s">
        <v>6607</v>
      </c>
      <c r="B978" t="str">
        <f>IFERROR(VLOOKUP(A978,'[1]TS Autopress'!$1:$1048576,2,0),"")</f>
        <v/>
      </c>
      <c r="C978" s="19" t="str">
        <f>IFERROR(VLOOKUP(A978,'[1]TS Autopress'!$1:$1048576,3,0),"")</f>
        <v/>
      </c>
      <c r="D978" s="20">
        <v>16500000</v>
      </c>
      <c r="E978" s="20">
        <v>13500000</v>
      </c>
      <c r="F978" s="13" t="s">
        <v>4033</v>
      </c>
      <c r="G978" s="20">
        <v>16500000</v>
      </c>
      <c r="H978" s="20">
        <v>16005000</v>
      </c>
      <c r="I978" s="20">
        <v>15510000</v>
      </c>
      <c r="J978" s="20">
        <v>14850000</v>
      </c>
      <c r="K978" s="25">
        <v>16490000</v>
      </c>
      <c r="L978" s="20">
        <f t="shared" si="64"/>
        <v>-10000</v>
      </c>
      <c r="M978" s="22">
        <f t="shared" si="65"/>
        <v>0.81818181818181823</v>
      </c>
      <c r="N978" s="23" t="str">
        <f>IFERROR(VLOOKUP(A978,'[1]CT AR'!$1:$1048576,2,0),"")</f>
        <v/>
      </c>
      <c r="O978" s="24" t="str">
        <f t="shared" ca="1" si="66"/>
        <v/>
      </c>
      <c r="P978" t="str">
        <f t="shared" si="67"/>
        <v/>
      </c>
    </row>
    <row r="979" spans="1:16" x14ac:dyDescent="0.3">
      <c r="A979" t="s">
        <v>6608</v>
      </c>
      <c r="B979" t="str">
        <f>IFERROR(VLOOKUP(A979,'[1]TS Autopress'!$1:$1048576,2,0),"")</f>
        <v/>
      </c>
      <c r="C979" s="19" t="str">
        <f>IFERROR(VLOOKUP(A979,'[1]TS Autopress'!$1:$1048576,3,0),"")</f>
        <v/>
      </c>
      <c r="D979" s="20">
        <v>7400000</v>
      </c>
      <c r="E979" s="20">
        <v>5500000</v>
      </c>
      <c r="F979" s="13" t="s">
        <v>4033</v>
      </c>
      <c r="G979" s="20">
        <v>7400000</v>
      </c>
      <c r="H979" s="20">
        <v>7178000</v>
      </c>
      <c r="I979" s="20">
        <v>6956000</v>
      </c>
      <c r="J979" s="20">
        <v>6660000</v>
      </c>
      <c r="K979" s="25">
        <v>6990000</v>
      </c>
      <c r="L979" s="20">
        <f t="shared" si="64"/>
        <v>-410000</v>
      </c>
      <c r="M979" s="22">
        <f t="shared" si="65"/>
        <v>0.7432432432432432</v>
      </c>
      <c r="N979" s="23" t="str">
        <f>IFERROR(VLOOKUP(A979,'[1]CT AR'!$1:$1048576,2,0),"")</f>
        <v/>
      </c>
      <c r="O979" s="24" t="str">
        <f t="shared" ca="1" si="66"/>
        <v/>
      </c>
      <c r="P979" t="str">
        <f t="shared" si="67"/>
        <v/>
      </c>
    </row>
    <row r="980" spans="1:16" x14ac:dyDescent="0.3">
      <c r="A980" t="s">
        <v>6609</v>
      </c>
      <c r="B980" t="str">
        <f>IFERROR(VLOOKUP(A980,'[1]TS Autopress'!$1:$1048576,2,0),"")</f>
        <v/>
      </c>
      <c r="C980" s="19" t="str">
        <f>IFERROR(VLOOKUP(A980,'[1]TS Autopress'!$1:$1048576,3,0),"")</f>
        <v/>
      </c>
      <c r="D980" s="20">
        <v>9700000</v>
      </c>
      <c r="E980" s="20">
        <v>7500000</v>
      </c>
      <c r="F980" s="13" t="s">
        <v>4033</v>
      </c>
      <c r="G980" s="20">
        <v>9700000</v>
      </c>
      <c r="H980" s="20">
        <v>9409000</v>
      </c>
      <c r="I980" s="20">
        <v>9118000</v>
      </c>
      <c r="J980" s="20">
        <v>8730000</v>
      </c>
      <c r="K980" s="25">
        <v>9290000</v>
      </c>
      <c r="L980" s="20">
        <f t="shared" si="64"/>
        <v>-410000</v>
      </c>
      <c r="M980" s="22">
        <f t="shared" si="65"/>
        <v>0.77319587628865982</v>
      </c>
      <c r="N980" s="23" t="str">
        <f>IFERROR(VLOOKUP(A980,'[1]CT AR'!$1:$1048576,2,0),"")</f>
        <v/>
      </c>
      <c r="O980" s="24" t="str">
        <f t="shared" ca="1" si="66"/>
        <v/>
      </c>
      <c r="P980" t="str">
        <f t="shared" si="67"/>
        <v/>
      </c>
    </row>
    <row r="981" spans="1:16" x14ac:dyDescent="0.3">
      <c r="A981" t="s">
        <v>6610</v>
      </c>
      <c r="B981" t="str">
        <f>IFERROR(VLOOKUP(A981,'[1]TS Autopress'!$1:$1048576,2,0),"")</f>
        <v/>
      </c>
      <c r="C981" s="19" t="str">
        <f>IFERROR(VLOOKUP(A981,'[1]TS Autopress'!$1:$1048576,3,0),"")</f>
        <v/>
      </c>
      <c r="D981" s="20">
        <v>7350000</v>
      </c>
      <c r="E981" s="20">
        <v>5700000</v>
      </c>
      <c r="F981" s="13" t="s">
        <v>4033</v>
      </c>
      <c r="G981" s="20">
        <v>7350000</v>
      </c>
      <c r="H981" s="20">
        <v>7129500</v>
      </c>
      <c r="I981" s="20">
        <v>6909000</v>
      </c>
      <c r="J981" s="20">
        <v>6615000</v>
      </c>
      <c r="K981" s="25">
        <v>6990000</v>
      </c>
      <c r="L981" s="20">
        <f t="shared" si="64"/>
        <v>-360000</v>
      </c>
      <c r="M981" s="22">
        <f t="shared" si="65"/>
        <v>0.77551020408163263</v>
      </c>
      <c r="N981" s="23" t="str">
        <f>IFERROR(VLOOKUP(A981,'[1]CT AR'!$1:$1048576,2,0),"")</f>
        <v/>
      </c>
      <c r="O981" s="24" t="str">
        <f t="shared" ca="1" si="66"/>
        <v/>
      </c>
      <c r="P981" t="str">
        <f t="shared" si="67"/>
        <v/>
      </c>
    </row>
    <row r="982" spans="1:16" x14ac:dyDescent="0.3">
      <c r="A982" t="s">
        <v>6611</v>
      </c>
      <c r="B982" t="str">
        <f>IFERROR(VLOOKUP(A982,'[1]TS Autopress'!$1:$1048576,2,0),"")</f>
        <v/>
      </c>
      <c r="C982" s="19" t="str">
        <f>IFERROR(VLOOKUP(A982,'[1]TS Autopress'!$1:$1048576,3,0),"")</f>
        <v/>
      </c>
      <c r="D982" s="20">
        <v>6800000</v>
      </c>
      <c r="E982" s="20">
        <v>5500000</v>
      </c>
      <c r="F982" s="13" t="s">
        <v>4033</v>
      </c>
      <c r="G982" s="20">
        <v>6800000</v>
      </c>
      <c r="H982" s="20">
        <v>6596000</v>
      </c>
      <c r="I982" s="20">
        <v>6392000</v>
      </c>
      <c r="J982" s="20">
        <v>6120000</v>
      </c>
      <c r="K982" s="25">
        <v>6790000</v>
      </c>
      <c r="L982" s="20">
        <f t="shared" si="64"/>
        <v>-10000</v>
      </c>
      <c r="M982" s="22">
        <f t="shared" si="65"/>
        <v>0.80882352941176472</v>
      </c>
      <c r="N982" s="23" t="str">
        <f>IFERROR(VLOOKUP(A982,'[1]CT AR'!$1:$1048576,2,0),"")</f>
        <v/>
      </c>
      <c r="O982" s="24" t="str">
        <f t="shared" ca="1" si="66"/>
        <v/>
      </c>
      <c r="P982" t="str">
        <f t="shared" si="67"/>
        <v/>
      </c>
    </row>
    <row r="983" spans="1:16" x14ac:dyDescent="0.3">
      <c r="A983" t="s">
        <v>6612</v>
      </c>
      <c r="B983" t="str">
        <f>IFERROR(VLOOKUP(A983,'[1]TS Autopress'!$1:$1048576,2,0),"")</f>
        <v/>
      </c>
      <c r="C983" s="19" t="str">
        <f>IFERROR(VLOOKUP(A983,'[1]TS Autopress'!$1:$1048576,3,0),"")</f>
        <v/>
      </c>
      <c r="D983" s="20">
        <v>11000000</v>
      </c>
      <c r="E983" s="20">
        <v>8800000</v>
      </c>
      <c r="F983" s="13" t="s">
        <v>4033</v>
      </c>
      <c r="G983" s="20">
        <v>11000000</v>
      </c>
      <c r="H983" s="20">
        <v>10670000</v>
      </c>
      <c r="I983" s="20">
        <v>10340000</v>
      </c>
      <c r="J983" s="20">
        <v>9900000</v>
      </c>
      <c r="K983" s="25">
        <v>10290000</v>
      </c>
      <c r="L983" s="20">
        <f t="shared" si="64"/>
        <v>-710000</v>
      </c>
      <c r="M983" s="22">
        <f t="shared" si="65"/>
        <v>0.8</v>
      </c>
      <c r="N983" s="23" t="str">
        <f>IFERROR(VLOOKUP(A983,'[1]CT AR'!$1:$1048576,2,0),"")</f>
        <v/>
      </c>
      <c r="O983" s="24" t="str">
        <f t="shared" ca="1" si="66"/>
        <v/>
      </c>
      <c r="P983" t="str">
        <f t="shared" si="67"/>
        <v/>
      </c>
    </row>
    <row r="984" spans="1:16" x14ac:dyDescent="0.3">
      <c r="A984" t="s">
        <v>6613</v>
      </c>
      <c r="B984" t="str">
        <f>IFERROR(VLOOKUP(A984,'[1]TS Autopress'!$1:$1048576,2,0),"")</f>
        <v/>
      </c>
      <c r="C984" s="19" t="str">
        <f>IFERROR(VLOOKUP(A984,'[1]TS Autopress'!$1:$1048576,3,0),"")</f>
        <v/>
      </c>
      <c r="D984" s="20">
        <v>16100000</v>
      </c>
      <c r="E984" s="20">
        <v>14000000</v>
      </c>
      <c r="F984" s="13" t="s">
        <v>4033</v>
      </c>
      <c r="G984" s="20">
        <v>16100000</v>
      </c>
      <c r="H984" s="20">
        <v>15617000</v>
      </c>
      <c r="I984" s="20">
        <v>15134000</v>
      </c>
      <c r="J984" s="20">
        <v>14490000</v>
      </c>
      <c r="K984" s="25">
        <v>15990000</v>
      </c>
      <c r="L984" s="20">
        <f t="shared" si="64"/>
        <v>-110000</v>
      </c>
      <c r="M984" s="22">
        <f t="shared" si="65"/>
        <v>0.86956521739130432</v>
      </c>
      <c r="N984" s="23" t="str">
        <f>IFERROR(VLOOKUP(A984,'[1]CT AR'!$1:$1048576,2,0),"")</f>
        <v/>
      </c>
      <c r="O984" s="24" t="str">
        <f t="shared" ca="1" si="66"/>
        <v/>
      </c>
      <c r="P984" t="str">
        <f t="shared" si="67"/>
        <v/>
      </c>
    </row>
    <row r="985" spans="1:16" x14ac:dyDescent="0.3">
      <c r="A985" t="s">
        <v>6614</v>
      </c>
      <c r="B985" t="str">
        <f>IFERROR(VLOOKUP(A985,'[1]TS Autopress'!$1:$1048576,2,0),"")</f>
        <v/>
      </c>
      <c r="C985" s="19" t="str">
        <f>IFERROR(VLOOKUP(A985,'[1]TS Autopress'!$1:$1048576,3,0),"")</f>
        <v/>
      </c>
      <c r="D985" s="20">
        <v>18300000</v>
      </c>
      <c r="E985" s="20">
        <v>14000000</v>
      </c>
      <c r="F985" s="13" t="s">
        <v>4033</v>
      </c>
      <c r="G985" s="20">
        <v>18300000</v>
      </c>
      <c r="H985" s="20">
        <v>17751000</v>
      </c>
      <c r="I985" s="20">
        <v>17202000</v>
      </c>
      <c r="J985" s="20">
        <v>16470000</v>
      </c>
      <c r="K985" s="25">
        <v>17990000</v>
      </c>
      <c r="L985" s="20">
        <f t="shared" si="64"/>
        <v>-310000</v>
      </c>
      <c r="M985" s="22">
        <f t="shared" si="65"/>
        <v>0.76502732240437155</v>
      </c>
      <c r="N985" s="23" t="str">
        <f>IFERROR(VLOOKUP(A985,'[1]CT AR'!$1:$1048576,2,0),"")</f>
        <v/>
      </c>
      <c r="O985" s="24" t="str">
        <f t="shared" ca="1" si="66"/>
        <v/>
      </c>
      <c r="P985" t="str">
        <f t="shared" si="67"/>
        <v/>
      </c>
    </row>
    <row r="986" spans="1:16" x14ac:dyDescent="0.3">
      <c r="A986" t="s">
        <v>6615</v>
      </c>
      <c r="B986" t="str">
        <f>IFERROR(VLOOKUP(A986,'[1]TS Autopress'!$1:$1048576,2,0),"")</f>
        <v/>
      </c>
      <c r="C986" s="19" t="str">
        <f>IFERROR(VLOOKUP(A986,'[1]TS Autopress'!$1:$1048576,3,0),"")</f>
        <v/>
      </c>
      <c r="D986" s="20">
        <v>12300000</v>
      </c>
      <c r="E986" s="20">
        <v>10250000</v>
      </c>
      <c r="F986" s="13" t="s">
        <v>4033</v>
      </c>
      <c r="G986" s="20">
        <v>12300000</v>
      </c>
      <c r="H986" s="20">
        <v>11931000</v>
      </c>
      <c r="I986" s="20">
        <v>11562000</v>
      </c>
      <c r="J986" s="20">
        <v>11070000</v>
      </c>
      <c r="K986" s="25">
        <v>12490000</v>
      </c>
      <c r="L986" s="20">
        <f t="shared" si="64"/>
        <v>190000</v>
      </c>
      <c r="M986" s="22">
        <f t="shared" si="65"/>
        <v>0.83333333333333337</v>
      </c>
      <c r="N986" s="23" t="str">
        <f>IFERROR(VLOOKUP(A986,'[1]CT AR'!$1:$1048576,2,0),"")</f>
        <v/>
      </c>
      <c r="O986" s="24" t="str">
        <f t="shared" ca="1" si="66"/>
        <v/>
      </c>
      <c r="P986" t="str">
        <f t="shared" si="67"/>
        <v/>
      </c>
    </row>
    <row r="987" spans="1:16" x14ac:dyDescent="0.3">
      <c r="A987" t="s">
        <v>6580</v>
      </c>
      <c r="B987" t="str">
        <f>IFERROR(VLOOKUP(A987,'[1]TS Autopress'!$1:$1048576,2,0),"")</f>
        <v/>
      </c>
      <c r="C987" s="19" t="str">
        <f>IFERROR(VLOOKUP(A987,'[1]TS Autopress'!$1:$1048576,3,0),"")</f>
        <v/>
      </c>
      <c r="D987" s="20">
        <v>26600000</v>
      </c>
      <c r="E987" s="20">
        <v>23000000</v>
      </c>
      <c r="F987" s="13" t="s">
        <v>4033</v>
      </c>
      <c r="G987" s="20">
        <v>26600000</v>
      </c>
      <c r="H987" s="20">
        <v>25802000</v>
      </c>
      <c r="I987" s="20">
        <v>25004000</v>
      </c>
      <c r="J987" s="20">
        <v>23940000</v>
      </c>
      <c r="K987" s="25">
        <v>26290000</v>
      </c>
      <c r="L987" s="20">
        <f t="shared" si="64"/>
        <v>-310000</v>
      </c>
      <c r="M987" s="22">
        <f t="shared" si="65"/>
        <v>0.86466165413533835</v>
      </c>
      <c r="N987" s="23" t="str">
        <f>IFERROR(VLOOKUP(A987,'[1]CT AR'!$1:$1048576,2,0),"")</f>
        <v/>
      </c>
      <c r="O987" s="24" t="str">
        <f t="shared" ca="1" si="66"/>
        <v/>
      </c>
      <c r="P987" t="str">
        <f t="shared" si="67"/>
        <v/>
      </c>
    </row>
    <row r="988" spans="1:16" x14ac:dyDescent="0.3">
      <c r="A988" t="s">
        <v>6616</v>
      </c>
      <c r="B988" t="str">
        <f>IFERROR(VLOOKUP(A988,'[1]TS Autopress'!$1:$1048576,2,0),"")</f>
        <v/>
      </c>
      <c r="C988" s="19" t="str">
        <f>IFERROR(VLOOKUP(A988,'[1]TS Autopress'!$1:$1048576,3,0),"")</f>
        <v/>
      </c>
      <c r="D988" s="20">
        <v>12200000</v>
      </c>
      <c r="E988" s="20">
        <v>10200000</v>
      </c>
      <c r="F988" s="13" t="s">
        <v>4033</v>
      </c>
      <c r="G988" s="20">
        <v>12200000</v>
      </c>
      <c r="H988" s="20">
        <v>11834000</v>
      </c>
      <c r="I988" s="20">
        <v>11468000</v>
      </c>
      <c r="J988" s="20">
        <v>10980000</v>
      </c>
      <c r="K988" s="25">
        <v>12190000</v>
      </c>
      <c r="L988" s="20">
        <f t="shared" si="64"/>
        <v>-10000</v>
      </c>
      <c r="M988" s="22">
        <f t="shared" si="65"/>
        <v>0.83606557377049184</v>
      </c>
      <c r="N988" s="23" t="str">
        <f>IFERROR(VLOOKUP(A988,'[1]CT AR'!$1:$1048576,2,0),"")</f>
        <v/>
      </c>
      <c r="O988" s="24" t="str">
        <f t="shared" ca="1" si="66"/>
        <v/>
      </c>
      <c r="P988" t="str">
        <f t="shared" si="67"/>
        <v/>
      </c>
    </row>
    <row r="989" spans="1:16" x14ac:dyDescent="0.3">
      <c r="A989" t="s">
        <v>6617</v>
      </c>
      <c r="B989" t="str">
        <f>IFERROR(VLOOKUP(A989,'[1]TS Autopress'!$1:$1048576,2,0),"")</f>
        <v/>
      </c>
      <c r="C989" s="19" t="str">
        <f>IFERROR(VLOOKUP(A989,'[1]TS Autopress'!$1:$1048576,3,0),"")</f>
        <v/>
      </c>
      <c r="D989" s="20">
        <v>13200000</v>
      </c>
      <c r="E989" s="20">
        <v>10000000</v>
      </c>
      <c r="F989" s="13" t="s">
        <v>4033</v>
      </c>
      <c r="G989" s="20">
        <v>13200000</v>
      </c>
      <c r="H989" s="20">
        <v>12804000</v>
      </c>
      <c r="I989" s="20">
        <v>12408000</v>
      </c>
      <c r="J989" s="20">
        <v>11880000</v>
      </c>
      <c r="K989" s="25">
        <v>11990000</v>
      </c>
      <c r="L989" s="20">
        <f t="shared" si="64"/>
        <v>-1210000</v>
      </c>
      <c r="M989" s="22">
        <f t="shared" si="65"/>
        <v>0.75757575757575757</v>
      </c>
      <c r="N989" s="23" t="str">
        <f>IFERROR(VLOOKUP(A989,'[1]CT AR'!$1:$1048576,2,0),"")</f>
        <v/>
      </c>
      <c r="O989" s="24" t="str">
        <f t="shared" ca="1" si="66"/>
        <v/>
      </c>
      <c r="P989" t="str">
        <f t="shared" si="67"/>
        <v/>
      </c>
    </row>
    <row r="990" spans="1:16" x14ac:dyDescent="0.3">
      <c r="A990" t="s">
        <v>6618</v>
      </c>
      <c r="B990" t="str">
        <f>IFERROR(VLOOKUP(A990,'[1]TS Autopress'!$1:$1048576,2,0),"")</f>
        <v/>
      </c>
      <c r="C990" s="19" t="str">
        <f>IFERROR(VLOOKUP(A990,'[1]TS Autopress'!$1:$1048576,3,0),"")</f>
        <v/>
      </c>
      <c r="D990" s="20">
        <v>14400000</v>
      </c>
      <c r="E990" s="20">
        <v>11500000</v>
      </c>
      <c r="F990" s="13" t="s">
        <v>4033</v>
      </c>
      <c r="G990" s="20">
        <v>14400000</v>
      </c>
      <c r="H990" s="20">
        <v>13968000</v>
      </c>
      <c r="I990" s="20">
        <v>13536000</v>
      </c>
      <c r="J990" s="20">
        <v>12960000</v>
      </c>
      <c r="K990" s="25">
        <v>13690000</v>
      </c>
      <c r="L990" s="20">
        <f t="shared" si="64"/>
        <v>-710000</v>
      </c>
      <c r="M990" s="22">
        <f t="shared" si="65"/>
        <v>0.79861111111111116</v>
      </c>
      <c r="N990" s="23" t="str">
        <f>IFERROR(VLOOKUP(A990,'[1]CT AR'!$1:$1048576,2,0),"")</f>
        <v/>
      </c>
      <c r="O990" s="24" t="str">
        <f t="shared" ca="1" si="66"/>
        <v/>
      </c>
      <c r="P990" t="str">
        <f t="shared" si="67"/>
        <v/>
      </c>
    </row>
    <row r="991" spans="1:16" x14ac:dyDescent="0.3">
      <c r="A991" t="s">
        <v>6362</v>
      </c>
      <c r="B991" t="str">
        <f>IFERROR(VLOOKUP(A991,'[1]TS Autopress'!$1:$1048576,2,0),"")</f>
        <v/>
      </c>
      <c r="C991" s="19" t="str">
        <f>IFERROR(VLOOKUP(A991,'[1]TS Autopress'!$1:$1048576,3,0),"")</f>
        <v/>
      </c>
      <c r="D991" s="20">
        <v>9000000</v>
      </c>
      <c r="E991" s="20">
        <v>7100000</v>
      </c>
      <c r="F991" s="13" t="s">
        <v>4033</v>
      </c>
      <c r="G991" s="20">
        <v>9000000</v>
      </c>
      <c r="H991" s="20">
        <v>8730000</v>
      </c>
      <c r="I991" s="20">
        <v>8460000</v>
      </c>
      <c r="J991" s="20">
        <v>8100000</v>
      </c>
      <c r="K991" s="25">
        <v>8990000</v>
      </c>
      <c r="L991" s="20">
        <f t="shared" si="64"/>
        <v>-10000</v>
      </c>
      <c r="M991" s="22">
        <f t="shared" si="65"/>
        <v>0.78888888888888886</v>
      </c>
      <c r="N991" s="23" t="str">
        <f>IFERROR(VLOOKUP(A991,'[1]CT AR'!$1:$1048576,2,0),"")</f>
        <v/>
      </c>
      <c r="O991" s="24" t="str">
        <f t="shared" ca="1" si="66"/>
        <v/>
      </c>
      <c r="P991" t="str">
        <f t="shared" si="67"/>
        <v/>
      </c>
    </row>
    <row r="992" spans="1:16" x14ac:dyDescent="0.3">
      <c r="A992" t="s">
        <v>6619</v>
      </c>
      <c r="B992" t="str">
        <f>IFERROR(VLOOKUP(A992,'[1]TS Autopress'!$1:$1048576,2,0),"")</f>
        <v/>
      </c>
      <c r="C992" s="19" t="str">
        <f>IFERROR(VLOOKUP(A992,'[1]TS Autopress'!$1:$1048576,3,0),"")</f>
        <v/>
      </c>
      <c r="D992" s="20">
        <v>16300000</v>
      </c>
      <c r="E992" s="20">
        <v>13500000</v>
      </c>
      <c r="F992" s="13" t="s">
        <v>4033</v>
      </c>
      <c r="G992" s="20">
        <v>16300000</v>
      </c>
      <c r="H992" s="20">
        <v>15811000</v>
      </c>
      <c r="I992" s="20">
        <v>15322000</v>
      </c>
      <c r="J992" s="20">
        <v>14670000</v>
      </c>
      <c r="K992" s="25">
        <v>16290000</v>
      </c>
      <c r="L992" s="20">
        <f t="shared" si="64"/>
        <v>-10000</v>
      </c>
      <c r="M992" s="22">
        <f t="shared" si="65"/>
        <v>0.82822085889570551</v>
      </c>
      <c r="N992" s="23" t="str">
        <f>IFERROR(VLOOKUP(A992,'[1]CT AR'!$1:$1048576,2,0),"")</f>
        <v/>
      </c>
      <c r="O992" s="24" t="str">
        <f t="shared" ca="1" si="66"/>
        <v/>
      </c>
      <c r="P992" t="str">
        <f t="shared" si="67"/>
        <v/>
      </c>
    </row>
    <row r="993" spans="1:16" x14ac:dyDescent="0.3">
      <c r="A993" t="s">
        <v>6620</v>
      </c>
      <c r="B993" t="str">
        <f>IFERROR(VLOOKUP(A993,'[1]TS Autopress'!$1:$1048576,2,0),"")</f>
        <v/>
      </c>
      <c r="C993" s="19" t="str">
        <f>IFERROR(VLOOKUP(A993,'[1]TS Autopress'!$1:$1048576,3,0),"")</f>
        <v/>
      </c>
      <c r="D993" s="20">
        <v>26200000</v>
      </c>
      <c r="E993" s="20">
        <v>20000000</v>
      </c>
      <c r="F993" s="13" t="s">
        <v>5399</v>
      </c>
      <c r="G993" s="20">
        <v>24366000</v>
      </c>
      <c r="H993" s="20">
        <v>23580000</v>
      </c>
      <c r="I993" s="20">
        <v>22270000</v>
      </c>
      <c r="J993" s="20">
        <v>20960000</v>
      </c>
      <c r="K993" s="25">
        <v>24490000</v>
      </c>
      <c r="L993" s="20">
        <f t="shared" si="64"/>
        <v>-1710000</v>
      </c>
      <c r="M993" s="22">
        <f t="shared" si="65"/>
        <v>0.76335877862595425</v>
      </c>
      <c r="N993" s="23" t="str">
        <f>IFERROR(VLOOKUP(A993,'[1]CT AR'!$1:$1048576,2,0),"")</f>
        <v/>
      </c>
      <c r="O993" s="24" t="str">
        <f t="shared" ca="1" si="66"/>
        <v/>
      </c>
      <c r="P993" t="str">
        <f t="shared" si="67"/>
        <v/>
      </c>
    </row>
    <row r="994" spans="1:16" x14ac:dyDescent="0.3">
      <c r="A994" t="s">
        <v>6621</v>
      </c>
      <c r="B994" t="str">
        <f>IFERROR(VLOOKUP(A994,'[1]TS Autopress'!$1:$1048576,2,0),"")</f>
        <v/>
      </c>
      <c r="C994" s="19" t="str">
        <f>IFERROR(VLOOKUP(A994,'[1]TS Autopress'!$1:$1048576,3,0),"")</f>
        <v/>
      </c>
      <c r="D994" s="20">
        <v>18800000</v>
      </c>
      <c r="E994" s="20">
        <v>15000000</v>
      </c>
      <c r="F994" s="13" t="s">
        <v>5399</v>
      </c>
      <c r="G994" s="20">
        <v>17484000</v>
      </c>
      <c r="H994" s="20">
        <v>16920000</v>
      </c>
      <c r="I994" s="20">
        <v>15980000</v>
      </c>
      <c r="J994" s="20">
        <v>15040000</v>
      </c>
      <c r="K994" s="25">
        <v>18290000</v>
      </c>
      <c r="L994" s="20">
        <f t="shared" si="64"/>
        <v>-510000</v>
      </c>
      <c r="M994" s="22">
        <f t="shared" si="65"/>
        <v>0.7978723404255319</v>
      </c>
      <c r="N994" s="23" t="str">
        <f>IFERROR(VLOOKUP(A994,'[1]CT AR'!$1:$1048576,2,0),"")</f>
        <v/>
      </c>
      <c r="O994" s="24" t="str">
        <f t="shared" ca="1" si="66"/>
        <v/>
      </c>
      <c r="P994" t="str">
        <f t="shared" si="67"/>
        <v/>
      </c>
    </row>
    <row r="995" spans="1:16" x14ac:dyDescent="0.3">
      <c r="A995" t="s">
        <v>6622</v>
      </c>
      <c r="B995" t="str">
        <f>IFERROR(VLOOKUP(A995,'[1]TS Autopress'!$1:$1048576,2,0),"")</f>
        <v/>
      </c>
      <c r="C995" s="19" t="str">
        <f>IFERROR(VLOOKUP(A995,'[1]TS Autopress'!$1:$1048576,3,0),"")</f>
        <v/>
      </c>
      <c r="D995" s="20">
        <v>10600000</v>
      </c>
      <c r="E995" s="20">
        <v>9100000</v>
      </c>
      <c r="F995" s="13" t="s">
        <v>5399</v>
      </c>
      <c r="G995" s="20">
        <v>9858000</v>
      </c>
      <c r="H995" s="20">
        <v>9540000</v>
      </c>
      <c r="I995" s="20">
        <v>9010000</v>
      </c>
      <c r="J995" s="20">
        <v>8480000</v>
      </c>
      <c r="K995" s="25">
        <v>10990000</v>
      </c>
      <c r="L995" s="20">
        <f t="shared" si="64"/>
        <v>390000</v>
      </c>
      <c r="M995" s="22">
        <f t="shared" si="65"/>
        <v>0.85849056603773588</v>
      </c>
      <c r="N995" s="23" t="str">
        <f>IFERROR(VLOOKUP(A995,'[1]CT AR'!$1:$1048576,2,0),"")</f>
        <v/>
      </c>
      <c r="O995" s="24" t="str">
        <f t="shared" ca="1" si="66"/>
        <v/>
      </c>
      <c r="P995" t="str">
        <f t="shared" si="67"/>
        <v/>
      </c>
    </row>
    <row r="996" spans="1:16" x14ac:dyDescent="0.3">
      <c r="A996" t="s">
        <v>6623</v>
      </c>
      <c r="B996" t="str">
        <f>IFERROR(VLOOKUP(A996,'[1]TS Autopress'!$1:$1048576,2,0),"")</f>
        <v/>
      </c>
      <c r="C996" s="19" t="str">
        <f>IFERROR(VLOOKUP(A996,'[1]TS Autopress'!$1:$1048576,3,0),"")</f>
        <v/>
      </c>
      <c r="D996" s="20">
        <v>6400000</v>
      </c>
      <c r="E996" s="20">
        <v>4800000</v>
      </c>
      <c r="F996" s="13" t="s">
        <v>5399</v>
      </c>
      <c r="G996" s="20">
        <v>5952000</v>
      </c>
      <c r="H996" s="20">
        <v>5760000</v>
      </c>
      <c r="I996" s="20">
        <v>5440000</v>
      </c>
      <c r="J996" s="20">
        <v>5120000</v>
      </c>
      <c r="K996" s="25">
        <v>5990000</v>
      </c>
      <c r="L996" s="20">
        <f t="shared" si="64"/>
        <v>-410000</v>
      </c>
      <c r="M996" s="22">
        <f t="shared" si="65"/>
        <v>0.75</v>
      </c>
      <c r="N996" s="23" t="str">
        <f>IFERROR(VLOOKUP(A996,'[1]CT AR'!$1:$1048576,2,0),"")</f>
        <v/>
      </c>
      <c r="O996" s="24" t="str">
        <f t="shared" ca="1" si="66"/>
        <v/>
      </c>
      <c r="P996" t="str">
        <f t="shared" si="67"/>
        <v/>
      </c>
    </row>
    <row r="997" spans="1:16" x14ac:dyDescent="0.3">
      <c r="A997" t="s">
        <v>6624</v>
      </c>
      <c r="B997" t="str">
        <f>IFERROR(VLOOKUP(A997,'[1]TS Autopress'!$1:$1048576,2,0),"")</f>
        <v/>
      </c>
      <c r="C997" s="19" t="str">
        <f>IFERROR(VLOOKUP(A997,'[1]TS Autopress'!$1:$1048576,3,0),"")</f>
        <v/>
      </c>
      <c r="D997" s="20">
        <v>14300000</v>
      </c>
      <c r="E997" s="20">
        <v>10800000</v>
      </c>
      <c r="F997" s="13" t="s">
        <v>5399</v>
      </c>
      <c r="G997" s="20">
        <v>13299000</v>
      </c>
      <c r="H997" s="20">
        <v>12870000</v>
      </c>
      <c r="I997" s="20">
        <v>12155000</v>
      </c>
      <c r="J997" s="20">
        <v>11440000</v>
      </c>
      <c r="K997" s="25">
        <v>12990000</v>
      </c>
      <c r="L997" s="20">
        <f t="shared" si="64"/>
        <v>-1310000</v>
      </c>
      <c r="M997" s="22">
        <f t="shared" si="65"/>
        <v>0.75524475524475521</v>
      </c>
      <c r="N997" s="23" t="str">
        <f>IFERROR(VLOOKUP(A997,'[1]CT AR'!$1:$1048576,2,0),"")</f>
        <v/>
      </c>
      <c r="O997" s="24" t="str">
        <f t="shared" ca="1" si="66"/>
        <v/>
      </c>
      <c r="P997" t="str">
        <f t="shared" si="67"/>
        <v/>
      </c>
    </row>
    <row r="998" spans="1:16" x14ac:dyDescent="0.3">
      <c r="A998" t="s">
        <v>6409</v>
      </c>
      <c r="B998" t="str">
        <f>IFERROR(VLOOKUP(A998,'[1]TS Autopress'!$1:$1048576,2,0),"")</f>
        <v/>
      </c>
      <c r="C998" s="19" t="str">
        <f>IFERROR(VLOOKUP(A998,'[1]TS Autopress'!$1:$1048576,3,0),"")</f>
        <v/>
      </c>
      <c r="D998" s="20">
        <v>14000000</v>
      </c>
      <c r="E998" s="20">
        <v>12000000</v>
      </c>
      <c r="F998" s="13" t="s">
        <v>5399</v>
      </c>
      <c r="G998" s="20">
        <v>13020000</v>
      </c>
      <c r="H998" s="20">
        <v>12600000</v>
      </c>
      <c r="I998" s="20">
        <v>11900000</v>
      </c>
      <c r="J998" s="20">
        <v>11200000</v>
      </c>
      <c r="K998" s="25">
        <v>13990000</v>
      </c>
      <c r="L998" s="20">
        <f t="shared" si="64"/>
        <v>-10000</v>
      </c>
      <c r="M998" s="22">
        <f t="shared" si="65"/>
        <v>0.8571428571428571</v>
      </c>
      <c r="N998" s="23" t="str">
        <f>IFERROR(VLOOKUP(A998,'[1]CT AR'!$1:$1048576,2,0),"")</f>
        <v/>
      </c>
      <c r="O998" s="24" t="str">
        <f t="shared" ca="1" si="66"/>
        <v/>
      </c>
      <c r="P998" t="str">
        <f t="shared" si="67"/>
        <v/>
      </c>
    </row>
    <row r="999" spans="1:16" x14ac:dyDescent="0.3">
      <c r="A999" t="s">
        <v>6625</v>
      </c>
      <c r="B999" t="str">
        <f>IFERROR(VLOOKUP(A999,'[1]TS Autopress'!$1:$1048576,2,0),"")</f>
        <v/>
      </c>
      <c r="C999" s="19" t="str">
        <f>IFERROR(VLOOKUP(A999,'[1]TS Autopress'!$1:$1048576,3,0),"")</f>
        <v/>
      </c>
      <c r="D999" s="20">
        <v>22100000</v>
      </c>
      <c r="E999" s="20">
        <v>17500000</v>
      </c>
      <c r="F999" s="13" t="s">
        <v>5399</v>
      </c>
      <c r="G999" s="20">
        <v>20553000</v>
      </c>
      <c r="H999" s="20">
        <v>19890000</v>
      </c>
      <c r="I999" s="20">
        <v>18785000</v>
      </c>
      <c r="J999" s="20">
        <v>17680000</v>
      </c>
      <c r="K999" s="25">
        <v>20990000</v>
      </c>
      <c r="L999" s="20">
        <f t="shared" si="64"/>
        <v>-1110000</v>
      </c>
      <c r="M999" s="22">
        <f t="shared" si="65"/>
        <v>0.79185520361990946</v>
      </c>
      <c r="N999" s="23" t="str">
        <f>IFERROR(VLOOKUP(A999,'[1]CT AR'!$1:$1048576,2,0),"")</f>
        <v/>
      </c>
      <c r="O999" s="24" t="str">
        <f t="shared" ca="1" si="66"/>
        <v/>
      </c>
      <c r="P999" t="str">
        <f t="shared" si="67"/>
        <v/>
      </c>
    </row>
    <row r="1000" spans="1:16" x14ac:dyDescent="0.3">
      <c r="A1000" t="s">
        <v>6626</v>
      </c>
      <c r="B1000" t="str">
        <f>IFERROR(VLOOKUP(A1000,'[1]TS Autopress'!$1:$1048576,2,0),"")</f>
        <v/>
      </c>
      <c r="C1000" s="19" t="str">
        <f>IFERROR(VLOOKUP(A1000,'[1]TS Autopress'!$1:$1048576,3,0),"")</f>
        <v/>
      </c>
      <c r="D1000" s="20">
        <v>29500000</v>
      </c>
      <c r="E1000" s="20">
        <v>24000000</v>
      </c>
      <c r="F1000" s="13" t="s">
        <v>5399</v>
      </c>
      <c r="G1000" s="20">
        <v>27435000</v>
      </c>
      <c r="H1000" s="20">
        <v>26550000</v>
      </c>
      <c r="I1000" s="20">
        <v>25075000</v>
      </c>
      <c r="J1000" s="20">
        <v>23600000</v>
      </c>
      <c r="K1000" s="25">
        <v>28990000</v>
      </c>
      <c r="L1000" s="20">
        <f t="shared" si="64"/>
        <v>-510000</v>
      </c>
      <c r="M1000" s="22">
        <f t="shared" si="65"/>
        <v>0.81355932203389836</v>
      </c>
      <c r="N1000" s="23" t="str">
        <f>IFERROR(VLOOKUP(A1000,'[1]CT AR'!$1:$1048576,2,0),"")</f>
        <v/>
      </c>
      <c r="O1000" s="24" t="str">
        <f t="shared" ca="1" si="66"/>
        <v/>
      </c>
      <c r="P1000" t="str">
        <f t="shared" si="67"/>
        <v/>
      </c>
    </row>
    <row r="1001" spans="1:16" x14ac:dyDescent="0.3">
      <c r="A1001" t="s">
        <v>6627</v>
      </c>
      <c r="B1001" t="str">
        <f>IFERROR(VLOOKUP(A1001,'[1]TS Autopress'!$1:$1048576,2,0),"")</f>
        <v/>
      </c>
      <c r="C1001" s="19" t="str">
        <f>IFERROR(VLOOKUP(A1001,'[1]TS Autopress'!$1:$1048576,3,0),"")</f>
        <v/>
      </c>
      <c r="D1001" s="20">
        <v>18000000</v>
      </c>
      <c r="E1001" s="20">
        <v>14500000</v>
      </c>
      <c r="F1001" s="13" t="s">
        <v>5399</v>
      </c>
      <c r="G1001" s="20">
        <v>16740000</v>
      </c>
      <c r="H1001" s="20">
        <v>16200000</v>
      </c>
      <c r="I1001" s="20">
        <v>15300000</v>
      </c>
      <c r="J1001" s="20">
        <v>14400000</v>
      </c>
      <c r="K1001" s="25">
        <v>17490000</v>
      </c>
      <c r="L1001" s="20">
        <f t="shared" si="64"/>
        <v>-510000</v>
      </c>
      <c r="M1001" s="22">
        <f t="shared" si="65"/>
        <v>0.80555555555555558</v>
      </c>
      <c r="N1001" s="23" t="str">
        <f>IFERROR(VLOOKUP(A1001,'[1]CT AR'!$1:$1048576,2,0),"")</f>
        <v/>
      </c>
      <c r="O1001" s="24" t="str">
        <f t="shared" ca="1" si="66"/>
        <v/>
      </c>
      <c r="P1001" t="str">
        <f t="shared" si="67"/>
        <v/>
      </c>
    </row>
    <row r="1002" spans="1:16" x14ac:dyDescent="0.3">
      <c r="A1002" t="s">
        <v>6628</v>
      </c>
      <c r="B1002" t="str">
        <f>IFERROR(VLOOKUP(A1002,'[1]TS Autopress'!$1:$1048576,2,0),"")</f>
        <v/>
      </c>
      <c r="C1002" s="19" t="str">
        <f>IFERROR(VLOOKUP(A1002,'[1]TS Autopress'!$1:$1048576,3,0),"")</f>
        <v/>
      </c>
      <c r="D1002" s="20">
        <v>12300000</v>
      </c>
      <c r="E1002" s="20">
        <v>10000000</v>
      </c>
      <c r="F1002" s="13" t="s">
        <v>5399</v>
      </c>
      <c r="G1002" s="20">
        <v>11439000</v>
      </c>
      <c r="H1002" s="20">
        <v>11070000</v>
      </c>
      <c r="I1002" s="20">
        <v>10455000</v>
      </c>
      <c r="J1002" s="20">
        <v>9840000</v>
      </c>
      <c r="K1002" s="25">
        <v>12590000</v>
      </c>
      <c r="L1002" s="20">
        <f t="shared" si="64"/>
        <v>290000</v>
      </c>
      <c r="M1002" s="22">
        <f t="shared" si="65"/>
        <v>0.81300813008130079</v>
      </c>
      <c r="N1002" s="23" t="str">
        <f>IFERROR(VLOOKUP(A1002,'[1]CT AR'!$1:$1048576,2,0),"")</f>
        <v/>
      </c>
      <c r="O1002" s="24" t="str">
        <f t="shared" ca="1" si="66"/>
        <v/>
      </c>
      <c r="P1002" t="str">
        <f t="shared" si="67"/>
        <v/>
      </c>
    </row>
    <row r="1003" spans="1:16" x14ac:dyDescent="0.3">
      <c r="A1003" t="s">
        <v>6629</v>
      </c>
      <c r="B1003" t="str">
        <f>IFERROR(VLOOKUP(A1003,'[1]TS Autopress'!$1:$1048576,2,0),"")</f>
        <v/>
      </c>
      <c r="C1003" s="19" t="str">
        <f>IFERROR(VLOOKUP(A1003,'[1]TS Autopress'!$1:$1048576,3,0),"")</f>
        <v/>
      </c>
      <c r="D1003" s="20">
        <v>9800000</v>
      </c>
      <c r="E1003" s="20">
        <v>7800000</v>
      </c>
      <c r="F1003" s="13" t="s">
        <v>5399</v>
      </c>
      <c r="G1003" s="20">
        <v>9114000</v>
      </c>
      <c r="H1003" s="20">
        <v>8820000</v>
      </c>
      <c r="I1003" s="20">
        <v>8330000</v>
      </c>
      <c r="J1003" s="20">
        <v>7840000</v>
      </c>
      <c r="K1003" s="25">
        <v>9490000</v>
      </c>
      <c r="L1003" s="20">
        <f t="shared" si="64"/>
        <v>-310000</v>
      </c>
      <c r="M1003" s="22">
        <f t="shared" si="65"/>
        <v>0.79591836734693877</v>
      </c>
      <c r="N1003" s="23" t="str">
        <f>IFERROR(VLOOKUP(A1003,'[1]CT AR'!$1:$1048576,2,0),"")</f>
        <v/>
      </c>
      <c r="O1003" s="24" t="str">
        <f t="shared" ca="1" si="66"/>
        <v/>
      </c>
      <c r="P1003" t="str">
        <f t="shared" si="67"/>
        <v/>
      </c>
    </row>
    <row r="1004" spans="1:16" x14ac:dyDescent="0.3">
      <c r="A1004" t="s">
        <v>6630</v>
      </c>
      <c r="B1004" t="str">
        <f>IFERROR(VLOOKUP(A1004,'[1]TS Autopress'!$1:$1048576,2,0),"")</f>
        <v/>
      </c>
      <c r="C1004" s="19" t="str">
        <f>IFERROR(VLOOKUP(A1004,'[1]TS Autopress'!$1:$1048576,3,0),"")</f>
        <v/>
      </c>
      <c r="D1004" s="20">
        <v>6000000</v>
      </c>
      <c r="E1004" s="20">
        <v>5000000</v>
      </c>
      <c r="F1004" s="13" t="s">
        <v>5399</v>
      </c>
      <c r="G1004" s="20">
        <v>5580000</v>
      </c>
      <c r="H1004" s="20">
        <v>5400000</v>
      </c>
      <c r="I1004" s="20">
        <v>5100000</v>
      </c>
      <c r="J1004" s="20">
        <v>4800000</v>
      </c>
      <c r="K1004" s="25">
        <v>6190000</v>
      </c>
      <c r="L1004" s="20">
        <f t="shared" si="64"/>
        <v>190000</v>
      </c>
      <c r="M1004" s="22">
        <f t="shared" si="65"/>
        <v>0.83333333333333337</v>
      </c>
      <c r="N1004" s="23" t="str">
        <f>IFERROR(VLOOKUP(A1004,'[1]CT AR'!$1:$1048576,2,0),"")</f>
        <v/>
      </c>
      <c r="O1004" s="24" t="str">
        <f t="shared" ca="1" si="66"/>
        <v/>
      </c>
      <c r="P1004" t="str">
        <f t="shared" si="67"/>
        <v/>
      </c>
    </row>
    <row r="1005" spans="1:16" x14ac:dyDescent="0.3">
      <c r="A1005" t="s">
        <v>6631</v>
      </c>
      <c r="B1005" t="str">
        <f>IFERROR(VLOOKUP(A1005,'[1]TS Autopress'!$1:$1048576,2,0),"")</f>
        <v/>
      </c>
      <c r="C1005" s="19" t="str">
        <f>IFERROR(VLOOKUP(A1005,'[1]TS Autopress'!$1:$1048576,3,0),"")</f>
        <v/>
      </c>
      <c r="D1005" s="20">
        <v>10800000</v>
      </c>
      <c r="E1005" s="20">
        <v>8260000</v>
      </c>
      <c r="F1005" s="13" t="s">
        <v>5399</v>
      </c>
      <c r="G1005" s="20">
        <v>10044000</v>
      </c>
      <c r="H1005" s="20">
        <v>9720000</v>
      </c>
      <c r="I1005" s="20">
        <v>9180000</v>
      </c>
      <c r="J1005" s="20">
        <v>8640000</v>
      </c>
      <c r="K1005" s="25">
        <v>9890000</v>
      </c>
      <c r="L1005" s="20">
        <f t="shared" si="64"/>
        <v>-910000</v>
      </c>
      <c r="M1005" s="22">
        <f t="shared" si="65"/>
        <v>0.76481481481481484</v>
      </c>
      <c r="N1005" s="23" t="str">
        <f>IFERROR(VLOOKUP(A1005,'[1]CT AR'!$1:$1048576,2,0),"")</f>
        <v/>
      </c>
      <c r="O1005" s="24" t="str">
        <f t="shared" ca="1" si="66"/>
        <v/>
      </c>
      <c r="P1005" t="str">
        <f t="shared" si="67"/>
        <v/>
      </c>
    </row>
    <row r="1006" spans="1:16" x14ac:dyDescent="0.3">
      <c r="A1006" t="s">
        <v>6632</v>
      </c>
      <c r="B1006" t="str">
        <f>IFERROR(VLOOKUP(A1006,'[1]TS Autopress'!$1:$1048576,2,0),"")</f>
        <v/>
      </c>
      <c r="C1006" s="19" t="str">
        <f>IFERROR(VLOOKUP(A1006,'[1]TS Autopress'!$1:$1048576,3,0),"")</f>
        <v/>
      </c>
      <c r="D1006" s="20">
        <v>18400000</v>
      </c>
      <c r="E1006" s="20">
        <v>15700000</v>
      </c>
      <c r="F1006" s="13" t="s">
        <v>5399</v>
      </c>
      <c r="G1006" s="20">
        <v>17112000</v>
      </c>
      <c r="H1006" s="20">
        <v>16560000</v>
      </c>
      <c r="I1006" s="20">
        <v>15640000</v>
      </c>
      <c r="J1006" s="20">
        <v>14720000</v>
      </c>
      <c r="K1006" s="25">
        <v>18490000</v>
      </c>
      <c r="L1006" s="20">
        <f t="shared" si="64"/>
        <v>90000</v>
      </c>
      <c r="M1006" s="22">
        <f t="shared" si="65"/>
        <v>0.85326086956521741</v>
      </c>
      <c r="N1006" s="23" t="str">
        <f>IFERROR(VLOOKUP(A1006,'[1]CT AR'!$1:$1048576,2,0),"")</f>
        <v/>
      </c>
      <c r="O1006" s="24" t="str">
        <f t="shared" ca="1" si="66"/>
        <v/>
      </c>
      <c r="P1006" t="str">
        <f t="shared" si="67"/>
        <v/>
      </c>
    </row>
    <row r="1007" spans="1:16" x14ac:dyDescent="0.3">
      <c r="A1007" t="s">
        <v>2169</v>
      </c>
      <c r="B1007" t="str">
        <f>IFERROR(VLOOKUP(A1007,'[1]TS Autopress'!$1:$1048576,2,0),"")</f>
        <v/>
      </c>
      <c r="C1007" s="19" t="str">
        <f>IFERROR(VLOOKUP(A1007,'[1]TS Autopress'!$1:$1048576,3,0),"")</f>
        <v/>
      </c>
      <c r="D1007" s="20">
        <v>10400000</v>
      </c>
      <c r="E1007" s="20">
        <v>7900000</v>
      </c>
      <c r="F1007" s="13" t="s">
        <v>5399</v>
      </c>
      <c r="G1007" s="20">
        <v>9672000</v>
      </c>
      <c r="H1007" s="20">
        <v>9360000</v>
      </c>
      <c r="I1007" s="20">
        <v>8840000</v>
      </c>
      <c r="J1007" s="20">
        <v>8320000</v>
      </c>
      <c r="K1007" s="25">
        <v>9990000</v>
      </c>
      <c r="L1007" s="20">
        <f t="shared" si="64"/>
        <v>-410000</v>
      </c>
      <c r="M1007" s="22">
        <f t="shared" si="65"/>
        <v>0.75961538461538458</v>
      </c>
      <c r="N1007" s="23">
        <f>IFERROR(VLOOKUP(A1007,'[1]CT AR'!$1:$1048576,2,0),"")</f>
        <v>44953.503472222219</v>
      </c>
      <c r="O1007" s="24">
        <f t="shared" ca="1" si="66"/>
        <v>1241.496527777781</v>
      </c>
      <c r="P1007" t="str">
        <f t="shared" si="67"/>
        <v>BAJO MERCADO</v>
      </c>
    </row>
    <row r="1008" spans="1:16" x14ac:dyDescent="0.3">
      <c r="A1008" t="s">
        <v>6633</v>
      </c>
      <c r="B1008" t="str">
        <f>IFERROR(VLOOKUP(A1008,'[1]TS Autopress'!$1:$1048576,2,0),"")</f>
        <v/>
      </c>
      <c r="C1008" s="19" t="str">
        <f>IFERROR(VLOOKUP(A1008,'[1]TS Autopress'!$1:$1048576,3,0),"")</f>
        <v/>
      </c>
      <c r="D1008" s="20">
        <v>16900000</v>
      </c>
      <c r="E1008" s="20">
        <v>13500000</v>
      </c>
      <c r="F1008" s="13" t="s">
        <v>5399</v>
      </c>
      <c r="G1008" s="20">
        <v>15717000</v>
      </c>
      <c r="H1008" s="20">
        <v>15210000</v>
      </c>
      <c r="I1008" s="20">
        <v>14365000</v>
      </c>
      <c r="J1008" s="20">
        <v>13520000</v>
      </c>
      <c r="K1008" s="25">
        <v>16690000</v>
      </c>
      <c r="L1008" s="20">
        <f t="shared" si="64"/>
        <v>-210000</v>
      </c>
      <c r="M1008" s="22">
        <f t="shared" si="65"/>
        <v>0.79881656804733725</v>
      </c>
      <c r="N1008" s="23" t="str">
        <f>IFERROR(VLOOKUP(A1008,'[1]CT AR'!$1:$1048576,2,0),"")</f>
        <v/>
      </c>
      <c r="O1008" s="24" t="str">
        <f t="shared" ca="1" si="66"/>
        <v/>
      </c>
      <c r="P1008" t="str">
        <f t="shared" si="67"/>
        <v/>
      </c>
    </row>
    <row r="1009" spans="1:16" x14ac:dyDescent="0.3">
      <c r="A1009" t="s">
        <v>6274</v>
      </c>
      <c r="B1009" t="str">
        <f>IFERROR(VLOOKUP(A1009,'[1]TS Autopress'!$1:$1048576,2,0),"")</f>
        <v/>
      </c>
      <c r="C1009" s="19" t="str">
        <f>IFERROR(VLOOKUP(A1009,'[1]TS Autopress'!$1:$1048576,3,0),"")</f>
        <v/>
      </c>
      <c r="D1009" s="20">
        <v>24400000</v>
      </c>
      <c r="E1009" s="20">
        <v>27953100</v>
      </c>
      <c r="F1009" s="13" t="s">
        <v>5399</v>
      </c>
      <c r="G1009" s="20">
        <v>22692000</v>
      </c>
      <c r="H1009" s="20">
        <v>21960000</v>
      </c>
      <c r="I1009" s="20">
        <v>20740000</v>
      </c>
      <c r="J1009" s="20">
        <v>19520000</v>
      </c>
      <c r="K1009" s="25">
        <v>24390000</v>
      </c>
      <c r="L1009" s="20">
        <f t="shared" si="64"/>
        <v>-10000</v>
      </c>
      <c r="M1009" s="22">
        <f t="shared" si="65"/>
        <v>1.1456188524590163</v>
      </c>
      <c r="N1009" s="23" t="str">
        <f>IFERROR(VLOOKUP(A1009,'[1]CT AR'!$1:$1048576,2,0),"")</f>
        <v/>
      </c>
      <c r="O1009" s="24" t="str">
        <f t="shared" ca="1" si="66"/>
        <v/>
      </c>
      <c r="P1009" t="str">
        <f t="shared" si="67"/>
        <v/>
      </c>
    </row>
    <row r="1010" spans="1:16" x14ac:dyDescent="0.3">
      <c r="A1010" t="s">
        <v>6634</v>
      </c>
      <c r="B1010" t="str">
        <f>IFERROR(VLOOKUP(A1010,'[1]TS Autopress'!$1:$1048576,2,0),"")</f>
        <v/>
      </c>
      <c r="C1010" s="19" t="str">
        <f>IFERROR(VLOOKUP(A1010,'[1]TS Autopress'!$1:$1048576,3,0),"")</f>
        <v/>
      </c>
      <c r="D1010" s="20">
        <v>18800000</v>
      </c>
      <c r="E1010" s="20">
        <v>15500000</v>
      </c>
      <c r="F1010" s="13" t="s">
        <v>5399</v>
      </c>
      <c r="G1010" s="20">
        <v>17484000</v>
      </c>
      <c r="H1010" s="20">
        <v>16920000</v>
      </c>
      <c r="I1010" s="20">
        <v>15980000</v>
      </c>
      <c r="J1010" s="20">
        <v>15040000</v>
      </c>
      <c r="K1010" s="25">
        <v>18990000</v>
      </c>
      <c r="L1010" s="20">
        <f t="shared" si="64"/>
        <v>190000</v>
      </c>
      <c r="M1010" s="22">
        <f t="shared" si="65"/>
        <v>0.82446808510638303</v>
      </c>
      <c r="N1010" s="23" t="str">
        <f>IFERROR(VLOOKUP(A1010,'[1]CT AR'!$1:$1048576,2,0),"")</f>
        <v/>
      </c>
      <c r="O1010" s="24" t="str">
        <f t="shared" ca="1" si="66"/>
        <v/>
      </c>
      <c r="P1010" t="str">
        <f t="shared" si="67"/>
        <v/>
      </c>
    </row>
    <row r="1011" spans="1:16" x14ac:dyDescent="0.3">
      <c r="A1011" t="s">
        <v>6514</v>
      </c>
      <c r="B1011" t="str">
        <f>IFERROR(VLOOKUP(A1011,'[1]TS Autopress'!$1:$1048576,2,0),"")</f>
        <v/>
      </c>
      <c r="C1011" s="19" t="str">
        <f>IFERROR(VLOOKUP(A1011,'[1]TS Autopress'!$1:$1048576,3,0),"")</f>
        <v/>
      </c>
      <c r="D1011" s="20">
        <v>34400000</v>
      </c>
      <c r="E1011" s="20">
        <v>29000000</v>
      </c>
      <c r="F1011" s="13" t="s">
        <v>5399</v>
      </c>
      <c r="G1011" s="20">
        <v>31992000</v>
      </c>
      <c r="H1011" s="20">
        <v>30960000</v>
      </c>
      <c r="I1011" s="20">
        <v>29240000</v>
      </c>
      <c r="J1011" s="20">
        <v>27520000</v>
      </c>
      <c r="K1011" s="25">
        <v>33490000</v>
      </c>
      <c r="L1011" s="20">
        <f t="shared" si="64"/>
        <v>-910000</v>
      </c>
      <c r="M1011" s="22">
        <f t="shared" si="65"/>
        <v>0.84302325581395354</v>
      </c>
      <c r="N1011" s="23" t="str">
        <f>IFERROR(VLOOKUP(A1011,'[1]CT AR'!$1:$1048576,2,0),"")</f>
        <v/>
      </c>
      <c r="O1011" s="24" t="str">
        <f t="shared" ca="1" si="66"/>
        <v/>
      </c>
      <c r="P1011" t="str">
        <f t="shared" si="67"/>
        <v/>
      </c>
    </row>
    <row r="1012" spans="1:16" x14ac:dyDescent="0.3">
      <c r="A1012" t="s">
        <v>5933</v>
      </c>
      <c r="B1012" t="str">
        <f>IFERROR(VLOOKUP(A1012,'[1]TS Autopress'!$1:$1048576,2,0),"")</f>
        <v/>
      </c>
      <c r="C1012" s="19" t="str">
        <f>IFERROR(VLOOKUP(A1012,'[1]TS Autopress'!$1:$1048576,3,0),"")</f>
        <v/>
      </c>
      <c r="D1012" s="20">
        <v>12100000</v>
      </c>
      <c r="E1012" s="20">
        <v>9500000</v>
      </c>
      <c r="F1012" s="13" t="s">
        <v>4033</v>
      </c>
      <c r="G1012" s="20">
        <v>12100000</v>
      </c>
      <c r="H1012" s="20">
        <v>11737000</v>
      </c>
      <c r="I1012" s="20">
        <v>11374000</v>
      </c>
      <c r="J1012" s="20">
        <v>10890000</v>
      </c>
      <c r="K1012" s="25">
        <v>11990000</v>
      </c>
      <c r="L1012" s="20">
        <f t="shared" si="64"/>
        <v>-110000</v>
      </c>
      <c r="M1012" s="22">
        <f t="shared" si="65"/>
        <v>0.78512396694214881</v>
      </c>
      <c r="N1012" s="23" t="str">
        <f>IFERROR(VLOOKUP(A1012,'[1]CT AR'!$1:$1048576,2,0),"")</f>
        <v/>
      </c>
      <c r="O1012" s="24" t="str">
        <f t="shared" ca="1" si="66"/>
        <v/>
      </c>
      <c r="P1012" t="str">
        <f t="shared" si="67"/>
        <v/>
      </c>
    </row>
    <row r="1013" spans="1:16" x14ac:dyDescent="0.3">
      <c r="A1013" t="s">
        <v>6635</v>
      </c>
      <c r="B1013" t="str">
        <f>IFERROR(VLOOKUP(A1013,'[1]TS Autopress'!$1:$1048576,2,0),"")</f>
        <v/>
      </c>
      <c r="C1013" s="19" t="str">
        <f>IFERROR(VLOOKUP(A1013,'[1]TS Autopress'!$1:$1048576,3,0),"")</f>
        <v/>
      </c>
      <c r="D1013" s="20">
        <v>11400000</v>
      </c>
      <c r="E1013" s="20">
        <v>10000000</v>
      </c>
      <c r="F1013" s="13" t="s">
        <v>4033</v>
      </c>
      <c r="G1013" s="20">
        <v>11400000</v>
      </c>
      <c r="H1013" s="20">
        <v>11058000</v>
      </c>
      <c r="I1013" s="20">
        <v>10716000</v>
      </c>
      <c r="J1013" s="20">
        <v>10260000</v>
      </c>
      <c r="K1013" s="25">
        <v>11990000</v>
      </c>
      <c r="L1013" s="20">
        <f t="shared" si="64"/>
        <v>590000</v>
      </c>
      <c r="M1013" s="22">
        <f t="shared" si="65"/>
        <v>0.8771929824561403</v>
      </c>
      <c r="N1013" s="23" t="str">
        <f>IFERROR(VLOOKUP(A1013,'[1]CT AR'!$1:$1048576,2,0),"")</f>
        <v/>
      </c>
      <c r="O1013" s="24" t="str">
        <f t="shared" ca="1" si="66"/>
        <v/>
      </c>
      <c r="P1013" t="str">
        <f t="shared" si="67"/>
        <v/>
      </c>
    </row>
    <row r="1014" spans="1:16" x14ac:dyDescent="0.3">
      <c r="A1014" t="s">
        <v>6636</v>
      </c>
      <c r="B1014" t="str">
        <f>IFERROR(VLOOKUP(A1014,'[1]TS Autopress'!$1:$1048576,2,0),"")</f>
        <v/>
      </c>
      <c r="C1014" s="19" t="str">
        <f>IFERROR(VLOOKUP(A1014,'[1]TS Autopress'!$1:$1048576,3,0),"")</f>
        <v/>
      </c>
      <c r="D1014" s="20">
        <v>16200000</v>
      </c>
      <c r="E1014" s="20">
        <v>12800000</v>
      </c>
      <c r="F1014" s="13" t="s">
        <v>4033</v>
      </c>
      <c r="G1014" s="20">
        <v>16200000</v>
      </c>
      <c r="H1014" s="20">
        <v>15714000</v>
      </c>
      <c r="I1014" s="20">
        <v>15228000</v>
      </c>
      <c r="J1014" s="20">
        <v>14580000</v>
      </c>
      <c r="K1014" s="25">
        <v>15690000</v>
      </c>
      <c r="L1014" s="20">
        <f t="shared" si="64"/>
        <v>-510000</v>
      </c>
      <c r="M1014" s="22">
        <f t="shared" si="65"/>
        <v>0.79012345679012341</v>
      </c>
      <c r="N1014" s="23" t="str">
        <f>IFERROR(VLOOKUP(A1014,'[1]CT AR'!$1:$1048576,2,0),"")</f>
        <v/>
      </c>
      <c r="O1014" s="24" t="str">
        <f t="shared" ca="1" si="66"/>
        <v/>
      </c>
      <c r="P1014" t="str">
        <f t="shared" si="67"/>
        <v/>
      </c>
    </row>
    <row r="1015" spans="1:16" x14ac:dyDescent="0.3">
      <c r="A1015" t="s">
        <v>6637</v>
      </c>
      <c r="B1015" t="str">
        <f>IFERROR(VLOOKUP(A1015,'[1]TS Autopress'!$1:$1048576,2,0),"")</f>
        <v/>
      </c>
      <c r="C1015" s="19" t="str">
        <f>IFERROR(VLOOKUP(A1015,'[1]TS Autopress'!$1:$1048576,3,0),"")</f>
        <v/>
      </c>
      <c r="D1015" s="20">
        <v>12000000</v>
      </c>
      <c r="E1015" s="20">
        <v>10000000</v>
      </c>
      <c r="F1015" s="13" t="s">
        <v>4033</v>
      </c>
      <c r="G1015" s="20">
        <v>12000000</v>
      </c>
      <c r="H1015" s="20">
        <v>11640000</v>
      </c>
      <c r="I1015" s="20">
        <v>11280000</v>
      </c>
      <c r="J1015" s="20">
        <v>10800000</v>
      </c>
      <c r="K1015" s="25">
        <v>11990000</v>
      </c>
      <c r="L1015" s="20">
        <f t="shared" si="64"/>
        <v>-10000</v>
      </c>
      <c r="M1015" s="22">
        <f t="shared" si="65"/>
        <v>0.83333333333333337</v>
      </c>
      <c r="N1015" s="23" t="str">
        <f>IFERROR(VLOOKUP(A1015,'[1]CT AR'!$1:$1048576,2,0),"")</f>
        <v/>
      </c>
      <c r="O1015" s="24" t="str">
        <f t="shared" ca="1" si="66"/>
        <v/>
      </c>
      <c r="P1015" t="str">
        <f t="shared" si="67"/>
        <v/>
      </c>
    </row>
    <row r="1016" spans="1:16" x14ac:dyDescent="0.3">
      <c r="A1016" t="s">
        <v>6638</v>
      </c>
      <c r="B1016" t="str">
        <f>IFERROR(VLOOKUP(A1016,'[1]TS Autopress'!$1:$1048576,2,0),"")</f>
        <v/>
      </c>
      <c r="C1016" s="19" t="str">
        <f>IFERROR(VLOOKUP(A1016,'[1]TS Autopress'!$1:$1048576,3,0),"")</f>
        <v/>
      </c>
      <c r="D1016" s="20">
        <v>5500000</v>
      </c>
      <c r="E1016" s="20">
        <v>4300000</v>
      </c>
      <c r="F1016" s="13" t="s">
        <v>4033</v>
      </c>
      <c r="G1016" s="20">
        <v>5500000</v>
      </c>
      <c r="H1016" s="20">
        <v>5335000</v>
      </c>
      <c r="I1016" s="20">
        <v>5170000</v>
      </c>
      <c r="J1016" s="20">
        <v>4950000</v>
      </c>
      <c r="K1016" s="25">
        <v>5490000</v>
      </c>
      <c r="L1016" s="20">
        <f t="shared" si="64"/>
        <v>-10000</v>
      </c>
      <c r="M1016" s="22">
        <f t="shared" si="65"/>
        <v>0.78181818181818186</v>
      </c>
      <c r="N1016" s="23" t="str">
        <f>IFERROR(VLOOKUP(A1016,'[1]CT AR'!$1:$1048576,2,0),"")</f>
        <v/>
      </c>
      <c r="O1016" s="24" t="str">
        <f t="shared" ca="1" si="66"/>
        <v/>
      </c>
      <c r="P1016" t="str">
        <f t="shared" si="67"/>
        <v/>
      </c>
    </row>
    <row r="1017" spans="1:16" x14ac:dyDescent="0.3">
      <c r="A1017" t="s">
        <v>6639</v>
      </c>
      <c r="B1017" t="str">
        <f>IFERROR(VLOOKUP(A1017,'[1]TS Autopress'!$1:$1048576,2,0),"")</f>
        <v/>
      </c>
      <c r="C1017" s="19" t="str">
        <f>IFERROR(VLOOKUP(A1017,'[1]TS Autopress'!$1:$1048576,3,0),"")</f>
        <v/>
      </c>
      <c r="D1017" s="20">
        <v>10800000</v>
      </c>
      <c r="E1017" s="20">
        <v>8600000</v>
      </c>
      <c r="F1017" s="13" t="s">
        <v>4033</v>
      </c>
      <c r="G1017" s="20">
        <v>10800000</v>
      </c>
      <c r="H1017" s="20">
        <v>10476000</v>
      </c>
      <c r="I1017" s="20">
        <v>10152000</v>
      </c>
      <c r="J1017" s="20">
        <v>9720000</v>
      </c>
      <c r="K1017" s="25">
        <v>10490000</v>
      </c>
      <c r="L1017" s="20">
        <f t="shared" si="64"/>
        <v>-310000</v>
      </c>
      <c r="M1017" s="22">
        <f t="shared" si="65"/>
        <v>0.79629629629629628</v>
      </c>
      <c r="N1017" s="23" t="str">
        <f>IFERROR(VLOOKUP(A1017,'[1]CT AR'!$1:$1048576,2,0),"")</f>
        <v/>
      </c>
      <c r="O1017" s="24" t="str">
        <f t="shared" ca="1" si="66"/>
        <v/>
      </c>
      <c r="P1017" t="str">
        <f t="shared" si="67"/>
        <v/>
      </c>
    </row>
    <row r="1018" spans="1:16" x14ac:dyDescent="0.3">
      <c r="A1018" t="s">
        <v>6640</v>
      </c>
      <c r="B1018" t="str">
        <f>IFERROR(VLOOKUP(A1018,'[1]TS Autopress'!$1:$1048576,2,0),"")</f>
        <v/>
      </c>
      <c r="C1018" s="19" t="str">
        <f>IFERROR(VLOOKUP(A1018,'[1]TS Autopress'!$1:$1048576,3,0),"")</f>
        <v/>
      </c>
      <c r="D1018" s="20">
        <v>10190000</v>
      </c>
      <c r="E1018" s="20">
        <v>8600000</v>
      </c>
      <c r="F1018" s="13" t="s">
        <v>4033</v>
      </c>
      <c r="G1018" s="20">
        <v>10190000</v>
      </c>
      <c r="H1018" s="20">
        <v>9884300</v>
      </c>
      <c r="I1018" s="20">
        <v>9578600</v>
      </c>
      <c r="J1018" s="20">
        <v>9171000</v>
      </c>
      <c r="K1018" s="25">
        <v>10490000</v>
      </c>
      <c r="L1018" s="20">
        <f t="shared" si="64"/>
        <v>300000</v>
      </c>
      <c r="M1018" s="22">
        <f t="shared" si="65"/>
        <v>0.84396467124631991</v>
      </c>
      <c r="N1018" s="23" t="str">
        <f>IFERROR(VLOOKUP(A1018,'[1]CT AR'!$1:$1048576,2,0),"")</f>
        <v/>
      </c>
      <c r="O1018" s="24" t="str">
        <f t="shared" ca="1" si="66"/>
        <v/>
      </c>
      <c r="P1018" t="str">
        <f t="shared" si="67"/>
        <v/>
      </c>
    </row>
    <row r="1019" spans="1:16" x14ac:dyDescent="0.3">
      <c r="A1019" t="s">
        <v>6641</v>
      </c>
      <c r="B1019" t="str">
        <f>IFERROR(VLOOKUP(A1019,'[1]TS Autopress'!$1:$1048576,2,0),"")</f>
        <v/>
      </c>
      <c r="C1019" s="19" t="str">
        <f>IFERROR(VLOOKUP(A1019,'[1]TS Autopress'!$1:$1048576,3,0),"")</f>
        <v/>
      </c>
      <c r="D1019" s="20">
        <v>17200000</v>
      </c>
      <c r="E1019" s="20">
        <v>14000000</v>
      </c>
      <c r="F1019" s="13" t="s">
        <v>4033</v>
      </c>
      <c r="G1019" s="20">
        <v>17200000</v>
      </c>
      <c r="H1019" s="20">
        <v>16684000</v>
      </c>
      <c r="I1019" s="20">
        <v>16168000</v>
      </c>
      <c r="J1019" s="20">
        <v>15480000</v>
      </c>
      <c r="K1019" s="25">
        <v>15990000</v>
      </c>
      <c r="L1019" s="20">
        <f t="shared" si="64"/>
        <v>-1210000</v>
      </c>
      <c r="M1019" s="22">
        <f t="shared" si="65"/>
        <v>0.81395348837209303</v>
      </c>
      <c r="N1019" s="23" t="str">
        <f>IFERROR(VLOOKUP(A1019,'[1]CT AR'!$1:$1048576,2,0),"")</f>
        <v/>
      </c>
      <c r="O1019" s="24" t="str">
        <f t="shared" ca="1" si="66"/>
        <v/>
      </c>
      <c r="P1019" t="str">
        <f t="shared" si="67"/>
        <v/>
      </c>
    </row>
    <row r="1020" spans="1:16" x14ac:dyDescent="0.3">
      <c r="A1020" t="s">
        <v>903</v>
      </c>
      <c r="B1020" t="str">
        <f>IFERROR(VLOOKUP(A1020,'[1]TS Autopress'!$1:$1048576,2,0),"")</f>
        <v/>
      </c>
      <c r="C1020" s="19" t="str">
        <f>IFERROR(VLOOKUP(A1020,'[1]TS Autopress'!$1:$1048576,3,0),"")</f>
        <v/>
      </c>
      <c r="D1020" s="20">
        <v>29800000</v>
      </c>
      <c r="E1020" s="20">
        <v>24000000</v>
      </c>
      <c r="F1020" s="13" t="s">
        <v>4033</v>
      </c>
      <c r="G1020" s="20">
        <v>29800000</v>
      </c>
      <c r="H1020" s="20">
        <v>28906000</v>
      </c>
      <c r="I1020" s="20">
        <v>28012000</v>
      </c>
      <c r="J1020" s="20">
        <v>26820000</v>
      </c>
      <c r="K1020" s="25">
        <v>28990000</v>
      </c>
      <c r="L1020" s="20">
        <f t="shared" si="64"/>
        <v>-810000</v>
      </c>
      <c r="M1020" s="22">
        <f t="shared" si="65"/>
        <v>0.80536912751677847</v>
      </c>
      <c r="N1020" s="23">
        <f>IFERROR(VLOOKUP(A1020,'[1]CT AR'!$1:$1048576,2,0),"")</f>
        <v>45713.520138888889</v>
      </c>
      <c r="O1020" s="24">
        <f t="shared" ca="1" si="66"/>
        <v>481.47986111111095</v>
      </c>
      <c r="P1020" t="str">
        <f t="shared" si="67"/>
        <v>BAJO MERCADO</v>
      </c>
    </row>
    <row r="1021" spans="1:16" x14ac:dyDescent="0.3">
      <c r="A1021" t="s">
        <v>6469</v>
      </c>
      <c r="B1021" t="str">
        <f>IFERROR(VLOOKUP(A1021,'[1]TS Autopress'!$1:$1048576,2,0),"")</f>
        <v/>
      </c>
      <c r="C1021" s="19" t="str">
        <f>IFERROR(VLOOKUP(A1021,'[1]TS Autopress'!$1:$1048576,3,0),"")</f>
        <v/>
      </c>
      <c r="D1021" s="20">
        <v>17800000</v>
      </c>
      <c r="E1021" s="20">
        <v>15500000</v>
      </c>
      <c r="F1021" s="13" t="s">
        <v>4033</v>
      </c>
      <c r="G1021" s="20">
        <v>17800000</v>
      </c>
      <c r="H1021" s="20">
        <v>17266000</v>
      </c>
      <c r="I1021" s="20">
        <v>16732000</v>
      </c>
      <c r="J1021" s="20">
        <v>16020000</v>
      </c>
      <c r="K1021" s="25">
        <v>18190000</v>
      </c>
      <c r="L1021" s="20">
        <f t="shared" si="64"/>
        <v>390000</v>
      </c>
      <c r="M1021" s="22">
        <f t="shared" si="65"/>
        <v>0.8707865168539326</v>
      </c>
      <c r="N1021" s="23" t="str">
        <f>IFERROR(VLOOKUP(A1021,'[1]CT AR'!$1:$1048576,2,0),"")</f>
        <v/>
      </c>
      <c r="O1021" s="24" t="str">
        <f t="shared" ca="1" si="66"/>
        <v/>
      </c>
      <c r="P1021" t="str">
        <f t="shared" si="67"/>
        <v/>
      </c>
    </row>
    <row r="1022" spans="1:16" x14ac:dyDescent="0.3">
      <c r="A1022" t="s">
        <v>6642</v>
      </c>
      <c r="B1022" t="str">
        <f>IFERROR(VLOOKUP(A1022,'[1]TS Autopress'!$1:$1048576,2,0),"")</f>
        <v/>
      </c>
      <c r="C1022" s="19" t="str">
        <f>IFERROR(VLOOKUP(A1022,'[1]TS Autopress'!$1:$1048576,3,0),"")</f>
        <v/>
      </c>
      <c r="D1022" s="20">
        <v>7200000</v>
      </c>
      <c r="E1022" s="20">
        <v>6000000</v>
      </c>
      <c r="F1022" s="13" t="s">
        <v>4033</v>
      </c>
      <c r="G1022" s="20">
        <v>7200000</v>
      </c>
      <c r="H1022" s="20">
        <v>6984000</v>
      </c>
      <c r="I1022" s="20">
        <v>6768000</v>
      </c>
      <c r="J1022" s="20">
        <v>6480000</v>
      </c>
      <c r="K1022" s="25">
        <v>7290000</v>
      </c>
      <c r="L1022" s="20">
        <f t="shared" si="64"/>
        <v>90000</v>
      </c>
      <c r="M1022" s="22">
        <f t="shared" si="65"/>
        <v>0.83333333333333337</v>
      </c>
      <c r="N1022" s="23" t="str">
        <f>IFERROR(VLOOKUP(A1022,'[1]CT AR'!$1:$1048576,2,0),"")</f>
        <v/>
      </c>
      <c r="O1022" s="24" t="str">
        <f t="shared" ca="1" si="66"/>
        <v/>
      </c>
      <c r="P1022" t="str">
        <f t="shared" si="67"/>
        <v/>
      </c>
    </row>
    <row r="1023" spans="1:16" x14ac:dyDescent="0.3">
      <c r="A1023" t="s">
        <v>6546</v>
      </c>
      <c r="B1023" t="str">
        <f>IFERROR(VLOOKUP(A1023,'[1]TS Autopress'!$1:$1048576,2,0),"")</f>
        <v/>
      </c>
      <c r="C1023" s="19" t="str">
        <f>IFERROR(VLOOKUP(A1023,'[1]TS Autopress'!$1:$1048576,3,0),"")</f>
        <v/>
      </c>
      <c r="D1023" s="20">
        <v>25600000</v>
      </c>
      <c r="E1023" s="20">
        <v>21400000</v>
      </c>
      <c r="F1023" s="13" t="s">
        <v>4033</v>
      </c>
      <c r="G1023" s="20">
        <v>25600000</v>
      </c>
      <c r="H1023" s="20">
        <v>24832000</v>
      </c>
      <c r="I1023" s="20">
        <v>24064000</v>
      </c>
      <c r="J1023" s="20">
        <v>23040000</v>
      </c>
      <c r="K1023" s="25">
        <v>25890000</v>
      </c>
      <c r="L1023" s="20">
        <f t="shared" si="64"/>
        <v>290000</v>
      </c>
      <c r="M1023" s="22">
        <f t="shared" si="65"/>
        <v>0.8359375</v>
      </c>
      <c r="N1023" s="23" t="str">
        <f>IFERROR(VLOOKUP(A1023,'[1]CT AR'!$1:$1048576,2,0),"")</f>
        <v/>
      </c>
      <c r="O1023" s="24" t="str">
        <f t="shared" ca="1" si="66"/>
        <v/>
      </c>
      <c r="P1023" t="str">
        <f t="shared" si="67"/>
        <v/>
      </c>
    </row>
    <row r="1024" spans="1:16" x14ac:dyDescent="0.3">
      <c r="A1024" t="s">
        <v>6643</v>
      </c>
      <c r="B1024" t="str">
        <f>IFERROR(VLOOKUP(A1024,'[1]TS Autopress'!$1:$1048576,2,0),"")</f>
        <v/>
      </c>
      <c r="C1024" s="19" t="str">
        <f>IFERROR(VLOOKUP(A1024,'[1]TS Autopress'!$1:$1048576,3,0),"")</f>
        <v/>
      </c>
      <c r="D1024" s="20">
        <v>22700000</v>
      </c>
      <c r="E1024" s="20">
        <v>18300000</v>
      </c>
      <c r="F1024" s="13" t="s">
        <v>4033</v>
      </c>
      <c r="G1024" s="20">
        <v>22700000</v>
      </c>
      <c r="H1024" s="20">
        <v>22019000</v>
      </c>
      <c r="I1024" s="20">
        <v>21338000</v>
      </c>
      <c r="J1024" s="20">
        <v>20430000</v>
      </c>
      <c r="K1024" s="25">
        <v>21990000</v>
      </c>
      <c r="L1024" s="20">
        <f t="shared" si="64"/>
        <v>-710000</v>
      </c>
      <c r="M1024" s="22">
        <f t="shared" si="65"/>
        <v>0.80616740088105732</v>
      </c>
      <c r="N1024" s="23" t="str">
        <f>IFERROR(VLOOKUP(A1024,'[1]CT AR'!$1:$1048576,2,0),"")</f>
        <v/>
      </c>
      <c r="O1024" s="24" t="str">
        <f t="shared" ca="1" si="66"/>
        <v/>
      </c>
      <c r="P1024" t="str">
        <f t="shared" si="67"/>
        <v/>
      </c>
    </row>
    <row r="1025" spans="1:16" x14ac:dyDescent="0.3">
      <c r="A1025" t="s">
        <v>6644</v>
      </c>
      <c r="B1025" t="str">
        <f>IFERROR(VLOOKUP(A1025,'[1]TS Autopress'!$1:$1048576,2,0),"")</f>
        <v/>
      </c>
      <c r="C1025" s="19" t="str">
        <f>IFERROR(VLOOKUP(A1025,'[1]TS Autopress'!$1:$1048576,3,0),"")</f>
        <v/>
      </c>
      <c r="D1025" s="20">
        <v>15200000</v>
      </c>
      <c r="E1025" s="20">
        <v>13000000</v>
      </c>
      <c r="F1025" s="13" t="s">
        <v>4033</v>
      </c>
      <c r="G1025" s="20">
        <v>15200000</v>
      </c>
      <c r="H1025" s="20">
        <v>14744000</v>
      </c>
      <c r="I1025" s="20">
        <v>14288000</v>
      </c>
      <c r="J1025" s="20">
        <v>13680000</v>
      </c>
      <c r="K1025" s="25">
        <v>15590000</v>
      </c>
      <c r="L1025" s="20">
        <f t="shared" si="64"/>
        <v>390000</v>
      </c>
      <c r="M1025" s="22">
        <f t="shared" si="65"/>
        <v>0.85526315789473684</v>
      </c>
      <c r="N1025" s="23" t="str">
        <f>IFERROR(VLOOKUP(A1025,'[1]CT AR'!$1:$1048576,2,0),"")</f>
        <v/>
      </c>
      <c r="O1025" s="24" t="str">
        <f t="shared" ca="1" si="66"/>
        <v/>
      </c>
      <c r="P1025" t="str">
        <f t="shared" si="67"/>
        <v/>
      </c>
    </row>
    <row r="1026" spans="1:16" x14ac:dyDescent="0.3">
      <c r="A1026" t="s">
        <v>6645</v>
      </c>
      <c r="B1026" t="str">
        <f>IFERROR(VLOOKUP(A1026,'[1]TS Autopress'!$1:$1048576,2,0),"")</f>
        <v/>
      </c>
      <c r="C1026" s="19" t="str">
        <f>IFERROR(VLOOKUP(A1026,'[1]TS Autopress'!$1:$1048576,3,0),"")</f>
        <v/>
      </c>
      <c r="D1026" s="20">
        <v>44100000</v>
      </c>
      <c r="E1026" s="20">
        <v>36000000</v>
      </c>
      <c r="F1026" s="13" t="s">
        <v>4033</v>
      </c>
      <c r="G1026" s="20">
        <v>44100000</v>
      </c>
      <c r="H1026" s="20">
        <v>42777000</v>
      </c>
      <c r="I1026" s="20">
        <v>41454000</v>
      </c>
      <c r="J1026" s="20">
        <v>39690000</v>
      </c>
      <c r="K1026" s="25">
        <v>43490000</v>
      </c>
      <c r="L1026" s="20">
        <f t="shared" si="64"/>
        <v>-610000</v>
      </c>
      <c r="M1026" s="22">
        <f t="shared" si="65"/>
        <v>0.81632653061224492</v>
      </c>
      <c r="N1026" s="23" t="str">
        <f>IFERROR(VLOOKUP(A1026,'[1]CT AR'!$1:$1048576,2,0),"")</f>
        <v/>
      </c>
      <c r="O1026" s="24" t="str">
        <f t="shared" ca="1" si="66"/>
        <v/>
      </c>
      <c r="P1026" t="str">
        <f t="shared" si="67"/>
        <v/>
      </c>
    </row>
    <row r="1027" spans="1:16" x14ac:dyDescent="0.3">
      <c r="A1027" t="s">
        <v>6646</v>
      </c>
      <c r="B1027" t="str">
        <f>IFERROR(VLOOKUP(A1027,'[1]TS Autopress'!$1:$1048576,2,0),"")</f>
        <v/>
      </c>
      <c r="C1027" s="19" t="str">
        <f>IFERROR(VLOOKUP(A1027,'[1]TS Autopress'!$1:$1048576,3,0),"")</f>
        <v/>
      </c>
      <c r="D1027" s="20">
        <v>11300000</v>
      </c>
      <c r="E1027" s="20">
        <v>9200000</v>
      </c>
      <c r="F1027" s="13" t="s">
        <v>4033</v>
      </c>
      <c r="G1027" s="20">
        <v>11300000</v>
      </c>
      <c r="H1027" s="20">
        <v>10961000</v>
      </c>
      <c r="I1027" s="20">
        <v>10622000</v>
      </c>
      <c r="J1027" s="20">
        <v>10170000</v>
      </c>
      <c r="K1027" s="25">
        <v>10990000</v>
      </c>
      <c r="L1027" s="20">
        <f t="shared" si="64"/>
        <v>-310000</v>
      </c>
      <c r="M1027" s="22">
        <f t="shared" si="65"/>
        <v>0.81415929203539827</v>
      </c>
      <c r="N1027" s="23" t="str">
        <f>IFERROR(VLOOKUP(A1027,'[1]CT AR'!$1:$1048576,2,0),"")</f>
        <v/>
      </c>
      <c r="O1027" s="24" t="str">
        <f t="shared" ca="1" si="66"/>
        <v/>
      </c>
      <c r="P1027" t="str">
        <f t="shared" si="67"/>
        <v/>
      </c>
    </row>
    <row r="1028" spans="1:16" x14ac:dyDescent="0.3">
      <c r="A1028" t="s">
        <v>6647</v>
      </c>
      <c r="B1028" t="str">
        <f>IFERROR(VLOOKUP(A1028,'[1]TS Autopress'!$1:$1048576,2,0),"")</f>
        <v/>
      </c>
      <c r="C1028" s="19" t="str">
        <f>IFERROR(VLOOKUP(A1028,'[1]TS Autopress'!$1:$1048576,3,0),"")</f>
        <v/>
      </c>
      <c r="D1028" s="20">
        <v>32600000</v>
      </c>
      <c r="E1028" s="20">
        <v>28000000</v>
      </c>
      <c r="F1028" s="13" t="s">
        <v>4033</v>
      </c>
      <c r="G1028" s="20">
        <v>32600000</v>
      </c>
      <c r="H1028" s="20">
        <v>31622000</v>
      </c>
      <c r="I1028" s="20">
        <v>30644000</v>
      </c>
      <c r="J1028" s="20">
        <v>29340000</v>
      </c>
      <c r="K1028" s="25">
        <v>34990000</v>
      </c>
      <c r="L1028" s="20">
        <f t="shared" si="64"/>
        <v>2390000</v>
      </c>
      <c r="M1028" s="22">
        <f t="shared" si="65"/>
        <v>0.85889570552147243</v>
      </c>
      <c r="N1028" s="23" t="str">
        <f>IFERROR(VLOOKUP(A1028,'[1]CT AR'!$1:$1048576,2,0),"")</f>
        <v/>
      </c>
      <c r="O1028" s="24" t="str">
        <f t="shared" ca="1" si="66"/>
        <v/>
      </c>
      <c r="P1028" t="str">
        <f t="shared" si="67"/>
        <v/>
      </c>
    </row>
    <row r="1029" spans="1:16" x14ac:dyDescent="0.3">
      <c r="A1029" t="s">
        <v>5568</v>
      </c>
      <c r="B1029" t="str">
        <f>IFERROR(VLOOKUP(A1029,'[1]TS Autopress'!$1:$1048576,2,0),"")</f>
        <v/>
      </c>
      <c r="C1029" s="19" t="str">
        <f>IFERROR(VLOOKUP(A1029,'[1]TS Autopress'!$1:$1048576,3,0),"")</f>
        <v/>
      </c>
      <c r="D1029" s="20">
        <v>11000000</v>
      </c>
      <c r="E1029" s="20">
        <v>8800000</v>
      </c>
      <c r="F1029" s="13" t="s">
        <v>4033</v>
      </c>
      <c r="G1029" s="20">
        <v>11000000</v>
      </c>
      <c r="H1029" s="20">
        <v>10670000</v>
      </c>
      <c r="I1029" s="20">
        <v>10340000</v>
      </c>
      <c r="J1029" s="20">
        <v>9900000</v>
      </c>
      <c r="K1029" s="25">
        <v>10990000</v>
      </c>
      <c r="L1029" s="20">
        <f t="shared" si="64"/>
        <v>-10000</v>
      </c>
      <c r="M1029" s="22">
        <f t="shared" si="65"/>
        <v>0.8</v>
      </c>
      <c r="N1029" s="23" t="str">
        <f>IFERROR(VLOOKUP(A1029,'[1]CT AR'!$1:$1048576,2,0),"")</f>
        <v/>
      </c>
      <c r="O1029" s="24" t="str">
        <f t="shared" ca="1" si="66"/>
        <v/>
      </c>
      <c r="P1029" t="str">
        <f t="shared" si="67"/>
        <v/>
      </c>
    </row>
    <row r="1030" spans="1:16" x14ac:dyDescent="0.3">
      <c r="A1030" t="s">
        <v>6648</v>
      </c>
      <c r="B1030" t="str">
        <f>IFERROR(VLOOKUP(A1030,'[1]TS Autopress'!$1:$1048576,2,0),"")</f>
        <v/>
      </c>
      <c r="C1030" s="19" t="str">
        <f>IFERROR(VLOOKUP(A1030,'[1]TS Autopress'!$1:$1048576,3,0),"")</f>
        <v/>
      </c>
      <c r="D1030" s="20">
        <v>25900000</v>
      </c>
      <c r="E1030" s="20">
        <v>21000000</v>
      </c>
      <c r="F1030" s="13" t="s">
        <v>4033</v>
      </c>
      <c r="G1030" s="20">
        <v>25900000</v>
      </c>
      <c r="H1030" s="20">
        <v>25123000</v>
      </c>
      <c r="I1030" s="20">
        <v>24346000</v>
      </c>
      <c r="J1030" s="20">
        <v>23310000</v>
      </c>
      <c r="K1030" s="25">
        <v>24990000</v>
      </c>
      <c r="L1030" s="20">
        <f t="shared" si="64"/>
        <v>-910000</v>
      </c>
      <c r="M1030" s="22">
        <f t="shared" si="65"/>
        <v>0.81081081081081086</v>
      </c>
      <c r="N1030" s="23" t="str">
        <f>IFERROR(VLOOKUP(A1030,'[1]CT AR'!$1:$1048576,2,0),"")</f>
        <v/>
      </c>
      <c r="O1030" s="24" t="str">
        <f t="shared" ca="1" si="66"/>
        <v/>
      </c>
      <c r="P1030" t="str">
        <f t="shared" si="67"/>
        <v/>
      </c>
    </row>
    <row r="1031" spans="1:16" x14ac:dyDescent="0.3">
      <c r="A1031" t="s">
        <v>6649</v>
      </c>
      <c r="B1031" t="str">
        <f>IFERROR(VLOOKUP(A1031,'[1]TS Autopress'!$1:$1048576,2,0),"")</f>
        <v/>
      </c>
      <c r="C1031" s="19" t="str">
        <f>IFERROR(VLOOKUP(A1031,'[1]TS Autopress'!$1:$1048576,3,0),"")</f>
        <v/>
      </c>
      <c r="D1031" s="20">
        <v>45400000</v>
      </c>
      <c r="E1031" s="20">
        <v>38000000</v>
      </c>
      <c r="F1031" s="13" t="s">
        <v>5399</v>
      </c>
      <c r="G1031" s="20">
        <v>42222000</v>
      </c>
      <c r="H1031" s="20">
        <v>40860000</v>
      </c>
      <c r="I1031" s="20">
        <v>38590000</v>
      </c>
      <c r="J1031" s="20">
        <v>36320000</v>
      </c>
      <c r="K1031" s="25">
        <v>46990000</v>
      </c>
      <c r="L1031" s="20">
        <f t="shared" si="64"/>
        <v>1590000</v>
      </c>
      <c r="M1031" s="22">
        <f t="shared" si="65"/>
        <v>0.83700440528634357</v>
      </c>
      <c r="N1031" s="23" t="str">
        <f>IFERROR(VLOOKUP(A1031,'[1]CT AR'!$1:$1048576,2,0),"")</f>
        <v/>
      </c>
      <c r="O1031" s="24" t="str">
        <f t="shared" ca="1" si="66"/>
        <v/>
      </c>
      <c r="P1031" t="str">
        <f t="shared" si="67"/>
        <v/>
      </c>
    </row>
    <row r="1032" spans="1:16" x14ac:dyDescent="0.3">
      <c r="A1032" t="s">
        <v>6269</v>
      </c>
      <c r="B1032" t="str">
        <f>IFERROR(VLOOKUP(A1032,'[1]TS Autopress'!$1:$1048576,2,0),"")</f>
        <v/>
      </c>
      <c r="C1032" s="19" t="str">
        <f>IFERROR(VLOOKUP(A1032,'[1]TS Autopress'!$1:$1048576,3,0),"")</f>
        <v/>
      </c>
      <c r="D1032" s="20">
        <v>14700000</v>
      </c>
      <c r="E1032" s="20">
        <v>11500000</v>
      </c>
      <c r="F1032" s="13" t="s">
        <v>5399</v>
      </c>
      <c r="G1032" s="20">
        <v>13671000</v>
      </c>
      <c r="H1032" s="20">
        <v>13230000</v>
      </c>
      <c r="I1032" s="20">
        <v>12495000</v>
      </c>
      <c r="J1032" s="20">
        <v>11760000</v>
      </c>
      <c r="K1032" s="25">
        <v>14490000</v>
      </c>
      <c r="L1032" s="20">
        <f t="shared" si="64"/>
        <v>-210000</v>
      </c>
      <c r="M1032" s="22">
        <f t="shared" si="65"/>
        <v>0.78231292517006801</v>
      </c>
      <c r="N1032" s="23" t="str">
        <f>IFERROR(VLOOKUP(A1032,'[1]CT AR'!$1:$1048576,2,0),"")</f>
        <v/>
      </c>
      <c r="O1032" s="24" t="str">
        <f t="shared" ca="1" si="66"/>
        <v/>
      </c>
      <c r="P1032" t="str">
        <f t="shared" si="67"/>
        <v/>
      </c>
    </row>
    <row r="1033" spans="1:16" x14ac:dyDescent="0.3">
      <c r="A1033" t="s">
        <v>6650</v>
      </c>
      <c r="B1033" t="str">
        <f>IFERROR(VLOOKUP(A1033,'[1]TS Autopress'!$1:$1048576,2,0),"")</f>
        <v/>
      </c>
      <c r="C1033" s="19" t="str">
        <f>IFERROR(VLOOKUP(A1033,'[1]TS Autopress'!$1:$1048576,3,0),"")</f>
        <v/>
      </c>
      <c r="D1033" s="20">
        <v>22500000</v>
      </c>
      <c r="E1033" s="20">
        <v>18800000</v>
      </c>
      <c r="F1033" s="13" t="s">
        <v>5399</v>
      </c>
      <c r="G1033" s="20">
        <v>20925000</v>
      </c>
      <c r="H1033" s="20">
        <v>20250000</v>
      </c>
      <c r="I1033" s="20">
        <v>19125000</v>
      </c>
      <c r="J1033" s="20">
        <v>18000000</v>
      </c>
      <c r="K1033" s="25">
        <v>22490000</v>
      </c>
      <c r="L1033" s="20">
        <f t="shared" si="64"/>
        <v>-10000</v>
      </c>
      <c r="M1033" s="22">
        <f t="shared" si="65"/>
        <v>0.83555555555555561</v>
      </c>
      <c r="N1033" s="23" t="str">
        <f>IFERROR(VLOOKUP(A1033,'[1]CT AR'!$1:$1048576,2,0),"")</f>
        <v/>
      </c>
      <c r="O1033" s="24" t="str">
        <f t="shared" ca="1" si="66"/>
        <v/>
      </c>
      <c r="P1033" t="str">
        <f t="shared" si="67"/>
        <v/>
      </c>
    </row>
    <row r="1034" spans="1:16" x14ac:dyDescent="0.3">
      <c r="A1034" t="s">
        <v>4794</v>
      </c>
      <c r="B1034" t="str">
        <f>IFERROR(VLOOKUP(A1034,'[1]TS Autopress'!$1:$1048576,2,0),"")</f>
        <v>JEEP</v>
      </c>
      <c r="C1034" s="19" t="str">
        <f>IFERROR(VLOOKUP(A1034,'[1]TS Autopress'!$1:$1048576,3,0),"")</f>
        <v>GRAND CHEROKEE</v>
      </c>
      <c r="D1034" s="20">
        <v>38900000</v>
      </c>
      <c r="E1034" s="20">
        <v>33000000</v>
      </c>
      <c r="F1034" s="13" t="s">
        <v>4033</v>
      </c>
      <c r="G1034" s="20">
        <v>38900000</v>
      </c>
      <c r="H1034" s="20">
        <v>37733000</v>
      </c>
      <c r="I1034" s="20">
        <v>36566000</v>
      </c>
      <c r="J1034" s="20">
        <v>35010000</v>
      </c>
      <c r="K1034" s="25">
        <v>38990000</v>
      </c>
      <c r="L1034" s="20">
        <f t="shared" si="64"/>
        <v>90000</v>
      </c>
      <c r="M1034" s="22">
        <f t="shared" si="65"/>
        <v>0.84832904884318761</v>
      </c>
      <c r="N1034" s="23" t="str">
        <f>IFERROR(VLOOKUP(A1034,'[1]CT AR'!$1:$1048576,2,0),"")</f>
        <v/>
      </c>
      <c r="O1034" s="24" t="str">
        <f t="shared" ca="1" si="66"/>
        <v/>
      </c>
      <c r="P1034" t="str">
        <f t="shared" si="67"/>
        <v/>
      </c>
    </row>
    <row r="1035" spans="1:16" x14ac:dyDescent="0.3">
      <c r="A1035" t="s">
        <v>6651</v>
      </c>
      <c r="B1035" t="str">
        <f>IFERROR(VLOOKUP(A1035,'[1]TS Autopress'!$1:$1048576,2,0),"")</f>
        <v/>
      </c>
      <c r="C1035" s="19" t="str">
        <f>IFERROR(VLOOKUP(A1035,'[1]TS Autopress'!$1:$1048576,3,0),"")</f>
        <v/>
      </c>
      <c r="D1035" s="20">
        <v>15800000</v>
      </c>
      <c r="E1035" s="20">
        <v>12500000</v>
      </c>
      <c r="F1035" s="13" t="s">
        <v>4033</v>
      </c>
      <c r="G1035" s="20">
        <v>15800000</v>
      </c>
      <c r="H1035" s="20">
        <v>15326000</v>
      </c>
      <c r="I1035" s="20">
        <v>14852000</v>
      </c>
      <c r="J1035" s="20">
        <v>14220000</v>
      </c>
      <c r="K1035" s="25">
        <v>14990000</v>
      </c>
      <c r="L1035" s="20">
        <f t="shared" si="64"/>
        <v>-810000</v>
      </c>
      <c r="M1035" s="22">
        <f t="shared" si="65"/>
        <v>0.79113924050632911</v>
      </c>
      <c r="N1035" s="23" t="str">
        <f>IFERROR(VLOOKUP(A1035,'[1]CT AR'!$1:$1048576,2,0),"")</f>
        <v/>
      </c>
      <c r="O1035" s="24" t="str">
        <f t="shared" ca="1" si="66"/>
        <v/>
      </c>
      <c r="P1035" t="str">
        <f t="shared" si="67"/>
        <v/>
      </c>
    </row>
    <row r="1036" spans="1:16" x14ac:dyDescent="0.3">
      <c r="A1036" t="s">
        <v>6650</v>
      </c>
      <c r="B1036" t="str">
        <f>IFERROR(VLOOKUP(A1036,'[1]TS Autopress'!$1:$1048576,2,0),"")</f>
        <v/>
      </c>
      <c r="C1036" s="19" t="str">
        <f>IFERROR(VLOOKUP(A1036,'[1]TS Autopress'!$1:$1048576,3,0),"")</f>
        <v/>
      </c>
      <c r="D1036" s="20">
        <v>22500000</v>
      </c>
      <c r="E1036" s="20">
        <v>19500000</v>
      </c>
      <c r="F1036" s="13" t="s">
        <v>4033</v>
      </c>
      <c r="G1036" s="20">
        <v>22500000</v>
      </c>
      <c r="H1036" s="20">
        <v>21825000</v>
      </c>
      <c r="I1036" s="20">
        <v>21150000</v>
      </c>
      <c r="J1036" s="20">
        <v>20250000</v>
      </c>
      <c r="K1036" s="25">
        <v>22990000</v>
      </c>
      <c r="L1036" s="20">
        <f t="shared" si="64"/>
        <v>490000</v>
      </c>
      <c r="M1036" s="22">
        <f t="shared" si="65"/>
        <v>0.8666666666666667</v>
      </c>
      <c r="N1036" s="23" t="str">
        <f>IFERROR(VLOOKUP(A1036,'[1]CT AR'!$1:$1048576,2,0),"")</f>
        <v/>
      </c>
      <c r="O1036" s="24" t="str">
        <f t="shared" ca="1" si="66"/>
        <v/>
      </c>
      <c r="P1036" t="str">
        <f t="shared" si="67"/>
        <v/>
      </c>
    </row>
    <row r="1037" spans="1:16" x14ac:dyDescent="0.3">
      <c r="A1037" t="s">
        <v>5047</v>
      </c>
      <c r="B1037" t="str">
        <f>IFERROR(VLOOKUP(A1037,'[1]TS Autopress'!$1:$1048576,2,0),"")</f>
        <v/>
      </c>
      <c r="C1037" s="19" t="str">
        <f>IFERROR(VLOOKUP(A1037,'[1]TS Autopress'!$1:$1048576,3,0),"")</f>
        <v/>
      </c>
      <c r="D1037" s="20">
        <v>13300000</v>
      </c>
      <c r="E1037" s="20">
        <v>11600000</v>
      </c>
      <c r="F1037" s="13" t="s">
        <v>4033</v>
      </c>
      <c r="G1037" s="20">
        <v>13300000</v>
      </c>
      <c r="H1037" s="20">
        <v>12901000</v>
      </c>
      <c r="I1037" s="20">
        <v>12502000</v>
      </c>
      <c r="J1037" s="20">
        <v>11970000</v>
      </c>
      <c r="K1037" s="25">
        <v>13590000</v>
      </c>
      <c r="L1037" s="20">
        <f t="shared" si="64"/>
        <v>290000</v>
      </c>
      <c r="M1037" s="22">
        <f t="shared" si="65"/>
        <v>0.8721804511278195</v>
      </c>
      <c r="N1037" s="23" t="str">
        <f>IFERROR(VLOOKUP(A1037,'[1]CT AR'!$1:$1048576,2,0),"")</f>
        <v/>
      </c>
      <c r="O1037" s="24" t="str">
        <f t="shared" ca="1" si="66"/>
        <v/>
      </c>
      <c r="P1037" t="str">
        <f t="shared" si="67"/>
        <v/>
      </c>
    </row>
    <row r="1038" spans="1:16" x14ac:dyDescent="0.3">
      <c r="A1038" t="s">
        <v>6652</v>
      </c>
      <c r="B1038" t="str">
        <f>IFERROR(VLOOKUP(A1038,'[1]TS Autopress'!$1:$1048576,2,0),"")</f>
        <v/>
      </c>
      <c r="C1038" s="19" t="str">
        <f>IFERROR(VLOOKUP(A1038,'[1]TS Autopress'!$1:$1048576,3,0),"")</f>
        <v/>
      </c>
      <c r="D1038" s="20">
        <v>17300000</v>
      </c>
      <c r="E1038" s="20">
        <v>13000000</v>
      </c>
      <c r="F1038" s="13" t="s">
        <v>4033</v>
      </c>
      <c r="G1038" s="20">
        <v>17300000</v>
      </c>
      <c r="H1038" s="20">
        <v>16781000</v>
      </c>
      <c r="I1038" s="20">
        <v>16262000</v>
      </c>
      <c r="J1038" s="20">
        <v>15570000</v>
      </c>
      <c r="K1038" s="25">
        <v>16490000</v>
      </c>
      <c r="L1038" s="20">
        <f t="shared" si="64"/>
        <v>-810000</v>
      </c>
      <c r="M1038" s="22">
        <f t="shared" si="65"/>
        <v>0.75144508670520227</v>
      </c>
      <c r="N1038" s="23" t="str">
        <f>IFERROR(VLOOKUP(A1038,'[1]CT AR'!$1:$1048576,2,0),"")</f>
        <v/>
      </c>
      <c r="O1038" s="24" t="str">
        <f t="shared" ca="1" si="66"/>
        <v/>
      </c>
      <c r="P1038" t="str">
        <f t="shared" si="67"/>
        <v/>
      </c>
    </row>
    <row r="1039" spans="1:16" x14ac:dyDescent="0.3">
      <c r="A1039" t="s">
        <v>6653</v>
      </c>
      <c r="B1039" t="str">
        <f>IFERROR(VLOOKUP(A1039,'[1]TS Autopress'!$1:$1048576,2,0),"")</f>
        <v/>
      </c>
      <c r="C1039" s="19" t="str">
        <f>IFERROR(VLOOKUP(A1039,'[1]TS Autopress'!$1:$1048576,3,0),"")</f>
        <v/>
      </c>
      <c r="D1039" s="20">
        <v>10800000</v>
      </c>
      <c r="E1039" s="20">
        <v>8500000</v>
      </c>
      <c r="F1039" s="13" t="s">
        <v>4033</v>
      </c>
      <c r="G1039" s="20">
        <v>10800000</v>
      </c>
      <c r="H1039" s="20">
        <v>10476000</v>
      </c>
      <c r="I1039" s="20">
        <v>10152000</v>
      </c>
      <c r="J1039" s="20">
        <v>9720000</v>
      </c>
      <c r="K1039" s="25">
        <v>10490000</v>
      </c>
      <c r="L1039" s="20">
        <f t="shared" si="64"/>
        <v>-310000</v>
      </c>
      <c r="M1039" s="22">
        <f t="shared" si="65"/>
        <v>0.78703703703703709</v>
      </c>
      <c r="N1039" s="23" t="str">
        <f>IFERROR(VLOOKUP(A1039,'[1]CT AR'!$1:$1048576,2,0),"")</f>
        <v/>
      </c>
      <c r="O1039" s="24" t="str">
        <f t="shared" ca="1" si="66"/>
        <v/>
      </c>
      <c r="P1039" t="str">
        <f t="shared" si="67"/>
        <v/>
      </c>
    </row>
    <row r="1040" spans="1:16" x14ac:dyDescent="0.3">
      <c r="A1040" t="s">
        <v>6654</v>
      </c>
      <c r="B1040" t="str">
        <f>IFERROR(VLOOKUP(A1040,'[1]TS Autopress'!$1:$1048576,2,0),"")</f>
        <v/>
      </c>
      <c r="C1040" s="19" t="str">
        <f>IFERROR(VLOOKUP(A1040,'[1]TS Autopress'!$1:$1048576,3,0),"")</f>
        <v/>
      </c>
      <c r="D1040" s="20">
        <v>46300000</v>
      </c>
      <c r="E1040" s="20">
        <v>38000000</v>
      </c>
      <c r="F1040" s="13" t="s">
        <v>4033</v>
      </c>
      <c r="G1040" s="20">
        <v>46300000</v>
      </c>
      <c r="H1040" s="20">
        <v>44911000</v>
      </c>
      <c r="I1040" s="20">
        <v>43522000</v>
      </c>
      <c r="J1040" s="20">
        <v>41670000</v>
      </c>
      <c r="K1040" s="25">
        <v>45990000</v>
      </c>
      <c r="L1040" s="20">
        <f t="shared" si="64"/>
        <v>-310000</v>
      </c>
      <c r="M1040" s="22">
        <f t="shared" si="65"/>
        <v>0.82073434125269984</v>
      </c>
      <c r="N1040" s="23" t="str">
        <f>IFERROR(VLOOKUP(A1040,'[1]CT AR'!$1:$1048576,2,0),"")</f>
        <v/>
      </c>
      <c r="O1040" s="24" t="str">
        <f t="shared" ca="1" si="66"/>
        <v/>
      </c>
      <c r="P1040" t="str">
        <f t="shared" si="67"/>
        <v/>
      </c>
    </row>
    <row r="1041" spans="1:16" x14ac:dyDescent="0.3">
      <c r="A1041" t="s">
        <v>6655</v>
      </c>
      <c r="B1041" t="str">
        <f>IFERROR(VLOOKUP(A1041,'[1]TS Autopress'!$1:$1048576,2,0),"")</f>
        <v/>
      </c>
      <c r="C1041" s="19" t="str">
        <f>IFERROR(VLOOKUP(A1041,'[1]TS Autopress'!$1:$1048576,3,0),"")</f>
        <v/>
      </c>
      <c r="D1041" s="20">
        <v>48800000</v>
      </c>
      <c r="E1041" s="20">
        <v>41000000</v>
      </c>
      <c r="F1041" s="13" t="s">
        <v>4033</v>
      </c>
      <c r="G1041" s="20">
        <v>48800000</v>
      </c>
      <c r="H1041" s="20">
        <v>47336000</v>
      </c>
      <c r="I1041" s="20">
        <v>45872000</v>
      </c>
      <c r="J1041" s="20">
        <v>43920000</v>
      </c>
      <c r="K1041" s="25">
        <v>49990000</v>
      </c>
      <c r="L1041" s="20">
        <f t="shared" ref="L1041:L1104" si="68">K1041-D1041</f>
        <v>1190000</v>
      </c>
      <c r="M1041" s="22">
        <f t="shared" ref="M1041:M1104" si="69">E1041/D1041</f>
        <v>0.8401639344262295</v>
      </c>
      <c r="N1041" s="23" t="str">
        <f>IFERROR(VLOOKUP(A1041,'[1]CT AR'!$1:$1048576,2,0),"")</f>
        <v/>
      </c>
      <c r="O1041" s="24" t="str">
        <f t="shared" ref="O1041:O1104" ca="1" si="70">IF(N1041="","",TODAY()-N1041)</f>
        <v/>
      </c>
      <c r="P1041" t="str">
        <f t="shared" ref="P1041:P1104" si="71">IF(N1041="", "", IF(K1041 &gt; D1041, "SOBRE MERCADO", IF(K1041 &lt; D1041, "BAJO MERCADO", "ALINEADO")))</f>
        <v/>
      </c>
    </row>
    <row r="1042" spans="1:16" x14ac:dyDescent="0.3">
      <c r="A1042" t="s">
        <v>6656</v>
      </c>
      <c r="B1042" t="str">
        <f>IFERROR(VLOOKUP(A1042,'[1]TS Autopress'!$1:$1048576,2,0),"")</f>
        <v/>
      </c>
      <c r="C1042" s="19" t="str">
        <f>IFERROR(VLOOKUP(A1042,'[1]TS Autopress'!$1:$1048576,3,0),"")</f>
        <v/>
      </c>
      <c r="D1042" s="20">
        <v>14000000</v>
      </c>
      <c r="E1042" s="20">
        <v>11800000</v>
      </c>
      <c r="F1042" s="13" t="s">
        <v>4033</v>
      </c>
      <c r="G1042" s="20">
        <v>14000000</v>
      </c>
      <c r="H1042" s="20">
        <v>13580000</v>
      </c>
      <c r="I1042" s="20">
        <v>13160000</v>
      </c>
      <c r="J1042" s="20">
        <v>12600000</v>
      </c>
      <c r="K1042" s="25">
        <v>14290000</v>
      </c>
      <c r="L1042" s="20">
        <f t="shared" si="68"/>
        <v>290000</v>
      </c>
      <c r="M1042" s="22">
        <f t="shared" si="69"/>
        <v>0.84285714285714286</v>
      </c>
      <c r="N1042" s="23" t="str">
        <f>IFERROR(VLOOKUP(A1042,'[1]CT AR'!$1:$1048576,2,0),"")</f>
        <v/>
      </c>
      <c r="O1042" s="24" t="str">
        <f t="shared" ca="1" si="70"/>
        <v/>
      </c>
      <c r="P1042" t="str">
        <f t="shared" si="71"/>
        <v/>
      </c>
    </row>
    <row r="1043" spans="1:16" x14ac:dyDescent="0.3">
      <c r="A1043" t="s">
        <v>6657</v>
      </c>
      <c r="B1043" t="str">
        <f>IFERROR(VLOOKUP(A1043,'[1]TS Autopress'!$1:$1048576,2,0),"")</f>
        <v/>
      </c>
      <c r="C1043" s="19" t="str">
        <f>IFERROR(VLOOKUP(A1043,'[1]TS Autopress'!$1:$1048576,3,0),"")</f>
        <v/>
      </c>
      <c r="D1043" s="20">
        <v>22000000</v>
      </c>
      <c r="E1043" s="20">
        <v>18500000</v>
      </c>
      <c r="F1043" s="13" t="s">
        <v>4033</v>
      </c>
      <c r="G1043" s="20">
        <v>22000000</v>
      </c>
      <c r="H1043" s="20">
        <v>21340000</v>
      </c>
      <c r="I1043" s="20">
        <v>20680000</v>
      </c>
      <c r="J1043" s="20">
        <v>19800000</v>
      </c>
      <c r="K1043" s="25">
        <v>22490000</v>
      </c>
      <c r="L1043" s="20">
        <f t="shared" si="68"/>
        <v>490000</v>
      </c>
      <c r="M1043" s="22">
        <f t="shared" si="69"/>
        <v>0.84090909090909094</v>
      </c>
      <c r="N1043" s="23" t="str">
        <f>IFERROR(VLOOKUP(A1043,'[1]CT AR'!$1:$1048576,2,0),"")</f>
        <v/>
      </c>
      <c r="O1043" s="24" t="str">
        <f t="shared" ca="1" si="70"/>
        <v/>
      </c>
      <c r="P1043" t="str">
        <f t="shared" si="71"/>
        <v/>
      </c>
    </row>
    <row r="1044" spans="1:16" x14ac:dyDescent="0.3">
      <c r="A1044" t="s">
        <v>6657</v>
      </c>
      <c r="B1044" t="str">
        <f>IFERROR(VLOOKUP(A1044,'[1]TS Autopress'!$1:$1048576,2,0),"")</f>
        <v/>
      </c>
      <c r="C1044" s="19" t="str">
        <f>IFERROR(VLOOKUP(A1044,'[1]TS Autopress'!$1:$1048576,3,0),"")</f>
        <v/>
      </c>
      <c r="D1044" s="20">
        <v>22000000</v>
      </c>
      <c r="E1044" s="20">
        <v>18500000</v>
      </c>
      <c r="F1044" s="13" t="s">
        <v>4033</v>
      </c>
      <c r="G1044" s="20">
        <v>22000000</v>
      </c>
      <c r="H1044" s="20">
        <v>21340000</v>
      </c>
      <c r="I1044" s="20">
        <v>20680000</v>
      </c>
      <c r="J1044" s="20">
        <v>19800000</v>
      </c>
      <c r="K1044" s="25">
        <v>21990000</v>
      </c>
      <c r="L1044" s="20">
        <f t="shared" si="68"/>
        <v>-10000</v>
      </c>
      <c r="M1044" s="22">
        <f t="shared" si="69"/>
        <v>0.84090909090909094</v>
      </c>
      <c r="N1044" s="23" t="str">
        <f>IFERROR(VLOOKUP(A1044,'[1]CT AR'!$1:$1048576,2,0),"")</f>
        <v/>
      </c>
      <c r="O1044" s="24" t="str">
        <f t="shared" ca="1" si="70"/>
        <v/>
      </c>
      <c r="P1044" t="str">
        <f t="shared" si="71"/>
        <v/>
      </c>
    </row>
    <row r="1045" spans="1:16" x14ac:dyDescent="0.3">
      <c r="A1045" t="s">
        <v>6658</v>
      </c>
      <c r="B1045" t="str">
        <f>IFERROR(VLOOKUP(A1045,'[1]TS Autopress'!$1:$1048576,2,0),"")</f>
        <v/>
      </c>
      <c r="C1045" s="19" t="str">
        <f>IFERROR(VLOOKUP(A1045,'[1]TS Autopress'!$1:$1048576,3,0),"")</f>
        <v/>
      </c>
      <c r="D1045" s="20">
        <v>15600000</v>
      </c>
      <c r="E1045" s="20">
        <v>12500000</v>
      </c>
      <c r="F1045" s="13" t="s">
        <v>4033</v>
      </c>
      <c r="G1045" s="20">
        <v>15600000</v>
      </c>
      <c r="H1045" s="20">
        <v>15132000</v>
      </c>
      <c r="I1045" s="20">
        <v>14664000</v>
      </c>
      <c r="J1045" s="20">
        <v>14040000</v>
      </c>
      <c r="K1045" s="25">
        <v>15290000</v>
      </c>
      <c r="L1045" s="20">
        <f t="shared" si="68"/>
        <v>-310000</v>
      </c>
      <c r="M1045" s="22">
        <f t="shared" si="69"/>
        <v>0.80128205128205132</v>
      </c>
      <c r="N1045" s="23" t="str">
        <f>IFERROR(VLOOKUP(A1045,'[1]CT AR'!$1:$1048576,2,0),"")</f>
        <v/>
      </c>
      <c r="O1045" s="24" t="str">
        <f t="shared" ca="1" si="70"/>
        <v/>
      </c>
      <c r="P1045" t="str">
        <f t="shared" si="71"/>
        <v/>
      </c>
    </row>
    <row r="1046" spans="1:16" x14ac:dyDescent="0.3">
      <c r="A1046" t="s">
        <v>6659</v>
      </c>
      <c r="B1046" t="str">
        <f>IFERROR(VLOOKUP(A1046,'[1]TS Autopress'!$1:$1048576,2,0),"")</f>
        <v/>
      </c>
      <c r="C1046" s="19" t="str">
        <f>IFERROR(VLOOKUP(A1046,'[1]TS Autopress'!$1:$1048576,3,0),"")</f>
        <v/>
      </c>
      <c r="D1046" s="20">
        <v>16100000</v>
      </c>
      <c r="E1046" s="20">
        <v>14000000</v>
      </c>
      <c r="F1046" s="13" t="s">
        <v>4033</v>
      </c>
      <c r="G1046" s="20">
        <v>16100000</v>
      </c>
      <c r="H1046" s="20">
        <v>15617000</v>
      </c>
      <c r="I1046" s="20">
        <v>15134000</v>
      </c>
      <c r="J1046" s="20">
        <v>14490000</v>
      </c>
      <c r="K1046" s="25">
        <v>16290000</v>
      </c>
      <c r="L1046" s="20">
        <f t="shared" si="68"/>
        <v>190000</v>
      </c>
      <c r="M1046" s="22">
        <f t="shared" si="69"/>
        <v>0.86956521739130432</v>
      </c>
      <c r="N1046" s="23" t="str">
        <f>IFERROR(VLOOKUP(A1046,'[1]CT AR'!$1:$1048576,2,0),"")</f>
        <v/>
      </c>
      <c r="O1046" s="24" t="str">
        <f t="shared" ca="1" si="70"/>
        <v/>
      </c>
      <c r="P1046" t="str">
        <f t="shared" si="71"/>
        <v/>
      </c>
    </row>
    <row r="1047" spans="1:16" x14ac:dyDescent="0.3">
      <c r="A1047" t="s">
        <v>6660</v>
      </c>
      <c r="B1047" t="str">
        <f>IFERROR(VLOOKUP(A1047,'[1]TS Autopress'!$1:$1048576,2,0),"")</f>
        <v/>
      </c>
      <c r="C1047" s="19" t="str">
        <f>IFERROR(VLOOKUP(A1047,'[1]TS Autopress'!$1:$1048576,3,0),"")</f>
        <v/>
      </c>
      <c r="D1047" s="20">
        <v>11900000</v>
      </c>
      <c r="E1047" s="20">
        <v>9800000</v>
      </c>
      <c r="F1047" s="13" t="s">
        <v>4033</v>
      </c>
      <c r="G1047" s="20">
        <v>11900000</v>
      </c>
      <c r="H1047" s="20">
        <v>11543000</v>
      </c>
      <c r="I1047" s="20">
        <v>11186000</v>
      </c>
      <c r="J1047" s="20">
        <v>10710000</v>
      </c>
      <c r="K1047" s="25">
        <v>11890000</v>
      </c>
      <c r="L1047" s="20">
        <f t="shared" si="68"/>
        <v>-10000</v>
      </c>
      <c r="M1047" s="22">
        <f t="shared" si="69"/>
        <v>0.82352941176470584</v>
      </c>
      <c r="N1047" s="23" t="str">
        <f>IFERROR(VLOOKUP(A1047,'[1]CT AR'!$1:$1048576,2,0),"")</f>
        <v/>
      </c>
      <c r="O1047" s="24" t="str">
        <f t="shared" ca="1" si="70"/>
        <v/>
      </c>
      <c r="P1047" t="str">
        <f t="shared" si="71"/>
        <v/>
      </c>
    </row>
    <row r="1048" spans="1:16" x14ac:dyDescent="0.3">
      <c r="A1048" t="s">
        <v>6631</v>
      </c>
      <c r="B1048" t="str">
        <f>IFERROR(VLOOKUP(A1048,'[1]TS Autopress'!$1:$1048576,2,0),"")</f>
        <v/>
      </c>
      <c r="C1048" s="19" t="str">
        <f>IFERROR(VLOOKUP(A1048,'[1]TS Autopress'!$1:$1048576,3,0),"")</f>
        <v/>
      </c>
      <c r="D1048" s="20">
        <v>10800000</v>
      </c>
      <c r="E1048" s="20">
        <v>8300000</v>
      </c>
      <c r="F1048" s="13" t="s">
        <v>4033</v>
      </c>
      <c r="G1048" s="20">
        <v>10800000</v>
      </c>
      <c r="H1048" s="20">
        <v>10476000</v>
      </c>
      <c r="I1048" s="20">
        <v>10152000</v>
      </c>
      <c r="J1048" s="20">
        <v>9720000</v>
      </c>
      <c r="K1048" s="25">
        <v>10590000</v>
      </c>
      <c r="L1048" s="20">
        <f t="shared" si="68"/>
        <v>-210000</v>
      </c>
      <c r="M1048" s="22">
        <f t="shared" si="69"/>
        <v>0.76851851851851849</v>
      </c>
      <c r="N1048" s="23" t="str">
        <f>IFERROR(VLOOKUP(A1048,'[1]CT AR'!$1:$1048576,2,0),"")</f>
        <v/>
      </c>
      <c r="O1048" s="24" t="str">
        <f t="shared" ca="1" si="70"/>
        <v/>
      </c>
      <c r="P1048" t="str">
        <f t="shared" si="71"/>
        <v/>
      </c>
    </row>
    <row r="1049" spans="1:16" x14ac:dyDescent="0.3">
      <c r="A1049" t="s">
        <v>1418</v>
      </c>
      <c r="B1049" t="str">
        <f>IFERROR(VLOOKUP(A1049,'[1]TS Autopress'!$1:$1048576,2,0),"")</f>
        <v/>
      </c>
      <c r="C1049" s="19" t="str">
        <f>IFERROR(VLOOKUP(A1049,'[1]TS Autopress'!$1:$1048576,3,0),"")</f>
        <v/>
      </c>
      <c r="D1049" s="20">
        <v>7000000</v>
      </c>
      <c r="E1049" s="20">
        <v>5200000</v>
      </c>
      <c r="F1049" s="13" t="s">
        <v>4033</v>
      </c>
      <c r="G1049" s="20">
        <v>7000000</v>
      </c>
      <c r="H1049" s="20">
        <v>6790000</v>
      </c>
      <c r="I1049" s="20">
        <v>6580000</v>
      </c>
      <c r="J1049" s="20">
        <v>6300000</v>
      </c>
      <c r="K1049" s="25">
        <v>6490000</v>
      </c>
      <c r="L1049" s="20">
        <f t="shared" si="68"/>
        <v>-510000</v>
      </c>
      <c r="M1049" s="22">
        <f t="shared" si="69"/>
        <v>0.74285714285714288</v>
      </c>
      <c r="N1049" s="23">
        <f>IFERROR(VLOOKUP(A1049,'[1]CT AR'!$1:$1048576,2,0),"")</f>
        <v>45443.794444444444</v>
      </c>
      <c r="O1049" s="24">
        <f t="shared" ca="1" si="70"/>
        <v>751.2055555555562</v>
      </c>
      <c r="P1049" t="str">
        <f t="shared" si="71"/>
        <v>BAJO MERCADO</v>
      </c>
    </row>
    <row r="1050" spans="1:16" x14ac:dyDescent="0.3">
      <c r="A1050" t="s">
        <v>8824</v>
      </c>
      <c r="B1050" t="str">
        <f>IFERROR(VLOOKUP(A1050,'[1]TS Autopress'!$1:$1048576,2,0),"")</f>
        <v/>
      </c>
      <c r="C1050" s="19" t="str">
        <f>IFERROR(VLOOKUP(A1050,'[1]TS Autopress'!$1:$1048576,3,0),"")</f>
        <v/>
      </c>
      <c r="D1050" s="20">
        <v>8200000</v>
      </c>
      <c r="E1050" s="20">
        <v>6700000</v>
      </c>
      <c r="F1050" s="13" t="s">
        <v>4033</v>
      </c>
      <c r="G1050" s="20">
        <v>8200000</v>
      </c>
      <c r="H1050" s="20">
        <v>7954000</v>
      </c>
      <c r="I1050" s="20">
        <v>7708000</v>
      </c>
      <c r="J1050" s="20">
        <v>7380000</v>
      </c>
      <c r="K1050" s="25">
        <v>8190000</v>
      </c>
      <c r="L1050" s="20">
        <f t="shared" si="68"/>
        <v>-10000</v>
      </c>
      <c r="M1050" s="22">
        <f t="shared" si="69"/>
        <v>0.81707317073170727</v>
      </c>
      <c r="N1050" s="23" t="str">
        <f>IFERROR(VLOOKUP(A1050,'[1]CT AR'!$1:$1048576,2,0),"")</f>
        <v/>
      </c>
      <c r="O1050" s="24" t="str">
        <f t="shared" ca="1" si="70"/>
        <v/>
      </c>
      <c r="P1050" t="str">
        <f t="shared" si="71"/>
        <v/>
      </c>
    </row>
    <row r="1051" spans="1:16" x14ac:dyDescent="0.3">
      <c r="A1051" t="s">
        <v>8826</v>
      </c>
      <c r="B1051" t="str">
        <f>IFERROR(VLOOKUP(A1051,'[1]TS Autopress'!$1:$1048576,2,0),"")</f>
        <v/>
      </c>
      <c r="C1051" s="19" t="str">
        <f>IFERROR(VLOOKUP(A1051,'[1]TS Autopress'!$1:$1048576,3,0),"")</f>
        <v/>
      </c>
      <c r="D1051" s="20">
        <v>9100000</v>
      </c>
      <c r="E1051" s="20">
        <v>7400000</v>
      </c>
      <c r="F1051" s="13" t="s">
        <v>4033</v>
      </c>
      <c r="G1051" s="20">
        <v>9100000</v>
      </c>
      <c r="H1051" s="20">
        <v>8827000</v>
      </c>
      <c r="I1051" s="20">
        <v>8554000</v>
      </c>
      <c r="J1051" s="20">
        <v>8190000</v>
      </c>
      <c r="K1051" s="25">
        <v>8990000</v>
      </c>
      <c r="L1051" s="20">
        <f t="shared" si="68"/>
        <v>-110000</v>
      </c>
      <c r="M1051" s="22">
        <f t="shared" si="69"/>
        <v>0.81318681318681318</v>
      </c>
      <c r="N1051" s="23" t="str">
        <f>IFERROR(VLOOKUP(A1051,'[1]CT AR'!$1:$1048576,2,0),"")</f>
        <v/>
      </c>
      <c r="O1051" s="24" t="str">
        <f t="shared" ca="1" si="70"/>
        <v/>
      </c>
      <c r="P1051" t="str">
        <f t="shared" si="71"/>
        <v/>
      </c>
    </row>
    <row r="1052" spans="1:16" x14ac:dyDescent="0.3">
      <c r="A1052" t="s">
        <v>8829</v>
      </c>
      <c r="B1052" t="str">
        <f>IFERROR(VLOOKUP(A1052,'[1]TS Autopress'!$1:$1048576,2,0),"")</f>
        <v/>
      </c>
      <c r="C1052" s="19" t="str">
        <f>IFERROR(VLOOKUP(A1052,'[1]TS Autopress'!$1:$1048576,3,0),"")</f>
        <v/>
      </c>
      <c r="D1052" s="20">
        <v>25400000</v>
      </c>
      <c r="E1052" s="20">
        <v>20500000</v>
      </c>
      <c r="F1052" s="13" t="s">
        <v>4033</v>
      </c>
      <c r="G1052" s="20">
        <v>25400000</v>
      </c>
      <c r="H1052" s="20">
        <v>24638000</v>
      </c>
      <c r="I1052" s="20">
        <v>23876000</v>
      </c>
      <c r="J1052" s="20">
        <v>22860000</v>
      </c>
      <c r="K1052" s="25">
        <v>25190000</v>
      </c>
      <c r="L1052" s="20">
        <f t="shared" si="68"/>
        <v>-210000</v>
      </c>
      <c r="M1052" s="22">
        <f t="shared" si="69"/>
        <v>0.80708661417322836</v>
      </c>
      <c r="N1052" s="23" t="str">
        <f>IFERROR(VLOOKUP(A1052,'[1]CT AR'!$1:$1048576,2,0),"")</f>
        <v/>
      </c>
      <c r="O1052" s="24" t="str">
        <f t="shared" ca="1" si="70"/>
        <v/>
      </c>
      <c r="P1052" t="str">
        <f t="shared" si="71"/>
        <v/>
      </c>
    </row>
    <row r="1053" spans="1:16" x14ac:dyDescent="0.3">
      <c r="A1053" t="s">
        <v>8832</v>
      </c>
      <c r="B1053" t="str">
        <f>IFERROR(VLOOKUP(A1053,'[1]TS Autopress'!$1:$1048576,2,0),"")</f>
        <v/>
      </c>
      <c r="C1053" s="19" t="str">
        <f>IFERROR(VLOOKUP(A1053,'[1]TS Autopress'!$1:$1048576,3,0),"")</f>
        <v/>
      </c>
      <c r="D1053" s="20">
        <v>8700000</v>
      </c>
      <c r="E1053" s="20">
        <v>7000000</v>
      </c>
      <c r="F1053" s="13" t="s">
        <v>4033</v>
      </c>
      <c r="G1053" s="20">
        <v>8700000</v>
      </c>
      <c r="H1053" s="20">
        <v>8439000</v>
      </c>
      <c r="I1053" s="20">
        <v>8178000</v>
      </c>
      <c r="J1053" s="20">
        <v>7830000</v>
      </c>
      <c r="K1053" s="25">
        <v>8690000</v>
      </c>
      <c r="L1053" s="20">
        <f t="shared" si="68"/>
        <v>-10000</v>
      </c>
      <c r="M1053" s="22">
        <f t="shared" si="69"/>
        <v>0.8045977011494253</v>
      </c>
      <c r="N1053" s="23" t="str">
        <f>IFERROR(VLOOKUP(A1053,'[1]CT AR'!$1:$1048576,2,0),"")</f>
        <v/>
      </c>
      <c r="O1053" s="24" t="str">
        <f t="shared" ca="1" si="70"/>
        <v/>
      </c>
      <c r="P1053" t="str">
        <f t="shared" si="71"/>
        <v/>
      </c>
    </row>
    <row r="1054" spans="1:16" x14ac:dyDescent="0.3">
      <c r="A1054" t="s">
        <v>8836</v>
      </c>
      <c r="B1054" t="str">
        <f>IFERROR(VLOOKUP(A1054,'[1]TS Autopress'!$1:$1048576,2,0),"")</f>
        <v/>
      </c>
      <c r="C1054" s="19" t="str">
        <f>IFERROR(VLOOKUP(A1054,'[1]TS Autopress'!$1:$1048576,3,0),"")</f>
        <v/>
      </c>
      <c r="D1054" s="20">
        <v>18700000</v>
      </c>
      <c r="E1054" s="20">
        <v>16200000</v>
      </c>
      <c r="F1054" s="13" t="s">
        <v>4033</v>
      </c>
      <c r="G1054" s="20">
        <v>18700000</v>
      </c>
      <c r="H1054" s="20">
        <v>18139000</v>
      </c>
      <c r="I1054" s="20">
        <v>17578000</v>
      </c>
      <c r="J1054" s="20">
        <v>16830000</v>
      </c>
      <c r="K1054" s="25">
        <v>19490000</v>
      </c>
      <c r="L1054" s="20">
        <f t="shared" si="68"/>
        <v>790000</v>
      </c>
      <c r="M1054" s="22">
        <f t="shared" si="69"/>
        <v>0.86631016042780751</v>
      </c>
      <c r="N1054" s="23" t="str">
        <f>IFERROR(VLOOKUP(A1054,'[1]CT AR'!$1:$1048576,2,0),"")</f>
        <v/>
      </c>
      <c r="O1054" s="24" t="str">
        <f t="shared" ca="1" si="70"/>
        <v/>
      </c>
      <c r="P1054" t="str">
        <f t="shared" si="71"/>
        <v/>
      </c>
    </row>
    <row r="1055" spans="1:16" x14ac:dyDescent="0.3">
      <c r="A1055" t="s">
        <v>8838</v>
      </c>
      <c r="B1055" t="str">
        <f>IFERROR(VLOOKUP(A1055,'[1]TS Autopress'!$1:$1048576,2,0),"")</f>
        <v/>
      </c>
      <c r="C1055" s="19" t="str">
        <f>IFERROR(VLOOKUP(A1055,'[1]TS Autopress'!$1:$1048576,3,0),"")</f>
        <v/>
      </c>
      <c r="D1055" s="20">
        <v>11500000</v>
      </c>
      <c r="E1055" s="20">
        <v>8700000</v>
      </c>
      <c r="F1055" s="13" t="s">
        <v>4033</v>
      </c>
      <c r="G1055" s="20">
        <v>11500000</v>
      </c>
      <c r="H1055" s="20">
        <v>11155000</v>
      </c>
      <c r="I1055" s="20">
        <v>10810000</v>
      </c>
      <c r="J1055" s="20">
        <v>10350000</v>
      </c>
      <c r="K1055" s="25">
        <v>10990000</v>
      </c>
      <c r="L1055" s="20">
        <f t="shared" si="68"/>
        <v>-510000</v>
      </c>
      <c r="M1055" s="22">
        <f t="shared" si="69"/>
        <v>0.75652173913043474</v>
      </c>
      <c r="N1055" s="23" t="str">
        <f>IFERROR(VLOOKUP(A1055,'[1]CT AR'!$1:$1048576,2,0),"")</f>
        <v/>
      </c>
      <c r="O1055" s="24" t="str">
        <f t="shared" ca="1" si="70"/>
        <v/>
      </c>
      <c r="P1055" t="str">
        <f t="shared" si="71"/>
        <v/>
      </c>
    </row>
    <row r="1056" spans="1:16" x14ac:dyDescent="0.3">
      <c r="A1056" t="s">
        <v>8338</v>
      </c>
      <c r="B1056" t="str">
        <f>IFERROR(VLOOKUP(A1056,'[1]TS Autopress'!$1:$1048576,2,0),"")</f>
        <v/>
      </c>
      <c r="C1056" s="19" t="str">
        <f>IFERROR(VLOOKUP(A1056,'[1]TS Autopress'!$1:$1048576,3,0),"")</f>
        <v/>
      </c>
      <c r="D1056" s="20">
        <v>27500000</v>
      </c>
      <c r="E1056" s="20">
        <v>22500000</v>
      </c>
      <c r="F1056" s="13" t="s">
        <v>4033</v>
      </c>
      <c r="G1056" s="20">
        <v>27500000</v>
      </c>
      <c r="H1056" s="20">
        <v>26675000</v>
      </c>
      <c r="I1056" s="20">
        <v>25850000</v>
      </c>
      <c r="J1056" s="20">
        <v>24750000</v>
      </c>
      <c r="K1056" s="25">
        <v>27490000</v>
      </c>
      <c r="L1056" s="20">
        <f t="shared" si="68"/>
        <v>-10000</v>
      </c>
      <c r="M1056" s="22">
        <f t="shared" si="69"/>
        <v>0.81818181818181823</v>
      </c>
      <c r="N1056" s="23" t="str">
        <f>IFERROR(VLOOKUP(A1056,'[1]CT AR'!$1:$1048576,2,0),"")</f>
        <v/>
      </c>
      <c r="O1056" s="24" t="str">
        <f t="shared" ca="1" si="70"/>
        <v/>
      </c>
      <c r="P1056" t="str">
        <f t="shared" si="71"/>
        <v/>
      </c>
    </row>
    <row r="1057" spans="1:16" x14ac:dyDescent="0.3">
      <c r="A1057" t="s">
        <v>8840</v>
      </c>
      <c r="B1057" t="str">
        <f>IFERROR(VLOOKUP(A1057,'[1]TS Autopress'!$1:$1048576,2,0),"")</f>
        <v/>
      </c>
      <c r="C1057" s="19" t="str">
        <f>IFERROR(VLOOKUP(A1057,'[1]TS Autopress'!$1:$1048576,3,0),"")</f>
        <v/>
      </c>
      <c r="D1057" s="20">
        <v>11400000</v>
      </c>
      <c r="E1057" s="20">
        <v>9200000</v>
      </c>
      <c r="F1057" s="13" t="s">
        <v>4033</v>
      </c>
      <c r="G1057" s="20">
        <v>11400000</v>
      </c>
      <c r="H1057" s="20">
        <v>11058000</v>
      </c>
      <c r="I1057" s="20">
        <v>10716000</v>
      </c>
      <c r="J1057" s="20">
        <v>10260000</v>
      </c>
      <c r="K1057" s="25">
        <v>11290000</v>
      </c>
      <c r="L1057" s="20">
        <f t="shared" si="68"/>
        <v>-110000</v>
      </c>
      <c r="M1057" s="22">
        <f t="shared" si="69"/>
        <v>0.80701754385964908</v>
      </c>
      <c r="N1057" s="23" t="str">
        <f>IFERROR(VLOOKUP(A1057,'[1]CT AR'!$1:$1048576,2,0),"")</f>
        <v/>
      </c>
      <c r="O1057" s="24" t="str">
        <f t="shared" ca="1" si="70"/>
        <v/>
      </c>
      <c r="P1057" t="str">
        <f t="shared" si="71"/>
        <v/>
      </c>
    </row>
    <row r="1058" spans="1:16" x14ac:dyDescent="0.3">
      <c r="A1058" t="s">
        <v>8842</v>
      </c>
      <c r="B1058" t="str">
        <f>IFERROR(VLOOKUP(A1058,'[1]TS Autopress'!$1:$1048576,2,0),"")</f>
        <v/>
      </c>
      <c r="C1058" s="19" t="str">
        <f>IFERROR(VLOOKUP(A1058,'[1]TS Autopress'!$1:$1048576,3,0),"")</f>
        <v/>
      </c>
      <c r="D1058" s="20">
        <v>15600000</v>
      </c>
      <c r="E1058" s="20">
        <v>12800000</v>
      </c>
      <c r="F1058" s="13" t="s">
        <v>4033</v>
      </c>
      <c r="G1058" s="20">
        <v>15600000</v>
      </c>
      <c r="H1058" s="20">
        <v>15132000</v>
      </c>
      <c r="I1058" s="20">
        <v>14664000</v>
      </c>
      <c r="J1058" s="20">
        <v>14040000</v>
      </c>
      <c r="K1058" s="25">
        <v>15390000</v>
      </c>
      <c r="L1058" s="20">
        <f t="shared" si="68"/>
        <v>-210000</v>
      </c>
      <c r="M1058" s="22">
        <f t="shared" si="69"/>
        <v>0.82051282051282048</v>
      </c>
      <c r="N1058" s="23" t="str">
        <f>IFERROR(VLOOKUP(A1058,'[1]CT AR'!$1:$1048576,2,0),"")</f>
        <v/>
      </c>
      <c r="O1058" s="24" t="str">
        <f t="shared" ca="1" si="70"/>
        <v/>
      </c>
      <c r="P1058" t="str">
        <f t="shared" si="71"/>
        <v/>
      </c>
    </row>
    <row r="1059" spans="1:16" x14ac:dyDescent="0.3">
      <c r="A1059" t="s">
        <v>8844</v>
      </c>
      <c r="B1059" t="str">
        <f>IFERROR(VLOOKUP(A1059,'[1]TS Autopress'!$1:$1048576,2,0),"")</f>
        <v/>
      </c>
      <c r="C1059" s="19" t="str">
        <f>IFERROR(VLOOKUP(A1059,'[1]TS Autopress'!$1:$1048576,3,0),"")</f>
        <v/>
      </c>
      <c r="D1059" s="20">
        <v>23000000</v>
      </c>
      <c r="E1059" s="20">
        <v>18500000</v>
      </c>
      <c r="F1059" s="13" t="s">
        <v>4033</v>
      </c>
      <c r="G1059" s="20">
        <v>23000000</v>
      </c>
      <c r="H1059" s="20">
        <v>22310000</v>
      </c>
      <c r="I1059" s="20">
        <v>21620000</v>
      </c>
      <c r="J1059" s="20">
        <v>20700000</v>
      </c>
      <c r="K1059" s="25">
        <v>22490000</v>
      </c>
      <c r="L1059" s="20">
        <f t="shared" si="68"/>
        <v>-510000</v>
      </c>
      <c r="M1059" s="22">
        <f t="shared" si="69"/>
        <v>0.80434782608695654</v>
      </c>
      <c r="N1059" s="23" t="str">
        <f>IFERROR(VLOOKUP(A1059,'[1]CT AR'!$1:$1048576,2,0),"")</f>
        <v/>
      </c>
      <c r="O1059" s="24" t="str">
        <f t="shared" ca="1" si="70"/>
        <v/>
      </c>
      <c r="P1059" t="str">
        <f t="shared" si="71"/>
        <v/>
      </c>
    </row>
    <row r="1060" spans="1:16" x14ac:dyDescent="0.3">
      <c r="A1060" t="s">
        <v>8846</v>
      </c>
      <c r="B1060" t="str">
        <f>IFERROR(VLOOKUP(A1060,'[1]TS Autopress'!$1:$1048576,2,0),"")</f>
        <v/>
      </c>
      <c r="C1060" s="19" t="str">
        <f>IFERROR(VLOOKUP(A1060,'[1]TS Autopress'!$1:$1048576,3,0),"")</f>
        <v/>
      </c>
      <c r="D1060" s="20">
        <v>8600000</v>
      </c>
      <c r="E1060" s="20">
        <v>7000000</v>
      </c>
      <c r="F1060" s="13" t="s">
        <v>4033</v>
      </c>
      <c r="G1060" s="20">
        <v>8600000</v>
      </c>
      <c r="H1060" s="20">
        <v>8342000</v>
      </c>
      <c r="I1060" s="20">
        <v>8084000</v>
      </c>
      <c r="J1060" s="20">
        <v>7740000</v>
      </c>
      <c r="K1060" s="25">
        <v>8590000</v>
      </c>
      <c r="L1060" s="20">
        <f t="shared" si="68"/>
        <v>-10000</v>
      </c>
      <c r="M1060" s="22">
        <f t="shared" si="69"/>
        <v>0.81395348837209303</v>
      </c>
      <c r="N1060" s="23" t="str">
        <f>IFERROR(VLOOKUP(A1060,'[1]CT AR'!$1:$1048576,2,0),"")</f>
        <v/>
      </c>
      <c r="O1060" s="24" t="str">
        <f t="shared" ca="1" si="70"/>
        <v/>
      </c>
      <c r="P1060" t="str">
        <f t="shared" si="71"/>
        <v/>
      </c>
    </row>
    <row r="1061" spans="1:16" x14ac:dyDescent="0.3">
      <c r="A1061" t="s">
        <v>8850</v>
      </c>
      <c r="B1061" t="str">
        <f>IFERROR(VLOOKUP(A1061,'[1]TS Autopress'!$1:$1048576,2,0),"")</f>
        <v/>
      </c>
      <c r="C1061" s="19" t="str">
        <f>IFERROR(VLOOKUP(A1061,'[1]TS Autopress'!$1:$1048576,3,0),"")</f>
        <v/>
      </c>
      <c r="D1061" s="20">
        <v>20300000</v>
      </c>
      <c r="E1061" s="20">
        <v>15800000</v>
      </c>
      <c r="F1061" s="13" t="s">
        <v>4033</v>
      </c>
      <c r="G1061" s="20">
        <v>20300000</v>
      </c>
      <c r="H1061" s="20">
        <v>19691000</v>
      </c>
      <c r="I1061" s="20">
        <v>19082000</v>
      </c>
      <c r="J1061" s="20">
        <v>18270000</v>
      </c>
      <c r="K1061" s="25">
        <v>19290000</v>
      </c>
      <c r="L1061" s="20">
        <f t="shared" si="68"/>
        <v>-1010000</v>
      </c>
      <c r="M1061" s="22">
        <f t="shared" si="69"/>
        <v>0.77832512315270941</v>
      </c>
      <c r="N1061" s="23" t="str">
        <f>IFERROR(VLOOKUP(A1061,'[1]CT AR'!$1:$1048576,2,0),"")</f>
        <v/>
      </c>
      <c r="O1061" s="24" t="str">
        <f t="shared" ca="1" si="70"/>
        <v/>
      </c>
      <c r="P1061" t="str">
        <f t="shared" si="71"/>
        <v/>
      </c>
    </row>
    <row r="1062" spans="1:16" x14ac:dyDescent="0.3">
      <c r="A1062" t="s">
        <v>8670</v>
      </c>
      <c r="B1062" t="str">
        <f>IFERROR(VLOOKUP(A1062,'[1]TS Autopress'!$1:$1048576,2,0),"")</f>
        <v/>
      </c>
      <c r="C1062" s="19" t="str">
        <f>IFERROR(VLOOKUP(A1062,'[1]TS Autopress'!$1:$1048576,3,0),"")</f>
        <v/>
      </c>
      <c r="D1062" s="20">
        <v>15200000</v>
      </c>
      <c r="E1062" s="20">
        <v>12700000</v>
      </c>
      <c r="F1062" s="13" t="s">
        <v>4033</v>
      </c>
      <c r="G1062" s="20">
        <v>15200000</v>
      </c>
      <c r="H1062" s="20">
        <v>14744000</v>
      </c>
      <c r="I1062" s="20">
        <v>14288000</v>
      </c>
      <c r="J1062" s="20">
        <v>13680000</v>
      </c>
      <c r="K1062" s="25">
        <v>15190000</v>
      </c>
      <c r="L1062" s="20">
        <f t="shared" si="68"/>
        <v>-10000</v>
      </c>
      <c r="M1062" s="22">
        <f t="shared" si="69"/>
        <v>0.83552631578947367</v>
      </c>
      <c r="N1062" s="23" t="str">
        <f>IFERROR(VLOOKUP(A1062,'[1]CT AR'!$1:$1048576,2,0),"")</f>
        <v/>
      </c>
      <c r="O1062" s="24" t="str">
        <f t="shared" ca="1" si="70"/>
        <v/>
      </c>
      <c r="P1062" t="str">
        <f t="shared" si="71"/>
        <v/>
      </c>
    </row>
    <row r="1063" spans="1:16" x14ac:dyDescent="0.3">
      <c r="A1063" t="s">
        <v>8856</v>
      </c>
      <c r="B1063" t="str">
        <f>IFERROR(VLOOKUP(A1063,'[1]TS Autopress'!$1:$1048576,2,0),"")</f>
        <v/>
      </c>
      <c r="C1063" s="19" t="str">
        <f>IFERROR(VLOOKUP(A1063,'[1]TS Autopress'!$1:$1048576,3,0),"")</f>
        <v/>
      </c>
      <c r="D1063" s="20">
        <v>24900000</v>
      </c>
      <c r="E1063" s="20">
        <v>16000000</v>
      </c>
      <c r="F1063" s="13" t="s">
        <v>4033</v>
      </c>
      <c r="G1063" s="20">
        <v>24900000</v>
      </c>
      <c r="H1063" s="20">
        <v>24153000</v>
      </c>
      <c r="I1063" s="20">
        <v>23406000</v>
      </c>
      <c r="J1063" s="20">
        <v>22410000</v>
      </c>
      <c r="K1063" s="25">
        <v>24290000</v>
      </c>
      <c r="L1063" s="20">
        <f t="shared" si="68"/>
        <v>-610000</v>
      </c>
      <c r="M1063" s="22">
        <f t="shared" si="69"/>
        <v>0.64257028112449799</v>
      </c>
      <c r="N1063" s="23" t="str">
        <f>IFERROR(VLOOKUP(A1063,'[1]CT AR'!$1:$1048576,2,0),"")</f>
        <v/>
      </c>
      <c r="O1063" s="24" t="str">
        <f t="shared" ca="1" si="70"/>
        <v/>
      </c>
      <c r="P1063" t="str">
        <f t="shared" si="71"/>
        <v/>
      </c>
    </row>
    <row r="1064" spans="1:16" x14ac:dyDescent="0.3">
      <c r="A1064" t="s">
        <v>8858</v>
      </c>
      <c r="B1064" t="str">
        <f>IFERROR(VLOOKUP(A1064,'[1]TS Autopress'!$1:$1048576,2,0),"")</f>
        <v/>
      </c>
      <c r="C1064" s="19" t="str">
        <f>IFERROR(VLOOKUP(A1064,'[1]TS Autopress'!$1:$1048576,3,0),"")</f>
        <v/>
      </c>
      <c r="D1064" s="20">
        <v>9200000</v>
      </c>
      <c r="E1064" s="20">
        <v>7000000</v>
      </c>
      <c r="F1064" s="13" t="s">
        <v>4033</v>
      </c>
      <c r="G1064" s="20">
        <v>9200000</v>
      </c>
      <c r="H1064" s="20">
        <v>8924000</v>
      </c>
      <c r="I1064" s="20">
        <v>8648000</v>
      </c>
      <c r="J1064" s="20">
        <v>8280000</v>
      </c>
      <c r="K1064" s="25">
        <v>9190000</v>
      </c>
      <c r="L1064" s="20">
        <f t="shared" si="68"/>
        <v>-10000</v>
      </c>
      <c r="M1064" s="22">
        <f t="shared" si="69"/>
        <v>0.76086956521739135</v>
      </c>
      <c r="N1064" s="23" t="str">
        <f>IFERROR(VLOOKUP(A1064,'[1]CT AR'!$1:$1048576,2,0),"")</f>
        <v/>
      </c>
      <c r="O1064" s="24" t="str">
        <f t="shared" ca="1" si="70"/>
        <v/>
      </c>
      <c r="P1064" t="str">
        <f t="shared" si="71"/>
        <v/>
      </c>
    </row>
    <row r="1065" spans="1:16" x14ac:dyDescent="0.3">
      <c r="A1065" t="s">
        <v>8860</v>
      </c>
      <c r="B1065" t="str">
        <f>IFERROR(VLOOKUP(A1065,'[1]TS Autopress'!$1:$1048576,2,0),"")</f>
        <v/>
      </c>
      <c r="C1065" s="19" t="str">
        <f>IFERROR(VLOOKUP(A1065,'[1]TS Autopress'!$1:$1048576,3,0),"")</f>
        <v/>
      </c>
      <c r="D1065" s="20">
        <v>14600000</v>
      </c>
      <c r="E1065" s="20">
        <v>12000000</v>
      </c>
      <c r="F1065" s="13" t="s">
        <v>4033</v>
      </c>
      <c r="G1065" s="20">
        <v>14600000</v>
      </c>
      <c r="H1065" s="20">
        <v>14162000</v>
      </c>
      <c r="I1065" s="20">
        <v>13724000</v>
      </c>
      <c r="J1065" s="20">
        <v>13140000</v>
      </c>
      <c r="K1065" s="25">
        <v>14590000</v>
      </c>
      <c r="L1065" s="20">
        <f t="shared" si="68"/>
        <v>-10000</v>
      </c>
      <c r="M1065" s="22">
        <f t="shared" si="69"/>
        <v>0.82191780821917804</v>
      </c>
      <c r="N1065" s="23" t="str">
        <f>IFERROR(VLOOKUP(A1065,'[1]CT AR'!$1:$1048576,2,0),"")</f>
        <v/>
      </c>
      <c r="O1065" s="24" t="str">
        <f t="shared" ca="1" si="70"/>
        <v/>
      </c>
      <c r="P1065" t="str">
        <f t="shared" si="71"/>
        <v/>
      </c>
    </row>
    <row r="1066" spans="1:16" x14ac:dyDescent="0.3">
      <c r="A1066" t="s">
        <v>8863</v>
      </c>
      <c r="B1066" t="str">
        <f>IFERROR(VLOOKUP(A1066,'[1]TS Autopress'!$1:$1048576,2,0),"")</f>
        <v/>
      </c>
      <c r="C1066" s="19" t="str">
        <f>IFERROR(VLOOKUP(A1066,'[1]TS Autopress'!$1:$1048576,3,0),"")</f>
        <v/>
      </c>
      <c r="D1066" s="20">
        <v>13600000</v>
      </c>
      <c r="E1066" s="20">
        <v>11300000</v>
      </c>
      <c r="F1066" s="13" t="s">
        <v>4033</v>
      </c>
      <c r="G1066" s="20">
        <v>13600000</v>
      </c>
      <c r="H1066" s="20">
        <v>13192000</v>
      </c>
      <c r="I1066" s="20">
        <v>12784000</v>
      </c>
      <c r="J1066" s="20">
        <v>12240000</v>
      </c>
      <c r="K1066" s="25">
        <v>13890000</v>
      </c>
      <c r="L1066" s="20">
        <f t="shared" si="68"/>
        <v>290000</v>
      </c>
      <c r="M1066" s="22">
        <f t="shared" si="69"/>
        <v>0.83088235294117652</v>
      </c>
      <c r="N1066" s="23" t="str">
        <f>IFERROR(VLOOKUP(A1066,'[1]CT AR'!$1:$1048576,2,0),"")</f>
        <v/>
      </c>
      <c r="O1066" s="24" t="str">
        <f t="shared" ca="1" si="70"/>
        <v/>
      </c>
      <c r="P1066" t="str">
        <f t="shared" si="71"/>
        <v/>
      </c>
    </row>
    <row r="1067" spans="1:16" x14ac:dyDescent="0.3">
      <c r="A1067" t="s">
        <v>8866</v>
      </c>
      <c r="B1067" t="str">
        <f>IFERROR(VLOOKUP(A1067,'[1]TS Autopress'!$1:$1048576,2,0),"")</f>
        <v/>
      </c>
      <c r="C1067" s="19" t="str">
        <f>IFERROR(VLOOKUP(A1067,'[1]TS Autopress'!$1:$1048576,3,0),"")</f>
        <v/>
      </c>
      <c r="D1067" s="20">
        <v>17000000</v>
      </c>
      <c r="E1067" s="20">
        <v>13500000</v>
      </c>
      <c r="F1067" s="13" t="s">
        <v>4033</v>
      </c>
      <c r="G1067" s="20">
        <v>17000000</v>
      </c>
      <c r="H1067" s="20">
        <v>16490000</v>
      </c>
      <c r="I1067" s="20">
        <v>15980000</v>
      </c>
      <c r="J1067" s="20">
        <v>15300000</v>
      </c>
      <c r="K1067" s="25">
        <v>15990000</v>
      </c>
      <c r="L1067" s="20">
        <f t="shared" si="68"/>
        <v>-1010000</v>
      </c>
      <c r="M1067" s="22">
        <f t="shared" si="69"/>
        <v>0.79411764705882348</v>
      </c>
      <c r="N1067" s="23" t="str">
        <f>IFERROR(VLOOKUP(A1067,'[1]CT AR'!$1:$1048576,2,0),"")</f>
        <v/>
      </c>
      <c r="O1067" s="24" t="str">
        <f t="shared" ca="1" si="70"/>
        <v/>
      </c>
      <c r="P1067" t="str">
        <f t="shared" si="71"/>
        <v/>
      </c>
    </row>
    <row r="1068" spans="1:16" x14ac:dyDescent="0.3">
      <c r="A1068" t="s">
        <v>8868</v>
      </c>
      <c r="B1068" t="str">
        <f>IFERROR(VLOOKUP(A1068,'[1]TS Autopress'!$1:$1048576,2,0),"")</f>
        <v/>
      </c>
      <c r="C1068" s="19" t="str">
        <f>IFERROR(VLOOKUP(A1068,'[1]TS Autopress'!$1:$1048576,3,0),"")</f>
        <v/>
      </c>
      <c r="D1068" s="20">
        <v>6900000</v>
      </c>
      <c r="E1068" s="20">
        <v>5900000</v>
      </c>
      <c r="F1068" s="13" t="s">
        <v>5398</v>
      </c>
      <c r="G1068" s="20">
        <v>7107000</v>
      </c>
      <c r="H1068" s="20">
        <v>6900000</v>
      </c>
      <c r="I1068" s="20">
        <v>6831000</v>
      </c>
      <c r="J1068" s="20">
        <v>6417000</v>
      </c>
      <c r="K1068" s="25">
        <v>7190000</v>
      </c>
      <c r="L1068" s="20">
        <f t="shared" si="68"/>
        <v>290000</v>
      </c>
      <c r="M1068" s="22">
        <f t="shared" si="69"/>
        <v>0.85507246376811596</v>
      </c>
      <c r="N1068" s="23" t="str">
        <f>IFERROR(VLOOKUP(A1068,'[1]CT AR'!$1:$1048576,2,0),"")</f>
        <v/>
      </c>
      <c r="O1068" s="24" t="str">
        <f t="shared" ca="1" si="70"/>
        <v/>
      </c>
      <c r="P1068" t="str">
        <f t="shared" si="71"/>
        <v/>
      </c>
    </row>
    <row r="1069" spans="1:16" x14ac:dyDescent="0.3">
      <c r="A1069" t="s">
        <v>8870</v>
      </c>
      <c r="B1069" t="str">
        <f>IFERROR(VLOOKUP(A1069,'[1]TS Autopress'!$1:$1048576,2,0),"")</f>
        <v/>
      </c>
      <c r="C1069" s="19" t="str">
        <f>IFERROR(VLOOKUP(A1069,'[1]TS Autopress'!$1:$1048576,3,0),"")</f>
        <v/>
      </c>
      <c r="D1069" s="20">
        <v>9200000</v>
      </c>
      <c r="E1069" s="20">
        <v>7200000</v>
      </c>
      <c r="F1069" s="13" t="s">
        <v>5398</v>
      </c>
      <c r="G1069" s="20">
        <v>9476000</v>
      </c>
      <c r="H1069" s="20">
        <v>9200000</v>
      </c>
      <c r="I1069" s="20">
        <v>9108000</v>
      </c>
      <c r="J1069" s="20">
        <v>8556000</v>
      </c>
      <c r="K1069" s="25">
        <v>8990000</v>
      </c>
      <c r="L1069" s="20">
        <f t="shared" si="68"/>
        <v>-210000</v>
      </c>
      <c r="M1069" s="22">
        <f t="shared" si="69"/>
        <v>0.78260869565217395</v>
      </c>
      <c r="N1069" s="23" t="str">
        <f>IFERROR(VLOOKUP(A1069,'[1]CT AR'!$1:$1048576,2,0),"")</f>
        <v/>
      </c>
      <c r="O1069" s="24" t="str">
        <f t="shared" ca="1" si="70"/>
        <v/>
      </c>
      <c r="P1069" t="str">
        <f t="shared" si="71"/>
        <v/>
      </c>
    </row>
    <row r="1070" spans="1:16" x14ac:dyDescent="0.3">
      <c r="A1070" t="s">
        <v>8872</v>
      </c>
      <c r="B1070" t="str">
        <f>IFERROR(VLOOKUP(A1070,'[1]TS Autopress'!$1:$1048576,2,0),"")</f>
        <v/>
      </c>
      <c r="C1070" s="19" t="str">
        <f>IFERROR(VLOOKUP(A1070,'[1]TS Autopress'!$1:$1048576,3,0),"")</f>
        <v/>
      </c>
      <c r="D1070" s="20">
        <v>34800000</v>
      </c>
      <c r="E1070" s="20">
        <v>29000000</v>
      </c>
      <c r="F1070" s="13" t="s">
        <v>4033</v>
      </c>
      <c r="G1070" s="20">
        <v>34800000</v>
      </c>
      <c r="H1070" s="20">
        <v>33756000</v>
      </c>
      <c r="I1070" s="20">
        <v>32712000</v>
      </c>
      <c r="J1070" s="20">
        <v>31320000</v>
      </c>
      <c r="K1070" s="25">
        <v>34990000</v>
      </c>
      <c r="L1070" s="20">
        <f t="shared" si="68"/>
        <v>190000</v>
      </c>
      <c r="M1070" s="22">
        <f t="shared" si="69"/>
        <v>0.83333333333333337</v>
      </c>
      <c r="N1070" s="23" t="str">
        <f>IFERROR(VLOOKUP(A1070,'[1]CT AR'!$1:$1048576,2,0),"")</f>
        <v/>
      </c>
      <c r="O1070" s="24" t="str">
        <f t="shared" ca="1" si="70"/>
        <v/>
      </c>
      <c r="P1070" t="str">
        <f t="shared" si="71"/>
        <v/>
      </c>
    </row>
    <row r="1071" spans="1:16" x14ac:dyDescent="0.3">
      <c r="A1071" t="s">
        <v>8874</v>
      </c>
      <c r="B1071" t="str">
        <f>IFERROR(VLOOKUP(A1071,'[1]TS Autopress'!$1:$1048576,2,0),"")</f>
        <v/>
      </c>
      <c r="C1071" s="19" t="str">
        <f>IFERROR(VLOOKUP(A1071,'[1]TS Autopress'!$1:$1048576,3,0),"")</f>
        <v/>
      </c>
      <c r="D1071" s="20">
        <v>21900000</v>
      </c>
      <c r="E1071" s="20">
        <v>18500000</v>
      </c>
      <c r="F1071" s="13" t="s">
        <v>4033</v>
      </c>
      <c r="G1071" s="20">
        <v>21900000</v>
      </c>
      <c r="H1071" s="20">
        <v>21243000</v>
      </c>
      <c r="I1071" s="20">
        <v>20586000</v>
      </c>
      <c r="J1071" s="20">
        <v>19710000</v>
      </c>
      <c r="K1071" s="25">
        <v>22990000</v>
      </c>
      <c r="L1071" s="20">
        <f t="shared" si="68"/>
        <v>1090000</v>
      </c>
      <c r="M1071" s="22">
        <f t="shared" si="69"/>
        <v>0.84474885844748859</v>
      </c>
      <c r="N1071" s="23" t="str">
        <f>IFERROR(VLOOKUP(A1071,'[1]CT AR'!$1:$1048576,2,0),"")</f>
        <v/>
      </c>
      <c r="O1071" s="24" t="str">
        <f t="shared" ca="1" si="70"/>
        <v/>
      </c>
      <c r="P1071" t="str">
        <f t="shared" si="71"/>
        <v/>
      </c>
    </row>
    <row r="1072" spans="1:16" x14ac:dyDescent="0.3">
      <c r="A1072" t="s">
        <v>8876</v>
      </c>
      <c r="B1072" t="str">
        <f>IFERROR(VLOOKUP(A1072,'[1]TS Autopress'!$1:$1048576,2,0),"")</f>
        <v/>
      </c>
      <c r="C1072" s="19" t="str">
        <f>IFERROR(VLOOKUP(A1072,'[1]TS Autopress'!$1:$1048576,3,0),"")</f>
        <v/>
      </c>
      <c r="D1072" s="20">
        <v>17400000</v>
      </c>
      <c r="E1072" s="20">
        <v>14200000</v>
      </c>
      <c r="F1072" s="13" t="s">
        <v>4033</v>
      </c>
      <c r="G1072" s="20">
        <v>17400000</v>
      </c>
      <c r="H1072" s="20">
        <v>16878000</v>
      </c>
      <c r="I1072" s="20">
        <v>16356000</v>
      </c>
      <c r="J1072" s="20">
        <v>15660000</v>
      </c>
      <c r="K1072" s="25">
        <v>17390000</v>
      </c>
      <c r="L1072" s="20">
        <f t="shared" si="68"/>
        <v>-10000</v>
      </c>
      <c r="M1072" s="22">
        <f t="shared" si="69"/>
        <v>0.81609195402298851</v>
      </c>
      <c r="N1072" s="23" t="str">
        <f>IFERROR(VLOOKUP(A1072,'[1]CT AR'!$1:$1048576,2,0),"")</f>
        <v/>
      </c>
      <c r="O1072" s="24" t="str">
        <f t="shared" ca="1" si="70"/>
        <v/>
      </c>
      <c r="P1072" t="str">
        <f t="shared" si="71"/>
        <v/>
      </c>
    </row>
    <row r="1073" spans="1:16" x14ac:dyDescent="0.3">
      <c r="A1073" t="s">
        <v>8878</v>
      </c>
      <c r="B1073" t="str">
        <f>IFERROR(VLOOKUP(A1073,'[1]TS Autopress'!$1:$1048576,2,0),"")</f>
        <v/>
      </c>
      <c r="C1073" s="19" t="str">
        <f>IFERROR(VLOOKUP(A1073,'[1]TS Autopress'!$1:$1048576,3,0),"")</f>
        <v/>
      </c>
      <c r="D1073" s="20">
        <v>6000000</v>
      </c>
      <c r="E1073" s="20">
        <v>5000000</v>
      </c>
      <c r="F1073" s="13" t="s">
        <v>4033</v>
      </c>
      <c r="G1073" s="20">
        <v>6000000</v>
      </c>
      <c r="H1073" s="20">
        <v>5820000</v>
      </c>
      <c r="I1073" s="20">
        <v>5640000</v>
      </c>
      <c r="J1073" s="20">
        <v>5400000</v>
      </c>
      <c r="K1073" s="25">
        <v>6290000</v>
      </c>
      <c r="L1073" s="20">
        <f t="shared" si="68"/>
        <v>290000</v>
      </c>
      <c r="M1073" s="22">
        <f t="shared" si="69"/>
        <v>0.83333333333333337</v>
      </c>
      <c r="N1073" s="23" t="str">
        <f>IFERROR(VLOOKUP(A1073,'[1]CT AR'!$1:$1048576,2,0),"")</f>
        <v/>
      </c>
      <c r="O1073" s="24" t="str">
        <f t="shared" ca="1" si="70"/>
        <v/>
      </c>
      <c r="P1073" t="str">
        <f t="shared" si="71"/>
        <v/>
      </c>
    </row>
    <row r="1074" spans="1:16" x14ac:dyDescent="0.3">
      <c r="A1074" t="s">
        <v>8670</v>
      </c>
      <c r="B1074" t="str">
        <f>IFERROR(VLOOKUP(A1074,'[1]TS Autopress'!$1:$1048576,2,0),"")</f>
        <v/>
      </c>
      <c r="C1074" s="19" t="str">
        <f>IFERROR(VLOOKUP(A1074,'[1]TS Autopress'!$1:$1048576,3,0),"")</f>
        <v/>
      </c>
      <c r="D1074" s="20">
        <v>15200000</v>
      </c>
      <c r="E1074" s="20">
        <v>13000000</v>
      </c>
      <c r="F1074" s="13" t="s">
        <v>4033</v>
      </c>
      <c r="G1074" s="20">
        <v>15200000</v>
      </c>
      <c r="H1074" s="20">
        <v>14744000</v>
      </c>
      <c r="I1074" s="20">
        <v>14288000</v>
      </c>
      <c r="J1074" s="20">
        <v>13680000</v>
      </c>
      <c r="K1074" s="25">
        <v>15190000</v>
      </c>
      <c r="L1074" s="20">
        <f t="shared" si="68"/>
        <v>-10000</v>
      </c>
      <c r="M1074" s="22">
        <f t="shared" si="69"/>
        <v>0.85526315789473684</v>
      </c>
      <c r="N1074" s="23" t="str">
        <f>IFERROR(VLOOKUP(A1074,'[1]CT AR'!$1:$1048576,2,0),"")</f>
        <v/>
      </c>
      <c r="O1074" s="24" t="str">
        <f t="shared" ca="1" si="70"/>
        <v/>
      </c>
      <c r="P1074" t="str">
        <f t="shared" si="71"/>
        <v/>
      </c>
    </row>
    <row r="1075" spans="1:16" x14ac:dyDescent="0.3">
      <c r="A1075" t="s">
        <v>8882</v>
      </c>
      <c r="B1075" t="str">
        <f>IFERROR(VLOOKUP(A1075,'[1]TS Autopress'!$1:$1048576,2,0),"")</f>
        <v/>
      </c>
      <c r="C1075" s="19" t="str">
        <f>IFERROR(VLOOKUP(A1075,'[1]TS Autopress'!$1:$1048576,3,0),"")</f>
        <v/>
      </c>
      <c r="D1075" s="20">
        <v>10500000</v>
      </c>
      <c r="E1075" s="20">
        <v>7500000</v>
      </c>
      <c r="F1075" s="13" t="s">
        <v>4033</v>
      </c>
      <c r="G1075" s="20">
        <v>10500000</v>
      </c>
      <c r="H1075" s="20">
        <v>10185000</v>
      </c>
      <c r="I1075" s="20">
        <v>9870000</v>
      </c>
      <c r="J1075" s="20">
        <v>9450000</v>
      </c>
      <c r="K1075" s="25">
        <v>8990000</v>
      </c>
      <c r="L1075" s="20">
        <f t="shared" si="68"/>
        <v>-1510000</v>
      </c>
      <c r="M1075" s="22">
        <f t="shared" si="69"/>
        <v>0.7142857142857143</v>
      </c>
      <c r="N1075" s="23" t="str">
        <f>IFERROR(VLOOKUP(A1075,'[1]CT AR'!$1:$1048576,2,0),"")</f>
        <v/>
      </c>
      <c r="O1075" s="24" t="str">
        <f t="shared" ca="1" si="70"/>
        <v/>
      </c>
      <c r="P1075" t="str">
        <f t="shared" si="71"/>
        <v/>
      </c>
    </row>
    <row r="1076" spans="1:16" x14ac:dyDescent="0.3">
      <c r="A1076" t="s">
        <v>8884</v>
      </c>
      <c r="B1076" t="str">
        <f>IFERROR(VLOOKUP(A1076,'[1]TS Autopress'!$1:$1048576,2,0),"")</f>
        <v/>
      </c>
      <c r="C1076" s="19" t="str">
        <f>IFERROR(VLOOKUP(A1076,'[1]TS Autopress'!$1:$1048576,3,0),"")</f>
        <v/>
      </c>
      <c r="D1076" s="20">
        <v>15300000</v>
      </c>
      <c r="E1076" s="20">
        <v>12800000</v>
      </c>
      <c r="F1076" s="13" t="s">
        <v>5399</v>
      </c>
      <c r="G1076" s="20">
        <v>14229000</v>
      </c>
      <c r="H1076" s="20">
        <v>13770000</v>
      </c>
      <c r="I1076" s="20">
        <v>13005000</v>
      </c>
      <c r="J1076" s="20">
        <v>12240000</v>
      </c>
      <c r="K1076" s="25">
        <v>15290000</v>
      </c>
      <c r="L1076" s="20">
        <f t="shared" si="68"/>
        <v>-10000</v>
      </c>
      <c r="M1076" s="22">
        <f t="shared" si="69"/>
        <v>0.83660130718954251</v>
      </c>
      <c r="N1076" s="23" t="str">
        <f>IFERROR(VLOOKUP(A1076,'[1]CT AR'!$1:$1048576,2,0),"")</f>
        <v/>
      </c>
      <c r="O1076" s="24" t="str">
        <f t="shared" ca="1" si="70"/>
        <v/>
      </c>
      <c r="P1076" t="str">
        <f t="shared" si="71"/>
        <v/>
      </c>
    </row>
    <row r="1077" spans="1:16" x14ac:dyDescent="0.3">
      <c r="A1077" t="s">
        <v>8886</v>
      </c>
      <c r="B1077" t="str">
        <f>IFERROR(VLOOKUP(A1077,'[1]TS Autopress'!$1:$1048576,2,0),"")</f>
        <v/>
      </c>
      <c r="C1077" s="19" t="str">
        <f>IFERROR(VLOOKUP(A1077,'[1]TS Autopress'!$1:$1048576,3,0),"")</f>
        <v/>
      </c>
      <c r="D1077" s="20">
        <v>16100000</v>
      </c>
      <c r="E1077" s="20">
        <v>12800000</v>
      </c>
      <c r="F1077" s="13" t="s">
        <v>4033</v>
      </c>
      <c r="G1077" s="20">
        <v>16100000</v>
      </c>
      <c r="H1077" s="20">
        <v>15617000</v>
      </c>
      <c r="I1077" s="20">
        <v>15134000</v>
      </c>
      <c r="J1077" s="20">
        <v>14490000</v>
      </c>
      <c r="K1077" s="25">
        <v>15290000</v>
      </c>
      <c r="L1077" s="20">
        <f t="shared" si="68"/>
        <v>-810000</v>
      </c>
      <c r="M1077" s="22">
        <f t="shared" si="69"/>
        <v>0.79503105590062106</v>
      </c>
      <c r="N1077" s="23" t="str">
        <f>IFERROR(VLOOKUP(A1077,'[1]CT AR'!$1:$1048576,2,0),"")</f>
        <v/>
      </c>
      <c r="O1077" s="24" t="str">
        <f t="shared" ca="1" si="70"/>
        <v/>
      </c>
      <c r="P1077" t="str">
        <f t="shared" si="71"/>
        <v/>
      </c>
    </row>
    <row r="1078" spans="1:16" x14ac:dyDescent="0.3">
      <c r="A1078" t="s">
        <v>1440</v>
      </c>
      <c r="B1078" t="str">
        <f>IFERROR(VLOOKUP(A1078,'[1]TS Autopress'!$1:$1048576,2,0),"")</f>
        <v/>
      </c>
      <c r="C1078" s="19" t="str">
        <f>IFERROR(VLOOKUP(A1078,'[1]TS Autopress'!$1:$1048576,3,0),"")</f>
        <v/>
      </c>
      <c r="D1078" s="20">
        <v>14000000</v>
      </c>
      <c r="E1078" s="20">
        <v>11500000</v>
      </c>
      <c r="F1078" s="13" t="s">
        <v>4033</v>
      </c>
      <c r="G1078" s="20">
        <v>14000000</v>
      </c>
      <c r="H1078" s="20">
        <v>13580000</v>
      </c>
      <c r="I1078" s="20">
        <v>13160000</v>
      </c>
      <c r="J1078" s="20">
        <v>12600000</v>
      </c>
      <c r="K1078" s="25">
        <v>14190000</v>
      </c>
      <c r="L1078" s="20">
        <f t="shared" si="68"/>
        <v>190000</v>
      </c>
      <c r="M1078" s="22">
        <f t="shared" si="69"/>
        <v>0.8214285714285714</v>
      </c>
      <c r="N1078" s="23">
        <f>IFERROR(VLOOKUP(A1078,'[1]CT AR'!$1:$1048576,2,0),"")</f>
        <v>45440.659722222219</v>
      </c>
      <c r="O1078" s="24">
        <f t="shared" ca="1" si="70"/>
        <v>754.34027777778101</v>
      </c>
      <c r="P1078" t="str">
        <f t="shared" si="71"/>
        <v>SOBRE MERCADO</v>
      </c>
    </row>
    <row r="1079" spans="1:16" x14ac:dyDescent="0.3">
      <c r="A1079" t="s">
        <v>8891</v>
      </c>
      <c r="B1079" t="str">
        <f>IFERROR(VLOOKUP(A1079,'[1]TS Autopress'!$1:$1048576,2,0),"")</f>
        <v/>
      </c>
      <c r="C1079" s="19" t="str">
        <f>IFERROR(VLOOKUP(A1079,'[1]TS Autopress'!$1:$1048576,3,0),"")</f>
        <v/>
      </c>
      <c r="D1079" s="20">
        <v>15400000</v>
      </c>
      <c r="E1079" s="20">
        <v>12500000</v>
      </c>
      <c r="F1079" s="13" t="s">
        <v>4033</v>
      </c>
      <c r="G1079" s="20">
        <v>15400000</v>
      </c>
      <c r="H1079" s="20">
        <v>14938000</v>
      </c>
      <c r="I1079" s="20">
        <v>14476000</v>
      </c>
      <c r="J1079" s="20">
        <v>13860000</v>
      </c>
      <c r="K1079" s="25">
        <v>15190000</v>
      </c>
      <c r="L1079" s="20">
        <f t="shared" si="68"/>
        <v>-210000</v>
      </c>
      <c r="M1079" s="22">
        <f t="shared" si="69"/>
        <v>0.81168831168831168</v>
      </c>
      <c r="N1079" s="23" t="str">
        <f>IFERROR(VLOOKUP(A1079,'[1]CT AR'!$1:$1048576,2,0),"")</f>
        <v/>
      </c>
      <c r="O1079" s="24" t="str">
        <f t="shared" ca="1" si="70"/>
        <v/>
      </c>
      <c r="P1079" t="str">
        <f t="shared" si="71"/>
        <v/>
      </c>
    </row>
    <row r="1080" spans="1:16" x14ac:dyDescent="0.3">
      <c r="A1080" t="s">
        <v>8730</v>
      </c>
      <c r="B1080" t="str">
        <f>IFERROR(VLOOKUP(A1080,'[1]TS Autopress'!$1:$1048576,2,0),"")</f>
        <v/>
      </c>
      <c r="C1080" s="19" t="str">
        <f>IFERROR(VLOOKUP(A1080,'[1]TS Autopress'!$1:$1048576,3,0),"")</f>
        <v/>
      </c>
      <c r="D1080" s="20">
        <v>21500000</v>
      </c>
      <c r="E1080" s="20">
        <v>16000000</v>
      </c>
      <c r="F1080" s="13" t="s">
        <v>5399</v>
      </c>
      <c r="G1080" s="20">
        <v>19995000</v>
      </c>
      <c r="H1080" s="20">
        <v>19350000</v>
      </c>
      <c r="I1080" s="20">
        <v>18275000</v>
      </c>
      <c r="J1080" s="20">
        <v>17200000</v>
      </c>
      <c r="K1080" s="25">
        <v>19990000</v>
      </c>
      <c r="L1080" s="20">
        <f t="shared" si="68"/>
        <v>-1510000</v>
      </c>
      <c r="M1080" s="22">
        <f t="shared" si="69"/>
        <v>0.7441860465116279</v>
      </c>
      <c r="N1080" s="23" t="str">
        <f>IFERROR(VLOOKUP(A1080,'[1]CT AR'!$1:$1048576,2,0),"")</f>
        <v/>
      </c>
      <c r="O1080" s="24" t="str">
        <f t="shared" ca="1" si="70"/>
        <v/>
      </c>
      <c r="P1080" t="str">
        <f t="shared" si="71"/>
        <v/>
      </c>
    </row>
    <row r="1081" spans="1:16" x14ac:dyDescent="0.3">
      <c r="A1081" t="s">
        <v>8897</v>
      </c>
      <c r="B1081" t="str">
        <f>IFERROR(VLOOKUP(A1081,'[1]TS Autopress'!$1:$1048576,2,0),"")</f>
        <v/>
      </c>
      <c r="C1081" s="19" t="str">
        <f>IFERROR(VLOOKUP(A1081,'[1]TS Autopress'!$1:$1048576,3,0),"")</f>
        <v/>
      </c>
      <c r="D1081" s="20">
        <v>31600000</v>
      </c>
      <c r="E1081" s="20">
        <v>26000000</v>
      </c>
      <c r="F1081" s="13" t="s">
        <v>4033</v>
      </c>
      <c r="G1081" s="20">
        <v>31600000</v>
      </c>
      <c r="H1081" s="20">
        <v>30652000</v>
      </c>
      <c r="I1081" s="20">
        <v>29704000</v>
      </c>
      <c r="J1081" s="20">
        <v>28440000</v>
      </c>
      <c r="K1081" s="25">
        <v>30990000</v>
      </c>
      <c r="L1081" s="20">
        <f t="shared" si="68"/>
        <v>-610000</v>
      </c>
      <c r="M1081" s="22">
        <f t="shared" si="69"/>
        <v>0.82278481012658233</v>
      </c>
      <c r="N1081" s="23" t="str">
        <f>IFERROR(VLOOKUP(A1081,'[1]CT AR'!$1:$1048576,2,0),"")</f>
        <v/>
      </c>
      <c r="O1081" s="24" t="str">
        <f t="shared" ca="1" si="70"/>
        <v/>
      </c>
      <c r="P1081" t="str">
        <f t="shared" si="71"/>
        <v/>
      </c>
    </row>
    <row r="1082" spans="1:16" x14ac:dyDescent="0.3">
      <c r="A1082" t="s">
        <v>8899</v>
      </c>
      <c r="B1082" t="str">
        <f>IFERROR(VLOOKUP(A1082,'[1]TS Autopress'!$1:$1048576,2,0),"")</f>
        <v/>
      </c>
      <c r="C1082" s="19" t="str">
        <f>IFERROR(VLOOKUP(A1082,'[1]TS Autopress'!$1:$1048576,3,0),"")</f>
        <v/>
      </c>
      <c r="D1082" s="20">
        <v>8900000</v>
      </c>
      <c r="E1082" s="20">
        <v>7000000</v>
      </c>
      <c r="F1082" s="13" t="s">
        <v>4033</v>
      </c>
      <c r="G1082" s="20">
        <v>8900000</v>
      </c>
      <c r="H1082" s="20">
        <v>8633000</v>
      </c>
      <c r="I1082" s="20">
        <v>8366000</v>
      </c>
      <c r="J1082" s="20">
        <v>8010000</v>
      </c>
      <c r="K1082" s="25">
        <v>8990000</v>
      </c>
      <c r="L1082" s="20">
        <f t="shared" si="68"/>
        <v>90000</v>
      </c>
      <c r="M1082" s="22">
        <f t="shared" si="69"/>
        <v>0.7865168539325843</v>
      </c>
      <c r="N1082" s="23" t="str">
        <f>IFERROR(VLOOKUP(A1082,'[1]CT AR'!$1:$1048576,2,0),"")</f>
        <v/>
      </c>
      <c r="O1082" s="24" t="str">
        <f t="shared" ca="1" si="70"/>
        <v/>
      </c>
      <c r="P1082" t="str">
        <f t="shared" si="71"/>
        <v/>
      </c>
    </row>
    <row r="1083" spans="1:16" x14ac:dyDescent="0.3">
      <c r="A1083" t="s">
        <v>10162</v>
      </c>
      <c r="B1083" t="str">
        <f>IFERROR(VLOOKUP(A1083,'[1]TS Autopress'!$1:$1048576,2,0),"")</f>
        <v/>
      </c>
      <c r="C1083" s="19" t="str">
        <f>IFERROR(VLOOKUP(A1083,'[1]TS Autopress'!$1:$1048576,3,0),"")</f>
        <v/>
      </c>
      <c r="D1083" s="20">
        <v>18600000</v>
      </c>
      <c r="E1083" s="20">
        <v>14500000</v>
      </c>
      <c r="F1083" s="13" t="s">
        <v>5398</v>
      </c>
      <c r="G1083" s="20">
        <v>19158000</v>
      </c>
      <c r="H1083" s="20">
        <v>18600000</v>
      </c>
      <c r="I1083" s="20">
        <v>18414000</v>
      </c>
      <c r="J1083" s="20">
        <v>17298000</v>
      </c>
      <c r="K1083" s="25">
        <v>16790000</v>
      </c>
      <c r="L1083" s="20">
        <f t="shared" si="68"/>
        <v>-1810000</v>
      </c>
      <c r="M1083" s="22">
        <f t="shared" si="69"/>
        <v>0.77956989247311825</v>
      </c>
      <c r="N1083" s="23" t="str">
        <f>IFERROR(VLOOKUP(A1083,'[1]CT AR'!$1:$1048576,2,0),"")</f>
        <v/>
      </c>
      <c r="O1083" s="24" t="str">
        <f t="shared" ca="1" si="70"/>
        <v/>
      </c>
      <c r="P1083" t="str">
        <f t="shared" si="71"/>
        <v/>
      </c>
    </row>
    <row r="1084" spans="1:16" x14ac:dyDescent="0.3">
      <c r="A1084" t="s">
        <v>6217</v>
      </c>
      <c r="B1084" t="str">
        <f>IFERROR(VLOOKUP(A1084,'[1]TS Autopress'!$1:$1048576,2,0),"")</f>
        <v/>
      </c>
      <c r="C1084" s="19" t="str">
        <f>IFERROR(VLOOKUP(A1084,'[1]TS Autopress'!$1:$1048576,3,0),"")</f>
        <v/>
      </c>
      <c r="D1084" s="20">
        <v>26500000</v>
      </c>
      <c r="E1084" s="20">
        <v>16000000</v>
      </c>
      <c r="F1084" s="13" t="s">
        <v>5399</v>
      </c>
      <c r="G1084" s="20">
        <v>24645000</v>
      </c>
      <c r="H1084" s="20">
        <v>23850000</v>
      </c>
      <c r="I1084" s="20">
        <v>22525000</v>
      </c>
      <c r="J1084" s="20">
        <v>21200000</v>
      </c>
      <c r="K1084" s="25">
        <v>19990000</v>
      </c>
      <c r="L1084" s="20">
        <f t="shared" si="68"/>
        <v>-6510000</v>
      </c>
      <c r="M1084" s="22">
        <f t="shared" si="69"/>
        <v>0.60377358490566035</v>
      </c>
      <c r="N1084" s="23" t="str">
        <f>IFERROR(VLOOKUP(A1084,'[1]CT AR'!$1:$1048576,2,0),"")</f>
        <v/>
      </c>
      <c r="O1084" s="24" t="str">
        <f t="shared" ca="1" si="70"/>
        <v/>
      </c>
      <c r="P1084" t="str">
        <f t="shared" si="71"/>
        <v/>
      </c>
    </row>
    <row r="1085" spans="1:16" x14ac:dyDescent="0.3">
      <c r="A1085" t="s">
        <v>8905</v>
      </c>
      <c r="B1085" t="str">
        <f>IFERROR(VLOOKUP(A1085,'[1]TS Autopress'!$1:$1048576,2,0),"")</f>
        <v/>
      </c>
      <c r="C1085" s="19" t="str">
        <f>IFERROR(VLOOKUP(A1085,'[1]TS Autopress'!$1:$1048576,3,0),"")</f>
        <v/>
      </c>
      <c r="D1085" s="20">
        <v>11600000</v>
      </c>
      <c r="E1085" s="20">
        <v>9500000</v>
      </c>
      <c r="F1085" s="13" t="s">
        <v>5399</v>
      </c>
      <c r="G1085" s="20">
        <v>10788000</v>
      </c>
      <c r="H1085" s="20">
        <v>10440000</v>
      </c>
      <c r="I1085" s="20">
        <v>9860000</v>
      </c>
      <c r="J1085" s="20">
        <v>9280000</v>
      </c>
      <c r="K1085" s="25">
        <v>11390000</v>
      </c>
      <c r="L1085" s="20">
        <f t="shared" si="68"/>
        <v>-210000</v>
      </c>
      <c r="M1085" s="22">
        <f t="shared" si="69"/>
        <v>0.81896551724137934</v>
      </c>
      <c r="N1085" s="23" t="str">
        <f>IFERROR(VLOOKUP(A1085,'[1]CT AR'!$1:$1048576,2,0),"")</f>
        <v/>
      </c>
      <c r="O1085" s="24" t="str">
        <f t="shared" ca="1" si="70"/>
        <v/>
      </c>
      <c r="P1085" t="str">
        <f t="shared" si="71"/>
        <v/>
      </c>
    </row>
    <row r="1086" spans="1:16" x14ac:dyDescent="0.3">
      <c r="A1086" t="s">
        <v>8719</v>
      </c>
      <c r="B1086" t="str">
        <f>IFERROR(VLOOKUP(A1086,'[1]TS Autopress'!$1:$1048576,2,0),"")</f>
        <v/>
      </c>
      <c r="C1086" s="19" t="str">
        <f>IFERROR(VLOOKUP(A1086,'[1]TS Autopress'!$1:$1048576,3,0),"")</f>
        <v/>
      </c>
      <c r="D1086" s="20">
        <v>11900000</v>
      </c>
      <c r="E1086" s="20">
        <v>10000000</v>
      </c>
      <c r="F1086" s="13" t="s">
        <v>5398</v>
      </c>
      <c r="G1086" s="20">
        <v>12257000</v>
      </c>
      <c r="H1086" s="20">
        <v>11900000</v>
      </c>
      <c r="I1086" s="20">
        <v>11781000</v>
      </c>
      <c r="J1086" s="20">
        <v>11067000</v>
      </c>
      <c r="K1086" s="25">
        <v>12290000</v>
      </c>
      <c r="L1086" s="20">
        <f t="shared" si="68"/>
        <v>390000</v>
      </c>
      <c r="M1086" s="22">
        <f t="shared" si="69"/>
        <v>0.84033613445378152</v>
      </c>
      <c r="N1086" s="23" t="str">
        <f>IFERROR(VLOOKUP(A1086,'[1]CT AR'!$1:$1048576,2,0),"")</f>
        <v/>
      </c>
      <c r="O1086" s="24" t="str">
        <f t="shared" ca="1" si="70"/>
        <v/>
      </c>
      <c r="P1086" t="str">
        <f t="shared" si="71"/>
        <v/>
      </c>
    </row>
    <row r="1087" spans="1:16" x14ac:dyDescent="0.3">
      <c r="A1087" t="s">
        <v>8910</v>
      </c>
      <c r="B1087" t="str">
        <f>IFERROR(VLOOKUP(A1087,'[1]TS Autopress'!$1:$1048576,2,0),"")</f>
        <v/>
      </c>
      <c r="C1087" s="19" t="str">
        <f>IFERROR(VLOOKUP(A1087,'[1]TS Autopress'!$1:$1048576,3,0),"")</f>
        <v/>
      </c>
      <c r="D1087" s="20">
        <v>13200000</v>
      </c>
      <c r="E1087" s="20">
        <v>8000000</v>
      </c>
      <c r="F1087" s="13" t="s">
        <v>5398</v>
      </c>
      <c r="G1087" s="20">
        <v>13596000</v>
      </c>
      <c r="H1087" s="20">
        <v>13200000</v>
      </c>
      <c r="I1087" s="20">
        <v>13068000</v>
      </c>
      <c r="J1087" s="20">
        <v>12276000</v>
      </c>
      <c r="K1087" s="25">
        <v>11990000</v>
      </c>
      <c r="L1087" s="20">
        <f t="shared" si="68"/>
        <v>-1210000</v>
      </c>
      <c r="M1087" s="22">
        <f t="shared" si="69"/>
        <v>0.60606060606060608</v>
      </c>
      <c r="N1087" s="23" t="str">
        <f>IFERROR(VLOOKUP(A1087,'[1]CT AR'!$1:$1048576,2,0),"")</f>
        <v/>
      </c>
      <c r="O1087" s="24" t="str">
        <f t="shared" ca="1" si="70"/>
        <v/>
      </c>
      <c r="P1087" t="str">
        <f t="shared" si="71"/>
        <v/>
      </c>
    </row>
    <row r="1088" spans="1:16" x14ac:dyDescent="0.3">
      <c r="A1088" t="s">
        <v>8913</v>
      </c>
      <c r="B1088" t="str">
        <f>IFERROR(VLOOKUP(A1088,'[1]TS Autopress'!$1:$1048576,2,0),"")</f>
        <v/>
      </c>
      <c r="C1088" s="19" t="str">
        <f>IFERROR(VLOOKUP(A1088,'[1]TS Autopress'!$1:$1048576,3,0),"")</f>
        <v/>
      </c>
      <c r="D1088" s="20">
        <v>15500000</v>
      </c>
      <c r="E1088" s="20">
        <v>12200000</v>
      </c>
      <c r="F1088" s="13" t="s">
        <v>5398</v>
      </c>
      <c r="G1088" s="20">
        <v>15965000</v>
      </c>
      <c r="H1088" s="20">
        <v>15500000</v>
      </c>
      <c r="I1088" s="20">
        <v>15345000</v>
      </c>
      <c r="J1088" s="20">
        <v>14415000</v>
      </c>
      <c r="K1088" s="25">
        <v>15290000</v>
      </c>
      <c r="L1088" s="20">
        <f t="shared" si="68"/>
        <v>-210000</v>
      </c>
      <c r="M1088" s="22">
        <f t="shared" si="69"/>
        <v>0.7870967741935484</v>
      </c>
      <c r="N1088" s="23" t="str">
        <f>IFERROR(VLOOKUP(A1088,'[1]CT AR'!$1:$1048576,2,0),"")</f>
        <v/>
      </c>
      <c r="O1088" s="24" t="str">
        <f t="shared" ca="1" si="70"/>
        <v/>
      </c>
      <c r="P1088" t="str">
        <f t="shared" si="71"/>
        <v/>
      </c>
    </row>
    <row r="1089" spans="1:16" x14ac:dyDescent="0.3">
      <c r="A1089" t="s">
        <v>8915</v>
      </c>
      <c r="B1089" t="str">
        <f>IFERROR(VLOOKUP(A1089,'[1]TS Autopress'!$1:$1048576,2,0),"")</f>
        <v/>
      </c>
      <c r="C1089" s="19" t="str">
        <f>IFERROR(VLOOKUP(A1089,'[1]TS Autopress'!$1:$1048576,3,0),"")</f>
        <v/>
      </c>
      <c r="D1089" s="20">
        <v>12000000</v>
      </c>
      <c r="E1089" s="20">
        <v>9500000</v>
      </c>
      <c r="F1089" s="13" t="s">
        <v>5399</v>
      </c>
      <c r="G1089" s="20">
        <v>11160000</v>
      </c>
      <c r="H1089" s="20">
        <v>10800000</v>
      </c>
      <c r="I1089" s="20">
        <v>10200000</v>
      </c>
      <c r="J1089" s="20">
        <v>9600000</v>
      </c>
      <c r="K1089" s="25">
        <v>11490000</v>
      </c>
      <c r="L1089" s="20">
        <f t="shared" si="68"/>
        <v>-510000</v>
      </c>
      <c r="M1089" s="22">
        <f t="shared" si="69"/>
        <v>0.79166666666666663</v>
      </c>
      <c r="N1089" s="23" t="str">
        <f>IFERROR(VLOOKUP(A1089,'[1]CT AR'!$1:$1048576,2,0),"")</f>
        <v/>
      </c>
      <c r="O1089" s="24" t="str">
        <f t="shared" ca="1" si="70"/>
        <v/>
      </c>
      <c r="P1089" t="str">
        <f t="shared" si="71"/>
        <v/>
      </c>
    </row>
    <row r="1090" spans="1:16" x14ac:dyDescent="0.3">
      <c r="A1090" t="s">
        <v>8918</v>
      </c>
      <c r="B1090" t="str">
        <f>IFERROR(VLOOKUP(A1090,'[1]TS Autopress'!$1:$1048576,2,0),"")</f>
        <v/>
      </c>
      <c r="C1090" s="19" t="str">
        <f>IFERROR(VLOOKUP(A1090,'[1]TS Autopress'!$1:$1048576,3,0),"")</f>
        <v/>
      </c>
      <c r="D1090" s="20">
        <v>14900000</v>
      </c>
      <c r="E1090" s="20">
        <v>12500000</v>
      </c>
      <c r="F1090" s="13" t="s">
        <v>4033</v>
      </c>
      <c r="G1090" s="20">
        <v>14900000</v>
      </c>
      <c r="H1090" s="20">
        <v>14453000</v>
      </c>
      <c r="I1090" s="20">
        <v>14006000</v>
      </c>
      <c r="J1090" s="20">
        <v>13410000</v>
      </c>
      <c r="K1090" s="25">
        <v>15290000</v>
      </c>
      <c r="L1090" s="20">
        <f t="shared" si="68"/>
        <v>390000</v>
      </c>
      <c r="M1090" s="22">
        <f t="shared" si="69"/>
        <v>0.83892617449664431</v>
      </c>
      <c r="N1090" s="23" t="str">
        <f>IFERROR(VLOOKUP(A1090,'[1]CT AR'!$1:$1048576,2,0),"")</f>
        <v/>
      </c>
      <c r="O1090" s="24" t="str">
        <f t="shared" ca="1" si="70"/>
        <v/>
      </c>
      <c r="P1090" t="str">
        <f t="shared" si="71"/>
        <v/>
      </c>
    </row>
    <row r="1091" spans="1:16" x14ac:dyDescent="0.3">
      <c r="A1091" t="s">
        <v>8920</v>
      </c>
      <c r="B1091" t="str">
        <f>IFERROR(VLOOKUP(A1091,'[1]TS Autopress'!$1:$1048576,2,0),"")</f>
        <v/>
      </c>
      <c r="C1091" s="19" t="str">
        <f>IFERROR(VLOOKUP(A1091,'[1]TS Autopress'!$1:$1048576,3,0),"")</f>
        <v/>
      </c>
      <c r="D1091" s="20">
        <v>14400000</v>
      </c>
      <c r="E1091" s="20">
        <v>11500000</v>
      </c>
      <c r="F1091" s="13" t="s">
        <v>5399</v>
      </c>
      <c r="G1091" s="20">
        <v>13392000</v>
      </c>
      <c r="H1091" s="20">
        <v>12960000</v>
      </c>
      <c r="I1091" s="20">
        <v>12240000</v>
      </c>
      <c r="J1091" s="20">
        <v>11520000</v>
      </c>
      <c r="K1091" s="25">
        <v>13590000</v>
      </c>
      <c r="L1091" s="20">
        <f t="shared" si="68"/>
        <v>-810000</v>
      </c>
      <c r="M1091" s="22">
        <f t="shared" si="69"/>
        <v>0.79861111111111116</v>
      </c>
      <c r="N1091" s="23" t="str">
        <f>IFERROR(VLOOKUP(A1091,'[1]CT AR'!$1:$1048576,2,0),"")</f>
        <v/>
      </c>
      <c r="O1091" s="24" t="str">
        <f t="shared" ca="1" si="70"/>
        <v/>
      </c>
      <c r="P1091" t="str">
        <f t="shared" si="71"/>
        <v/>
      </c>
    </row>
    <row r="1092" spans="1:16" x14ac:dyDescent="0.3">
      <c r="A1092" t="s">
        <v>8922</v>
      </c>
      <c r="B1092" t="str">
        <f>IFERROR(VLOOKUP(A1092,'[1]TS Autopress'!$1:$1048576,2,0),"")</f>
        <v/>
      </c>
      <c r="C1092" s="19" t="str">
        <f>IFERROR(VLOOKUP(A1092,'[1]TS Autopress'!$1:$1048576,3,0),"")</f>
        <v/>
      </c>
      <c r="D1092" s="20">
        <v>27800000</v>
      </c>
      <c r="E1092" s="20">
        <v>22000000</v>
      </c>
      <c r="F1092" s="13" t="s">
        <v>5399</v>
      </c>
      <c r="G1092" s="20">
        <v>25854000</v>
      </c>
      <c r="H1092" s="20">
        <v>25020000</v>
      </c>
      <c r="I1092" s="20">
        <v>23630000</v>
      </c>
      <c r="J1092" s="20">
        <v>22240000</v>
      </c>
      <c r="K1092" s="25">
        <v>26990000</v>
      </c>
      <c r="L1092" s="20">
        <f t="shared" si="68"/>
        <v>-810000</v>
      </c>
      <c r="M1092" s="22">
        <f t="shared" si="69"/>
        <v>0.79136690647482011</v>
      </c>
      <c r="N1092" s="23" t="str">
        <f>IFERROR(VLOOKUP(A1092,'[1]CT AR'!$1:$1048576,2,0),"")</f>
        <v/>
      </c>
      <c r="O1092" s="24" t="str">
        <f t="shared" ca="1" si="70"/>
        <v/>
      </c>
      <c r="P1092" t="str">
        <f t="shared" si="71"/>
        <v/>
      </c>
    </row>
    <row r="1093" spans="1:16" x14ac:dyDescent="0.3">
      <c r="A1093" t="s">
        <v>8925</v>
      </c>
      <c r="B1093" t="str">
        <f>IFERROR(VLOOKUP(A1093,'[1]TS Autopress'!$1:$1048576,2,0),"")</f>
        <v/>
      </c>
      <c r="C1093" s="19" t="str">
        <f>IFERROR(VLOOKUP(A1093,'[1]TS Autopress'!$1:$1048576,3,0),"")</f>
        <v/>
      </c>
      <c r="D1093" s="20">
        <v>12200000</v>
      </c>
      <c r="E1093" s="20">
        <v>10000000</v>
      </c>
      <c r="F1093" s="13" t="s">
        <v>4033</v>
      </c>
      <c r="G1093" s="20">
        <v>12200000</v>
      </c>
      <c r="H1093" s="20">
        <v>11834000</v>
      </c>
      <c r="I1093" s="20">
        <v>11468000</v>
      </c>
      <c r="J1093" s="20">
        <v>10980000</v>
      </c>
      <c r="K1093" s="25">
        <v>12190000</v>
      </c>
      <c r="L1093" s="20">
        <f t="shared" si="68"/>
        <v>-10000</v>
      </c>
      <c r="M1093" s="22">
        <f t="shared" si="69"/>
        <v>0.81967213114754101</v>
      </c>
      <c r="N1093" s="23" t="str">
        <f>IFERROR(VLOOKUP(A1093,'[1]CT AR'!$1:$1048576,2,0),"")</f>
        <v/>
      </c>
      <c r="O1093" s="24" t="str">
        <f t="shared" ca="1" si="70"/>
        <v/>
      </c>
      <c r="P1093" t="str">
        <f t="shared" si="71"/>
        <v/>
      </c>
    </row>
    <row r="1094" spans="1:16" x14ac:dyDescent="0.3">
      <c r="A1094" t="s">
        <v>8928</v>
      </c>
      <c r="B1094" t="str">
        <f>IFERROR(VLOOKUP(A1094,'[1]TS Autopress'!$1:$1048576,2,0),"")</f>
        <v/>
      </c>
      <c r="C1094" s="19" t="str">
        <f>IFERROR(VLOOKUP(A1094,'[1]TS Autopress'!$1:$1048576,3,0),"")</f>
        <v/>
      </c>
      <c r="D1094" s="20">
        <v>22300000</v>
      </c>
      <c r="E1094" s="20">
        <v>18000000</v>
      </c>
      <c r="F1094" s="13" t="s">
        <v>4033</v>
      </c>
      <c r="G1094" s="20">
        <v>22300000</v>
      </c>
      <c r="H1094" s="20">
        <v>21631000</v>
      </c>
      <c r="I1094" s="20">
        <v>20962000</v>
      </c>
      <c r="J1094" s="20">
        <v>20070000</v>
      </c>
      <c r="K1094" s="25">
        <v>21990000</v>
      </c>
      <c r="L1094" s="20">
        <f t="shared" si="68"/>
        <v>-310000</v>
      </c>
      <c r="M1094" s="22">
        <f t="shared" si="69"/>
        <v>0.80717488789237668</v>
      </c>
      <c r="N1094" s="23" t="str">
        <f>IFERROR(VLOOKUP(A1094,'[1]CT AR'!$1:$1048576,2,0),"")</f>
        <v/>
      </c>
      <c r="O1094" s="24" t="str">
        <f t="shared" ca="1" si="70"/>
        <v/>
      </c>
      <c r="P1094" t="str">
        <f t="shared" si="71"/>
        <v/>
      </c>
    </row>
    <row r="1095" spans="1:16" x14ac:dyDescent="0.3">
      <c r="A1095" t="s">
        <v>8928</v>
      </c>
      <c r="B1095" t="str">
        <f>IFERROR(VLOOKUP(A1095,'[1]TS Autopress'!$1:$1048576,2,0),"")</f>
        <v/>
      </c>
      <c r="C1095" s="19" t="str">
        <f>IFERROR(VLOOKUP(A1095,'[1]TS Autopress'!$1:$1048576,3,0),"")</f>
        <v/>
      </c>
      <c r="D1095" s="20">
        <v>22300000</v>
      </c>
      <c r="E1095" s="20">
        <v>18300000</v>
      </c>
      <c r="F1095" s="13" t="s">
        <v>4033</v>
      </c>
      <c r="G1095" s="20">
        <v>22300000</v>
      </c>
      <c r="H1095" s="20">
        <v>21631000</v>
      </c>
      <c r="I1095" s="20">
        <v>20962000</v>
      </c>
      <c r="J1095" s="20">
        <v>20070000</v>
      </c>
      <c r="K1095" s="25">
        <v>21990000</v>
      </c>
      <c r="L1095" s="20">
        <f t="shared" si="68"/>
        <v>-310000</v>
      </c>
      <c r="M1095" s="22">
        <f t="shared" si="69"/>
        <v>0.820627802690583</v>
      </c>
      <c r="N1095" s="23" t="str">
        <f>IFERROR(VLOOKUP(A1095,'[1]CT AR'!$1:$1048576,2,0),"")</f>
        <v/>
      </c>
      <c r="O1095" s="24" t="str">
        <f t="shared" ca="1" si="70"/>
        <v/>
      </c>
      <c r="P1095" t="str">
        <f t="shared" si="71"/>
        <v/>
      </c>
    </row>
    <row r="1096" spans="1:16" x14ac:dyDescent="0.3">
      <c r="A1096" t="s">
        <v>8931</v>
      </c>
      <c r="B1096" t="str">
        <f>IFERROR(VLOOKUP(A1096,'[1]TS Autopress'!$1:$1048576,2,0),"")</f>
        <v/>
      </c>
      <c r="C1096" s="19" t="str">
        <f>IFERROR(VLOOKUP(A1096,'[1]TS Autopress'!$1:$1048576,3,0),"")</f>
        <v/>
      </c>
      <c r="D1096" s="20">
        <v>9500000</v>
      </c>
      <c r="E1096" s="20">
        <v>7800000</v>
      </c>
      <c r="F1096" s="13" t="s">
        <v>4033</v>
      </c>
      <c r="G1096" s="20">
        <v>9500000</v>
      </c>
      <c r="H1096" s="20">
        <v>9215000</v>
      </c>
      <c r="I1096" s="20">
        <v>8930000</v>
      </c>
      <c r="J1096" s="20">
        <v>8550000</v>
      </c>
      <c r="K1096" s="25">
        <v>9590000</v>
      </c>
      <c r="L1096" s="20">
        <f t="shared" si="68"/>
        <v>90000</v>
      </c>
      <c r="M1096" s="22">
        <f t="shared" si="69"/>
        <v>0.82105263157894737</v>
      </c>
      <c r="N1096" s="23" t="str">
        <f>IFERROR(VLOOKUP(A1096,'[1]CT AR'!$1:$1048576,2,0),"")</f>
        <v/>
      </c>
      <c r="O1096" s="24" t="str">
        <f t="shared" ca="1" si="70"/>
        <v/>
      </c>
      <c r="P1096" t="str">
        <f t="shared" si="71"/>
        <v/>
      </c>
    </row>
    <row r="1097" spans="1:16" x14ac:dyDescent="0.3">
      <c r="A1097" t="s">
        <v>8731</v>
      </c>
      <c r="B1097" t="str">
        <f>IFERROR(VLOOKUP(A1097,'[1]TS Autopress'!$1:$1048576,2,0),"")</f>
        <v/>
      </c>
      <c r="C1097" s="19" t="str">
        <f>IFERROR(VLOOKUP(A1097,'[1]TS Autopress'!$1:$1048576,3,0),"")</f>
        <v/>
      </c>
      <c r="D1097" s="20">
        <v>7450000</v>
      </c>
      <c r="E1097" s="20">
        <v>5800000</v>
      </c>
      <c r="F1097" s="13" t="s">
        <v>4033</v>
      </c>
      <c r="G1097" s="20">
        <v>7450000</v>
      </c>
      <c r="H1097" s="20">
        <v>7226500</v>
      </c>
      <c r="I1097" s="20">
        <v>7003000</v>
      </c>
      <c r="J1097" s="20">
        <v>6705000</v>
      </c>
      <c r="K1097" s="25">
        <v>7290000</v>
      </c>
      <c r="L1097" s="20">
        <f t="shared" si="68"/>
        <v>-160000</v>
      </c>
      <c r="M1097" s="22">
        <f t="shared" si="69"/>
        <v>0.77852348993288589</v>
      </c>
      <c r="N1097" s="23" t="str">
        <f>IFERROR(VLOOKUP(A1097,'[1]CT AR'!$1:$1048576,2,0),"")</f>
        <v/>
      </c>
      <c r="O1097" s="24" t="str">
        <f t="shared" ca="1" si="70"/>
        <v/>
      </c>
      <c r="P1097" t="str">
        <f t="shared" si="71"/>
        <v/>
      </c>
    </row>
    <row r="1098" spans="1:16" x14ac:dyDescent="0.3">
      <c r="A1098" t="s">
        <v>8935</v>
      </c>
      <c r="B1098" t="str">
        <f>IFERROR(VLOOKUP(A1098,'[1]TS Autopress'!$1:$1048576,2,0),"")</f>
        <v/>
      </c>
      <c r="C1098" s="19" t="str">
        <f>IFERROR(VLOOKUP(A1098,'[1]TS Autopress'!$1:$1048576,3,0),"")</f>
        <v/>
      </c>
      <c r="D1098" s="20">
        <v>9700000</v>
      </c>
      <c r="E1098" s="20">
        <v>7600000</v>
      </c>
      <c r="F1098" s="13" t="s">
        <v>4033</v>
      </c>
      <c r="G1098" s="20">
        <v>9700000</v>
      </c>
      <c r="H1098" s="20">
        <v>9409000</v>
      </c>
      <c r="I1098" s="20">
        <v>9118000</v>
      </c>
      <c r="J1098" s="20">
        <v>8730000</v>
      </c>
      <c r="K1098" s="25">
        <v>9490000</v>
      </c>
      <c r="L1098" s="20">
        <f t="shared" si="68"/>
        <v>-210000</v>
      </c>
      <c r="M1098" s="22">
        <f t="shared" si="69"/>
        <v>0.78350515463917525</v>
      </c>
      <c r="N1098" s="23" t="str">
        <f>IFERROR(VLOOKUP(A1098,'[1]CT AR'!$1:$1048576,2,0),"")</f>
        <v/>
      </c>
      <c r="O1098" s="24" t="str">
        <f t="shared" ca="1" si="70"/>
        <v/>
      </c>
      <c r="P1098" t="str">
        <f t="shared" si="71"/>
        <v/>
      </c>
    </row>
    <row r="1099" spans="1:16" x14ac:dyDescent="0.3">
      <c r="A1099" t="s">
        <v>8938</v>
      </c>
      <c r="B1099" t="str">
        <f>IFERROR(VLOOKUP(A1099,'[1]TS Autopress'!$1:$1048576,2,0),"")</f>
        <v/>
      </c>
      <c r="C1099" s="19" t="str">
        <f>IFERROR(VLOOKUP(A1099,'[1]TS Autopress'!$1:$1048576,3,0),"")</f>
        <v/>
      </c>
      <c r="D1099" s="20">
        <v>25500000</v>
      </c>
      <c r="E1099" s="20">
        <v>22000000</v>
      </c>
      <c r="F1099" s="13" t="s">
        <v>5399</v>
      </c>
      <c r="G1099" s="20">
        <v>23715000</v>
      </c>
      <c r="H1099" s="20">
        <v>22950000</v>
      </c>
      <c r="I1099" s="20">
        <v>21675000</v>
      </c>
      <c r="J1099" s="20">
        <v>20400000</v>
      </c>
      <c r="K1099" s="25">
        <v>25990000</v>
      </c>
      <c r="L1099" s="20">
        <f t="shared" si="68"/>
        <v>490000</v>
      </c>
      <c r="M1099" s="22">
        <f t="shared" si="69"/>
        <v>0.86274509803921573</v>
      </c>
      <c r="N1099" s="23" t="str">
        <f>IFERROR(VLOOKUP(A1099,'[1]CT AR'!$1:$1048576,2,0),"")</f>
        <v/>
      </c>
      <c r="O1099" s="24" t="str">
        <f t="shared" ca="1" si="70"/>
        <v/>
      </c>
      <c r="P1099" t="str">
        <f t="shared" si="71"/>
        <v/>
      </c>
    </row>
    <row r="1100" spans="1:16" x14ac:dyDescent="0.3">
      <c r="A1100" t="s">
        <v>1021</v>
      </c>
      <c r="B1100" t="str">
        <f>IFERROR(VLOOKUP(A1100,'[1]TS Autopress'!$1:$1048576,2,0),"")</f>
        <v/>
      </c>
      <c r="C1100" s="19" t="str">
        <f>IFERROR(VLOOKUP(A1100,'[1]TS Autopress'!$1:$1048576,3,0),"")</f>
        <v/>
      </c>
      <c r="D1100" s="20">
        <v>14900000</v>
      </c>
      <c r="E1100" s="20">
        <v>11500000</v>
      </c>
      <c r="F1100" s="13" t="s">
        <v>5399</v>
      </c>
      <c r="G1100" s="20">
        <v>13857000</v>
      </c>
      <c r="H1100" s="20">
        <v>13410000</v>
      </c>
      <c r="I1100" s="20">
        <v>12665000</v>
      </c>
      <c r="J1100" s="20">
        <v>11920000</v>
      </c>
      <c r="K1100" s="25">
        <v>14490000</v>
      </c>
      <c r="L1100" s="20">
        <f t="shared" si="68"/>
        <v>-410000</v>
      </c>
      <c r="M1100" s="22">
        <f t="shared" si="69"/>
        <v>0.77181208053691275</v>
      </c>
      <c r="N1100" s="23">
        <f>IFERROR(VLOOKUP(A1100,'[1]CT AR'!$1:$1048576,2,0),"")</f>
        <v>45654.545138888891</v>
      </c>
      <c r="O1100" s="24">
        <f t="shared" ca="1" si="70"/>
        <v>540.45486111110949</v>
      </c>
      <c r="P1100" t="str">
        <f t="shared" si="71"/>
        <v>BAJO MERCADO</v>
      </c>
    </row>
    <row r="1101" spans="1:16" x14ac:dyDescent="0.3">
      <c r="A1101" t="s">
        <v>8632</v>
      </c>
      <c r="B1101" t="str">
        <f>IFERROR(VLOOKUP(A1101,'[1]TS Autopress'!$1:$1048576,2,0),"")</f>
        <v/>
      </c>
      <c r="C1101" s="19" t="str">
        <f>IFERROR(VLOOKUP(A1101,'[1]TS Autopress'!$1:$1048576,3,0),"")</f>
        <v/>
      </c>
      <c r="D1101" s="20">
        <v>26000000</v>
      </c>
      <c r="E1101" s="20">
        <v>20500000</v>
      </c>
      <c r="F1101" s="13" t="s">
        <v>5399</v>
      </c>
      <c r="G1101" s="20">
        <v>24180000</v>
      </c>
      <c r="H1101" s="20">
        <v>23400000</v>
      </c>
      <c r="I1101" s="20">
        <v>22100000</v>
      </c>
      <c r="J1101" s="20">
        <v>20800000</v>
      </c>
      <c r="K1101" s="25">
        <v>24990000</v>
      </c>
      <c r="L1101" s="20">
        <f t="shared" si="68"/>
        <v>-1010000</v>
      </c>
      <c r="M1101" s="22">
        <f t="shared" si="69"/>
        <v>0.78846153846153844</v>
      </c>
      <c r="N1101" s="23" t="str">
        <f>IFERROR(VLOOKUP(A1101,'[1]CT AR'!$1:$1048576,2,0),"")</f>
        <v/>
      </c>
      <c r="O1101" s="24" t="str">
        <f t="shared" ca="1" si="70"/>
        <v/>
      </c>
      <c r="P1101" t="str">
        <f t="shared" si="71"/>
        <v/>
      </c>
    </row>
    <row r="1102" spans="1:16" x14ac:dyDescent="0.3">
      <c r="A1102" t="s">
        <v>2008</v>
      </c>
      <c r="B1102" t="str">
        <f>IFERROR(VLOOKUP(A1102,'[1]TS Autopress'!$1:$1048576,2,0),"")</f>
        <v/>
      </c>
      <c r="C1102" s="19" t="str">
        <f>IFERROR(VLOOKUP(A1102,'[1]TS Autopress'!$1:$1048576,3,0),"")</f>
        <v/>
      </c>
      <c r="D1102" s="20">
        <v>8700000</v>
      </c>
      <c r="E1102" s="20">
        <v>6700000</v>
      </c>
      <c r="F1102" s="13" t="s">
        <v>5399</v>
      </c>
      <c r="G1102" s="20">
        <v>8091000</v>
      </c>
      <c r="H1102" s="20">
        <v>7830000</v>
      </c>
      <c r="I1102" s="20">
        <v>7395000</v>
      </c>
      <c r="J1102" s="20">
        <v>6960000</v>
      </c>
      <c r="K1102" s="25">
        <v>8390000</v>
      </c>
      <c r="L1102" s="20">
        <f t="shared" si="68"/>
        <v>-310000</v>
      </c>
      <c r="M1102" s="22">
        <f t="shared" si="69"/>
        <v>0.77011494252873558</v>
      </c>
      <c r="N1102" s="23">
        <f>IFERROR(VLOOKUP(A1102,'[1]CT AR'!$1:$1048576,2,0),"")</f>
        <v>45078.765277777777</v>
      </c>
      <c r="O1102" s="24">
        <f t="shared" ca="1" si="70"/>
        <v>1116.2347222222234</v>
      </c>
      <c r="P1102" t="str">
        <f t="shared" si="71"/>
        <v>BAJO MERCADO</v>
      </c>
    </row>
    <row r="1103" spans="1:16" x14ac:dyDescent="0.3">
      <c r="A1103" t="s">
        <v>8945</v>
      </c>
      <c r="B1103" t="str">
        <f>IFERROR(VLOOKUP(A1103,'[1]TS Autopress'!$1:$1048576,2,0),"")</f>
        <v/>
      </c>
      <c r="C1103" s="19" t="str">
        <f>IFERROR(VLOOKUP(A1103,'[1]TS Autopress'!$1:$1048576,3,0),"")</f>
        <v/>
      </c>
      <c r="D1103" s="20">
        <v>11600000</v>
      </c>
      <c r="E1103" s="20">
        <v>9300000</v>
      </c>
      <c r="F1103" s="13" t="s">
        <v>5399</v>
      </c>
      <c r="G1103" s="20">
        <v>10788000</v>
      </c>
      <c r="H1103" s="20">
        <v>10440000</v>
      </c>
      <c r="I1103" s="20">
        <v>9860000</v>
      </c>
      <c r="J1103" s="20">
        <v>9280000</v>
      </c>
      <c r="K1103" s="25">
        <v>11390000</v>
      </c>
      <c r="L1103" s="20">
        <f t="shared" si="68"/>
        <v>-210000</v>
      </c>
      <c r="M1103" s="22">
        <f t="shared" si="69"/>
        <v>0.80172413793103448</v>
      </c>
      <c r="N1103" s="23" t="str">
        <f>IFERROR(VLOOKUP(A1103,'[1]CT AR'!$1:$1048576,2,0),"")</f>
        <v/>
      </c>
      <c r="O1103" s="24" t="str">
        <f t="shared" ca="1" si="70"/>
        <v/>
      </c>
      <c r="P1103" t="str">
        <f t="shared" si="71"/>
        <v/>
      </c>
    </row>
    <row r="1104" spans="1:16" x14ac:dyDescent="0.3">
      <c r="A1104" t="s">
        <v>8950</v>
      </c>
      <c r="B1104" t="str">
        <f>IFERROR(VLOOKUP(A1104,'[1]TS Autopress'!$1:$1048576,2,0),"")</f>
        <v/>
      </c>
      <c r="C1104" s="19" t="str">
        <f>IFERROR(VLOOKUP(A1104,'[1]TS Autopress'!$1:$1048576,3,0),"")</f>
        <v/>
      </c>
      <c r="D1104" s="20">
        <v>11700000</v>
      </c>
      <c r="E1104" s="20">
        <v>9700000</v>
      </c>
      <c r="F1104" s="13" t="s">
        <v>4033</v>
      </c>
      <c r="G1104" s="20">
        <v>11700000</v>
      </c>
      <c r="H1104" s="20">
        <v>11349000</v>
      </c>
      <c r="I1104" s="20">
        <v>10998000</v>
      </c>
      <c r="J1104" s="20">
        <v>10530000</v>
      </c>
      <c r="K1104" s="25">
        <v>11690000</v>
      </c>
      <c r="L1104" s="20">
        <f t="shared" si="68"/>
        <v>-10000</v>
      </c>
      <c r="M1104" s="22">
        <f t="shared" si="69"/>
        <v>0.82905982905982911</v>
      </c>
      <c r="N1104" s="23" t="str">
        <f>IFERROR(VLOOKUP(A1104,'[1]CT AR'!$1:$1048576,2,0),"")</f>
        <v/>
      </c>
      <c r="O1104" s="24" t="str">
        <f t="shared" ca="1" si="70"/>
        <v/>
      </c>
      <c r="P1104" t="str">
        <f t="shared" si="71"/>
        <v/>
      </c>
    </row>
    <row r="1105" spans="1:16" x14ac:dyDescent="0.3">
      <c r="A1105" t="s">
        <v>8664</v>
      </c>
      <c r="B1105" t="str">
        <f>IFERROR(VLOOKUP(A1105,'[1]TS Autopress'!$1:$1048576,2,0),"")</f>
        <v/>
      </c>
      <c r="C1105" s="19" t="str">
        <f>IFERROR(VLOOKUP(A1105,'[1]TS Autopress'!$1:$1048576,3,0),"")</f>
        <v/>
      </c>
      <c r="D1105" s="20">
        <v>14400000</v>
      </c>
      <c r="E1105" s="20">
        <v>12000000</v>
      </c>
      <c r="F1105" s="13" t="s">
        <v>4033</v>
      </c>
      <c r="G1105" s="20">
        <v>14400000</v>
      </c>
      <c r="H1105" s="20">
        <v>13968000</v>
      </c>
      <c r="I1105" s="20">
        <v>13536000</v>
      </c>
      <c r="J1105" s="20">
        <v>12960000</v>
      </c>
      <c r="K1105" s="25">
        <v>14990000</v>
      </c>
      <c r="L1105" s="20">
        <f t="shared" ref="L1105:L1168" si="72">K1105-D1105</f>
        <v>590000</v>
      </c>
      <c r="M1105" s="22">
        <f t="shared" ref="M1105:M1168" si="73">E1105/D1105</f>
        <v>0.83333333333333337</v>
      </c>
      <c r="N1105" s="23" t="str">
        <f>IFERROR(VLOOKUP(A1105,'[1]CT AR'!$1:$1048576,2,0),"")</f>
        <v/>
      </c>
      <c r="O1105" s="24" t="str">
        <f t="shared" ref="O1105:O1168" ca="1" si="74">IF(N1105="","",TODAY()-N1105)</f>
        <v/>
      </c>
      <c r="P1105" t="str">
        <f t="shared" ref="P1105:P1168" si="75">IF(N1105="", "", IF(K1105 &gt; D1105, "SOBRE MERCADO", IF(K1105 &lt; D1105, "BAJO MERCADO", "ALINEADO")))</f>
        <v/>
      </c>
    </row>
    <row r="1106" spans="1:16" x14ac:dyDescent="0.3">
      <c r="A1106" t="s">
        <v>8952</v>
      </c>
      <c r="B1106" t="str">
        <f>IFERROR(VLOOKUP(A1106,'[1]TS Autopress'!$1:$1048576,2,0),"")</f>
        <v/>
      </c>
      <c r="C1106" s="19" t="str">
        <f>IFERROR(VLOOKUP(A1106,'[1]TS Autopress'!$1:$1048576,3,0),"")</f>
        <v/>
      </c>
      <c r="D1106" s="20">
        <v>29000000</v>
      </c>
      <c r="E1106" s="20">
        <v>22000000</v>
      </c>
      <c r="F1106" s="13" t="s">
        <v>5399</v>
      </c>
      <c r="G1106" s="20">
        <v>26970000</v>
      </c>
      <c r="H1106" s="20">
        <v>26100000</v>
      </c>
      <c r="I1106" s="20">
        <v>24650000</v>
      </c>
      <c r="J1106" s="20">
        <v>23200000</v>
      </c>
      <c r="K1106" s="25">
        <v>28990000</v>
      </c>
      <c r="L1106" s="20">
        <f t="shared" si="72"/>
        <v>-10000</v>
      </c>
      <c r="M1106" s="22">
        <f t="shared" si="73"/>
        <v>0.75862068965517238</v>
      </c>
      <c r="N1106" s="23" t="str">
        <f>IFERROR(VLOOKUP(A1106,'[1]CT AR'!$1:$1048576,2,0),"")</f>
        <v/>
      </c>
      <c r="O1106" s="24" t="str">
        <f t="shared" ca="1" si="74"/>
        <v/>
      </c>
      <c r="P1106" t="str">
        <f t="shared" si="75"/>
        <v/>
      </c>
    </row>
    <row r="1107" spans="1:16" x14ac:dyDescent="0.3">
      <c r="A1107" t="s">
        <v>8954</v>
      </c>
      <c r="B1107" t="str">
        <f>IFERROR(VLOOKUP(A1107,'[1]TS Autopress'!$1:$1048576,2,0),"")</f>
        <v/>
      </c>
      <c r="C1107" s="19" t="str">
        <f>IFERROR(VLOOKUP(A1107,'[1]TS Autopress'!$1:$1048576,3,0),"")</f>
        <v/>
      </c>
      <c r="D1107" s="20">
        <v>7200000</v>
      </c>
      <c r="E1107" s="20">
        <v>5800000</v>
      </c>
      <c r="F1107" s="13" t="s">
        <v>5399</v>
      </c>
      <c r="G1107" s="20">
        <v>6696000</v>
      </c>
      <c r="H1107" s="20">
        <v>6480000</v>
      </c>
      <c r="I1107" s="20">
        <v>6120000</v>
      </c>
      <c r="J1107" s="20">
        <v>5760000</v>
      </c>
      <c r="K1107" s="25">
        <v>7290000</v>
      </c>
      <c r="L1107" s="20">
        <f t="shared" si="72"/>
        <v>90000</v>
      </c>
      <c r="M1107" s="22">
        <f t="shared" si="73"/>
        <v>0.80555555555555558</v>
      </c>
      <c r="N1107" s="23" t="str">
        <f>IFERROR(VLOOKUP(A1107,'[1]CT AR'!$1:$1048576,2,0),"")</f>
        <v/>
      </c>
      <c r="O1107" s="24" t="str">
        <f t="shared" ca="1" si="74"/>
        <v/>
      </c>
      <c r="P1107" t="str">
        <f t="shared" si="75"/>
        <v/>
      </c>
    </row>
    <row r="1108" spans="1:16" x14ac:dyDescent="0.3">
      <c r="A1108" t="s">
        <v>478</v>
      </c>
      <c r="B1108" t="str">
        <f>IFERROR(VLOOKUP(A1108,'[1]TS Autopress'!$1:$1048576,2,0),"")</f>
        <v/>
      </c>
      <c r="C1108" s="19" t="str">
        <f>IFERROR(VLOOKUP(A1108,'[1]TS Autopress'!$1:$1048576,3,0),"")</f>
        <v/>
      </c>
      <c r="D1108" s="20">
        <v>17700000</v>
      </c>
      <c r="E1108" s="20">
        <v>14000000</v>
      </c>
      <c r="F1108" s="13" t="s">
        <v>4033</v>
      </c>
      <c r="G1108" s="20">
        <v>17700000</v>
      </c>
      <c r="H1108" s="20">
        <v>17169000</v>
      </c>
      <c r="I1108" s="20">
        <v>16638000</v>
      </c>
      <c r="J1108" s="20">
        <v>15930000</v>
      </c>
      <c r="K1108" s="25">
        <v>16990000</v>
      </c>
      <c r="L1108" s="20">
        <f t="shared" si="72"/>
        <v>-710000</v>
      </c>
      <c r="M1108" s="22">
        <f t="shared" si="73"/>
        <v>0.79096045197740117</v>
      </c>
      <c r="N1108" s="23">
        <f>IFERROR(VLOOKUP(A1108,'[1]CT AR'!$1:$1048576,2,0),"")</f>
        <v>45975.42291666667</v>
      </c>
      <c r="O1108" s="24">
        <f t="shared" ca="1" si="74"/>
        <v>219.57708333332994</v>
      </c>
      <c r="P1108" t="str">
        <f t="shared" si="75"/>
        <v>BAJO MERCADO</v>
      </c>
    </row>
    <row r="1109" spans="1:16" x14ac:dyDescent="0.3">
      <c r="A1109" t="s">
        <v>8732</v>
      </c>
      <c r="B1109" t="str">
        <f>IFERROR(VLOOKUP(A1109,'[1]TS Autopress'!$1:$1048576,2,0),"")</f>
        <v/>
      </c>
      <c r="C1109" s="19" t="str">
        <f>IFERROR(VLOOKUP(A1109,'[1]TS Autopress'!$1:$1048576,3,0),"")</f>
        <v/>
      </c>
      <c r="D1109" s="20">
        <v>8900000</v>
      </c>
      <c r="E1109" s="20">
        <v>7200000</v>
      </c>
      <c r="F1109" s="13" t="s">
        <v>4033</v>
      </c>
      <c r="G1109" s="20">
        <v>8900000</v>
      </c>
      <c r="H1109" s="20">
        <v>8633000</v>
      </c>
      <c r="I1109" s="20">
        <v>8366000</v>
      </c>
      <c r="J1109" s="20">
        <v>8010000</v>
      </c>
      <c r="K1109" s="25">
        <v>8890000</v>
      </c>
      <c r="L1109" s="20">
        <f t="shared" si="72"/>
        <v>-10000</v>
      </c>
      <c r="M1109" s="22">
        <f t="shared" si="73"/>
        <v>0.8089887640449438</v>
      </c>
      <c r="N1109" s="23" t="str">
        <f>IFERROR(VLOOKUP(A1109,'[1]CT AR'!$1:$1048576,2,0),"")</f>
        <v/>
      </c>
      <c r="O1109" s="24" t="str">
        <f t="shared" ca="1" si="74"/>
        <v/>
      </c>
      <c r="P1109" t="str">
        <f t="shared" si="75"/>
        <v/>
      </c>
    </row>
    <row r="1110" spans="1:16" x14ac:dyDescent="0.3">
      <c r="A1110" t="s">
        <v>8958</v>
      </c>
      <c r="B1110" t="str">
        <f>IFERROR(VLOOKUP(A1110,'[1]TS Autopress'!$1:$1048576,2,0),"")</f>
        <v/>
      </c>
      <c r="C1110" s="19" t="str">
        <f>IFERROR(VLOOKUP(A1110,'[1]TS Autopress'!$1:$1048576,3,0),"")</f>
        <v/>
      </c>
      <c r="D1110" s="20">
        <v>20200000</v>
      </c>
      <c r="E1110" s="20">
        <v>16000000</v>
      </c>
      <c r="F1110" s="13" t="s">
        <v>5399</v>
      </c>
      <c r="G1110" s="20">
        <v>18786000</v>
      </c>
      <c r="H1110" s="20">
        <v>18180000</v>
      </c>
      <c r="I1110" s="20">
        <v>17170000</v>
      </c>
      <c r="J1110" s="20">
        <v>16160000</v>
      </c>
      <c r="K1110" s="25">
        <v>18990000</v>
      </c>
      <c r="L1110" s="20">
        <f t="shared" si="72"/>
        <v>-1210000</v>
      </c>
      <c r="M1110" s="22">
        <f t="shared" si="73"/>
        <v>0.79207920792079212</v>
      </c>
      <c r="N1110" s="23" t="str">
        <f>IFERROR(VLOOKUP(A1110,'[1]CT AR'!$1:$1048576,2,0),"")</f>
        <v/>
      </c>
      <c r="O1110" s="24" t="str">
        <f t="shared" ca="1" si="74"/>
        <v/>
      </c>
      <c r="P1110" t="str">
        <f t="shared" si="75"/>
        <v/>
      </c>
    </row>
    <row r="1111" spans="1:16" x14ac:dyDescent="0.3">
      <c r="A1111" t="s">
        <v>8961</v>
      </c>
      <c r="B1111" t="str">
        <f>IFERROR(VLOOKUP(A1111,'[1]TS Autopress'!$1:$1048576,2,0),"")</f>
        <v/>
      </c>
      <c r="C1111" s="19" t="str">
        <f>IFERROR(VLOOKUP(A1111,'[1]TS Autopress'!$1:$1048576,3,0),"")</f>
        <v/>
      </c>
      <c r="D1111" s="20">
        <v>6600000</v>
      </c>
      <c r="E1111" s="20">
        <v>4800000</v>
      </c>
      <c r="F1111" s="13" t="s">
        <v>5399</v>
      </c>
      <c r="G1111" s="20">
        <v>6138000</v>
      </c>
      <c r="H1111" s="20">
        <v>5940000</v>
      </c>
      <c r="I1111" s="20">
        <v>5610000</v>
      </c>
      <c r="J1111" s="20">
        <v>5280000</v>
      </c>
      <c r="K1111" s="25">
        <v>6290000</v>
      </c>
      <c r="L1111" s="20">
        <f t="shared" si="72"/>
        <v>-310000</v>
      </c>
      <c r="M1111" s="22">
        <f t="shared" si="73"/>
        <v>0.72727272727272729</v>
      </c>
      <c r="N1111" s="23" t="str">
        <f>IFERROR(VLOOKUP(A1111,'[1]CT AR'!$1:$1048576,2,0),"")</f>
        <v/>
      </c>
      <c r="O1111" s="24" t="str">
        <f t="shared" ca="1" si="74"/>
        <v/>
      </c>
      <c r="P1111" t="str">
        <f t="shared" si="75"/>
        <v/>
      </c>
    </row>
    <row r="1112" spans="1:16" x14ac:dyDescent="0.3">
      <c r="A1112" t="s">
        <v>8641</v>
      </c>
      <c r="B1112" t="str">
        <f>IFERROR(VLOOKUP(A1112,'[1]TS Autopress'!$1:$1048576,2,0),"")</f>
        <v/>
      </c>
      <c r="C1112" s="19" t="str">
        <f>IFERROR(VLOOKUP(A1112,'[1]TS Autopress'!$1:$1048576,3,0),"")</f>
        <v/>
      </c>
      <c r="D1112" s="20">
        <v>15600000</v>
      </c>
      <c r="E1112" s="20">
        <v>12500000</v>
      </c>
      <c r="F1112" s="13" t="s">
        <v>4033</v>
      </c>
      <c r="G1112" s="20">
        <v>15600000</v>
      </c>
      <c r="H1112" s="20">
        <v>15132000</v>
      </c>
      <c r="I1112" s="20">
        <v>14664000</v>
      </c>
      <c r="J1112" s="20">
        <v>14040000</v>
      </c>
      <c r="K1112" s="25">
        <v>15290000</v>
      </c>
      <c r="L1112" s="20">
        <f t="shared" si="72"/>
        <v>-310000</v>
      </c>
      <c r="M1112" s="22">
        <f t="shared" si="73"/>
        <v>0.80128205128205132</v>
      </c>
      <c r="N1112" s="23" t="str">
        <f>IFERROR(VLOOKUP(A1112,'[1]CT AR'!$1:$1048576,2,0),"")</f>
        <v/>
      </c>
      <c r="O1112" s="24" t="str">
        <f t="shared" ca="1" si="74"/>
        <v/>
      </c>
      <c r="P1112" t="str">
        <f t="shared" si="75"/>
        <v/>
      </c>
    </row>
    <row r="1113" spans="1:16" x14ac:dyDescent="0.3">
      <c r="A1113" t="s">
        <v>8967</v>
      </c>
      <c r="B1113" t="str">
        <f>IFERROR(VLOOKUP(A1113,'[1]TS Autopress'!$1:$1048576,2,0),"")</f>
        <v/>
      </c>
      <c r="C1113" s="19" t="str">
        <f>IFERROR(VLOOKUP(A1113,'[1]TS Autopress'!$1:$1048576,3,0),"")</f>
        <v/>
      </c>
      <c r="D1113" s="20">
        <v>24700000</v>
      </c>
      <c r="E1113" s="20">
        <v>19500000</v>
      </c>
      <c r="F1113" s="13" t="s">
        <v>4033</v>
      </c>
      <c r="G1113" s="20">
        <v>24700000</v>
      </c>
      <c r="H1113" s="20">
        <v>23959000</v>
      </c>
      <c r="I1113" s="20">
        <v>23218000</v>
      </c>
      <c r="J1113" s="20">
        <v>22230000</v>
      </c>
      <c r="K1113" s="25">
        <v>24690000</v>
      </c>
      <c r="L1113" s="20">
        <f t="shared" si="72"/>
        <v>-10000</v>
      </c>
      <c r="M1113" s="22">
        <f t="shared" si="73"/>
        <v>0.78947368421052633</v>
      </c>
      <c r="N1113" s="23" t="str">
        <f>IFERROR(VLOOKUP(A1113,'[1]CT AR'!$1:$1048576,2,0),"")</f>
        <v/>
      </c>
      <c r="O1113" s="24" t="str">
        <f t="shared" ca="1" si="74"/>
        <v/>
      </c>
      <c r="P1113" t="str">
        <f t="shared" si="75"/>
        <v/>
      </c>
    </row>
    <row r="1114" spans="1:16" x14ac:dyDescent="0.3">
      <c r="A1114" t="s">
        <v>8970</v>
      </c>
      <c r="B1114" t="str">
        <f>IFERROR(VLOOKUP(A1114,'[1]TS Autopress'!$1:$1048576,2,0),"")</f>
        <v/>
      </c>
      <c r="C1114" s="19" t="str">
        <f>IFERROR(VLOOKUP(A1114,'[1]TS Autopress'!$1:$1048576,3,0),"")</f>
        <v/>
      </c>
      <c r="D1114" s="20">
        <v>19400000</v>
      </c>
      <c r="E1114" s="20">
        <v>16800000</v>
      </c>
      <c r="F1114" s="13" t="s">
        <v>4033</v>
      </c>
      <c r="G1114" s="20">
        <v>19400000</v>
      </c>
      <c r="H1114" s="20">
        <v>18818000</v>
      </c>
      <c r="I1114" s="20">
        <v>18236000</v>
      </c>
      <c r="J1114" s="20">
        <v>17460000</v>
      </c>
      <c r="K1114" s="25">
        <v>19490000</v>
      </c>
      <c r="L1114" s="20">
        <f t="shared" si="72"/>
        <v>90000</v>
      </c>
      <c r="M1114" s="22">
        <f t="shared" si="73"/>
        <v>0.865979381443299</v>
      </c>
      <c r="N1114" s="23" t="str">
        <f>IFERROR(VLOOKUP(A1114,'[1]CT AR'!$1:$1048576,2,0),"")</f>
        <v/>
      </c>
      <c r="O1114" s="24" t="str">
        <f t="shared" ca="1" si="74"/>
        <v/>
      </c>
      <c r="P1114" t="str">
        <f t="shared" si="75"/>
        <v/>
      </c>
    </row>
    <row r="1115" spans="1:16" x14ac:dyDescent="0.3">
      <c r="A1115" t="s">
        <v>8727</v>
      </c>
      <c r="B1115" t="str">
        <f>IFERROR(VLOOKUP(A1115,'[1]TS Autopress'!$1:$1048576,2,0),"")</f>
        <v/>
      </c>
      <c r="C1115" s="19" t="str">
        <f>IFERROR(VLOOKUP(A1115,'[1]TS Autopress'!$1:$1048576,3,0),"")</f>
        <v/>
      </c>
      <c r="D1115" s="20">
        <v>12700000</v>
      </c>
      <c r="E1115" s="20">
        <v>10500000</v>
      </c>
      <c r="F1115" s="13" t="s">
        <v>5398</v>
      </c>
      <c r="G1115" s="20">
        <v>13081000</v>
      </c>
      <c r="H1115" s="20">
        <v>12700000</v>
      </c>
      <c r="I1115" s="20">
        <v>12573000</v>
      </c>
      <c r="J1115" s="20">
        <v>11811000</v>
      </c>
      <c r="K1115" s="25">
        <v>12490000</v>
      </c>
      <c r="L1115" s="20">
        <f t="shared" si="72"/>
        <v>-210000</v>
      </c>
      <c r="M1115" s="22">
        <f t="shared" si="73"/>
        <v>0.82677165354330706</v>
      </c>
      <c r="N1115" s="23" t="str">
        <f>IFERROR(VLOOKUP(A1115,'[1]CT AR'!$1:$1048576,2,0),"")</f>
        <v/>
      </c>
      <c r="O1115" s="24" t="str">
        <f t="shared" ca="1" si="74"/>
        <v/>
      </c>
      <c r="P1115" t="str">
        <f t="shared" si="75"/>
        <v/>
      </c>
    </row>
    <row r="1116" spans="1:16" x14ac:dyDescent="0.3">
      <c r="A1116" t="s">
        <v>8664</v>
      </c>
      <c r="B1116" t="str">
        <f>IFERROR(VLOOKUP(A1116,'[1]TS Autopress'!$1:$1048576,2,0),"")</f>
        <v/>
      </c>
      <c r="C1116" s="19" t="str">
        <f>IFERROR(VLOOKUP(A1116,'[1]TS Autopress'!$1:$1048576,3,0),"")</f>
        <v/>
      </c>
      <c r="D1116" s="20">
        <v>14400000</v>
      </c>
      <c r="E1116" s="20">
        <v>12200000</v>
      </c>
      <c r="F1116" s="13" t="s">
        <v>5398</v>
      </c>
      <c r="G1116" s="20">
        <v>12051000</v>
      </c>
      <c r="H1116" s="20">
        <v>11700000</v>
      </c>
      <c r="I1116" s="20">
        <v>11583000</v>
      </c>
      <c r="J1116" s="20">
        <v>10881000</v>
      </c>
      <c r="K1116" s="25">
        <v>14990000</v>
      </c>
      <c r="L1116" s="20">
        <f t="shared" si="72"/>
        <v>590000</v>
      </c>
      <c r="M1116" s="22">
        <f t="shared" si="73"/>
        <v>0.84722222222222221</v>
      </c>
      <c r="N1116" s="23" t="str">
        <f>IFERROR(VLOOKUP(A1116,'[1]CT AR'!$1:$1048576,2,0),"")</f>
        <v/>
      </c>
      <c r="O1116" s="24" t="str">
        <f t="shared" ca="1" si="74"/>
        <v/>
      </c>
      <c r="P1116" t="str">
        <f t="shared" si="75"/>
        <v/>
      </c>
    </row>
    <row r="1117" spans="1:16" x14ac:dyDescent="0.3">
      <c r="A1117" t="s">
        <v>8975</v>
      </c>
      <c r="B1117" t="str">
        <f>IFERROR(VLOOKUP(A1117,'[1]TS Autopress'!$1:$1048576,2,0),"")</f>
        <v/>
      </c>
      <c r="C1117" s="19" t="str">
        <f>IFERROR(VLOOKUP(A1117,'[1]TS Autopress'!$1:$1048576,3,0),"")</f>
        <v/>
      </c>
      <c r="D1117" s="20">
        <v>22700000</v>
      </c>
      <c r="E1117" s="20">
        <v>17500000</v>
      </c>
      <c r="F1117" s="13" t="s">
        <v>4033</v>
      </c>
      <c r="G1117" s="20">
        <v>22700000</v>
      </c>
      <c r="H1117" s="20">
        <v>22019000</v>
      </c>
      <c r="I1117" s="20">
        <v>21338000</v>
      </c>
      <c r="J1117" s="20">
        <v>20430000</v>
      </c>
      <c r="K1117" s="25">
        <v>21190000</v>
      </c>
      <c r="L1117" s="20">
        <f t="shared" si="72"/>
        <v>-1510000</v>
      </c>
      <c r="M1117" s="22">
        <f t="shared" si="73"/>
        <v>0.77092511013215859</v>
      </c>
      <c r="N1117" s="23" t="str">
        <f>IFERROR(VLOOKUP(A1117,'[1]CT AR'!$1:$1048576,2,0),"")</f>
        <v/>
      </c>
      <c r="O1117" s="24" t="str">
        <f t="shared" ca="1" si="74"/>
        <v/>
      </c>
      <c r="P1117" t="str">
        <f t="shared" si="75"/>
        <v/>
      </c>
    </row>
    <row r="1118" spans="1:16" x14ac:dyDescent="0.3">
      <c r="A1118" t="s">
        <v>8977</v>
      </c>
      <c r="B1118" t="str">
        <f>IFERROR(VLOOKUP(A1118,'[1]TS Autopress'!$1:$1048576,2,0),"")</f>
        <v/>
      </c>
      <c r="C1118" s="19" t="str">
        <f>IFERROR(VLOOKUP(A1118,'[1]TS Autopress'!$1:$1048576,3,0),"")</f>
        <v/>
      </c>
      <c r="D1118" s="20">
        <v>13500000</v>
      </c>
      <c r="E1118" s="20">
        <v>10800000</v>
      </c>
      <c r="F1118" s="13" t="s">
        <v>4033</v>
      </c>
      <c r="G1118" s="20">
        <v>13500000</v>
      </c>
      <c r="H1118" s="20">
        <v>13095000</v>
      </c>
      <c r="I1118" s="20">
        <v>12690000</v>
      </c>
      <c r="J1118" s="20">
        <v>12150000</v>
      </c>
      <c r="K1118" s="25">
        <v>12990000</v>
      </c>
      <c r="L1118" s="20">
        <f t="shared" si="72"/>
        <v>-510000</v>
      </c>
      <c r="M1118" s="22">
        <f t="shared" si="73"/>
        <v>0.8</v>
      </c>
      <c r="N1118" s="23" t="str">
        <f>IFERROR(VLOOKUP(A1118,'[1]CT AR'!$1:$1048576,2,0),"")</f>
        <v/>
      </c>
      <c r="O1118" s="24" t="str">
        <f t="shared" ca="1" si="74"/>
        <v/>
      </c>
      <c r="P1118" t="str">
        <f t="shared" si="75"/>
        <v/>
      </c>
    </row>
    <row r="1119" spans="1:16" x14ac:dyDescent="0.3">
      <c r="A1119" t="s">
        <v>8979</v>
      </c>
      <c r="B1119" t="str">
        <f>IFERROR(VLOOKUP(A1119,'[1]TS Autopress'!$1:$1048576,2,0),"")</f>
        <v/>
      </c>
      <c r="C1119" s="19" t="str">
        <f>IFERROR(VLOOKUP(A1119,'[1]TS Autopress'!$1:$1048576,3,0),"")</f>
        <v/>
      </c>
      <c r="D1119" s="20">
        <v>9900000</v>
      </c>
      <c r="E1119" s="20">
        <v>7800000</v>
      </c>
      <c r="F1119" s="13" t="s">
        <v>4033</v>
      </c>
      <c r="G1119" s="20">
        <v>9900000</v>
      </c>
      <c r="H1119" s="20">
        <v>9603000</v>
      </c>
      <c r="I1119" s="20">
        <v>9306000</v>
      </c>
      <c r="J1119" s="20">
        <v>8910000</v>
      </c>
      <c r="K1119" s="25">
        <v>9690000</v>
      </c>
      <c r="L1119" s="20">
        <f t="shared" si="72"/>
        <v>-210000</v>
      </c>
      <c r="M1119" s="22">
        <f t="shared" si="73"/>
        <v>0.78787878787878785</v>
      </c>
      <c r="N1119" s="23" t="str">
        <f>IFERROR(VLOOKUP(A1119,'[1]CT AR'!$1:$1048576,2,0),"")</f>
        <v/>
      </c>
      <c r="O1119" s="24" t="str">
        <f t="shared" ca="1" si="74"/>
        <v/>
      </c>
      <c r="P1119" t="str">
        <f t="shared" si="75"/>
        <v/>
      </c>
    </row>
    <row r="1120" spans="1:16" x14ac:dyDescent="0.3">
      <c r="A1120" t="s">
        <v>5447</v>
      </c>
      <c r="B1120" t="str">
        <f>IFERROR(VLOOKUP(A1120,'[1]TS Autopress'!$1:$1048576,2,0),"")</f>
        <v/>
      </c>
      <c r="C1120" s="19" t="str">
        <f>IFERROR(VLOOKUP(A1120,'[1]TS Autopress'!$1:$1048576,3,0),"")</f>
        <v/>
      </c>
      <c r="D1120" s="20">
        <v>11700000</v>
      </c>
      <c r="E1120" s="20">
        <v>9500000</v>
      </c>
      <c r="F1120" s="13" t="s">
        <v>4033</v>
      </c>
      <c r="G1120" s="20">
        <v>11700000</v>
      </c>
      <c r="H1120" s="20">
        <v>11349000</v>
      </c>
      <c r="I1120" s="20">
        <v>10998000</v>
      </c>
      <c r="J1120" s="20">
        <v>10530000</v>
      </c>
      <c r="K1120" s="25">
        <v>11990000</v>
      </c>
      <c r="L1120" s="20">
        <f t="shared" si="72"/>
        <v>290000</v>
      </c>
      <c r="M1120" s="22">
        <f t="shared" si="73"/>
        <v>0.81196581196581197</v>
      </c>
      <c r="N1120" s="23" t="str">
        <f>IFERROR(VLOOKUP(A1120,'[1]CT AR'!$1:$1048576,2,0),"")</f>
        <v/>
      </c>
      <c r="O1120" s="24" t="str">
        <f t="shared" ca="1" si="74"/>
        <v/>
      </c>
      <c r="P1120" t="str">
        <f t="shared" si="75"/>
        <v/>
      </c>
    </row>
    <row r="1121" spans="1:16" x14ac:dyDescent="0.3">
      <c r="A1121" t="s">
        <v>8981</v>
      </c>
      <c r="B1121" t="str">
        <f>IFERROR(VLOOKUP(A1121,'[1]TS Autopress'!$1:$1048576,2,0),"")</f>
        <v/>
      </c>
      <c r="C1121" s="19" t="str">
        <f>IFERROR(VLOOKUP(A1121,'[1]TS Autopress'!$1:$1048576,3,0),"")</f>
        <v/>
      </c>
      <c r="D1121" s="20">
        <v>17700000</v>
      </c>
      <c r="E1121" s="20">
        <v>15000000</v>
      </c>
      <c r="F1121" s="13" t="s">
        <v>4033</v>
      </c>
      <c r="G1121" s="20">
        <v>17700000</v>
      </c>
      <c r="H1121" s="20">
        <v>17169000</v>
      </c>
      <c r="I1121" s="20">
        <v>16638000</v>
      </c>
      <c r="J1121" s="20">
        <v>15930000</v>
      </c>
      <c r="K1121" s="25">
        <v>18490000</v>
      </c>
      <c r="L1121" s="20">
        <f t="shared" si="72"/>
        <v>790000</v>
      </c>
      <c r="M1121" s="22">
        <f t="shared" si="73"/>
        <v>0.84745762711864403</v>
      </c>
      <c r="N1121" s="23" t="str">
        <f>IFERROR(VLOOKUP(A1121,'[1]CT AR'!$1:$1048576,2,0),"")</f>
        <v/>
      </c>
      <c r="O1121" s="24" t="str">
        <f t="shared" ca="1" si="74"/>
        <v/>
      </c>
      <c r="P1121" t="str">
        <f t="shared" si="75"/>
        <v/>
      </c>
    </row>
    <row r="1122" spans="1:16" x14ac:dyDescent="0.3">
      <c r="A1122" t="s">
        <v>8983</v>
      </c>
      <c r="B1122" t="str">
        <f>IFERROR(VLOOKUP(A1122,'[1]TS Autopress'!$1:$1048576,2,0),"")</f>
        <v/>
      </c>
      <c r="C1122" s="19" t="str">
        <f>IFERROR(VLOOKUP(A1122,'[1]TS Autopress'!$1:$1048576,3,0),"")</f>
        <v/>
      </c>
      <c r="D1122" s="20">
        <v>12000000</v>
      </c>
      <c r="E1122" s="20">
        <v>9500000</v>
      </c>
      <c r="F1122" s="13" t="s">
        <v>4033</v>
      </c>
      <c r="G1122" s="20">
        <v>12000000</v>
      </c>
      <c r="H1122" s="20">
        <v>11640000</v>
      </c>
      <c r="I1122" s="20">
        <v>11280000</v>
      </c>
      <c r="J1122" s="20">
        <v>10800000</v>
      </c>
      <c r="K1122" s="25">
        <v>11790000</v>
      </c>
      <c r="L1122" s="20">
        <f t="shared" si="72"/>
        <v>-210000</v>
      </c>
      <c r="M1122" s="22">
        <f t="shared" si="73"/>
        <v>0.79166666666666663</v>
      </c>
      <c r="N1122" s="23" t="str">
        <f>IFERROR(VLOOKUP(A1122,'[1]CT AR'!$1:$1048576,2,0),"")</f>
        <v/>
      </c>
      <c r="O1122" s="24" t="str">
        <f t="shared" ca="1" si="74"/>
        <v/>
      </c>
      <c r="P1122" t="str">
        <f t="shared" si="75"/>
        <v/>
      </c>
    </row>
    <row r="1123" spans="1:16" x14ac:dyDescent="0.3">
      <c r="A1123" t="s">
        <v>8986</v>
      </c>
      <c r="B1123" t="str">
        <f>IFERROR(VLOOKUP(A1123,'[1]TS Autopress'!$1:$1048576,2,0),"")</f>
        <v/>
      </c>
      <c r="C1123" s="19" t="str">
        <f>IFERROR(VLOOKUP(A1123,'[1]TS Autopress'!$1:$1048576,3,0),"")</f>
        <v/>
      </c>
      <c r="D1123" s="20">
        <v>12400000</v>
      </c>
      <c r="E1123" s="20">
        <v>10000000</v>
      </c>
      <c r="F1123" s="13" t="s">
        <v>4033</v>
      </c>
      <c r="G1123" s="20">
        <v>12400000</v>
      </c>
      <c r="H1123" s="20">
        <v>12028000</v>
      </c>
      <c r="I1123" s="20">
        <v>11656000</v>
      </c>
      <c r="J1123" s="20">
        <v>11160000</v>
      </c>
      <c r="K1123" s="25">
        <v>12390000</v>
      </c>
      <c r="L1123" s="20">
        <f t="shared" si="72"/>
        <v>-10000</v>
      </c>
      <c r="M1123" s="22">
        <f t="shared" si="73"/>
        <v>0.80645161290322576</v>
      </c>
      <c r="N1123" s="23" t="str">
        <f>IFERROR(VLOOKUP(A1123,'[1]CT AR'!$1:$1048576,2,0),"")</f>
        <v/>
      </c>
      <c r="O1123" s="24" t="str">
        <f t="shared" ca="1" si="74"/>
        <v/>
      </c>
      <c r="P1123" t="str">
        <f t="shared" si="75"/>
        <v/>
      </c>
    </row>
    <row r="1124" spans="1:16" x14ac:dyDescent="0.3">
      <c r="A1124" t="s">
        <v>8728</v>
      </c>
      <c r="B1124" t="str">
        <f>IFERROR(VLOOKUP(A1124,'[1]TS Autopress'!$1:$1048576,2,0),"")</f>
        <v/>
      </c>
      <c r="C1124" s="19" t="str">
        <f>IFERROR(VLOOKUP(A1124,'[1]TS Autopress'!$1:$1048576,3,0),"")</f>
        <v/>
      </c>
      <c r="D1124" s="20">
        <v>11700000</v>
      </c>
      <c r="E1124" s="20">
        <v>10000000</v>
      </c>
      <c r="F1124" s="13" t="s">
        <v>5398</v>
      </c>
      <c r="G1124" s="20">
        <v>12051000</v>
      </c>
      <c r="H1124" s="20">
        <v>11700000</v>
      </c>
      <c r="I1124" s="20">
        <v>11583000</v>
      </c>
      <c r="J1124" s="20">
        <v>10881000</v>
      </c>
      <c r="K1124" s="25">
        <v>11990000</v>
      </c>
      <c r="L1124" s="20">
        <f t="shared" si="72"/>
        <v>290000</v>
      </c>
      <c r="M1124" s="22">
        <f t="shared" si="73"/>
        <v>0.85470085470085466</v>
      </c>
      <c r="N1124" s="23" t="str">
        <f>IFERROR(VLOOKUP(A1124,'[1]CT AR'!$1:$1048576,2,0),"")</f>
        <v/>
      </c>
      <c r="O1124" s="24" t="str">
        <f t="shared" ca="1" si="74"/>
        <v/>
      </c>
      <c r="P1124" t="str">
        <f t="shared" si="75"/>
        <v/>
      </c>
    </row>
    <row r="1125" spans="1:16" x14ac:dyDescent="0.3">
      <c r="A1125" t="s">
        <v>4739</v>
      </c>
      <c r="B1125" t="str">
        <f>IFERROR(VLOOKUP(A1125,'[1]TS Autopress'!$1:$1048576,2,0),"")</f>
        <v>OMODA</v>
      </c>
      <c r="C1125" s="19" t="str">
        <f>IFERROR(VLOOKUP(A1125,'[1]TS Autopress'!$1:$1048576,3,0),"")</f>
        <v>C5</v>
      </c>
      <c r="D1125" s="20">
        <v>18900000</v>
      </c>
      <c r="E1125" s="20">
        <v>16000000</v>
      </c>
      <c r="F1125" s="13" t="s">
        <v>5398</v>
      </c>
      <c r="G1125" s="20">
        <v>19467000</v>
      </c>
      <c r="H1125" s="20">
        <v>18900000</v>
      </c>
      <c r="I1125" s="20">
        <v>18711000</v>
      </c>
      <c r="J1125" s="20">
        <v>17577000</v>
      </c>
      <c r="K1125" s="25">
        <v>18690000</v>
      </c>
      <c r="L1125" s="20">
        <f t="shared" si="72"/>
        <v>-210000</v>
      </c>
      <c r="M1125" s="22">
        <f t="shared" si="73"/>
        <v>0.84656084656084651</v>
      </c>
      <c r="N1125" s="23" t="str">
        <f>IFERROR(VLOOKUP(A1125,'[1]CT AR'!$1:$1048576,2,0),"")</f>
        <v/>
      </c>
      <c r="O1125" s="24" t="str">
        <f t="shared" ca="1" si="74"/>
        <v/>
      </c>
      <c r="P1125" t="str">
        <f t="shared" si="75"/>
        <v/>
      </c>
    </row>
    <row r="1126" spans="1:16" x14ac:dyDescent="0.3">
      <c r="A1126" t="s">
        <v>903</v>
      </c>
      <c r="B1126" t="str">
        <f>IFERROR(VLOOKUP(A1126,'[1]TS Autopress'!$1:$1048576,2,0),"")</f>
        <v/>
      </c>
      <c r="C1126" s="19" t="str">
        <f>IFERROR(VLOOKUP(A1126,'[1]TS Autopress'!$1:$1048576,3,0),"")</f>
        <v/>
      </c>
      <c r="D1126" s="20">
        <v>29800000</v>
      </c>
      <c r="E1126" s="20">
        <v>22000000</v>
      </c>
      <c r="F1126" s="13" t="s">
        <v>5398</v>
      </c>
      <c r="G1126" s="20">
        <v>30694000</v>
      </c>
      <c r="H1126" s="20">
        <v>29800000</v>
      </c>
      <c r="I1126" s="20">
        <v>29502000</v>
      </c>
      <c r="J1126" s="20">
        <v>27714000</v>
      </c>
      <c r="K1126" s="25">
        <v>27990000</v>
      </c>
      <c r="L1126" s="20">
        <f t="shared" si="72"/>
        <v>-1810000</v>
      </c>
      <c r="M1126" s="22">
        <f t="shared" si="73"/>
        <v>0.73825503355704702</v>
      </c>
      <c r="N1126" s="23">
        <f>IFERROR(VLOOKUP(A1126,'[1]CT AR'!$1:$1048576,2,0),"")</f>
        <v>45713.520138888889</v>
      </c>
      <c r="O1126" s="24">
        <f t="shared" ca="1" si="74"/>
        <v>481.47986111111095</v>
      </c>
      <c r="P1126" t="str">
        <f t="shared" si="75"/>
        <v>BAJO MERCADO</v>
      </c>
    </row>
    <row r="1127" spans="1:16" x14ac:dyDescent="0.3">
      <c r="A1127" t="s">
        <v>6271</v>
      </c>
      <c r="B1127" t="str">
        <f>IFERROR(VLOOKUP(A1127,'[1]TS Autopress'!$1:$1048576,2,0),"")</f>
        <v/>
      </c>
      <c r="C1127" s="19" t="str">
        <f>IFERROR(VLOOKUP(A1127,'[1]TS Autopress'!$1:$1048576,3,0),"")</f>
        <v/>
      </c>
      <c r="D1127" s="20">
        <v>12200000</v>
      </c>
      <c r="E1127" s="20">
        <v>10500000</v>
      </c>
      <c r="F1127" s="13" t="s">
        <v>4033</v>
      </c>
      <c r="G1127" s="20">
        <v>12200000</v>
      </c>
      <c r="H1127" s="20">
        <v>11834000</v>
      </c>
      <c r="I1127" s="20">
        <v>11468000</v>
      </c>
      <c r="J1127" s="20">
        <v>10980000</v>
      </c>
      <c r="K1127" s="25">
        <v>12290000</v>
      </c>
      <c r="L1127" s="20">
        <f t="shared" si="72"/>
        <v>90000</v>
      </c>
      <c r="M1127" s="22">
        <f t="shared" si="73"/>
        <v>0.86065573770491799</v>
      </c>
      <c r="N1127" s="23" t="str">
        <f>IFERROR(VLOOKUP(A1127,'[1]CT AR'!$1:$1048576,2,0),"")</f>
        <v/>
      </c>
      <c r="O1127" s="24" t="str">
        <f t="shared" ca="1" si="74"/>
        <v/>
      </c>
      <c r="P1127" t="str">
        <f t="shared" si="75"/>
        <v/>
      </c>
    </row>
    <row r="1128" spans="1:16" x14ac:dyDescent="0.3">
      <c r="A1128" t="s">
        <v>8646</v>
      </c>
      <c r="B1128" t="str">
        <f>IFERROR(VLOOKUP(A1128,'[1]TS Autopress'!$1:$1048576,2,0),"")</f>
        <v/>
      </c>
      <c r="C1128" s="19" t="str">
        <f>IFERROR(VLOOKUP(A1128,'[1]TS Autopress'!$1:$1048576,3,0),"")</f>
        <v/>
      </c>
      <c r="D1128" s="20">
        <v>9600000</v>
      </c>
      <c r="E1128" s="20">
        <v>8200000</v>
      </c>
      <c r="F1128" s="13" t="s">
        <v>4033</v>
      </c>
      <c r="G1128" s="20">
        <v>9600000</v>
      </c>
      <c r="H1128" s="20">
        <v>9312000</v>
      </c>
      <c r="I1128" s="20">
        <v>9024000</v>
      </c>
      <c r="J1128" s="20">
        <v>8640000</v>
      </c>
      <c r="K1128" s="25">
        <v>9990000</v>
      </c>
      <c r="L1128" s="20">
        <f t="shared" si="72"/>
        <v>390000</v>
      </c>
      <c r="M1128" s="22">
        <f t="shared" si="73"/>
        <v>0.85416666666666663</v>
      </c>
      <c r="N1128" s="23" t="str">
        <f>IFERROR(VLOOKUP(A1128,'[1]CT AR'!$1:$1048576,2,0),"")</f>
        <v/>
      </c>
      <c r="O1128" s="24" t="str">
        <f t="shared" ca="1" si="74"/>
        <v/>
      </c>
      <c r="P1128" t="str">
        <f t="shared" si="75"/>
        <v/>
      </c>
    </row>
    <row r="1129" spans="1:16" x14ac:dyDescent="0.3">
      <c r="A1129" t="s">
        <v>8995</v>
      </c>
      <c r="B1129" t="str">
        <f>IFERROR(VLOOKUP(A1129,'[1]TS Autopress'!$1:$1048576,2,0),"")</f>
        <v/>
      </c>
      <c r="C1129" s="19" t="str">
        <f>IFERROR(VLOOKUP(A1129,'[1]TS Autopress'!$1:$1048576,3,0),"")</f>
        <v/>
      </c>
      <c r="D1129" s="20">
        <v>17200000</v>
      </c>
      <c r="E1129" s="20">
        <v>14000000</v>
      </c>
      <c r="F1129" s="13" t="s">
        <v>4033</v>
      </c>
      <c r="G1129" s="20">
        <v>17200000</v>
      </c>
      <c r="H1129" s="20">
        <v>16684000</v>
      </c>
      <c r="I1129" s="20">
        <v>16168000</v>
      </c>
      <c r="J1129" s="20">
        <v>15480000</v>
      </c>
      <c r="K1129" s="25">
        <v>16290000</v>
      </c>
      <c r="L1129" s="20">
        <f t="shared" si="72"/>
        <v>-910000</v>
      </c>
      <c r="M1129" s="22">
        <f t="shared" si="73"/>
        <v>0.81395348837209303</v>
      </c>
      <c r="N1129" s="23" t="str">
        <f>IFERROR(VLOOKUP(A1129,'[1]CT AR'!$1:$1048576,2,0),"")</f>
        <v/>
      </c>
      <c r="O1129" s="24" t="str">
        <f t="shared" ca="1" si="74"/>
        <v/>
      </c>
      <c r="P1129" t="str">
        <f t="shared" si="75"/>
        <v/>
      </c>
    </row>
    <row r="1130" spans="1:16" x14ac:dyDescent="0.3">
      <c r="A1130" t="s">
        <v>8995</v>
      </c>
      <c r="B1130" t="str">
        <f>IFERROR(VLOOKUP(A1130,'[1]TS Autopress'!$1:$1048576,2,0),"")</f>
        <v/>
      </c>
      <c r="C1130" s="19" t="str">
        <f>IFERROR(VLOOKUP(A1130,'[1]TS Autopress'!$1:$1048576,3,0),"")</f>
        <v/>
      </c>
      <c r="D1130" s="20">
        <v>17200000</v>
      </c>
      <c r="E1130" s="20">
        <v>14000000</v>
      </c>
      <c r="F1130" s="13" t="s">
        <v>4033</v>
      </c>
      <c r="G1130" s="20">
        <v>17200000</v>
      </c>
      <c r="H1130" s="20">
        <v>16684000</v>
      </c>
      <c r="I1130" s="20">
        <v>16168000</v>
      </c>
      <c r="J1130" s="20">
        <v>15480000</v>
      </c>
      <c r="K1130" s="25">
        <v>15990000</v>
      </c>
      <c r="L1130" s="20">
        <f t="shared" si="72"/>
        <v>-1210000</v>
      </c>
      <c r="M1130" s="22">
        <f t="shared" si="73"/>
        <v>0.81395348837209303</v>
      </c>
      <c r="N1130" s="23" t="str">
        <f>IFERROR(VLOOKUP(A1130,'[1]CT AR'!$1:$1048576,2,0),"")</f>
        <v/>
      </c>
      <c r="O1130" s="24" t="str">
        <f t="shared" ca="1" si="74"/>
        <v/>
      </c>
      <c r="P1130" t="str">
        <f t="shared" si="75"/>
        <v/>
      </c>
    </row>
    <row r="1131" spans="1:16" x14ac:dyDescent="0.3">
      <c r="A1131" t="s">
        <v>8997</v>
      </c>
      <c r="B1131" t="str">
        <f>IFERROR(VLOOKUP(A1131,'[1]TS Autopress'!$1:$1048576,2,0),"")</f>
        <v/>
      </c>
      <c r="C1131" s="19" t="str">
        <f>IFERROR(VLOOKUP(A1131,'[1]TS Autopress'!$1:$1048576,3,0),"")</f>
        <v/>
      </c>
      <c r="D1131" s="20">
        <v>12200000</v>
      </c>
      <c r="E1131" s="20">
        <v>9500000</v>
      </c>
      <c r="F1131" s="13" t="s">
        <v>4033</v>
      </c>
      <c r="G1131" s="20">
        <v>12200000</v>
      </c>
      <c r="H1131" s="20">
        <v>11834000</v>
      </c>
      <c r="I1131" s="20">
        <v>11468000</v>
      </c>
      <c r="J1131" s="20">
        <v>10980000</v>
      </c>
      <c r="K1131" s="25">
        <v>11490000</v>
      </c>
      <c r="L1131" s="20">
        <f t="shared" si="72"/>
        <v>-710000</v>
      </c>
      <c r="M1131" s="22">
        <f t="shared" si="73"/>
        <v>0.77868852459016391</v>
      </c>
      <c r="N1131" s="23" t="str">
        <f>IFERROR(VLOOKUP(A1131,'[1]CT AR'!$1:$1048576,2,0),"")</f>
        <v/>
      </c>
      <c r="O1131" s="24" t="str">
        <f t="shared" ca="1" si="74"/>
        <v/>
      </c>
      <c r="P1131" t="str">
        <f t="shared" si="75"/>
        <v/>
      </c>
    </row>
    <row r="1132" spans="1:16" x14ac:dyDescent="0.3">
      <c r="A1132" t="s">
        <v>9001</v>
      </c>
      <c r="B1132" t="str">
        <f>IFERROR(VLOOKUP(A1132,'[1]TS Autopress'!$1:$1048576,2,0),"")</f>
        <v/>
      </c>
      <c r="C1132" s="19" t="str">
        <f>IFERROR(VLOOKUP(A1132,'[1]TS Autopress'!$1:$1048576,3,0),"")</f>
        <v/>
      </c>
      <c r="D1132" s="20">
        <v>14900000</v>
      </c>
      <c r="E1132" s="20">
        <v>12300000</v>
      </c>
      <c r="F1132" s="13" t="s">
        <v>5398</v>
      </c>
      <c r="G1132" s="20">
        <v>15347000</v>
      </c>
      <c r="H1132" s="20">
        <v>14900000</v>
      </c>
      <c r="I1132" s="20">
        <v>14751000</v>
      </c>
      <c r="J1132" s="20">
        <v>13857000</v>
      </c>
      <c r="K1132" s="25">
        <v>14690000</v>
      </c>
      <c r="L1132" s="20">
        <f t="shared" si="72"/>
        <v>-210000</v>
      </c>
      <c r="M1132" s="22">
        <f t="shared" si="73"/>
        <v>0.82550335570469802</v>
      </c>
      <c r="N1132" s="23" t="str">
        <f>IFERROR(VLOOKUP(A1132,'[1]CT AR'!$1:$1048576,2,0),"")</f>
        <v/>
      </c>
      <c r="O1132" s="24" t="str">
        <f t="shared" ca="1" si="74"/>
        <v/>
      </c>
      <c r="P1132" t="str">
        <f t="shared" si="75"/>
        <v/>
      </c>
    </row>
    <row r="1133" spans="1:16" x14ac:dyDescent="0.3">
      <c r="B1133" t="str">
        <f>IFERROR(VLOOKUP(A1133,'[1]TS Autopress'!$1:$1048576,2,0),"")</f>
        <v/>
      </c>
      <c r="C1133" s="19" t="str">
        <f>IFERROR(VLOOKUP(A1133,'[1]TS Autopress'!$1:$1048576,3,0),"")</f>
        <v/>
      </c>
      <c r="D1133" s="20">
        <v>10100000</v>
      </c>
      <c r="E1133" s="20">
        <v>7300000</v>
      </c>
      <c r="F1133" s="13" t="s">
        <v>5398</v>
      </c>
      <c r="G1133" s="20">
        <v>10403000</v>
      </c>
      <c r="H1133" s="20">
        <v>10100000</v>
      </c>
      <c r="I1133" s="20">
        <v>9999000</v>
      </c>
      <c r="J1133" s="20">
        <v>9393000</v>
      </c>
      <c r="K1133" s="25">
        <v>9490000</v>
      </c>
      <c r="L1133" s="20">
        <f t="shared" si="72"/>
        <v>-610000</v>
      </c>
      <c r="M1133" s="22">
        <f t="shared" si="73"/>
        <v>0.72277227722772275</v>
      </c>
      <c r="N1133" s="23" t="str">
        <f>IFERROR(VLOOKUP(A1133,'[1]CT AR'!$1:$1048576,2,0),"")</f>
        <v/>
      </c>
      <c r="O1133" s="24" t="str">
        <f t="shared" ca="1" si="74"/>
        <v/>
      </c>
      <c r="P1133" t="str">
        <f t="shared" si="75"/>
        <v/>
      </c>
    </row>
    <row r="1134" spans="1:16" x14ac:dyDescent="0.3">
      <c r="A1134" t="s">
        <v>8999</v>
      </c>
      <c r="B1134" t="str">
        <f>IFERROR(VLOOKUP(A1134,'[1]TS Autopress'!$1:$1048576,2,0),"")</f>
        <v/>
      </c>
      <c r="C1134" s="19" t="str">
        <f>IFERROR(VLOOKUP(A1134,'[1]TS Autopress'!$1:$1048576,3,0),"")</f>
        <v/>
      </c>
      <c r="D1134" s="20">
        <v>10100000</v>
      </c>
      <c r="E1134" s="20">
        <v>7500000</v>
      </c>
      <c r="F1134" s="13" t="s">
        <v>5398</v>
      </c>
      <c r="G1134" s="20">
        <v>10403000</v>
      </c>
      <c r="H1134" s="20">
        <v>10100000</v>
      </c>
      <c r="I1134" s="20">
        <v>9999000</v>
      </c>
      <c r="J1134" s="20">
        <v>9393000</v>
      </c>
      <c r="K1134" s="25">
        <v>9290000</v>
      </c>
      <c r="L1134" s="20">
        <f t="shared" si="72"/>
        <v>-810000</v>
      </c>
      <c r="M1134" s="22">
        <f t="shared" si="73"/>
        <v>0.74257425742574257</v>
      </c>
      <c r="N1134" s="23" t="str">
        <f>IFERROR(VLOOKUP(A1134,'[1]CT AR'!$1:$1048576,2,0),"")</f>
        <v/>
      </c>
      <c r="O1134" s="24" t="str">
        <f t="shared" ca="1" si="74"/>
        <v/>
      </c>
      <c r="P1134" t="str">
        <f t="shared" si="75"/>
        <v/>
      </c>
    </row>
    <row r="1135" spans="1:16" x14ac:dyDescent="0.3">
      <c r="A1135" t="s">
        <v>9004</v>
      </c>
      <c r="B1135" t="str">
        <f>IFERROR(VLOOKUP(A1135,'[1]TS Autopress'!$1:$1048576,2,0),"")</f>
        <v/>
      </c>
      <c r="C1135" s="19" t="str">
        <f>IFERROR(VLOOKUP(A1135,'[1]TS Autopress'!$1:$1048576,3,0),"")</f>
        <v/>
      </c>
      <c r="D1135" s="20">
        <v>18200000</v>
      </c>
      <c r="E1135" s="20">
        <v>14500000</v>
      </c>
      <c r="F1135" s="13" t="s">
        <v>5399</v>
      </c>
      <c r="G1135" s="20">
        <v>16926000</v>
      </c>
      <c r="H1135" s="20">
        <v>16380000</v>
      </c>
      <c r="I1135" s="20">
        <v>15470000</v>
      </c>
      <c r="J1135" s="20">
        <v>14560000</v>
      </c>
      <c r="K1135" s="25">
        <v>17290000</v>
      </c>
      <c r="L1135" s="20">
        <f t="shared" si="72"/>
        <v>-910000</v>
      </c>
      <c r="M1135" s="22">
        <f t="shared" si="73"/>
        <v>0.79670329670329665</v>
      </c>
      <c r="N1135" s="23" t="str">
        <f>IFERROR(VLOOKUP(A1135,'[1]CT AR'!$1:$1048576,2,0),"")</f>
        <v/>
      </c>
      <c r="O1135" s="24" t="str">
        <f t="shared" ca="1" si="74"/>
        <v/>
      </c>
      <c r="P1135" t="str">
        <f t="shared" si="75"/>
        <v/>
      </c>
    </row>
    <row r="1136" spans="1:16" x14ac:dyDescent="0.3">
      <c r="A1136" t="s">
        <v>9001</v>
      </c>
      <c r="B1136" t="str">
        <f>IFERROR(VLOOKUP(A1136,'[1]TS Autopress'!$1:$1048576,2,0),"")</f>
        <v/>
      </c>
      <c r="C1136" s="19" t="str">
        <f>IFERROR(VLOOKUP(A1136,'[1]TS Autopress'!$1:$1048576,3,0),"")</f>
        <v/>
      </c>
      <c r="D1136" s="20">
        <v>14900000</v>
      </c>
      <c r="E1136" s="20">
        <v>12700000</v>
      </c>
      <c r="F1136" s="13" t="s">
        <v>5398</v>
      </c>
      <c r="G1136" s="20">
        <v>15347000</v>
      </c>
      <c r="H1136" s="20">
        <v>14900000</v>
      </c>
      <c r="I1136" s="20">
        <v>14751000</v>
      </c>
      <c r="J1136" s="20">
        <v>13857000</v>
      </c>
      <c r="K1136" s="25">
        <v>15290000</v>
      </c>
      <c r="L1136" s="20">
        <f t="shared" si="72"/>
        <v>390000</v>
      </c>
      <c r="M1136" s="22">
        <f t="shared" si="73"/>
        <v>0.8523489932885906</v>
      </c>
      <c r="N1136" s="23" t="str">
        <f>IFERROR(VLOOKUP(A1136,'[1]CT AR'!$1:$1048576,2,0),"")</f>
        <v/>
      </c>
      <c r="O1136" s="24" t="str">
        <f t="shared" ca="1" si="74"/>
        <v/>
      </c>
      <c r="P1136" t="str">
        <f t="shared" si="75"/>
        <v/>
      </c>
    </row>
    <row r="1137" spans="1:16" x14ac:dyDescent="0.3">
      <c r="A1137" t="s">
        <v>9007</v>
      </c>
      <c r="B1137" t="str">
        <f>IFERROR(VLOOKUP(A1137,'[1]TS Autopress'!$1:$1048576,2,0),"")</f>
        <v/>
      </c>
      <c r="C1137" s="19" t="str">
        <f>IFERROR(VLOOKUP(A1137,'[1]TS Autopress'!$1:$1048576,3,0),"")</f>
        <v/>
      </c>
      <c r="D1137" s="20">
        <v>35800000</v>
      </c>
      <c r="E1137" s="20">
        <v>33000000</v>
      </c>
      <c r="F1137" s="13" t="s">
        <v>5399</v>
      </c>
      <c r="G1137" s="20">
        <v>33294000</v>
      </c>
      <c r="H1137" s="20">
        <v>32220000</v>
      </c>
      <c r="I1137" s="20">
        <v>30430000</v>
      </c>
      <c r="J1137" s="20">
        <v>28640000</v>
      </c>
      <c r="K1137" s="25">
        <v>37290000</v>
      </c>
      <c r="L1137" s="20">
        <f t="shared" si="72"/>
        <v>1490000</v>
      </c>
      <c r="M1137" s="22">
        <f t="shared" si="73"/>
        <v>0.92178770949720668</v>
      </c>
      <c r="N1137" s="23" t="str">
        <f>IFERROR(VLOOKUP(A1137,'[1]CT AR'!$1:$1048576,2,0),"")</f>
        <v/>
      </c>
      <c r="O1137" s="24" t="str">
        <f t="shared" ca="1" si="74"/>
        <v/>
      </c>
      <c r="P1137" t="str">
        <f t="shared" si="75"/>
        <v/>
      </c>
    </row>
    <row r="1138" spans="1:16" x14ac:dyDescent="0.3">
      <c r="A1138" t="s">
        <v>9009</v>
      </c>
      <c r="B1138" t="str">
        <f>IFERROR(VLOOKUP(A1138,'[1]TS Autopress'!$1:$1048576,2,0),"")</f>
        <v/>
      </c>
      <c r="C1138" s="19" t="str">
        <f>IFERROR(VLOOKUP(A1138,'[1]TS Autopress'!$1:$1048576,3,0),"")</f>
        <v/>
      </c>
      <c r="D1138" s="20">
        <v>23300000</v>
      </c>
      <c r="E1138" s="20">
        <v>18500000</v>
      </c>
      <c r="F1138" s="13" t="s">
        <v>5399</v>
      </c>
      <c r="G1138" s="20">
        <v>21669000</v>
      </c>
      <c r="H1138" s="20">
        <v>20970000</v>
      </c>
      <c r="I1138" s="20">
        <v>19805000</v>
      </c>
      <c r="J1138" s="20">
        <v>18640000</v>
      </c>
      <c r="K1138" s="25">
        <v>22990000</v>
      </c>
      <c r="L1138" s="20">
        <f t="shared" si="72"/>
        <v>-310000</v>
      </c>
      <c r="M1138" s="22">
        <f t="shared" si="73"/>
        <v>0.79399141630901282</v>
      </c>
      <c r="N1138" s="23" t="str">
        <f>IFERROR(VLOOKUP(A1138,'[1]CT AR'!$1:$1048576,2,0),"")</f>
        <v/>
      </c>
      <c r="O1138" s="24" t="str">
        <f t="shared" ca="1" si="74"/>
        <v/>
      </c>
      <c r="P1138" t="str">
        <f t="shared" si="75"/>
        <v/>
      </c>
    </row>
    <row r="1139" spans="1:16" x14ac:dyDescent="0.3">
      <c r="A1139" t="s">
        <v>9011</v>
      </c>
      <c r="B1139" t="str">
        <f>IFERROR(VLOOKUP(A1139,'[1]TS Autopress'!$1:$1048576,2,0),"")</f>
        <v/>
      </c>
      <c r="C1139" s="19" t="str">
        <f>IFERROR(VLOOKUP(A1139,'[1]TS Autopress'!$1:$1048576,3,0),"")</f>
        <v/>
      </c>
      <c r="D1139" s="20">
        <v>9100000</v>
      </c>
      <c r="E1139" s="20">
        <v>7500000</v>
      </c>
      <c r="F1139" s="13" t="s">
        <v>5398</v>
      </c>
      <c r="G1139" s="20">
        <v>9373000</v>
      </c>
      <c r="H1139" s="20">
        <v>9100000</v>
      </c>
      <c r="I1139" s="20">
        <v>9009000</v>
      </c>
      <c r="J1139" s="20">
        <v>8463000</v>
      </c>
      <c r="K1139" s="25">
        <v>9190000</v>
      </c>
      <c r="L1139" s="20">
        <f t="shared" si="72"/>
        <v>90000</v>
      </c>
      <c r="M1139" s="22">
        <f t="shared" si="73"/>
        <v>0.82417582417582413</v>
      </c>
      <c r="N1139" s="23" t="str">
        <f>IFERROR(VLOOKUP(A1139,'[1]CT AR'!$1:$1048576,2,0),"")</f>
        <v/>
      </c>
      <c r="O1139" s="24" t="str">
        <f t="shared" ca="1" si="74"/>
        <v/>
      </c>
      <c r="P1139" t="str">
        <f t="shared" si="75"/>
        <v/>
      </c>
    </row>
    <row r="1140" spans="1:16" x14ac:dyDescent="0.3">
      <c r="A1140" t="s">
        <v>9013</v>
      </c>
      <c r="B1140" t="str">
        <f>IFERROR(VLOOKUP(A1140,'[1]TS Autopress'!$1:$1048576,2,0),"")</f>
        <v/>
      </c>
      <c r="C1140" s="19" t="str">
        <f>IFERROR(VLOOKUP(A1140,'[1]TS Autopress'!$1:$1048576,3,0),"")</f>
        <v/>
      </c>
      <c r="D1140" s="20">
        <v>9400000</v>
      </c>
      <c r="E1140" s="20">
        <v>7700000</v>
      </c>
      <c r="F1140" s="13" t="s">
        <v>5398</v>
      </c>
      <c r="G1140" s="20">
        <v>9682000</v>
      </c>
      <c r="H1140" s="20">
        <v>9400000</v>
      </c>
      <c r="I1140" s="20">
        <v>9306000</v>
      </c>
      <c r="J1140" s="20">
        <v>8742000</v>
      </c>
      <c r="K1140" s="25">
        <v>9490000</v>
      </c>
      <c r="L1140" s="20">
        <f t="shared" si="72"/>
        <v>90000</v>
      </c>
      <c r="M1140" s="22">
        <f t="shared" si="73"/>
        <v>0.81914893617021278</v>
      </c>
      <c r="N1140" s="23" t="str">
        <f>IFERROR(VLOOKUP(A1140,'[1]CT AR'!$1:$1048576,2,0),"")</f>
        <v/>
      </c>
      <c r="O1140" s="24" t="str">
        <f t="shared" ca="1" si="74"/>
        <v/>
      </c>
      <c r="P1140" t="str">
        <f t="shared" si="75"/>
        <v/>
      </c>
    </row>
    <row r="1141" spans="1:16" x14ac:dyDescent="0.3">
      <c r="A1141" t="s">
        <v>9015</v>
      </c>
      <c r="B1141" t="str">
        <f>IFERROR(VLOOKUP(A1141,'[1]TS Autopress'!$1:$1048576,2,0),"")</f>
        <v/>
      </c>
      <c r="C1141" s="19" t="str">
        <f>IFERROR(VLOOKUP(A1141,'[1]TS Autopress'!$1:$1048576,3,0),"")</f>
        <v/>
      </c>
      <c r="D1141" s="20">
        <v>34400000</v>
      </c>
      <c r="E1141" s="20">
        <v>27000000</v>
      </c>
      <c r="F1141" s="13" t="s">
        <v>5399</v>
      </c>
      <c r="G1141" s="20">
        <v>31992000</v>
      </c>
      <c r="H1141" s="20">
        <v>30960000</v>
      </c>
      <c r="I1141" s="20">
        <v>29240000</v>
      </c>
      <c r="J1141" s="20">
        <v>27520000</v>
      </c>
      <c r="K1141" s="25">
        <v>33990000</v>
      </c>
      <c r="L1141" s="20">
        <f t="shared" si="72"/>
        <v>-410000</v>
      </c>
      <c r="M1141" s="22">
        <f t="shared" si="73"/>
        <v>0.78488372093023251</v>
      </c>
      <c r="N1141" s="23" t="str">
        <f>IFERROR(VLOOKUP(A1141,'[1]CT AR'!$1:$1048576,2,0),"")</f>
        <v/>
      </c>
      <c r="O1141" s="24" t="str">
        <f t="shared" ca="1" si="74"/>
        <v/>
      </c>
      <c r="P1141" t="str">
        <f t="shared" si="75"/>
        <v/>
      </c>
    </row>
    <row r="1142" spans="1:16" x14ac:dyDescent="0.3">
      <c r="A1142" t="s">
        <v>9020</v>
      </c>
      <c r="B1142" t="str">
        <f>IFERROR(VLOOKUP(A1142,'[1]TS Autopress'!$1:$1048576,2,0),"")</f>
        <v/>
      </c>
      <c r="C1142" s="19" t="str">
        <f>IFERROR(VLOOKUP(A1142,'[1]TS Autopress'!$1:$1048576,3,0),"")</f>
        <v/>
      </c>
      <c r="D1142" s="20">
        <v>16100000</v>
      </c>
      <c r="E1142" s="20">
        <v>12500000</v>
      </c>
      <c r="F1142" s="13" t="s">
        <v>4033</v>
      </c>
      <c r="G1142" s="20">
        <v>16100000</v>
      </c>
      <c r="H1142" s="20">
        <v>15617000</v>
      </c>
      <c r="I1142" s="20">
        <v>15134000</v>
      </c>
      <c r="J1142" s="20">
        <v>14490000</v>
      </c>
      <c r="K1142" s="25">
        <v>15990000</v>
      </c>
      <c r="L1142" s="20">
        <f t="shared" si="72"/>
        <v>-110000</v>
      </c>
      <c r="M1142" s="22">
        <f t="shared" si="73"/>
        <v>0.77639751552795033</v>
      </c>
      <c r="N1142" s="23" t="str">
        <f>IFERROR(VLOOKUP(A1142,'[1]CT AR'!$1:$1048576,2,0),"")</f>
        <v/>
      </c>
      <c r="O1142" s="24" t="str">
        <f t="shared" ca="1" si="74"/>
        <v/>
      </c>
      <c r="P1142" t="str">
        <f t="shared" si="75"/>
        <v/>
      </c>
    </row>
    <row r="1143" spans="1:16" x14ac:dyDescent="0.3">
      <c r="A1143" t="s">
        <v>9007</v>
      </c>
      <c r="B1143" t="str">
        <f>IFERROR(VLOOKUP(A1143,'[1]TS Autopress'!$1:$1048576,2,0),"")</f>
        <v/>
      </c>
      <c r="C1143" s="19" t="str">
        <f>IFERROR(VLOOKUP(A1143,'[1]TS Autopress'!$1:$1048576,3,0),"")</f>
        <v/>
      </c>
      <c r="D1143" s="20">
        <v>35800000</v>
      </c>
      <c r="E1143" s="20">
        <v>28000000</v>
      </c>
      <c r="F1143" s="13" t="s">
        <v>5399</v>
      </c>
      <c r="G1143" s="20">
        <v>33294000</v>
      </c>
      <c r="H1143" s="20">
        <v>32220000</v>
      </c>
      <c r="I1143" s="20">
        <v>30430000</v>
      </c>
      <c r="J1143" s="20">
        <v>28640000</v>
      </c>
      <c r="K1143" s="25">
        <v>34990000</v>
      </c>
      <c r="L1143" s="20">
        <f t="shared" si="72"/>
        <v>-810000</v>
      </c>
      <c r="M1143" s="22">
        <f t="shared" si="73"/>
        <v>0.78212290502793291</v>
      </c>
      <c r="N1143" s="23" t="str">
        <f>IFERROR(VLOOKUP(A1143,'[1]CT AR'!$1:$1048576,2,0),"")</f>
        <v/>
      </c>
      <c r="O1143" s="24" t="str">
        <f t="shared" ca="1" si="74"/>
        <v/>
      </c>
      <c r="P1143" t="str">
        <f t="shared" si="75"/>
        <v/>
      </c>
    </row>
    <row r="1144" spans="1:16" x14ac:dyDescent="0.3">
      <c r="A1144" t="s">
        <v>9022</v>
      </c>
      <c r="B1144" t="str">
        <f>IFERROR(VLOOKUP(A1144,'[1]TS Autopress'!$1:$1048576,2,0),"")</f>
        <v/>
      </c>
      <c r="C1144" s="19" t="str">
        <f>IFERROR(VLOOKUP(A1144,'[1]TS Autopress'!$1:$1048576,3,0),"")</f>
        <v/>
      </c>
      <c r="D1144" s="20">
        <v>9500000</v>
      </c>
      <c r="E1144" s="20">
        <v>8300000</v>
      </c>
      <c r="F1144" s="13" t="s">
        <v>5398</v>
      </c>
      <c r="G1144" s="20">
        <v>9785000</v>
      </c>
      <c r="H1144" s="20">
        <v>9500000</v>
      </c>
      <c r="I1144" s="20">
        <v>9405000</v>
      </c>
      <c r="J1144" s="20">
        <v>8835000</v>
      </c>
      <c r="K1144" s="25">
        <v>9990000</v>
      </c>
      <c r="L1144" s="20">
        <f t="shared" si="72"/>
        <v>490000</v>
      </c>
      <c r="M1144" s="22">
        <f t="shared" si="73"/>
        <v>0.87368421052631584</v>
      </c>
      <c r="N1144" s="23" t="str">
        <f>IFERROR(VLOOKUP(A1144,'[1]CT AR'!$1:$1048576,2,0),"")</f>
        <v/>
      </c>
      <c r="O1144" s="24" t="str">
        <f t="shared" ca="1" si="74"/>
        <v/>
      </c>
      <c r="P1144" t="str">
        <f t="shared" si="75"/>
        <v/>
      </c>
    </row>
    <row r="1145" spans="1:16" x14ac:dyDescent="0.3">
      <c r="A1145" t="s">
        <v>8642</v>
      </c>
      <c r="B1145" t="str">
        <f>IFERROR(VLOOKUP(A1145,'[1]TS Autopress'!$1:$1048576,2,0),"")</f>
        <v/>
      </c>
      <c r="C1145" s="19" t="str">
        <f>IFERROR(VLOOKUP(A1145,'[1]TS Autopress'!$1:$1048576,3,0),"")</f>
        <v/>
      </c>
      <c r="D1145" s="20">
        <v>19700000</v>
      </c>
      <c r="E1145" s="20">
        <v>16500000</v>
      </c>
      <c r="F1145" s="13" t="s">
        <v>4033</v>
      </c>
      <c r="G1145" s="20">
        <v>19700000</v>
      </c>
      <c r="H1145" s="20">
        <v>19109000</v>
      </c>
      <c r="I1145" s="20">
        <v>18518000</v>
      </c>
      <c r="J1145" s="20">
        <v>17730000</v>
      </c>
      <c r="K1145" s="25">
        <v>18990000</v>
      </c>
      <c r="L1145" s="20">
        <f t="shared" si="72"/>
        <v>-710000</v>
      </c>
      <c r="M1145" s="22">
        <f t="shared" si="73"/>
        <v>0.8375634517766497</v>
      </c>
      <c r="N1145" s="23" t="str">
        <f>IFERROR(VLOOKUP(A1145,'[1]CT AR'!$1:$1048576,2,0),"")</f>
        <v/>
      </c>
      <c r="O1145" s="24" t="str">
        <f t="shared" ca="1" si="74"/>
        <v/>
      </c>
      <c r="P1145" t="str">
        <f t="shared" si="75"/>
        <v/>
      </c>
    </row>
    <row r="1146" spans="1:16" x14ac:dyDescent="0.3">
      <c r="A1146" t="s">
        <v>9026</v>
      </c>
      <c r="B1146" t="str">
        <f>IFERROR(VLOOKUP(A1146,'[1]TS Autopress'!$1:$1048576,2,0),"")</f>
        <v/>
      </c>
      <c r="C1146" s="19" t="str">
        <f>IFERROR(VLOOKUP(A1146,'[1]TS Autopress'!$1:$1048576,3,0),"")</f>
        <v/>
      </c>
      <c r="D1146" s="20">
        <v>13100000</v>
      </c>
      <c r="E1146" s="20">
        <v>10500000</v>
      </c>
      <c r="F1146" s="13" t="s">
        <v>5399</v>
      </c>
      <c r="G1146" s="20">
        <v>12183000</v>
      </c>
      <c r="H1146" s="20">
        <v>11790000</v>
      </c>
      <c r="I1146" s="20">
        <v>11135000</v>
      </c>
      <c r="J1146" s="20">
        <v>10480000</v>
      </c>
      <c r="K1146" s="25">
        <v>12890000</v>
      </c>
      <c r="L1146" s="20">
        <f t="shared" si="72"/>
        <v>-210000</v>
      </c>
      <c r="M1146" s="22">
        <f t="shared" si="73"/>
        <v>0.80152671755725191</v>
      </c>
      <c r="N1146" s="23" t="str">
        <f>IFERROR(VLOOKUP(A1146,'[1]CT AR'!$1:$1048576,2,0),"")</f>
        <v/>
      </c>
      <c r="O1146" s="24" t="str">
        <f t="shared" ca="1" si="74"/>
        <v/>
      </c>
      <c r="P1146" t="str">
        <f t="shared" si="75"/>
        <v/>
      </c>
    </row>
    <row r="1147" spans="1:16" x14ac:dyDescent="0.3">
      <c r="A1147" t="s">
        <v>9028</v>
      </c>
      <c r="B1147" t="str">
        <f>IFERROR(VLOOKUP(A1147,'[1]TS Autopress'!$1:$1048576,2,0),"")</f>
        <v/>
      </c>
      <c r="C1147" s="19" t="str">
        <f>IFERROR(VLOOKUP(A1147,'[1]TS Autopress'!$1:$1048576,3,0),"")</f>
        <v/>
      </c>
      <c r="D1147" s="20">
        <v>13100000</v>
      </c>
      <c r="E1147" s="20">
        <v>10500000</v>
      </c>
      <c r="F1147" s="13" t="s">
        <v>4033</v>
      </c>
      <c r="G1147" s="20">
        <v>13100000</v>
      </c>
      <c r="H1147" s="20">
        <v>12707000</v>
      </c>
      <c r="I1147" s="20">
        <v>12314000</v>
      </c>
      <c r="J1147" s="20">
        <v>11790000</v>
      </c>
      <c r="K1147" s="25">
        <v>12990000</v>
      </c>
      <c r="L1147" s="20">
        <f t="shared" si="72"/>
        <v>-110000</v>
      </c>
      <c r="M1147" s="22">
        <f t="shared" si="73"/>
        <v>0.80152671755725191</v>
      </c>
      <c r="N1147" s="23" t="str">
        <f>IFERROR(VLOOKUP(A1147,'[1]CT AR'!$1:$1048576,2,0),"")</f>
        <v/>
      </c>
      <c r="O1147" s="24" t="str">
        <f t="shared" ca="1" si="74"/>
        <v/>
      </c>
      <c r="P1147" t="str">
        <f t="shared" si="75"/>
        <v/>
      </c>
    </row>
    <row r="1148" spans="1:16" x14ac:dyDescent="0.3">
      <c r="A1148" t="s">
        <v>9031</v>
      </c>
      <c r="B1148" t="str">
        <f>IFERROR(VLOOKUP(A1148,'[1]TS Autopress'!$1:$1048576,2,0),"")</f>
        <v/>
      </c>
      <c r="C1148" s="19" t="str">
        <f>IFERROR(VLOOKUP(A1148,'[1]TS Autopress'!$1:$1048576,3,0),"")</f>
        <v/>
      </c>
      <c r="D1148" s="20">
        <v>31300000</v>
      </c>
      <c r="E1148" s="20">
        <v>25000000</v>
      </c>
      <c r="F1148" s="13" t="s">
        <v>4033</v>
      </c>
      <c r="G1148" s="20">
        <v>31300000</v>
      </c>
      <c r="H1148" s="20">
        <v>30361000</v>
      </c>
      <c r="I1148" s="20">
        <v>29422000</v>
      </c>
      <c r="J1148" s="20">
        <v>28170000</v>
      </c>
      <c r="K1148" s="25">
        <v>31590000</v>
      </c>
      <c r="L1148" s="20">
        <f t="shared" si="72"/>
        <v>290000</v>
      </c>
      <c r="M1148" s="22">
        <f t="shared" si="73"/>
        <v>0.79872204472843455</v>
      </c>
      <c r="N1148" s="23" t="str">
        <f>IFERROR(VLOOKUP(A1148,'[1]CT AR'!$1:$1048576,2,0),"")</f>
        <v/>
      </c>
      <c r="O1148" s="24" t="str">
        <f t="shared" ca="1" si="74"/>
        <v/>
      </c>
      <c r="P1148" t="str">
        <f t="shared" si="75"/>
        <v/>
      </c>
    </row>
    <row r="1149" spans="1:16" x14ac:dyDescent="0.3">
      <c r="A1149" t="s">
        <v>9034</v>
      </c>
      <c r="B1149" t="str">
        <f>IFERROR(VLOOKUP(A1149,'[1]TS Autopress'!$1:$1048576,2,0),"")</f>
        <v/>
      </c>
      <c r="C1149" s="19" t="str">
        <f>IFERROR(VLOOKUP(A1149,'[1]TS Autopress'!$1:$1048576,3,0),"")</f>
        <v/>
      </c>
      <c r="D1149" s="20">
        <v>15300000</v>
      </c>
      <c r="E1149" s="20">
        <v>12300000</v>
      </c>
      <c r="F1149" s="13" t="s">
        <v>5399</v>
      </c>
      <c r="G1149" s="20">
        <v>14229000</v>
      </c>
      <c r="H1149" s="20">
        <v>13770000</v>
      </c>
      <c r="I1149" s="20">
        <v>13005000</v>
      </c>
      <c r="J1149" s="20">
        <v>12240000</v>
      </c>
      <c r="K1149" s="25">
        <v>14890000</v>
      </c>
      <c r="L1149" s="20">
        <f t="shared" si="72"/>
        <v>-410000</v>
      </c>
      <c r="M1149" s="22">
        <f t="shared" si="73"/>
        <v>0.80392156862745101</v>
      </c>
      <c r="N1149" s="23" t="str">
        <f>IFERROR(VLOOKUP(A1149,'[1]CT AR'!$1:$1048576,2,0),"")</f>
        <v/>
      </c>
      <c r="O1149" s="24" t="str">
        <f t="shared" ca="1" si="74"/>
        <v/>
      </c>
      <c r="P1149" t="str">
        <f t="shared" si="75"/>
        <v/>
      </c>
    </row>
    <row r="1150" spans="1:16" x14ac:dyDescent="0.3">
      <c r="A1150" t="s">
        <v>8714</v>
      </c>
      <c r="B1150" t="str">
        <f>IFERROR(VLOOKUP(A1150,'[1]TS Autopress'!$1:$1048576,2,0),"")</f>
        <v/>
      </c>
      <c r="C1150" s="19" t="str">
        <f>IFERROR(VLOOKUP(A1150,'[1]TS Autopress'!$1:$1048576,3,0),"")</f>
        <v/>
      </c>
      <c r="D1150" s="20">
        <v>13000000</v>
      </c>
      <c r="E1150" s="20">
        <v>10800000</v>
      </c>
      <c r="F1150" s="13" t="s">
        <v>4033</v>
      </c>
      <c r="G1150" s="20">
        <v>13000000</v>
      </c>
      <c r="H1150" s="20">
        <v>12610000</v>
      </c>
      <c r="I1150" s="20">
        <v>12220000</v>
      </c>
      <c r="J1150" s="20">
        <v>11700000</v>
      </c>
      <c r="K1150" s="25">
        <v>13290000</v>
      </c>
      <c r="L1150" s="20">
        <f t="shared" si="72"/>
        <v>290000</v>
      </c>
      <c r="M1150" s="22">
        <f t="shared" si="73"/>
        <v>0.83076923076923082</v>
      </c>
      <c r="N1150" s="23" t="str">
        <f>IFERROR(VLOOKUP(A1150,'[1]CT AR'!$1:$1048576,2,0),"")</f>
        <v/>
      </c>
      <c r="O1150" s="24" t="str">
        <f t="shared" ca="1" si="74"/>
        <v/>
      </c>
      <c r="P1150" t="str">
        <f t="shared" si="75"/>
        <v/>
      </c>
    </row>
    <row r="1151" spans="1:16" x14ac:dyDescent="0.3">
      <c r="A1151" t="s">
        <v>9039</v>
      </c>
      <c r="B1151" t="str">
        <f>IFERROR(VLOOKUP(A1151,'[1]TS Autopress'!$1:$1048576,2,0),"")</f>
        <v/>
      </c>
      <c r="C1151" s="19" t="str">
        <f>IFERROR(VLOOKUP(A1151,'[1]TS Autopress'!$1:$1048576,3,0),"")</f>
        <v/>
      </c>
      <c r="D1151" s="20">
        <v>16200000</v>
      </c>
      <c r="E1151" s="20">
        <v>13200000</v>
      </c>
      <c r="F1151" s="13" t="s">
        <v>4033</v>
      </c>
      <c r="G1151" s="20">
        <v>16200000</v>
      </c>
      <c r="H1151" s="20">
        <v>15714000</v>
      </c>
      <c r="I1151" s="20">
        <v>15228000</v>
      </c>
      <c r="J1151" s="20">
        <v>14580000</v>
      </c>
      <c r="K1151" s="25">
        <v>15790000</v>
      </c>
      <c r="L1151" s="20">
        <f t="shared" si="72"/>
        <v>-410000</v>
      </c>
      <c r="M1151" s="22">
        <f t="shared" si="73"/>
        <v>0.81481481481481477</v>
      </c>
      <c r="N1151" s="23" t="str">
        <f>IFERROR(VLOOKUP(A1151,'[1]CT AR'!$1:$1048576,2,0),"")</f>
        <v/>
      </c>
      <c r="O1151" s="24" t="str">
        <f t="shared" ca="1" si="74"/>
        <v/>
      </c>
      <c r="P1151" t="str">
        <f t="shared" si="75"/>
        <v/>
      </c>
    </row>
    <row r="1152" spans="1:16" x14ac:dyDescent="0.3">
      <c r="A1152" t="s">
        <v>9041</v>
      </c>
      <c r="B1152" t="str">
        <f>IFERROR(VLOOKUP(A1152,'[1]TS Autopress'!$1:$1048576,2,0),"")</f>
        <v/>
      </c>
      <c r="C1152" s="19" t="str">
        <f>IFERROR(VLOOKUP(A1152,'[1]TS Autopress'!$1:$1048576,3,0),"")</f>
        <v/>
      </c>
      <c r="D1152" s="20">
        <v>8300000</v>
      </c>
      <c r="E1152" s="20">
        <v>6700000</v>
      </c>
      <c r="F1152" s="13" t="s">
        <v>4033</v>
      </c>
      <c r="G1152" s="20">
        <v>8300000</v>
      </c>
      <c r="H1152" s="20">
        <v>8051000</v>
      </c>
      <c r="I1152" s="20">
        <v>7802000</v>
      </c>
      <c r="J1152" s="20">
        <v>7470000</v>
      </c>
      <c r="K1152" s="25">
        <v>8290000</v>
      </c>
      <c r="L1152" s="20">
        <f t="shared" si="72"/>
        <v>-10000</v>
      </c>
      <c r="M1152" s="22">
        <f t="shared" si="73"/>
        <v>0.80722891566265065</v>
      </c>
      <c r="N1152" s="23" t="str">
        <f>IFERROR(VLOOKUP(A1152,'[1]CT AR'!$1:$1048576,2,0),"")</f>
        <v/>
      </c>
      <c r="O1152" s="24" t="str">
        <f t="shared" ca="1" si="74"/>
        <v/>
      </c>
      <c r="P1152" t="str">
        <f t="shared" si="75"/>
        <v/>
      </c>
    </row>
    <row r="1153" spans="1:16" x14ac:dyDescent="0.3">
      <c r="A1153" t="s">
        <v>9043</v>
      </c>
      <c r="B1153" t="str">
        <f>IFERROR(VLOOKUP(A1153,'[1]TS Autopress'!$1:$1048576,2,0),"")</f>
        <v/>
      </c>
      <c r="C1153" s="19" t="str">
        <f>IFERROR(VLOOKUP(A1153,'[1]TS Autopress'!$1:$1048576,3,0),"")</f>
        <v/>
      </c>
      <c r="D1153" s="20">
        <v>10200000</v>
      </c>
      <c r="E1153" s="20">
        <v>7700000</v>
      </c>
      <c r="F1153" s="13" t="s">
        <v>4033</v>
      </c>
      <c r="G1153" s="20">
        <v>10200000</v>
      </c>
      <c r="H1153" s="20">
        <v>9894000</v>
      </c>
      <c r="I1153" s="20">
        <v>9588000</v>
      </c>
      <c r="J1153" s="20">
        <v>9180000</v>
      </c>
      <c r="K1153" s="25">
        <v>8990000</v>
      </c>
      <c r="L1153" s="20">
        <f t="shared" si="72"/>
        <v>-1210000</v>
      </c>
      <c r="M1153" s="22">
        <f t="shared" si="73"/>
        <v>0.75490196078431371</v>
      </c>
      <c r="N1153" s="23" t="str">
        <f>IFERROR(VLOOKUP(A1153,'[1]CT AR'!$1:$1048576,2,0),"")</f>
        <v/>
      </c>
      <c r="O1153" s="24" t="str">
        <f t="shared" ca="1" si="74"/>
        <v/>
      </c>
      <c r="P1153" t="str">
        <f t="shared" si="75"/>
        <v/>
      </c>
    </row>
    <row r="1154" spans="1:16" x14ac:dyDescent="0.3">
      <c r="A1154" t="s">
        <v>9046</v>
      </c>
      <c r="B1154" t="str">
        <f>IFERROR(VLOOKUP(A1154,'[1]TS Autopress'!$1:$1048576,2,0),"")</f>
        <v/>
      </c>
      <c r="C1154" s="19" t="str">
        <f>IFERROR(VLOOKUP(A1154,'[1]TS Autopress'!$1:$1048576,3,0),"")</f>
        <v/>
      </c>
      <c r="D1154" s="20">
        <v>9800000</v>
      </c>
      <c r="E1154" s="20">
        <v>7800000</v>
      </c>
      <c r="F1154" s="13" t="s">
        <v>4033</v>
      </c>
      <c r="G1154" s="20">
        <v>9800000</v>
      </c>
      <c r="H1154" s="20">
        <v>9506000</v>
      </c>
      <c r="I1154" s="20">
        <v>9212000</v>
      </c>
      <c r="J1154" s="20">
        <v>8820000</v>
      </c>
      <c r="K1154" s="25">
        <v>9690000</v>
      </c>
      <c r="L1154" s="20">
        <f t="shared" si="72"/>
        <v>-110000</v>
      </c>
      <c r="M1154" s="22">
        <f t="shared" si="73"/>
        <v>0.79591836734693877</v>
      </c>
      <c r="N1154" s="23" t="str">
        <f>IFERROR(VLOOKUP(A1154,'[1]CT AR'!$1:$1048576,2,0),"")</f>
        <v/>
      </c>
      <c r="O1154" s="24" t="str">
        <f t="shared" ca="1" si="74"/>
        <v/>
      </c>
      <c r="P1154" t="str">
        <f t="shared" si="75"/>
        <v/>
      </c>
    </row>
    <row r="1155" spans="1:16" x14ac:dyDescent="0.3">
      <c r="A1155" t="s">
        <v>9048</v>
      </c>
      <c r="B1155" t="str">
        <f>IFERROR(VLOOKUP(A1155,'[1]TS Autopress'!$1:$1048576,2,0),"")</f>
        <v/>
      </c>
      <c r="C1155" s="19" t="str">
        <f>IFERROR(VLOOKUP(A1155,'[1]TS Autopress'!$1:$1048576,3,0),"")</f>
        <v/>
      </c>
      <c r="D1155" s="20">
        <v>16200000</v>
      </c>
      <c r="E1155" s="20">
        <v>12600000</v>
      </c>
      <c r="F1155" s="13" t="s">
        <v>4033</v>
      </c>
      <c r="G1155" s="20">
        <v>16200000</v>
      </c>
      <c r="H1155" s="20">
        <v>15714000</v>
      </c>
      <c r="I1155" s="20">
        <v>15228000</v>
      </c>
      <c r="J1155" s="20">
        <v>14580000</v>
      </c>
      <c r="K1155" s="25">
        <v>15390000</v>
      </c>
      <c r="L1155" s="20">
        <f t="shared" si="72"/>
        <v>-810000</v>
      </c>
      <c r="M1155" s="22">
        <f t="shared" si="73"/>
        <v>0.77777777777777779</v>
      </c>
      <c r="N1155" s="23" t="str">
        <f>IFERROR(VLOOKUP(A1155,'[1]CT AR'!$1:$1048576,2,0),"")</f>
        <v/>
      </c>
      <c r="O1155" s="24" t="str">
        <f t="shared" ca="1" si="74"/>
        <v/>
      </c>
      <c r="P1155" t="str">
        <f t="shared" si="75"/>
        <v/>
      </c>
    </row>
    <row r="1156" spans="1:16" x14ac:dyDescent="0.3">
      <c r="A1156" t="s">
        <v>9050</v>
      </c>
      <c r="B1156" t="str">
        <f>IFERROR(VLOOKUP(A1156,'[1]TS Autopress'!$1:$1048576,2,0),"")</f>
        <v/>
      </c>
      <c r="C1156" s="19" t="str">
        <f>IFERROR(VLOOKUP(A1156,'[1]TS Autopress'!$1:$1048576,3,0),"")</f>
        <v/>
      </c>
      <c r="D1156" s="20">
        <v>14200000</v>
      </c>
      <c r="E1156" s="20">
        <v>11500000</v>
      </c>
      <c r="F1156" s="13" t="s">
        <v>4033</v>
      </c>
      <c r="G1156" s="20">
        <v>14200000</v>
      </c>
      <c r="H1156" s="20">
        <v>13774000</v>
      </c>
      <c r="I1156" s="20">
        <v>13348000</v>
      </c>
      <c r="J1156" s="20">
        <v>12780000</v>
      </c>
      <c r="K1156" s="25">
        <v>13990000</v>
      </c>
      <c r="L1156" s="20">
        <f t="shared" si="72"/>
        <v>-210000</v>
      </c>
      <c r="M1156" s="22">
        <f t="shared" si="73"/>
        <v>0.8098591549295775</v>
      </c>
      <c r="N1156" s="23" t="str">
        <f>IFERROR(VLOOKUP(A1156,'[1]CT AR'!$1:$1048576,2,0),"")</f>
        <v/>
      </c>
      <c r="O1156" s="24" t="str">
        <f t="shared" ca="1" si="74"/>
        <v/>
      </c>
      <c r="P1156" t="str">
        <f t="shared" si="75"/>
        <v/>
      </c>
    </row>
    <row r="1157" spans="1:16" x14ac:dyDescent="0.3">
      <c r="A1157" t="s">
        <v>9052</v>
      </c>
      <c r="B1157" t="str">
        <f>IFERROR(VLOOKUP(A1157,'[1]TS Autopress'!$1:$1048576,2,0),"")</f>
        <v/>
      </c>
      <c r="C1157" s="19" t="str">
        <f>IFERROR(VLOOKUP(A1157,'[1]TS Autopress'!$1:$1048576,3,0),"")</f>
        <v/>
      </c>
      <c r="D1157" s="20">
        <v>14100000</v>
      </c>
      <c r="E1157" s="20">
        <v>11500000</v>
      </c>
      <c r="F1157" s="13" t="s">
        <v>4033</v>
      </c>
      <c r="G1157" s="20">
        <v>14100000</v>
      </c>
      <c r="H1157" s="20">
        <v>13677000</v>
      </c>
      <c r="I1157" s="20">
        <v>13254000</v>
      </c>
      <c r="J1157" s="20">
        <v>12690000</v>
      </c>
      <c r="K1157" s="25">
        <v>13690000</v>
      </c>
      <c r="L1157" s="20">
        <f t="shared" si="72"/>
        <v>-410000</v>
      </c>
      <c r="M1157" s="22">
        <f t="shared" si="73"/>
        <v>0.81560283687943258</v>
      </c>
      <c r="N1157" s="23" t="str">
        <f>IFERROR(VLOOKUP(A1157,'[1]CT AR'!$1:$1048576,2,0),"")</f>
        <v/>
      </c>
      <c r="O1157" s="24" t="str">
        <f t="shared" ca="1" si="74"/>
        <v/>
      </c>
      <c r="P1157" t="str">
        <f t="shared" si="75"/>
        <v/>
      </c>
    </row>
    <row r="1158" spans="1:16" x14ac:dyDescent="0.3">
      <c r="A1158" t="s">
        <v>9057</v>
      </c>
      <c r="B1158" t="str">
        <f>IFERROR(VLOOKUP(A1158,'[1]TS Autopress'!$1:$1048576,2,0),"")</f>
        <v/>
      </c>
      <c r="C1158" s="19" t="str">
        <f>IFERROR(VLOOKUP(A1158,'[1]TS Autopress'!$1:$1048576,3,0),"")</f>
        <v/>
      </c>
      <c r="D1158" s="20">
        <v>16600000</v>
      </c>
      <c r="E1158" s="20">
        <v>13800000</v>
      </c>
      <c r="F1158" s="13" t="s">
        <v>4033</v>
      </c>
      <c r="G1158" s="20">
        <v>16600000</v>
      </c>
      <c r="H1158" s="20">
        <v>16102000</v>
      </c>
      <c r="I1158" s="20">
        <v>15604000</v>
      </c>
      <c r="J1158" s="20">
        <v>14940000</v>
      </c>
      <c r="K1158" s="25">
        <v>16590000</v>
      </c>
      <c r="L1158" s="20">
        <f t="shared" si="72"/>
        <v>-10000</v>
      </c>
      <c r="M1158" s="22">
        <f t="shared" si="73"/>
        <v>0.83132530120481929</v>
      </c>
      <c r="N1158" s="23" t="str">
        <f>IFERROR(VLOOKUP(A1158,'[1]CT AR'!$1:$1048576,2,0),"")</f>
        <v/>
      </c>
      <c r="O1158" s="24" t="str">
        <f t="shared" ca="1" si="74"/>
        <v/>
      </c>
      <c r="P1158" t="str">
        <f t="shared" si="75"/>
        <v/>
      </c>
    </row>
    <row r="1159" spans="1:16" x14ac:dyDescent="0.3">
      <c r="A1159" t="s">
        <v>9059</v>
      </c>
      <c r="B1159" t="str">
        <f>IFERROR(VLOOKUP(A1159,'[1]TS Autopress'!$1:$1048576,2,0),"")</f>
        <v/>
      </c>
      <c r="C1159" s="19" t="str">
        <f>IFERROR(VLOOKUP(A1159,'[1]TS Autopress'!$1:$1048576,3,0),"")</f>
        <v/>
      </c>
      <c r="D1159" s="20">
        <v>13600000</v>
      </c>
      <c r="E1159" s="20">
        <v>11000000</v>
      </c>
      <c r="F1159" s="13" t="s">
        <v>4033</v>
      </c>
      <c r="G1159" s="20">
        <v>13600000</v>
      </c>
      <c r="H1159" s="20">
        <v>13192000</v>
      </c>
      <c r="I1159" s="20">
        <v>12784000</v>
      </c>
      <c r="J1159" s="20">
        <v>12240000</v>
      </c>
      <c r="K1159" s="25">
        <v>13390000</v>
      </c>
      <c r="L1159" s="20">
        <f t="shared" si="72"/>
        <v>-210000</v>
      </c>
      <c r="M1159" s="22">
        <f t="shared" si="73"/>
        <v>0.80882352941176472</v>
      </c>
      <c r="N1159" s="23" t="str">
        <f>IFERROR(VLOOKUP(A1159,'[1]CT AR'!$1:$1048576,2,0),"")</f>
        <v/>
      </c>
      <c r="O1159" s="24" t="str">
        <f t="shared" ca="1" si="74"/>
        <v/>
      </c>
      <c r="P1159" t="str">
        <f t="shared" si="75"/>
        <v/>
      </c>
    </row>
    <row r="1160" spans="1:16" x14ac:dyDescent="0.3">
      <c r="A1160" t="s">
        <v>8948</v>
      </c>
      <c r="B1160" t="str">
        <f>IFERROR(VLOOKUP(A1160,'[1]TS Autopress'!$1:$1048576,2,0),"")</f>
        <v/>
      </c>
      <c r="C1160" s="19" t="str">
        <f>IFERROR(VLOOKUP(A1160,'[1]TS Autopress'!$1:$1048576,3,0),"")</f>
        <v/>
      </c>
      <c r="D1160" s="20">
        <v>14300000</v>
      </c>
      <c r="E1160" s="20">
        <v>12500000</v>
      </c>
      <c r="F1160" s="13" t="s">
        <v>4033</v>
      </c>
      <c r="G1160" s="20">
        <v>14300000</v>
      </c>
      <c r="H1160" s="20">
        <v>13871000</v>
      </c>
      <c r="I1160" s="20">
        <v>13442000</v>
      </c>
      <c r="J1160" s="20">
        <v>12870000</v>
      </c>
      <c r="K1160" s="25">
        <v>14590000</v>
      </c>
      <c r="L1160" s="20">
        <f t="shared" si="72"/>
        <v>290000</v>
      </c>
      <c r="M1160" s="22">
        <f t="shared" si="73"/>
        <v>0.87412587412587417</v>
      </c>
      <c r="N1160" s="23" t="str">
        <f>IFERROR(VLOOKUP(A1160,'[1]CT AR'!$1:$1048576,2,0),"")</f>
        <v/>
      </c>
      <c r="O1160" s="24" t="str">
        <f t="shared" ca="1" si="74"/>
        <v/>
      </c>
      <c r="P1160" t="str">
        <f t="shared" si="75"/>
        <v/>
      </c>
    </row>
    <row r="1161" spans="1:16" x14ac:dyDescent="0.3">
      <c r="A1161" t="s">
        <v>9061</v>
      </c>
      <c r="B1161" t="str">
        <f>IFERROR(VLOOKUP(A1161,'[1]TS Autopress'!$1:$1048576,2,0),"")</f>
        <v/>
      </c>
      <c r="C1161" s="19" t="str">
        <f>IFERROR(VLOOKUP(A1161,'[1]TS Autopress'!$1:$1048576,3,0),"")</f>
        <v/>
      </c>
      <c r="D1161" s="20">
        <v>14400000</v>
      </c>
      <c r="E1161" s="20">
        <v>11000000</v>
      </c>
      <c r="F1161" s="13" t="s">
        <v>4033</v>
      </c>
      <c r="G1161" s="20">
        <v>14400000</v>
      </c>
      <c r="H1161" s="20">
        <v>13968000</v>
      </c>
      <c r="I1161" s="20">
        <v>13536000</v>
      </c>
      <c r="J1161" s="20">
        <v>12960000</v>
      </c>
      <c r="K1161" s="25">
        <v>13990000</v>
      </c>
      <c r="L1161" s="20">
        <f t="shared" si="72"/>
        <v>-410000</v>
      </c>
      <c r="M1161" s="22">
        <f t="shared" si="73"/>
        <v>0.76388888888888884</v>
      </c>
      <c r="N1161" s="23" t="str">
        <f>IFERROR(VLOOKUP(A1161,'[1]CT AR'!$1:$1048576,2,0),"")</f>
        <v/>
      </c>
      <c r="O1161" s="24" t="str">
        <f t="shared" ca="1" si="74"/>
        <v/>
      </c>
      <c r="P1161" t="str">
        <f t="shared" si="75"/>
        <v/>
      </c>
    </row>
    <row r="1162" spans="1:16" x14ac:dyDescent="0.3">
      <c r="A1162" t="s">
        <v>9065</v>
      </c>
      <c r="B1162" t="str">
        <f>IFERROR(VLOOKUP(A1162,'[1]TS Autopress'!$1:$1048576,2,0),"")</f>
        <v/>
      </c>
      <c r="C1162" s="19" t="str">
        <f>IFERROR(VLOOKUP(A1162,'[1]TS Autopress'!$1:$1048576,3,0),"")</f>
        <v/>
      </c>
      <c r="D1162" s="20">
        <v>7100000</v>
      </c>
      <c r="E1162" s="20">
        <v>5000000</v>
      </c>
      <c r="F1162" s="13" t="s">
        <v>4033</v>
      </c>
      <c r="G1162" s="20">
        <v>7100000</v>
      </c>
      <c r="H1162" s="20">
        <v>6887000</v>
      </c>
      <c r="I1162" s="20">
        <v>6674000</v>
      </c>
      <c r="J1162" s="20">
        <v>6390000</v>
      </c>
      <c r="K1162" s="25">
        <v>6390000</v>
      </c>
      <c r="L1162" s="20">
        <f t="shared" si="72"/>
        <v>-710000</v>
      </c>
      <c r="M1162" s="22">
        <f t="shared" si="73"/>
        <v>0.70422535211267601</v>
      </c>
      <c r="N1162" s="23" t="str">
        <f>IFERROR(VLOOKUP(A1162,'[1]CT AR'!$1:$1048576,2,0),"")</f>
        <v/>
      </c>
      <c r="O1162" s="24" t="str">
        <f t="shared" ca="1" si="74"/>
        <v/>
      </c>
      <c r="P1162" t="str">
        <f t="shared" si="75"/>
        <v/>
      </c>
    </row>
    <row r="1163" spans="1:16" x14ac:dyDescent="0.3">
      <c r="A1163" t="s">
        <v>9063</v>
      </c>
      <c r="B1163" t="str">
        <f>IFERROR(VLOOKUP(A1163,'[1]TS Autopress'!$1:$1048576,2,0),"")</f>
        <v/>
      </c>
      <c r="C1163" s="19" t="str">
        <f>IFERROR(VLOOKUP(A1163,'[1]TS Autopress'!$1:$1048576,3,0),"")</f>
        <v/>
      </c>
      <c r="D1163" s="20">
        <v>6600000</v>
      </c>
      <c r="E1163" s="20">
        <v>5500000</v>
      </c>
      <c r="F1163" s="13" t="s">
        <v>4033</v>
      </c>
      <c r="G1163" s="20">
        <v>6600000</v>
      </c>
      <c r="H1163" s="20">
        <v>6402000</v>
      </c>
      <c r="I1163" s="20">
        <v>6204000</v>
      </c>
      <c r="J1163" s="20">
        <v>5940000</v>
      </c>
      <c r="K1163" s="25">
        <v>6690000</v>
      </c>
      <c r="L1163" s="20">
        <f t="shared" si="72"/>
        <v>90000</v>
      </c>
      <c r="M1163" s="22">
        <f t="shared" si="73"/>
        <v>0.83333333333333337</v>
      </c>
      <c r="N1163" s="23" t="str">
        <f>IFERROR(VLOOKUP(A1163,'[1]CT AR'!$1:$1048576,2,0),"")</f>
        <v/>
      </c>
      <c r="O1163" s="24" t="str">
        <f t="shared" ca="1" si="74"/>
        <v/>
      </c>
      <c r="P1163" t="str">
        <f t="shared" si="75"/>
        <v/>
      </c>
    </row>
    <row r="1164" spans="1:16" x14ac:dyDescent="0.3">
      <c r="A1164" t="s">
        <v>9068</v>
      </c>
      <c r="B1164" t="str">
        <f>IFERROR(VLOOKUP(A1164,'[1]TS Autopress'!$1:$1048576,2,0),"")</f>
        <v/>
      </c>
      <c r="C1164" s="19" t="str">
        <f>IFERROR(VLOOKUP(A1164,'[1]TS Autopress'!$1:$1048576,3,0),"")</f>
        <v/>
      </c>
      <c r="D1164" s="20">
        <v>8600000</v>
      </c>
      <c r="E1164" s="20">
        <v>7150000</v>
      </c>
      <c r="F1164" s="13" t="s">
        <v>4033</v>
      </c>
      <c r="G1164" s="20">
        <v>8600000</v>
      </c>
      <c r="H1164" s="20">
        <v>8342000</v>
      </c>
      <c r="I1164" s="20">
        <v>8084000</v>
      </c>
      <c r="J1164" s="20">
        <v>7740000</v>
      </c>
      <c r="K1164" s="25">
        <v>8990000</v>
      </c>
      <c r="L1164" s="20">
        <f t="shared" si="72"/>
        <v>390000</v>
      </c>
      <c r="M1164" s="22">
        <f t="shared" si="73"/>
        <v>0.83139534883720934</v>
      </c>
      <c r="N1164" s="23" t="str">
        <f>IFERROR(VLOOKUP(A1164,'[1]CT AR'!$1:$1048576,2,0),"")</f>
        <v/>
      </c>
      <c r="O1164" s="24" t="str">
        <f t="shared" ca="1" si="74"/>
        <v/>
      </c>
      <c r="P1164" t="str">
        <f t="shared" si="75"/>
        <v/>
      </c>
    </row>
    <row r="1165" spans="1:16" x14ac:dyDescent="0.3">
      <c r="A1165" t="s">
        <v>2004</v>
      </c>
      <c r="B1165" t="str">
        <f>IFERROR(VLOOKUP(A1165,'[1]TS Autopress'!$1:$1048576,2,0),"")</f>
        <v/>
      </c>
      <c r="C1165" s="19" t="str">
        <f>IFERROR(VLOOKUP(A1165,'[1]TS Autopress'!$1:$1048576,3,0),"")</f>
        <v/>
      </c>
      <c r="D1165" s="20">
        <v>15500000</v>
      </c>
      <c r="E1165" s="20">
        <v>12500000</v>
      </c>
      <c r="F1165" s="13" t="s">
        <v>4033</v>
      </c>
      <c r="G1165" s="20">
        <v>15500000</v>
      </c>
      <c r="H1165" s="20">
        <v>15035000</v>
      </c>
      <c r="I1165" s="20">
        <v>14570000</v>
      </c>
      <c r="J1165" s="20">
        <v>13950000</v>
      </c>
      <c r="K1165" s="25">
        <v>15490000</v>
      </c>
      <c r="L1165" s="20">
        <f t="shared" si="72"/>
        <v>-10000</v>
      </c>
      <c r="M1165" s="22">
        <f t="shared" si="73"/>
        <v>0.80645161290322576</v>
      </c>
      <c r="N1165" s="23">
        <f>IFERROR(VLOOKUP(A1165,'[1]CT AR'!$1:$1048576,2,0),"")</f>
        <v>45083.527777777781</v>
      </c>
      <c r="O1165" s="24">
        <f t="shared" ca="1" si="74"/>
        <v>1111.472222222219</v>
      </c>
      <c r="P1165" t="str">
        <f t="shared" si="75"/>
        <v>BAJO MERCADO</v>
      </c>
    </row>
    <row r="1166" spans="1:16" x14ac:dyDescent="0.3">
      <c r="A1166" t="s">
        <v>9072</v>
      </c>
      <c r="B1166" t="str">
        <f>IFERROR(VLOOKUP(A1166,'[1]TS Autopress'!$1:$1048576,2,0),"")</f>
        <v/>
      </c>
      <c r="C1166" s="19" t="str">
        <f>IFERROR(VLOOKUP(A1166,'[1]TS Autopress'!$1:$1048576,3,0),"")</f>
        <v/>
      </c>
      <c r="D1166" s="20">
        <v>21000000</v>
      </c>
      <c r="E1166" s="20">
        <v>17000000</v>
      </c>
      <c r="F1166" s="13" t="s">
        <v>4033</v>
      </c>
      <c r="G1166" s="20">
        <v>21000000</v>
      </c>
      <c r="H1166" s="20">
        <v>20370000</v>
      </c>
      <c r="I1166" s="20">
        <v>19740000</v>
      </c>
      <c r="J1166" s="20">
        <v>18900000</v>
      </c>
      <c r="K1166" s="25">
        <v>20290000</v>
      </c>
      <c r="L1166" s="20">
        <f t="shared" si="72"/>
        <v>-710000</v>
      </c>
      <c r="M1166" s="22">
        <f t="shared" si="73"/>
        <v>0.80952380952380953</v>
      </c>
      <c r="N1166" s="23" t="str">
        <f>IFERROR(VLOOKUP(A1166,'[1]CT AR'!$1:$1048576,2,0),"")</f>
        <v/>
      </c>
      <c r="O1166" s="24" t="str">
        <f t="shared" ca="1" si="74"/>
        <v/>
      </c>
      <c r="P1166" t="str">
        <f t="shared" si="75"/>
        <v/>
      </c>
    </row>
    <row r="1167" spans="1:16" x14ac:dyDescent="0.3">
      <c r="A1167" t="s">
        <v>9074</v>
      </c>
      <c r="B1167" t="str">
        <f>IFERROR(VLOOKUP(A1167,'[1]TS Autopress'!$1:$1048576,2,0),"")</f>
        <v/>
      </c>
      <c r="C1167" s="19" t="str">
        <f>IFERROR(VLOOKUP(A1167,'[1]TS Autopress'!$1:$1048576,3,0),"")</f>
        <v/>
      </c>
      <c r="D1167" s="20">
        <v>18200000</v>
      </c>
      <c r="E1167" s="20">
        <v>15000000</v>
      </c>
      <c r="F1167" s="13" t="s">
        <v>4033</v>
      </c>
      <c r="G1167" s="20">
        <v>18200000</v>
      </c>
      <c r="H1167" s="20">
        <v>17654000</v>
      </c>
      <c r="I1167" s="20">
        <v>17108000</v>
      </c>
      <c r="J1167" s="20">
        <v>16380000</v>
      </c>
      <c r="K1167" s="25">
        <v>17990000</v>
      </c>
      <c r="L1167" s="20">
        <f t="shared" si="72"/>
        <v>-210000</v>
      </c>
      <c r="M1167" s="22">
        <f t="shared" si="73"/>
        <v>0.82417582417582413</v>
      </c>
      <c r="N1167" s="23" t="str">
        <f>IFERROR(VLOOKUP(A1167,'[1]CT AR'!$1:$1048576,2,0),"")</f>
        <v/>
      </c>
      <c r="O1167" s="24" t="str">
        <f t="shared" ca="1" si="74"/>
        <v/>
      </c>
      <c r="P1167" t="str">
        <f t="shared" si="75"/>
        <v/>
      </c>
    </row>
    <row r="1168" spans="1:16" x14ac:dyDescent="0.3">
      <c r="A1168" t="s">
        <v>9076</v>
      </c>
      <c r="B1168" t="str">
        <f>IFERROR(VLOOKUP(A1168,'[1]TS Autopress'!$1:$1048576,2,0),"")</f>
        <v/>
      </c>
      <c r="C1168" s="19" t="str">
        <f>IFERROR(VLOOKUP(A1168,'[1]TS Autopress'!$1:$1048576,3,0),"")</f>
        <v/>
      </c>
      <c r="D1168" s="20">
        <v>17000000</v>
      </c>
      <c r="E1168" s="20">
        <v>13500000</v>
      </c>
      <c r="F1168" s="13" t="s">
        <v>4033</v>
      </c>
      <c r="G1168" s="20">
        <v>17000000</v>
      </c>
      <c r="H1168" s="20">
        <v>16490000</v>
      </c>
      <c r="I1168" s="20">
        <v>15980000</v>
      </c>
      <c r="J1168" s="20">
        <v>15300000</v>
      </c>
      <c r="K1168" s="25">
        <v>16590000</v>
      </c>
      <c r="L1168" s="20">
        <f t="shared" si="72"/>
        <v>-410000</v>
      </c>
      <c r="M1168" s="22">
        <f t="shared" si="73"/>
        <v>0.79411764705882348</v>
      </c>
      <c r="N1168" s="23" t="str">
        <f>IFERROR(VLOOKUP(A1168,'[1]CT AR'!$1:$1048576,2,0),"")</f>
        <v/>
      </c>
      <c r="O1168" s="24" t="str">
        <f t="shared" ca="1" si="74"/>
        <v/>
      </c>
      <c r="P1168" t="str">
        <f t="shared" si="75"/>
        <v/>
      </c>
    </row>
    <row r="1169" spans="1:16" x14ac:dyDescent="0.3">
      <c r="A1169" t="s">
        <v>9081</v>
      </c>
      <c r="B1169" t="str">
        <f>IFERROR(VLOOKUP(A1169,'[1]TS Autopress'!$1:$1048576,2,0),"")</f>
        <v/>
      </c>
      <c r="C1169" s="19" t="str">
        <f>IFERROR(VLOOKUP(A1169,'[1]TS Autopress'!$1:$1048576,3,0),"")</f>
        <v/>
      </c>
      <c r="D1169" s="20">
        <v>21000000</v>
      </c>
      <c r="E1169" s="20">
        <v>16000000</v>
      </c>
      <c r="F1169" s="13" t="s">
        <v>5399</v>
      </c>
      <c r="G1169" s="20">
        <v>19530000</v>
      </c>
      <c r="H1169" s="20">
        <v>18900000</v>
      </c>
      <c r="I1169" s="20">
        <v>17850000</v>
      </c>
      <c r="J1169" s="20">
        <v>16800000</v>
      </c>
      <c r="K1169" s="25">
        <v>19990000</v>
      </c>
      <c r="L1169" s="20">
        <f t="shared" ref="L1169:L1232" si="76">K1169-D1169</f>
        <v>-1010000</v>
      </c>
      <c r="M1169" s="22">
        <f t="shared" ref="M1169:M1232" si="77">E1169/D1169</f>
        <v>0.76190476190476186</v>
      </c>
      <c r="N1169" s="23" t="str">
        <f>IFERROR(VLOOKUP(A1169,'[1]CT AR'!$1:$1048576,2,0),"")</f>
        <v/>
      </c>
      <c r="O1169" s="24" t="str">
        <f t="shared" ref="O1169:O1232" ca="1" si="78">IF(N1169="","",TODAY()-N1169)</f>
        <v/>
      </c>
      <c r="P1169" t="str">
        <f t="shared" ref="P1169:P1232" si="79">IF(N1169="", "", IF(K1169 &gt; D1169, "SOBRE MERCADO", IF(K1169 &lt; D1169, "BAJO MERCADO", "ALINEADO")))</f>
        <v/>
      </c>
    </row>
    <row r="1170" spans="1:16" x14ac:dyDescent="0.3">
      <c r="A1170" t="s">
        <v>9083</v>
      </c>
      <c r="B1170" t="str">
        <f>IFERROR(VLOOKUP(A1170,'[1]TS Autopress'!$1:$1048576,2,0),"")</f>
        <v/>
      </c>
      <c r="C1170" s="19" t="str">
        <f>IFERROR(VLOOKUP(A1170,'[1]TS Autopress'!$1:$1048576,3,0),"")</f>
        <v/>
      </c>
      <c r="D1170" s="20">
        <v>10300000</v>
      </c>
      <c r="E1170" s="20">
        <v>8200000</v>
      </c>
      <c r="F1170" s="13" t="s">
        <v>4033</v>
      </c>
      <c r="G1170" s="20">
        <v>10300000</v>
      </c>
      <c r="H1170" s="20">
        <v>9991000</v>
      </c>
      <c r="I1170" s="20">
        <v>9682000</v>
      </c>
      <c r="J1170" s="20">
        <v>9270000</v>
      </c>
      <c r="K1170" s="25">
        <v>10290000</v>
      </c>
      <c r="L1170" s="20">
        <f t="shared" si="76"/>
        <v>-10000</v>
      </c>
      <c r="M1170" s="22">
        <f t="shared" si="77"/>
        <v>0.79611650485436891</v>
      </c>
      <c r="N1170" s="23" t="str">
        <f>IFERROR(VLOOKUP(A1170,'[1]CT AR'!$1:$1048576,2,0),"")</f>
        <v/>
      </c>
      <c r="O1170" s="24" t="str">
        <f t="shared" ca="1" si="78"/>
        <v/>
      </c>
      <c r="P1170" t="str">
        <f t="shared" si="79"/>
        <v/>
      </c>
    </row>
    <row r="1171" spans="1:16" x14ac:dyDescent="0.3">
      <c r="A1171" t="s">
        <v>8723</v>
      </c>
      <c r="B1171" t="str">
        <f>IFERROR(VLOOKUP(A1171,'[1]TS Autopress'!$1:$1048576,2,0),"")</f>
        <v/>
      </c>
      <c r="C1171" s="19" t="str">
        <f>IFERROR(VLOOKUP(A1171,'[1]TS Autopress'!$1:$1048576,3,0),"")</f>
        <v/>
      </c>
      <c r="D1171" s="20">
        <v>14600000</v>
      </c>
      <c r="E1171" s="20">
        <v>11500000</v>
      </c>
      <c r="F1171" s="13" t="s">
        <v>4033</v>
      </c>
      <c r="G1171" s="20">
        <v>14600000</v>
      </c>
      <c r="H1171" s="20">
        <v>14162000</v>
      </c>
      <c r="I1171" s="20">
        <v>13724000</v>
      </c>
      <c r="J1171" s="20">
        <v>13140000</v>
      </c>
      <c r="K1171" s="25">
        <v>13990000</v>
      </c>
      <c r="L1171" s="20">
        <f t="shared" si="76"/>
        <v>-610000</v>
      </c>
      <c r="M1171" s="22">
        <f t="shared" si="77"/>
        <v>0.78767123287671237</v>
      </c>
      <c r="N1171" s="23" t="str">
        <f>IFERROR(VLOOKUP(A1171,'[1]CT AR'!$1:$1048576,2,0),"")</f>
        <v/>
      </c>
      <c r="O1171" s="24" t="str">
        <f t="shared" ca="1" si="78"/>
        <v/>
      </c>
      <c r="P1171" t="str">
        <f t="shared" si="79"/>
        <v/>
      </c>
    </row>
    <row r="1172" spans="1:16" x14ac:dyDescent="0.3">
      <c r="A1172" t="s">
        <v>9087</v>
      </c>
      <c r="B1172" t="str">
        <f>IFERROR(VLOOKUP(A1172,'[1]TS Autopress'!$1:$1048576,2,0),"")</f>
        <v/>
      </c>
      <c r="C1172" s="19" t="str">
        <f>IFERROR(VLOOKUP(A1172,'[1]TS Autopress'!$1:$1048576,3,0),"")</f>
        <v/>
      </c>
      <c r="D1172" s="20">
        <v>12500000</v>
      </c>
      <c r="E1172" s="20">
        <v>10250000</v>
      </c>
      <c r="F1172" s="13" t="s">
        <v>4033</v>
      </c>
      <c r="G1172" s="20">
        <v>12500000</v>
      </c>
      <c r="H1172" s="20">
        <v>12125000</v>
      </c>
      <c r="I1172" s="20">
        <v>11750000</v>
      </c>
      <c r="J1172" s="20">
        <v>11250000</v>
      </c>
      <c r="K1172" s="25">
        <v>12590000</v>
      </c>
      <c r="L1172" s="20">
        <f t="shared" si="76"/>
        <v>90000</v>
      </c>
      <c r="M1172" s="22">
        <f t="shared" si="77"/>
        <v>0.82</v>
      </c>
      <c r="N1172" s="23" t="str">
        <f>IFERROR(VLOOKUP(A1172,'[1]CT AR'!$1:$1048576,2,0),"")</f>
        <v/>
      </c>
      <c r="O1172" s="24" t="str">
        <f t="shared" ca="1" si="78"/>
        <v/>
      </c>
      <c r="P1172" t="str">
        <f t="shared" si="79"/>
        <v/>
      </c>
    </row>
    <row r="1173" spans="1:16" x14ac:dyDescent="0.3">
      <c r="A1173" t="s">
        <v>9094</v>
      </c>
      <c r="B1173" t="str">
        <f>IFERROR(VLOOKUP(A1173,'[1]TS Autopress'!$1:$1048576,2,0),"")</f>
        <v/>
      </c>
      <c r="C1173" s="19" t="str">
        <f>IFERROR(VLOOKUP(A1173,'[1]TS Autopress'!$1:$1048576,3,0),"")</f>
        <v/>
      </c>
      <c r="D1173" s="20">
        <v>14300000</v>
      </c>
      <c r="E1173" s="20">
        <v>12500000</v>
      </c>
      <c r="F1173" s="13" t="s">
        <v>4033</v>
      </c>
      <c r="G1173" s="20">
        <v>14300000</v>
      </c>
      <c r="H1173" s="20">
        <v>13871000</v>
      </c>
      <c r="I1173" s="20">
        <v>13442000</v>
      </c>
      <c r="J1173" s="20">
        <v>12870000</v>
      </c>
      <c r="K1173" s="25">
        <v>15490000</v>
      </c>
      <c r="L1173" s="20">
        <f t="shared" si="76"/>
        <v>1190000</v>
      </c>
      <c r="M1173" s="22">
        <f t="shared" si="77"/>
        <v>0.87412587412587417</v>
      </c>
      <c r="N1173" s="23" t="str">
        <f>IFERROR(VLOOKUP(A1173,'[1]CT AR'!$1:$1048576,2,0),"")</f>
        <v/>
      </c>
      <c r="O1173" s="24" t="str">
        <f t="shared" ca="1" si="78"/>
        <v/>
      </c>
      <c r="P1173" t="str">
        <f t="shared" si="79"/>
        <v/>
      </c>
    </row>
    <row r="1174" spans="1:16" x14ac:dyDescent="0.3">
      <c r="A1174" t="s">
        <v>9096</v>
      </c>
      <c r="B1174" t="str">
        <f>IFERROR(VLOOKUP(A1174,'[1]TS Autopress'!$1:$1048576,2,0),"")</f>
        <v/>
      </c>
      <c r="C1174" s="19" t="str">
        <f>IFERROR(VLOOKUP(A1174,'[1]TS Autopress'!$1:$1048576,3,0),"")</f>
        <v/>
      </c>
      <c r="D1174" s="20">
        <v>10800000</v>
      </c>
      <c r="E1174" s="20">
        <v>8500000</v>
      </c>
      <c r="F1174" s="13" t="s">
        <v>4033</v>
      </c>
      <c r="G1174" s="20">
        <v>10800000</v>
      </c>
      <c r="H1174" s="20">
        <v>10476000</v>
      </c>
      <c r="I1174" s="20">
        <v>10152000</v>
      </c>
      <c r="J1174" s="20">
        <v>9720000</v>
      </c>
      <c r="K1174" s="25">
        <v>10590000</v>
      </c>
      <c r="L1174" s="20">
        <f t="shared" si="76"/>
        <v>-210000</v>
      </c>
      <c r="M1174" s="22">
        <f t="shared" si="77"/>
        <v>0.78703703703703709</v>
      </c>
      <c r="N1174" s="23" t="str">
        <f>IFERROR(VLOOKUP(A1174,'[1]CT AR'!$1:$1048576,2,0),"")</f>
        <v/>
      </c>
      <c r="O1174" s="24" t="str">
        <f t="shared" ca="1" si="78"/>
        <v/>
      </c>
      <c r="P1174" t="str">
        <f t="shared" si="79"/>
        <v/>
      </c>
    </row>
    <row r="1175" spans="1:16" x14ac:dyDescent="0.3">
      <c r="A1175" t="s">
        <v>5270</v>
      </c>
      <c r="B1175" t="str">
        <f>IFERROR(VLOOKUP(A1175,'[1]TS Autopress'!$1:$1048576,2,0),"")</f>
        <v/>
      </c>
      <c r="C1175" s="19" t="str">
        <f>IFERROR(VLOOKUP(A1175,'[1]TS Autopress'!$1:$1048576,3,0),"")</f>
        <v/>
      </c>
      <c r="D1175" s="20">
        <v>30600000</v>
      </c>
      <c r="E1175" s="20">
        <v>23000000</v>
      </c>
      <c r="F1175" s="13" t="s">
        <v>5399</v>
      </c>
      <c r="G1175" s="20">
        <v>28458000</v>
      </c>
      <c r="H1175" s="20">
        <v>27540000</v>
      </c>
      <c r="I1175" s="20">
        <v>26010000</v>
      </c>
      <c r="J1175" s="20">
        <v>24480000</v>
      </c>
      <c r="K1175" s="25">
        <v>28990000</v>
      </c>
      <c r="L1175" s="20">
        <f t="shared" si="76"/>
        <v>-1610000</v>
      </c>
      <c r="M1175" s="22">
        <f t="shared" si="77"/>
        <v>0.75163398692810457</v>
      </c>
      <c r="N1175" s="23" t="str">
        <f>IFERROR(VLOOKUP(A1175,'[1]CT AR'!$1:$1048576,2,0),"")</f>
        <v/>
      </c>
      <c r="O1175" s="24" t="str">
        <f t="shared" ca="1" si="78"/>
        <v/>
      </c>
      <c r="P1175" t="str">
        <f t="shared" si="79"/>
        <v/>
      </c>
    </row>
    <row r="1176" spans="1:16" x14ac:dyDescent="0.3">
      <c r="A1176" t="s">
        <v>5447</v>
      </c>
      <c r="B1176" t="str">
        <f>IFERROR(VLOOKUP(A1176,'[1]TS Autopress'!$1:$1048576,2,0),"")</f>
        <v/>
      </c>
      <c r="C1176" s="19" t="str">
        <f>IFERROR(VLOOKUP(A1176,'[1]TS Autopress'!$1:$1048576,3,0),"")</f>
        <v/>
      </c>
      <c r="D1176" s="20">
        <v>12000000</v>
      </c>
      <c r="E1176" s="20">
        <v>10300000</v>
      </c>
      <c r="F1176" s="13" t="s">
        <v>4033</v>
      </c>
      <c r="G1176" s="20">
        <v>12000000</v>
      </c>
      <c r="H1176" s="20">
        <v>11640000</v>
      </c>
      <c r="I1176" s="20">
        <v>11280000</v>
      </c>
      <c r="J1176" s="20">
        <v>10800000</v>
      </c>
      <c r="K1176" s="25">
        <v>12190000</v>
      </c>
      <c r="L1176" s="20">
        <f t="shared" si="76"/>
        <v>190000</v>
      </c>
      <c r="M1176" s="22">
        <f t="shared" si="77"/>
        <v>0.85833333333333328</v>
      </c>
      <c r="N1176" s="23" t="str">
        <f>IFERROR(VLOOKUP(A1176,'[1]CT AR'!$1:$1048576,2,0),"")</f>
        <v/>
      </c>
      <c r="O1176" s="24" t="str">
        <f t="shared" ca="1" si="78"/>
        <v/>
      </c>
      <c r="P1176" t="str">
        <f t="shared" si="79"/>
        <v/>
      </c>
    </row>
    <row r="1177" spans="1:16" x14ac:dyDescent="0.3">
      <c r="A1177" t="s">
        <v>602</v>
      </c>
      <c r="B1177" t="str">
        <f>IFERROR(VLOOKUP(A1177,'[1]TS Autopress'!$1:$1048576,2,0),"")</f>
        <v/>
      </c>
      <c r="C1177" s="19" t="str">
        <f>IFERROR(VLOOKUP(A1177,'[1]TS Autopress'!$1:$1048576,3,0),"")</f>
        <v/>
      </c>
      <c r="D1177" s="20">
        <v>20500000</v>
      </c>
      <c r="E1177" s="20">
        <v>17000000</v>
      </c>
      <c r="F1177" s="13" t="s">
        <v>4033</v>
      </c>
      <c r="G1177" s="20">
        <v>20500000</v>
      </c>
      <c r="H1177" s="20">
        <v>19885000</v>
      </c>
      <c r="I1177" s="20">
        <v>19270000</v>
      </c>
      <c r="J1177" s="20">
        <v>18450000</v>
      </c>
      <c r="K1177" s="25">
        <v>20690000</v>
      </c>
      <c r="L1177" s="20">
        <f t="shared" si="76"/>
        <v>190000</v>
      </c>
      <c r="M1177" s="22">
        <f t="shared" si="77"/>
        <v>0.82926829268292679</v>
      </c>
      <c r="N1177" s="23">
        <f>IFERROR(VLOOKUP(A1177,'[1]CT AR'!$1:$1048576,2,0),"")</f>
        <v>45895.460416666669</v>
      </c>
      <c r="O1177" s="24">
        <f t="shared" ca="1" si="78"/>
        <v>299.53958333333139</v>
      </c>
      <c r="P1177" t="str">
        <f t="shared" si="79"/>
        <v>SOBRE MERCADO</v>
      </c>
    </row>
    <row r="1178" spans="1:16" x14ac:dyDescent="0.3">
      <c r="A1178" t="s">
        <v>8729</v>
      </c>
      <c r="B1178" t="str">
        <f>IFERROR(VLOOKUP(A1178,'[1]TS Autopress'!$1:$1048576,2,0),"")</f>
        <v/>
      </c>
      <c r="C1178" s="19" t="str">
        <f>IFERROR(VLOOKUP(A1178,'[1]TS Autopress'!$1:$1048576,3,0),"")</f>
        <v/>
      </c>
      <c r="D1178" s="20">
        <v>16600000</v>
      </c>
      <c r="E1178" s="20">
        <v>13800000</v>
      </c>
      <c r="F1178" s="13" t="s">
        <v>4033</v>
      </c>
      <c r="G1178" s="20">
        <v>16600000</v>
      </c>
      <c r="H1178" s="20">
        <v>16102000</v>
      </c>
      <c r="I1178" s="20">
        <v>15604000</v>
      </c>
      <c r="J1178" s="20">
        <v>14940000</v>
      </c>
      <c r="K1178" s="25">
        <v>16490000</v>
      </c>
      <c r="L1178" s="20">
        <f t="shared" si="76"/>
        <v>-110000</v>
      </c>
      <c r="M1178" s="22">
        <f t="shared" si="77"/>
        <v>0.83132530120481929</v>
      </c>
      <c r="N1178" s="23" t="str">
        <f>IFERROR(VLOOKUP(A1178,'[1]CT AR'!$1:$1048576,2,0),"")</f>
        <v/>
      </c>
      <c r="O1178" s="24" t="str">
        <f t="shared" ca="1" si="78"/>
        <v/>
      </c>
      <c r="P1178" t="str">
        <f t="shared" si="79"/>
        <v/>
      </c>
    </row>
    <row r="1179" spans="1:16" x14ac:dyDescent="0.3">
      <c r="A1179" t="s">
        <v>9106</v>
      </c>
      <c r="B1179" t="str">
        <f>IFERROR(VLOOKUP(A1179,'[1]TS Autopress'!$1:$1048576,2,0),"")</f>
        <v/>
      </c>
      <c r="C1179" s="19" t="str">
        <f>IFERROR(VLOOKUP(A1179,'[1]TS Autopress'!$1:$1048576,3,0),"")</f>
        <v/>
      </c>
      <c r="D1179" s="20">
        <v>15300000</v>
      </c>
      <c r="E1179" s="20">
        <v>11700000</v>
      </c>
      <c r="F1179" s="13" t="s">
        <v>4033</v>
      </c>
      <c r="G1179" s="20">
        <v>15300000</v>
      </c>
      <c r="H1179" s="20">
        <v>14841000</v>
      </c>
      <c r="I1179" s="20">
        <v>14382000</v>
      </c>
      <c r="J1179" s="20">
        <v>13770000</v>
      </c>
      <c r="K1179" s="25">
        <v>14990000</v>
      </c>
      <c r="L1179" s="20">
        <f t="shared" si="76"/>
        <v>-310000</v>
      </c>
      <c r="M1179" s="22">
        <f t="shared" si="77"/>
        <v>0.76470588235294112</v>
      </c>
      <c r="N1179" s="23" t="str">
        <f>IFERROR(VLOOKUP(A1179,'[1]CT AR'!$1:$1048576,2,0),"")</f>
        <v/>
      </c>
      <c r="O1179" s="24" t="str">
        <f t="shared" ca="1" si="78"/>
        <v/>
      </c>
      <c r="P1179" t="str">
        <f t="shared" si="79"/>
        <v/>
      </c>
    </row>
    <row r="1180" spans="1:16" x14ac:dyDescent="0.3">
      <c r="A1180" t="s">
        <v>6569</v>
      </c>
      <c r="B1180" t="str">
        <f>IFERROR(VLOOKUP(A1180,'[1]TS Autopress'!$1:$1048576,2,0),"")</f>
        <v/>
      </c>
      <c r="C1180" s="19" t="str">
        <f>IFERROR(VLOOKUP(A1180,'[1]TS Autopress'!$1:$1048576,3,0),"")</f>
        <v/>
      </c>
      <c r="D1180" s="20">
        <v>12700000</v>
      </c>
      <c r="E1180" s="20">
        <v>11000000</v>
      </c>
      <c r="F1180" s="13" t="s">
        <v>5398</v>
      </c>
      <c r="G1180" s="20">
        <v>13081000</v>
      </c>
      <c r="H1180" s="20">
        <v>12700000</v>
      </c>
      <c r="I1180" s="20">
        <v>12573000</v>
      </c>
      <c r="J1180" s="20">
        <v>11811000</v>
      </c>
      <c r="K1180" s="25">
        <v>12790000</v>
      </c>
      <c r="L1180" s="20">
        <f t="shared" si="76"/>
        <v>90000</v>
      </c>
      <c r="M1180" s="22">
        <f t="shared" si="77"/>
        <v>0.86614173228346458</v>
      </c>
      <c r="N1180" s="23" t="str">
        <f>IFERROR(VLOOKUP(A1180,'[1]CT AR'!$1:$1048576,2,0),"")</f>
        <v/>
      </c>
      <c r="O1180" s="24" t="str">
        <f t="shared" ca="1" si="78"/>
        <v/>
      </c>
      <c r="P1180" t="str">
        <f t="shared" si="79"/>
        <v/>
      </c>
    </row>
    <row r="1181" spans="1:16" x14ac:dyDescent="0.3">
      <c r="A1181" t="s">
        <v>9109</v>
      </c>
      <c r="B1181" t="str">
        <f>IFERROR(VLOOKUP(A1181,'[1]TS Autopress'!$1:$1048576,2,0),"")</f>
        <v/>
      </c>
      <c r="C1181" s="19" t="str">
        <f>IFERROR(VLOOKUP(A1181,'[1]TS Autopress'!$1:$1048576,3,0),"")</f>
        <v/>
      </c>
      <c r="D1181" s="20">
        <v>17000000</v>
      </c>
      <c r="E1181" s="20">
        <v>13800000</v>
      </c>
      <c r="F1181" s="13" t="s">
        <v>4033</v>
      </c>
      <c r="G1181" s="20">
        <v>17000000</v>
      </c>
      <c r="H1181" s="20">
        <v>16490000</v>
      </c>
      <c r="I1181" s="20">
        <v>15980000</v>
      </c>
      <c r="J1181" s="20">
        <v>15300000</v>
      </c>
      <c r="K1181" s="25">
        <v>16490000</v>
      </c>
      <c r="L1181" s="20">
        <f t="shared" si="76"/>
        <v>-510000</v>
      </c>
      <c r="M1181" s="22">
        <f t="shared" si="77"/>
        <v>0.81176470588235294</v>
      </c>
      <c r="N1181" s="23" t="str">
        <f>IFERROR(VLOOKUP(A1181,'[1]CT AR'!$1:$1048576,2,0),"")</f>
        <v/>
      </c>
      <c r="O1181" s="24" t="str">
        <f t="shared" ca="1" si="78"/>
        <v/>
      </c>
      <c r="P1181" t="str">
        <f t="shared" si="79"/>
        <v/>
      </c>
    </row>
    <row r="1182" spans="1:16" x14ac:dyDescent="0.3">
      <c r="A1182" t="s">
        <v>9111</v>
      </c>
      <c r="B1182" t="str">
        <f>IFERROR(VLOOKUP(A1182,'[1]TS Autopress'!$1:$1048576,2,0),"")</f>
        <v/>
      </c>
      <c r="C1182" s="19" t="str">
        <f>IFERROR(VLOOKUP(A1182,'[1]TS Autopress'!$1:$1048576,3,0),"")</f>
        <v/>
      </c>
      <c r="D1182" s="20">
        <v>24100000</v>
      </c>
      <c r="E1182" s="20">
        <v>19800000</v>
      </c>
      <c r="F1182" s="13" t="s">
        <v>4033</v>
      </c>
      <c r="G1182" s="20">
        <v>24100000</v>
      </c>
      <c r="H1182" s="20">
        <v>23377000</v>
      </c>
      <c r="I1182" s="20">
        <v>22654000</v>
      </c>
      <c r="J1182" s="20">
        <v>21690000</v>
      </c>
      <c r="K1182" s="25">
        <v>23990000</v>
      </c>
      <c r="L1182" s="20">
        <f t="shared" si="76"/>
        <v>-110000</v>
      </c>
      <c r="M1182" s="22">
        <f t="shared" si="77"/>
        <v>0.82157676348547715</v>
      </c>
      <c r="N1182" s="23" t="str">
        <f>IFERROR(VLOOKUP(A1182,'[1]CT AR'!$1:$1048576,2,0),"")</f>
        <v/>
      </c>
      <c r="O1182" s="24" t="str">
        <f t="shared" ca="1" si="78"/>
        <v/>
      </c>
      <c r="P1182" t="str">
        <f t="shared" si="79"/>
        <v/>
      </c>
    </row>
    <row r="1183" spans="1:16" x14ac:dyDescent="0.3">
      <c r="A1183" t="s">
        <v>8629</v>
      </c>
      <c r="B1183" t="str">
        <f>IFERROR(VLOOKUP(A1183,'[1]TS Autopress'!$1:$1048576,2,0),"")</f>
        <v/>
      </c>
      <c r="C1183" s="19" t="str">
        <f>IFERROR(VLOOKUP(A1183,'[1]TS Autopress'!$1:$1048576,3,0),"")</f>
        <v/>
      </c>
      <c r="D1183" s="20">
        <v>57000000</v>
      </c>
      <c r="E1183" s="20">
        <v>46000000</v>
      </c>
      <c r="F1183" s="13" t="s">
        <v>4033</v>
      </c>
      <c r="G1183" s="20">
        <v>57000000</v>
      </c>
      <c r="H1183" s="20">
        <v>55290000</v>
      </c>
      <c r="I1183" s="20">
        <v>53580000</v>
      </c>
      <c r="J1183" s="20">
        <v>51300000</v>
      </c>
      <c r="K1183" s="25">
        <v>55990000</v>
      </c>
      <c r="L1183" s="20">
        <f t="shared" si="76"/>
        <v>-1010000</v>
      </c>
      <c r="M1183" s="22">
        <f t="shared" si="77"/>
        <v>0.80701754385964908</v>
      </c>
      <c r="N1183" s="23" t="str">
        <f>IFERROR(VLOOKUP(A1183,'[1]CT AR'!$1:$1048576,2,0),"")</f>
        <v/>
      </c>
      <c r="O1183" s="24" t="str">
        <f t="shared" ca="1" si="78"/>
        <v/>
      </c>
      <c r="P1183" t="str">
        <f t="shared" si="79"/>
        <v/>
      </c>
    </row>
    <row r="1184" spans="1:16" x14ac:dyDescent="0.3">
      <c r="A1184" t="s">
        <v>9115</v>
      </c>
      <c r="B1184" t="str">
        <f>IFERROR(VLOOKUP(A1184,'[1]TS Autopress'!$1:$1048576,2,0),"")</f>
        <v/>
      </c>
      <c r="C1184" s="19" t="str">
        <f>IFERROR(VLOOKUP(A1184,'[1]TS Autopress'!$1:$1048576,3,0),"")</f>
        <v/>
      </c>
      <c r="D1184" s="20">
        <v>19500000</v>
      </c>
      <c r="E1184" s="20">
        <v>15500000</v>
      </c>
      <c r="F1184" s="13" t="s">
        <v>4033</v>
      </c>
      <c r="G1184" s="20">
        <v>19500000</v>
      </c>
      <c r="H1184" s="20">
        <v>18915000</v>
      </c>
      <c r="I1184" s="20">
        <v>18330000</v>
      </c>
      <c r="J1184" s="20">
        <v>17550000</v>
      </c>
      <c r="K1184" s="25">
        <v>18990000</v>
      </c>
      <c r="L1184" s="20">
        <f t="shared" si="76"/>
        <v>-510000</v>
      </c>
      <c r="M1184" s="22">
        <f t="shared" si="77"/>
        <v>0.79487179487179482</v>
      </c>
      <c r="N1184" s="23" t="str">
        <f>IFERROR(VLOOKUP(A1184,'[1]CT AR'!$1:$1048576,2,0),"")</f>
        <v/>
      </c>
      <c r="O1184" s="24" t="str">
        <f t="shared" ca="1" si="78"/>
        <v/>
      </c>
      <c r="P1184" t="str">
        <f t="shared" si="79"/>
        <v/>
      </c>
    </row>
    <row r="1185" spans="1:16" x14ac:dyDescent="0.3">
      <c r="A1185" t="s">
        <v>9117</v>
      </c>
      <c r="B1185" t="str">
        <f>IFERROR(VLOOKUP(A1185,'[1]TS Autopress'!$1:$1048576,2,0),"")</f>
        <v/>
      </c>
      <c r="C1185" s="19" t="str">
        <f>IFERROR(VLOOKUP(A1185,'[1]TS Autopress'!$1:$1048576,3,0),"")</f>
        <v/>
      </c>
      <c r="D1185" s="20">
        <v>12800000</v>
      </c>
      <c r="E1185" s="20">
        <v>10500000</v>
      </c>
      <c r="F1185" s="13" t="s">
        <v>4033</v>
      </c>
      <c r="G1185" s="20">
        <v>12800000</v>
      </c>
      <c r="H1185" s="20">
        <v>12416000</v>
      </c>
      <c r="I1185" s="20">
        <v>12032000</v>
      </c>
      <c r="J1185" s="20">
        <v>11520000</v>
      </c>
      <c r="K1185" s="25">
        <v>12790000</v>
      </c>
      <c r="L1185" s="20">
        <f t="shared" si="76"/>
        <v>-10000</v>
      </c>
      <c r="M1185" s="22">
        <f t="shared" si="77"/>
        <v>0.8203125</v>
      </c>
      <c r="N1185" s="23" t="str">
        <f>IFERROR(VLOOKUP(A1185,'[1]CT AR'!$1:$1048576,2,0),"")</f>
        <v/>
      </c>
      <c r="O1185" s="24" t="str">
        <f t="shared" ca="1" si="78"/>
        <v/>
      </c>
      <c r="P1185" t="str">
        <f t="shared" si="79"/>
        <v/>
      </c>
    </row>
    <row r="1186" spans="1:16" x14ac:dyDescent="0.3">
      <c r="A1186" t="s">
        <v>9119</v>
      </c>
      <c r="B1186" t="str">
        <f>IFERROR(VLOOKUP(A1186,'[1]TS Autopress'!$1:$1048576,2,0),"")</f>
        <v/>
      </c>
      <c r="C1186" s="19" t="str">
        <f>IFERROR(VLOOKUP(A1186,'[1]TS Autopress'!$1:$1048576,3,0),"")</f>
        <v/>
      </c>
      <c r="D1186" s="20">
        <v>12500000</v>
      </c>
      <c r="E1186" s="20">
        <v>10600000</v>
      </c>
      <c r="F1186" s="13" t="s">
        <v>5398</v>
      </c>
      <c r="G1186" s="20">
        <v>12875000</v>
      </c>
      <c r="H1186" s="20">
        <v>12500000</v>
      </c>
      <c r="I1186" s="20">
        <v>12375000</v>
      </c>
      <c r="J1186" s="20">
        <v>11625000</v>
      </c>
      <c r="K1186" s="25">
        <v>12790000</v>
      </c>
      <c r="L1186" s="20">
        <f t="shared" si="76"/>
        <v>290000</v>
      </c>
      <c r="M1186" s="22">
        <f t="shared" si="77"/>
        <v>0.84799999999999998</v>
      </c>
      <c r="N1186" s="23" t="str">
        <f>IFERROR(VLOOKUP(A1186,'[1]CT AR'!$1:$1048576,2,0),"")</f>
        <v/>
      </c>
      <c r="O1186" s="24" t="str">
        <f t="shared" ca="1" si="78"/>
        <v/>
      </c>
      <c r="P1186" t="str">
        <f t="shared" si="79"/>
        <v/>
      </c>
    </row>
    <row r="1187" spans="1:16" x14ac:dyDescent="0.3">
      <c r="A1187" t="s">
        <v>9122</v>
      </c>
      <c r="B1187" t="str">
        <f>IFERROR(VLOOKUP(A1187,'[1]TS Autopress'!$1:$1048576,2,0),"")</f>
        <v/>
      </c>
      <c r="C1187" s="19" t="str">
        <f>IFERROR(VLOOKUP(A1187,'[1]TS Autopress'!$1:$1048576,3,0),"")</f>
        <v/>
      </c>
      <c r="D1187" s="20">
        <v>14700000</v>
      </c>
      <c r="E1187" s="20">
        <v>11500000</v>
      </c>
      <c r="F1187" s="13" t="s">
        <v>5398</v>
      </c>
      <c r="G1187" s="20">
        <v>15141000</v>
      </c>
      <c r="H1187" s="20">
        <v>14700000</v>
      </c>
      <c r="I1187" s="20">
        <v>14553000</v>
      </c>
      <c r="J1187" s="20">
        <v>13671000</v>
      </c>
      <c r="K1187" s="25">
        <v>13990000</v>
      </c>
      <c r="L1187" s="20">
        <f t="shared" si="76"/>
        <v>-710000</v>
      </c>
      <c r="M1187" s="22">
        <f t="shared" si="77"/>
        <v>0.78231292517006801</v>
      </c>
      <c r="N1187" s="23" t="str">
        <f>IFERROR(VLOOKUP(A1187,'[1]CT AR'!$1:$1048576,2,0),"")</f>
        <v/>
      </c>
      <c r="O1187" s="24" t="str">
        <f t="shared" ca="1" si="78"/>
        <v/>
      </c>
      <c r="P1187" t="str">
        <f t="shared" si="79"/>
        <v/>
      </c>
    </row>
    <row r="1188" spans="1:16" x14ac:dyDescent="0.3">
      <c r="A1188" t="s">
        <v>9122</v>
      </c>
      <c r="B1188" t="str">
        <f>IFERROR(VLOOKUP(A1188,'[1]TS Autopress'!$1:$1048576,2,0),"")</f>
        <v/>
      </c>
      <c r="C1188" s="19" t="str">
        <f>IFERROR(VLOOKUP(A1188,'[1]TS Autopress'!$1:$1048576,3,0),"")</f>
        <v/>
      </c>
      <c r="D1188" s="20">
        <v>14700000</v>
      </c>
      <c r="E1188" s="20">
        <v>11800000</v>
      </c>
      <c r="F1188" s="13" t="s">
        <v>5398</v>
      </c>
      <c r="G1188" s="20">
        <v>15141000</v>
      </c>
      <c r="H1188" s="20">
        <v>14700000</v>
      </c>
      <c r="I1188" s="20">
        <v>14553000</v>
      </c>
      <c r="J1188" s="20">
        <v>13671000</v>
      </c>
      <c r="K1188" s="25">
        <v>14190000</v>
      </c>
      <c r="L1188" s="20">
        <f t="shared" si="76"/>
        <v>-510000</v>
      </c>
      <c r="M1188" s="22">
        <f t="shared" si="77"/>
        <v>0.80272108843537415</v>
      </c>
      <c r="N1188" s="23" t="str">
        <f>IFERROR(VLOOKUP(A1188,'[1]CT AR'!$1:$1048576,2,0),"")</f>
        <v/>
      </c>
      <c r="O1188" s="24" t="str">
        <f t="shared" ca="1" si="78"/>
        <v/>
      </c>
      <c r="P1188" t="str">
        <f t="shared" si="79"/>
        <v/>
      </c>
    </row>
    <row r="1189" spans="1:16" x14ac:dyDescent="0.3">
      <c r="A1189" t="s">
        <v>9124</v>
      </c>
      <c r="B1189" t="str">
        <f>IFERROR(VLOOKUP(A1189,'[1]TS Autopress'!$1:$1048576,2,0),"")</f>
        <v/>
      </c>
      <c r="C1189" s="19" t="str">
        <f>IFERROR(VLOOKUP(A1189,'[1]TS Autopress'!$1:$1048576,3,0),"")</f>
        <v/>
      </c>
      <c r="D1189" s="20">
        <v>14700000</v>
      </c>
      <c r="E1189" s="20">
        <v>12600000</v>
      </c>
      <c r="F1189" s="13" t="s">
        <v>5399</v>
      </c>
      <c r="G1189" s="20">
        <v>13671000</v>
      </c>
      <c r="H1189" s="20">
        <v>13230000</v>
      </c>
      <c r="I1189" s="20">
        <v>12495000</v>
      </c>
      <c r="J1189" s="20">
        <v>11760000</v>
      </c>
      <c r="K1189" s="25">
        <v>14690000</v>
      </c>
      <c r="L1189" s="20">
        <f t="shared" si="76"/>
        <v>-10000</v>
      </c>
      <c r="M1189" s="22">
        <f t="shared" si="77"/>
        <v>0.8571428571428571</v>
      </c>
      <c r="N1189" s="23" t="str">
        <f>IFERROR(VLOOKUP(A1189,'[1]CT AR'!$1:$1048576,2,0),"")</f>
        <v/>
      </c>
      <c r="O1189" s="24" t="str">
        <f t="shared" ca="1" si="78"/>
        <v/>
      </c>
      <c r="P1189" t="str">
        <f t="shared" si="79"/>
        <v/>
      </c>
    </row>
    <row r="1190" spans="1:16" x14ac:dyDescent="0.3">
      <c r="A1190" t="s">
        <v>8766</v>
      </c>
      <c r="B1190" t="str">
        <f>IFERROR(VLOOKUP(A1190,'[1]TS Autopress'!$1:$1048576,2,0),"")</f>
        <v/>
      </c>
      <c r="C1190" s="19" t="str">
        <f>IFERROR(VLOOKUP(A1190,'[1]TS Autopress'!$1:$1048576,3,0),"")</f>
        <v/>
      </c>
      <c r="D1190" s="20">
        <v>25300000</v>
      </c>
      <c r="E1190" s="20">
        <v>19500000</v>
      </c>
      <c r="F1190" s="13" t="s">
        <v>5399</v>
      </c>
      <c r="G1190" s="20">
        <v>23529000</v>
      </c>
      <c r="H1190" s="20">
        <v>22770000</v>
      </c>
      <c r="I1190" s="20">
        <v>21505000</v>
      </c>
      <c r="J1190" s="20">
        <v>20240000</v>
      </c>
      <c r="K1190" s="25">
        <v>24590000</v>
      </c>
      <c r="L1190" s="20">
        <f t="shared" si="76"/>
        <v>-710000</v>
      </c>
      <c r="M1190" s="22">
        <f t="shared" si="77"/>
        <v>0.77075098814229248</v>
      </c>
      <c r="N1190" s="23" t="str">
        <f>IFERROR(VLOOKUP(A1190,'[1]CT AR'!$1:$1048576,2,0),"")</f>
        <v/>
      </c>
      <c r="O1190" s="24" t="str">
        <f t="shared" ca="1" si="78"/>
        <v/>
      </c>
      <c r="P1190" t="str">
        <f t="shared" si="79"/>
        <v/>
      </c>
    </row>
    <row r="1191" spans="1:16" x14ac:dyDescent="0.3">
      <c r="A1191" t="s">
        <v>9129</v>
      </c>
      <c r="B1191" t="str">
        <f>IFERROR(VLOOKUP(A1191,'[1]TS Autopress'!$1:$1048576,2,0),"")</f>
        <v/>
      </c>
      <c r="C1191" s="19" t="str">
        <f>IFERROR(VLOOKUP(A1191,'[1]TS Autopress'!$1:$1048576,3,0),"")</f>
        <v/>
      </c>
      <c r="D1191" s="20">
        <v>13400000</v>
      </c>
      <c r="E1191" s="20">
        <v>10500000</v>
      </c>
      <c r="F1191" s="13" t="s">
        <v>5399</v>
      </c>
      <c r="G1191" s="20">
        <v>12462000</v>
      </c>
      <c r="H1191" s="20">
        <v>12060000</v>
      </c>
      <c r="I1191" s="20">
        <v>11390000</v>
      </c>
      <c r="J1191" s="20">
        <v>10720000</v>
      </c>
      <c r="K1191" s="25">
        <v>12990000</v>
      </c>
      <c r="L1191" s="20">
        <f t="shared" si="76"/>
        <v>-410000</v>
      </c>
      <c r="M1191" s="22">
        <f t="shared" si="77"/>
        <v>0.78358208955223885</v>
      </c>
      <c r="N1191" s="23" t="str">
        <f>IFERROR(VLOOKUP(A1191,'[1]CT AR'!$1:$1048576,2,0),"")</f>
        <v/>
      </c>
      <c r="O1191" s="24" t="str">
        <f t="shared" ca="1" si="78"/>
        <v/>
      </c>
      <c r="P1191" t="str">
        <f t="shared" si="79"/>
        <v/>
      </c>
    </row>
    <row r="1192" spans="1:16" x14ac:dyDescent="0.3">
      <c r="A1192" t="s">
        <v>9131</v>
      </c>
      <c r="B1192" t="str">
        <f>IFERROR(VLOOKUP(A1192,'[1]TS Autopress'!$1:$1048576,2,0),"")</f>
        <v/>
      </c>
      <c r="C1192" s="19" t="str">
        <f>IFERROR(VLOOKUP(A1192,'[1]TS Autopress'!$1:$1048576,3,0),"")</f>
        <v/>
      </c>
      <c r="D1192" s="20">
        <v>11300000</v>
      </c>
      <c r="E1192" s="20">
        <v>8700000</v>
      </c>
      <c r="F1192" s="13" t="s">
        <v>5399</v>
      </c>
      <c r="G1192" s="20">
        <v>10509000</v>
      </c>
      <c r="H1192" s="20">
        <v>10170000</v>
      </c>
      <c r="I1192" s="20">
        <v>9605000</v>
      </c>
      <c r="J1192" s="20">
        <v>9040000</v>
      </c>
      <c r="K1192" s="25">
        <v>10690000</v>
      </c>
      <c r="L1192" s="20">
        <f t="shared" si="76"/>
        <v>-610000</v>
      </c>
      <c r="M1192" s="22">
        <f t="shared" si="77"/>
        <v>0.76991150442477874</v>
      </c>
      <c r="N1192" s="23" t="str">
        <f>IFERROR(VLOOKUP(A1192,'[1]CT AR'!$1:$1048576,2,0),"")</f>
        <v/>
      </c>
      <c r="O1192" s="24" t="str">
        <f t="shared" ca="1" si="78"/>
        <v/>
      </c>
      <c r="P1192" t="str">
        <f t="shared" si="79"/>
        <v/>
      </c>
    </row>
    <row r="1193" spans="1:16" x14ac:dyDescent="0.3">
      <c r="A1193" t="s">
        <v>519</v>
      </c>
      <c r="B1193" t="str">
        <f>IFERROR(VLOOKUP(A1193,'[1]TS Autopress'!$1:$1048576,2,0),"")</f>
        <v/>
      </c>
      <c r="C1193" s="19" t="str">
        <f>IFERROR(VLOOKUP(A1193,'[1]TS Autopress'!$1:$1048576,3,0),"")</f>
        <v/>
      </c>
      <c r="D1193" s="20">
        <v>18500000</v>
      </c>
      <c r="E1193" s="20">
        <v>15500000</v>
      </c>
      <c r="F1193" s="13" t="s">
        <v>5399</v>
      </c>
      <c r="G1193" s="20">
        <v>17205000</v>
      </c>
      <c r="H1193" s="20">
        <v>16650000</v>
      </c>
      <c r="I1193" s="20">
        <v>15725000</v>
      </c>
      <c r="J1193" s="20">
        <v>14800000</v>
      </c>
      <c r="K1193" s="25">
        <v>18890000</v>
      </c>
      <c r="L1193" s="20">
        <f t="shared" si="76"/>
        <v>390000</v>
      </c>
      <c r="M1193" s="22">
        <f t="shared" si="77"/>
        <v>0.83783783783783783</v>
      </c>
      <c r="N1193" s="23">
        <f>IFERROR(VLOOKUP(A1193,'[1]CT AR'!$1:$1048576,2,0),"")</f>
        <v>45944.425000000003</v>
      </c>
      <c r="O1193" s="24">
        <f t="shared" ca="1" si="78"/>
        <v>250.57499999999709</v>
      </c>
      <c r="P1193" t="str">
        <f t="shared" si="79"/>
        <v>SOBRE MERCADO</v>
      </c>
    </row>
    <row r="1194" spans="1:16" x14ac:dyDescent="0.3">
      <c r="A1194" t="s">
        <v>9134</v>
      </c>
      <c r="B1194" t="str">
        <f>IFERROR(VLOOKUP(A1194,'[1]TS Autopress'!$1:$1048576,2,0),"")</f>
        <v/>
      </c>
      <c r="C1194" s="19" t="str">
        <f>IFERROR(VLOOKUP(A1194,'[1]TS Autopress'!$1:$1048576,3,0),"")</f>
        <v/>
      </c>
      <c r="D1194" s="20">
        <v>12300000</v>
      </c>
      <c r="E1194" s="20">
        <v>10500000</v>
      </c>
      <c r="F1194" s="13" t="s">
        <v>5398</v>
      </c>
      <c r="G1194" s="20">
        <v>12669000</v>
      </c>
      <c r="H1194" s="20">
        <v>12300000</v>
      </c>
      <c r="I1194" s="20">
        <v>12177000</v>
      </c>
      <c r="J1194" s="20">
        <v>11439000</v>
      </c>
      <c r="K1194" s="25">
        <v>12690000</v>
      </c>
      <c r="L1194" s="20">
        <f t="shared" si="76"/>
        <v>390000</v>
      </c>
      <c r="M1194" s="22">
        <f t="shared" si="77"/>
        <v>0.85365853658536583</v>
      </c>
      <c r="N1194" s="23" t="str">
        <f>IFERROR(VLOOKUP(A1194,'[1]CT AR'!$1:$1048576,2,0),"")</f>
        <v/>
      </c>
      <c r="O1194" s="24" t="str">
        <f t="shared" ca="1" si="78"/>
        <v/>
      </c>
      <c r="P1194" t="str">
        <f t="shared" si="79"/>
        <v/>
      </c>
    </row>
    <row r="1195" spans="1:16" x14ac:dyDescent="0.3">
      <c r="A1195" t="s">
        <v>5951</v>
      </c>
      <c r="B1195" t="str">
        <f>IFERROR(VLOOKUP(A1195,'[1]TS Autopress'!$1:$1048576,2,0),"")</f>
        <v/>
      </c>
      <c r="C1195" s="19" t="str">
        <f>IFERROR(VLOOKUP(A1195,'[1]TS Autopress'!$1:$1048576,3,0),"")</f>
        <v/>
      </c>
      <c r="D1195" s="20">
        <v>13200000</v>
      </c>
      <c r="E1195" s="20">
        <v>11000000</v>
      </c>
      <c r="F1195" s="13" t="s">
        <v>4033</v>
      </c>
      <c r="G1195" s="20">
        <v>13200000</v>
      </c>
      <c r="H1195" s="20">
        <v>12804000</v>
      </c>
      <c r="I1195" s="20">
        <v>12408000</v>
      </c>
      <c r="J1195" s="20">
        <v>11880000</v>
      </c>
      <c r="K1195" s="25">
        <v>12990000</v>
      </c>
      <c r="L1195" s="20">
        <f t="shared" si="76"/>
        <v>-210000</v>
      </c>
      <c r="M1195" s="22">
        <f t="shared" si="77"/>
        <v>0.83333333333333337</v>
      </c>
      <c r="N1195" s="23" t="str">
        <f>IFERROR(VLOOKUP(A1195,'[1]CT AR'!$1:$1048576,2,0),"")</f>
        <v/>
      </c>
      <c r="O1195" s="24" t="str">
        <f t="shared" ca="1" si="78"/>
        <v/>
      </c>
      <c r="P1195" t="str">
        <f t="shared" si="79"/>
        <v/>
      </c>
    </row>
    <row r="1196" spans="1:16" x14ac:dyDescent="0.3">
      <c r="A1196" t="s">
        <v>9138</v>
      </c>
      <c r="B1196" t="str">
        <f>IFERROR(VLOOKUP(A1196,'[1]TS Autopress'!$1:$1048576,2,0),"")</f>
        <v/>
      </c>
      <c r="C1196" s="19" t="str">
        <f>IFERROR(VLOOKUP(A1196,'[1]TS Autopress'!$1:$1048576,3,0),"")</f>
        <v/>
      </c>
      <c r="D1196" s="20">
        <v>8700000</v>
      </c>
      <c r="E1196" s="20">
        <v>7000000</v>
      </c>
      <c r="F1196" s="13" t="s">
        <v>4033</v>
      </c>
      <c r="G1196" s="20">
        <v>8700000</v>
      </c>
      <c r="H1196" s="20">
        <v>8439000</v>
      </c>
      <c r="I1196" s="20">
        <v>8178000</v>
      </c>
      <c r="J1196" s="20">
        <v>7830000</v>
      </c>
      <c r="K1196" s="25">
        <v>8490000</v>
      </c>
      <c r="L1196" s="20">
        <f t="shared" si="76"/>
        <v>-210000</v>
      </c>
      <c r="M1196" s="22">
        <f t="shared" si="77"/>
        <v>0.8045977011494253</v>
      </c>
      <c r="N1196" s="23" t="str">
        <f>IFERROR(VLOOKUP(A1196,'[1]CT AR'!$1:$1048576,2,0),"")</f>
        <v/>
      </c>
      <c r="O1196" s="24" t="str">
        <f t="shared" ca="1" si="78"/>
        <v/>
      </c>
      <c r="P1196" t="str">
        <f t="shared" si="79"/>
        <v/>
      </c>
    </row>
    <row r="1197" spans="1:16" x14ac:dyDescent="0.3">
      <c r="A1197" t="s">
        <v>9140</v>
      </c>
      <c r="B1197" t="str">
        <f>IFERROR(VLOOKUP(A1197,'[1]TS Autopress'!$1:$1048576,2,0),"")</f>
        <v/>
      </c>
      <c r="C1197" s="19" t="str">
        <f>IFERROR(VLOOKUP(A1197,'[1]TS Autopress'!$1:$1048576,3,0),"")</f>
        <v/>
      </c>
      <c r="D1197" s="20">
        <v>30400000</v>
      </c>
      <c r="E1197" s="20">
        <v>23000000</v>
      </c>
      <c r="F1197" s="13" t="s">
        <v>5399</v>
      </c>
      <c r="G1197" s="20">
        <v>28272000</v>
      </c>
      <c r="H1197" s="20">
        <v>27360000</v>
      </c>
      <c r="I1197" s="20">
        <v>25840000</v>
      </c>
      <c r="J1197" s="20">
        <v>24320000</v>
      </c>
      <c r="K1197" s="25">
        <v>28990000</v>
      </c>
      <c r="L1197" s="20">
        <f t="shared" si="76"/>
        <v>-1410000</v>
      </c>
      <c r="M1197" s="22">
        <f t="shared" si="77"/>
        <v>0.75657894736842102</v>
      </c>
      <c r="N1197" s="23" t="str">
        <f>IFERROR(VLOOKUP(A1197,'[1]CT AR'!$1:$1048576,2,0),"")</f>
        <v/>
      </c>
      <c r="O1197" s="24" t="str">
        <f t="shared" ca="1" si="78"/>
        <v/>
      </c>
      <c r="P1197" t="str">
        <f t="shared" si="79"/>
        <v/>
      </c>
    </row>
    <row r="1198" spans="1:16" x14ac:dyDescent="0.3">
      <c r="A1198" t="s">
        <v>9144</v>
      </c>
      <c r="B1198" t="str">
        <f>IFERROR(VLOOKUP(A1198,'[1]TS Autopress'!$1:$1048576,2,0),"")</f>
        <v/>
      </c>
      <c r="C1198" s="19" t="str">
        <f>IFERROR(VLOOKUP(A1198,'[1]TS Autopress'!$1:$1048576,3,0),"")</f>
        <v/>
      </c>
      <c r="D1198" s="20">
        <v>9800000</v>
      </c>
      <c r="E1198" s="20">
        <v>7500000</v>
      </c>
      <c r="F1198" s="13" t="s">
        <v>5399</v>
      </c>
      <c r="G1198" s="20">
        <v>9114000</v>
      </c>
      <c r="H1198" s="20">
        <v>8820000</v>
      </c>
      <c r="I1198" s="20">
        <v>8330000</v>
      </c>
      <c r="J1198" s="20">
        <v>7840000</v>
      </c>
      <c r="K1198" s="25">
        <v>9290000</v>
      </c>
      <c r="L1198" s="20">
        <f t="shared" si="76"/>
        <v>-510000</v>
      </c>
      <c r="M1198" s="22">
        <f t="shared" si="77"/>
        <v>0.76530612244897955</v>
      </c>
      <c r="N1198" s="23" t="str">
        <f>IFERROR(VLOOKUP(A1198,'[1]CT AR'!$1:$1048576,2,0),"")</f>
        <v/>
      </c>
      <c r="O1198" s="24" t="str">
        <f t="shared" ca="1" si="78"/>
        <v/>
      </c>
      <c r="P1198" t="str">
        <f t="shared" si="79"/>
        <v/>
      </c>
    </row>
    <row r="1199" spans="1:16" x14ac:dyDescent="0.3">
      <c r="A1199" t="s">
        <v>9148</v>
      </c>
      <c r="B1199" t="str">
        <f>IFERROR(VLOOKUP(A1199,'[1]TS Autopress'!$1:$1048576,2,0),"")</f>
        <v/>
      </c>
      <c r="C1199" s="19" t="str">
        <f>IFERROR(VLOOKUP(A1199,'[1]TS Autopress'!$1:$1048576,3,0),"")</f>
        <v/>
      </c>
      <c r="D1199" s="20">
        <v>15000000</v>
      </c>
      <c r="E1199" s="20">
        <v>12000000</v>
      </c>
      <c r="F1199" s="13" t="s">
        <v>5399</v>
      </c>
      <c r="G1199" s="20">
        <v>13950000</v>
      </c>
      <c r="H1199" s="20">
        <v>13500000</v>
      </c>
      <c r="I1199" s="20">
        <v>12750000</v>
      </c>
      <c r="J1199" s="20">
        <v>12000000</v>
      </c>
      <c r="K1199" s="25">
        <v>13990000</v>
      </c>
      <c r="L1199" s="20">
        <f t="shared" si="76"/>
        <v>-1010000</v>
      </c>
      <c r="M1199" s="22">
        <f t="shared" si="77"/>
        <v>0.8</v>
      </c>
      <c r="N1199" s="23" t="str">
        <f>IFERROR(VLOOKUP(A1199,'[1]CT AR'!$1:$1048576,2,0),"")</f>
        <v/>
      </c>
      <c r="O1199" s="24" t="str">
        <f t="shared" ca="1" si="78"/>
        <v/>
      </c>
      <c r="P1199" t="str">
        <f t="shared" si="79"/>
        <v/>
      </c>
    </row>
    <row r="1200" spans="1:16" x14ac:dyDescent="0.3">
      <c r="A1200" t="s">
        <v>9150</v>
      </c>
      <c r="B1200" t="str">
        <f>IFERROR(VLOOKUP(A1200,'[1]TS Autopress'!$1:$1048576,2,0),"")</f>
        <v/>
      </c>
      <c r="C1200" s="19" t="str">
        <f>IFERROR(VLOOKUP(A1200,'[1]TS Autopress'!$1:$1048576,3,0),"")</f>
        <v/>
      </c>
      <c r="D1200" s="20">
        <v>12800000</v>
      </c>
      <c r="E1200" s="20">
        <v>10500000</v>
      </c>
      <c r="F1200" s="13" t="s">
        <v>5399</v>
      </c>
      <c r="G1200" s="20">
        <v>11904000</v>
      </c>
      <c r="H1200" s="20">
        <v>11520000</v>
      </c>
      <c r="I1200" s="20">
        <v>10880000</v>
      </c>
      <c r="J1200" s="20">
        <v>10240000</v>
      </c>
      <c r="K1200" s="25">
        <v>12990000</v>
      </c>
      <c r="L1200" s="20">
        <f t="shared" si="76"/>
        <v>190000</v>
      </c>
      <c r="M1200" s="22">
        <f t="shared" si="77"/>
        <v>0.8203125</v>
      </c>
      <c r="N1200" s="23" t="str">
        <f>IFERROR(VLOOKUP(A1200,'[1]CT AR'!$1:$1048576,2,0),"")</f>
        <v/>
      </c>
      <c r="O1200" s="24" t="str">
        <f t="shared" ca="1" si="78"/>
        <v/>
      </c>
      <c r="P1200" t="str">
        <f t="shared" si="79"/>
        <v/>
      </c>
    </row>
    <row r="1201" spans="1:16" x14ac:dyDescent="0.3">
      <c r="A1201" t="s">
        <v>9154</v>
      </c>
      <c r="B1201" t="str">
        <f>IFERROR(VLOOKUP(A1201,'[1]TS Autopress'!$1:$1048576,2,0),"")</f>
        <v/>
      </c>
      <c r="C1201" s="19" t="str">
        <f>IFERROR(VLOOKUP(A1201,'[1]TS Autopress'!$1:$1048576,3,0),"")</f>
        <v/>
      </c>
      <c r="D1201" s="20">
        <v>10700000</v>
      </c>
      <c r="E1201" s="20">
        <v>8600000</v>
      </c>
      <c r="F1201" s="13" t="s">
        <v>4033</v>
      </c>
      <c r="G1201" s="20">
        <v>10700000</v>
      </c>
      <c r="H1201" s="20">
        <v>10379000</v>
      </c>
      <c r="I1201" s="20">
        <v>10058000</v>
      </c>
      <c r="J1201" s="20">
        <v>9630000</v>
      </c>
      <c r="K1201" s="25">
        <v>10490000</v>
      </c>
      <c r="L1201" s="20">
        <f t="shared" si="76"/>
        <v>-210000</v>
      </c>
      <c r="M1201" s="22">
        <f t="shared" si="77"/>
        <v>0.80373831775700932</v>
      </c>
      <c r="N1201" s="23" t="str">
        <f>IFERROR(VLOOKUP(A1201,'[1]CT AR'!$1:$1048576,2,0),"")</f>
        <v/>
      </c>
      <c r="O1201" s="24" t="str">
        <f t="shared" ca="1" si="78"/>
        <v/>
      </c>
      <c r="P1201" t="str">
        <f t="shared" si="79"/>
        <v/>
      </c>
    </row>
    <row r="1202" spans="1:16" x14ac:dyDescent="0.3">
      <c r="A1202" t="s">
        <v>8850</v>
      </c>
      <c r="B1202" t="str">
        <f>IFERROR(VLOOKUP(A1202,'[1]TS Autopress'!$1:$1048576,2,0),"")</f>
        <v/>
      </c>
      <c r="C1202" s="19" t="str">
        <f>IFERROR(VLOOKUP(A1202,'[1]TS Autopress'!$1:$1048576,3,0),"")</f>
        <v/>
      </c>
      <c r="D1202" s="20">
        <v>20300000</v>
      </c>
      <c r="E1202" s="20">
        <v>15800000</v>
      </c>
      <c r="F1202" s="13" t="s">
        <v>4033</v>
      </c>
      <c r="G1202" s="20">
        <v>20300000</v>
      </c>
      <c r="H1202" s="20">
        <v>19691000</v>
      </c>
      <c r="I1202" s="20">
        <v>19082000</v>
      </c>
      <c r="J1202" s="20">
        <v>18270000</v>
      </c>
      <c r="K1202" s="25">
        <v>19990000</v>
      </c>
      <c r="L1202" s="20">
        <f t="shared" si="76"/>
        <v>-310000</v>
      </c>
      <c r="M1202" s="22">
        <f t="shared" si="77"/>
        <v>0.77832512315270941</v>
      </c>
      <c r="N1202" s="23" t="str">
        <f>IFERROR(VLOOKUP(A1202,'[1]CT AR'!$1:$1048576,2,0),"")</f>
        <v/>
      </c>
      <c r="O1202" s="24" t="str">
        <f t="shared" ca="1" si="78"/>
        <v/>
      </c>
      <c r="P1202" t="str">
        <f t="shared" si="79"/>
        <v/>
      </c>
    </row>
    <row r="1203" spans="1:16" x14ac:dyDescent="0.3">
      <c r="A1203" t="s">
        <v>8674</v>
      </c>
      <c r="B1203" t="str">
        <f>IFERROR(VLOOKUP(A1203,'[1]TS Autopress'!$1:$1048576,2,0),"")</f>
        <v/>
      </c>
      <c r="C1203" s="19" t="str">
        <f>IFERROR(VLOOKUP(A1203,'[1]TS Autopress'!$1:$1048576,3,0),"")</f>
        <v/>
      </c>
      <c r="D1203" s="20">
        <v>11400000</v>
      </c>
      <c r="E1203" s="20">
        <v>9300000</v>
      </c>
      <c r="F1203" s="13" t="s">
        <v>4033</v>
      </c>
      <c r="G1203" s="20">
        <v>11400000</v>
      </c>
      <c r="H1203" s="20">
        <v>11058000</v>
      </c>
      <c r="I1203" s="20">
        <v>10716000</v>
      </c>
      <c r="J1203" s="20">
        <v>10260000</v>
      </c>
      <c r="K1203" s="25">
        <v>11390000</v>
      </c>
      <c r="L1203" s="20">
        <f t="shared" si="76"/>
        <v>-10000</v>
      </c>
      <c r="M1203" s="22">
        <f t="shared" si="77"/>
        <v>0.81578947368421051</v>
      </c>
      <c r="N1203" s="23" t="str">
        <f>IFERROR(VLOOKUP(A1203,'[1]CT AR'!$1:$1048576,2,0),"")</f>
        <v/>
      </c>
      <c r="O1203" s="24" t="str">
        <f t="shared" ca="1" si="78"/>
        <v/>
      </c>
      <c r="P1203" t="str">
        <f t="shared" si="79"/>
        <v/>
      </c>
    </row>
    <row r="1204" spans="1:16" x14ac:dyDescent="0.3">
      <c r="A1204" t="s">
        <v>9156</v>
      </c>
      <c r="B1204" t="str">
        <f>IFERROR(VLOOKUP(A1204,'[1]TS Autopress'!$1:$1048576,2,0),"")</f>
        <v/>
      </c>
      <c r="C1204" s="19" t="str">
        <f>IFERROR(VLOOKUP(A1204,'[1]TS Autopress'!$1:$1048576,3,0),"")</f>
        <v/>
      </c>
      <c r="D1204" s="20">
        <v>29700000</v>
      </c>
      <c r="E1204" s="20">
        <v>21000000</v>
      </c>
      <c r="F1204" s="13" t="s">
        <v>4033</v>
      </c>
      <c r="G1204" s="20">
        <v>29700000</v>
      </c>
      <c r="H1204" s="20">
        <v>28809000</v>
      </c>
      <c r="I1204" s="20">
        <v>27918000</v>
      </c>
      <c r="J1204" s="20">
        <v>26730000</v>
      </c>
      <c r="K1204" s="25">
        <v>27290000</v>
      </c>
      <c r="L1204" s="20">
        <f t="shared" si="76"/>
        <v>-2410000</v>
      </c>
      <c r="M1204" s="22">
        <f t="shared" si="77"/>
        <v>0.70707070707070707</v>
      </c>
      <c r="N1204" s="23" t="str">
        <f>IFERROR(VLOOKUP(A1204,'[1]CT AR'!$1:$1048576,2,0),"")</f>
        <v/>
      </c>
      <c r="O1204" s="24" t="str">
        <f t="shared" ca="1" si="78"/>
        <v/>
      </c>
      <c r="P1204" t="str">
        <f t="shared" si="79"/>
        <v/>
      </c>
    </row>
    <row r="1205" spans="1:16" x14ac:dyDescent="0.3">
      <c r="A1205" t="s">
        <v>9164</v>
      </c>
      <c r="B1205" t="str">
        <f>IFERROR(VLOOKUP(A1205,'[1]TS Autopress'!$1:$1048576,2,0),"")</f>
        <v/>
      </c>
      <c r="C1205" s="19" t="str">
        <f>IFERROR(VLOOKUP(A1205,'[1]TS Autopress'!$1:$1048576,3,0),"")</f>
        <v/>
      </c>
      <c r="D1205" s="20">
        <v>11000000</v>
      </c>
      <c r="E1205" s="20">
        <v>9400000</v>
      </c>
      <c r="F1205" s="13" t="s">
        <v>5398</v>
      </c>
      <c r="G1205" s="20">
        <v>11330000</v>
      </c>
      <c r="H1205" s="20">
        <v>11000000</v>
      </c>
      <c r="I1205" s="20">
        <v>10890000</v>
      </c>
      <c r="J1205" s="20">
        <v>10230000</v>
      </c>
      <c r="K1205" s="25">
        <v>11290000</v>
      </c>
      <c r="L1205" s="20">
        <f t="shared" si="76"/>
        <v>290000</v>
      </c>
      <c r="M1205" s="22">
        <f t="shared" si="77"/>
        <v>0.8545454545454545</v>
      </c>
      <c r="N1205" s="23" t="str">
        <f>IFERROR(VLOOKUP(A1205,'[1]CT AR'!$1:$1048576,2,0),"")</f>
        <v/>
      </c>
      <c r="O1205" s="24" t="str">
        <f t="shared" ca="1" si="78"/>
        <v/>
      </c>
      <c r="P1205" t="str">
        <f t="shared" si="79"/>
        <v/>
      </c>
    </row>
    <row r="1206" spans="1:16" x14ac:dyDescent="0.3">
      <c r="A1206" t="s">
        <v>9166</v>
      </c>
      <c r="B1206" t="str">
        <f>IFERROR(VLOOKUP(A1206,'[1]TS Autopress'!$1:$1048576,2,0),"")</f>
        <v/>
      </c>
      <c r="C1206" s="19" t="str">
        <f>IFERROR(VLOOKUP(A1206,'[1]TS Autopress'!$1:$1048576,3,0),"")</f>
        <v/>
      </c>
      <c r="D1206" s="20">
        <v>13800000</v>
      </c>
      <c r="E1206" s="20">
        <v>11000000</v>
      </c>
      <c r="F1206" s="13" t="s">
        <v>4033</v>
      </c>
      <c r="G1206" s="20">
        <v>13800000</v>
      </c>
      <c r="H1206" s="20">
        <v>13386000</v>
      </c>
      <c r="I1206" s="20">
        <v>12972000</v>
      </c>
      <c r="J1206" s="20">
        <v>12420000</v>
      </c>
      <c r="K1206" s="25">
        <v>12990000</v>
      </c>
      <c r="L1206" s="20">
        <f t="shared" si="76"/>
        <v>-810000</v>
      </c>
      <c r="M1206" s="22">
        <f t="shared" si="77"/>
        <v>0.79710144927536231</v>
      </c>
      <c r="N1206" s="23" t="str">
        <f>IFERROR(VLOOKUP(A1206,'[1]CT AR'!$1:$1048576,2,0),"")</f>
        <v/>
      </c>
      <c r="O1206" s="24" t="str">
        <f t="shared" ca="1" si="78"/>
        <v/>
      </c>
      <c r="P1206" t="str">
        <f t="shared" si="79"/>
        <v/>
      </c>
    </row>
    <row r="1207" spans="1:16" x14ac:dyDescent="0.3">
      <c r="A1207" t="s">
        <v>9169</v>
      </c>
      <c r="B1207" t="str">
        <f>IFERROR(VLOOKUP(A1207,'[1]TS Autopress'!$1:$1048576,2,0),"")</f>
        <v/>
      </c>
      <c r="C1207" s="19" t="str">
        <f>IFERROR(VLOOKUP(A1207,'[1]TS Autopress'!$1:$1048576,3,0),"")</f>
        <v/>
      </c>
      <c r="D1207" s="20">
        <v>8800000</v>
      </c>
      <c r="E1207" s="20">
        <v>7400000</v>
      </c>
      <c r="F1207" s="13" t="s">
        <v>5398</v>
      </c>
      <c r="G1207" s="20">
        <v>9064000</v>
      </c>
      <c r="H1207" s="20">
        <v>8800000</v>
      </c>
      <c r="I1207" s="20">
        <v>8712000</v>
      </c>
      <c r="J1207" s="20">
        <v>8184000</v>
      </c>
      <c r="K1207" s="25">
        <v>8990000</v>
      </c>
      <c r="L1207" s="20">
        <f t="shared" si="76"/>
        <v>190000</v>
      </c>
      <c r="M1207" s="22">
        <f t="shared" si="77"/>
        <v>0.84090909090909094</v>
      </c>
      <c r="N1207" s="23" t="str">
        <f>IFERROR(VLOOKUP(A1207,'[1]CT AR'!$1:$1048576,2,0),"")</f>
        <v/>
      </c>
      <c r="O1207" s="24" t="str">
        <f t="shared" ca="1" si="78"/>
        <v/>
      </c>
      <c r="P1207" t="str">
        <f t="shared" si="79"/>
        <v/>
      </c>
    </row>
    <row r="1208" spans="1:16" x14ac:dyDescent="0.3">
      <c r="A1208" t="s">
        <v>9171</v>
      </c>
      <c r="B1208" t="str">
        <f>IFERROR(VLOOKUP(A1208,'[1]TS Autopress'!$1:$1048576,2,0),"")</f>
        <v/>
      </c>
      <c r="C1208" s="19" t="str">
        <f>IFERROR(VLOOKUP(A1208,'[1]TS Autopress'!$1:$1048576,3,0),"")</f>
        <v/>
      </c>
      <c r="D1208" s="20">
        <v>9400000</v>
      </c>
      <c r="E1208" s="20">
        <v>8000000</v>
      </c>
      <c r="F1208" s="13" t="s">
        <v>5398</v>
      </c>
      <c r="G1208" s="20">
        <v>9682000</v>
      </c>
      <c r="H1208" s="20">
        <v>9400000</v>
      </c>
      <c r="I1208" s="20">
        <v>9306000</v>
      </c>
      <c r="J1208" s="20">
        <v>8742000</v>
      </c>
      <c r="K1208" s="25">
        <v>9490000</v>
      </c>
      <c r="L1208" s="20">
        <f t="shared" si="76"/>
        <v>90000</v>
      </c>
      <c r="M1208" s="22">
        <f t="shared" si="77"/>
        <v>0.85106382978723405</v>
      </c>
      <c r="N1208" s="23" t="str">
        <f>IFERROR(VLOOKUP(A1208,'[1]CT AR'!$1:$1048576,2,0),"")</f>
        <v/>
      </c>
      <c r="O1208" s="24" t="str">
        <f t="shared" ca="1" si="78"/>
        <v/>
      </c>
      <c r="P1208" t="str">
        <f t="shared" si="79"/>
        <v/>
      </c>
    </row>
    <row r="1209" spans="1:16" x14ac:dyDescent="0.3">
      <c r="A1209" t="s">
        <v>9174</v>
      </c>
      <c r="B1209" t="str">
        <f>IFERROR(VLOOKUP(A1209,'[1]TS Autopress'!$1:$1048576,2,0),"")</f>
        <v/>
      </c>
      <c r="C1209" s="19" t="str">
        <f>IFERROR(VLOOKUP(A1209,'[1]TS Autopress'!$1:$1048576,3,0),"")</f>
        <v/>
      </c>
      <c r="D1209" s="20">
        <v>11900000</v>
      </c>
      <c r="E1209" s="20">
        <v>10200000</v>
      </c>
      <c r="F1209" s="13" t="s">
        <v>5398</v>
      </c>
      <c r="G1209" s="20">
        <v>12257000</v>
      </c>
      <c r="H1209" s="20">
        <v>11900000</v>
      </c>
      <c r="I1209" s="20">
        <v>11781000</v>
      </c>
      <c r="J1209" s="20">
        <v>11067000</v>
      </c>
      <c r="K1209" s="25">
        <v>11990000</v>
      </c>
      <c r="L1209" s="20">
        <f t="shared" si="76"/>
        <v>90000</v>
      </c>
      <c r="M1209" s="22">
        <f t="shared" si="77"/>
        <v>0.8571428571428571</v>
      </c>
      <c r="N1209" s="23" t="str">
        <f>IFERROR(VLOOKUP(A1209,'[1]CT AR'!$1:$1048576,2,0),"")</f>
        <v/>
      </c>
      <c r="O1209" s="24" t="str">
        <f t="shared" ca="1" si="78"/>
        <v/>
      </c>
      <c r="P1209" t="str">
        <f t="shared" si="79"/>
        <v/>
      </c>
    </row>
    <row r="1210" spans="1:16" x14ac:dyDescent="0.3">
      <c r="A1210" t="s">
        <v>9176</v>
      </c>
      <c r="B1210" t="str">
        <f>IFERROR(VLOOKUP(A1210,'[1]TS Autopress'!$1:$1048576,2,0),"")</f>
        <v/>
      </c>
      <c r="C1210" s="19" t="str">
        <f>IFERROR(VLOOKUP(A1210,'[1]TS Autopress'!$1:$1048576,3,0),"")</f>
        <v/>
      </c>
      <c r="D1210" s="20">
        <v>11400000</v>
      </c>
      <c r="E1210" s="20">
        <v>8000000</v>
      </c>
      <c r="F1210" s="13" t="s">
        <v>5398</v>
      </c>
      <c r="G1210" s="20">
        <v>11742000</v>
      </c>
      <c r="H1210" s="20">
        <v>11400000</v>
      </c>
      <c r="I1210" s="20">
        <v>11286000</v>
      </c>
      <c r="J1210" s="20">
        <v>10602000</v>
      </c>
      <c r="K1210" s="25">
        <v>10290000</v>
      </c>
      <c r="L1210" s="20">
        <f t="shared" si="76"/>
        <v>-1110000</v>
      </c>
      <c r="M1210" s="22">
        <f t="shared" si="77"/>
        <v>0.70175438596491224</v>
      </c>
      <c r="N1210" s="23" t="str">
        <f>IFERROR(VLOOKUP(A1210,'[1]CT AR'!$1:$1048576,2,0),"")</f>
        <v/>
      </c>
      <c r="O1210" s="24" t="str">
        <f t="shared" ca="1" si="78"/>
        <v/>
      </c>
      <c r="P1210" t="str">
        <f t="shared" si="79"/>
        <v/>
      </c>
    </row>
    <row r="1211" spans="1:16" x14ac:dyDescent="0.3">
      <c r="A1211" t="s">
        <v>9180</v>
      </c>
      <c r="B1211" t="str">
        <f>IFERROR(VLOOKUP(A1211,'[1]TS Autopress'!$1:$1048576,2,0),"")</f>
        <v/>
      </c>
      <c r="C1211" s="19" t="str">
        <f>IFERROR(VLOOKUP(A1211,'[1]TS Autopress'!$1:$1048576,3,0),"")</f>
        <v/>
      </c>
      <c r="D1211" s="20">
        <v>6900000</v>
      </c>
      <c r="E1211" s="20">
        <v>5500000</v>
      </c>
      <c r="F1211" s="13" t="s">
        <v>5398</v>
      </c>
      <c r="G1211" s="20">
        <v>7107000</v>
      </c>
      <c r="H1211" s="20">
        <v>6900000</v>
      </c>
      <c r="I1211" s="20">
        <v>6831000</v>
      </c>
      <c r="J1211" s="20">
        <v>6417000</v>
      </c>
      <c r="K1211" s="25">
        <v>6790000</v>
      </c>
      <c r="L1211" s="20">
        <f t="shared" si="76"/>
        <v>-110000</v>
      </c>
      <c r="M1211" s="22">
        <f t="shared" si="77"/>
        <v>0.79710144927536231</v>
      </c>
      <c r="N1211" s="23" t="str">
        <f>IFERROR(VLOOKUP(A1211,'[1]CT AR'!$1:$1048576,2,0),"")</f>
        <v/>
      </c>
      <c r="O1211" s="24" t="str">
        <f t="shared" ca="1" si="78"/>
        <v/>
      </c>
      <c r="P1211" t="str">
        <f t="shared" si="79"/>
        <v/>
      </c>
    </row>
    <row r="1212" spans="1:16" x14ac:dyDescent="0.3">
      <c r="A1212" t="s">
        <v>9182</v>
      </c>
      <c r="B1212" t="str">
        <f>IFERROR(VLOOKUP(A1212,'[1]TS Autopress'!$1:$1048576,2,0),"")</f>
        <v/>
      </c>
      <c r="C1212" s="19" t="str">
        <f>IFERROR(VLOOKUP(A1212,'[1]TS Autopress'!$1:$1048576,3,0),"")</f>
        <v/>
      </c>
      <c r="D1212" s="20">
        <v>11900000</v>
      </c>
      <c r="E1212" s="20">
        <v>10000000</v>
      </c>
      <c r="F1212" s="13" t="s">
        <v>5398</v>
      </c>
      <c r="G1212" s="20">
        <v>12257000</v>
      </c>
      <c r="H1212" s="20">
        <v>11900000</v>
      </c>
      <c r="I1212" s="20">
        <v>11781000</v>
      </c>
      <c r="J1212" s="20">
        <v>11067000</v>
      </c>
      <c r="K1212" s="25">
        <v>11990000</v>
      </c>
      <c r="L1212" s="20">
        <f t="shared" si="76"/>
        <v>90000</v>
      </c>
      <c r="M1212" s="22">
        <f t="shared" si="77"/>
        <v>0.84033613445378152</v>
      </c>
      <c r="N1212" s="23" t="str">
        <f>IFERROR(VLOOKUP(A1212,'[1]CT AR'!$1:$1048576,2,0),"")</f>
        <v/>
      </c>
      <c r="O1212" s="24" t="str">
        <f t="shared" ca="1" si="78"/>
        <v/>
      </c>
      <c r="P1212" t="str">
        <f t="shared" si="79"/>
        <v/>
      </c>
    </row>
    <row r="1213" spans="1:16" x14ac:dyDescent="0.3">
      <c r="A1213" t="s">
        <v>5930</v>
      </c>
      <c r="B1213" t="str">
        <f>IFERROR(VLOOKUP(A1213,'[1]TS Autopress'!$1:$1048576,2,0),"")</f>
        <v/>
      </c>
      <c r="C1213" s="19" t="str">
        <f>IFERROR(VLOOKUP(A1213,'[1]TS Autopress'!$1:$1048576,3,0),"")</f>
        <v/>
      </c>
      <c r="D1213" s="20">
        <v>16400000</v>
      </c>
      <c r="E1213" s="20">
        <v>14000000</v>
      </c>
      <c r="F1213" s="13" t="s">
        <v>5398</v>
      </c>
      <c r="G1213" s="20">
        <v>16892000</v>
      </c>
      <c r="H1213" s="20">
        <v>16400000</v>
      </c>
      <c r="I1213" s="20">
        <v>16236000</v>
      </c>
      <c r="J1213" s="20">
        <v>15252000</v>
      </c>
      <c r="K1213" s="25">
        <v>16490000</v>
      </c>
      <c r="L1213" s="20">
        <f t="shared" si="76"/>
        <v>90000</v>
      </c>
      <c r="M1213" s="22">
        <f t="shared" si="77"/>
        <v>0.85365853658536583</v>
      </c>
      <c r="N1213" s="23" t="str">
        <f>IFERROR(VLOOKUP(A1213,'[1]CT AR'!$1:$1048576,2,0),"")</f>
        <v/>
      </c>
      <c r="O1213" s="24" t="str">
        <f t="shared" ca="1" si="78"/>
        <v/>
      </c>
      <c r="P1213" t="str">
        <f t="shared" si="79"/>
        <v/>
      </c>
    </row>
    <row r="1214" spans="1:16" x14ac:dyDescent="0.3">
      <c r="A1214" t="s">
        <v>9185</v>
      </c>
      <c r="B1214" t="str">
        <f>IFERROR(VLOOKUP(A1214,'[1]TS Autopress'!$1:$1048576,2,0),"")</f>
        <v/>
      </c>
      <c r="C1214" s="19" t="str">
        <f>IFERROR(VLOOKUP(A1214,'[1]TS Autopress'!$1:$1048576,3,0),"")</f>
        <v/>
      </c>
      <c r="D1214" s="20">
        <v>12700000</v>
      </c>
      <c r="E1214" s="20">
        <v>9500000</v>
      </c>
      <c r="F1214" s="13" t="s">
        <v>5399</v>
      </c>
      <c r="G1214" s="20">
        <v>11811000</v>
      </c>
      <c r="H1214" s="20">
        <v>11430000</v>
      </c>
      <c r="I1214" s="20">
        <v>10795000</v>
      </c>
      <c r="J1214" s="20">
        <v>10160000</v>
      </c>
      <c r="K1214" s="25">
        <v>11990000</v>
      </c>
      <c r="L1214" s="20">
        <f t="shared" si="76"/>
        <v>-710000</v>
      </c>
      <c r="M1214" s="22">
        <f t="shared" si="77"/>
        <v>0.74803149606299213</v>
      </c>
      <c r="N1214" s="23" t="str">
        <f>IFERROR(VLOOKUP(A1214,'[1]CT AR'!$1:$1048576,2,0),"")</f>
        <v/>
      </c>
      <c r="O1214" s="24" t="str">
        <f t="shared" ca="1" si="78"/>
        <v/>
      </c>
      <c r="P1214" t="str">
        <f t="shared" si="79"/>
        <v/>
      </c>
    </row>
    <row r="1215" spans="1:16" x14ac:dyDescent="0.3">
      <c r="A1215" t="s">
        <v>9187</v>
      </c>
      <c r="B1215" t="str">
        <f>IFERROR(VLOOKUP(A1215,'[1]TS Autopress'!$1:$1048576,2,0),"")</f>
        <v/>
      </c>
      <c r="C1215" s="19" t="str">
        <f>IFERROR(VLOOKUP(A1215,'[1]TS Autopress'!$1:$1048576,3,0),"")</f>
        <v/>
      </c>
      <c r="D1215" s="20">
        <v>15300000</v>
      </c>
      <c r="E1215" s="20">
        <v>11500000</v>
      </c>
      <c r="F1215" s="13" t="s">
        <v>5399</v>
      </c>
      <c r="G1215" s="20">
        <v>14229000</v>
      </c>
      <c r="H1215" s="20">
        <v>13770000</v>
      </c>
      <c r="I1215" s="20">
        <v>13005000</v>
      </c>
      <c r="J1215" s="20">
        <v>12240000</v>
      </c>
      <c r="K1215" s="25">
        <v>14290000</v>
      </c>
      <c r="L1215" s="20">
        <f t="shared" si="76"/>
        <v>-1010000</v>
      </c>
      <c r="M1215" s="22">
        <f t="shared" si="77"/>
        <v>0.75163398692810457</v>
      </c>
      <c r="N1215" s="23" t="str">
        <f>IFERROR(VLOOKUP(A1215,'[1]CT AR'!$1:$1048576,2,0),"")</f>
        <v/>
      </c>
      <c r="O1215" s="24" t="str">
        <f t="shared" ca="1" si="78"/>
        <v/>
      </c>
      <c r="P1215" t="str">
        <f t="shared" si="79"/>
        <v/>
      </c>
    </row>
    <row r="1216" spans="1:16" x14ac:dyDescent="0.3">
      <c r="A1216" t="s">
        <v>9190</v>
      </c>
      <c r="B1216" t="str">
        <f>IFERROR(VLOOKUP(A1216,'[1]TS Autopress'!$1:$1048576,2,0),"")</f>
        <v/>
      </c>
      <c r="C1216" s="19" t="str">
        <f>IFERROR(VLOOKUP(A1216,'[1]TS Autopress'!$1:$1048576,3,0),"")</f>
        <v/>
      </c>
      <c r="D1216" s="20">
        <v>15500000</v>
      </c>
      <c r="E1216" s="20">
        <v>12700000</v>
      </c>
      <c r="F1216" s="13" t="s">
        <v>5399</v>
      </c>
      <c r="G1216" s="20">
        <v>14415000</v>
      </c>
      <c r="H1216" s="20">
        <v>13950000</v>
      </c>
      <c r="I1216" s="20">
        <v>13175000</v>
      </c>
      <c r="J1216" s="20">
        <v>12400000</v>
      </c>
      <c r="K1216" s="25">
        <v>15490000</v>
      </c>
      <c r="L1216" s="20">
        <f t="shared" si="76"/>
        <v>-10000</v>
      </c>
      <c r="M1216" s="22">
        <f t="shared" si="77"/>
        <v>0.8193548387096774</v>
      </c>
      <c r="N1216" s="23" t="str">
        <f>IFERROR(VLOOKUP(A1216,'[1]CT AR'!$1:$1048576,2,0),"")</f>
        <v/>
      </c>
      <c r="O1216" s="24" t="str">
        <f t="shared" ca="1" si="78"/>
        <v/>
      </c>
      <c r="P1216" t="str">
        <f t="shared" si="79"/>
        <v/>
      </c>
    </row>
    <row r="1217" spans="1:16" x14ac:dyDescent="0.3">
      <c r="A1217" t="s">
        <v>8709</v>
      </c>
      <c r="B1217" t="str">
        <f>IFERROR(VLOOKUP(A1217,'[1]TS Autopress'!$1:$1048576,2,0),"")</f>
        <v/>
      </c>
      <c r="C1217" s="19" t="str">
        <f>IFERROR(VLOOKUP(A1217,'[1]TS Autopress'!$1:$1048576,3,0),"")</f>
        <v/>
      </c>
      <c r="D1217" s="20">
        <v>34700000</v>
      </c>
      <c r="E1217" s="20">
        <v>27000000</v>
      </c>
      <c r="F1217" s="13" t="s">
        <v>5399</v>
      </c>
      <c r="G1217" s="20">
        <v>32271000</v>
      </c>
      <c r="H1217" s="20">
        <v>31230000</v>
      </c>
      <c r="I1217" s="20">
        <v>29495000</v>
      </c>
      <c r="J1217" s="20">
        <v>27760000</v>
      </c>
      <c r="K1217" s="25">
        <v>32990000</v>
      </c>
      <c r="L1217" s="20">
        <f t="shared" si="76"/>
        <v>-1710000</v>
      </c>
      <c r="M1217" s="22">
        <f t="shared" si="77"/>
        <v>0.77809798270893371</v>
      </c>
      <c r="N1217" s="23" t="str">
        <f>IFERROR(VLOOKUP(A1217,'[1]CT AR'!$1:$1048576,2,0),"")</f>
        <v/>
      </c>
      <c r="O1217" s="24" t="str">
        <f t="shared" ca="1" si="78"/>
        <v/>
      </c>
      <c r="P1217" t="str">
        <f t="shared" si="79"/>
        <v/>
      </c>
    </row>
    <row r="1218" spans="1:16" x14ac:dyDescent="0.3">
      <c r="A1218" t="s">
        <v>9194</v>
      </c>
      <c r="B1218" t="str">
        <f>IFERROR(VLOOKUP(A1218,'[1]TS Autopress'!$1:$1048576,2,0),"")</f>
        <v/>
      </c>
      <c r="C1218" s="19" t="str">
        <f>IFERROR(VLOOKUP(A1218,'[1]TS Autopress'!$1:$1048576,3,0),"")</f>
        <v/>
      </c>
      <c r="D1218" s="20">
        <v>8900000</v>
      </c>
      <c r="E1218" s="20">
        <v>7000000</v>
      </c>
      <c r="F1218" s="13" t="s">
        <v>5399</v>
      </c>
      <c r="G1218" s="20">
        <v>8277000</v>
      </c>
      <c r="H1218" s="20">
        <v>8010000</v>
      </c>
      <c r="I1218" s="20">
        <v>7565000</v>
      </c>
      <c r="J1218" s="20">
        <v>7120000</v>
      </c>
      <c r="K1218" s="25">
        <v>8790000</v>
      </c>
      <c r="L1218" s="20">
        <f t="shared" si="76"/>
        <v>-110000</v>
      </c>
      <c r="M1218" s="22">
        <f t="shared" si="77"/>
        <v>0.7865168539325843</v>
      </c>
      <c r="N1218" s="23" t="str">
        <f>IFERROR(VLOOKUP(A1218,'[1]CT AR'!$1:$1048576,2,0),"")</f>
        <v/>
      </c>
      <c r="O1218" s="24" t="str">
        <f t="shared" ca="1" si="78"/>
        <v/>
      </c>
      <c r="P1218" t="str">
        <f t="shared" si="79"/>
        <v/>
      </c>
    </row>
    <row r="1219" spans="1:16" x14ac:dyDescent="0.3">
      <c r="A1219" t="s">
        <v>9197</v>
      </c>
      <c r="B1219" t="str">
        <f>IFERROR(VLOOKUP(A1219,'[1]TS Autopress'!$1:$1048576,2,0),"")</f>
        <v/>
      </c>
      <c r="C1219" s="19" t="str">
        <f>IFERROR(VLOOKUP(A1219,'[1]TS Autopress'!$1:$1048576,3,0),"")</f>
        <v/>
      </c>
      <c r="D1219" s="20">
        <v>16900000</v>
      </c>
      <c r="E1219" s="20">
        <v>12500000</v>
      </c>
      <c r="F1219" s="13" t="s">
        <v>4033</v>
      </c>
      <c r="G1219" s="20">
        <v>16900000</v>
      </c>
      <c r="H1219" s="20">
        <v>16393000</v>
      </c>
      <c r="I1219" s="20">
        <v>15886000</v>
      </c>
      <c r="J1219" s="20">
        <v>15210000</v>
      </c>
      <c r="K1219" s="25">
        <v>15790000</v>
      </c>
      <c r="L1219" s="20">
        <f t="shared" si="76"/>
        <v>-1110000</v>
      </c>
      <c r="M1219" s="22">
        <f t="shared" si="77"/>
        <v>0.73964497041420119</v>
      </c>
      <c r="N1219" s="23" t="str">
        <f>IFERROR(VLOOKUP(A1219,'[1]CT AR'!$1:$1048576,2,0),"")</f>
        <v/>
      </c>
      <c r="O1219" s="24" t="str">
        <f t="shared" ca="1" si="78"/>
        <v/>
      </c>
      <c r="P1219" t="str">
        <f t="shared" si="79"/>
        <v/>
      </c>
    </row>
    <row r="1220" spans="1:16" x14ac:dyDescent="0.3">
      <c r="A1220" t="s">
        <v>9200</v>
      </c>
      <c r="B1220" t="str">
        <f>IFERROR(VLOOKUP(A1220,'[1]TS Autopress'!$1:$1048576,2,0),"")</f>
        <v/>
      </c>
      <c r="C1220" s="19" t="str">
        <f>IFERROR(VLOOKUP(A1220,'[1]TS Autopress'!$1:$1048576,3,0),"")</f>
        <v/>
      </c>
      <c r="D1220" s="20">
        <v>15600000</v>
      </c>
      <c r="E1220" s="20">
        <v>12200000</v>
      </c>
      <c r="F1220" s="13" t="s">
        <v>4033</v>
      </c>
      <c r="G1220" s="20">
        <v>15600000</v>
      </c>
      <c r="H1220" s="20">
        <v>15132000</v>
      </c>
      <c r="I1220" s="20">
        <v>14664000</v>
      </c>
      <c r="J1220" s="20">
        <v>14040000</v>
      </c>
      <c r="K1220" s="25">
        <v>14690000</v>
      </c>
      <c r="L1220" s="20">
        <f t="shared" si="76"/>
        <v>-910000</v>
      </c>
      <c r="M1220" s="22">
        <f t="shared" si="77"/>
        <v>0.78205128205128205</v>
      </c>
      <c r="N1220" s="23" t="str">
        <f>IFERROR(VLOOKUP(A1220,'[1]CT AR'!$1:$1048576,2,0),"")</f>
        <v/>
      </c>
      <c r="O1220" s="24" t="str">
        <f t="shared" ca="1" si="78"/>
        <v/>
      </c>
      <c r="P1220" t="str">
        <f t="shared" si="79"/>
        <v/>
      </c>
    </row>
    <row r="1221" spans="1:16" x14ac:dyDescent="0.3">
      <c r="A1221" t="s">
        <v>9204</v>
      </c>
      <c r="B1221" t="str">
        <f>IFERROR(VLOOKUP(A1221,'[1]TS Autopress'!$1:$1048576,2,0),"")</f>
        <v/>
      </c>
      <c r="C1221" s="19" t="str">
        <f>IFERROR(VLOOKUP(A1221,'[1]TS Autopress'!$1:$1048576,3,0),"")</f>
        <v/>
      </c>
      <c r="D1221" s="20">
        <v>10600000</v>
      </c>
      <c r="E1221" s="20">
        <v>8600000</v>
      </c>
      <c r="F1221" s="13" t="s">
        <v>4033</v>
      </c>
      <c r="G1221" s="20">
        <v>10600000</v>
      </c>
      <c r="H1221" s="20">
        <v>10282000</v>
      </c>
      <c r="I1221" s="20">
        <v>9964000</v>
      </c>
      <c r="J1221" s="20">
        <v>9540000</v>
      </c>
      <c r="K1221" s="25">
        <v>10590000</v>
      </c>
      <c r="L1221" s="20">
        <f t="shared" si="76"/>
        <v>-10000</v>
      </c>
      <c r="M1221" s="22">
        <f t="shared" si="77"/>
        <v>0.81132075471698117</v>
      </c>
      <c r="N1221" s="23" t="str">
        <f>IFERROR(VLOOKUP(A1221,'[1]CT AR'!$1:$1048576,2,0),"")</f>
        <v/>
      </c>
      <c r="O1221" s="24" t="str">
        <f t="shared" ca="1" si="78"/>
        <v/>
      </c>
      <c r="P1221" t="str">
        <f t="shared" si="79"/>
        <v/>
      </c>
    </row>
    <row r="1222" spans="1:16" x14ac:dyDescent="0.3">
      <c r="A1222" t="s">
        <v>5240</v>
      </c>
      <c r="B1222" t="str">
        <f>IFERROR(VLOOKUP(A1222,'[1]TS Autopress'!$1:$1048576,2,0),"")</f>
        <v/>
      </c>
      <c r="C1222" s="19" t="str">
        <f>IFERROR(VLOOKUP(A1222,'[1]TS Autopress'!$1:$1048576,3,0),"")</f>
        <v/>
      </c>
      <c r="D1222" s="20">
        <v>12600000</v>
      </c>
      <c r="E1222" s="20">
        <v>10000000</v>
      </c>
      <c r="F1222" s="13" t="s">
        <v>4033</v>
      </c>
      <c r="G1222" s="20">
        <v>12600000</v>
      </c>
      <c r="H1222" s="20">
        <v>12222000</v>
      </c>
      <c r="I1222" s="20">
        <v>11844000</v>
      </c>
      <c r="J1222" s="20">
        <v>11340000</v>
      </c>
      <c r="K1222" s="25">
        <v>12490000</v>
      </c>
      <c r="L1222" s="20">
        <f t="shared" si="76"/>
        <v>-110000</v>
      </c>
      <c r="M1222" s="22">
        <f t="shared" si="77"/>
        <v>0.79365079365079361</v>
      </c>
      <c r="N1222" s="23" t="str">
        <f>IFERROR(VLOOKUP(A1222,'[1]CT AR'!$1:$1048576,2,0),"")</f>
        <v/>
      </c>
      <c r="O1222" s="24" t="str">
        <f t="shared" ca="1" si="78"/>
        <v/>
      </c>
      <c r="P1222" t="str">
        <f t="shared" si="79"/>
        <v/>
      </c>
    </row>
    <row r="1223" spans="1:16" x14ac:dyDescent="0.3">
      <c r="A1223" t="s">
        <v>9197</v>
      </c>
      <c r="B1223" t="str">
        <f>IFERROR(VLOOKUP(A1223,'[1]TS Autopress'!$1:$1048576,2,0),"")</f>
        <v/>
      </c>
      <c r="C1223" s="19" t="str">
        <f>IFERROR(VLOOKUP(A1223,'[1]TS Autopress'!$1:$1048576,3,0),"")</f>
        <v/>
      </c>
      <c r="D1223" s="20">
        <v>16900000</v>
      </c>
      <c r="E1223" s="20">
        <v>13000000</v>
      </c>
      <c r="F1223" s="13" t="s">
        <v>4033</v>
      </c>
      <c r="G1223" s="20">
        <v>16900000</v>
      </c>
      <c r="H1223" s="20">
        <v>16393000</v>
      </c>
      <c r="I1223" s="20">
        <v>15886000</v>
      </c>
      <c r="J1223" s="20">
        <v>15210000</v>
      </c>
      <c r="K1223" s="25">
        <v>15490000</v>
      </c>
      <c r="L1223" s="20">
        <f t="shared" si="76"/>
        <v>-1410000</v>
      </c>
      <c r="M1223" s="22">
        <f t="shared" si="77"/>
        <v>0.76923076923076927</v>
      </c>
      <c r="N1223" s="23" t="str">
        <f>IFERROR(VLOOKUP(A1223,'[1]CT AR'!$1:$1048576,2,0),"")</f>
        <v/>
      </c>
      <c r="O1223" s="24" t="str">
        <f t="shared" ca="1" si="78"/>
        <v/>
      </c>
      <c r="P1223" t="str">
        <f t="shared" si="79"/>
        <v/>
      </c>
    </row>
    <row r="1224" spans="1:16" x14ac:dyDescent="0.3">
      <c r="A1224" t="s">
        <v>9207</v>
      </c>
      <c r="B1224" t="str">
        <f>IFERROR(VLOOKUP(A1224,'[1]TS Autopress'!$1:$1048576,2,0),"")</f>
        <v/>
      </c>
      <c r="C1224" s="19" t="str">
        <f>IFERROR(VLOOKUP(A1224,'[1]TS Autopress'!$1:$1048576,3,0),"")</f>
        <v/>
      </c>
      <c r="D1224" s="20">
        <v>13900000</v>
      </c>
      <c r="E1224" s="20">
        <v>11000000</v>
      </c>
      <c r="F1224" s="13" t="s">
        <v>4033</v>
      </c>
      <c r="G1224" s="20">
        <v>13900000</v>
      </c>
      <c r="H1224" s="20">
        <v>13483000</v>
      </c>
      <c r="I1224" s="20">
        <v>13066000</v>
      </c>
      <c r="J1224" s="20">
        <v>12510000</v>
      </c>
      <c r="K1224" s="25">
        <v>13490000</v>
      </c>
      <c r="L1224" s="20">
        <f t="shared" si="76"/>
        <v>-410000</v>
      </c>
      <c r="M1224" s="22">
        <f t="shared" si="77"/>
        <v>0.79136690647482011</v>
      </c>
      <c r="N1224" s="23" t="str">
        <f>IFERROR(VLOOKUP(A1224,'[1]CT AR'!$1:$1048576,2,0),"")</f>
        <v/>
      </c>
      <c r="O1224" s="24" t="str">
        <f t="shared" ca="1" si="78"/>
        <v/>
      </c>
      <c r="P1224" t="str">
        <f t="shared" si="79"/>
        <v/>
      </c>
    </row>
    <row r="1225" spans="1:16" x14ac:dyDescent="0.3">
      <c r="A1225" t="s">
        <v>8626</v>
      </c>
      <c r="B1225" t="str">
        <f>IFERROR(VLOOKUP(A1225,'[1]TS Autopress'!$1:$1048576,2,0),"")</f>
        <v/>
      </c>
      <c r="C1225" s="19" t="str">
        <f>IFERROR(VLOOKUP(A1225,'[1]TS Autopress'!$1:$1048576,3,0),"")</f>
        <v/>
      </c>
      <c r="D1225" s="20">
        <v>36500000</v>
      </c>
      <c r="E1225" s="20">
        <v>29300000</v>
      </c>
      <c r="F1225" s="13" t="s">
        <v>4033</v>
      </c>
      <c r="G1225" s="20">
        <v>36500000</v>
      </c>
      <c r="H1225" s="20">
        <v>35405000</v>
      </c>
      <c r="I1225" s="20">
        <v>34310000</v>
      </c>
      <c r="J1225" s="20">
        <v>32850000</v>
      </c>
      <c r="K1225" s="25">
        <v>35990000</v>
      </c>
      <c r="L1225" s="20">
        <f t="shared" si="76"/>
        <v>-510000</v>
      </c>
      <c r="M1225" s="22">
        <f t="shared" si="77"/>
        <v>0.80273972602739729</v>
      </c>
      <c r="N1225" s="23" t="str">
        <f>IFERROR(VLOOKUP(A1225,'[1]CT AR'!$1:$1048576,2,0),"")</f>
        <v/>
      </c>
      <c r="O1225" s="24" t="str">
        <f t="shared" ca="1" si="78"/>
        <v/>
      </c>
      <c r="P1225" t="str">
        <f t="shared" si="79"/>
        <v/>
      </c>
    </row>
    <row r="1226" spans="1:16" x14ac:dyDescent="0.3">
      <c r="A1226" t="s">
        <v>9209</v>
      </c>
      <c r="B1226" t="str">
        <f>IFERROR(VLOOKUP(A1226,'[1]TS Autopress'!$1:$1048576,2,0),"")</f>
        <v/>
      </c>
      <c r="C1226" s="19" t="str">
        <f>IFERROR(VLOOKUP(A1226,'[1]TS Autopress'!$1:$1048576,3,0),"")</f>
        <v/>
      </c>
      <c r="D1226" s="20">
        <v>18000000</v>
      </c>
      <c r="E1226" s="20">
        <v>15300000</v>
      </c>
      <c r="F1226" s="13" t="s">
        <v>4033</v>
      </c>
      <c r="G1226" s="20">
        <v>18000000</v>
      </c>
      <c r="H1226" s="20">
        <v>17460000</v>
      </c>
      <c r="I1226" s="20">
        <v>16920000</v>
      </c>
      <c r="J1226" s="20">
        <v>16200000</v>
      </c>
      <c r="K1226" s="25">
        <v>18290000</v>
      </c>
      <c r="L1226" s="20">
        <f t="shared" si="76"/>
        <v>290000</v>
      </c>
      <c r="M1226" s="22">
        <f t="shared" si="77"/>
        <v>0.85</v>
      </c>
      <c r="N1226" s="23" t="str">
        <f>IFERROR(VLOOKUP(A1226,'[1]CT AR'!$1:$1048576,2,0),"")</f>
        <v/>
      </c>
      <c r="O1226" s="24" t="str">
        <f t="shared" ca="1" si="78"/>
        <v/>
      </c>
      <c r="P1226" t="str">
        <f t="shared" si="79"/>
        <v/>
      </c>
    </row>
    <row r="1227" spans="1:16" x14ac:dyDescent="0.3">
      <c r="A1227" t="s">
        <v>9211</v>
      </c>
      <c r="B1227" t="str">
        <f>IFERROR(VLOOKUP(A1227,'[1]TS Autopress'!$1:$1048576,2,0),"")</f>
        <v/>
      </c>
      <c r="C1227" s="19" t="str">
        <f>IFERROR(VLOOKUP(A1227,'[1]TS Autopress'!$1:$1048576,3,0),"")</f>
        <v/>
      </c>
      <c r="D1227" s="20">
        <v>18200000</v>
      </c>
      <c r="E1227" s="20">
        <v>14500000</v>
      </c>
      <c r="F1227" s="13" t="s">
        <v>4033</v>
      </c>
      <c r="G1227" s="20">
        <v>18200000</v>
      </c>
      <c r="H1227" s="20">
        <v>17654000</v>
      </c>
      <c r="I1227" s="20">
        <v>17108000</v>
      </c>
      <c r="J1227" s="20">
        <v>16380000</v>
      </c>
      <c r="K1227" s="25">
        <v>17190000</v>
      </c>
      <c r="L1227" s="20">
        <f t="shared" si="76"/>
        <v>-1010000</v>
      </c>
      <c r="M1227" s="22">
        <f t="shared" si="77"/>
        <v>0.79670329670329665</v>
      </c>
      <c r="N1227" s="23" t="str">
        <f>IFERROR(VLOOKUP(A1227,'[1]CT AR'!$1:$1048576,2,0),"")</f>
        <v/>
      </c>
      <c r="O1227" s="24" t="str">
        <f t="shared" ca="1" si="78"/>
        <v/>
      </c>
      <c r="P1227" t="str">
        <f t="shared" si="79"/>
        <v/>
      </c>
    </row>
    <row r="1228" spans="1:16" x14ac:dyDescent="0.3">
      <c r="A1228" t="s">
        <v>9004</v>
      </c>
      <c r="B1228" t="str">
        <f>IFERROR(VLOOKUP(A1228,'[1]TS Autopress'!$1:$1048576,2,0),"")</f>
        <v/>
      </c>
      <c r="C1228" s="19" t="str">
        <f>IFERROR(VLOOKUP(A1228,'[1]TS Autopress'!$1:$1048576,3,0),"")</f>
        <v/>
      </c>
      <c r="D1228" s="20">
        <v>18200000</v>
      </c>
      <c r="E1228" s="20">
        <v>15000000</v>
      </c>
      <c r="F1228" s="13" t="s">
        <v>5399</v>
      </c>
      <c r="G1228" s="20">
        <v>16926000</v>
      </c>
      <c r="H1228" s="20">
        <v>16380000</v>
      </c>
      <c r="I1228" s="20">
        <v>15470000</v>
      </c>
      <c r="J1228" s="20">
        <v>14560000</v>
      </c>
      <c r="K1228" s="25">
        <v>17990000</v>
      </c>
      <c r="L1228" s="20">
        <f t="shared" si="76"/>
        <v>-210000</v>
      </c>
      <c r="M1228" s="22">
        <f t="shared" si="77"/>
        <v>0.82417582417582413</v>
      </c>
      <c r="N1228" s="23" t="str">
        <f>IFERROR(VLOOKUP(A1228,'[1]CT AR'!$1:$1048576,2,0),"")</f>
        <v/>
      </c>
      <c r="O1228" s="24" t="str">
        <f t="shared" ca="1" si="78"/>
        <v/>
      </c>
      <c r="P1228" t="str">
        <f t="shared" si="79"/>
        <v/>
      </c>
    </row>
    <row r="1229" spans="1:16" x14ac:dyDescent="0.3">
      <c r="A1229" t="s">
        <v>9213</v>
      </c>
      <c r="B1229" t="str">
        <f>IFERROR(VLOOKUP(A1229,'[1]TS Autopress'!$1:$1048576,2,0),"")</f>
        <v/>
      </c>
      <c r="C1229" s="19" t="str">
        <f>IFERROR(VLOOKUP(A1229,'[1]TS Autopress'!$1:$1048576,3,0),"")</f>
        <v/>
      </c>
      <c r="D1229" s="20">
        <v>9400000</v>
      </c>
      <c r="E1229" s="20">
        <v>7500000</v>
      </c>
      <c r="F1229" s="13" t="s">
        <v>5399</v>
      </c>
      <c r="G1229" s="20">
        <v>8742000</v>
      </c>
      <c r="H1229" s="20">
        <v>8460000</v>
      </c>
      <c r="I1229" s="20">
        <v>7990000</v>
      </c>
      <c r="J1229" s="20">
        <v>7520000</v>
      </c>
      <c r="K1229" s="25">
        <v>9190000</v>
      </c>
      <c r="L1229" s="20">
        <f t="shared" si="76"/>
        <v>-210000</v>
      </c>
      <c r="M1229" s="22">
        <f t="shared" si="77"/>
        <v>0.7978723404255319</v>
      </c>
      <c r="N1229" s="23" t="str">
        <f>IFERROR(VLOOKUP(A1229,'[1]CT AR'!$1:$1048576,2,0),"")</f>
        <v/>
      </c>
      <c r="O1229" s="24" t="str">
        <f t="shared" ca="1" si="78"/>
        <v/>
      </c>
      <c r="P1229" t="str">
        <f t="shared" si="79"/>
        <v/>
      </c>
    </row>
    <row r="1230" spans="1:16" x14ac:dyDescent="0.3">
      <c r="A1230" t="s">
        <v>9215</v>
      </c>
      <c r="B1230" t="str">
        <f>IFERROR(VLOOKUP(A1230,'[1]TS Autopress'!$1:$1048576,2,0),"")</f>
        <v/>
      </c>
      <c r="C1230" s="19" t="str">
        <f>IFERROR(VLOOKUP(A1230,'[1]TS Autopress'!$1:$1048576,3,0),"")</f>
        <v/>
      </c>
      <c r="D1230" s="20">
        <v>9800000</v>
      </c>
      <c r="E1230" s="20">
        <v>8400000</v>
      </c>
      <c r="F1230" s="13" t="s">
        <v>5398</v>
      </c>
      <c r="G1230" s="20">
        <v>10094000</v>
      </c>
      <c r="H1230" s="20">
        <v>9800000</v>
      </c>
      <c r="I1230" s="20">
        <v>9702000</v>
      </c>
      <c r="J1230" s="20">
        <v>9114000</v>
      </c>
      <c r="K1230" s="25">
        <v>9990000</v>
      </c>
      <c r="L1230" s="20">
        <f t="shared" si="76"/>
        <v>190000</v>
      </c>
      <c r="M1230" s="22">
        <f t="shared" si="77"/>
        <v>0.8571428571428571</v>
      </c>
      <c r="N1230" s="23" t="str">
        <f>IFERROR(VLOOKUP(A1230,'[1]CT AR'!$1:$1048576,2,0),"")</f>
        <v/>
      </c>
      <c r="O1230" s="24" t="str">
        <f t="shared" ca="1" si="78"/>
        <v/>
      </c>
      <c r="P1230" t="str">
        <f t="shared" si="79"/>
        <v/>
      </c>
    </row>
    <row r="1231" spans="1:16" x14ac:dyDescent="0.3">
      <c r="A1231" t="s">
        <v>8726</v>
      </c>
      <c r="B1231" t="str">
        <f>IFERROR(VLOOKUP(A1231,'[1]TS Autopress'!$1:$1048576,2,0),"")</f>
        <v/>
      </c>
      <c r="C1231" s="19" t="str">
        <f>IFERROR(VLOOKUP(A1231,'[1]TS Autopress'!$1:$1048576,3,0),"")</f>
        <v/>
      </c>
      <c r="D1231" s="20">
        <v>9800000</v>
      </c>
      <c r="E1231" s="20">
        <v>8000000</v>
      </c>
      <c r="F1231" s="13" t="s">
        <v>5398</v>
      </c>
      <c r="G1231" s="20">
        <v>10094000</v>
      </c>
      <c r="H1231" s="20">
        <v>9800000</v>
      </c>
      <c r="I1231" s="20">
        <v>9702000</v>
      </c>
      <c r="J1231" s="20">
        <v>9114000</v>
      </c>
      <c r="K1231" s="25">
        <v>9990000</v>
      </c>
      <c r="L1231" s="20">
        <f t="shared" si="76"/>
        <v>190000</v>
      </c>
      <c r="M1231" s="22">
        <f t="shared" si="77"/>
        <v>0.81632653061224492</v>
      </c>
      <c r="N1231" s="23" t="str">
        <f>IFERROR(VLOOKUP(A1231,'[1]CT AR'!$1:$1048576,2,0),"")</f>
        <v/>
      </c>
      <c r="O1231" s="24" t="str">
        <f t="shared" ca="1" si="78"/>
        <v/>
      </c>
      <c r="P1231" t="str">
        <f t="shared" si="79"/>
        <v/>
      </c>
    </row>
    <row r="1232" spans="1:16" x14ac:dyDescent="0.3">
      <c r="A1232" t="s">
        <v>9220</v>
      </c>
      <c r="B1232" t="str">
        <f>IFERROR(VLOOKUP(A1232,'[1]TS Autopress'!$1:$1048576,2,0),"")</f>
        <v/>
      </c>
      <c r="C1232" s="19" t="str">
        <f>IFERROR(VLOOKUP(A1232,'[1]TS Autopress'!$1:$1048576,3,0),"")</f>
        <v/>
      </c>
      <c r="D1232" s="20">
        <v>17900000</v>
      </c>
      <c r="E1232" s="20">
        <v>14500000</v>
      </c>
      <c r="F1232" s="13" t="s">
        <v>4033</v>
      </c>
      <c r="G1232" s="20">
        <v>17900000</v>
      </c>
      <c r="H1232" s="20">
        <v>17363000</v>
      </c>
      <c r="I1232" s="20">
        <v>16826000</v>
      </c>
      <c r="J1232" s="20">
        <v>16110000</v>
      </c>
      <c r="K1232" s="25">
        <v>17690000</v>
      </c>
      <c r="L1232" s="20">
        <f t="shared" si="76"/>
        <v>-210000</v>
      </c>
      <c r="M1232" s="22">
        <f t="shared" si="77"/>
        <v>0.81005586592178769</v>
      </c>
      <c r="N1232" s="23" t="str">
        <f>IFERROR(VLOOKUP(A1232,'[1]CT AR'!$1:$1048576,2,0),"")</f>
        <v/>
      </c>
      <c r="O1232" s="24" t="str">
        <f t="shared" ca="1" si="78"/>
        <v/>
      </c>
      <c r="P1232" t="str">
        <f t="shared" si="79"/>
        <v/>
      </c>
    </row>
    <row r="1233" spans="1:16" x14ac:dyDescent="0.3">
      <c r="A1233" t="s">
        <v>9222</v>
      </c>
      <c r="B1233" t="str">
        <f>IFERROR(VLOOKUP(A1233,'[1]TS Autopress'!$1:$1048576,2,0),"")</f>
        <v/>
      </c>
      <c r="C1233" s="19" t="str">
        <f>IFERROR(VLOOKUP(A1233,'[1]TS Autopress'!$1:$1048576,3,0),"")</f>
        <v/>
      </c>
      <c r="D1233" s="20">
        <v>15700000</v>
      </c>
      <c r="E1233" s="20">
        <v>11800000</v>
      </c>
      <c r="F1233" s="13" t="s">
        <v>4033</v>
      </c>
      <c r="G1233" s="20">
        <v>15700000</v>
      </c>
      <c r="H1233" s="20">
        <v>15229000</v>
      </c>
      <c r="I1233" s="20">
        <v>14758000</v>
      </c>
      <c r="J1233" s="20">
        <v>14130000</v>
      </c>
      <c r="K1233" s="25">
        <v>14290000</v>
      </c>
      <c r="L1233" s="20">
        <f t="shared" ref="L1233:L1296" si="80">K1233-D1233</f>
        <v>-1410000</v>
      </c>
      <c r="M1233" s="22">
        <f t="shared" ref="M1233:M1296" si="81">E1233/D1233</f>
        <v>0.75159235668789814</v>
      </c>
      <c r="N1233" s="23" t="str">
        <f>IFERROR(VLOOKUP(A1233,'[1]CT AR'!$1:$1048576,2,0),"")</f>
        <v/>
      </c>
      <c r="O1233" s="24" t="str">
        <f t="shared" ref="O1233:O1296" ca="1" si="82">IF(N1233="","",TODAY()-N1233)</f>
        <v/>
      </c>
      <c r="P1233" t="str">
        <f t="shared" ref="P1233:P1296" si="83">IF(N1233="", "", IF(K1233 &gt; D1233, "SOBRE MERCADO", IF(K1233 &lt; D1233, "BAJO MERCADO", "ALINEADO")))</f>
        <v/>
      </c>
    </row>
    <row r="1234" spans="1:16" x14ac:dyDescent="0.3">
      <c r="A1234" t="s">
        <v>9225</v>
      </c>
      <c r="B1234" t="str">
        <f>IFERROR(VLOOKUP(A1234,'[1]TS Autopress'!$1:$1048576,2,0),"")</f>
        <v/>
      </c>
      <c r="C1234" s="19" t="str">
        <f>IFERROR(VLOOKUP(A1234,'[1]TS Autopress'!$1:$1048576,3,0),"")</f>
        <v/>
      </c>
      <c r="D1234" s="20">
        <v>10600000</v>
      </c>
      <c r="E1234" s="20">
        <v>8300000</v>
      </c>
      <c r="F1234" s="13" t="s">
        <v>5399</v>
      </c>
      <c r="G1234" s="20">
        <v>9858000</v>
      </c>
      <c r="H1234" s="20">
        <v>9540000</v>
      </c>
      <c r="I1234" s="20">
        <v>9010000</v>
      </c>
      <c r="J1234" s="20">
        <v>8480000</v>
      </c>
      <c r="K1234" s="25">
        <v>10290000</v>
      </c>
      <c r="L1234" s="20">
        <f t="shared" si="80"/>
        <v>-310000</v>
      </c>
      <c r="M1234" s="22">
        <f t="shared" si="81"/>
        <v>0.78301886792452835</v>
      </c>
      <c r="N1234" s="23" t="str">
        <f>IFERROR(VLOOKUP(A1234,'[1]CT AR'!$1:$1048576,2,0),"")</f>
        <v/>
      </c>
      <c r="O1234" s="24" t="str">
        <f t="shared" ca="1" si="82"/>
        <v/>
      </c>
      <c r="P1234" t="str">
        <f t="shared" si="83"/>
        <v/>
      </c>
    </row>
    <row r="1235" spans="1:16" x14ac:dyDescent="0.3">
      <c r="A1235" t="s">
        <v>9228</v>
      </c>
      <c r="B1235" t="str">
        <f>IFERROR(VLOOKUP(A1235,'[1]TS Autopress'!$1:$1048576,2,0),"")</f>
        <v/>
      </c>
      <c r="C1235" s="19" t="str">
        <f>IFERROR(VLOOKUP(A1235,'[1]TS Autopress'!$1:$1048576,3,0),"")</f>
        <v/>
      </c>
      <c r="D1235" s="20">
        <v>8600000</v>
      </c>
      <c r="E1235" s="20">
        <v>6800000</v>
      </c>
      <c r="F1235" s="13" t="s">
        <v>5399</v>
      </c>
      <c r="G1235" s="20">
        <v>7998000</v>
      </c>
      <c r="H1235" s="20">
        <v>7740000</v>
      </c>
      <c r="I1235" s="20">
        <v>7310000</v>
      </c>
      <c r="J1235" s="20">
        <v>6880000</v>
      </c>
      <c r="K1235" s="25">
        <v>8390000</v>
      </c>
      <c r="L1235" s="20">
        <f t="shared" si="80"/>
        <v>-210000</v>
      </c>
      <c r="M1235" s="22">
        <f t="shared" si="81"/>
        <v>0.79069767441860461</v>
      </c>
      <c r="N1235" s="23" t="str">
        <f>IFERROR(VLOOKUP(A1235,'[1]CT AR'!$1:$1048576,2,0),"")</f>
        <v/>
      </c>
      <c r="O1235" s="24" t="str">
        <f t="shared" ca="1" si="82"/>
        <v/>
      </c>
      <c r="P1235" t="str">
        <f t="shared" si="83"/>
        <v/>
      </c>
    </row>
    <row r="1236" spans="1:16" x14ac:dyDescent="0.3">
      <c r="A1236" t="s">
        <v>8636</v>
      </c>
      <c r="B1236" t="str">
        <f>IFERROR(VLOOKUP(A1236,'[1]TS Autopress'!$1:$1048576,2,0),"")</f>
        <v/>
      </c>
      <c r="C1236" s="19" t="str">
        <f>IFERROR(VLOOKUP(A1236,'[1]TS Autopress'!$1:$1048576,3,0),"")</f>
        <v/>
      </c>
      <c r="D1236" s="20">
        <v>5500000</v>
      </c>
      <c r="E1236" s="20">
        <v>4200000</v>
      </c>
      <c r="F1236" s="13" t="s">
        <v>5399</v>
      </c>
      <c r="G1236" s="20">
        <v>5115000</v>
      </c>
      <c r="H1236" s="20">
        <v>4950000</v>
      </c>
      <c r="I1236" s="20">
        <v>4675000</v>
      </c>
      <c r="J1236" s="20">
        <v>4400000</v>
      </c>
      <c r="K1236" s="25">
        <v>5290000</v>
      </c>
      <c r="L1236" s="20">
        <f t="shared" si="80"/>
        <v>-210000</v>
      </c>
      <c r="M1236" s="22">
        <f t="shared" si="81"/>
        <v>0.76363636363636367</v>
      </c>
      <c r="N1236" s="23" t="str">
        <f>IFERROR(VLOOKUP(A1236,'[1]CT AR'!$1:$1048576,2,0),"")</f>
        <v/>
      </c>
      <c r="O1236" s="24" t="str">
        <f t="shared" ca="1" si="82"/>
        <v/>
      </c>
      <c r="P1236" t="str">
        <f t="shared" si="83"/>
        <v/>
      </c>
    </row>
    <row r="1237" spans="1:16" x14ac:dyDescent="0.3">
      <c r="A1237" t="s">
        <v>84</v>
      </c>
      <c r="B1237" t="str">
        <f>IFERROR(VLOOKUP(A1237,'[1]TS Autopress'!$1:$1048576,2,0),"")</f>
        <v>VOLKSWAGEN</v>
      </c>
      <c r="C1237" s="19" t="str">
        <f>IFERROR(VLOOKUP(A1237,'[1]TS Autopress'!$1:$1048576,3,0),"")</f>
        <v>AMAROK</v>
      </c>
      <c r="D1237" s="20">
        <v>28200000</v>
      </c>
      <c r="E1237" s="20">
        <v>20000000</v>
      </c>
      <c r="F1237" s="13" t="s">
        <v>5399</v>
      </c>
      <c r="G1237" s="20">
        <v>26226000</v>
      </c>
      <c r="H1237" s="20">
        <v>25380000</v>
      </c>
      <c r="I1237" s="20">
        <v>23970000</v>
      </c>
      <c r="J1237" s="20">
        <v>22560000</v>
      </c>
      <c r="K1237" s="25">
        <v>25990000</v>
      </c>
      <c r="L1237" s="20">
        <f t="shared" si="80"/>
        <v>-2210000</v>
      </c>
      <c r="M1237" s="22">
        <f t="shared" si="81"/>
        <v>0.70921985815602839</v>
      </c>
      <c r="N1237" s="23">
        <f>IFERROR(VLOOKUP(A1237,'[1]CT AR'!$1:$1048576,2,0),"")</f>
        <v>45408.390277777777</v>
      </c>
      <c r="O1237" s="24">
        <f t="shared" ca="1" si="82"/>
        <v>786.60972222222335</v>
      </c>
      <c r="P1237" t="str">
        <f t="shared" si="83"/>
        <v>BAJO MERCADO</v>
      </c>
    </row>
    <row r="1238" spans="1:16" x14ac:dyDescent="0.3">
      <c r="A1238" t="s">
        <v>265</v>
      </c>
      <c r="B1238" t="str">
        <f>IFERROR(VLOOKUP(A1238,'[1]TS Autopress'!$1:$1048576,2,0),"")</f>
        <v>PEUGEOT</v>
      </c>
      <c r="C1238" s="19">
        <f>IFERROR(VLOOKUP(A1238,'[1]TS Autopress'!$1:$1048576,3,0),"")</f>
        <v>3008</v>
      </c>
      <c r="D1238" s="20">
        <v>14700000</v>
      </c>
      <c r="E1238" s="20">
        <v>11000000</v>
      </c>
      <c r="F1238" s="13" t="s">
        <v>5399</v>
      </c>
      <c r="G1238" s="20">
        <v>13671000</v>
      </c>
      <c r="H1238" s="20">
        <v>13230000</v>
      </c>
      <c r="I1238" s="20">
        <v>12495000</v>
      </c>
      <c r="J1238" s="20">
        <v>11760000</v>
      </c>
      <c r="K1238" s="25">
        <v>14690000</v>
      </c>
      <c r="L1238" s="20">
        <f t="shared" si="80"/>
        <v>-10000</v>
      </c>
      <c r="M1238" s="22">
        <f t="shared" si="81"/>
        <v>0.74829931972789121</v>
      </c>
      <c r="N1238" s="23">
        <f>IFERROR(VLOOKUP(A1238,'[1]CT AR'!$1:$1048576,2,0),"")</f>
        <v>44680.550694444442</v>
      </c>
      <c r="O1238" s="24">
        <f t="shared" ca="1" si="82"/>
        <v>1514.4493055555577</v>
      </c>
      <c r="P1238" t="str">
        <f t="shared" si="83"/>
        <v>BAJO MERCADO</v>
      </c>
    </row>
    <row r="1239" spans="1:16" x14ac:dyDescent="0.3">
      <c r="A1239" t="s">
        <v>10163</v>
      </c>
      <c r="B1239" t="str">
        <f>IFERROR(VLOOKUP(A1239,'[1]TS Autopress'!$1:$1048576,2,0),"")</f>
        <v/>
      </c>
      <c r="C1239" s="19" t="str">
        <f>IFERROR(VLOOKUP(A1239,'[1]TS Autopress'!$1:$1048576,3,0),"")</f>
        <v/>
      </c>
      <c r="D1239" s="20">
        <v>15500000</v>
      </c>
      <c r="E1239" s="20">
        <v>12400000</v>
      </c>
      <c r="F1239" s="13" t="s">
        <v>5399</v>
      </c>
      <c r="G1239" s="20">
        <v>14415000</v>
      </c>
      <c r="H1239" s="20">
        <v>13950000</v>
      </c>
      <c r="I1239" s="20">
        <v>13175000</v>
      </c>
      <c r="J1239" s="20">
        <v>12400000</v>
      </c>
      <c r="K1239" s="25">
        <v>14490000</v>
      </c>
      <c r="L1239" s="20">
        <f t="shared" si="80"/>
        <v>-1010000</v>
      </c>
      <c r="M1239" s="22">
        <f t="shared" si="81"/>
        <v>0.8</v>
      </c>
      <c r="N1239" s="23" t="str">
        <f>IFERROR(VLOOKUP(A1239,'[1]CT AR'!$1:$1048576,2,0),"")</f>
        <v/>
      </c>
      <c r="O1239" s="24" t="str">
        <f t="shared" ca="1" si="82"/>
        <v/>
      </c>
      <c r="P1239" t="str">
        <f t="shared" si="83"/>
        <v/>
      </c>
    </row>
    <row r="1240" spans="1:16" x14ac:dyDescent="0.3">
      <c r="A1240" t="s">
        <v>9237</v>
      </c>
      <c r="B1240" t="str">
        <f>IFERROR(VLOOKUP(A1240,'[1]TS Autopress'!$1:$1048576,2,0),"")</f>
        <v/>
      </c>
      <c r="C1240" s="19" t="str">
        <f>IFERROR(VLOOKUP(A1240,'[1]TS Autopress'!$1:$1048576,3,0),"")</f>
        <v/>
      </c>
      <c r="D1240" s="20">
        <v>13500000</v>
      </c>
      <c r="E1240" s="20">
        <v>11000000</v>
      </c>
      <c r="F1240" s="13" t="s">
        <v>5399</v>
      </c>
      <c r="G1240" s="20">
        <v>12555000</v>
      </c>
      <c r="H1240" s="20">
        <v>12150000</v>
      </c>
      <c r="I1240" s="20">
        <v>11475000</v>
      </c>
      <c r="J1240" s="20">
        <v>10800000</v>
      </c>
      <c r="K1240" s="25">
        <v>13490000</v>
      </c>
      <c r="L1240" s="20">
        <f t="shared" si="80"/>
        <v>-10000</v>
      </c>
      <c r="M1240" s="22">
        <f t="shared" si="81"/>
        <v>0.81481481481481477</v>
      </c>
      <c r="N1240" s="23" t="str">
        <f>IFERROR(VLOOKUP(A1240,'[1]CT AR'!$1:$1048576,2,0),"")</f>
        <v/>
      </c>
      <c r="O1240" s="24" t="str">
        <f t="shared" ca="1" si="82"/>
        <v/>
      </c>
      <c r="P1240" t="str">
        <f t="shared" si="83"/>
        <v/>
      </c>
    </row>
    <row r="1241" spans="1:16" x14ac:dyDescent="0.3">
      <c r="A1241" t="s">
        <v>5600</v>
      </c>
      <c r="B1241" t="str">
        <f>IFERROR(VLOOKUP(A1241,'[1]TS Autopress'!$1:$1048576,2,0),"")</f>
        <v/>
      </c>
      <c r="C1241" s="19" t="str">
        <f>IFERROR(VLOOKUP(A1241,'[1]TS Autopress'!$1:$1048576,3,0),"")</f>
        <v/>
      </c>
      <c r="D1241" s="20">
        <v>25300000</v>
      </c>
      <c r="E1241" s="20">
        <v>19000000</v>
      </c>
      <c r="F1241" s="13" t="s">
        <v>5399</v>
      </c>
      <c r="G1241" s="20">
        <v>23529000</v>
      </c>
      <c r="H1241" s="20">
        <v>22770000</v>
      </c>
      <c r="I1241" s="20">
        <v>21505000</v>
      </c>
      <c r="J1241" s="20">
        <v>20240000</v>
      </c>
      <c r="K1241" s="25">
        <v>23990000</v>
      </c>
      <c r="L1241" s="20">
        <f t="shared" si="80"/>
        <v>-1310000</v>
      </c>
      <c r="M1241" s="22">
        <f t="shared" si="81"/>
        <v>0.75098814229249011</v>
      </c>
      <c r="N1241" s="23" t="str">
        <f>IFERROR(VLOOKUP(A1241,'[1]CT AR'!$1:$1048576,2,0),"")</f>
        <v/>
      </c>
      <c r="O1241" s="24" t="str">
        <f t="shared" ca="1" si="82"/>
        <v/>
      </c>
      <c r="P1241" t="str">
        <f t="shared" si="83"/>
        <v/>
      </c>
    </row>
    <row r="1242" spans="1:16" x14ac:dyDescent="0.3">
      <c r="A1242" t="s">
        <v>9258</v>
      </c>
      <c r="B1242" t="str">
        <f>IFERROR(VLOOKUP(A1242,'[1]TS Autopress'!$1:$1048576,2,0),"")</f>
        <v/>
      </c>
      <c r="C1242" s="19" t="str">
        <f>IFERROR(VLOOKUP(A1242,'[1]TS Autopress'!$1:$1048576,3,0),"")</f>
        <v/>
      </c>
      <c r="D1242" s="20">
        <v>23100000</v>
      </c>
      <c r="E1242" s="20">
        <v>17500000</v>
      </c>
      <c r="F1242" s="13" t="s">
        <v>5398</v>
      </c>
      <c r="G1242" s="20">
        <v>23793000</v>
      </c>
      <c r="H1242" s="20">
        <v>23100000</v>
      </c>
      <c r="I1242" s="20">
        <v>22869000</v>
      </c>
      <c r="J1242" s="20">
        <v>21483000</v>
      </c>
      <c r="K1242" s="25">
        <v>21490000</v>
      </c>
      <c r="L1242" s="20">
        <f t="shared" si="80"/>
        <v>-1610000</v>
      </c>
      <c r="M1242" s="22">
        <f t="shared" si="81"/>
        <v>0.75757575757575757</v>
      </c>
      <c r="N1242" s="23" t="str">
        <f>IFERROR(VLOOKUP(A1242,'[1]CT AR'!$1:$1048576,2,0),"")</f>
        <v/>
      </c>
      <c r="O1242" s="24" t="str">
        <f t="shared" ca="1" si="82"/>
        <v/>
      </c>
      <c r="P1242" t="str">
        <f t="shared" si="83"/>
        <v/>
      </c>
    </row>
    <row r="1243" spans="1:16" x14ac:dyDescent="0.3">
      <c r="A1243" t="s">
        <v>9245</v>
      </c>
      <c r="B1243" t="str">
        <f>IFERROR(VLOOKUP(A1243,'[1]TS Autopress'!$1:$1048576,2,0),"")</f>
        <v/>
      </c>
      <c r="C1243" s="19" t="str">
        <f>IFERROR(VLOOKUP(A1243,'[1]TS Autopress'!$1:$1048576,3,0),"")</f>
        <v/>
      </c>
      <c r="D1243" s="20">
        <v>7000000</v>
      </c>
      <c r="E1243" s="20">
        <v>5700000</v>
      </c>
      <c r="F1243" s="13" t="s">
        <v>5399</v>
      </c>
      <c r="G1243" s="20">
        <v>6510000</v>
      </c>
      <c r="H1243" s="20">
        <v>6300000</v>
      </c>
      <c r="I1243" s="20">
        <v>5950000</v>
      </c>
      <c r="J1243" s="20">
        <v>5600000</v>
      </c>
      <c r="K1243" s="25">
        <v>6990000</v>
      </c>
      <c r="L1243" s="20">
        <f t="shared" si="80"/>
        <v>-10000</v>
      </c>
      <c r="M1243" s="22">
        <f t="shared" si="81"/>
        <v>0.81428571428571428</v>
      </c>
      <c r="N1243" s="23" t="str">
        <f>IFERROR(VLOOKUP(A1243,'[1]CT AR'!$1:$1048576,2,0),"")</f>
        <v/>
      </c>
      <c r="O1243" s="24" t="str">
        <f t="shared" ca="1" si="82"/>
        <v/>
      </c>
      <c r="P1243" t="str">
        <f t="shared" si="83"/>
        <v/>
      </c>
    </row>
    <row r="1244" spans="1:16" x14ac:dyDescent="0.3">
      <c r="A1244" t="s">
        <v>9247</v>
      </c>
      <c r="B1244" t="str">
        <f>IFERROR(VLOOKUP(A1244,'[1]TS Autopress'!$1:$1048576,2,0),"")</f>
        <v/>
      </c>
      <c r="C1244" s="19" t="str">
        <f>IFERROR(VLOOKUP(A1244,'[1]TS Autopress'!$1:$1048576,3,0),"")</f>
        <v/>
      </c>
      <c r="D1244" s="20">
        <v>7300000</v>
      </c>
      <c r="E1244" s="20">
        <v>5900000</v>
      </c>
      <c r="F1244" s="13" t="s">
        <v>5398</v>
      </c>
      <c r="G1244" s="20">
        <v>7519000</v>
      </c>
      <c r="H1244" s="20">
        <v>7300000</v>
      </c>
      <c r="I1244" s="20">
        <v>7227000</v>
      </c>
      <c r="J1244" s="20">
        <v>6789000</v>
      </c>
      <c r="K1244" s="25">
        <v>7290000</v>
      </c>
      <c r="L1244" s="20">
        <f t="shared" si="80"/>
        <v>-10000</v>
      </c>
      <c r="M1244" s="22">
        <f t="shared" si="81"/>
        <v>0.80821917808219179</v>
      </c>
      <c r="N1244" s="23" t="str">
        <f>IFERROR(VLOOKUP(A1244,'[1]CT AR'!$1:$1048576,2,0),"")</f>
        <v/>
      </c>
      <c r="O1244" s="24" t="str">
        <f t="shared" ca="1" si="82"/>
        <v/>
      </c>
      <c r="P1244" t="str">
        <f t="shared" si="83"/>
        <v/>
      </c>
    </row>
    <row r="1245" spans="1:16" x14ac:dyDescent="0.3">
      <c r="A1245" t="s">
        <v>9249</v>
      </c>
      <c r="B1245" t="str">
        <f>IFERROR(VLOOKUP(A1245,'[1]TS Autopress'!$1:$1048576,2,0),"")</f>
        <v/>
      </c>
      <c r="C1245" s="19" t="str">
        <f>IFERROR(VLOOKUP(A1245,'[1]TS Autopress'!$1:$1048576,3,0),"")</f>
        <v/>
      </c>
      <c r="D1245" s="20">
        <v>12700000</v>
      </c>
      <c r="E1245" s="20">
        <v>10000000</v>
      </c>
      <c r="F1245" s="13" t="s">
        <v>5398</v>
      </c>
      <c r="G1245" s="20">
        <v>13081000</v>
      </c>
      <c r="H1245" s="20">
        <v>12700000</v>
      </c>
      <c r="I1245" s="20">
        <v>12573000</v>
      </c>
      <c r="J1245" s="20">
        <v>11811000</v>
      </c>
      <c r="K1245" s="25">
        <v>12990000</v>
      </c>
      <c r="L1245" s="20">
        <f t="shared" si="80"/>
        <v>290000</v>
      </c>
      <c r="M1245" s="22">
        <f t="shared" si="81"/>
        <v>0.78740157480314965</v>
      </c>
      <c r="N1245" s="23" t="str">
        <f>IFERROR(VLOOKUP(A1245,'[1]CT AR'!$1:$1048576,2,0),"")</f>
        <v/>
      </c>
      <c r="O1245" s="24" t="str">
        <f t="shared" ca="1" si="82"/>
        <v/>
      </c>
      <c r="P1245" t="str">
        <f t="shared" si="83"/>
        <v/>
      </c>
    </row>
    <row r="1246" spans="1:16" x14ac:dyDescent="0.3">
      <c r="A1246" t="s">
        <v>9253</v>
      </c>
      <c r="B1246" t="str">
        <f>IFERROR(VLOOKUP(A1246,'[1]TS Autopress'!$1:$1048576,2,0),"")</f>
        <v/>
      </c>
      <c r="C1246" s="19" t="str">
        <f>IFERROR(VLOOKUP(A1246,'[1]TS Autopress'!$1:$1048576,3,0),"")</f>
        <v/>
      </c>
      <c r="D1246" s="20">
        <v>13200000</v>
      </c>
      <c r="E1246" s="20">
        <v>11000000</v>
      </c>
      <c r="F1246" s="13" t="s">
        <v>5399</v>
      </c>
      <c r="G1246" s="20">
        <v>12276000</v>
      </c>
      <c r="H1246" s="20">
        <v>11880000</v>
      </c>
      <c r="I1246" s="20">
        <v>11220000</v>
      </c>
      <c r="J1246" s="20">
        <v>10560000</v>
      </c>
      <c r="K1246" s="25">
        <v>13190000</v>
      </c>
      <c r="L1246" s="20">
        <f t="shared" si="80"/>
        <v>-10000</v>
      </c>
      <c r="M1246" s="22">
        <f t="shared" si="81"/>
        <v>0.83333333333333337</v>
      </c>
      <c r="N1246" s="23" t="str">
        <f>IFERROR(VLOOKUP(A1246,'[1]CT AR'!$1:$1048576,2,0),"")</f>
        <v/>
      </c>
      <c r="O1246" s="24" t="str">
        <f t="shared" ca="1" si="82"/>
        <v/>
      </c>
      <c r="P1246" t="str">
        <f t="shared" si="83"/>
        <v/>
      </c>
    </row>
    <row r="1247" spans="1:16" x14ac:dyDescent="0.3">
      <c r="A1247" t="s">
        <v>9217</v>
      </c>
      <c r="B1247" t="str">
        <f>IFERROR(VLOOKUP(A1247,'[1]TS Autopress'!$1:$1048576,2,0),"")</f>
        <v/>
      </c>
      <c r="C1247" s="19" t="str">
        <f>IFERROR(VLOOKUP(A1247,'[1]TS Autopress'!$1:$1048576,3,0),"")</f>
        <v/>
      </c>
      <c r="D1247" s="20">
        <v>44600000</v>
      </c>
      <c r="E1247" s="20">
        <v>36000000</v>
      </c>
      <c r="F1247" s="13" t="s">
        <v>5399</v>
      </c>
      <c r="G1247" s="20">
        <v>41478000</v>
      </c>
      <c r="H1247" s="20">
        <v>40140000</v>
      </c>
      <c r="I1247" s="20">
        <v>37910000</v>
      </c>
      <c r="J1247" s="20">
        <v>35680000</v>
      </c>
      <c r="K1247" s="25">
        <v>44000000</v>
      </c>
      <c r="L1247" s="20">
        <f t="shared" si="80"/>
        <v>-600000</v>
      </c>
      <c r="M1247" s="22">
        <f t="shared" si="81"/>
        <v>0.80717488789237668</v>
      </c>
      <c r="N1247" s="23" t="str">
        <f>IFERROR(VLOOKUP(A1247,'[1]CT AR'!$1:$1048576,2,0),"")</f>
        <v/>
      </c>
      <c r="O1247" s="24" t="str">
        <f t="shared" ca="1" si="82"/>
        <v/>
      </c>
      <c r="P1247" t="str">
        <f t="shared" si="83"/>
        <v/>
      </c>
    </row>
    <row r="1248" spans="1:16" x14ac:dyDescent="0.3">
      <c r="A1248" t="s">
        <v>8635</v>
      </c>
      <c r="B1248" t="str">
        <f>IFERROR(VLOOKUP(A1248,'[1]TS Autopress'!$1:$1048576,2,0),"")</f>
        <v/>
      </c>
      <c r="C1248" s="19" t="str">
        <f>IFERROR(VLOOKUP(A1248,'[1]TS Autopress'!$1:$1048576,3,0),"")</f>
        <v/>
      </c>
      <c r="D1248" s="20">
        <v>15300000</v>
      </c>
      <c r="E1248" s="20">
        <v>12000000</v>
      </c>
      <c r="F1248" s="13" t="s">
        <v>5399</v>
      </c>
      <c r="G1248" s="20">
        <v>14229000</v>
      </c>
      <c r="H1248" s="20">
        <v>13770000</v>
      </c>
      <c r="I1248" s="20">
        <v>13005000</v>
      </c>
      <c r="J1248" s="20">
        <v>12240000</v>
      </c>
      <c r="K1248" s="25">
        <v>14900000</v>
      </c>
      <c r="L1248" s="20">
        <f t="shared" si="80"/>
        <v>-400000</v>
      </c>
      <c r="M1248" s="22">
        <f t="shared" si="81"/>
        <v>0.78431372549019607</v>
      </c>
      <c r="N1248" s="23" t="str">
        <f>IFERROR(VLOOKUP(A1248,'[1]CT AR'!$1:$1048576,2,0),"")</f>
        <v/>
      </c>
      <c r="O1248" s="24" t="str">
        <f t="shared" ca="1" si="82"/>
        <v/>
      </c>
      <c r="P1248" t="str">
        <f t="shared" si="83"/>
        <v/>
      </c>
    </row>
    <row r="1249" spans="1:16" x14ac:dyDescent="0.3">
      <c r="A1249" t="s">
        <v>8062</v>
      </c>
      <c r="B1249" t="str">
        <f>IFERROR(VLOOKUP(A1249,'[1]TS Autopress'!$1:$1048576,2,0),"")</f>
        <v/>
      </c>
      <c r="C1249" s="19" t="str">
        <f>IFERROR(VLOOKUP(A1249,'[1]TS Autopress'!$1:$1048576,3,0),"")</f>
        <v/>
      </c>
      <c r="D1249" s="20">
        <v>9400000</v>
      </c>
      <c r="E1249" s="20">
        <v>7800000</v>
      </c>
      <c r="F1249" s="13" t="s">
        <v>5398</v>
      </c>
      <c r="G1249" s="20">
        <v>9682000</v>
      </c>
      <c r="H1249" s="20">
        <v>9400000</v>
      </c>
      <c r="I1249" s="20">
        <v>9306000</v>
      </c>
      <c r="J1249" s="20">
        <v>8742000</v>
      </c>
      <c r="K1249" s="25">
        <v>9390000</v>
      </c>
      <c r="L1249" s="20">
        <f t="shared" si="80"/>
        <v>-10000</v>
      </c>
      <c r="M1249" s="22">
        <f t="shared" si="81"/>
        <v>0.82978723404255317</v>
      </c>
      <c r="N1249" s="23" t="str">
        <f>IFERROR(VLOOKUP(A1249,'[1]CT AR'!$1:$1048576,2,0),"")</f>
        <v/>
      </c>
      <c r="O1249" s="24" t="str">
        <f t="shared" ca="1" si="82"/>
        <v/>
      </c>
      <c r="P1249" t="str">
        <f t="shared" si="83"/>
        <v/>
      </c>
    </row>
    <row r="1250" spans="1:16" x14ac:dyDescent="0.3">
      <c r="A1250" t="s">
        <v>9260</v>
      </c>
      <c r="B1250" t="str">
        <f>IFERROR(VLOOKUP(A1250,'[1]TS Autopress'!$1:$1048576,2,0),"")</f>
        <v/>
      </c>
      <c r="C1250" s="19" t="str">
        <f>IFERROR(VLOOKUP(A1250,'[1]TS Autopress'!$1:$1048576,3,0),"")</f>
        <v/>
      </c>
      <c r="D1250" s="20">
        <v>15400000</v>
      </c>
      <c r="E1250" s="20">
        <v>12500000</v>
      </c>
      <c r="F1250" s="13" t="s">
        <v>5398</v>
      </c>
      <c r="G1250" s="20">
        <v>15862000</v>
      </c>
      <c r="H1250" s="20">
        <v>15400000</v>
      </c>
      <c r="I1250" s="20">
        <v>15246000</v>
      </c>
      <c r="J1250" s="20">
        <v>14322000</v>
      </c>
      <c r="K1250" s="25">
        <v>15290000</v>
      </c>
      <c r="L1250" s="20">
        <f t="shared" si="80"/>
        <v>-110000</v>
      </c>
      <c r="M1250" s="22">
        <f t="shared" si="81"/>
        <v>0.81168831168831168</v>
      </c>
      <c r="N1250" s="23" t="str">
        <f>IFERROR(VLOOKUP(A1250,'[1]CT AR'!$1:$1048576,2,0),"")</f>
        <v/>
      </c>
      <c r="O1250" s="24" t="str">
        <f t="shared" ca="1" si="82"/>
        <v/>
      </c>
      <c r="P1250" t="str">
        <f t="shared" si="83"/>
        <v/>
      </c>
    </row>
    <row r="1251" spans="1:16" x14ac:dyDescent="0.3">
      <c r="A1251" t="s">
        <v>9262</v>
      </c>
      <c r="B1251" t="str">
        <f>IFERROR(VLOOKUP(A1251,'[1]TS Autopress'!$1:$1048576,2,0),"")</f>
        <v/>
      </c>
      <c r="C1251" s="19" t="str">
        <f>IFERROR(VLOOKUP(A1251,'[1]TS Autopress'!$1:$1048576,3,0),"")</f>
        <v/>
      </c>
      <c r="D1251" s="20">
        <v>72000000</v>
      </c>
      <c r="E1251" s="20">
        <v>60000000</v>
      </c>
      <c r="F1251" s="13" t="s">
        <v>5398</v>
      </c>
      <c r="G1251" s="20">
        <v>74160000</v>
      </c>
      <c r="H1251" s="20">
        <v>72000000</v>
      </c>
      <c r="I1251" s="20">
        <v>71280000</v>
      </c>
      <c r="J1251" s="20">
        <v>66960000</v>
      </c>
      <c r="K1251" s="25">
        <v>73990000</v>
      </c>
      <c r="L1251" s="20">
        <f t="shared" si="80"/>
        <v>1990000</v>
      </c>
      <c r="M1251" s="22">
        <f t="shared" si="81"/>
        <v>0.83333333333333337</v>
      </c>
      <c r="N1251" s="23" t="str">
        <f>IFERROR(VLOOKUP(A1251,'[1]CT AR'!$1:$1048576,2,0),"")</f>
        <v/>
      </c>
      <c r="O1251" s="24" t="str">
        <f t="shared" ca="1" si="82"/>
        <v/>
      </c>
      <c r="P1251" t="str">
        <f t="shared" si="83"/>
        <v/>
      </c>
    </row>
    <row r="1252" spans="1:16" x14ac:dyDescent="0.3">
      <c r="A1252" t="s">
        <v>258</v>
      </c>
      <c r="B1252" t="str">
        <f>IFERROR(VLOOKUP(A1252,'[1]TS Autopress'!$1:$1048576,2,0),"")</f>
        <v/>
      </c>
      <c r="C1252" s="19" t="str">
        <f>IFERROR(VLOOKUP(A1252,'[1]TS Autopress'!$1:$1048576,3,0),"")</f>
        <v/>
      </c>
      <c r="D1252" s="20">
        <v>29000000</v>
      </c>
      <c r="E1252" s="20">
        <v>21000000</v>
      </c>
      <c r="F1252" s="13" t="s">
        <v>5399</v>
      </c>
      <c r="G1252" s="20">
        <v>26970000</v>
      </c>
      <c r="H1252" s="20">
        <v>26100000</v>
      </c>
      <c r="I1252" s="20">
        <v>24650000</v>
      </c>
      <c r="J1252" s="20">
        <v>23200000</v>
      </c>
      <c r="K1252" s="25">
        <v>27590000</v>
      </c>
      <c r="L1252" s="20">
        <f t="shared" si="80"/>
        <v>-1410000</v>
      </c>
      <c r="M1252" s="22">
        <f t="shared" si="81"/>
        <v>0.72413793103448276</v>
      </c>
      <c r="N1252" s="23" t="str">
        <f>IFERROR(VLOOKUP(A1252,'[1]CT AR'!$1:$1048576,2,0),"")</f>
        <v/>
      </c>
      <c r="O1252" s="24" t="str">
        <f t="shared" ca="1" si="82"/>
        <v/>
      </c>
      <c r="P1252" t="str">
        <f t="shared" si="83"/>
        <v/>
      </c>
    </row>
    <row r="1253" spans="1:16" x14ac:dyDescent="0.3">
      <c r="A1253" t="s">
        <v>8667</v>
      </c>
      <c r="B1253" t="str">
        <f>IFERROR(VLOOKUP(A1253,'[1]TS Autopress'!$1:$1048576,2,0),"")</f>
        <v/>
      </c>
      <c r="C1253" s="19" t="str">
        <f>IFERROR(VLOOKUP(A1253,'[1]TS Autopress'!$1:$1048576,3,0),"")</f>
        <v/>
      </c>
      <c r="D1253" s="20">
        <v>8300000</v>
      </c>
      <c r="E1253" s="20">
        <v>7100000</v>
      </c>
      <c r="F1253" s="13" t="s">
        <v>4033</v>
      </c>
      <c r="G1253" s="20">
        <v>8300000</v>
      </c>
      <c r="H1253" s="20">
        <v>8051000</v>
      </c>
      <c r="I1253" s="20">
        <v>7802000</v>
      </c>
      <c r="J1253" s="20">
        <v>7470000</v>
      </c>
      <c r="K1253" s="25">
        <v>8490000</v>
      </c>
      <c r="L1253" s="20">
        <f t="shared" si="80"/>
        <v>190000</v>
      </c>
      <c r="M1253" s="22">
        <f t="shared" si="81"/>
        <v>0.85542168674698793</v>
      </c>
      <c r="N1253" s="23" t="str">
        <f>IFERROR(VLOOKUP(A1253,'[1]CT AR'!$1:$1048576,2,0),"")</f>
        <v/>
      </c>
      <c r="O1253" s="24" t="str">
        <f t="shared" ca="1" si="82"/>
        <v/>
      </c>
      <c r="P1253" t="str">
        <f t="shared" si="83"/>
        <v/>
      </c>
    </row>
    <row r="1254" spans="1:16" x14ac:dyDescent="0.3">
      <c r="A1254" t="s">
        <v>8722</v>
      </c>
      <c r="B1254" t="str">
        <f>IFERROR(VLOOKUP(A1254,'[1]TS Autopress'!$1:$1048576,2,0),"")</f>
        <v/>
      </c>
      <c r="C1254" s="19" t="str">
        <f>IFERROR(VLOOKUP(A1254,'[1]TS Autopress'!$1:$1048576,3,0),"")</f>
        <v/>
      </c>
      <c r="D1254" s="20">
        <v>7900000</v>
      </c>
      <c r="E1254" s="20">
        <v>6600000</v>
      </c>
      <c r="F1254" s="13" t="s">
        <v>4033</v>
      </c>
      <c r="G1254" s="20">
        <v>7900000</v>
      </c>
      <c r="H1254" s="20">
        <v>7663000</v>
      </c>
      <c r="I1254" s="20">
        <v>7426000</v>
      </c>
      <c r="J1254" s="20">
        <v>7110000</v>
      </c>
      <c r="K1254" s="25">
        <v>7990000</v>
      </c>
      <c r="L1254" s="20">
        <f t="shared" si="80"/>
        <v>90000</v>
      </c>
      <c r="M1254" s="22">
        <f t="shared" si="81"/>
        <v>0.83544303797468356</v>
      </c>
      <c r="N1254" s="23" t="str">
        <f>IFERROR(VLOOKUP(A1254,'[1]CT AR'!$1:$1048576,2,0),"")</f>
        <v/>
      </c>
      <c r="O1254" s="24" t="str">
        <f t="shared" ca="1" si="82"/>
        <v/>
      </c>
      <c r="P1254" t="str">
        <f t="shared" si="83"/>
        <v/>
      </c>
    </row>
    <row r="1255" spans="1:16" x14ac:dyDescent="0.3">
      <c r="A1255" t="s">
        <v>8725</v>
      </c>
      <c r="B1255" t="str">
        <f>IFERROR(VLOOKUP(A1255,'[1]TS Autopress'!$1:$1048576,2,0),"")</f>
        <v/>
      </c>
      <c r="C1255" s="19" t="str">
        <f>IFERROR(VLOOKUP(A1255,'[1]TS Autopress'!$1:$1048576,3,0),"")</f>
        <v/>
      </c>
      <c r="D1255" s="20">
        <v>12700000</v>
      </c>
      <c r="E1255" s="20">
        <v>9800000</v>
      </c>
      <c r="F1255" s="13" t="s">
        <v>4033</v>
      </c>
      <c r="G1255" s="20">
        <v>12700000</v>
      </c>
      <c r="H1255" s="20">
        <v>12319000</v>
      </c>
      <c r="I1255" s="20">
        <v>11938000</v>
      </c>
      <c r="J1255" s="20">
        <v>11430000</v>
      </c>
      <c r="K1255" s="25">
        <v>11990000</v>
      </c>
      <c r="L1255" s="20">
        <f t="shared" si="80"/>
        <v>-710000</v>
      </c>
      <c r="M1255" s="22">
        <f t="shared" si="81"/>
        <v>0.77165354330708658</v>
      </c>
      <c r="N1255" s="23" t="str">
        <f>IFERROR(VLOOKUP(A1255,'[1]CT AR'!$1:$1048576,2,0),"")</f>
        <v/>
      </c>
      <c r="O1255" s="24" t="str">
        <f t="shared" ca="1" si="82"/>
        <v/>
      </c>
      <c r="P1255" t="str">
        <f t="shared" si="83"/>
        <v/>
      </c>
    </row>
    <row r="1256" spans="1:16" x14ac:dyDescent="0.3">
      <c r="A1256" t="s">
        <v>9272</v>
      </c>
      <c r="B1256" t="str">
        <f>IFERROR(VLOOKUP(A1256,'[1]TS Autopress'!$1:$1048576,2,0),"")</f>
        <v/>
      </c>
      <c r="C1256" s="19" t="str">
        <f>IFERROR(VLOOKUP(A1256,'[1]TS Autopress'!$1:$1048576,3,0),"")</f>
        <v/>
      </c>
      <c r="D1256" s="20">
        <v>8400000</v>
      </c>
      <c r="E1256" s="20">
        <v>6550000</v>
      </c>
      <c r="F1256" s="13" t="s">
        <v>4033</v>
      </c>
      <c r="G1256" s="20">
        <v>8400000</v>
      </c>
      <c r="H1256" s="20">
        <v>8148000</v>
      </c>
      <c r="I1256" s="20">
        <v>7896000</v>
      </c>
      <c r="J1256" s="20">
        <v>7560000</v>
      </c>
      <c r="K1256" s="25">
        <v>7990000</v>
      </c>
      <c r="L1256" s="20">
        <f t="shared" si="80"/>
        <v>-410000</v>
      </c>
      <c r="M1256" s="22">
        <f t="shared" si="81"/>
        <v>0.77976190476190477</v>
      </c>
      <c r="N1256" s="23" t="str">
        <f>IFERROR(VLOOKUP(A1256,'[1]CT AR'!$1:$1048576,2,0),"")</f>
        <v/>
      </c>
      <c r="O1256" s="24" t="str">
        <f t="shared" ca="1" si="82"/>
        <v/>
      </c>
      <c r="P1256" t="str">
        <f t="shared" si="83"/>
        <v/>
      </c>
    </row>
    <row r="1257" spans="1:16" x14ac:dyDescent="0.3">
      <c r="A1257" t="s">
        <v>8724</v>
      </c>
      <c r="B1257" t="str">
        <f>IFERROR(VLOOKUP(A1257,'[1]TS Autopress'!$1:$1048576,2,0),"")</f>
        <v/>
      </c>
      <c r="C1257" s="19" t="str">
        <f>IFERROR(VLOOKUP(A1257,'[1]TS Autopress'!$1:$1048576,3,0),"")</f>
        <v/>
      </c>
      <c r="D1257" s="20">
        <v>9400000</v>
      </c>
      <c r="E1257" s="20">
        <v>7700000</v>
      </c>
      <c r="F1257" s="13" t="s">
        <v>4033</v>
      </c>
      <c r="G1257" s="20">
        <v>9400000</v>
      </c>
      <c r="H1257" s="20">
        <v>9118000</v>
      </c>
      <c r="I1257" s="20">
        <v>8836000</v>
      </c>
      <c r="J1257" s="20">
        <v>8460000</v>
      </c>
      <c r="K1257" s="25">
        <v>9390000</v>
      </c>
      <c r="L1257" s="20">
        <f t="shared" si="80"/>
        <v>-10000</v>
      </c>
      <c r="M1257" s="22">
        <f t="shared" si="81"/>
        <v>0.81914893617021278</v>
      </c>
      <c r="N1257" s="23" t="str">
        <f>IFERROR(VLOOKUP(A1257,'[1]CT AR'!$1:$1048576,2,0),"")</f>
        <v/>
      </c>
      <c r="O1257" s="24" t="str">
        <f t="shared" ca="1" si="82"/>
        <v/>
      </c>
      <c r="P1257" t="str">
        <f t="shared" si="83"/>
        <v/>
      </c>
    </row>
    <row r="1258" spans="1:16" x14ac:dyDescent="0.3">
      <c r="A1258" t="s">
        <v>9277</v>
      </c>
      <c r="B1258" t="str">
        <f>IFERROR(VLOOKUP(A1258,'[1]TS Autopress'!$1:$1048576,2,0),"")</f>
        <v/>
      </c>
      <c r="C1258" s="19" t="str">
        <f>IFERROR(VLOOKUP(A1258,'[1]TS Autopress'!$1:$1048576,3,0),"")</f>
        <v/>
      </c>
      <c r="D1258" s="20">
        <v>15300000</v>
      </c>
      <c r="E1258" s="20">
        <v>12500000</v>
      </c>
      <c r="F1258" s="13" t="s">
        <v>4033</v>
      </c>
      <c r="G1258" s="20">
        <v>15300000</v>
      </c>
      <c r="H1258" s="20">
        <v>14841000</v>
      </c>
      <c r="I1258" s="20">
        <v>14382000</v>
      </c>
      <c r="J1258" s="20">
        <v>13770000</v>
      </c>
      <c r="K1258" s="25">
        <v>15290000</v>
      </c>
      <c r="L1258" s="20">
        <f t="shared" si="80"/>
        <v>-10000</v>
      </c>
      <c r="M1258" s="22">
        <f t="shared" si="81"/>
        <v>0.81699346405228757</v>
      </c>
      <c r="N1258" s="23" t="str">
        <f>IFERROR(VLOOKUP(A1258,'[1]CT AR'!$1:$1048576,2,0),"")</f>
        <v/>
      </c>
      <c r="O1258" s="24" t="str">
        <f t="shared" ca="1" si="82"/>
        <v/>
      </c>
      <c r="P1258" t="str">
        <f t="shared" si="83"/>
        <v/>
      </c>
    </row>
    <row r="1259" spans="1:16" x14ac:dyDescent="0.3">
      <c r="A1259" t="s">
        <v>9279</v>
      </c>
      <c r="B1259" t="str">
        <f>IFERROR(VLOOKUP(A1259,'[1]TS Autopress'!$1:$1048576,2,0),"")</f>
        <v/>
      </c>
      <c r="C1259" s="19" t="str">
        <f>IFERROR(VLOOKUP(A1259,'[1]TS Autopress'!$1:$1048576,3,0),"")</f>
        <v/>
      </c>
      <c r="D1259" s="20">
        <v>6500000</v>
      </c>
      <c r="E1259" s="20">
        <v>5000000</v>
      </c>
      <c r="F1259" s="13" t="s">
        <v>4033</v>
      </c>
      <c r="G1259" s="20">
        <v>6500000</v>
      </c>
      <c r="H1259" s="20">
        <v>6305000</v>
      </c>
      <c r="I1259" s="20">
        <v>6110000</v>
      </c>
      <c r="J1259" s="20">
        <v>5850000</v>
      </c>
      <c r="K1259" s="25">
        <v>6490000</v>
      </c>
      <c r="L1259" s="20">
        <f t="shared" si="80"/>
        <v>-10000</v>
      </c>
      <c r="M1259" s="22">
        <f t="shared" si="81"/>
        <v>0.76923076923076927</v>
      </c>
      <c r="N1259" s="23" t="str">
        <f>IFERROR(VLOOKUP(A1259,'[1]CT AR'!$1:$1048576,2,0),"")</f>
        <v/>
      </c>
      <c r="O1259" s="24" t="str">
        <f t="shared" ca="1" si="82"/>
        <v/>
      </c>
      <c r="P1259" t="str">
        <f t="shared" si="83"/>
        <v/>
      </c>
    </row>
    <row r="1260" spans="1:16" x14ac:dyDescent="0.3">
      <c r="A1260" t="s">
        <v>9282</v>
      </c>
      <c r="B1260" t="str">
        <f>IFERROR(VLOOKUP(A1260,'[1]TS Autopress'!$1:$1048576,2,0),"")</f>
        <v/>
      </c>
      <c r="C1260" s="19" t="str">
        <f>IFERROR(VLOOKUP(A1260,'[1]TS Autopress'!$1:$1048576,3,0),"")</f>
        <v/>
      </c>
      <c r="D1260" s="20">
        <v>37700000</v>
      </c>
      <c r="E1260" s="20">
        <v>30500000</v>
      </c>
      <c r="F1260" s="13" t="s">
        <v>5399</v>
      </c>
      <c r="G1260" s="20">
        <v>35061000</v>
      </c>
      <c r="H1260" s="20">
        <v>33930000</v>
      </c>
      <c r="I1260" s="20">
        <v>32045000</v>
      </c>
      <c r="J1260" s="20">
        <v>30160000</v>
      </c>
      <c r="K1260" s="25">
        <v>37490000</v>
      </c>
      <c r="L1260" s="20">
        <f t="shared" si="80"/>
        <v>-210000</v>
      </c>
      <c r="M1260" s="22">
        <f t="shared" si="81"/>
        <v>0.80901856763925728</v>
      </c>
      <c r="N1260" s="23" t="str">
        <f>IFERROR(VLOOKUP(A1260,'[1]CT AR'!$1:$1048576,2,0),"")</f>
        <v/>
      </c>
      <c r="O1260" s="24" t="str">
        <f t="shared" ca="1" si="82"/>
        <v/>
      </c>
      <c r="P1260" t="str">
        <f t="shared" si="83"/>
        <v/>
      </c>
    </row>
    <row r="1261" spans="1:16" x14ac:dyDescent="0.3">
      <c r="A1261" t="s">
        <v>9284</v>
      </c>
      <c r="B1261" t="str">
        <f>IFERROR(VLOOKUP(A1261,'[1]TS Autopress'!$1:$1048576,2,0),"")</f>
        <v/>
      </c>
      <c r="C1261" s="19" t="str">
        <f>IFERROR(VLOOKUP(A1261,'[1]TS Autopress'!$1:$1048576,3,0),"")</f>
        <v/>
      </c>
      <c r="D1261" s="20">
        <v>17600000</v>
      </c>
      <c r="E1261" s="20">
        <v>14000000</v>
      </c>
      <c r="F1261" s="13" t="s">
        <v>5399</v>
      </c>
      <c r="G1261" s="20">
        <v>16368000</v>
      </c>
      <c r="H1261" s="20">
        <v>15840000</v>
      </c>
      <c r="I1261" s="20">
        <v>14960000</v>
      </c>
      <c r="J1261" s="20">
        <v>14080000</v>
      </c>
      <c r="K1261" s="25">
        <v>16990000</v>
      </c>
      <c r="L1261" s="20">
        <f t="shared" si="80"/>
        <v>-610000</v>
      </c>
      <c r="M1261" s="22">
        <f t="shared" si="81"/>
        <v>0.79545454545454541</v>
      </c>
      <c r="N1261" s="23" t="str">
        <f>IFERROR(VLOOKUP(A1261,'[1]CT AR'!$1:$1048576,2,0),"")</f>
        <v/>
      </c>
      <c r="O1261" s="24" t="str">
        <f t="shared" ca="1" si="82"/>
        <v/>
      </c>
      <c r="P1261" t="str">
        <f t="shared" si="83"/>
        <v/>
      </c>
    </row>
    <row r="1262" spans="1:16" x14ac:dyDescent="0.3">
      <c r="A1262" t="s">
        <v>9288</v>
      </c>
      <c r="B1262" t="str">
        <f>IFERROR(VLOOKUP(A1262,'[1]TS Autopress'!$1:$1048576,2,0),"")</f>
        <v/>
      </c>
      <c r="C1262" s="19" t="str">
        <f>IFERROR(VLOOKUP(A1262,'[1]TS Autopress'!$1:$1048576,3,0),"")</f>
        <v/>
      </c>
      <c r="D1262" s="20">
        <v>13600000</v>
      </c>
      <c r="E1262" s="20">
        <v>11000000</v>
      </c>
      <c r="F1262" s="13" t="s">
        <v>5399</v>
      </c>
      <c r="G1262" s="20">
        <v>12648000</v>
      </c>
      <c r="H1262" s="20">
        <v>12240000</v>
      </c>
      <c r="I1262" s="20">
        <v>11560000</v>
      </c>
      <c r="J1262" s="20">
        <v>10880000</v>
      </c>
      <c r="K1262" s="25">
        <v>13290000</v>
      </c>
      <c r="L1262" s="20">
        <f t="shared" si="80"/>
        <v>-310000</v>
      </c>
      <c r="M1262" s="22">
        <f t="shared" si="81"/>
        <v>0.80882352941176472</v>
      </c>
      <c r="N1262" s="23" t="str">
        <f>IFERROR(VLOOKUP(A1262,'[1]CT AR'!$1:$1048576,2,0),"")</f>
        <v/>
      </c>
      <c r="O1262" s="24" t="str">
        <f t="shared" ca="1" si="82"/>
        <v/>
      </c>
      <c r="P1262" t="str">
        <f t="shared" si="83"/>
        <v/>
      </c>
    </row>
    <row r="1263" spans="1:16" x14ac:dyDescent="0.3">
      <c r="A1263" t="s">
        <v>9290</v>
      </c>
      <c r="B1263" t="str">
        <f>IFERROR(VLOOKUP(A1263,'[1]TS Autopress'!$1:$1048576,2,0),"")</f>
        <v/>
      </c>
      <c r="C1263" s="19" t="str">
        <f>IFERROR(VLOOKUP(A1263,'[1]TS Autopress'!$1:$1048576,3,0),"")</f>
        <v/>
      </c>
      <c r="D1263" s="20">
        <v>13300000</v>
      </c>
      <c r="E1263" s="20">
        <v>10500000</v>
      </c>
      <c r="F1263" s="13" t="s">
        <v>5399</v>
      </c>
      <c r="G1263" s="20">
        <v>12369000</v>
      </c>
      <c r="H1263" s="20">
        <v>11970000</v>
      </c>
      <c r="I1263" s="20">
        <v>11305000</v>
      </c>
      <c r="J1263" s="20">
        <v>10640000</v>
      </c>
      <c r="K1263" s="25">
        <v>13290000</v>
      </c>
      <c r="L1263" s="20">
        <f t="shared" si="80"/>
        <v>-10000</v>
      </c>
      <c r="M1263" s="22">
        <f t="shared" si="81"/>
        <v>0.78947368421052633</v>
      </c>
      <c r="N1263" s="23" t="str">
        <f>IFERROR(VLOOKUP(A1263,'[1]CT AR'!$1:$1048576,2,0),"")</f>
        <v/>
      </c>
      <c r="O1263" s="24" t="str">
        <f t="shared" ca="1" si="82"/>
        <v/>
      </c>
      <c r="P1263" t="str">
        <f t="shared" si="83"/>
        <v/>
      </c>
    </row>
    <row r="1264" spans="1:16" x14ac:dyDescent="0.3">
      <c r="A1264" t="s">
        <v>5270</v>
      </c>
      <c r="B1264" t="str">
        <f>IFERROR(VLOOKUP(A1264,'[1]TS Autopress'!$1:$1048576,2,0),"")</f>
        <v/>
      </c>
      <c r="C1264" s="19" t="str">
        <f>IFERROR(VLOOKUP(A1264,'[1]TS Autopress'!$1:$1048576,3,0),"")</f>
        <v/>
      </c>
      <c r="D1264" s="20">
        <v>30600000</v>
      </c>
      <c r="E1264" s="20">
        <v>22000000</v>
      </c>
      <c r="F1264" s="13" t="s">
        <v>5399</v>
      </c>
      <c r="G1264" s="20">
        <v>28458000</v>
      </c>
      <c r="H1264" s="20">
        <v>27540000</v>
      </c>
      <c r="I1264" s="20">
        <v>26010000</v>
      </c>
      <c r="J1264" s="20">
        <v>24480000</v>
      </c>
      <c r="K1264" s="25">
        <v>28990000</v>
      </c>
      <c r="L1264" s="20">
        <f t="shared" si="80"/>
        <v>-1610000</v>
      </c>
      <c r="M1264" s="22">
        <f t="shared" si="81"/>
        <v>0.71895424836601307</v>
      </c>
      <c r="N1264" s="23" t="str">
        <f>IFERROR(VLOOKUP(A1264,'[1]CT AR'!$1:$1048576,2,0),"")</f>
        <v/>
      </c>
      <c r="O1264" s="24" t="str">
        <f t="shared" ca="1" si="82"/>
        <v/>
      </c>
      <c r="P1264" t="str">
        <f t="shared" si="83"/>
        <v/>
      </c>
    </row>
    <row r="1265" spans="1:16" x14ac:dyDescent="0.3">
      <c r="A1265" t="s">
        <v>9292</v>
      </c>
      <c r="B1265" t="str">
        <f>IFERROR(VLOOKUP(A1265,'[1]TS Autopress'!$1:$1048576,2,0),"")</f>
        <v/>
      </c>
      <c r="C1265" s="19" t="str">
        <f>IFERROR(VLOOKUP(A1265,'[1]TS Autopress'!$1:$1048576,3,0),"")</f>
        <v/>
      </c>
      <c r="D1265" s="20">
        <v>21100000</v>
      </c>
      <c r="E1265" s="20">
        <v>17000000</v>
      </c>
      <c r="F1265" s="13" t="s">
        <v>4033</v>
      </c>
      <c r="G1265" s="20">
        <v>21100000</v>
      </c>
      <c r="H1265" s="20">
        <v>20467000</v>
      </c>
      <c r="I1265" s="20">
        <v>19834000</v>
      </c>
      <c r="J1265" s="20">
        <v>18990000</v>
      </c>
      <c r="K1265" s="25">
        <v>20990000</v>
      </c>
      <c r="L1265" s="20">
        <f t="shared" si="80"/>
        <v>-110000</v>
      </c>
      <c r="M1265" s="22">
        <f t="shared" si="81"/>
        <v>0.80568720379146919</v>
      </c>
      <c r="N1265" s="23" t="str">
        <f>IFERROR(VLOOKUP(A1265,'[1]CT AR'!$1:$1048576,2,0),"")</f>
        <v/>
      </c>
      <c r="O1265" s="24" t="str">
        <f t="shared" ca="1" si="82"/>
        <v/>
      </c>
      <c r="P1265" t="str">
        <f t="shared" si="83"/>
        <v/>
      </c>
    </row>
    <row r="1266" spans="1:16" x14ac:dyDescent="0.3">
      <c r="A1266" t="s">
        <v>9292</v>
      </c>
      <c r="B1266" t="str">
        <f>IFERROR(VLOOKUP(A1266,'[1]TS Autopress'!$1:$1048576,2,0),"")</f>
        <v/>
      </c>
      <c r="C1266" s="19" t="str">
        <f>IFERROR(VLOOKUP(A1266,'[1]TS Autopress'!$1:$1048576,3,0),"")</f>
        <v/>
      </c>
      <c r="D1266" s="20">
        <v>21100000</v>
      </c>
      <c r="E1266" s="20">
        <v>18000000</v>
      </c>
      <c r="F1266" s="13" t="s">
        <v>4033</v>
      </c>
      <c r="G1266" s="20">
        <v>21100000</v>
      </c>
      <c r="H1266" s="20">
        <v>20467000</v>
      </c>
      <c r="I1266" s="20">
        <v>19834000</v>
      </c>
      <c r="J1266" s="20">
        <v>18990000</v>
      </c>
      <c r="K1266" s="25">
        <v>21590000</v>
      </c>
      <c r="L1266" s="20">
        <f t="shared" si="80"/>
        <v>490000</v>
      </c>
      <c r="M1266" s="22">
        <f t="shared" si="81"/>
        <v>0.85308056872037918</v>
      </c>
      <c r="N1266" s="23" t="str">
        <f>IFERROR(VLOOKUP(A1266,'[1]CT AR'!$1:$1048576,2,0),"")</f>
        <v/>
      </c>
      <c r="O1266" s="24" t="str">
        <f t="shared" ca="1" si="82"/>
        <v/>
      </c>
      <c r="P1266" t="str">
        <f t="shared" si="83"/>
        <v/>
      </c>
    </row>
    <row r="1267" spans="1:16" x14ac:dyDescent="0.3">
      <c r="A1267" t="s">
        <v>5270</v>
      </c>
      <c r="B1267" t="str">
        <f>IFERROR(VLOOKUP(A1267,'[1]TS Autopress'!$1:$1048576,2,0),"")</f>
        <v/>
      </c>
      <c r="C1267" s="19" t="str">
        <f>IFERROR(VLOOKUP(A1267,'[1]TS Autopress'!$1:$1048576,3,0),"")</f>
        <v/>
      </c>
      <c r="D1267" s="20">
        <v>28700000</v>
      </c>
      <c r="E1267" s="20">
        <v>22000000</v>
      </c>
      <c r="F1267" s="13" t="s">
        <v>5399</v>
      </c>
      <c r="G1267" s="20">
        <v>26691000</v>
      </c>
      <c r="H1267" s="20">
        <v>25830000</v>
      </c>
      <c r="I1267" s="20">
        <v>24395000</v>
      </c>
      <c r="J1267" s="20">
        <v>22960000</v>
      </c>
      <c r="K1267" s="25">
        <v>26990000</v>
      </c>
      <c r="L1267" s="20">
        <f t="shared" si="80"/>
        <v>-1710000</v>
      </c>
      <c r="M1267" s="22">
        <f t="shared" si="81"/>
        <v>0.76655052264808365</v>
      </c>
      <c r="N1267" s="23" t="str">
        <f>IFERROR(VLOOKUP(A1267,'[1]CT AR'!$1:$1048576,2,0),"")</f>
        <v/>
      </c>
      <c r="O1267" s="24" t="str">
        <f t="shared" ca="1" si="82"/>
        <v/>
      </c>
      <c r="P1267" t="str">
        <f t="shared" si="83"/>
        <v/>
      </c>
    </row>
    <row r="1268" spans="1:16" x14ac:dyDescent="0.3">
      <c r="A1268" t="s">
        <v>9294</v>
      </c>
      <c r="B1268" t="str">
        <f>IFERROR(VLOOKUP(A1268,'[1]TS Autopress'!$1:$1048576,2,0),"")</f>
        <v/>
      </c>
      <c r="C1268" s="19" t="str">
        <f>IFERROR(VLOOKUP(A1268,'[1]TS Autopress'!$1:$1048576,3,0),"")</f>
        <v/>
      </c>
      <c r="D1268" s="20">
        <v>5800000</v>
      </c>
      <c r="E1268" s="20">
        <v>4900000</v>
      </c>
      <c r="F1268" s="13" t="s">
        <v>5398</v>
      </c>
      <c r="G1268" s="20">
        <v>5974000</v>
      </c>
      <c r="H1268" s="20">
        <v>5800000</v>
      </c>
      <c r="I1268" s="20">
        <v>5742000</v>
      </c>
      <c r="J1268" s="20">
        <v>5394000</v>
      </c>
      <c r="K1268" s="25">
        <v>5990000</v>
      </c>
      <c r="L1268" s="20">
        <f t="shared" si="80"/>
        <v>190000</v>
      </c>
      <c r="M1268" s="22">
        <f t="shared" si="81"/>
        <v>0.84482758620689657</v>
      </c>
      <c r="N1268" s="23" t="str">
        <f>IFERROR(VLOOKUP(A1268,'[1]CT AR'!$1:$1048576,2,0),"")</f>
        <v/>
      </c>
      <c r="O1268" s="24" t="str">
        <f t="shared" ca="1" si="82"/>
        <v/>
      </c>
      <c r="P1268" t="str">
        <f t="shared" si="83"/>
        <v/>
      </c>
    </row>
    <row r="1269" spans="1:16" x14ac:dyDescent="0.3">
      <c r="A1269" t="s">
        <v>9296</v>
      </c>
      <c r="B1269" t="str">
        <f>IFERROR(VLOOKUP(A1269,'[1]TS Autopress'!$1:$1048576,2,0),"")</f>
        <v/>
      </c>
      <c r="C1269" s="19" t="str">
        <f>IFERROR(VLOOKUP(A1269,'[1]TS Autopress'!$1:$1048576,3,0),"")</f>
        <v/>
      </c>
      <c r="D1269" s="20">
        <v>19000000</v>
      </c>
      <c r="E1269" s="20">
        <v>15000000</v>
      </c>
      <c r="F1269" s="13" t="s">
        <v>5398</v>
      </c>
      <c r="G1269" s="20">
        <v>19570000</v>
      </c>
      <c r="H1269" s="20">
        <v>19000000</v>
      </c>
      <c r="I1269" s="20">
        <v>18810000</v>
      </c>
      <c r="J1269" s="20">
        <v>17670000</v>
      </c>
      <c r="K1269" s="25">
        <v>18690000</v>
      </c>
      <c r="L1269" s="20">
        <f t="shared" si="80"/>
        <v>-310000</v>
      </c>
      <c r="M1269" s="22">
        <f t="shared" si="81"/>
        <v>0.78947368421052633</v>
      </c>
      <c r="N1269" s="23" t="str">
        <f>IFERROR(VLOOKUP(A1269,'[1]CT AR'!$1:$1048576,2,0),"")</f>
        <v/>
      </c>
      <c r="O1269" s="24" t="str">
        <f t="shared" ca="1" si="82"/>
        <v/>
      </c>
      <c r="P1269" t="str">
        <f t="shared" si="83"/>
        <v/>
      </c>
    </row>
    <row r="1270" spans="1:16" x14ac:dyDescent="0.3">
      <c r="A1270" t="s">
        <v>8718</v>
      </c>
      <c r="B1270" t="str">
        <f>IFERROR(VLOOKUP(A1270,'[1]TS Autopress'!$1:$1048576,2,0),"")</f>
        <v/>
      </c>
      <c r="C1270" s="19" t="str">
        <f>IFERROR(VLOOKUP(A1270,'[1]TS Autopress'!$1:$1048576,3,0),"")</f>
        <v/>
      </c>
      <c r="D1270" s="20">
        <v>11400000</v>
      </c>
      <c r="E1270" s="20">
        <v>9000000</v>
      </c>
      <c r="F1270" s="13" t="s">
        <v>5398</v>
      </c>
      <c r="G1270" s="20">
        <v>11742000</v>
      </c>
      <c r="H1270" s="20">
        <v>11400000</v>
      </c>
      <c r="I1270" s="20">
        <v>11286000</v>
      </c>
      <c r="J1270" s="20">
        <v>10602000</v>
      </c>
      <c r="K1270" s="25">
        <v>11290000</v>
      </c>
      <c r="L1270" s="20">
        <f t="shared" si="80"/>
        <v>-110000</v>
      </c>
      <c r="M1270" s="22">
        <f t="shared" si="81"/>
        <v>0.78947368421052633</v>
      </c>
      <c r="N1270" s="23" t="str">
        <f>IFERROR(VLOOKUP(A1270,'[1]CT AR'!$1:$1048576,2,0),"")</f>
        <v/>
      </c>
      <c r="O1270" s="24" t="str">
        <f t="shared" ca="1" si="82"/>
        <v/>
      </c>
      <c r="P1270" t="str">
        <f t="shared" si="83"/>
        <v/>
      </c>
    </row>
    <row r="1271" spans="1:16" x14ac:dyDescent="0.3">
      <c r="A1271" t="s">
        <v>8668</v>
      </c>
      <c r="B1271" t="str">
        <f>IFERROR(VLOOKUP(A1271,'[1]TS Autopress'!$1:$1048576,2,0),"")</f>
        <v/>
      </c>
      <c r="C1271" s="19" t="str">
        <f>IFERROR(VLOOKUP(A1271,'[1]TS Autopress'!$1:$1048576,3,0),"")</f>
        <v/>
      </c>
      <c r="D1271" s="20">
        <v>9400000</v>
      </c>
      <c r="E1271" s="20">
        <v>7500000</v>
      </c>
      <c r="F1271" s="13" t="s">
        <v>5398</v>
      </c>
      <c r="G1271" s="20">
        <v>9682000</v>
      </c>
      <c r="H1271" s="20">
        <v>9400000</v>
      </c>
      <c r="I1271" s="20">
        <v>9306000</v>
      </c>
      <c r="J1271" s="20">
        <v>8742000</v>
      </c>
      <c r="K1271" s="25">
        <v>9490000</v>
      </c>
      <c r="L1271" s="20">
        <f t="shared" si="80"/>
        <v>90000</v>
      </c>
      <c r="M1271" s="22">
        <f t="shared" si="81"/>
        <v>0.7978723404255319</v>
      </c>
      <c r="N1271" s="23" t="str">
        <f>IFERROR(VLOOKUP(A1271,'[1]CT AR'!$1:$1048576,2,0),"")</f>
        <v/>
      </c>
      <c r="O1271" s="24" t="str">
        <f t="shared" ca="1" si="82"/>
        <v/>
      </c>
      <c r="P1271" t="str">
        <f t="shared" si="83"/>
        <v/>
      </c>
    </row>
    <row r="1272" spans="1:16" x14ac:dyDescent="0.3">
      <c r="A1272" t="s">
        <v>9305</v>
      </c>
      <c r="B1272" t="str">
        <f>IFERROR(VLOOKUP(A1272,'[1]TS Autopress'!$1:$1048576,2,0),"")</f>
        <v/>
      </c>
      <c r="C1272" s="19" t="str">
        <f>IFERROR(VLOOKUP(A1272,'[1]TS Autopress'!$1:$1048576,3,0),"")</f>
        <v/>
      </c>
      <c r="D1272" s="20">
        <v>21200000</v>
      </c>
      <c r="E1272" s="20">
        <v>17000000</v>
      </c>
      <c r="F1272" s="13" t="s">
        <v>5399</v>
      </c>
      <c r="G1272" s="20">
        <v>19716000</v>
      </c>
      <c r="H1272" s="20">
        <v>19080000</v>
      </c>
      <c r="I1272" s="20">
        <v>18020000</v>
      </c>
      <c r="J1272" s="20">
        <v>16960000</v>
      </c>
      <c r="K1272" s="25">
        <v>20690000</v>
      </c>
      <c r="L1272" s="20">
        <f t="shared" si="80"/>
        <v>-510000</v>
      </c>
      <c r="M1272" s="22">
        <f t="shared" si="81"/>
        <v>0.80188679245283023</v>
      </c>
      <c r="N1272" s="23" t="str">
        <f>IFERROR(VLOOKUP(A1272,'[1]CT AR'!$1:$1048576,2,0),"")</f>
        <v/>
      </c>
      <c r="O1272" s="24" t="str">
        <f t="shared" ca="1" si="82"/>
        <v/>
      </c>
      <c r="P1272" t="str">
        <f t="shared" si="83"/>
        <v/>
      </c>
    </row>
    <row r="1273" spans="1:16" x14ac:dyDescent="0.3">
      <c r="A1273" t="s">
        <v>6657</v>
      </c>
      <c r="B1273" t="str">
        <f>IFERROR(VLOOKUP(A1273,'[1]TS Autopress'!$1:$1048576,2,0),"")</f>
        <v/>
      </c>
      <c r="C1273" s="19" t="str">
        <f>IFERROR(VLOOKUP(A1273,'[1]TS Autopress'!$1:$1048576,3,0),"")</f>
        <v/>
      </c>
      <c r="D1273" s="20">
        <v>22000000</v>
      </c>
      <c r="E1273" s="20">
        <v>19000000</v>
      </c>
      <c r="F1273" s="13" t="s">
        <v>5399</v>
      </c>
      <c r="G1273" s="20">
        <v>20460000</v>
      </c>
      <c r="H1273" s="20">
        <v>19800000</v>
      </c>
      <c r="I1273" s="20">
        <v>18700000</v>
      </c>
      <c r="J1273" s="20">
        <v>17600000</v>
      </c>
      <c r="K1273" s="25">
        <v>21990000</v>
      </c>
      <c r="L1273" s="20">
        <f t="shared" si="80"/>
        <v>-10000</v>
      </c>
      <c r="M1273" s="22">
        <f t="shared" si="81"/>
        <v>0.86363636363636365</v>
      </c>
      <c r="N1273" s="23" t="str">
        <f>IFERROR(VLOOKUP(A1273,'[1]CT AR'!$1:$1048576,2,0),"")</f>
        <v/>
      </c>
      <c r="O1273" s="24" t="str">
        <f t="shared" ca="1" si="82"/>
        <v/>
      </c>
      <c r="P1273" t="str">
        <f t="shared" si="83"/>
        <v/>
      </c>
    </row>
    <row r="1274" spans="1:16" x14ac:dyDescent="0.3">
      <c r="A1274" t="s">
        <v>6657</v>
      </c>
      <c r="B1274" t="str">
        <f>IFERROR(VLOOKUP(A1274,'[1]TS Autopress'!$1:$1048576,2,0),"")</f>
        <v/>
      </c>
      <c r="C1274" s="19" t="str">
        <f>IFERROR(VLOOKUP(A1274,'[1]TS Autopress'!$1:$1048576,3,0),"")</f>
        <v/>
      </c>
      <c r="D1274" s="20">
        <v>22000000</v>
      </c>
      <c r="E1274" s="20">
        <v>18700000</v>
      </c>
      <c r="F1274" s="13" t="s">
        <v>5399</v>
      </c>
      <c r="G1274" s="20">
        <v>20460000</v>
      </c>
      <c r="H1274" s="20">
        <v>19800000</v>
      </c>
      <c r="I1274" s="20">
        <v>18700000</v>
      </c>
      <c r="J1274" s="20">
        <v>17600000</v>
      </c>
      <c r="K1274" s="25">
        <v>21990000</v>
      </c>
      <c r="L1274" s="20">
        <f t="shared" si="80"/>
        <v>-10000</v>
      </c>
      <c r="M1274" s="22">
        <f t="shared" si="81"/>
        <v>0.85</v>
      </c>
      <c r="N1274" s="23" t="str">
        <f>IFERROR(VLOOKUP(A1274,'[1]CT AR'!$1:$1048576,2,0),"")</f>
        <v/>
      </c>
      <c r="O1274" s="24" t="str">
        <f t="shared" ca="1" si="82"/>
        <v/>
      </c>
      <c r="P1274" t="str">
        <f t="shared" si="83"/>
        <v/>
      </c>
    </row>
    <row r="1275" spans="1:16" x14ac:dyDescent="0.3">
      <c r="A1275" t="s">
        <v>9315</v>
      </c>
      <c r="B1275" t="str">
        <f>IFERROR(VLOOKUP(A1275,'[1]TS Autopress'!$1:$1048576,2,0),"")</f>
        <v/>
      </c>
      <c r="C1275" s="19" t="str">
        <f>IFERROR(VLOOKUP(A1275,'[1]TS Autopress'!$1:$1048576,3,0),"")</f>
        <v/>
      </c>
      <c r="D1275" s="20">
        <v>25700000</v>
      </c>
      <c r="E1275" s="20">
        <v>20500000</v>
      </c>
      <c r="F1275" s="13" t="s">
        <v>4033</v>
      </c>
      <c r="G1275" s="20">
        <v>25700000</v>
      </c>
      <c r="H1275" s="20">
        <v>24929000</v>
      </c>
      <c r="I1275" s="20">
        <v>24158000</v>
      </c>
      <c r="J1275" s="20">
        <v>23130000</v>
      </c>
      <c r="K1275" s="25">
        <v>24990000</v>
      </c>
      <c r="L1275" s="20">
        <f t="shared" si="80"/>
        <v>-710000</v>
      </c>
      <c r="M1275" s="22">
        <f t="shared" si="81"/>
        <v>0.7976653696498055</v>
      </c>
      <c r="N1275" s="23" t="str">
        <f>IFERROR(VLOOKUP(A1275,'[1]CT AR'!$1:$1048576,2,0),"")</f>
        <v/>
      </c>
      <c r="O1275" s="24" t="str">
        <f t="shared" ca="1" si="82"/>
        <v/>
      </c>
      <c r="P1275" t="str">
        <f t="shared" si="83"/>
        <v/>
      </c>
    </row>
    <row r="1276" spans="1:16" x14ac:dyDescent="0.3">
      <c r="A1276" t="s">
        <v>9317</v>
      </c>
      <c r="B1276" t="str">
        <f>IFERROR(VLOOKUP(A1276,'[1]TS Autopress'!$1:$1048576,2,0),"")</f>
        <v/>
      </c>
      <c r="C1276" s="19" t="str">
        <f>IFERROR(VLOOKUP(A1276,'[1]TS Autopress'!$1:$1048576,3,0),"")</f>
        <v/>
      </c>
      <c r="D1276" s="20">
        <v>8800000</v>
      </c>
      <c r="E1276" s="20">
        <v>7500000</v>
      </c>
      <c r="F1276" s="13" t="s">
        <v>5398</v>
      </c>
      <c r="G1276" s="20">
        <v>9064000</v>
      </c>
      <c r="H1276" s="20">
        <v>8800000</v>
      </c>
      <c r="I1276" s="20">
        <v>8712000</v>
      </c>
      <c r="J1276" s="20">
        <v>8184000</v>
      </c>
      <c r="K1276" s="25">
        <v>8990000</v>
      </c>
      <c r="L1276" s="20">
        <f t="shared" si="80"/>
        <v>190000</v>
      </c>
      <c r="M1276" s="22">
        <f t="shared" si="81"/>
        <v>0.85227272727272729</v>
      </c>
      <c r="N1276" s="23" t="str">
        <f>IFERROR(VLOOKUP(A1276,'[1]CT AR'!$1:$1048576,2,0),"")</f>
        <v/>
      </c>
      <c r="O1276" s="24" t="str">
        <f t="shared" ca="1" si="82"/>
        <v/>
      </c>
      <c r="P1276" t="str">
        <f t="shared" si="83"/>
        <v/>
      </c>
    </row>
    <row r="1277" spans="1:16" x14ac:dyDescent="0.3">
      <c r="A1277" t="s">
        <v>5428</v>
      </c>
      <c r="B1277" t="str">
        <f>IFERROR(VLOOKUP(A1277,'[1]TS Autopress'!$1:$1048576,2,0),"")</f>
        <v/>
      </c>
      <c r="C1277" s="19" t="str">
        <f>IFERROR(VLOOKUP(A1277,'[1]TS Autopress'!$1:$1048576,3,0),"")</f>
        <v/>
      </c>
      <c r="D1277" s="20">
        <v>22100000</v>
      </c>
      <c r="E1277" s="20">
        <v>18000000</v>
      </c>
      <c r="F1277" s="13" t="s">
        <v>5398</v>
      </c>
      <c r="G1277" s="20">
        <v>22763000</v>
      </c>
      <c r="H1277" s="20">
        <v>22100000</v>
      </c>
      <c r="I1277" s="20">
        <v>21879000</v>
      </c>
      <c r="J1277" s="20">
        <v>20553000</v>
      </c>
      <c r="K1277" s="25">
        <v>20990000</v>
      </c>
      <c r="L1277" s="20">
        <f t="shared" si="80"/>
        <v>-1110000</v>
      </c>
      <c r="M1277" s="22">
        <f t="shared" si="81"/>
        <v>0.81447963800904977</v>
      </c>
      <c r="N1277" s="23" t="str">
        <f>IFERROR(VLOOKUP(A1277,'[1]CT AR'!$1:$1048576,2,0),"")</f>
        <v/>
      </c>
      <c r="O1277" s="24" t="str">
        <f t="shared" ca="1" si="82"/>
        <v/>
      </c>
      <c r="P1277" t="str">
        <f t="shared" si="83"/>
        <v/>
      </c>
    </row>
    <row r="1278" spans="1:16" x14ac:dyDescent="0.3">
      <c r="A1278" t="s">
        <v>9320</v>
      </c>
      <c r="B1278" t="str">
        <f>IFERROR(VLOOKUP(A1278,'[1]TS Autopress'!$1:$1048576,2,0),"")</f>
        <v/>
      </c>
      <c r="C1278" s="19" t="str">
        <f>IFERROR(VLOOKUP(A1278,'[1]TS Autopress'!$1:$1048576,3,0),"")</f>
        <v/>
      </c>
      <c r="D1278" s="20">
        <v>11400000</v>
      </c>
      <c r="E1278" s="20">
        <v>9000000</v>
      </c>
      <c r="F1278" s="13" t="s">
        <v>5398</v>
      </c>
      <c r="G1278" s="20">
        <v>11742000</v>
      </c>
      <c r="H1278" s="20">
        <v>11400000</v>
      </c>
      <c r="I1278" s="20">
        <v>11286000</v>
      </c>
      <c r="J1278" s="20">
        <v>10602000</v>
      </c>
      <c r="K1278" s="25">
        <v>10990000</v>
      </c>
      <c r="L1278" s="20">
        <f t="shared" si="80"/>
        <v>-410000</v>
      </c>
      <c r="M1278" s="22">
        <f t="shared" si="81"/>
        <v>0.78947368421052633</v>
      </c>
      <c r="N1278" s="23" t="str">
        <f>IFERROR(VLOOKUP(A1278,'[1]CT AR'!$1:$1048576,2,0),"")</f>
        <v/>
      </c>
      <c r="O1278" s="24" t="str">
        <f t="shared" ca="1" si="82"/>
        <v/>
      </c>
      <c r="P1278" t="str">
        <f t="shared" si="83"/>
        <v/>
      </c>
    </row>
    <row r="1279" spans="1:16" x14ac:dyDescent="0.3">
      <c r="A1279" t="s">
        <v>9322</v>
      </c>
      <c r="B1279" t="str">
        <f>IFERROR(VLOOKUP(A1279,'[1]TS Autopress'!$1:$1048576,2,0),"")</f>
        <v/>
      </c>
      <c r="C1279" s="19" t="str">
        <f>IFERROR(VLOOKUP(A1279,'[1]TS Autopress'!$1:$1048576,3,0),"")</f>
        <v/>
      </c>
      <c r="D1279" s="20">
        <v>7180000</v>
      </c>
      <c r="E1279" s="20">
        <v>5300000</v>
      </c>
      <c r="F1279" s="13" t="s">
        <v>5398</v>
      </c>
      <c r="G1279" s="20">
        <v>7395400</v>
      </c>
      <c r="H1279" s="20">
        <v>7180000</v>
      </c>
      <c r="I1279" s="20">
        <v>7108200</v>
      </c>
      <c r="J1279" s="20">
        <v>6677400</v>
      </c>
      <c r="K1279" s="25">
        <v>6990000</v>
      </c>
      <c r="L1279" s="20">
        <f t="shared" si="80"/>
        <v>-190000</v>
      </c>
      <c r="M1279" s="22">
        <f t="shared" si="81"/>
        <v>0.73816155988857934</v>
      </c>
      <c r="N1279" s="23" t="str">
        <f>IFERROR(VLOOKUP(A1279,'[1]CT AR'!$1:$1048576,2,0),"")</f>
        <v/>
      </c>
      <c r="O1279" s="24" t="str">
        <f t="shared" ca="1" si="82"/>
        <v/>
      </c>
      <c r="P1279" t="str">
        <f t="shared" si="83"/>
        <v/>
      </c>
    </row>
    <row r="1280" spans="1:16" x14ac:dyDescent="0.3">
      <c r="A1280" t="s">
        <v>9324</v>
      </c>
      <c r="B1280" t="str">
        <f>IFERROR(VLOOKUP(A1280,'[1]TS Autopress'!$1:$1048576,2,0),"")</f>
        <v/>
      </c>
      <c r="C1280" s="19" t="str">
        <f>IFERROR(VLOOKUP(A1280,'[1]TS Autopress'!$1:$1048576,3,0),"")</f>
        <v/>
      </c>
      <c r="D1280" s="20">
        <v>26000000</v>
      </c>
      <c r="E1280" s="20">
        <v>20300000</v>
      </c>
      <c r="F1280" s="13" t="s">
        <v>4033</v>
      </c>
      <c r="G1280" s="20">
        <v>26000000</v>
      </c>
      <c r="H1280" s="20">
        <v>25220000</v>
      </c>
      <c r="I1280" s="20">
        <v>24440000</v>
      </c>
      <c r="J1280" s="20">
        <v>23400000</v>
      </c>
      <c r="K1280" s="25">
        <v>23990000</v>
      </c>
      <c r="L1280" s="20">
        <f t="shared" si="80"/>
        <v>-2010000</v>
      </c>
      <c r="M1280" s="22">
        <f t="shared" si="81"/>
        <v>0.78076923076923077</v>
      </c>
      <c r="N1280" s="23" t="str">
        <f>IFERROR(VLOOKUP(A1280,'[1]CT AR'!$1:$1048576,2,0),"")</f>
        <v/>
      </c>
      <c r="O1280" s="24" t="str">
        <f t="shared" ca="1" si="82"/>
        <v/>
      </c>
      <c r="P1280" t="str">
        <f t="shared" si="83"/>
        <v/>
      </c>
    </row>
    <row r="1281" spans="1:16" x14ac:dyDescent="0.3">
      <c r="A1281" t="s">
        <v>9328</v>
      </c>
      <c r="B1281" t="str">
        <f>IFERROR(VLOOKUP(A1281,'[1]TS Autopress'!$1:$1048576,2,0),"")</f>
        <v/>
      </c>
      <c r="C1281" s="19" t="str">
        <f>IFERROR(VLOOKUP(A1281,'[1]TS Autopress'!$1:$1048576,3,0),"")</f>
        <v/>
      </c>
      <c r="D1281" s="20">
        <v>16700000</v>
      </c>
      <c r="E1281" s="20">
        <v>14000000</v>
      </c>
      <c r="F1281" s="13" t="s">
        <v>5399</v>
      </c>
      <c r="G1281" s="20">
        <v>15531000</v>
      </c>
      <c r="H1281" s="20">
        <v>15030000</v>
      </c>
      <c r="I1281" s="20">
        <v>14195000</v>
      </c>
      <c r="J1281" s="20">
        <v>13360000</v>
      </c>
      <c r="K1281" s="25">
        <v>16290000</v>
      </c>
      <c r="L1281" s="20">
        <f t="shared" si="80"/>
        <v>-410000</v>
      </c>
      <c r="M1281" s="22">
        <f t="shared" si="81"/>
        <v>0.83832335329341312</v>
      </c>
      <c r="N1281" s="23" t="str">
        <f>IFERROR(VLOOKUP(A1281,'[1]CT AR'!$1:$1048576,2,0),"")</f>
        <v/>
      </c>
      <c r="O1281" s="24" t="str">
        <f t="shared" ca="1" si="82"/>
        <v/>
      </c>
      <c r="P1281" t="str">
        <f t="shared" si="83"/>
        <v/>
      </c>
    </row>
    <row r="1282" spans="1:16" x14ac:dyDescent="0.3">
      <c r="A1282" t="s">
        <v>9330</v>
      </c>
      <c r="B1282" t="str">
        <f>IFERROR(VLOOKUP(A1282,'[1]TS Autopress'!$1:$1048576,2,0),"")</f>
        <v/>
      </c>
      <c r="C1282" s="19" t="str">
        <f>IFERROR(VLOOKUP(A1282,'[1]TS Autopress'!$1:$1048576,3,0),"")</f>
        <v/>
      </c>
      <c r="D1282" s="20">
        <v>30400000</v>
      </c>
      <c r="E1282" s="20">
        <v>23500000</v>
      </c>
      <c r="F1282" s="13" t="s">
        <v>5399</v>
      </c>
      <c r="G1282" s="20">
        <v>28272000</v>
      </c>
      <c r="H1282" s="20">
        <v>27360000</v>
      </c>
      <c r="I1282" s="20">
        <v>25840000</v>
      </c>
      <c r="J1282" s="20">
        <v>24320000</v>
      </c>
      <c r="K1282" s="25">
        <v>29990000</v>
      </c>
      <c r="L1282" s="20">
        <f t="shared" si="80"/>
        <v>-410000</v>
      </c>
      <c r="M1282" s="22">
        <f t="shared" si="81"/>
        <v>0.77302631578947367</v>
      </c>
      <c r="N1282" s="23" t="str">
        <f>IFERROR(VLOOKUP(A1282,'[1]CT AR'!$1:$1048576,2,0),"")</f>
        <v/>
      </c>
      <c r="O1282" s="24" t="str">
        <f t="shared" ca="1" si="82"/>
        <v/>
      </c>
      <c r="P1282" t="str">
        <f t="shared" si="83"/>
        <v/>
      </c>
    </row>
    <row r="1283" spans="1:16" x14ac:dyDescent="0.3">
      <c r="A1283" t="s">
        <v>9122</v>
      </c>
      <c r="B1283" t="str">
        <f>IFERROR(VLOOKUP(A1283,'[1]TS Autopress'!$1:$1048576,2,0),"")</f>
        <v/>
      </c>
      <c r="C1283" s="19" t="str">
        <f>IFERROR(VLOOKUP(A1283,'[1]TS Autopress'!$1:$1048576,3,0),"")</f>
        <v/>
      </c>
      <c r="D1283" s="20">
        <v>14700000</v>
      </c>
      <c r="E1283" s="20">
        <v>12000000</v>
      </c>
      <c r="F1283" s="13" t="s">
        <v>4033</v>
      </c>
      <c r="G1283" s="20">
        <v>14700000</v>
      </c>
      <c r="H1283" s="20">
        <v>14259000</v>
      </c>
      <c r="I1283" s="20">
        <v>13818000</v>
      </c>
      <c r="J1283" s="20">
        <v>13230000</v>
      </c>
      <c r="K1283" s="25">
        <v>14290000</v>
      </c>
      <c r="L1283" s="20">
        <f t="shared" si="80"/>
        <v>-410000</v>
      </c>
      <c r="M1283" s="22">
        <f t="shared" si="81"/>
        <v>0.81632653061224492</v>
      </c>
      <c r="N1283" s="23" t="str">
        <f>IFERROR(VLOOKUP(A1283,'[1]CT AR'!$1:$1048576,2,0),"")</f>
        <v/>
      </c>
      <c r="O1283" s="24" t="str">
        <f t="shared" ca="1" si="82"/>
        <v/>
      </c>
      <c r="P1283" t="str">
        <f t="shared" si="83"/>
        <v/>
      </c>
    </row>
    <row r="1284" spans="1:16" x14ac:dyDescent="0.3">
      <c r="A1284" t="s">
        <v>9336</v>
      </c>
      <c r="B1284" t="str">
        <f>IFERROR(VLOOKUP(A1284,'[1]TS Autopress'!$1:$1048576,2,0),"")</f>
        <v/>
      </c>
      <c r="C1284" s="19" t="str">
        <f>IFERROR(VLOOKUP(A1284,'[1]TS Autopress'!$1:$1048576,3,0),"")</f>
        <v/>
      </c>
      <c r="D1284" s="20">
        <v>9500000</v>
      </c>
      <c r="E1284" s="20">
        <v>7800000</v>
      </c>
      <c r="F1284" s="13" t="s">
        <v>4033</v>
      </c>
      <c r="G1284" s="20">
        <v>9500000</v>
      </c>
      <c r="H1284" s="20">
        <v>9215000</v>
      </c>
      <c r="I1284" s="20">
        <v>8930000</v>
      </c>
      <c r="J1284" s="20">
        <v>8550000</v>
      </c>
      <c r="K1284" s="25">
        <v>9690000</v>
      </c>
      <c r="L1284" s="20">
        <f t="shared" si="80"/>
        <v>190000</v>
      </c>
      <c r="M1284" s="22">
        <f t="shared" si="81"/>
        <v>0.82105263157894737</v>
      </c>
      <c r="N1284" s="23" t="str">
        <f>IFERROR(VLOOKUP(A1284,'[1]CT AR'!$1:$1048576,2,0),"")</f>
        <v/>
      </c>
      <c r="O1284" s="24" t="str">
        <f t="shared" ca="1" si="82"/>
        <v/>
      </c>
      <c r="P1284" t="str">
        <f t="shared" si="83"/>
        <v/>
      </c>
    </row>
    <row r="1285" spans="1:16" x14ac:dyDescent="0.3">
      <c r="A1285" t="s">
        <v>1744</v>
      </c>
      <c r="B1285" t="str">
        <f>IFERROR(VLOOKUP(A1285,'[1]TS Autopress'!$1:$1048576,2,0),"")</f>
        <v/>
      </c>
      <c r="C1285" s="19" t="str">
        <f>IFERROR(VLOOKUP(A1285,'[1]TS Autopress'!$1:$1048576,3,0),"")</f>
        <v/>
      </c>
      <c r="D1285" s="20">
        <v>16400000</v>
      </c>
      <c r="E1285" s="20">
        <v>12800000</v>
      </c>
      <c r="F1285" s="13" t="s">
        <v>5399</v>
      </c>
      <c r="G1285" s="20">
        <v>15252000</v>
      </c>
      <c r="H1285" s="20">
        <v>14760000</v>
      </c>
      <c r="I1285" s="20">
        <v>13940000</v>
      </c>
      <c r="J1285" s="20">
        <v>13120000</v>
      </c>
      <c r="K1285" s="25">
        <v>15490000</v>
      </c>
      <c r="L1285" s="20">
        <f t="shared" si="80"/>
        <v>-910000</v>
      </c>
      <c r="M1285" s="22">
        <f t="shared" si="81"/>
        <v>0.78048780487804881</v>
      </c>
      <c r="N1285" s="23">
        <f>IFERROR(VLOOKUP(A1285,'[1]CT AR'!$1:$1048576,2,0),"")</f>
        <v>45253.789583333331</v>
      </c>
      <c r="O1285" s="24">
        <f t="shared" ca="1" si="82"/>
        <v>941.21041666666861</v>
      </c>
      <c r="P1285" t="str">
        <f t="shared" si="83"/>
        <v>BAJO MERCADO</v>
      </c>
    </row>
    <row r="1286" spans="1:16" x14ac:dyDescent="0.3">
      <c r="A1286" t="s">
        <v>9339</v>
      </c>
      <c r="B1286" t="str">
        <f>IFERROR(VLOOKUP(A1286,'[1]TS Autopress'!$1:$1048576,2,0),"")</f>
        <v/>
      </c>
      <c r="C1286" s="19" t="str">
        <f>IFERROR(VLOOKUP(A1286,'[1]TS Autopress'!$1:$1048576,3,0),"")</f>
        <v/>
      </c>
      <c r="D1286" s="20">
        <v>11500000</v>
      </c>
      <c r="E1286" s="20">
        <v>9300000</v>
      </c>
      <c r="F1286" s="13" t="s">
        <v>5399</v>
      </c>
      <c r="G1286" s="20">
        <v>10695000</v>
      </c>
      <c r="H1286" s="20">
        <v>10350000</v>
      </c>
      <c r="I1286" s="20">
        <v>9775000</v>
      </c>
      <c r="J1286" s="20">
        <v>9200000</v>
      </c>
      <c r="K1286" s="25">
        <v>11290000</v>
      </c>
      <c r="L1286" s="20">
        <f t="shared" si="80"/>
        <v>-210000</v>
      </c>
      <c r="M1286" s="22">
        <f t="shared" si="81"/>
        <v>0.80869565217391304</v>
      </c>
      <c r="N1286" s="23" t="str">
        <f>IFERROR(VLOOKUP(A1286,'[1]CT AR'!$1:$1048576,2,0),"")</f>
        <v/>
      </c>
      <c r="O1286" s="24" t="str">
        <f t="shared" ca="1" si="82"/>
        <v/>
      </c>
      <c r="P1286" t="str">
        <f t="shared" si="83"/>
        <v/>
      </c>
    </row>
    <row r="1287" spans="1:16" x14ac:dyDescent="0.3">
      <c r="A1287" t="s">
        <v>9341</v>
      </c>
      <c r="B1287" t="str">
        <f>IFERROR(VLOOKUP(A1287,'[1]TS Autopress'!$1:$1048576,2,0),"")</f>
        <v/>
      </c>
      <c r="C1287" s="19" t="str">
        <f>IFERROR(VLOOKUP(A1287,'[1]TS Autopress'!$1:$1048576,3,0),"")</f>
        <v/>
      </c>
      <c r="D1287" s="20">
        <v>16100000</v>
      </c>
      <c r="E1287" s="20">
        <v>13500000</v>
      </c>
      <c r="F1287" s="13" t="s">
        <v>5399</v>
      </c>
      <c r="G1287" s="20">
        <v>14973000</v>
      </c>
      <c r="H1287" s="20">
        <v>14490000</v>
      </c>
      <c r="I1287" s="20">
        <v>13685000</v>
      </c>
      <c r="J1287" s="20">
        <v>12880000</v>
      </c>
      <c r="K1287" s="25">
        <v>15990000</v>
      </c>
      <c r="L1287" s="20">
        <f t="shared" si="80"/>
        <v>-110000</v>
      </c>
      <c r="M1287" s="22">
        <f t="shared" si="81"/>
        <v>0.83850931677018636</v>
      </c>
      <c r="N1287" s="23" t="str">
        <f>IFERROR(VLOOKUP(A1287,'[1]CT AR'!$1:$1048576,2,0),"")</f>
        <v/>
      </c>
      <c r="O1287" s="24" t="str">
        <f t="shared" ca="1" si="82"/>
        <v/>
      </c>
      <c r="P1287" t="str">
        <f t="shared" si="83"/>
        <v/>
      </c>
    </row>
    <row r="1288" spans="1:16" x14ac:dyDescent="0.3">
      <c r="A1288" t="s">
        <v>8708</v>
      </c>
      <c r="B1288" t="str">
        <f>IFERROR(VLOOKUP(A1288,'[1]TS Autopress'!$1:$1048576,2,0),"")</f>
        <v/>
      </c>
      <c r="C1288" s="19" t="str">
        <f>IFERROR(VLOOKUP(A1288,'[1]TS Autopress'!$1:$1048576,3,0),"")</f>
        <v/>
      </c>
      <c r="D1288" s="20">
        <v>8000000</v>
      </c>
      <c r="E1288" s="20">
        <v>6500000</v>
      </c>
      <c r="F1288" s="13" t="s">
        <v>5399</v>
      </c>
      <c r="G1288" s="20">
        <v>7440000</v>
      </c>
      <c r="H1288" s="20">
        <v>7200000</v>
      </c>
      <c r="I1288" s="20">
        <v>6800000</v>
      </c>
      <c r="J1288" s="20">
        <v>6400000</v>
      </c>
      <c r="K1288" s="25">
        <v>7990000</v>
      </c>
      <c r="L1288" s="20">
        <f t="shared" si="80"/>
        <v>-10000</v>
      </c>
      <c r="M1288" s="22">
        <f t="shared" si="81"/>
        <v>0.8125</v>
      </c>
      <c r="N1288" s="23" t="str">
        <f>IFERROR(VLOOKUP(A1288,'[1]CT AR'!$1:$1048576,2,0),"")</f>
        <v/>
      </c>
      <c r="O1288" s="24" t="str">
        <f t="shared" ca="1" si="82"/>
        <v/>
      </c>
      <c r="P1288" t="str">
        <f t="shared" si="83"/>
        <v/>
      </c>
    </row>
    <row r="1289" spans="1:16" x14ac:dyDescent="0.3">
      <c r="A1289" t="s">
        <v>8721</v>
      </c>
      <c r="B1289" t="str">
        <f>IFERROR(VLOOKUP(A1289,'[1]TS Autopress'!$1:$1048576,2,0),"")</f>
        <v/>
      </c>
      <c r="C1289" s="19" t="str">
        <f>IFERROR(VLOOKUP(A1289,'[1]TS Autopress'!$1:$1048576,3,0),"")</f>
        <v/>
      </c>
      <c r="D1289" s="20">
        <v>23800000</v>
      </c>
      <c r="E1289" s="20">
        <v>18500000</v>
      </c>
      <c r="F1289" s="13" t="s">
        <v>5399</v>
      </c>
      <c r="G1289" s="20">
        <v>22134000</v>
      </c>
      <c r="H1289" s="20">
        <v>21420000</v>
      </c>
      <c r="I1289" s="20">
        <v>20230000</v>
      </c>
      <c r="J1289" s="20">
        <v>19040000</v>
      </c>
      <c r="K1289" s="25">
        <v>22990000</v>
      </c>
      <c r="L1289" s="20">
        <f t="shared" si="80"/>
        <v>-810000</v>
      </c>
      <c r="M1289" s="22">
        <f t="shared" si="81"/>
        <v>0.77731092436974791</v>
      </c>
      <c r="N1289" s="23" t="str">
        <f>IFERROR(VLOOKUP(A1289,'[1]CT AR'!$1:$1048576,2,0),"")</f>
        <v/>
      </c>
      <c r="O1289" s="24" t="str">
        <f t="shared" ca="1" si="82"/>
        <v/>
      </c>
      <c r="P1289" t="str">
        <f t="shared" si="83"/>
        <v/>
      </c>
    </row>
    <row r="1290" spans="1:16" x14ac:dyDescent="0.3">
      <c r="A1290" t="s">
        <v>8720</v>
      </c>
      <c r="B1290" t="str">
        <f>IFERROR(VLOOKUP(A1290,'[1]TS Autopress'!$1:$1048576,2,0),"")</f>
        <v/>
      </c>
      <c r="C1290" s="19" t="str">
        <f>IFERROR(VLOOKUP(A1290,'[1]TS Autopress'!$1:$1048576,3,0),"")</f>
        <v/>
      </c>
      <c r="D1290" s="20">
        <v>11400000</v>
      </c>
      <c r="E1290" s="20">
        <v>9000000</v>
      </c>
      <c r="F1290" s="13" t="s">
        <v>5399</v>
      </c>
      <c r="G1290" s="20">
        <v>10602000</v>
      </c>
      <c r="H1290" s="20">
        <v>10260000</v>
      </c>
      <c r="I1290" s="20">
        <v>9690000</v>
      </c>
      <c r="J1290" s="20">
        <v>9120000</v>
      </c>
      <c r="K1290" s="25">
        <v>11390000</v>
      </c>
      <c r="L1290" s="20">
        <f t="shared" si="80"/>
        <v>-10000</v>
      </c>
      <c r="M1290" s="22">
        <f t="shared" si="81"/>
        <v>0.78947368421052633</v>
      </c>
      <c r="N1290" s="23" t="str">
        <f>IFERROR(VLOOKUP(A1290,'[1]CT AR'!$1:$1048576,2,0),"")</f>
        <v/>
      </c>
      <c r="O1290" s="24" t="str">
        <f t="shared" ca="1" si="82"/>
        <v/>
      </c>
      <c r="P1290" t="str">
        <f t="shared" si="83"/>
        <v/>
      </c>
    </row>
    <row r="1291" spans="1:16" x14ac:dyDescent="0.3">
      <c r="A1291" t="s">
        <v>9349</v>
      </c>
      <c r="B1291" t="str">
        <f>IFERROR(VLOOKUP(A1291,'[1]TS Autopress'!$1:$1048576,2,0),"")</f>
        <v/>
      </c>
      <c r="C1291" s="19" t="str">
        <f>IFERROR(VLOOKUP(A1291,'[1]TS Autopress'!$1:$1048576,3,0),"")</f>
        <v/>
      </c>
      <c r="D1291" s="20">
        <v>19900000</v>
      </c>
      <c r="E1291" s="20">
        <v>16000000</v>
      </c>
      <c r="F1291" s="13" t="s">
        <v>5399</v>
      </c>
      <c r="G1291" s="20">
        <v>18507000</v>
      </c>
      <c r="H1291" s="20">
        <v>17910000</v>
      </c>
      <c r="I1291" s="20">
        <v>16915000</v>
      </c>
      <c r="J1291" s="20">
        <v>15920000</v>
      </c>
      <c r="K1291" s="25">
        <v>18990000</v>
      </c>
      <c r="L1291" s="20">
        <f t="shared" si="80"/>
        <v>-910000</v>
      </c>
      <c r="M1291" s="22">
        <f t="shared" si="81"/>
        <v>0.8040201005025126</v>
      </c>
      <c r="N1291" s="23" t="str">
        <f>IFERROR(VLOOKUP(A1291,'[1]CT AR'!$1:$1048576,2,0),"")</f>
        <v/>
      </c>
      <c r="O1291" s="24" t="str">
        <f t="shared" ca="1" si="82"/>
        <v/>
      </c>
      <c r="P1291" t="str">
        <f t="shared" si="83"/>
        <v/>
      </c>
    </row>
    <row r="1292" spans="1:16" x14ac:dyDescent="0.3">
      <c r="A1292" t="s">
        <v>646</v>
      </c>
      <c r="B1292" t="str">
        <f>IFERROR(VLOOKUP(A1292,'[1]TS Autopress'!$1:$1048576,2,0),"")</f>
        <v/>
      </c>
      <c r="C1292" s="19" t="str">
        <f>IFERROR(VLOOKUP(A1292,'[1]TS Autopress'!$1:$1048576,3,0),"")</f>
        <v/>
      </c>
      <c r="D1292" s="20">
        <v>23600000</v>
      </c>
      <c r="E1292" s="20">
        <v>18800000</v>
      </c>
      <c r="F1292" s="13" t="s">
        <v>5399</v>
      </c>
      <c r="G1292" s="20">
        <v>21948000</v>
      </c>
      <c r="H1292" s="20">
        <v>21240000</v>
      </c>
      <c r="I1292" s="20">
        <v>20060000</v>
      </c>
      <c r="J1292" s="20">
        <v>18880000</v>
      </c>
      <c r="K1292" s="25">
        <v>21990000</v>
      </c>
      <c r="L1292" s="20">
        <f t="shared" si="80"/>
        <v>-1610000</v>
      </c>
      <c r="M1292" s="22">
        <f t="shared" si="81"/>
        <v>0.79661016949152541</v>
      </c>
      <c r="N1292" s="23">
        <f>IFERROR(VLOOKUP(A1292,'[1]CT AR'!$1:$1048576,2,0),"")</f>
        <v>45869.751388888886</v>
      </c>
      <c r="O1292" s="24">
        <f t="shared" ca="1" si="82"/>
        <v>325.24861111111386</v>
      </c>
      <c r="P1292" t="str">
        <f t="shared" si="83"/>
        <v>BAJO MERCADO</v>
      </c>
    </row>
    <row r="1293" spans="1:16" x14ac:dyDescent="0.3">
      <c r="A1293" t="s">
        <v>9351</v>
      </c>
      <c r="B1293" t="str">
        <f>IFERROR(VLOOKUP(A1293,'[1]TS Autopress'!$1:$1048576,2,0),"")</f>
        <v/>
      </c>
      <c r="C1293" s="19" t="str">
        <f>IFERROR(VLOOKUP(A1293,'[1]TS Autopress'!$1:$1048576,3,0),"")</f>
        <v/>
      </c>
      <c r="D1293" s="20">
        <v>38500000</v>
      </c>
      <c r="E1293" s="20">
        <v>29500000</v>
      </c>
      <c r="F1293" s="13" t="s">
        <v>5399</v>
      </c>
      <c r="G1293" s="20">
        <v>35805000</v>
      </c>
      <c r="H1293" s="20">
        <v>34650000</v>
      </c>
      <c r="I1293" s="20">
        <v>32725000</v>
      </c>
      <c r="J1293" s="20">
        <v>30800000</v>
      </c>
      <c r="K1293" s="25">
        <v>35990000</v>
      </c>
      <c r="L1293" s="20">
        <f t="shared" si="80"/>
        <v>-2510000</v>
      </c>
      <c r="M1293" s="22">
        <f t="shared" si="81"/>
        <v>0.76623376623376627</v>
      </c>
      <c r="N1293" s="23" t="str">
        <f>IFERROR(VLOOKUP(A1293,'[1]CT AR'!$1:$1048576,2,0),"")</f>
        <v/>
      </c>
      <c r="O1293" s="24" t="str">
        <f t="shared" ca="1" si="82"/>
        <v/>
      </c>
      <c r="P1293" t="str">
        <f t="shared" si="83"/>
        <v/>
      </c>
    </row>
    <row r="1294" spans="1:16" x14ac:dyDescent="0.3">
      <c r="A1294" t="s">
        <v>9354</v>
      </c>
      <c r="B1294" t="str">
        <f>IFERROR(VLOOKUP(A1294,'[1]TS Autopress'!$1:$1048576,2,0),"")</f>
        <v/>
      </c>
      <c r="C1294" s="19" t="str">
        <f>IFERROR(VLOOKUP(A1294,'[1]TS Autopress'!$1:$1048576,3,0),"")</f>
        <v/>
      </c>
      <c r="D1294" s="20">
        <v>14800000</v>
      </c>
      <c r="E1294" s="20">
        <v>12000000</v>
      </c>
      <c r="F1294" s="13" t="s">
        <v>4033</v>
      </c>
      <c r="G1294" s="20">
        <v>14800000</v>
      </c>
      <c r="H1294" s="20">
        <v>14356000</v>
      </c>
      <c r="I1294" s="20">
        <v>13912000</v>
      </c>
      <c r="J1294" s="20">
        <v>13320000</v>
      </c>
      <c r="K1294" s="25">
        <v>14990000</v>
      </c>
      <c r="L1294" s="20">
        <f t="shared" si="80"/>
        <v>190000</v>
      </c>
      <c r="M1294" s="22">
        <f t="shared" si="81"/>
        <v>0.81081081081081086</v>
      </c>
      <c r="N1294" s="23" t="str">
        <f>IFERROR(VLOOKUP(A1294,'[1]CT AR'!$1:$1048576,2,0),"")</f>
        <v/>
      </c>
      <c r="O1294" s="24" t="str">
        <f t="shared" ca="1" si="82"/>
        <v/>
      </c>
      <c r="P1294" t="str">
        <f t="shared" si="83"/>
        <v/>
      </c>
    </row>
    <row r="1295" spans="1:16" x14ac:dyDescent="0.3">
      <c r="A1295" t="s">
        <v>8775</v>
      </c>
      <c r="B1295" t="str">
        <f>IFERROR(VLOOKUP(A1295,'[1]TS Autopress'!$1:$1048576,2,0),"")</f>
        <v/>
      </c>
      <c r="C1295" s="19" t="str">
        <f>IFERROR(VLOOKUP(A1295,'[1]TS Autopress'!$1:$1048576,3,0),"")</f>
        <v/>
      </c>
      <c r="D1295" s="20">
        <v>8300000</v>
      </c>
      <c r="E1295" s="20">
        <v>6700000</v>
      </c>
      <c r="F1295" s="13" t="s">
        <v>4033</v>
      </c>
      <c r="G1295" s="20">
        <v>8300000</v>
      </c>
      <c r="H1295" s="20">
        <v>8051000</v>
      </c>
      <c r="I1295" s="20">
        <v>7802000</v>
      </c>
      <c r="J1295" s="20">
        <v>7470000</v>
      </c>
      <c r="K1295" s="25">
        <v>8290000</v>
      </c>
      <c r="L1295" s="20">
        <f t="shared" si="80"/>
        <v>-10000</v>
      </c>
      <c r="M1295" s="22">
        <f t="shared" si="81"/>
        <v>0.80722891566265065</v>
      </c>
      <c r="N1295" s="23" t="str">
        <f>IFERROR(VLOOKUP(A1295,'[1]CT AR'!$1:$1048576,2,0),"")</f>
        <v/>
      </c>
      <c r="O1295" s="24" t="str">
        <f t="shared" ca="1" si="82"/>
        <v/>
      </c>
      <c r="P1295" t="str">
        <f t="shared" si="83"/>
        <v/>
      </c>
    </row>
    <row r="1296" spans="1:16" x14ac:dyDescent="0.3">
      <c r="A1296" t="s">
        <v>9356</v>
      </c>
      <c r="B1296" t="str">
        <f>IFERROR(VLOOKUP(A1296,'[1]TS Autopress'!$1:$1048576,2,0),"")</f>
        <v/>
      </c>
      <c r="C1296" s="19" t="str">
        <f>IFERROR(VLOOKUP(A1296,'[1]TS Autopress'!$1:$1048576,3,0),"")</f>
        <v/>
      </c>
      <c r="D1296" s="20">
        <v>7700000</v>
      </c>
      <c r="E1296" s="20">
        <v>6700000</v>
      </c>
      <c r="F1296" s="13" t="s">
        <v>5398</v>
      </c>
      <c r="G1296" s="20">
        <v>7931000</v>
      </c>
      <c r="H1296" s="20">
        <v>7700000</v>
      </c>
      <c r="I1296" s="20">
        <v>7623000</v>
      </c>
      <c r="J1296" s="20">
        <v>7161000</v>
      </c>
      <c r="K1296" s="25">
        <v>7990000</v>
      </c>
      <c r="L1296" s="20">
        <f t="shared" si="80"/>
        <v>290000</v>
      </c>
      <c r="M1296" s="22">
        <f t="shared" si="81"/>
        <v>0.87012987012987009</v>
      </c>
      <c r="N1296" s="23" t="str">
        <f>IFERROR(VLOOKUP(A1296,'[1]CT AR'!$1:$1048576,2,0),"")</f>
        <v/>
      </c>
      <c r="O1296" s="24" t="str">
        <f t="shared" ca="1" si="82"/>
        <v/>
      </c>
      <c r="P1296" t="str">
        <f t="shared" si="83"/>
        <v/>
      </c>
    </row>
    <row r="1297" spans="1:16" x14ac:dyDescent="0.3">
      <c r="A1297" t="s">
        <v>8662</v>
      </c>
      <c r="B1297" t="str">
        <f>IFERROR(VLOOKUP(A1297,'[1]TS Autopress'!$1:$1048576,2,0),"")</f>
        <v/>
      </c>
      <c r="C1297" s="19" t="str">
        <f>IFERROR(VLOOKUP(A1297,'[1]TS Autopress'!$1:$1048576,3,0),"")</f>
        <v/>
      </c>
      <c r="D1297" s="20">
        <v>15400000</v>
      </c>
      <c r="E1297" s="20">
        <v>12500000</v>
      </c>
      <c r="F1297" s="13" t="s">
        <v>4033</v>
      </c>
      <c r="G1297" s="20">
        <v>15400000</v>
      </c>
      <c r="H1297" s="20">
        <v>14938000</v>
      </c>
      <c r="I1297" s="20">
        <v>14476000</v>
      </c>
      <c r="J1297" s="20">
        <v>13860000</v>
      </c>
      <c r="K1297" s="25">
        <v>15990000</v>
      </c>
      <c r="L1297" s="20">
        <f t="shared" ref="L1297:L1360" si="84">K1297-D1297</f>
        <v>590000</v>
      </c>
      <c r="M1297" s="22">
        <f t="shared" ref="M1297:M1360" si="85">E1297/D1297</f>
        <v>0.81168831168831168</v>
      </c>
      <c r="N1297" s="23" t="str">
        <f>IFERROR(VLOOKUP(A1297,'[1]CT AR'!$1:$1048576,2,0),"")</f>
        <v/>
      </c>
      <c r="O1297" s="24" t="str">
        <f t="shared" ref="O1297:O1360" ca="1" si="86">IF(N1297="","",TODAY()-N1297)</f>
        <v/>
      </c>
      <c r="P1297" t="str">
        <f t="shared" ref="P1297:P1360" si="87">IF(N1297="", "", IF(K1297 &gt; D1297, "SOBRE MERCADO", IF(K1297 &lt; D1297, "BAJO MERCADO", "ALINEADO")))</f>
        <v/>
      </c>
    </row>
    <row r="1298" spans="1:16" x14ac:dyDescent="0.3">
      <c r="A1298" t="s">
        <v>9362</v>
      </c>
      <c r="B1298" t="str">
        <f>IFERROR(VLOOKUP(A1298,'[1]TS Autopress'!$1:$1048576,2,0),"")</f>
        <v/>
      </c>
      <c r="C1298" s="19" t="str">
        <f>IFERROR(VLOOKUP(A1298,'[1]TS Autopress'!$1:$1048576,3,0),"")</f>
        <v/>
      </c>
      <c r="D1298" s="20">
        <v>11700000</v>
      </c>
      <c r="E1298" s="20">
        <v>9500000</v>
      </c>
      <c r="F1298" s="13" t="s">
        <v>4033</v>
      </c>
      <c r="G1298" s="20">
        <v>11700000</v>
      </c>
      <c r="H1298" s="20">
        <v>11349000</v>
      </c>
      <c r="I1298" s="20">
        <v>10998000</v>
      </c>
      <c r="J1298" s="20">
        <v>10530000</v>
      </c>
      <c r="K1298" s="25">
        <v>11990000</v>
      </c>
      <c r="L1298" s="20">
        <f t="shared" si="84"/>
        <v>290000</v>
      </c>
      <c r="M1298" s="22">
        <f t="shared" si="85"/>
        <v>0.81196581196581197</v>
      </c>
      <c r="N1298" s="23" t="str">
        <f>IFERROR(VLOOKUP(A1298,'[1]CT AR'!$1:$1048576,2,0),"")</f>
        <v/>
      </c>
      <c r="O1298" s="24" t="str">
        <f t="shared" ca="1" si="86"/>
        <v/>
      </c>
      <c r="P1298" t="str">
        <f t="shared" si="87"/>
        <v/>
      </c>
    </row>
    <row r="1299" spans="1:16" x14ac:dyDescent="0.3">
      <c r="A1299" t="s">
        <v>9364</v>
      </c>
      <c r="B1299" t="str">
        <f>IFERROR(VLOOKUP(A1299,'[1]TS Autopress'!$1:$1048576,2,0),"")</f>
        <v/>
      </c>
      <c r="C1299" s="19" t="str">
        <f>IFERROR(VLOOKUP(A1299,'[1]TS Autopress'!$1:$1048576,3,0),"")</f>
        <v/>
      </c>
      <c r="D1299" s="20">
        <v>14000000</v>
      </c>
      <c r="E1299" s="20">
        <v>11500000</v>
      </c>
      <c r="F1299" s="13" t="s">
        <v>4033</v>
      </c>
      <c r="G1299" s="20">
        <v>14000000</v>
      </c>
      <c r="H1299" s="20">
        <v>13580000</v>
      </c>
      <c r="I1299" s="20">
        <v>13160000</v>
      </c>
      <c r="J1299" s="20">
        <v>12600000</v>
      </c>
      <c r="K1299" s="25">
        <v>13990000</v>
      </c>
      <c r="L1299" s="20">
        <f t="shared" si="84"/>
        <v>-10000</v>
      </c>
      <c r="M1299" s="22">
        <f t="shared" si="85"/>
        <v>0.8214285714285714</v>
      </c>
      <c r="N1299" s="23" t="str">
        <f>IFERROR(VLOOKUP(A1299,'[1]CT AR'!$1:$1048576,2,0),"")</f>
        <v/>
      </c>
      <c r="O1299" s="24" t="str">
        <f t="shared" ca="1" si="86"/>
        <v/>
      </c>
      <c r="P1299" t="str">
        <f t="shared" si="87"/>
        <v/>
      </c>
    </row>
    <row r="1300" spans="1:16" x14ac:dyDescent="0.3">
      <c r="A1300" t="s">
        <v>9366</v>
      </c>
      <c r="B1300" t="str">
        <f>IFERROR(VLOOKUP(A1300,'[1]TS Autopress'!$1:$1048576,2,0),"")</f>
        <v/>
      </c>
      <c r="C1300" s="19" t="str">
        <f>IFERROR(VLOOKUP(A1300,'[1]TS Autopress'!$1:$1048576,3,0),"")</f>
        <v/>
      </c>
      <c r="D1300" s="20">
        <v>10400000</v>
      </c>
      <c r="E1300" s="20">
        <v>8700000</v>
      </c>
      <c r="F1300" s="13" t="s">
        <v>4033</v>
      </c>
      <c r="G1300" s="20">
        <v>10400000</v>
      </c>
      <c r="H1300" s="20">
        <v>10088000</v>
      </c>
      <c r="I1300" s="20">
        <v>9776000</v>
      </c>
      <c r="J1300" s="20">
        <v>9360000</v>
      </c>
      <c r="K1300" s="25">
        <v>10390000</v>
      </c>
      <c r="L1300" s="20">
        <f t="shared" si="84"/>
        <v>-10000</v>
      </c>
      <c r="M1300" s="22">
        <f t="shared" si="85"/>
        <v>0.83653846153846156</v>
      </c>
      <c r="N1300" s="23" t="str">
        <f>IFERROR(VLOOKUP(A1300,'[1]CT AR'!$1:$1048576,2,0),"")</f>
        <v/>
      </c>
      <c r="O1300" s="24" t="str">
        <f t="shared" ca="1" si="86"/>
        <v/>
      </c>
      <c r="P1300" t="str">
        <f t="shared" si="87"/>
        <v/>
      </c>
    </row>
    <row r="1301" spans="1:16" x14ac:dyDescent="0.3">
      <c r="A1301" t="s">
        <v>9369</v>
      </c>
      <c r="B1301" t="str">
        <f>IFERROR(VLOOKUP(A1301,'[1]TS Autopress'!$1:$1048576,2,0),"")</f>
        <v/>
      </c>
      <c r="C1301" s="19" t="str">
        <f>IFERROR(VLOOKUP(A1301,'[1]TS Autopress'!$1:$1048576,3,0),"")</f>
        <v/>
      </c>
      <c r="D1301" s="20">
        <v>14000000</v>
      </c>
      <c r="E1301" s="20">
        <v>11000000</v>
      </c>
      <c r="F1301" s="13" t="s">
        <v>4033</v>
      </c>
      <c r="G1301" s="20">
        <v>14000000</v>
      </c>
      <c r="H1301" s="20">
        <v>13580000</v>
      </c>
      <c r="I1301" s="20">
        <v>13160000</v>
      </c>
      <c r="J1301" s="20">
        <v>12600000</v>
      </c>
      <c r="K1301" s="25">
        <v>13590000</v>
      </c>
      <c r="L1301" s="20">
        <f t="shared" si="84"/>
        <v>-410000</v>
      </c>
      <c r="M1301" s="22">
        <f t="shared" si="85"/>
        <v>0.7857142857142857</v>
      </c>
      <c r="N1301" s="23" t="str">
        <f>IFERROR(VLOOKUP(A1301,'[1]CT AR'!$1:$1048576,2,0),"")</f>
        <v/>
      </c>
      <c r="O1301" s="24" t="str">
        <f t="shared" ca="1" si="86"/>
        <v/>
      </c>
      <c r="P1301" t="str">
        <f t="shared" si="87"/>
        <v/>
      </c>
    </row>
    <row r="1302" spans="1:16" x14ac:dyDescent="0.3">
      <c r="A1302" t="s">
        <v>9369</v>
      </c>
      <c r="B1302" t="str">
        <f>IFERROR(VLOOKUP(A1302,'[1]TS Autopress'!$1:$1048576,2,0),"")</f>
        <v/>
      </c>
      <c r="C1302" s="19" t="str">
        <f>IFERROR(VLOOKUP(A1302,'[1]TS Autopress'!$1:$1048576,3,0),"")</f>
        <v/>
      </c>
      <c r="D1302" s="20">
        <v>14000000</v>
      </c>
      <c r="E1302" s="20">
        <v>10800000</v>
      </c>
      <c r="F1302" s="13" t="s">
        <v>4033</v>
      </c>
      <c r="G1302" s="20">
        <v>14000000</v>
      </c>
      <c r="H1302" s="20">
        <v>13580000</v>
      </c>
      <c r="I1302" s="20">
        <v>13160000</v>
      </c>
      <c r="J1302" s="20">
        <v>12600000</v>
      </c>
      <c r="K1302" s="25">
        <v>13590000</v>
      </c>
      <c r="L1302" s="20">
        <f t="shared" si="84"/>
        <v>-410000</v>
      </c>
      <c r="M1302" s="22">
        <f t="shared" si="85"/>
        <v>0.77142857142857146</v>
      </c>
      <c r="N1302" s="23" t="str">
        <f>IFERROR(VLOOKUP(A1302,'[1]CT AR'!$1:$1048576,2,0),"")</f>
        <v/>
      </c>
      <c r="O1302" s="24" t="str">
        <f t="shared" ca="1" si="86"/>
        <v/>
      </c>
      <c r="P1302" t="str">
        <f t="shared" si="87"/>
        <v/>
      </c>
    </row>
    <row r="1303" spans="1:16" x14ac:dyDescent="0.3">
      <c r="A1303" t="s">
        <v>9371</v>
      </c>
      <c r="B1303" t="str">
        <f>IFERROR(VLOOKUP(A1303,'[1]TS Autopress'!$1:$1048576,2,0),"")</f>
        <v/>
      </c>
      <c r="C1303" s="19" t="str">
        <f>IFERROR(VLOOKUP(A1303,'[1]TS Autopress'!$1:$1048576,3,0),"")</f>
        <v/>
      </c>
      <c r="D1303" s="20">
        <v>7900000</v>
      </c>
      <c r="E1303" s="20">
        <v>6800000</v>
      </c>
      <c r="F1303" s="13" t="s">
        <v>5398</v>
      </c>
      <c r="G1303" s="20">
        <v>8137000</v>
      </c>
      <c r="H1303" s="20">
        <v>7900000</v>
      </c>
      <c r="I1303" s="20">
        <v>7821000</v>
      </c>
      <c r="J1303" s="20">
        <v>7347000</v>
      </c>
      <c r="K1303" s="25">
        <v>8190000</v>
      </c>
      <c r="L1303" s="20">
        <f t="shared" si="84"/>
        <v>290000</v>
      </c>
      <c r="M1303" s="22">
        <f t="shared" si="85"/>
        <v>0.86075949367088611</v>
      </c>
      <c r="N1303" s="23" t="str">
        <f>IFERROR(VLOOKUP(A1303,'[1]CT AR'!$1:$1048576,2,0),"")</f>
        <v/>
      </c>
      <c r="O1303" s="24" t="str">
        <f t="shared" ca="1" si="86"/>
        <v/>
      </c>
      <c r="P1303" t="str">
        <f t="shared" si="87"/>
        <v/>
      </c>
    </row>
    <row r="1304" spans="1:16" x14ac:dyDescent="0.3">
      <c r="A1304" t="s">
        <v>9373</v>
      </c>
      <c r="B1304" t="str">
        <f>IFERROR(VLOOKUP(A1304,'[1]TS Autopress'!$1:$1048576,2,0),"")</f>
        <v/>
      </c>
      <c r="C1304" s="19" t="str">
        <f>IFERROR(VLOOKUP(A1304,'[1]TS Autopress'!$1:$1048576,3,0),"")</f>
        <v/>
      </c>
      <c r="D1304" s="20">
        <v>7800000</v>
      </c>
      <c r="E1304" s="20">
        <v>6500000</v>
      </c>
      <c r="F1304" s="13" t="s">
        <v>5398</v>
      </c>
      <c r="G1304" s="20">
        <v>8034000</v>
      </c>
      <c r="H1304" s="20">
        <v>7800000</v>
      </c>
      <c r="I1304" s="20">
        <v>7722000</v>
      </c>
      <c r="J1304" s="20">
        <v>7254000</v>
      </c>
      <c r="K1304" s="25">
        <v>7990000</v>
      </c>
      <c r="L1304" s="20">
        <f t="shared" si="84"/>
        <v>190000</v>
      </c>
      <c r="M1304" s="22">
        <f t="shared" si="85"/>
        <v>0.83333333333333337</v>
      </c>
      <c r="N1304" s="23" t="str">
        <f>IFERROR(VLOOKUP(A1304,'[1]CT AR'!$1:$1048576,2,0),"")</f>
        <v/>
      </c>
      <c r="O1304" s="24" t="str">
        <f t="shared" ca="1" si="86"/>
        <v/>
      </c>
      <c r="P1304" t="str">
        <f t="shared" si="87"/>
        <v/>
      </c>
    </row>
    <row r="1305" spans="1:16" x14ac:dyDescent="0.3">
      <c r="A1305" t="s">
        <v>9359</v>
      </c>
      <c r="B1305" t="str">
        <f>IFERROR(VLOOKUP(A1305,'[1]TS Autopress'!$1:$1048576,2,0),"")</f>
        <v/>
      </c>
      <c r="C1305" s="19" t="str">
        <f>IFERROR(VLOOKUP(A1305,'[1]TS Autopress'!$1:$1048576,3,0),"")</f>
        <v/>
      </c>
      <c r="D1305" s="20">
        <v>15400000</v>
      </c>
      <c r="E1305" s="20">
        <v>14000000</v>
      </c>
      <c r="F1305" s="13" t="s">
        <v>5398</v>
      </c>
      <c r="G1305" s="20">
        <v>15862000</v>
      </c>
      <c r="H1305" s="20">
        <v>15400000</v>
      </c>
      <c r="I1305" s="20">
        <v>15246000</v>
      </c>
      <c r="J1305" s="20">
        <v>14322000</v>
      </c>
      <c r="K1305" s="25">
        <v>16990000</v>
      </c>
      <c r="L1305" s="20">
        <f t="shared" si="84"/>
        <v>1590000</v>
      </c>
      <c r="M1305" s="22">
        <f t="shared" si="85"/>
        <v>0.90909090909090906</v>
      </c>
      <c r="N1305" s="23" t="str">
        <f>IFERROR(VLOOKUP(A1305,'[1]CT AR'!$1:$1048576,2,0),"")</f>
        <v/>
      </c>
      <c r="O1305" s="24" t="str">
        <f t="shared" ca="1" si="86"/>
        <v/>
      </c>
      <c r="P1305" t="str">
        <f t="shared" si="87"/>
        <v/>
      </c>
    </row>
    <row r="1306" spans="1:16" x14ac:dyDescent="0.3">
      <c r="A1306" t="s">
        <v>9328</v>
      </c>
      <c r="B1306" t="str">
        <f>IFERROR(VLOOKUP(A1306,'[1]TS Autopress'!$1:$1048576,2,0),"")</f>
        <v/>
      </c>
      <c r="C1306" s="19" t="str">
        <f>IFERROR(VLOOKUP(A1306,'[1]TS Autopress'!$1:$1048576,3,0),"")</f>
        <v/>
      </c>
      <c r="D1306" s="20">
        <v>16700000</v>
      </c>
      <c r="E1306" s="20">
        <v>14800000</v>
      </c>
      <c r="F1306" s="13" t="s">
        <v>5399</v>
      </c>
      <c r="G1306" s="20">
        <v>15531000</v>
      </c>
      <c r="H1306" s="20">
        <v>15030000</v>
      </c>
      <c r="I1306" s="20">
        <v>14195000</v>
      </c>
      <c r="J1306" s="20">
        <v>13360000</v>
      </c>
      <c r="K1306" s="25">
        <v>17990000</v>
      </c>
      <c r="L1306" s="20">
        <f t="shared" si="84"/>
        <v>1290000</v>
      </c>
      <c r="M1306" s="22">
        <f t="shared" si="85"/>
        <v>0.88622754491017963</v>
      </c>
      <c r="N1306" s="23" t="str">
        <f>IFERROR(VLOOKUP(A1306,'[1]CT AR'!$1:$1048576,2,0),"")</f>
        <v/>
      </c>
      <c r="O1306" s="24" t="str">
        <f t="shared" ca="1" si="86"/>
        <v/>
      </c>
      <c r="P1306" t="str">
        <f t="shared" si="87"/>
        <v/>
      </c>
    </row>
    <row r="1307" spans="1:16" x14ac:dyDescent="0.3">
      <c r="A1307" t="s">
        <v>10164</v>
      </c>
      <c r="B1307" t="str">
        <f>IFERROR(VLOOKUP(A1307,'[1]TS Autopress'!$1:$1048576,2,0),"")</f>
        <v/>
      </c>
      <c r="C1307" s="19" t="str">
        <f>IFERROR(VLOOKUP(A1307,'[1]TS Autopress'!$1:$1048576,3,0),"")</f>
        <v/>
      </c>
      <c r="D1307" s="20">
        <v>19700000</v>
      </c>
      <c r="E1307" s="20">
        <v>16000000</v>
      </c>
      <c r="F1307" s="13" t="s">
        <v>5399</v>
      </c>
      <c r="G1307" s="20">
        <v>18321000</v>
      </c>
      <c r="H1307" s="20">
        <v>17730000</v>
      </c>
      <c r="I1307" s="20">
        <v>16745000</v>
      </c>
      <c r="J1307" s="20">
        <v>15760000</v>
      </c>
      <c r="K1307" s="25">
        <v>19190000</v>
      </c>
      <c r="L1307" s="20">
        <f t="shared" si="84"/>
        <v>-510000</v>
      </c>
      <c r="M1307" s="22">
        <f t="shared" si="85"/>
        <v>0.81218274111675126</v>
      </c>
      <c r="N1307" s="23" t="str">
        <f>IFERROR(VLOOKUP(A1307,'[1]CT AR'!$1:$1048576,2,0),"")</f>
        <v/>
      </c>
      <c r="O1307" s="24" t="str">
        <f t="shared" ca="1" si="86"/>
        <v/>
      </c>
      <c r="P1307" t="str">
        <f t="shared" si="87"/>
        <v/>
      </c>
    </row>
    <row r="1308" spans="1:16" x14ac:dyDescent="0.3">
      <c r="A1308" t="s">
        <v>9376</v>
      </c>
      <c r="B1308" t="str">
        <f>IFERROR(VLOOKUP(A1308,'[1]TS Autopress'!$1:$1048576,2,0),"")</f>
        <v/>
      </c>
      <c r="C1308" s="19" t="str">
        <f>IFERROR(VLOOKUP(A1308,'[1]TS Autopress'!$1:$1048576,3,0),"")</f>
        <v/>
      </c>
      <c r="D1308" s="20">
        <v>14200000</v>
      </c>
      <c r="E1308" s="20">
        <v>11700000</v>
      </c>
      <c r="F1308" s="13" t="s">
        <v>5399</v>
      </c>
      <c r="G1308" s="20">
        <v>13206000</v>
      </c>
      <c r="H1308" s="20">
        <v>12780000</v>
      </c>
      <c r="I1308" s="20">
        <v>12070000</v>
      </c>
      <c r="J1308" s="20">
        <v>11360000</v>
      </c>
      <c r="K1308" s="25">
        <v>14290000</v>
      </c>
      <c r="L1308" s="20">
        <f t="shared" si="84"/>
        <v>90000</v>
      </c>
      <c r="M1308" s="22">
        <f t="shared" si="85"/>
        <v>0.823943661971831</v>
      </c>
      <c r="N1308" s="23" t="str">
        <f>IFERROR(VLOOKUP(A1308,'[1]CT AR'!$1:$1048576,2,0),"")</f>
        <v/>
      </c>
      <c r="O1308" s="24" t="str">
        <f t="shared" ca="1" si="86"/>
        <v/>
      </c>
      <c r="P1308" t="str">
        <f t="shared" si="87"/>
        <v/>
      </c>
    </row>
    <row r="1309" spans="1:16" x14ac:dyDescent="0.3">
      <c r="A1309" t="s">
        <v>9378</v>
      </c>
      <c r="B1309" t="str">
        <f>IFERROR(VLOOKUP(A1309,'[1]TS Autopress'!$1:$1048576,2,0),"")</f>
        <v/>
      </c>
      <c r="C1309" s="19" t="str">
        <f>IFERROR(VLOOKUP(A1309,'[1]TS Autopress'!$1:$1048576,3,0),"")</f>
        <v/>
      </c>
      <c r="D1309" s="20">
        <v>19600000</v>
      </c>
      <c r="E1309" s="20">
        <v>15000000</v>
      </c>
      <c r="F1309" s="13" t="s">
        <v>5399</v>
      </c>
      <c r="G1309" s="20">
        <v>18228000</v>
      </c>
      <c r="H1309" s="20">
        <v>17640000</v>
      </c>
      <c r="I1309" s="20">
        <v>16660000</v>
      </c>
      <c r="J1309" s="20">
        <v>15680000</v>
      </c>
      <c r="K1309" s="25">
        <v>19290000</v>
      </c>
      <c r="L1309" s="20">
        <f t="shared" si="84"/>
        <v>-310000</v>
      </c>
      <c r="M1309" s="22">
        <f t="shared" si="85"/>
        <v>0.76530612244897955</v>
      </c>
      <c r="N1309" s="23" t="str">
        <f>IFERROR(VLOOKUP(A1309,'[1]CT AR'!$1:$1048576,2,0),"")</f>
        <v/>
      </c>
      <c r="O1309" s="24" t="str">
        <f t="shared" ca="1" si="86"/>
        <v/>
      </c>
      <c r="P1309" t="str">
        <f t="shared" si="87"/>
        <v/>
      </c>
    </row>
    <row r="1310" spans="1:16" x14ac:dyDescent="0.3">
      <c r="A1310" t="s">
        <v>9382</v>
      </c>
      <c r="B1310" t="str">
        <f>IFERROR(VLOOKUP(A1310,'[1]TS Autopress'!$1:$1048576,2,0),"")</f>
        <v/>
      </c>
      <c r="C1310" s="19" t="str">
        <f>IFERROR(VLOOKUP(A1310,'[1]TS Autopress'!$1:$1048576,3,0),"")</f>
        <v/>
      </c>
      <c r="D1310" s="20">
        <v>26600000</v>
      </c>
      <c r="E1310" s="20">
        <v>19000000</v>
      </c>
      <c r="F1310" s="13" t="s">
        <v>5399</v>
      </c>
      <c r="G1310" s="20">
        <v>24738000</v>
      </c>
      <c r="H1310" s="20">
        <v>23940000</v>
      </c>
      <c r="I1310" s="20">
        <v>22610000</v>
      </c>
      <c r="J1310" s="20">
        <v>21280000</v>
      </c>
      <c r="K1310" s="25">
        <v>24790000</v>
      </c>
      <c r="L1310" s="20">
        <f t="shared" si="84"/>
        <v>-1810000</v>
      </c>
      <c r="M1310" s="22">
        <f t="shared" si="85"/>
        <v>0.7142857142857143</v>
      </c>
      <c r="N1310" s="23" t="str">
        <f>IFERROR(VLOOKUP(A1310,'[1]CT AR'!$1:$1048576,2,0),"")</f>
        <v/>
      </c>
      <c r="O1310" s="24" t="str">
        <f t="shared" ca="1" si="86"/>
        <v/>
      </c>
      <c r="P1310" t="str">
        <f t="shared" si="87"/>
        <v/>
      </c>
    </row>
    <row r="1311" spans="1:16" x14ac:dyDescent="0.3">
      <c r="A1311" t="s">
        <v>9390</v>
      </c>
      <c r="B1311" t="str">
        <f>IFERROR(VLOOKUP(A1311,'[1]TS Autopress'!$1:$1048576,2,0),"")</f>
        <v/>
      </c>
      <c r="C1311" s="19" t="str">
        <f>IFERROR(VLOOKUP(A1311,'[1]TS Autopress'!$1:$1048576,3,0),"")</f>
        <v/>
      </c>
      <c r="D1311" s="20">
        <v>26600000</v>
      </c>
      <c r="E1311" s="20">
        <v>19000000</v>
      </c>
      <c r="F1311" s="13" t="s">
        <v>5399</v>
      </c>
      <c r="G1311" s="20">
        <v>24738000</v>
      </c>
      <c r="H1311" s="20">
        <v>23940000</v>
      </c>
      <c r="I1311" s="20">
        <v>22610000</v>
      </c>
      <c r="J1311" s="20">
        <v>21280000</v>
      </c>
      <c r="K1311" s="25">
        <v>23990000</v>
      </c>
      <c r="L1311" s="20">
        <f t="shared" si="84"/>
        <v>-2610000</v>
      </c>
      <c r="M1311" s="22">
        <f t="shared" si="85"/>
        <v>0.7142857142857143</v>
      </c>
      <c r="N1311" s="23" t="str">
        <f>IFERROR(VLOOKUP(A1311,'[1]CT AR'!$1:$1048576,2,0),"")</f>
        <v/>
      </c>
      <c r="O1311" s="24" t="str">
        <f t="shared" ca="1" si="86"/>
        <v/>
      </c>
      <c r="P1311" t="str">
        <f t="shared" si="87"/>
        <v/>
      </c>
    </row>
    <row r="1312" spans="1:16" x14ac:dyDescent="0.3">
      <c r="A1312" t="s">
        <v>8783</v>
      </c>
      <c r="B1312" t="str">
        <f>IFERROR(VLOOKUP(A1312,'[1]TS Autopress'!$1:$1048576,2,0),"")</f>
        <v/>
      </c>
      <c r="C1312" s="19" t="str">
        <f>IFERROR(VLOOKUP(A1312,'[1]TS Autopress'!$1:$1048576,3,0),"")</f>
        <v/>
      </c>
      <c r="D1312" s="20">
        <v>19400000</v>
      </c>
      <c r="E1312" s="20">
        <v>15500000</v>
      </c>
      <c r="F1312" s="13" t="s">
        <v>5399</v>
      </c>
      <c r="G1312" s="20">
        <v>18042000</v>
      </c>
      <c r="H1312" s="20">
        <v>17460000</v>
      </c>
      <c r="I1312" s="20">
        <v>16490000</v>
      </c>
      <c r="J1312" s="20">
        <v>15520000</v>
      </c>
      <c r="K1312" s="25">
        <v>19290000</v>
      </c>
      <c r="L1312" s="20">
        <f t="shared" si="84"/>
        <v>-110000</v>
      </c>
      <c r="M1312" s="22">
        <f t="shared" si="85"/>
        <v>0.7989690721649485</v>
      </c>
      <c r="N1312" s="23" t="str">
        <f>IFERROR(VLOOKUP(A1312,'[1]CT AR'!$1:$1048576,2,0),"")</f>
        <v/>
      </c>
      <c r="O1312" s="24" t="str">
        <f t="shared" ca="1" si="86"/>
        <v/>
      </c>
      <c r="P1312" t="str">
        <f t="shared" si="87"/>
        <v/>
      </c>
    </row>
    <row r="1313" spans="1:16" x14ac:dyDescent="0.3">
      <c r="A1313" t="s">
        <v>9397</v>
      </c>
      <c r="B1313" t="str">
        <f>IFERROR(VLOOKUP(A1313,'[1]TS Autopress'!$1:$1048576,2,0),"")</f>
        <v/>
      </c>
      <c r="C1313" s="19" t="str">
        <f>IFERROR(VLOOKUP(A1313,'[1]TS Autopress'!$1:$1048576,3,0),"")</f>
        <v/>
      </c>
      <c r="D1313" s="20">
        <v>13100000</v>
      </c>
      <c r="E1313" s="20">
        <v>11000000</v>
      </c>
      <c r="F1313" s="13" t="s">
        <v>5399</v>
      </c>
      <c r="G1313" s="20">
        <v>12183000</v>
      </c>
      <c r="H1313" s="20">
        <v>11790000</v>
      </c>
      <c r="I1313" s="20">
        <v>11135000</v>
      </c>
      <c r="J1313" s="20">
        <v>10480000</v>
      </c>
      <c r="K1313" s="25">
        <v>13190000</v>
      </c>
      <c r="L1313" s="20">
        <f t="shared" si="84"/>
        <v>90000</v>
      </c>
      <c r="M1313" s="22">
        <f t="shared" si="85"/>
        <v>0.83969465648854957</v>
      </c>
      <c r="N1313" s="23" t="str">
        <f>IFERROR(VLOOKUP(A1313,'[1]CT AR'!$1:$1048576,2,0),"")</f>
        <v/>
      </c>
      <c r="O1313" s="24" t="str">
        <f t="shared" ca="1" si="86"/>
        <v/>
      </c>
      <c r="P1313" t="str">
        <f t="shared" si="87"/>
        <v/>
      </c>
    </row>
    <row r="1314" spans="1:16" x14ac:dyDescent="0.3">
      <c r="A1314" t="s">
        <v>9399</v>
      </c>
      <c r="B1314" t="str">
        <f>IFERROR(VLOOKUP(A1314,'[1]TS Autopress'!$1:$1048576,2,0),"")</f>
        <v/>
      </c>
      <c r="C1314" s="19" t="str">
        <f>IFERROR(VLOOKUP(A1314,'[1]TS Autopress'!$1:$1048576,3,0),"")</f>
        <v/>
      </c>
      <c r="D1314" s="20">
        <v>9200000</v>
      </c>
      <c r="E1314" s="20">
        <v>7500000</v>
      </c>
      <c r="F1314" s="13" t="s">
        <v>4033</v>
      </c>
      <c r="G1314" s="20">
        <v>9200000</v>
      </c>
      <c r="H1314" s="20">
        <v>8924000</v>
      </c>
      <c r="I1314" s="20">
        <v>8648000</v>
      </c>
      <c r="J1314" s="20">
        <v>8280000</v>
      </c>
      <c r="K1314" s="25">
        <v>9290000</v>
      </c>
      <c r="L1314" s="20">
        <f t="shared" si="84"/>
        <v>90000</v>
      </c>
      <c r="M1314" s="22">
        <f t="shared" si="85"/>
        <v>0.81521739130434778</v>
      </c>
      <c r="N1314" s="23" t="str">
        <f>IFERROR(VLOOKUP(A1314,'[1]CT AR'!$1:$1048576,2,0),"")</f>
        <v/>
      </c>
      <c r="O1314" s="24" t="str">
        <f t="shared" ca="1" si="86"/>
        <v/>
      </c>
      <c r="P1314" t="str">
        <f t="shared" si="87"/>
        <v/>
      </c>
    </row>
    <row r="1315" spans="1:16" x14ac:dyDescent="0.3">
      <c r="A1315" t="s">
        <v>5265</v>
      </c>
      <c r="B1315" t="str">
        <f>IFERROR(VLOOKUP(A1315,'[1]TS Autopress'!$1:$1048576,2,0),"")</f>
        <v>HYUNDAI</v>
      </c>
      <c r="C1315" s="19" t="str">
        <f>IFERROR(VLOOKUP(A1315,'[1]TS Autopress'!$1:$1048576,3,0),"")</f>
        <v>I20</v>
      </c>
      <c r="D1315" s="20">
        <v>12400000</v>
      </c>
      <c r="E1315" s="20">
        <v>10000000</v>
      </c>
      <c r="F1315" s="13" t="s">
        <v>5398</v>
      </c>
      <c r="G1315" s="20">
        <v>12772000</v>
      </c>
      <c r="H1315" s="20">
        <v>12400000</v>
      </c>
      <c r="I1315" s="20">
        <v>12276000</v>
      </c>
      <c r="J1315" s="20">
        <v>11532000</v>
      </c>
      <c r="K1315" s="25">
        <v>11990000</v>
      </c>
      <c r="L1315" s="20">
        <f t="shared" si="84"/>
        <v>-410000</v>
      </c>
      <c r="M1315" s="22">
        <f t="shared" si="85"/>
        <v>0.80645161290322576</v>
      </c>
      <c r="N1315" s="23" t="str">
        <f>IFERROR(VLOOKUP(A1315,'[1]CT AR'!$1:$1048576,2,0),"")</f>
        <v/>
      </c>
      <c r="O1315" s="24" t="str">
        <f t="shared" ca="1" si="86"/>
        <v/>
      </c>
      <c r="P1315" t="str">
        <f t="shared" si="87"/>
        <v/>
      </c>
    </row>
    <row r="1316" spans="1:16" x14ac:dyDescent="0.3">
      <c r="A1316" t="s">
        <v>9402</v>
      </c>
      <c r="B1316" t="str">
        <f>IFERROR(VLOOKUP(A1316,'[1]TS Autopress'!$1:$1048576,2,0),"")</f>
        <v/>
      </c>
      <c r="C1316" s="19" t="str">
        <f>IFERROR(VLOOKUP(A1316,'[1]TS Autopress'!$1:$1048576,3,0),"")</f>
        <v/>
      </c>
      <c r="D1316" s="20">
        <v>13300000</v>
      </c>
      <c r="E1316" s="20">
        <v>10500000</v>
      </c>
      <c r="F1316" s="13" t="s">
        <v>5399</v>
      </c>
      <c r="G1316" s="20">
        <v>12369000</v>
      </c>
      <c r="H1316" s="20">
        <v>11970000</v>
      </c>
      <c r="I1316" s="20">
        <v>11305000</v>
      </c>
      <c r="J1316" s="20">
        <v>10640000</v>
      </c>
      <c r="K1316" s="25">
        <v>13290000</v>
      </c>
      <c r="L1316" s="20">
        <f t="shared" si="84"/>
        <v>-10000</v>
      </c>
      <c r="M1316" s="22">
        <f t="shared" si="85"/>
        <v>0.78947368421052633</v>
      </c>
      <c r="N1316" s="23" t="str">
        <f>IFERROR(VLOOKUP(A1316,'[1]CT AR'!$1:$1048576,2,0),"")</f>
        <v/>
      </c>
      <c r="O1316" s="24" t="str">
        <f t="shared" ca="1" si="86"/>
        <v/>
      </c>
      <c r="P1316" t="str">
        <f t="shared" si="87"/>
        <v/>
      </c>
    </row>
    <row r="1317" spans="1:16" x14ac:dyDescent="0.3">
      <c r="A1317" t="s">
        <v>8715</v>
      </c>
      <c r="B1317" t="str">
        <f>IFERROR(VLOOKUP(A1317,'[1]TS Autopress'!$1:$1048576,2,0),"")</f>
        <v/>
      </c>
      <c r="C1317" s="19" t="str">
        <f>IFERROR(VLOOKUP(A1317,'[1]TS Autopress'!$1:$1048576,3,0),"")</f>
        <v/>
      </c>
      <c r="D1317" s="20">
        <v>14400000</v>
      </c>
      <c r="E1317" s="20">
        <v>11700000</v>
      </c>
      <c r="F1317" s="13" t="s">
        <v>5399</v>
      </c>
      <c r="G1317" s="20">
        <v>13392000</v>
      </c>
      <c r="H1317" s="20">
        <v>12960000</v>
      </c>
      <c r="I1317" s="20">
        <v>12240000</v>
      </c>
      <c r="J1317" s="20">
        <v>11520000</v>
      </c>
      <c r="K1317" s="25">
        <v>14290000</v>
      </c>
      <c r="L1317" s="20">
        <f t="shared" si="84"/>
        <v>-110000</v>
      </c>
      <c r="M1317" s="22">
        <f t="shared" si="85"/>
        <v>0.8125</v>
      </c>
      <c r="N1317" s="23" t="str">
        <f>IFERROR(VLOOKUP(A1317,'[1]CT AR'!$1:$1048576,2,0),"")</f>
        <v/>
      </c>
      <c r="O1317" s="24" t="str">
        <f t="shared" ca="1" si="86"/>
        <v/>
      </c>
      <c r="P1317" t="str">
        <f t="shared" si="87"/>
        <v/>
      </c>
    </row>
    <row r="1318" spans="1:16" x14ac:dyDescent="0.3">
      <c r="A1318" t="s">
        <v>8649</v>
      </c>
      <c r="B1318" t="str">
        <f>IFERROR(VLOOKUP(A1318,'[1]TS Autopress'!$1:$1048576,2,0),"")</f>
        <v/>
      </c>
      <c r="C1318" s="19" t="str">
        <f>IFERROR(VLOOKUP(A1318,'[1]TS Autopress'!$1:$1048576,3,0),"")</f>
        <v/>
      </c>
      <c r="D1318" s="20">
        <v>10900000</v>
      </c>
      <c r="E1318" s="20">
        <v>8000000</v>
      </c>
      <c r="F1318" s="13" t="s">
        <v>5399</v>
      </c>
      <c r="G1318" s="20">
        <v>10137000</v>
      </c>
      <c r="H1318" s="20">
        <v>9810000</v>
      </c>
      <c r="I1318" s="20">
        <v>9265000</v>
      </c>
      <c r="J1318" s="20">
        <v>8720000</v>
      </c>
      <c r="K1318" s="25">
        <v>9990000</v>
      </c>
      <c r="L1318" s="20">
        <f t="shared" si="84"/>
        <v>-910000</v>
      </c>
      <c r="M1318" s="22">
        <f t="shared" si="85"/>
        <v>0.73394495412844041</v>
      </c>
      <c r="N1318" s="23" t="str">
        <f>IFERROR(VLOOKUP(A1318,'[1]CT AR'!$1:$1048576,2,0),"")</f>
        <v/>
      </c>
      <c r="O1318" s="24" t="str">
        <f t="shared" ca="1" si="86"/>
        <v/>
      </c>
      <c r="P1318" t="str">
        <f t="shared" si="87"/>
        <v/>
      </c>
    </row>
    <row r="1319" spans="1:16" x14ac:dyDescent="0.3">
      <c r="A1319" t="s">
        <v>9412</v>
      </c>
      <c r="B1319" t="str">
        <f>IFERROR(VLOOKUP(A1319,'[1]TS Autopress'!$1:$1048576,2,0),"")</f>
        <v/>
      </c>
      <c r="C1319" s="19" t="str">
        <f>IFERROR(VLOOKUP(A1319,'[1]TS Autopress'!$1:$1048576,3,0),"")</f>
        <v/>
      </c>
      <c r="D1319" s="20">
        <v>8600000</v>
      </c>
      <c r="E1319" s="20">
        <v>6500000</v>
      </c>
      <c r="F1319" s="13" t="s">
        <v>5399</v>
      </c>
      <c r="G1319" s="20">
        <v>7998000</v>
      </c>
      <c r="H1319" s="20">
        <v>7740000</v>
      </c>
      <c r="I1319" s="20">
        <v>7310000</v>
      </c>
      <c r="J1319" s="20">
        <v>6880000</v>
      </c>
      <c r="K1319" s="25">
        <v>8190000</v>
      </c>
      <c r="L1319" s="20">
        <f t="shared" si="84"/>
        <v>-410000</v>
      </c>
      <c r="M1319" s="22">
        <f t="shared" si="85"/>
        <v>0.7558139534883721</v>
      </c>
      <c r="N1319" s="23" t="str">
        <f>IFERROR(VLOOKUP(A1319,'[1]CT AR'!$1:$1048576,2,0),"")</f>
        <v/>
      </c>
      <c r="O1319" s="24" t="str">
        <f t="shared" ca="1" si="86"/>
        <v/>
      </c>
      <c r="P1319" t="str">
        <f t="shared" si="87"/>
        <v/>
      </c>
    </row>
    <row r="1320" spans="1:16" x14ac:dyDescent="0.3">
      <c r="A1320" t="s">
        <v>9414</v>
      </c>
      <c r="B1320" t="str">
        <f>IFERROR(VLOOKUP(A1320,'[1]TS Autopress'!$1:$1048576,2,0),"")</f>
        <v/>
      </c>
      <c r="C1320" s="19" t="str">
        <f>IFERROR(VLOOKUP(A1320,'[1]TS Autopress'!$1:$1048576,3,0),"")</f>
        <v/>
      </c>
      <c r="D1320" s="20">
        <v>19700000</v>
      </c>
      <c r="E1320" s="20">
        <v>16000000</v>
      </c>
      <c r="F1320" s="13" t="s">
        <v>5399</v>
      </c>
      <c r="G1320" s="20">
        <v>18321000</v>
      </c>
      <c r="H1320" s="20">
        <v>17730000</v>
      </c>
      <c r="I1320" s="20">
        <v>16745000</v>
      </c>
      <c r="J1320" s="20">
        <v>15760000</v>
      </c>
      <c r="K1320" s="25">
        <v>19690000</v>
      </c>
      <c r="L1320" s="20">
        <f t="shared" si="84"/>
        <v>-10000</v>
      </c>
      <c r="M1320" s="22">
        <f t="shared" si="85"/>
        <v>0.81218274111675126</v>
      </c>
      <c r="N1320" s="23" t="str">
        <f>IFERROR(VLOOKUP(A1320,'[1]CT AR'!$1:$1048576,2,0),"")</f>
        <v/>
      </c>
      <c r="O1320" s="24" t="str">
        <f t="shared" ca="1" si="86"/>
        <v/>
      </c>
      <c r="P1320" t="str">
        <f t="shared" si="87"/>
        <v/>
      </c>
    </row>
    <row r="1321" spans="1:16" x14ac:dyDescent="0.3">
      <c r="A1321" t="s">
        <v>9417</v>
      </c>
      <c r="B1321" t="str">
        <f>IFERROR(VLOOKUP(A1321,'[1]TS Autopress'!$1:$1048576,2,0),"")</f>
        <v/>
      </c>
      <c r="C1321" s="19" t="str">
        <f>IFERROR(VLOOKUP(A1321,'[1]TS Autopress'!$1:$1048576,3,0),"")</f>
        <v/>
      </c>
      <c r="D1321" s="20">
        <v>10100000</v>
      </c>
      <c r="E1321" s="20">
        <v>8500000</v>
      </c>
      <c r="F1321" s="13" t="s">
        <v>5398</v>
      </c>
      <c r="G1321" s="20">
        <v>10403000</v>
      </c>
      <c r="H1321" s="20">
        <v>10100000</v>
      </c>
      <c r="I1321" s="20">
        <v>9999000</v>
      </c>
      <c r="J1321" s="20">
        <v>9393000</v>
      </c>
      <c r="K1321" s="25">
        <v>10290000</v>
      </c>
      <c r="L1321" s="20">
        <f t="shared" si="84"/>
        <v>190000</v>
      </c>
      <c r="M1321" s="22">
        <f t="shared" si="85"/>
        <v>0.84158415841584155</v>
      </c>
      <c r="N1321" s="23" t="str">
        <f>IFERROR(VLOOKUP(A1321,'[1]CT AR'!$1:$1048576,2,0),"")</f>
        <v/>
      </c>
      <c r="O1321" s="24" t="str">
        <f t="shared" ca="1" si="86"/>
        <v/>
      </c>
      <c r="P1321" t="str">
        <f t="shared" si="87"/>
        <v/>
      </c>
    </row>
    <row r="1322" spans="1:16" x14ac:dyDescent="0.3">
      <c r="A1322" t="s">
        <v>8716</v>
      </c>
      <c r="B1322" t="str">
        <f>IFERROR(VLOOKUP(A1322,'[1]TS Autopress'!$1:$1048576,2,0),"")</f>
        <v/>
      </c>
      <c r="C1322" s="19" t="str">
        <f>IFERROR(VLOOKUP(A1322,'[1]TS Autopress'!$1:$1048576,3,0),"")</f>
        <v/>
      </c>
      <c r="D1322" s="20">
        <v>11500000</v>
      </c>
      <c r="E1322" s="20">
        <v>9600000</v>
      </c>
      <c r="F1322" s="13" t="s">
        <v>5398</v>
      </c>
      <c r="G1322" s="20">
        <v>11845000</v>
      </c>
      <c r="H1322" s="20">
        <v>11500000</v>
      </c>
      <c r="I1322" s="20">
        <v>11385000</v>
      </c>
      <c r="J1322" s="20">
        <v>10695000</v>
      </c>
      <c r="K1322" s="25">
        <v>11490000</v>
      </c>
      <c r="L1322" s="20">
        <f t="shared" si="84"/>
        <v>-10000</v>
      </c>
      <c r="M1322" s="22">
        <f t="shared" si="85"/>
        <v>0.83478260869565213</v>
      </c>
      <c r="N1322" s="23" t="str">
        <f>IFERROR(VLOOKUP(A1322,'[1]CT AR'!$1:$1048576,2,0),"")</f>
        <v/>
      </c>
      <c r="O1322" s="24" t="str">
        <f t="shared" ca="1" si="86"/>
        <v/>
      </c>
      <c r="P1322" t="str">
        <f t="shared" si="87"/>
        <v/>
      </c>
    </row>
    <row r="1323" spans="1:16" x14ac:dyDescent="0.3">
      <c r="A1323" t="s">
        <v>9419</v>
      </c>
      <c r="B1323" t="str">
        <f>IFERROR(VLOOKUP(A1323,'[1]TS Autopress'!$1:$1048576,2,0),"")</f>
        <v/>
      </c>
      <c r="C1323" s="19" t="str">
        <f>IFERROR(VLOOKUP(A1323,'[1]TS Autopress'!$1:$1048576,3,0),"")</f>
        <v/>
      </c>
      <c r="D1323" s="20">
        <v>9000000</v>
      </c>
      <c r="E1323" s="20">
        <v>7400000</v>
      </c>
      <c r="F1323" s="13" t="s">
        <v>4033</v>
      </c>
      <c r="G1323" s="20">
        <v>9000000</v>
      </c>
      <c r="H1323" s="20">
        <v>8730000</v>
      </c>
      <c r="I1323" s="20">
        <v>8460000</v>
      </c>
      <c r="J1323" s="20">
        <v>8100000</v>
      </c>
      <c r="K1323" s="25">
        <v>8990000</v>
      </c>
      <c r="L1323" s="20">
        <f t="shared" si="84"/>
        <v>-10000</v>
      </c>
      <c r="M1323" s="22">
        <f t="shared" si="85"/>
        <v>0.82222222222222219</v>
      </c>
      <c r="N1323" s="23" t="str">
        <f>IFERROR(VLOOKUP(A1323,'[1]CT AR'!$1:$1048576,2,0),"")</f>
        <v/>
      </c>
      <c r="O1323" s="24" t="str">
        <f t="shared" ca="1" si="86"/>
        <v/>
      </c>
      <c r="P1323" t="str">
        <f t="shared" si="87"/>
        <v/>
      </c>
    </row>
    <row r="1324" spans="1:16" x14ac:dyDescent="0.3">
      <c r="A1324" t="s">
        <v>9422</v>
      </c>
      <c r="B1324" t="str">
        <f>IFERROR(VLOOKUP(A1324,'[1]TS Autopress'!$1:$1048576,2,0),"")</f>
        <v/>
      </c>
      <c r="C1324" s="19" t="str">
        <f>IFERROR(VLOOKUP(A1324,'[1]TS Autopress'!$1:$1048576,3,0),"")</f>
        <v/>
      </c>
      <c r="D1324" s="20">
        <v>11800000</v>
      </c>
      <c r="E1324" s="20">
        <v>9800000</v>
      </c>
      <c r="F1324" s="13" t="s">
        <v>4033</v>
      </c>
      <c r="G1324" s="20">
        <v>11800000</v>
      </c>
      <c r="H1324" s="20">
        <v>11446000</v>
      </c>
      <c r="I1324" s="20">
        <v>11092000</v>
      </c>
      <c r="J1324" s="20">
        <v>10620000</v>
      </c>
      <c r="K1324" s="25">
        <v>11990000</v>
      </c>
      <c r="L1324" s="20">
        <f t="shared" si="84"/>
        <v>190000</v>
      </c>
      <c r="M1324" s="22">
        <f t="shared" si="85"/>
        <v>0.83050847457627119</v>
      </c>
      <c r="N1324" s="23" t="str">
        <f>IFERROR(VLOOKUP(A1324,'[1]CT AR'!$1:$1048576,2,0),"")</f>
        <v/>
      </c>
      <c r="O1324" s="24" t="str">
        <f t="shared" ca="1" si="86"/>
        <v/>
      </c>
      <c r="P1324" t="str">
        <f t="shared" si="87"/>
        <v/>
      </c>
    </row>
    <row r="1325" spans="1:16" x14ac:dyDescent="0.3">
      <c r="A1325" t="s">
        <v>9424</v>
      </c>
      <c r="B1325" t="str">
        <f>IFERROR(VLOOKUP(A1325,'[1]TS Autopress'!$1:$1048576,2,0),"")</f>
        <v/>
      </c>
      <c r="C1325" s="19" t="str">
        <f>IFERROR(VLOOKUP(A1325,'[1]TS Autopress'!$1:$1048576,3,0),"")</f>
        <v/>
      </c>
      <c r="D1325" s="20">
        <v>25300000</v>
      </c>
      <c r="E1325" s="20">
        <v>21000000</v>
      </c>
      <c r="F1325" s="13" t="s">
        <v>4033</v>
      </c>
      <c r="G1325" s="20">
        <v>25300000</v>
      </c>
      <c r="H1325" s="20">
        <v>24541000</v>
      </c>
      <c r="I1325" s="20">
        <v>23782000</v>
      </c>
      <c r="J1325" s="20">
        <v>22770000</v>
      </c>
      <c r="K1325" s="25">
        <v>25690000</v>
      </c>
      <c r="L1325" s="20">
        <f t="shared" si="84"/>
        <v>390000</v>
      </c>
      <c r="M1325" s="22">
        <f t="shared" si="85"/>
        <v>0.83003952569169959</v>
      </c>
      <c r="N1325" s="23" t="str">
        <f>IFERROR(VLOOKUP(A1325,'[1]CT AR'!$1:$1048576,2,0),"")</f>
        <v/>
      </c>
      <c r="O1325" s="24" t="str">
        <f t="shared" ca="1" si="86"/>
        <v/>
      </c>
      <c r="P1325" t="str">
        <f t="shared" si="87"/>
        <v/>
      </c>
    </row>
    <row r="1326" spans="1:16" x14ac:dyDescent="0.3">
      <c r="A1326" t="s">
        <v>9427</v>
      </c>
      <c r="B1326" t="str">
        <f>IFERROR(VLOOKUP(A1326,'[1]TS Autopress'!$1:$1048576,2,0),"")</f>
        <v/>
      </c>
      <c r="C1326" s="19" t="str">
        <f>IFERROR(VLOOKUP(A1326,'[1]TS Autopress'!$1:$1048576,3,0),"")</f>
        <v/>
      </c>
      <c r="D1326" s="20">
        <v>17100000</v>
      </c>
      <c r="E1326" s="20">
        <v>14000000</v>
      </c>
      <c r="F1326" s="13" t="s">
        <v>4033</v>
      </c>
      <c r="G1326" s="20">
        <v>17100000</v>
      </c>
      <c r="H1326" s="20">
        <v>16587000</v>
      </c>
      <c r="I1326" s="20">
        <v>16074000</v>
      </c>
      <c r="J1326" s="20">
        <v>15390000</v>
      </c>
      <c r="K1326" s="25">
        <v>16990000</v>
      </c>
      <c r="L1326" s="20">
        <f t="shared" si="84"/>
        <v>-110000</v>
      </c>
      <c r="M1326" s="22">
        <f t="shared" si="85"/>
        <v>0.81871345029239762</v>
      </c>
      <c r="N1326" s="23" t="str">
        <f>IFERROR(VLOOKUP(A1326,'[1]CT AR'!$1:$1048576,2,0),"")</f>
        <v/>
      </c>
      <c r="O1326" s="24" t="str">
        <f t="shared" ca="1" si="86"/>
        <v/>
      </c>
      <c r="P1326" t="str">
        <f t="shared" si="87"/>
        <v/>
      </c>
    </row>
    <row r="1327" spans="1:16" x14ac:dyDescent="0.3">
      <c r="A1327" t="s">
        <v>9429</v>
      </c>
      <c r="B1327" t="str">
        <f>IFERROR(VLOOKUP(A1327,'[1]TS Autopress'!$1:$1048576,2,0),"")</f>
        <v/>
      </c>
      <c r="C1327" s="19" t="str">
        <f>IFERROR(VLOOKUP(A1327,'[1]TS Autopress'!$1:$1048576,3,0),"")</f>
        <v/>
      </c>
      <c r="D1327" s="20">
        <v>11300000</v>
      </c>
      <c r="E1327" s="20">
        <v>9300000</v>
      </c>
      <c r="F1327" s="13" t="s">
        <v>4033</v>
      </c>
      <c r="G1327" s="20">
        <v>11300000</v>
      </c>
      <c r="H1327" s="20">
        <v>10961000</v>
      </c>
      <c r="I1327" s="20">
        <v>10622000</v>
      </c>
      <c r="J1327" s="20">
        <v>10170000</v>
      </c>
      <c r="K1327" s="25">
        <v>11290000</v>
      </c>
      <c r="L1327" s="20">
        <f t="shared" si="84"/>
        <v>-10000</v>
      </c>
      <c r="M1327" s="22">
        <f t="shared" si="85"/>
        <v>0.82300884955752207</v>
      </c>
      <c r="N1327" s="23" t="str">
        <f>IFERROR(VLOOKUP(A1327,'[1]CT AR'!$1:$1048576,2,0),"")</f>
        <v/>
      </c>
      <c r="O1327" s="24" t="str">
        <f t="shared" ca="1" si="86"/>
        <v/>
      </c>
      <c r="P1327" t="str">
        <f t="shared" si="87"/>
        <v/>
      </c>
    </row>
    <row r="1328" spans="1:16" x14ac:dyDescent="0.3">
      <c r="A1328" t="s">
        <v>9431</v>
      </c>
      <c r="B1328" t="str">
        <f>IFERROR(VLOOKUP(A1328,'[1]TS Autopress'!$1:$1048576,2,0),"")</f>
        <v/>
      </c>
      <c r="C1328" s="19" t="str">
        <f>IFERROR(VLOOKUP(A1328,'[1]TS Autopress'!$1:$1048576,3,0),"")</f>
        <v/>
      </c>
      <c r="D1328" s="20">
        <v>15000000</v>
      </c>
      <c r="E1328" s="20">
        <v>12000000</v>
      </c>
      <c r="F1328" s="13" t="s">
        <v>5399</v>
      </c>
      <c r="G1328" s="20">
        <v>13950000</v>
      </c>
      <c r="H1328" s="20">
        <v>13500000</v>
      </c>
      <c r="I1328" s="20">
        <v>12750000</v>
      </c>
      <c r="J1328" s="20">
        <v>12000000</v>
      </c>
      <c r="K1328" s="25">
        <v>13990000</v>
      </c>
      <c r="L1328" s="20">
        <f t="shared" si="84"/>
        <v>-1010000</v>
      </c>
      <c r="M1328" s="22">
        <f t="shared" si="85"/>
        <v>0.8</v>
      </c>
      <c r="N1328" s="23" t="str">
        <f>IFERROR(VLOOKUP(A1328,'[1]CT AR'!$1:$1048576,2,0),"")</f>
        <v/>
      </c>
      <c r="O1328" s="24" t="str">
        <f t="shared" ca="1" si="86"/>
        <v/>
      </c>
      <c r="P1328" t="str">
        <f t="shared" si="87"/>
        <v/>
      </c>
    </row>
    <row r="1329" spans="1:16" x14ac:dyDescent="0.3">
      <c r="A1329" t="s">
        <v>9438</v>
      </c>
      <c r="B1329" t="str">
        <f>IFERROR(VLOOKUP(A1329,'[1]TS Autopress'!$1:$1048576,2,0),"")</f>
        <v/>
      </c>
      <c r="C1329" s="19" t="str">
        <f>IFERROR(VLOOKUP(A1329,'[1]TS Autopress'!$1:$1048576,3,0),"")</f>
        <v/>
      </c>
      <c r="D1329" s="20">
        <v>17000000</v>
      </c>
      <c r="E1329" s="20">
        <v>13400000</v>
      </c>
      <c r="F1329" s="13" t="s">
        <v>5399</v>
      </c>
      <c r="G1329" s="20">
        <v>15810000</v>
      </c>
      <c r="H1329" s="20">
        <v>15300000</v>
      </c>
      <c r="I1329" s="20">
        <v>14450000</v>
      </c>
      <c r="J1329" s="20">
        <v>13600000</v>
      </c>
      <c r="K1329" s="25">
        <v>15990000</v>
      </c>
      <c r="L1329" s="20">
        <f t="shared" si="84"/>
        <v>-1010000</v>
      </c>
      <c r="M1329" s="22">
        <f t="shared" si="85"/>
        <v>0.78823529411764703</v>
      </c>
      <c r="N1329" s="23" t="str">
        <f>IFERROR(VLOOKUP(A1329,'[1]CT AR'!$1:$1048576,2,0),"")</f>
        <v/>
      </c>
      <c r="O1329" s="24" t="str">
        <f t="shared" ca="1" si="86"/>
        <v/>
      </c>
      <c r="P1329" t="str">
        <f t="shared" si="87"/>
        <v/>
      </c>
    </row>
    <row r="1330" spans="1:16" x14ac:dyDescent="0.3">
      <c r="A1330" t="s">
        <v>9441</v>
      </c>
      <c r="B1330" t="str">
        <f>IFERROR(VLOOKUP(A1330,'[1]TS Autopress'!$1:$1048576,2,0),"")</f>
        <v/>
      </c>
      <c r="C1330" s="19" t="str">
        <f>IFERROR(VLOOKUP(A1330,'[1]TS Autopress'!$1:$1048576,3,0),"")</f>
        <v/>
      </c>
      <c r="D1330" s="20">
        <v>16600000</v>
      </c>
      <c r="E1330" s="20">
        <v>13400000</v>
      </c>
      <c r="F1330" s="13" t="s">
        <v>5399</v>
      </c>
      <c r="G1330" s="20">
        <v>15438000</v>
      </c>
      <c r="H1330" s="20">
        <v>14940000</v>
      </c>
      <c r="I1330" s="20">
        <v>14110000</v>
      </c>
      <c r="J1330" s="20">
        <v>13280000</v>
      </c>
      <c r="K1330" s="25">
        <v>15990000</v>
      </c>
      <c r="L1330" s="20">
        <f t="shared" si="84"/>
        <v>-610000</v>
      </c>
      <c r="M1330" s="22">
        <f t="shared" si="85"/>
        <v>0.80722891566265065</v>
      </c>
      <c r="N1330" s="23" t="str">
        <f>IFERROR(VLOOKUP(A1330,'[1]CT AR'!$1:$1048576,2,0),"")</f>
        <v/>
      </c>
      <c r="O1330" s="24" t="str">
        <f t="shared" ca="1" si="86"/>
        <v/>
      </c>
      <c r="P1330" t="str">
        <f t="shared" si="87"/>
        <v/>
      </c>
    </row>
    <row r="1331" spans="1:16" x14ac:dyDescent="0.3">
      <c r="A1331" t="s">
        <v>828</v>
      </c>
      <c r="B1331" t="str">
        <f>IFERROR(VLOOKUP(A1331,'[1]TS Autopress'!$1:$1048576,2,0),"")</f>
        <v/>
      </c>
      <c r="C1331" s="19" t="str">
        <f>IFERROR(VLOOKUP(A1331,'[1]TS Autopress'!$1:$1048576,3,0),"")</f>
        <v/>
      </c>
      <c r="D1331" s="20">
        <v>11800000</v>
      </c>
      <c r="E1331" s="20">
        <v>8800000</v>
      </c>
      <c r="F1331" s="13" t="s">
        <v>5399</v>
      </c>
      <c r="G1331" s="20">
        <v>10974000</v>
      </c>
      <c r="H1331" s="20">
        <v>10620000</v>
      </c>
      <c r="I1331" s="20">
        <v>10030000</v>
      </c>
      <c r="J1331" s="20">
        <v>9440000</v>
      </c>
      <c r="K1331" s="25">
        <v>11290000</v>
      </c>
      <c r="L1331" s="20">
        <f t="shared" si="84"/>
        <v>-510000</v>
      </c>
      <c r="M1331" s="22">
        <f t="shared" si="85"/>
        <v>0.74576271186440679</v>
      </c>
      <c r="N1331" s="23">
        <f>IFERROR(VLOOKUP(A1331,'[1]CT AR'!$1:$1048576,2,0),"")</f>
        <v>45761.472916666666</v>
      </c>
      <c r="O1331" s="24">
        <f t="shared" ca="1" si="86"/>
        <v>433.5270833333343</v>
      </c>
      <c r="P1331" t="str">
        <f t="shared" si="87"/>
        <v>BAJO MERCADO</v>
      </c>
    </row>
    <row r="1332" spans="1:16" x14ac:dyDescent="0.3">
      <c r="A1332" t="s">
        <v>9445</v>
      </c>
      <c r="B1332" t="str">
        <f>IFERROR(VLOOKUP(A1332,'[1]TS Autopress'!$1:$1048576,2,0),"")</f>
        <v/>
      </c>
      <c r="C1332" s="19" t="str">
        <f>IFERROR(VLOOKUP(A1332,'[1]TS Autopress'!$1:$1048576,3,0),"")</f>
        <v/>
      </c>
      <c r="D1332" s="20">
        <v>27800000</v>
      </c>
      <c r="E1332" s="20">
        <v>22000000</v>
      </c>
      <c r="F1332" s="13" t="s">
        <v>4033</v>
      </c>
      <c r="G1332" s="20">
        <v>27800000</v>
      </c>
      <c r="H1332" s="20">
        <v>26966000</v>
      </c>
      <c r="I1332" s="20">
        <v>26132000</v>
      </c>
      <c r="J1332" s="20">
        <v>25020000</v>
      </c>
      <c r="K1332" s="25">
        <v>26990000</v>
      </c>
      <c r="L1332" s="20">
        <f t="shared" si="84"/>
        <v>-810000</v>
      </c>
      <c r="M1332" s="22">
        <f t="shared" si="85"/>
        <v>0.79136690647482011</v>
      </c>
      <c r="N1332" s="23" t="str">
        <f>IFERROR(VLOOKUP(A1332,'[1]CT AR'!$1:$1048576,2,0),"")</f>
        <v/>
      </c>
      <c r="O1332" s="24" t="str">
        <f t="shared" ca="1" si="86"/>
        <v/>
      </c>
      <c r="P1332" t="str">
        <f t="shared" si="87"/>
        <v/>
      </c>
    </row>
    <row r="1333" spans="1:16" x14ac:dyDescent="0.3">
      <c r="A1333" t="s">
        <v>9447</v>
      </c>
      <c r="B1333" t="str">
        <f>IFERROR(VLOOKUP(A1333,'[1]TS Autopress'!$1:$1048576,2,0),"")</f>
        <v/>
      </c>
      <c r="C1333" s="19" t="str">
        <f>IFERROR(VLOOKUP(A1333,'[1]TS Autopress'!$1:$1048576,3,0),"")</f>
        <v/>
      </c>
      <c r="D1333" s="20">
        <v>11600000</v>
      </c>
      <c r="E1333" s="20">
        <v>9300000</v>
      </c>
      <c r="F1333" s="13" t="s">
        <v>5398</v>
      </c>
      <c r="G1333" s="20">
        <v>11948000</v>
      </c>
      <c r="H1333" s="20">
        <v>11600000</v>
      </c>
      <c r="I1333" s="20">
        <v>11484000</v>
      </c>
      <c r="J1333" s="20">
        <v>10788000</v>
      </c>
      <c r="K1333" s="25">
        <v>10990000</v>
      </c>
      <c r="L1333" s="20">
        <f t="shared" si="84"/>
        <v>-610000</v>
      </c>
      <c r="M1333" s="22">
        <f t="shared" si="85"/>
        <v>0.80172413793103448</v>
      </c>
      <c r="N1333" s="23" t="str">
        <f>IFERROR(VLOOKUP(A1333,'[1]CT AR'!$1:$1048576,2,0),"")</f>
        <v/>
      </c>
      <c r="O1333" s="24" t="str">
        <f t="shared" ca="1" si="86"/>
        <v/>
      </c>
      <c r="P1333" t="str">
        <f t="shared" si="87"/>
        <v/>
      </c>
    </row>
    <row r="1334" spans="1:16" x14ac:dyDescent="0.3">
      <c r="A1334" t="s">
        <v>9449</v>
      </c>
      <c r="B1334" t="str">
        <f>IFERROR(VLOOKUP(A1334,'[1]TS Autopress'!$1:$1048576,2,0),"")</f>
        <v/>
      </c>
      <c r="C1334" s="19" t="str">
        <f>IFERROR(VLOOKUP(A1334,'[1]TS Autopress'!$1:$1048576,3,0),"")</f>
        <v/>
      </c>
      <c r="D1334" s="20">
        <v>15700000</v>
      </c>
      <c r="E1334" s="20">
        <v>12000000</v>
      </c>
      <c r="F1334" s="13" t="s">
        <v>4033</v>
      </c>
      <c r="G1334" s="20">
        <v>15700000</v>
      </c>
      <c r="H1334" s="20">
        <v>15229000</v>
      </c>
      <c r="I1334" s="20">
        <v>14758000</v>
      </c>
      <c r="J1334" s="20">
        <v>14130000</v>
      </c>
      <c r="K1334" s="25">
        <v>15290000</v>
      </c>
      <c r="L1334" s="20">
        <f t="shared" si="84"/>
        <v>-410000</v>
      </c>
      <c r="M1334" s="22">
        <f t="shared" si="85"/>
        <v>0.76433121019108285</v>
      </c>
      <c r="N1334" s="23" t="str">
        <f>IFERROR(VLOOKUP(A1334,'[1]CT AR'!$1:$1048576,2,0),"")</f>
        <v/>
      </c>
      <c r="O1334" s="24" t="str">
        <f t="shared" ca="1" si="86"/>
        <v/>
      </c>
      <c r="P1334" t="str">
        <f t="shared" si="87"/>
        <v/>
      </c>
    </row>
    <row r="1335" spans="1:16" x14ac:dyDescent="0.3">
      <c r="A1335" t="s">
        <v>9452</v>
      </c>
      <c r="B1335" t="str">
        <f>IFERROR(VLOOKUP(A1335,'[1]TS Autopress'!$1:$1048576,2,0),"")</f>
        <v/>
      </c>
      <c r="C1335" s="19" t="str">
        <f>IFERROR(VLOOKUP(A1335,'[1]TS Autopress'!$1:$1048576,3,0),"")</f>
        <v/>
      </c>
      <c r="D1335" s="20">
        <v>9000000</v>
      </c>
      <c r="E1335" s="20">
        <v>7500000</v>
      </c>
      <c r="F1335" s="13" t="s">
        <v>5398</v>
      </c>
      <c r="G1335" s="20">
        <v>9270000</v>
      </c>
      <c r="H1335" s="20">
        <v>9000000</v>
      </c>
      <c r="I1335" s="20">
        <v>8910000</v>
      </c>
      <c r="J1335" s="20">
        <v>8370000</v>
      </c>
      <c r="K1335" s="25">
        <v>8990000</v>
      </c>
      <c r="L1335" s="20">
        <f t="shared" si="84"/>
        <v>-10000</v>
      </c>
      <c r="M1335" s="22">
        <f t="shared" si="85"/>
        <v>0.83333333333333337</v>
      </c>
      <c r="N1335" s="23" t="str">
        <f>IFERROR(VLOOKUP(A1335,'[1]CT AR'!$1:$1048576,2,0),"")</f>
        <v/>
      </c>
      <c r="O1335" s="24" t="str">
        <f t="shared" ca="1" si="86"/>
        <v/>
      </c>
      <c r="P1335" t="str">
        <f t="shared" si="87"/>
        <v/>
      </c>
    </row>
    <row r="1336" spans="1:16" x14ac:dyDescent="0.3">
      <c r="A1336" t="s">
        <v>9454</v>
      </c>
      <c r="B1336" t="str">
        <f>IFERROR(VLOOKUP(A1336,'[1]TS Autopress'!$1:$1048576,2,0),"")</f>
        <v/>
      </c>
      <c r="C1336" s="19" t="str">
        <f>IFERROR(VLOOKUP(A1336,'[1]TS Autopress'!$1:$1048576,3,0),"")</f>
        <v/>
      </c>
      <c r="D1336" s="20">
        <v>8200000</v>
      </c>
      <c r="E1336" s="20">
        <v>6800000</v>
      </c>
      <c r="F1336" s="13" t="s">
        <v>5398</v>
      </c>
      <c r="G1336" s="20">
        <v>8446000</v>
      </c>
      <c r="H1336" s="20">
        <v>8200000</v>
      </c>
      <c r="I1336" s="20">
        <v>8118000</v>
      </c>
      <c r="J1336" s="20">
        <v>7626000</v>
      </c>
      <c r="K1336" s="25">
        <v>8190000</v>
      </c>
      <c r="L1336" s="20">
        <f t="shared" si="84"/>
        <v>-10000</v>
      </c>
      <c r="M1336" s="22">
        <f t="shared" si="85"/>
        <v>0.82926829268292679</v>
      </c>
      <c r="N1336" s="23" t="str">
        <f>IFERROR(VLOOKUP(A1336,'[1]CT AR'!$1:$1048576,2,0),"")</f>
        <v/>
      </c>
      <c r="O1336" s="24" t="str">
        <f t="shared" ca="1" si="86"/>
        <v/>
      </c>
      <c r="P1336" t="str">
        <f t="shared" si="87"/>
        <v/>
      </c>
    </row>
    <row r="1337" spans="1:16" x14ac:dyDescent="0.3">
      <c r="A1337" t="s">
        <v>9456</v>
      </c>
      <c r="B1337" t="str">
        <f>IFERROR(VLOOKUP(A1337,'[1]TS Autopress'!$1:$1048576,2,0),"")</f>
        <v/>
      </c>
      <c r="C1337" s="19" t="str">
        <f>IFERROR(VLOOKUP(A1337,'[1]TS Autopress'!$1:$1048576,3,0),"")</f>
        <v/>
      </c>
      <c r="D1337" s="20">
        <v>19600000</v>
      </c>
      <c r="E1337" s="20">
        <v>15000000</v>
      </c>
      <c r="F1337" s="13" t="s">
        <v>5399</v>
      </c>
      <c r="G1337" s="20">
        <v>18228000</v>
      </c>
      <c r="H1337" s="20">
        <v>17640000</v>
      </c>
      <c r="I1337" s="20">
        <v>16660000</v>
      </c>
      <c r="J1337" s="20">
        <v>15680000</v>
      </c>
      <c r="K1337" s="25">
        <v>18490000</v>
      </c>
      <c r="L1337" s="20">
        <f t="shared" si="84"/>
        <v>-1110000</v>
      </c>
      <c r="M1337" s="22">
        <f t="shared" si="85"/>
        <v>0.76530612244897955</v>
      </c>
      <c r="N1337" s="23" t="str">
        <f>IFERROR(VLOOKUP(A1337,'[1]CT AR'!$1:$1048576,2,0),"")</f>
        <v/>
      </c>
      <c r="O1337" s="24" t="str">
        <f t="shared" ca="1" si="86"/>
        <v/>
      </c>
      <c r="P1337" t="str">
        <f t="shared" si="87"/>
        <v/>
      </c>
    </row>
    <row r="1338" spans="1:16" x14ac:dyDescent="0.3">
      <c r="A1338" t="s">
        <v>9459</v>
      </c>
      <c r="B1338" t="str">
        <f>IFERROR(VLOOKUP(A1338,'[1]TS Autopress'!$1:$1048576,2,0),"")</f>
        <v/>
      </c>
      <c r="C1338" s="19" t="str">
        <f>IFERROR(VLOOKUP(A1338,'[1]TS Autopress'!$1:$1048576,3,0),"")</f>
        <v/>
      </c>
      <c r="D1338" s="20">
        <v>13100000</v>
      </c>
      <c r="E1338" s="20">
        <v>10700000</v>
      </c>
      <c r="F1338" s="13" t="s">
        <v>4033</v>
      </c>
      <c r="G1338" s="20">
        <v>13100000</v>
      </c>
      <c r="H1338" s="20">
        <v>12707000</v>
      </c>
      <c r="I1338" s="20">
        <v>12314000</v>
      </c>
      <c r="J1338" s="20">
        <v>11790000</v>
      </c>
      <c r="K1338" s="25">
        <v>12990000</v>
      </c>
      <c r="L1338" s="20">
        <f t="shared" si="84"/>
        <v>-110000</v>
      </c>
      <c r="M1338" s="22">
        <f t="shared" si="85"/>
        <v>0.81679389312977102</v>
      </c>
      <c r="N1338" s="23" t="str">
        <f>IFERROR(VLOOKUP(A1338,'[1]CT AR'!$1:$1048576,2,0),"")</f>
        <v/>
      </c>
      <c r="O1338" s="24" t="str">
        <f t="shared" ca="1" si="86"/>
        <v/>
      </c>
      <c r="P1338" t="str">
        <f t="shared" si="87"/>
        <v/>
      </c>
    </row>
    <row r="1339" spans="1:16" x14ac:dyDescent="0.3">
      <c r="A1339" t="s">
        <v>9462</v>
      </c>
      <c r="B1339" t="str">
        <f>IFERROR(VLOOKUP(A1339,'[1]TS Autopress'!$1:$1048576,2,0),"")</f>
        <v/>
      </c>
      <c r="C1339" s="19" t="str">
        <f>IFERROR(VLOOKUP(A1339,'[1]TS Autopress'!$1:$1048576,3,0),"")</f>
        <v/>
      </c>
      <c r="D1339" s="20">
        <v>31200000</v>
      </c>
      <c r="E1339" s="20">
        <v>27000000</v>
      </c>
      <c r="F1339" s="13" t="s">
        <v>4033</v>
      </c>
      <c r="G1339" s="20">
        <v>31200000</v>
      </c>
      <c r="H1339" s="20">
        <v>30264000</v>
      </c>
      <c r="I1339" s="20">
        <v>29328000</v>
      </c>
      <c r="J1339" s="20">
        <v>28080000</v>
      </c>
      <c r="K1339" s="25">
        <v>32290000</v>
      </c>
      <c r="L1339" s="20">
        <f t="shared" si="84"/>
        <v>1090000</v>
      </c>
      <c r="M1339" s="22">
        <f t="shared" si="85"/>
        <v>0.86538461538461542</v>
      </c>
      <c r="N1339" s="23" t="str">
        <f>IFERROR(VLOOKUP(A1339,'[1]CT AR'!$1:$1048576,2,0),"")</f>
        <v/>
      </c>
      <c r="O1339" s="24" t="str">
        <f t="shared" ca="1" si="86"/>
        <v/>
      </c>
      <c r="P1339" t="str">
        <f t="shared" si="87"/>
        <v/>
      </c>
    </row>
    <row r="1340" spans="1:16" x14ac:dyDescent="0.3">
      <c r="A1340" t="s">
        <v>8652</v>
      </c>
      <c r="B1340" t="str">
        <f>IFERROR(VLOOKUP(A1340,'[1]TS Autopress'!$1:$1048576,2,0),"")</f>
        <v/>
      </c>
      <c r="C1340" s="19" t="str">
        <f>IFERROR(VLOOKUP(A1340,'[1]TS Autopress'!$1:$1048576,3,0),"")</f>
        <v/>
      </c>
      <c r="D1340" s="20">
        <v>5400000</v>
      </c>
      <c r="E1340" s="20">
        <v>4200000</v>
      </c>
      <c r="F1340" s="13" t="s">
        <v>4033</v>
      </c>
      <c r="G1340" s="20">
        <v>5400000</v>
      </c>
      <c r="H1340" s="20">
        <v>5238000</v>
      </c>
      <c r="I1340" s="20">
        <v>5076000</v>
      </c>
      <c r="J1340" s="20">
        <v>4860000</v>
      </c>
      <c r="K1340" s="25">
        <v>5290000</v>
      </c>
      <c r="L1340" s="20">
        <f t="shared" si="84"/>
        <v>-110000</v>
      </c>
      <c r="M1340" s="22">
        <f t="shared" si="85"/>
        <v>0.77777777777777779</v>
      </c>
      <c r="N1340" s="23" t="str">
        <f>IFERROR(VLOOKUP(A1340,'[1]CT AR'!$1:$1048576,2,0),"")</f>
        <v/>
      </c>
      <c r="O1340" s="24" t="str">
        <f t="shared" ca="1" si="86"/>
        <v/>
      </c>
      <c r="P1340" t="str">
        <f t="shared" si="87"/>
        <v/>
      </c>
    </row>
    <row r="1341" spans="1:16" x14ac:dyDescent="0.3">
      <c r="A1341" t="s">
        <v>9467</v>
      </c>
      <c r="B1341" t="str">
        <f>IFERROR(VLOOKUP(A1341,'[1]TS Autopress'!$1:$1048576,2,0),"")</f>
        <v/>
      </c>
      <c r="C1341" s="19" t="str">
        <f>IFERROR(VLOOKUP(A1341,'[1]TS Autopress'!$1:$1048576,3,0),"")</f>
        <v/>
      </c>
      <c r="D1341" s="20">
        <v>13100000</v>
      </c>
      <c r="E1341" s="20">
        <v>10300000</v>
      </c>
      <c r="F1341" s="13" t="s">
        <v>5399</v>
      </c>
      <c r="G1341" s="20">
        <v>12183000</v>
      </c>
      <c r="H1341" s="20">
        <v>11790000</v>
      </c>
      <c r="I1341" s="20">
        <v>11135000</v>
      </c>
      <c r="J1341" s="20">
        <v>10480000</v>
      </c>
      <c r="K1341" s="25">
        <v>12290000</v>
      </c>
      <c r="L1341" s="20">
        <f t="shared" si="84"/>
        <v>-810000</v>
      </c>
      <c r="M1341" s="22">
        <f t="shared" si="85"/>
        <v>0.7862595419847328</v>
      </c>
      <c r="N1341" s="23" t="str">
        <f>IFERROR(VLOOKUP(A1341,'[1]CT AR'!$1:$1048576,2,0),"")</f>
        <v/>
      </c>
      <c r="O1341" s="24" t="str">
        <f t="shared" ca="1" si="86"/>
        <v/>
      </c>
      <c r="P1341" t="str">
        <f t="shared" si="87"/>
        <v/>
      </c>
    </row>
    <row r="1342" spans="1:16" x14ac:dyDescent="0.3">
      <c r="A1342" t="s">
        <v>10165</v>
      </c>
      <c r="B1342" t="str">
        <f>IFERROR(VLOOKUP(A1342,'[1]TS Autopress'!$1:$1048576,2,0),"")</f>
        <v/>
      </c>
      <c r="C1342" s="19" t="str">
        <f>IFERROR(VLOOKUP(A1342,'[1]TS Autopress'!$1:$1048576,3,0),"")</f>
        <v/>
      </c>
      <c r="D1342" s="20">
        <v>12600000</v>
      </c>
      <c r="E1342" s="20">
        <v>10000000</v>
      </c>
      <c r="F1342" s="13" t="s">
        <v>5399</v>
      </c>
      <c r="G1342" s="20">
        <v>11718000</v>
      </c>
      <c r="H1342" s="20">
        <v>11340000</v>
      </c>
      <c r="I1342" s="20">
        <v>10710000</v>
      </c>
      <c r="J1342" s="20">
        <v>10080000</v>
      </c>
      <c r="K1342" s="25">
        <v>12290000</v>
      </c>
      <c r="L1342" s="20">
        <f t="shared" si="84"/>
        <v>-310000</v>
      </c>
      <c r="M1342" s="22">
        <f t="shared" si="85"/>
        <v>0.79365079365079361</v>
      </c>
      <c r="N1342" s="23" t="str">
        <f>IFERROR(VLOOKUP(A1342,'[1]CT AR'!$1:$1048576,2,0),"")</f>
        <v/>
      </c>
      <c r="O1342" s="24" t="str">
        <f t="shared" ca="1" si="86"/>
        <v/>
      </c>
      <c r="P1342" t="str">
        <f t="shared" si="87"/>
        <v/>
      </c>
    </row>
    <row r="1343" spans="1:16" x14ac:dyDescent="0.3">
      <c r="A1343" t="s">
        <v>9472</v>
      </c>
      <c r="B1343" t="str">
        <f>IFERROR(VLOOKUP(A1343,'[1]TS Autopress'!$1:$1048576,2,0),"")</f>
        <v/>
      </c>
      <c r="C1343" s="19" t="str">
        <f>IFERROR(VLOOKUP(A1343,'[1]TS Autopress'!$1:$1048576,3,0),"")</f>
        <v/>
      </c>
      <c r="D1343" s="20">
        <v>13500000</v>
      </c>
      <c r="E1343" s="20">
        <v>10500000</v>
      </c>
      <c r="F1343" s="13" t="s">
        <v>5399</v>
      </c>
      <c r="G1343" s="20">
        <v>12555000</v>
      </c>
      <c r="H1343" s="20">
        <v>12150000</v>
      </c>
      <c r="I1343" s="20">
        <v>11475000</v>
      </c>
      <c r="J1343" s="20">
        <v>10800000</v>
      </c>
      <c r="K1343" s="25">
        <v>12690000</v>
      </c>
      <c r="L1343" s="20">
        <f t="shared" si="84"/>
        <v>-810000</v>
      </c>
      <c r="M1343" s="22">
        <f t="shared" si="85"/>
        <v>0.77777777777777779</v>
      </c>
      <c r="N1343" s="23" t="str">
        <f>IFERROR(VLOOKUP(A1343,'[1]CT AR'!$1:$1048576,2,0),"")</f>
        <v/>
      </c>
      <c r="O1343" s="24" t="str">
        <f t="shared" ca="1" si="86"/>
        <v/>
      </c>
      <c r="P1343" t="str">
        <f t="shared" si="87"/>
        <v/>
      </c>
    </row>
    <row r="1344" spans="1:16" x14ac:dyDescent="0.3">
      <c r="A1344" t="s">
        <v>1049</v>
      </c>
      <c r="B1344" t="str">
        <f>IFERROR(VLOOKUP(A1344,'[1]TS Autopress'!$1:$1048576,2,0),"")</f>
        <v/>
      </c>
      <c r="C1344" s="19" t="str">
        <f>IFERROR(VLOOKUP(A1344,'[1]TS Autopress'!$1:$1048576,3,0),"")</f>
        <v/>
      </c>
      <c r="D1344" s="20">
        <v>12800000</v>
      </c>
      <c r="E1344" s="20">
        <v>9200000</v>
      </c>
      <c r="F1344" s="13" t="s">
        <v>5399</v>
      </c>
      <c r="G1344" s="20">
        <v>11904000</v>
      </c>
      <c r="H1344" s="20">
        <v>11520000</v>
      </c>
      <c r="I1344" s="20">
        <v>10880000</v>
      </c>
      <c r="J1344" s="20">
        <v>10240000</v>
      </c>
      <c r="K1344" s="25">
        <v>11490000</v>
      </c>
      <c r="L1344" s="20">
        <f t="shared" si="84"/>
        <v>-1310000</v>
      </c>
      <c r="M1344" s="22">
        <f t="shared" si="85"/>
        <v>0.71875</v>
      </c>
      <c r="N1344" s="23">
        <f>IFERROR(VLOOKUP(A1344,'[1]CT AR'!$1:$1048576,2,0),"")</f>
        <v>45639.704861111109</v>
      </c>
      <c r="O1344" s="24">
        <f t="shared" ca="1" si="86"/>
        <v>555.29513888889051</v>
      </c>
      <c r="P1344" t="str">
        <f t="shared" si="87"/>
        <v>BAJO MERCADO</v>
      </c>
    </row>
    <row r="1345" spans="1:16" x14ac:dyDescent="0.3">
      <c r="A1345" t="s">
        <v>8817</v>
      </c>
      <c r="B1345" t="str">
        <f>IFERROR(VLOOKUP(A1345,'[1]TS Autopress'!$1:$1048576,2,0),"")</f>
        <v/>
      </c>
      <c r="C1345" s="19" t="str">
        <f>IFERROR(VLOOKUP(A1345,'[1]TS Autopress'!$1:$1048576,3,0),"")</f>
        <v/>
      </c>
      <c r="D1345" s="20">
        <v>23500000</v>
      </c>
      <c r="E1345" s="20">
        <v>19000000</v>
      </c>
      <c r="F1345" s="13" t="s">
        <v>5399</v>
      </c>
      <c r="G1345" s="20">
        <v>21855000</v>
      </c>
      <c r="H1345" s="20">
        <v>21150000</v>
      </c>
      <c r="I1345" s="20">
        <v>19975000</v>
      </c>
      <c r="J1345" s="20">
        <v>18800000</v>
      </c>
      <c r="K1345" s="25">
        <v>22990000</v>
      </c>
      <c r="L1345" s="20">
        <f t="shared" si="84"/>
        <v>-510000</v>
      </c>
      <c r="M1345" s="22">
        <f t="shared" si="85"/>
        <v>0.80851063829787229</v>
      </c>
      <c r="N1345" s="23" t="str">
        <f>IFERROR(VLOOKUP(A1345,'[1]CT AR'!$1:$1048576,2,0),"")</f>
        <v/>
      </c>
      <c r="O1345" s="24" t="str">
        <f t="shared" ca="1" si="86"/>
        <v/>
      </c>
      <c r="P1345" t="str">
        <f t="shared" si="87"/>
        <v/>
      </c>
    </row>
    <row r="1346" spans="1:16" x14ac:dyDescent="0.3">
      <c r="A1346" t="s">
        <v>9476</v>
      </c>
      <c r="B1346" t="str">
        <f>IFERROR(VLOOKUP(A1346,'[1]TS Autopress'!$1:$1048576,2,0),"")</f>
        <v/>
      </c>
      <c r="C1346" s="19" t="str">
        <f>IFERROR(VLOOKUP(A1346,'[1]TS Autopress'!$1:$1048576,3,0),"")</f>
        <v/>
      </c>
      <c r="D1346" s="20">
        <v>9500000</v>
      </c>
      <c r="E1346" s="20">
        <v>8000000</v>
      </c>
      <c r="F1346" s="13" t="s">
        <v>5398</v>
      </c>
      <c r="G1346" s="20">
        <v>9785000</v>
      </c>
      <c r="H1346" s="20">
        <v>9500000</v>
      </c>
      <c r="I1346" s="20">
        <v>9405000</v>
      </c>
      <c r="J1346" s="20">
        <v>8835000</v>
      </c>
      <c r="K1346" s="25">
        <v>9690000</v>
      </c>
      <c r="L1346" s="20">
        <f t="shared" si="84"/>
        <v>190000</v>
      </c>
      <c r="M1346" s="22">
        <f t="shared" si="85"/>
        <v>0.84210526315789469</v>
      </c>
      <c r="N1346" s="23" t="str">
        <f>IFERROR(VLOOKUP(A1346,'[1]CT AR'!$1:$1048576,2,0),"")</f>
        <v/>
      </c>
      <c r="O1346" s="24" t="str">
        <f t="shared" ca="1" si="86"/>
        <v/>
      </c>
      <c r="P1346" t="str">
        <f t="shared" si="87"/>
        <v/>
      </c>
    </row>
    <row r="1347" spans="1:16" x14ac:dyDescent="0.3">
      <c r="A1347" t="s">
        <v>9478</v>
      </c>
      <c r="B1347" t="str">
        <f>IFERROR(VLOOKUP(A1347,'[1]TS Autopress'!$1:$1048576,2,0),"")</f>
        <v/>
      </c>
      <c r="C1347" s="19" t="str">
        <f>IFERROR(VLOOKUP(A1347,'[1]TS Autopress'!$1:$1048576,3,0),"")</f>
        <v/>
      </c>
      <c r="D1347" s="20">
        <v>6900000</v>
      </c>
      <c r="E1347" s="20">
        <v>5900000</v>
      </c>
      <c r="F1347" s="13" t="s">
        <v>5398</v>
      </c>
      <c r="G1347" s="20">
        <v>7107000</v>
      </c>
      <c r="H1347" s="20">
        <v>6900000</v>
      </c>
      <c r="I1347" s="20">
        <v>6831000</v>
      </c>
      <c r="J1347" s="20">
        <v>6417000</v>
      </c>
      <c r="K1347" s="25">
        <v>7190000</v>
      </c>
      <c r="L1347" s="20">
        <f t="shared" si="84"/>
        <v>290000</v>
      </c>
      <c r="M1347" s="22">
        <f t="shared" si="85"/>
        <v>0.85507246376811596</v>
      </c>
      <c r="N1347" s="23" t="str">
        <f>IFERROR(VLOOKUP(A1347,'[1]CT AR'!$1:$1048576,2,0),"")</f>
        <v/>
      </c>
      <c r="O1347" s="24" t="str">
        <f t="shared" ca="1" si="86"/>
        <v/>
      </c>
      <c r="P1347" t="str">
        <f t="shared" si="87"/>
        <v/>
      </c>
    </row>
    <row r="1348" spans="1:16" x14ac:dyDescent="0.3">
      <c r="A1348" t="s">
        <v>2014</v>
      </c>
      <c r="B1348" t="str">
        <f>IFERROR(VLOOKUP(A1348,'[1]TS Autopress'!$1:$1048576,2,0),"")</f>
        <v/>
      </c>
      <c r="C1348" s="19" t="str">
        <f>IFERROR(VLOOKUP(A1348,'[1]TS Autopress'!$1:$1048576,3,0),"")</f>
        <v/>
      </c>
      <c r="D1348" s="20">
        <v>8000000</v>
      </c>
      <c r="E1348" s="20">
        <v>6800000</v>
      </c>
      <c r="F1348" s="13" t="s">
        <v>5398</v>
      </c>
      <c r="G1348" s="20">
        <v>8240000</v>
      </c>
      <c r="H1348" s="20">
        <v>8000000</v>
      </c>
      <c r="I1348" s="20">
        <v>7920000</v>
      </c>
      <c r="J1348" s="20">
        <v>7440000</v>
      </c>
      <c r="K1348" s="25">
        <v>8190000</v>
      </c>
      <c r="L1348" s="20">
        <f t="shared" si="84"/>
        <v>190000</v>
      </c>
      <c r="M1348" s="22">
        <f t="shared" si="85"/>
        <v>0.85</v>
      </c>
      <c r="N1348" s="23">
        <f>IFERROR(VLOOKUP(A1348,'[1]CT AR'!$1:$1048576,2,0),"")</f>
        <v>45077.498611111114</v>
      </c>
      <c r="O1348" s="24">
        <f t="shared" ca="1" si="86"/>
        <v>1117.5013888888861</v>
      </c>
      <c r="P1348" t="str">
        <f t="shared" si="87"/>
        <v>SOBRE MERCADO</v>
      </c>
    </row>
    <row r="1349" spans="1:16" x14ac:dyDescent="0.3">
      <c r="A1349" t="s">
        <v>9483</v>
      </c>
      <c r="B1349" t="str">
        <f>IFERROR(VLOOKUP(A1349,'[1]TS Autopress'!$1:$1048576,2,0),"")</f>
        <v/>
      </c>
      <c r="C1349" s="19" t="str">
        <f>IFERROR(VLOOKUP(A1349,'[1]TS Autopress'!$1:$1048576,3,0),"")</f>
        <v/>
      </c>
      <c r="D1349" s="20">
        <v>8300000</v>
      </c>
      <c r="E1349" s="20">
        <v>6800000</v>
      </c>
      <c r="F1349" s="13" t="s">
        <v>5398</v>
      </c>
      <c r="G1349" s="20">
        <v>8549000</v>
      </c>
      <c r="H1349" s="20">
        <v>8300000</v>
      </c>
      <c r="I1349" s="20">
        <v>8217000</v>
      </c>
      <c r="J1349" s="20">
        <v>7719000</v>
      </c>
      <c r="K1349" s="25">
        <v>8290000</v>
      </c>
      <c r="L1349" s="20">
        <f t="shared" si="84"/>
        <v>-10000</v>
      </c>
      <c r="M1349" s="22">
        <f t="shared" si="85"/>
        <v>0.81927710843373491</v>
      </c>
      <c r="N1349" s="23" t="str">
        <f>IFERROR(VLOOKUP(A1349,'[1]CT AR'!$1:$1048576,2,0),"")</f>
        <v/>
      </c>
      <c r="O1349" s="24" t="str">
        <f t="shared" ca="1" si="86"/>
        <v/>
      </c>
      <c r="P1349" t="str">
        <f t="shared" si="87"/>
        <v/>
      </c>
    </row>
    <row r="1350" spans="1:16" x14ac:dyDescent="0.3">
      <c r="A1350" t="s">
        <v>10166</v>
      </c>
      <c r="B1350" t="str">
        <f>IFERROR(VLOOKUP(A1350,'[1]TS Autopress'!$1:$1048576,2,0),"")</f>
        <v/>
      </c>
      <c r="C1350" s="19" t="str">
        <f>IFERROR(VLOOKUP(A1350,'[1]TS Autopress'!$1:$1048576,3,0),"")</f>
        <v/>
      </c>
      <c r="D1350" s="20">
        <v>14200000</v>
      </c>
      <c r="E1350" s="20">
        <v>11800000</v>
      </c>
      <c r="F1350" s="13" t="s">
        <v>4033</v>
      </c>
      <c r="G1350" s="20">
        <v>14200000</v>
      </c>
      <c r="H1350" s="20">
        <v>13774000</v>
      </c>
      <c r="I1350" s="20">
        <v>13348000</v>
      </c>
      <c r="J1350" s="20">
        <v>12780000</v>
      </c>
      <c r="K1350" s="25">
        <v>14190000</v>
      </c>
      <c r="L1350" s="20">
        <f t="shared" si="84"/>
        <v>-10000</v>
      </c>
      <c r="M1350" s="22">
        <f t="shared" si="85"/>
        <v>0.83098591549295775</v>
      </c>
      <c r="N1350" s="23" t="str">
        <f>IFERROR(VLOOKUP(A1350,'[1]CT AR'!$1:$1048576,2,0),"")</f>
        <v/>
      </c>
      <c r="O1350" s="24" t="str">
        <f t="shared" ca="1" si="86"/>
        <v/>
      </c>
      <c r="P1350" t="str">
        <f t="shared" si="87"/>
        <v/>
      </c>
    </row>
    <row r="1351" spans="1:16" x14ac:dyDescent="0.3">
      <c r="A1351" t="s">
        <v>9486</v>
      </c>
      <c r="B1351" t="str">
        <f>IFERROR(VLOOKUP(A1351,'[1]TS Autopress'!$1:$1048576,2,0),"")</f>
        <v/>
      </c>
      <c r="C1351" s="19" t="str">
        <f>IFERROR(VLOOKUP(A1351,'[1]TS Autopress'!$1:$1048576,3,0),"")</f>
        <v/>
      </c>
      <c r="D1351" s="20">
        <v>22500000</v>
      </c>
      <c r="E1351" s="20">
        <v>19000000</v>
      </c>
      <c r="F1351" s="13" t="s">
        <v>4033</v>
      </c>
      <c r="G1351" s="20">
        <v>22500000</v>
      </c>
      <c r="H1351" s="20">
        <v>21825000</v>
      </c>
      <c r="I1351" s="20">
        <v>21150000</v>
      </c>
      <c r="J1351" s="20">
        <v>20250000</v>
      </c>
      <c r="K1351" s="25">
        <v>23290000</v>
      </c>
      <c r="L1351" s="20">
        <f t="shared" si="84"/>
        <v>790000</v>
      </c>
      <c r="M1351" s="22">
        <f t="shared" si="85"/>
        <v>0.84444444444444444</v>
      </c>
      <c r="N1351" s="23" t="str">
        <f>IFERROR(VLOOKUP(A1351,'[1]CT AR'!$1:$1048576,2,0),"")</f>
        <v/>
      </c>
      <c r="O1351" s="24" t="str">
        <f t="shared" ca="1" si="86"/>
        <v/>
      </c>
      <c r="P1351" t="str">
        <f t="shared" si="87"/>
        <v/>
      </c>
    </row>
    <row r="1352" spans="1:16" x14ac:dyDescent="0.3">
      <c r="A1352" t="s">
        <v>9488</v>
      </c>
      <c r="B1352" t="str">
        <f>IFERROR(VLOOKUP(A1352,'[1]TS Autopress'!$1:$1048576,2,0),"")</f>
        <v/>
      </c>
      <c r="C1352" s="19" t="str">
        <f>IFERROR(VLOOKUP(A1352,'[1]TS Autopress'!$1:$1048576,3,0),"")</f>
        <v/>
      </c>
      <c r="D1352" s="20">
        <v>9000000</v>
      </c>
      <c r="E1352" s="20">
        <v>7000000</v>
      </c>
      <c r="F1352" s="13" t="s">
        <v>4033</v>
      </c>
      <c r="G1352" s="20">
        <v>9000000</v>
      </c>
      <c r="H1352" s="20">
        <v>8730000</v>
      </c>
      <c r="I1352" s="20">
        <v>8460000</v>
      </c>
      <c r="J1352" s="20">
        <v>8100000</v>
      </c>
      <c r="K1352" s="25">
        <v>8990000</v>
      </c>
      <c r="L1352" s="20">
        <f t="shared" si="84"/>
        <v>-10000</v>
      </c>
      <c r="M1352" s="22">
        <f t="shared" si="85"/>
        <v>0.77777777777777779</v>
      </c>
      <c r="N1352" s="23" t="str">
        <f>IFERROR(VLOOKUP(A1352,'[1]CT AR'!$1:$1048576,2,0),"")</f>
        <v/>
      </c>
      <c r="O1352" s="24" t="str">
        <f t="shared" ca="1" si="86"/>
        <v/>
      </c>
      <c r="P1352" t="str">
        <f t="shared" si="87"/>
        <v/>
      </c>
    </row>
    <row r="1353" spans="1:16" x14ac:dyDescent="0.3">
      <c r="A1353" t="s">
        <v>9490</v>
      </c>
      <c r="B1353" t="str">
        <f>IFERROR(VLOOKUP(A1353,'[1]TS Autopress'!$1:$1048576,2,0),"")</f>
        <v/>
      </c>
      <c r="C1353" s="19" t="str">
        <f>IFERROR(VLOOKUP(A1353,'[1]TS Autopress'!$1:$1048576,3,0),"")</f>
        <v/>
      </c>
      <c r="D1353" s="20">
        <v>13900000</v>
      </c>
      <c r="E1353" s="20">
        <v>11000000</v>
      </c>
      <c r="F1353" s="13" t="s">
        <v>4033</v>
      </c>
      <c r="G1353" s="20">
        <v>13900000</v>
      </c>
      <c r="H1353" s="20">
        <v>13483000</v>
      </c>
      <c r="I1353" s="20">
        <v>13066000</v>
      </c>
      <c r="J1353" s="20">
        <v>12510000</v>
      </c>
      <c r="K1353" s="25">
        <v>13890000</v>
      </c>
      <c r="L1353" s="20">
        <f t="shared" si="84"/>
        <v>-10000</v>
      </c>
      <c r="M1353" s="22">
        <f t="shared" si="85"/>
        <v>0.79136690647482011</v>
      </c>
      <c r="N1353" s="23" t="str">
        <f>IFERROR(VLOOKUP(A1353,'[1]CT AR'!$1:$1048576,2,0),"")</f>
        <v/>
      </c>
      <c r="O1353" s="24" t="str">
        <f t="shared" ca="1" si="86"/>
        <v/>
      </c>
      <c r="P1353" t="str">
        <f t="shared" si="87"/>
        <v/>
      </c>
    </row>
    <row r="1354" spans="1:16" x14ac:dyDescent="0.3">
      <c r="A1354" t="s">
        <v>9492</v>
      </c>
      <c r="B1354" t="str">
        <f>IFERROR(VLOOKUP(A1354,'[1]TS Autopress'!$1:$1048576,2,0),"")</f>
        <v/>
      </c>
      <c r="C1354" s="19" t="str">
        <f>IFERROR(VLOOKUP(A1354,'[1]TS Autopress'!$1:$1048576,3,0),"")</f>
        <v/>
      </c>
      <c r="D1354" s="20">
        <v>17200000</v>
      </c>
      <c r="E1354" s="20">
        <v>14000000</v>
      </c>
      <c r="F1354" s="13" t="s">
        <v>4033</v>
      </c>
      <c r="G1354" s="20">
        <v>17200000</v>
      </c>
      <c r="H1354" s="20">
        <v>16684000</v>
      </c>
      <c r="I1354" s="20">
        <v>16168000</v>
      </c>
      <c r="J1354" s="20">
        <v>15480000</v>
      </c>
      <c r="K1354" s="25">
        <v>16990000</v>
      </c>
      <c r="L1354" s="20">
        <f t="shared" si="84"/>
        <v>-210000</v>
      </c>
      <c r="M1354" s="22">
        <f t="shared" si="85"/>
        <v>0.81395348837209303</v>
      </c>
      <c r="N1354" s="23" t="str">
        <f>IFERROR(VLOOKUP(A1354,'[1]CT AR'!$1:$1048576,2,0),"")</f>
        <v/>
      </c>
      <c r="O1354" s="24" t="str">
        <f t="shared" ca="1" si="86"/>
        <v/>
      </c>
      <c r="P1354" t="str">
        <f t="shared" si="87"/>
        <v/>
      </c>
    </row>
    <row r="1355" spans="1:16" x14ac:dyDescent="0.3">
      <c r="A1355" t="s">
        <v>9494</v>
      </c>
      <c r="B1355" t="str">
        <f>IFERROR(VLOOKUP(A1355,'[1]TS Autopress'!$1:$1048576,2,0),"")</f>
        <v/>
      </c>
      <c r="C1355" s="19" t="str">
        <f>IFERROR(VLOOKUP(A1355,'[1]TS Autopress'!$1:$1048576,3,0),"")</f>
        <v/>
      </c>
      <c r="D1355" s="20">
        <v>13000000</v>
      </c>
      <c r="E1355" s="20">
        <v>9500000</v>
      </c>
      <c r="F1355" s="13" t="s">
        <v>5399</v>
      </c>
      <c r="G1355" s="20">
        <v>12090000</v>
      </c>
      <c r="H1355" s="20">
        <v>11700000</v>
      </c>
      <c r="I1355" s="20">
        <v>11050000</v>
      </c>
      <c r="J1355" s="20">
        <v>10400000</v>
      </c>
      <c r="K1355" s="25">
        <v>11990000</v>
      </c>
      <c r="L1355" s="20">
        <f t="shared" si="84"/>
        <v>-1010000</v>
      </c>
      <c r="M1355" s="22">
        <f t="shared" si="85"/>
        <v>0.73076923076923073</v>
      </c>
      <c r="N1355" s="23" t="str">
        <f>IFERROR(VLOOKUP(A1355,'[1]CT AR'!$1:$1048576,2,0),"")</f>
        <v/>
      </c>
      <c r="O1355" s="24" t="str">
        <f t="shared" ca="1" si="86"/>
        <v/>
      </c>
      <c r="P1355" t="str">
        <f t="shared" si="87"/>
        <v/>
      </c>
    </row>
    <row r="1356" spans="1:16" x14ac:dyDescent="0.3">
      <c r="A1356" t="s">
        <v>9497</v>
      </c>
      <c r="B1356" t="str">
        <f>IFERROR(VLOOKUP(A1356,'[1]TS Autopress'!$1:$1048576,2,0),"")</f>
        <v/>
      </c>
      <c r="C1356" s="19" t="str">
        <f>IFERROR(VLOOKUP(A1356,'[1]TS Autopress'!$1:$1048576,3,0),"")</f>
        <v/>
      </c>
      <c r="D1356" s="20">
        <v>8300000</v>
      </c>
      <c r="E1356" s="20">
        <v>6700000</v>
      </c>
      <c r="F1356" s="13" t="s">
        <v>5399</v>
      </c>
      <c r="G1356" s="20">
        <v>7719000</v>
      </c>
      <c r="H1356" s="20">
        <v>7470000</v>
      </c>
      <c r="I1356" s="20">
        <v>7055000</v>
      </c>
      <c r="J1356" s="20">
        <v>6640000</v>
      </c>
      <c r="K1356" s="25">
        <v>8190000</v>
      </c>
      <c r="L1356" s="20">
        <f t="shared" si="84"/>
        <v>-110000</v>
      </c>
      <c r="M1356" s="22">
        <f t="shared" si="85"/>
        <v>0.80722891566265065</v>
      </c>
      <c r="N1356" s="23" t="str">
        <f>IFERROR(VLOOKUP(A1356,'[1]CT AR'!$1:$1048576,2,0),"")</f>
        <v/>
      </c>
      <c r="O1356" s="24" t="str">
        <f t="shared" ca="1" si="86"/>
        <v/>
      </c>
      <c r="P1356" t="str">
        <f t="shared" si="87"/>
        <v/>
      </c>
    </row>
    <row r="1357" spans="1:16" x14ac:dyDescent="0.3">
      <c r="A1357" t="s">
        <v>5272</v>
      </c>
      <c r="B1357" t="str">
        <f>IFERROR(VLOOKUP(A1357,'[1]TS Autopress'!$1:$1048576,2,0),"")</f>
        <v>MAZDA</v>
      </c>
      <c r="C1357" s="19" t="str">
        <f>IFERROR(VLOOKUP(A1357,'[1]TS Autopress'!$1:$1048576,3,0),"")</f>
        <v>CX-5</v>
      </c>
      <c r="D1357" s="20">
        <v>15700000</v>
      </c>
      <c r="E1357" s="20">
        <v>13400000</v>
      </c>
      <c r="F1357" s="13" t="s">
        <v>5399</v>
      </c>
      <c r="G1357" s="20">
        <v>14601000</v>
      </c>
      <c r="H1357" s="20">
        <v>14130000</v>
      </c>
      <c r="I1357" s="20">
        <v>13345000</v>
      </c>
      <c r="J1357" s="20">
        <v>12560000</v>
      </c>
      <c r="K1357" s="25">
        <v>15890000</v>
      </c>
      <c r="L1357" s="20">
        <f t="shared" si="84"/>
        <v>190000</v>
      </c>
      <c r="M1357" s="22">
        <f t="shared" si="85"/>
        <v>0.85350318471337583</v>
      </c>
      <c r="N1357" s="23" t="str">
        <f>IFERROR(VLOOKUP(A1357,'[1]CT AR'!$1:$1048576,2,0),"")</f>
        <v/>
      </c>
      <c r="O1357" s="24" t="str">
        <f t="shared" ca="1" si="86"/>
        <v/>
      </c>
      <c r="P1357" t="str">
        <f t="shared" si="87"/>
        <v/>
      </c>
    </row>
    <row r="1358" spans="1:16" x14ac:dyDescent="0.3">
      <c r="A1358" t="s">
        <v>9501</v>
      </c>
      <c r="B1358" t="str">
        <f>IFERROR(VLOOKUP(A1358,'[1]TS Autopress'!$1:$1048576,2,0),"")</f>
        <v/>
      </c>
      <c r="C1358" s="19" t="str">
        <f>IFERROR(VLOOKUP(A1358,'[1]TS Autopress'!$1:$1048576,3,0),"")</f>
        <v/>
      </c>
      <c r="D1358" s="20">
        <v>14000000</v>
      </c>
      <c r="E1358" s="20">
        <v>11700000</v>
      </c>
      <c r="F1358" s="13" t="s">
        <v>5399</v>
      </c>
      <c r="G1358" s="20">
        <v>13020000</v>
      </c>
      <c r="H1358" s="20">
        <v>12600000</v>
      </c>
      <c r="I1358" s="20">
        <v>11900000</v>
      </c>
      <c r="J1358" s="20">
        <v>11200000</v>
      </c>
      <c r="K1358" s="25">
        <v>13690000</v>
      </c>
      <c r="L1358" s="20">
        <f t="shared" si="84"/>
        <v>-310000</v>
      </c>
      <c r="M1358" s="22">
        <f t="shared" si="85"/>
        <v>0.83571428571428574</v>
      </c>
      <c r="N1358" s="23" t="str">
        <f>IFERROR(VLOOKUP(A1358,'[1]CT AR'!$1:$1048576,2,0),"")</f>
        <v/>
      </c>
      <c r="O1358" s="24" t="str">
        <f t="shared" ca="1" si="86"/>
        <v/>
      </c>
      <c r="P1358" t="str">
        <f t="shared" si="87"/>
        <v/>
      </c>
    </row>
    <row r="1359" spans="1:16" x14ac:dyDescent="0.3">
      <c r="A1359" t="s">
        <v>9503</v>
      </c>
      <c r="B1359" t="str">
        <f>IFERROR(VLOOKUP(A1359,'[1]TS Autopress'!$1:$1048576,2,0),"")</f>
        <v/>
      </c>
      <c r="C1359" s="19" t="str">
        <f>IFERROR(VLOOKUP(A1359,'[1]TS Autopress'!$1:$1048576,3,0),"")</f>
        <v/>
      </c>
      <c r="D1359" s="20">
        <v>9300000</v>
      </c>
      <c r="E1359" s="20">
        <v>7400000</v>
      </c>
      <c r="F1359" s="13" t="s">
        <v>5399</v>
      </c>
      <c r="G1359" s="20">
        <v>8649000</v>
      </c>
      <c r="H1359" s="20">
        <v>8370000</v>
      </c>
      <c r="I1359" s="20">
        <v>7905000</v>
      </c>
      <c r="J1359" s="20">
        <v>7440000</v>
      </c>
      <c r="K1359" s="25">
        <v>9290000</v>
      </c>
      <c r="L1359" s="20">
        <f t="shared" si="84"/>
        <v>-10000</v>
      </c>
      <c r="M1359" s="22">
        <f t="shared" si="85"/>
        <v>0.79569892473118276</v>
      </c>
      <c r="N1359" s="23" t="str">
        <f>IFERROR(VLOOKUP(A1359,'[1]CT AR'!$1:$1048576,2,0),"")</f>
        <v/>
      </c>
      <c r="O1359" s="24" t="str">
        <f t="shared" ca="1" si="86"/>
        <v/>
      </c>
      <c r="P1359" t="str">
        <f t="shared" si="87"/>
        <v/>
      </c>
    </row>
    <row r="1360" spans="1:16" x14ac:dyDescent="0.3">
      <c r="A1360" t="s">
        <v>9505</v>
      </c>
      <c r="B1360" t="str">
        <f>IFERROR(VLOOKUP(A1360,'[1]TS Autopress'!$1:$1048576,2,0),"")</f>
        <v/>
      </c>
      <c r="C1360" s="19" t="str">
        <f>IFERROR(VLOOKUP(A1360,'[1]TS Autopress'!$1:$1048576,3,0),"")</f>
        <v/>
      </c>
      <c r="D1360" s="20">
        <v>19000000</v>
      </c>
      <c r="E1360" s="20">
        <v>15000000</v>
      </c>
      <c r="F1360" s="13" t="s">
        <v>4033</v>
      </c>
      <c r="G1360" s="20">
        <v>19000000</v>
      </c>
      <c r="H1360" s="20">
        <v>18430000</v>
      </c>
      <c r="I1360" s="20">
        <v>17860000</v>
      </c>
      <c r="J1360" s="20">
        <v>17100000</v>
      </c>
      <c r="K1360" s="25">
        <v>19490000</v>
      </c>
      <c r="L1360" s="20">
        <f t="shared" si="84"/>
        <v>490000</v>
      </c>
      <c r="M1360" s="22">
        <f t="shared" si="85"/>
        <v>0.78947368421052633</v>
      </c>
      <c r="N1360" s="23" t="str">
        <f>IFERROR(VLOOKUP(A1360,'[1]CT AR'!$1:$1048576,2,0),"")</f>
        <v/>
      </c>
      <c r="O1360" s="24" t="str">
        <f t="shared" ca="1" si="86"/>
        <v/>
      </c>
      <c r="P1360" t="str">
        <f t="shared" si="87"/>
        <v/>
      </c>
    </row>
    <row r="1361" spans="1:16" x14ac:dyDescent="0.3">
      <c r="A1361" t="s">
        <v>9508</v>
      </c>
      <c r="B1361" t="str">
        <f>IFERROR(VLOOKUP(A1361,'[1]TS Autopress'!$1:$1048576,2,0),"")</f>
        <v/>
      </c>
      <c r="C1361" s="19" t="str">
        <f>IFERROR(VLOOKUP(A1361,'[1]TS Autopress'!$1:$1048576,3,0),"")</f>
        <v/>
      </c>
      <c r="D1361" s="20">
        <v>14000000</v>
      </c>
      <c r="E1361" s="20">
        <v>11500000</v>
      </c>
      <c r="F1361" s="13" t="s">
        <v>4033</v>
      </c>
      <c r="G1361" s="20">
        <v>14000000</v>
      </c>
      <c r="H1361" s="20">
        <v>13580000</v>
      </c>
      <c r="I1361" s="20">
        <v>13160000</v>
      </c>
      <c r="J1361" s="20">
        <v>12600000</v>
      </c>
      <c r="K1361" s="25">
        <v>13990000</v>
      </c>
      <c r="L1361" s="20">
        <f t="shared" ref="L1361:L1424" si="88">K1361-D1361</f>
        <v>-10000</v>
      </c>
      <c r="M1361" s="22">
        <f t="shared" ref="M1361:M1424" si="89">E1361/D1361</f>
        <v>0.8214285714285714</v>
      </c>
      <c r="N1361" s="23" t="str">
        <f>IFERROR(VLOOKUP(A1361,'[1]CT AR'!$1:$1048576,2,0),"")</f>
        <v/>
      </c>
      <c r="O1361" s="24" t="str">
        <f t="shared" ref="O1361:O1424" ca="1" si="90">IF(N1361="","",TODAY()-N1361)</f>
        <v/>
      </c>
      <c r="P1361" t="str">
        <f t="shared" ref="P1361:P1424" si="91">IF(N1361="", "", IF(K1361 &gt; D1361, "SOBRE MERCADO", IF(K1361 &lt; D1361, "BAJO MERCADO", "ALINEADO")))</f>
        <v/>
      </c>
    </row>
    <row r="1362" spans="1:16" x14ac:dyDescent="0.3">
      <c r="A1362" t="s">
        <v>9510</v>
      </c>
      <c r="B1362" t="str">
        <f>IFERROR(VLOOKUP(A1362,'[1]TS Autopress'!$1:$1048576,2,0),"")</f>
        <v/>
      </c>
      <c r="C1362" s="19" t="str">
        <f>IFERROR(VLOOKUP(A1362,'[1]TS Autopress'!$1:$1048576,3,0),"")</f>
        <v/>
      </c>
      <c r="D1362" s="20">
        <v>12800000</v>
      </c>
      <c r="E1362" s="20">
        <v>10500000</v>
      </c>
      <c r="F1362" s="13" t="s">
        <v>4033</v>
      </c>
      <c r="G1362" s="20">
        <v>12800000</v>
      </c>
      <c r="H1362" s="20">
        <v>12416000</v>
      </c>
      <c r="I1362" s="20">
        <v>12032000</v>
      </c>
      <c r="J1362" s="20">
        <v>11520000</v>
      </c>
      <c r="K1362" s="25">
        <v>12790000</v>
      </c>
      <c r="L1362" s="20">
        <f t="shared" si="88"/>
        <v>-10000</v>
      </c>
      <c r="M1362" s="22">
        <f t="shared" si="89"/>
        <v>0.8203125</v>
      </c>
      <c r="N1362" s="23" t="str">
        <f>IFERROR(VLOOKUP(A1362,'[1]CT AR'!$1:$1048576,2,0),"")</f>
        <v/>
      </c>
      <c r="O1362" s="24" t="str">
        <f t="shared" ca="1" si="90"/>
        <v/>
      </c>
      <c r="P1362" t="str">
        <f t="shared" si="91"/>
        <v/>
      </c>
    </row>
    <row r="1363" spans="1:16" x14ac:dyDescent="0.3">
      <c r="A1363" t="s">
        <v>8711</v>
      </c>
      <c r="B1363" t="str">
        <f>IFERROR(VLOOKUP(A1363,'[1]TS Autopress'!$1:$1048576,2,0),"")</f>
        <v/>
      </c>
      <c r="C1363" s="19" t="str">
        <f>IFERROR(VLOOKUP(A1363,'[1]TS Autopress'!$1:$1048576,3,0),"")</f>
        <v/>
      </c>
      <c r="D1363" s="20">
        <v>13200000</v>
      </c>
      <c r="E1363" s="20">
        <v>10600000</v>
      </c>
      <c r="F1363" s="13" t="s">
        <v>4033</v>
      </c>
      <c r="G1363" s="20">
        <v>13200000</v>
      </c>
      <c r="H1363" s="20">
        <v>12804000</v>
      </c>
      <c r="I1363" s="20">
        <v>12408000</v>
      </c>
      <c r="J1363" s="20">
        <v>11880000</v>
      </c>
      <c r="K1363" s="25">
        <v>12990000</v>
      </c>
      <c r="L1363" s="20">
        <f t="shared" si="88"/>
        <v>-210000</v>
      </c>
      <c r="M1363" s="22">
        <f t="shared" si="89"/>
        <v>0.80303030303030298</v>
      </c>
      <c r="N1363" s="23" t="str">
        <f>IFERROR(VLOOKUP(A1363,'[1]CT AR'!$1:$1048576,2,0),"")</f>
        <v/>
      </c>
      <c r="O1363" s="24" t="str">
        <f t="shared" ca="1" si="90"/>
        <v/>
      </c>
      <c r="P1363" t="str">
        <f t="shared" si="91"/>
        <v/>
      </c>
    </row>
    <row r="1364" spans="1:16" x14ac:dyDescent="0.3">
      <c r="A1364" t="s">
        <v>8654</v>
      </c>
      <c r="B1364" t="str">
        <f>IFERROR(VLOOKUP(A1364,'[1]TS Autopress'!$1:$1048576,2,0),"")</f>
        <v/>
      </c>
      <c r="C1364" s="19" t="str">
        <f>IFERROR(VLOOKUP(A1364,'[1]TS Autopress'!$1:$1048576,3,0),"")</f>
        <v/>
      </c>
      <c r="D1364" s="20">
        <v>12400000</v>
      </c>
      <c r="E1364" s="20">
        <v>10000000</v>
      </c>
      <c r="F1364" s="13" t="s">
        <v>4033</v>
      </c>
      <c r="G1364" s="20">
        <v>12400000</v>
      </c>
      <c r="H1364" s="20">
        <v>12028000</v>
      </c>
      <c r="I1364" s="20">
        <v>11656000</v>
      </c>
      <c r="J1364" s="20">
        <v>11160000</v>
      </c>
      <c r="K1364" s="25">
        <v>11990000</v>
      </c>
      <c r="L1364" s="20">
        <f t="shared" si="88"/>
        <v>-410000</v>
      </c>
      <c r="M1364" s="22">
        <f t="shared" si="89"/>
        <v>0.80645161290322576</v>
      </c>
      <c r="N1364" s="23" t="str">
        <f>IFERROR(VLOOKUP(A1364,'[1]CT AR'!$1:$1048576,2,0),"")</f>
        <v/>
      </c>
      <c r="O1364" s="24" t="str">
        <f t="shared" ca="1" si="90"/>
        <v/>
      </c>
      <c r="P1364" t="str">
        <f t="shared" si="91"/>
        <v/>
      </c>
    </row>
    <row r="1365" spans="1:16" x14ac:dyDescent="0.3">
      <c r="A1365" t="s">
        <v>8717</v>
      </c>
      <c r="B1365" t="str">
        <f>IFERROR(VLOOKUP(A1365,'[1]TS Autopress'!$1:$1048576,2,0),"")</f>
        <v/>
      </c>
      <c r="C1365" s="19" t="str">
        <f>IFERROR(VLOOKUP(A1365,'[1]TS Autopress'!$1:$1048576,3,0),"")</f>
        <v/>
      </c>
      <c r="D1365" s="20">
        <v>14800000</v>
      </c>
      <c r="E1365" s="20">
        <v>11500000</v>
      </c>
      <c r="F1365" s="13" t="s">
        <v>4033</v>
      </c>
      <c r="G1365" s="20">
        <v>14800000</v>
      </c>
      <c r="H1365" s="20">
        <v>14356000</v>
      </c>
      <c r="I1365" s="20">
        <v>13912000</v>
      </c>
      <c r="J1365" s="20">
        <v>13320000</v>
      </c>
      <c r="K1365" s="25">
        <v>13490000</v>
      </c>
      <c r="L1365" s="20">
        <f t="shared" si="88"/>
        <v>-1310000</v>
      </c>
      <c r="M1365" s="22">
        <f t="shared" si="89"/>
        <v>0.77702702702702697</v>
      </c>
      <c r="N1365" s="23" t="str">
        <f>IFERROR(VLOOKUP(A1365,'[1]CT AR'!$1:$1048576,2,0),"")</f>
        <v/>
      </c>
      <c r="O1365" s="24" t="str">
        <f t="shared" ca="1" si="90"/>
        <v/>
      </c>
      <c r="P1365" t="str">
        <f t="shared" si="91"/>
        <v/>
      </c>
    </row>
    <row r="1366" spans="1:16" x14ac:dyDescent="0.3">
      <c r="A1366" t="s">
        <v>9518</v>
      </c>
      <c r="B1366" t="str">
        <f>IFERROR(VLOOKUP(A1366,'[1]TS Autopress'!$1:$1048576,2,0),"")</f>
        <v/>
      </c>
      <c r="C1366" s="19" t="str">
        <f>IFERROR(VLOOKUP(A1366,'[1]TS Autopress'!$1:$1048576,3,0),"")</f>
        <v/>
      </c>
      <c r="D1366" s="20">
        <v>17000000</v>
      </c>
      <c r="E1366" s="20">
        <v>13400000</v>
      </c>
      <c r="F1366" s="13" t="s">
        <v>5399</v>
      </c>
      <c r="G1366" s="20">
        <v>15810000</v>
      </c>
      <c r="H1366" s="20">
        <v>15300000</v>
      </c>
      <c r="I1366" s="20">
        <v>14450000</v>
      </c>
      <c r="J1366" s="20">
        <v>13600000</v>
      </c>
      <c r="K1366" s="25">
        <v>15990000</v>
      </c>
      <c r="L1366" s="20">
        <f t="shared" si="88"/>
        <v>-1010000</v>
      </c>
      <c r="M1366" s="22">
        <f t="shared" si="89"/>
        <v>0.78823529411764703</v>
      </c>
      <c r="N1366" s="23" t="str">
        <f>IFERROR(VLOOKUP(A1366,'[1]CT AR'!$1:$1048576,2,0),"")</f>
        <v/>
      </c>
      <c r="O1366" s="24" t="str">
        <f t="shared" ca="1" si="90"/>
        <v/>
      </c>
      <c r="P1366" t="str">
        <f t="shared" si="91"/>
        <v/>
      </c>
    </row>
    <row r="1367" spans="1:16" x14ac:dyDescent="0.3">
      <c r="A1367" t="s">
        <v>9521</v>
      </c>
      <c r="B1367" t="str">
        <f>IFERROR(VLOOKUP(A1367,'[1]TS Autopress'!$1:$1048576,2,0),"")</f>
        <v/>
      </c>
      <c r="C1367" s="19" t="str">
        <f>IFERROR(VLOOKUP(A1367,'[1]TS Autopress'!$1:$1048576,3,0),"")</f>
        <v/>
      </c>
      <c r="D1367" s="20">
        <v>9600000</v>
      </c>
      <c r="E1367" s="20">
        <v>8000000</v>
      </c>
      <c r="F1367" s="13" t="s">
        <v>5399</v>
      </c>
      <c r="G1367" s="20">
        <v>8928000</v>
      </c>
      <c r="H1367" s="20">
        <v>8640000</v>
      </c>
      <c r="I1367" s="20">
        <v>8160000</v>
      </c>
      <c r="J1367" s="20">
        <v>7680000</v>
      </c>
      <c r="K1367" s="25">
        <v>9690000</v>
      </c>
      <c r="L1367" s="20">
        <f t="shared" si="88"/>
        <v>90000</v>
      </c>
      <c r="M1367" s="22">
        <f t="shared" si="89"/>
        <v>0.83333333333333337</v>
      </c>
      <c r="N1367" s="23" t="str">
        <f>IFERROR(VLOOKUP(A1367,'[1]CT AR'!$1:$1048576,2,0),"")</f>
        <v/>
      </c>
      <c r="O1367" s="24" t="str">
        <f t="shared" ca="1" si="90"/>
        <v/>
      </c>
      <c r="P1367" t="str">
        <f t="shared" si="91"/>
        <v/>
      </c>
    </row>
    <row r="1368" spans="1:16" x14ac:dyDescent="0.3">
      <c r="A1368" t="s">
        <v>9523</v>
      </c>
      <c r="B1368" t="str">
        <f>IFERROR(VLOOKUP(A1368,'[1]TS Autopress'!$1:$1048576,2,0),"")</f>
        <v/>
      </c>
      <c r="C1368" s="19" t="str">
        <f>IFERROR(VLOOKUP(A1368,'[1]TS Autopress'!$1:$1048576,3,0),"")</f>
        <v/>
      </c>
      <c r="D1368" s="20">
        <v>7200000</v>
      </c>
      <c r="E1368" s="20">
        <v>6100000</v>
      </c>
      <c r="F1368" s="13" t="s">
        <v>5398</v>
      </c>
      <c r="G1368" s="20">
        <v>7416000</v>
      </c>
      <c r="H1368" s="20">
        <v>7200000</v>
      </c>
      <c r="I1368" s="20">
        <v>7128000</v>
      </c>
      <c r="J1368" s="20">
        <v>6696000</v>
      </c>
      <c r="K1368" s="25">
        <v>7390000</v>
      </c>
      <c r="L1368" s="20">
        <f t="shared" si="88"/>
        <v>190000</v>
      </c>
      <c r="M1368" s="22">
        <f t="shared" si="89"/>
        <v>0.84722222222222221</v>
      </c>
      <c r="N1368" s="23" t="str">
        <f>IFERROR(VLOOKUP(A1368,'[1]CT AR'!$1:$1048576,2,0),"")</f>
        <v/>
      </c>
      <c r="O1368" s="24" t="str">
        <f t="shared" ca="1" si="90"/>
        <v/>
      </c>
      <c r="P1368" t="str">
        <f t="shared" si="91"/>
        <v/>
      </c>
    </row>
    <row r="1369" spans="1:16" x14ac:dyDescent="0.3">
      <c r="A1369" t="s">
        <v>10167</v>
      </c>
      <c r="B1369" t="str">
        <f>IFERROR(VLOOKUP(A1369,'[1]TS Autopress'!$1:$1048576,2,0),"")</f>
        <v/>
      </c>
      <c r="C1369" s="19" t="str">
        <f>IFERROR(VLOOKUP(A1369,'[1]TS Autopress'!$1:$1048576,3,0),"")</f>
        <v/>
      </c>
      <c r="D1369" s="20">
        <v>20500000</v>
      </c>
      <c r="E1369" s="20">
        <v>15800000</v>
      </c>
      <c r="F1369" s="13" t="s">
        <v>5398</v>
      </c>
      <c r="G1369" s="20">
        <v>21115000</v>
      </c>
      <c r="H1369" s="20">
        <v>20500000</v>
      </c>
      <c r="I1369" s="20">
        <v>20295000</v>
      </c>
      <c r="J1369" s="20">
        <v>19065000</v>
      </c>
      <c r="K1369" s="25">
        <v>18990000</v>
      </c>
      <c r="L1369" s="20">
        <f t="shared" si="88"/>
        <v>-1510000</v>
      </c>
      <c r="M1369" s="22">
        <f t="shared" si="89"/>
        <v>0.77073170731707319</v>
      </c>
      <c r="N1369" s="23" t="str">
        <f>IFERROR(VLOOKUP(A1369,'[1]CT AR'!$1:$1048576,2,0),"")</f>
        <v/>
      </c>
      <c r="O1369" s="24" t="str">
        <f t="shared" ca="1" si="90"/>
        <v/>
      </c>
      <c r="P1369" t="str">
        <f t="shared" si="91"/>
        <v/>
      </c>
    </row>
    <row r="1370" spans="1:16" x14ac:dyDescent="0.3">
      <c r="A1370" t="s">
        <v>6555</v>
      </c>
      <c r="B1370" t="str">
        <f>IFERROR(VLOOKUP(A1370,'[1]TS Autopress'!$1:$1048576,2,0),"")</f>
        <v/>
      </c>
      <c r="C1370" s="19" t="str">
        <f>IFERROR(VLOOKUP(A1370,'[1]TS Autopress'!$1:$1048576,3,0),"")</f>
        <v/>
      </c>
      <c r="D1370" s="20">
        <v>17500000</v>
      </c>
      <c r="E1370" s="20">
        <v>13000000</v>
      </c>
      <c r="F1370" s="13" t="s">
        <v>5398</v>
      </c>
      <c r="G1370" s="20">
        <v>18025000</v>
      </c>
      <c r="H1370" s="20">
        <v>17500000</v>
      </c>
      <c r="I1370" s="20">
        <v>17325000</v>
      </c>
      <c r="J1370" s="20">
        <v>16275000</v>
      </c>
      <c r="K1370" s="25">
        <v>16290000</v>
      </c>
      <c r="L1370" s="20">
        <f t="shared" si="88"/>
        <v>-1210000</v>
      </c>
      <c r="M1370" s="22">
        <f t="shared" si="89"/>
        <v>0.74285714285714288</v>
      </c>
      <c r="N1370" s="23" t="str">
        <f>IFERROR(VLOOKUP(A1370,'[1]CT AR'!$1:$1048576,2,0),"")</f>
        <v/>
      </c>
      <c r="O1370" s="24" t="str">
        <f t="shared" ca="1" si="90"/>
        <v/>
      </c>
      <c r="P1370" t="str">
        <f t="shared" si="91"/>
        <v/>
      </c>
    </row>
    <row r="1371" spans="1:16" x14ac:dyDescent="0.3">
      <c r="A1371" t="s">
        <v>9529</v>
      </c>
      <c r="B1371" t="str">
        <f>IFERROR(VLOOKUP(A1371,'[1]TS Autopress'!$1:$1048576,2,0),"")</f>
        <v/>
      </c>
      <c r="C1371" s="19" t="str">
        <f>IFERROR(VLOOKUP(A1371,'[1]TS Autopress'!$1:$1048576,3,0),"")</f>
        <v/>
      </c>
      <c r="D1371" s="20">
        <v>23400000</v>
      </c>
      <c r="E1371" s="20">
        <v>19500000</v>
      </c>
      <c r="F1371" s="13" t="s">
        <v>4033</v>
      </c>
      <c r="G1371" s="20">
        <v>23400000</v>
      </c>
      <c r="H1371" s="20">
        <v>22698000</v>
      </c>
      <c r="I1371" s="20">
        <v>21996000</v>
      </c>
      <c r="J1371" s="20">
        <v>21060000</v>
      </c>
      <c r="K1371" s="25">
        <v>23390000</v>
      </c>
      <c r="L1371" s="20">
        <f t="shared" si="88"/>
        <v>-10000</v>
      </c>
      <c r="M1371" s="22">
        <f t="shared" si="89"/>
        <v>0.83333333333333337</v>
      </c>
      <c r="N1371" s="23" t="str">
        <f>IFERROR(VLOOKUP(A1371,'[1]CT AR'!$1:$1048576,2,0),"")</f>
        <v/>
      </c>
      <c r="O1371" s="24" t="str">
        <f t="shared" ca="1" si="90"/>
        <v/>
      </c>
      <c r="P1371" t="str">
        <f t="shared" si="91"/>
        <v/>
      </c>
    </row>
    <row r="1372" spans="1:16" x14ac:dyDescent="0.3">
      <c r="A1372" t="s">
        <v>9532</v>
      </c>
      <c r="B1372" t="str">
        <f>IFERROR(VLOOKUP(A1372,'[1]TS Autopress'!$1:$1048576,2,0),"")</f>
        <v/>
      </c>
      <c r="C1372" s="19" t="str">
        <f>IFERROR(VLOOKUP(A1372,'[1]TS Autopress'!$1:$1048576,3,0),"")</f>
        <v/>
      </c>
      <c r="D1372" s="20">
        <v>15400000</v>
      </c>
      <c r="E1372" s="20">
        <v>12300000</v>
      </c>
      <c r="F1372" s="13" t="s">
        <v>4033</v>
      </c>
      <c r="G1372" s="20">
        <v>15400000</v>
      </c>
      <c r="H1372" s="20">
        <v>14938000</v>
      </c>
      <c r="I1372" s="20">
        <v>14476000</v>
      </c>
      <c r="J1372" s="20">
        <v>13860000</v>
      </c>
      <c r="K1372" s="25">
        <v>14890000</v>
      </c>
      <c r="L1372" s="20">
        <f t="shared" si="88"/>
        <v>-510000</v>
      </c>
      <c r="M1372" s="22">
        <f t="shared" si="89"/>
        <v>0.79870129870129869</v>
      </c>
      <c r="N1372" s="23" t="str">
        <f>IFERROR(VLOOKUP(A1372,'[1]CT AR'!$1:$1048576,2,0),"")</f>
        <v/>
      </c>
      <c r="O1372" s="24" t="str">
        <f t="shared" ca="1" si="90"/>
        <v/>
      </c>
      <c r="P1372" t="str">
        <f t="shared" si="91"/>
        <v/>
      </c>
    </row>
    <row r="1373" spans="1:16" x14ac:dyDescent="0.3">
      <c r="A1373" t="s">
        <v>9538</v>
      </c>
      <c r="B1373" t="str">
        <f>IFERROR(VLOOKUP(A1373,'[1]TS Autopress'!$1:$1048576,2,0),"")</f>
        <v/>
      </c>
      <c r="C1373" s="19" t="str">
        <f>IFERROR(VLOOKUP(A1373,'[1]TS Autopress'!$1:$1048576,3,0),"")</f>
        <v/>
      </c>
      <c r="D1373" s="20">
        <v>18700000</v>
      </c>
      <c r="E1373" s="20">
        <v>15000000</v>
      </c>
      <c r="F1373" s="13" t="s">
        <v>4033</v>
      </c>
      <c r="G1373" s="20">
        <v>18700000</v>
      </c>
      <c r="H1373" s="20">
        <v>18139000</v>
      </c>
      <c r="I1373" s="20">
        <v>17578000</v>
      </c>
      <c r="J1373" s="20">
        <v>16830000</v>
      </c>
      <c r="K1373" s="25">
        <v>17990000</v>
      </c>
      <c r="L1373" s="20">
        <f t="shared" si="88"/>
        <v>-710000</v>
      </c>
      <c r="M1373" s="22">
        <f t="shared" si="89"/>
        <v>0.80213903743315507</v>
      </c>
      <c r="N1373" s="23" t="str">
        <f>IFERROR(VLOOKUP(A1373,'[1]CT AR'!$1:$1048576,2,0),"")</f>
        <v/>
      </c>
      <c r="O1373" s="24" t="str">
        <f t="shared" ca="1" si="90"/>
        <v/>
      </c>
      <c r="P1373" t="str">
        <f t="shared" si="91"/>
        <v/>
      </c>
    </row>
    <row r="1374" spans="1:16" x14ac:dyDescent="0.3">
      <c r="A1374" t="s">
        <v>9541</v>
      </c>
      <c r="B1374" t="str">
        <f>IFERROR(VLOOKUP(A1374,'[1]TS Autopress'!$1:$1048576,2,0),"")</f>
        <v/>
      </c>
      <c r="C1374" s="19" t="str">
        <f>IFERROR(VLOOKUP(A1374,'[1]TS Autopress'!$1:$1048576,3,0),"")</f>
        <v/>
      </c>
      <c r="D1374" s="20">
        <v>12800000</v>
      </c>
      <c r="E1374" s="20">
        <v>10500000</v>
      </c>
      <c r="F1374" s="13" t="s">
        <v>4033</v>
      </c>
      <c r="G1374" s="20">
        <v>12800000</v>
      </c>
      <c r="H1374" s="20">
        <v>12416000</v>
      </c>
      <c r="I1374" s="20">
        <v>12032000</v>
      </c>
      <c r="J1374" s="20">
        <v>11520000</v>
      </c>
      <c r="K1374" s="25">
        <v>12890000</v>
      </c>
      <c r="L1374" s="20">
        <f t="shared" si="88"/>
        <v>90000</v>
      </c>
      <c r="M1374" s="22">
        <f t="shared" si="89"/>
        <v>0.8203125</v>
      </c>
      <c r="N1374" s="23" t="str">
        <f>IFERROR(VLOOKUP(A1374,'[1]CT AR'!$1:$1048576,2,0),"")</f>
        <v/>
      </c>
      <c r="O1374" s="24" t="str">
        <f t="shared" ca="1" si="90"/>
        <v/>
      </c>
      <c r="P1374" t="str">
        <f t="shared" si="91"/>
        <v/>
      </c>
    </row>
    <row r="1375" spans="1:16" x14ac:dyDescent="0.3">
      <c r="A1375" t="s">
        <v>9543</v>
      </c>
      <c r="B1375" t="str">
        <f>IFERROR(VLOOKUP(A1375,'[1]TS Autopress'!$1:$1048576,2,0),"")</f>
        <v/>
      </c>
      <c r="C1375" s="19" t="str">
        <f>IFERROR(VLOOKUP(A1375,'[1]TS Autopress'!$1:$1048576,3,0),"")</f>
        <v/>
      </c>
      <c r="D1375" s="20">
        <v>9700000</v>
      </c>
      <c r="E1375" s="20">
        <v>7800000</v>
      </c>
      <c r="F1375" s="13" t="s">
        <v>4033</v>
      </c>
      <c r="G1375" s="20">
        <v>9700000</v>
      </c>
      <c r="H1375" s="20">
        <v>9409000</v>
      </c>
      <c r="I1375" s="20">
        <v>9118000</v>
      </c>
      <c r="J1375" s="20">
        <v>8730000</v>
      </c>
      <c r="K1375" s="25">
        <v>9690000</v>
      </c>
      <c r="L1375" s="20">
        <f t="shared" si="88"/>
        <v>-10000</v>
      </c>
      <c r="M1375" s="22">
        <f t="shared" si="89"/>
        <v>0.80412371134020622</v>
      </c>
      <c r="N1375" s="23" t="str">
        <f>IFERROR(VLOOKUP(A1375,'[1]CT AR'!$1:$1048576,2,0),"")</f>
        <v/>
      </c>
      <c r="O1375" s="24" t="str">
        <f t="shared" ca="1" si="90"/>
        <v/>
      </c>
      <c r="P1375" t="str">
        <f t="shared" si="91"/>
        <v/>
      </c>
    </row>
    <row r="1376" spans="1:16" x14ac:dyDescent="0.3">
      <c r="A1376" t="s">
        <v>9546</v>
      </c>
      <c r="B1376" t="str">
        <f>IFERROR(VLOOKUP(A1376,'[1]TS Autopress'!$1:$1048576,2,0),"")</f>
        <v/>
      </c>
      <c r="C1376" s="19" t="str">
        <f>IFERROR(VLOOKUP(A1376,'[1]TS Autopress'!$1:$1048576,3,0),"")</f>
        <v/>
      </c>
      <c r="D1376" s="20">
        <v>33400000</v>
      </c>
      <c r="E1376" s="20">
        <v>27000000</v>
      </c>
      <c r="F1376" s="13" t="s">
        <v>5399</v>
      </c>
      <c r="G1376" s="20">
        <v>31062000</v>
      </c>
      <c r="H1376" s="20">
        <v>30060000</v>
      </c>
      <c r="I1376" s="20">
        <v>28390000</v>
      </c>
      <c r="J1376" s="20">
        <v>26720000</v>
      </c>
      <c r="K1376" s="25">
        <v>32990000</v>
      </c>
      <c r="L1376" s="20">
        <f t="shared" si="88"/>
        <v>-410000</v>
      </c>
      <c r="M1376" s="22">
        <f t="shared" si="89"/>
        <v>0.80838323353293418</v>
      </c>
      <c r="N1376" s="23" t="str">
        <f>IFERROR(VLOOKUP(A1376,'[1]CT AR'!$1:$1048576,2,0),"")</f>
        <v/>
      </c>
      <c r="O1376" s="24" t="str">
        <f t="shared" ca="1" si="90"/>
        <v/>
      </c>
      <c r="P1376" t="str">
        <f t="shared" si="91"/>
        <v/>
      </c>
    </row>
    <row r="1377" spans="1:16" x14ac:dyDescent="0.3">
      <c r="A1377" t="s">
        <v>9548</v>
      </c>
      <c r="B1377" t="str">
        <f>IFERROR(VLOOKUP(A1377,'[1]TS Autopress'!$1:$1048576,2,0),"")</f>
        <v/>
      </c>
      <c r="C1377" s="19" t="str">
        <f>IFERROR(VLOOKUP(A1377,'[1]TS Autopress'!$1:$1048576,3,0),"")</f>
        <v/>
      </c>
      <c r="D1377" s="20">
        <v>14500000</v>
      </c>
      <c r="E1377" s="20">
        <v>11900000</v>
      </c>
      <c r="F1377" s="13" t="s">
        <v>5398</v>
      </c>
      <c r="G1377" s="20">
        <v>14935000</v>
      </c>
      <c r="H1377" s="20">
        <v>14500000</v>
      </c>
      <c r="I1377" s="20">
        <v>14355000</v>
      </c>
      <c r="J1377" s="20">
        <v>13485000</v>
      </c>
      <c r="K1377" s="25">
        <v>13990000</v>
      </c>
      <c r="L1377" s="20">
        <f t="shared" si="88"/>
        <v>-510000</v>
      </c>
      <c r="M1377" s="22">
        <f t="shared" si="89"/>
        <v>0.82068965517241377</v>
      </c>
      <c r="N1377" s="23" t="str">
        <f>IFERROR(VLOOKUP(A1377,'[1]CT AR'!$1:$1048576,2,0),"")</f>
        <v/>
      </c>
      <c r="O1377" s="24" t="str">
        <f t="shared" ca="1" si="90"/>
        <v/>
      </c>
      <c r="P1377" t="str">
        <f t="shared" si="91"/>
        <v/>
      </c>
    </row>
    <row r="1378" spans="1:16" x14ac:dyDescent="0.3">
      <c r="A1378" t="s">
        <v>9550</v>
      </c>
      <c r="B1378" t="str">
        <f>IFERROR(VLOOKUP(A1378,'[1]TS Autopress'!$1:$1048576,2,0),"")</f>
        <v/>
      </c>
      <c r="C1378" s="19" t="str">
        <f>IFERROR(VLOOKUP(A1378,'[1]TS Autopress'!$1:$1048576,3,0),"")</f>
        <v/>
      </c>
      <c r="D1378" s="20">
        <v>33700000</v>
      </c>
      <c r="E1378" s="20">
        <v>26500000</v>
      </c>
      <c r="F1378" s="13" t="s">
        <v>5398</v>
      </c>
      <c r="G1378" s="20">
        <v>34711000</v>
      </c>
      <c r="H1378" s="20">
        <v>33700000</v>
      </c>
      <c r="I1378" s="20">
        <v>33363000</v>
      </c>
      <c r="J1378" s="20">
        <v>31341000</v>
      </c>
      <c r="K1378" s="25">
        <v>32990000</v>
      </c>
      <c r="L1378" s="20">
        <f t="shared" si="88"/>
        <v>-710000</v>
      </c>
      <c r="M1378" s="22">
        <f t="shared" si="89"/>
        <v>0.78635014836795247</v>
      </c>
      <c r="N1378" s="23" t="str">
        <f>IFERROR(VLOOKUP(A1378,'[1]CT AR'!$1:$1048576,2,0),"")</f>
        <v/>
      </c>
      <c r="O1378" s="24" t="str">
        <f t="shared" ca="1" si="90"/>
        <v/>
      </c>
      <c r="P1378" t="str">
        <f t="shared" si="91"/>
        <v/>
      </c>
    </row>
    <row r="1379" spans="1:16" x14ac:dyDescent="0.3">
      <c r="A1379" t="s">
        <v>9328</v>
      </c>
      <c r="B1379" t="str">
        <f>IFERROR(VLOOKUP(A1379,'[1]TS Autopress'!$1:$1048576,2,0),"")</f>
        <v/>
      </c>
      <c r="C1379" s="19" t="str">
        <f>IFERROR(VLOOKUP(A1379,'[1]TS Autopress'!$1:$1048576,3,0),"")</f>
        <v/>
      </c>
      <c r="D1379" s="20">
        <v>15000000</v>
      </c>
      <c r="E1379" s="20">
        <v>12000000</v>
      </c>
      <c r="F1379" s="13" t="s">
        <v>5398</v>
      </c>
      <c r="G1379" s="20">
        <v>15450000</v>
      </c>
      <c r="H1379" s="20">
        <v>15000000</v>
      </c>
      <c r="I1379" s="20">
        <v>14850000</v>
      </c>
      <c r="J1379" s="20">
        <v>13950000</v>
      </c>
      <c r="K1379" s="25">
        <v>14990000</v>
      </c>
      <c r="L1379" s="20">
        <f t="shared" si="88"/>
        <v>-10000</v>
      </c>
      <c r="M1379" s="22">
        <f t="shared" si="89"/>
        <v>0.8</v>
      </c>
      <c r="N1379" s="23" t="str">
        <f>IFERROR(VLOOKUP(A1379,'[1]CT AR'!$1:$1048576,2,0),"")</f>
        <v/>
      </c>
      <c r="O1379" s="24" t="str">
        <f t="shared" ca="1" si="90"/>
        <v/>
      </c>
      <c r="P1379" t="str">
        <f t="shared" si="91"/>
        <v/>
      </c>
    </row>
    <row r="1380" spans="1:16" x14ac:dyDescent="0.3">
      <c r="A1380" t="s">
        <v>9553</v>
      </c>
      <c r="B1380" t="str">
        <f>IFERROR(VLOOKUP(A1380,'[1]TS Autopress'!$1:$1048576,2,0),"")</f>
        <v/>
      </c>
      <c r="C1380" s="19" t="str">
        <f>IFERROR(VLOOKUP(A1380,'[1]TS Autopress'!$1:$1048576,3,0),"")</f>
        <v/>
      </c>
      <c r="D1380" s="20">
        <v>18400000</v>
      </c>
      <c r="E1380" s="20">
        <v>14000000</v>
      </c>
      <c r="F1380" s="13" t="s">
        <v>5398</v>
      </c>
      <c r="G1380" s="20">
        <v>18952000</v>
      </c>
      <c r="H1380" s="20">
        <v>18400000</v>
      </c>
      <c r="I1380" s="20">
        <v>18216000</v>
      </c>
      <c r="J1380" s="20">
        <v>17112000</v>
      </c>
      <c r="K1380" s="25">
        <v>16990000</v>
      </c>
      <c r="L1380" s="20">
        <f t="shared" si="88"/>
        <v>-1410000</v>
      </c>
      <c r="M1380" s="22">
        <f t="shared" si="89"/>
        <v>0.76086956521739135</v>
      </c>
      <c r="N1380" s="23" t="str">
        <f>IFERROR(VLOOKUP(A1380,'[1]CT AR'!$1:$1048576,2,0),"")</f>
        <v/>
      </c>
      <c r="O1380" s="24" t="str">
        <f t="shared" ca="1" si="90"/>
        <v/>
      </c>
      <c r="P1380" t="str">
        <f t="shared" si="91"/>
        <v/>
      </c>
    </row>
    <row r="1381" spans="1:16" x14ac:dyDescent="0.3">
      <c r="A1381" t="s">
        <v>612</v>
      </c>
      <c r="B1381" t="str">
        <f>IFERROR(VLOOKUP(A1381,'[1]TS Autopress'!$1:$1048576,2,0),"")</f>
        <v/>
      </c>
      <c r="C1381" s="19" t="str">
        <f>IFERROR(VLOOKUP(A1381,'[1]TS Autopress'!$1:$1048576,3,0),"")</f>
        <v/>
      </c>
      <c r="D1381" s="20">
        <v>24800000</v>
      </c>
      <c r="E1381" s="20">
        <v>20500000</v>
      </c>
      <c r="F1381" s="13" t="s">
        <v>5398</v>
      </c>
      <c r="G1381" s="20">
        <v>25544000</v>
      </c>
      <c r="H1381" s="20">
        <v>24800000</v>
      </c>
      <c r="I1381" s="20">
        <v>24552000</v>
      </c>
      <c r="J1381" s="20">
        <v>23064000</v>
      </c>
      <c r="K1381" s="25">
        <v>24990000</v>
      </c>
      <c r="L1381" s="20">
        <f t="shared" si="88"/>
        <v>190000</v>
      </c>
      <c r="M1381" s="22">
        <f t="shared" si="89"/>
        <v>0.82661290322580649</v>
      </c>
      <c r="N1381" s="23">
        <f>IFERROR(VLOOKUP(A1381,'[1]CT AR'!$1:$1048576,2,0),"")</f>
        <v>45890.436111111114</v>
      </c>
      <c r="O1381" s="24">
        <f t="shared" ca="1" si="90"/>
        <v>304.56388888888614</v>
      </c>
      <c r="P1381" t="str">
        <f t="shared" si="91"/>
        <v>SOBRE MERCADO</v>
      </c>
    </row>
    <row r="1382" spans="1:16" x14ac:dyDescent="0.3">
      <c r="A1382" t="s">
        <v>9558</v>
      </c>
      <c r="B1382" t="str">
        <f>IFERROR(VLOOKUP(A1382,'[1]TS Autopress'!$1:$1048576,2,0),"")</f>
        <v/>
      </c>
      <c r="C1382" s="19" t="str">
        <f>IFERROR(VLOOKUP(A1382,'[1]TS Autopress'!$1:$1048576,3,0),"")</f>
        <v/>
      </c>
      <c r="D1382" s="20">
        <v>13400000</v>
      </c>
      <c r="E1382" s="20">
        <v>10500000</v>
      </c>
      <c r="F1382" s="13" t="s">
        <v>5398</v>
      </c>
      <c r="G1382" s="20">
        <v>13802000</v>
      </c>
      <c r="H1382" s="20">
        <v>13400000</v>
      </c>
      <c r="I1382" s="20">
        <v>13266000</v>
      </c>
      <c r="J1382" s="20">
        <v>12462000</v>
      </c>
      <c r="K1382" s="25">
        <v>12990000</v>
      </c>
      <c r="L1382" s="20">
        <f t="shared" si="88"/>
        <v>-410000</v>
      </c>
      <c r="M1382" s="22">
        <f t="shared" si="89"/>
        <v>0.78358208955223885</v>
      </c>
      <c r="N1382" s="23" t="str">
        <f>IFERROR(VLOOKUP(A1382,'[1]CT AR'!$1:$1048576,2,0),"")</f>
        <v/>
      </c>
      <c r="O1382" s="24" t="str">
        <f t="shared" ca="1" si="90"/>
        <v/>
      </c>
      <c r="P1382" t="str">
        <f t="shared" si="91"/>
        <v/>
      </c>
    </row>
    <row r="1383" spans="1:16" x14ac:dyDescent="0.3">
      <c r="A1383" t="s">
        <v>9560</v>
      </c>
      <c r="B1383" t="str">
        <f>IFERROR(VLOOKUP(A1383,'[1]TS Autopress'!$1:$1048576,2,0),"")</f>
        <v/>
      </c>
      <c r="C1383" s="19" t="str">
        <f>IFERROR(VLOOKUP(A1383,'[1]TS Autopress'!$1:$1048576,3,0),"")</f>
        <v/>
      </c>
      <c r="D1383" s="20">
        <v>11200000</v>
      </c>
      <c r="E1383" s="20">
        <v>9800000</v>
      </c>
      <c r="F1383" s="13" t="s">
        <v>5398</v>
      </c>
      <c r="G1383" s="20">
        <v>11536000</v>
      </c>
      <c r="H1383" s="20">
        <v>11200000</v>
      </c>
      <c r="I1383" s="20">
        <v>11088000</v>
      </c>
      <c r="J1383" s="20">
        <v>10416000</v>
      </c>
      <c r="K1383" s="25">
        <v>11790000</v>
      </c>
      <c r="L1383" s="20">
        <f t="shared" si="88"/>
        <v>590000</v>
      </c>
      <c r="M1383" s="22">
        <f t="shared" si="89"/>
        <v>0.875</v>
      </c>
      <c r="N1383" s="23" t="str">
        <f>IFERROR(VLOOKUP(A1383,'[1]CT AR'!$1:$1048576,2,0),"")</f>
        <v/>
      </c>
      <c r="O1383" s="24" t="str">
        <f t="shared" ca="1" si="90"/>
        <v/>
      </c>
      <c r="P1383" t="str">
        <f t="shared" si="91"/>
        <v/>
      </c>
    </row>
    <row r="1384" spans="1:16" x14ac:dyDescent="0.3">
      <c r="A1384" t="s">
        <v>9562</v>
      </c>
      <c r="B1384" t="str">
        <f>IFERROR(VLOOKUP(A1384,'[1]TS Autopress'!$1:$1048576,2,0),"")</f>
        <v/>
      </c>
      <c r="C1384" s="19" t="str">
        <f>IFERROR(VLOOKUP(A1384,'[1]TS Autopress'!$1:$1048576,3,0),"")</f>
        <v/>
      </c>
      <c r="D1384" s="20">
        <v>6800000</v>
      </c>
      <c r="E1384" s="20">
        <v>5500000</v>
      </c>
      <c r="F1384" s="13" t="s">
        <v>5398</v>
      </c>
      <c r="G1384" s="20">
        <v>7004000</v>
      </c>
      <c r="H1384" s="20">
        <v>6800000</v>
      </c>
      <c r="I1384" s="20">
        <v>6732000</v>
      </c>
      <c r="J1384" s="20">
        <v>6324000</v>
      </c>
      <c r="K1384" s="25">
        <v>6690000</v>
      </c>
      <c r="L1384" s="20">
        <f t="shared" si="88"/>
        <v>-110000</v>
      </c>
      <c r="M1384" s="22">
        <f t="shared" si="89"/>
        <v>0.80882352941176472</v>
      </c>
      <c r="N1384" s="23" t="str">
        <f>IFERROR(VLOOKUP(A1384,'[1]CT AR'!$1:$1048576,2,0),"")</f>
        <v/>
      </c>
      <c r="O1384" s="24" t="str">
        <f t="shared" ca="1" si="90"/>
        <v/>
      </c>
      <c r="P1384" t="str">
        <f t="shared" si="91"/>
        <v/>
      </c>
    </row>
    <row r="1385" spans="1:16" x14ac:dyDescent="0.3">
      <c r="A1385" t="s">
        <v>9569</v>
      </c>
      <c r="B1385" t="str">
        <f>IFERROR(VLOOKUP(A1385,'[1]TS Autopress'!$1:$1048576,2,0),"")</f>
        <v/>
      </c>
      <c r="C1385" s="19" t="str">
        <f>IFERROR(VLOOKUP(A1385,'[1]TS Autopress'!$1:$1048576,3,0),"")</f>
        <v/>
      </c>
      <c r="D1385" s="20">
        <v>13100000</v>
      </c>
      <c r="E1385" s="20">
        <v>10200000</v>
      </c>
      <c r="F1385" s="13" t="s">
        <v>5398</v>
      </c>
      <c r="G1385" s="20">
        <v>13493000</v>
      </c>
      <c r="H1385" s="20">
        <v>13100000</v>
      </c>
      <c r="I1385" s="20">
        <v>12969000</v>
      </c>
      <c r="J1385" s="20">
        <v>12183000</v>
      </c>
      <c r="K1385" s="25">
        <v>12290000</v>
      </c>
      <c r="L1385" s="20">
        <f t="shared" si="88"/>
        <v>-810000</v>
      </c>
      <c r="M1385" s="22">
        <f t="shared" si="89"/>
        <v>0.77862595419847325</v>
      </c>
      <c r="N1385" s="23" t="str">
        <f>IFERROR(VLOOKUP(A1385,'[1]CT AR'!$1:$1048576,2,0),"")</f>
        <v/>
      </c>
      <c r="O1385" s="24" t="str">
        <f t="shared" ca="1" si="90"/>
        <v/>
      </c>
      <c r="P1385" t="str">
        <f t="shared" si="91"/>
        <v/>
      </c>
    </row>
    <row r="1386" spans="1:16" x14ac:dyDescent="0.3">
      <c r="A1386" t="s">
        <v>9572</v>
      </c>
      <c r="B1386" t="str">
        <f>IFERROR(VLOOKUP(A1386,'[1]TS Autopress'!$1:$1048576,2,0),"")</f>
        <v/>
      </c>
      <c r="C1386" s="19" t="str">
        <f>IFERROR(VLOOKUP(A1386,'[1]TS Autopress'!$1:$1048576,3,0),"")</f>
        <v/>
      </c>
      <c r="D1386" s="20">
        <v>15500000</v>
      </c>
      <c r="E1386" s="20">
        <v>13000000</v>
      </c>
      <c r="F1386" s="13" t="s">
        <v>4033</v>
      </c>
      <c r="G1386" s="20">
        <v>15500000</v>
      </c>
      <c r="H1386" s="20">
        <v>15035000</v>
      </c>
      <c r="I1386" s="20">
        <v>14570000</v>
      </c>
      <c r="J1386" s="20">
        <v>13950000</v>
      </c>
      <c r="K1386" s="25">
        <v>15990000</v>
      </c>
      <c r="L1386" s="20">
        <f t="shared" si="88"/>
        <v>490000</v>
      </c>
      <c r="M1386" s="22">
        <f t="shared" si="89"/>
        <v>0.83870967741935487</v>
      </c>
      <c r="N1386" s="23" t="str">
        <f>IFERROR(VLOOKUP(A1386,'[1]CT AR'!$1:$1048576,2,0),"")</f>
        <v/>
      </c>
      <c r="O1386" s="24" t="str">
        <f t="shared" ca="1" si="90"/>
        <v/>
      </c>
      <c r="P1386" t="str">
        <f t="shared" si="91"/>
        <v/>
      </c>
    </row>
    <row r="1387" spans="1:16" x14ac:dyDescent="0.3">
      <c r="A1387" t="s">
        <v>9575</v>
      </c>
      <c r="B1387" t="str">
        <f>IFERROR(VLOOKUP(A1387,'[1]TS Autopress'!$1:$1048576,2,0),"")</f>
        <v/>
      </c>
      <c r="C1387" s="19" t="str">
        <f>IFERROR(VLOOKUP(A1387,'[1]TS Autopress'!$1:$1048576,3,0),"")</f>
        <v/>
      </c>
      <c r="D1387" s="20">
        <v>31000000</v>
      </c>
      <c r="E1387" s="20">
        <v>27000000</v>
      </c>
      <c r="F1387" s="13" t="s">
        <v>4033</v>
      </c>
      <c r="G1387" s="20">
        <v>31000000</v>
      </c>
      <c r="H1387" s="20">
        <v>30070000</v>
      </c>
      <c r="I1387" s="20">
        <v>29140000</v>
      </c>
      <c r="J1387" s="20">
        <v>27900000</v>
      </c>
      <c r="K1387" s="25">
        <v>32990000</v>
      </c>
      <c r="L1387" s="20">
        <f t="shared" si="88"/>
        <v>1990000</v>
      </c>
      <c r="M1387" s="22">
        <f t="shared" si="89"/>
        <v>0.87096774193548387</v>
      </c>
      <c r="N1387" s="23" t="str">
        <f>IFERROR(VLOOKUP(A1387,'[1]CT AR'!$1:$1048576,2,0),"")</f>
        <v/>
      </c>
      <c r="O1387" s="24" t="str">
        <f t="shared" ca="1" si="90"/>
        <v/>
      </c>
      <c r="P1387" t="str">
        <f t="shared" si="91"/>
        <v/>
      </c>
    </row>
    <row r="1388" spans="1:16" x14ac:dyDescent="0.3">
      <c r="A1388" t="s">
        <v>9578</v>
      </c>
      <c r="B1388" t="str">
        <f>IFERROR(VLOOKUP(A1388,'[1]TS Autopress'!$1:$1048576,2,0),"")</f>
        <v/>
      </c>
      <c r="C1388" s="19" t="str">
        <f>IFERROR(VLOOKUP(A1388,'[1]TS Autopress'!$1:$1048576,3,0),"")</f>
        <v/>
      </c>
      <c r="D1388" s="20">
        <v>29600000</v>
      </c>
      <c r="E1388" s="20">
        <v>24000000</v>
      </c>
      <c r="F1388" s="13" t="s">
        <v>4033</v>
      </c>
      <c r="G1388" s="20">
        <v>29600000</v>
      </c>
      <c r="H1388" s="20">
        <v>28712000</v>
      </c>
      <c r="I1388" s="20">
        <v>27824000</v>
      </c>
      <c r="J1388" s="20">
        <v>26640000</v>
      </c>
      <c r="K1388" s="25">
        <v>28890000</v>
      </c>
      <c r="L1388" s="20">
        <f t="shared" si="88"/>
        <v>-710000</v>
      </c>
      <c r="M1388" s="22">
        <f t="shared" si="89"/>
        <v>0.81081081081081086</v>
      </c>
      <c r="N1388" s="23" t="str">
        <f>IFERROR(VLOOKUP(A1388,'[1]CT AR'!$1:$1048576,2,0),"")</f>
        <v/>
      </c>
      <c r="O1388" s="24" t="str">
        <f t="shared" ca="1" si="90"/>
        <v/>
      </c>
      <c r="P1388" t="str">
        <f t="shared" si="91"/>
        <v/>
      </c>
    </row>
    <row r="1389" spans="1:16" x14ac:dyDescent="0.3">
      <c r="A1389" t="s">
        <v>1299</v>
      </c>
      <c r="B1389" t="str">
        <f>IFERROR(VLOOKUP(A1389,'[1]TS Autopress'!$1:$1048576,2,0),"")</f>
        <v/>
      </c>
      <c r="C1389" s="19" t="str">
        <f>IFERROR(VLOOKUP(A1389,'[1]TS Autopress'!$1:$1048576,3,0),"")</f>
        <v/>
      </c>
      <c r="D1389" s="20">
        <v>22300000</v>
      </c>
      <c r="E1389" s="20">
        <v>15600000</v>
      </c>
      <c r="F1389" s="13" t="s">
        <v>4033</v>
      </c>
      <c r="G1389" s="20">
        <v>22300000</v>
      </c>
      <c r="H1389" s="20">
        <v>21631000</v>
      </c>
      <c r="I1389" s="20">
        <v>20962000</v>
      </c>
      <c r="J1389" s="20">
        <v>20070000</v>
      </c>
      <c r="K1389" s="25">
        <v>18790000</v>
      </c>
      <c r="L1389" s="20">
        <f t="shared" si="88"/>
        <v>-3510000</v>
      </c>
      <c r="M1389" s="22">
        <f t="shared" si="89"/>
        <v>0.69955156950672648</v>
      </c>
      <c r="N1389" s="23">
        <f>IFERROR(VLOOKUP(A1389,'[1]CT AR'!$1:$1048576,2,0),"")</f>
        <v>45504.742361111108</v>
      </c>
      <c r="O1389" s="24">
        <f t="shared" ca="1" si="90"/>
        <v>690.25763888889196</v>
      </c>
      <c r="P1389" t="str">
        <f t="shared" si="91"/>
        <v>BAJO MERCADO</v>
      </c>
    </row>
    <row r="1390" spans="1:16" x14ac:dyDescent="0.3">
      <c r="A1390" t="s">
        <v>8791</v>
      </c>
      <c r="B1390" t="str">
        <f>IFERROR(VLOOKUP(A1390,'[1]TS Autopress'!$1:$1048576,2,0),"")</f>
        <v/>
      </c>
      <c r="C1390" s="19" t="str">
        <f>IFERROR(VLOOKUP(A1390,'[1]TS Autopress'!$1:$1048576,3,0),"")</f>
        <v/>
      </c>
      <c r="D1390" s="20">
        <v>10500000</v>
      </c>
      <c r="E1390" s="20">
        <v>8700000</v>
      </c>
      <c r="F1390" s="13" t="s">
        <v>4033</v>
      </c>
      <c r="G1390" s="20">
        <v>10500000</v>
      </c>
      <c r="H1390" s="20">
        <v>10185000</v>
      </c>
      <c r="I1390" s="20">
        <v>9870000</v>
      </c>
      <c r="J1390" s="20">
        <v>9450000</v>
      </c>
      <c r="K1390" s="25">
        <v>10690000</v>
      </c>
      <c r="L1390" s="20">
        <f t="shared" si="88"/>
        <v>190000</v>
      </c>
      <c r="M1390" s="22">
        <f t="shared" si="89"/>
        <v>0.82857142857142863</v>
      </c>
      <c r="N1390" s="23" t="str">
        <f>IFERROR(VLOOKUP(A1390,'[1]CT AR'!$1:$1048576,2,0),"")</f>
        <v/>
      </c>
      <c r="O1390" s="24" t="str">
        <f t="shared" ca="1" si="90"/>
        <v/>
      </c>
      <c r="P1390" t="str">
        <f t="shared" si="91"/>
        <v/>
      </c>
    </row>
    <row r="1391" spans="1:16" x14ac:dyDescent="0.3">
      <c r="A1391" t="s">
        <v>9582</v>
      </c>
      <c r="B1391" t="str">
        <f>IFERROR(VLOOKUP(A1391,'[1]TS Autopress'!$1:$1048576,2,0),"")</f>
        <v/>
      </c>
      <c r="C1391" s="19" t="str">
        <f>IFERROR(VLOOKUP(A1391,'[1]TS Autopress'!$1:$1048576,3,0),"")</f>
        <v/>
      </c>
      <c r="D1391" s="20">
        <v>29300000</v>
      </c>
      <c r="E1391" s="20">
        <v>23000000</v>
      </c>
      <c r="F1391" s="13" t="s">
        <v>4033</v>
      </c>
      <c r="G1391" s="20">
        <v>29300000</v>
      </c>
      <c r="H1391" s="20">
        <v>28421000</v>
      </c>
      <c r="I1391" s="20">
        <v>27542000</v>
      </c>
      <c r="J1391" s="20">
        <v>26370000</v>
      </c>
      <c r="K1391" s="25">
        <v>27990000</v>
      </c>
      <c r="L1391" s="20">
        <f t="shared" si="88"/>
        <v>-1310000</v>
      </c>
      <c r="M1391" s="22">
        <f t="shared" si="89"/>
        <v>0.78498293515358364</v>
      </c>
      <c r="N1391" s="23" t="str">
        <f>IFERROR(VLOOKUP(A1391,'[1]CT AR'!$1:$1048576,2,0),"")</f>
        <v/>
      </c>
      <c r="O1391" s="24" t="str">
        <f t="shared" ca="1" si="90"/>
        <v/>
      </c>
      <c r="P1391" t="str">
        <f t="shared" si="91"/>
        <v/>
      </c>
    </row>
    <row r="1392" spans="1:16" x14ac:dyDescent="0.3">
      <c r="A1392" t="s">
        <v>9584</v>
      </c>
      <c r="B1392" t="str">
        <f>IFERROR(VLOOKUP(A1392,'[1]TS Autopress'!$1:$1048576,2,0),"")</f>
        <v/>
      </c>
      <c r="C1392" s="19" t="str">
        <f>IFERROR(VLOOKUP(A1392,'[1]TS Autopress'!$1:$1048576,3,0),"")</f>
        <v/>
      </c>
      <c r="D1392" s="20">
        <v>17700000</v>
      </c>
      <c r="E1392" s="20">
        <v>15000000</v>
      </c>
      <c r="F1392" s="13" t="s">
        <v>4033</v>
      </c>
      <c r="G1392" s="20">
        <v>17700000</v>
      </c>
      <c r="H1392" s="20">
        <v>17169000</v>
      </c>
      <c r="I1392" s="20">
        <v>16638000</v>
      </c>
      <c r="J1392" s="20">
        <v>15930000</v>
      </c>
      <c r="K1392" s="25">
        <v>17990000</v>
      </c>
      <c r="L1392" s="20">
        <f t="shared" si="88"/>
        <v>290000</v>
      </c>
      <c r="M1392" s="22">
        <f t="shared" si="89"/>
        <v>0.84745762711864403</v>
      </c>
      <c r="N1392" s="23" t="str">
        <f>IFERROR(VLOOKUP(A1392,'[1]CT AR'!$1:$1048576,2,0),"")</f>
        <v/>
      </c>
      <c r="O1392" s="24" t="str">
        <f t="shared" ca="1" si="90"/>
        <v/>
      </c>
      <c r="P1392" t="str">
        <f t="shared" si="91"/>
        <v/>
      </c>
    </row>
    <row r="1393" spans="1:16" x14ac:dyDescent="0.3">
      <c r="A1393" t="s">
        <v>5490</v>
      </c>
      <c r="B1393" t="str">
        <f>IFERROR(VLOOKUP(A1393,'[1]TS Autopress'!$1:$1048576,2,0),"")</f>
        <v/>
      </c>
      <c r="C1393" s="19" t="str">
        <f>IFERROR(VLOOKUP(A1393,'[1]TS Autopress'!$1:$1048576,3,0),"")</f>
        <v/>
      </c>
      <c r="D1393" s="20">
        <v>12600000</v>
      </c>
      <c r="E1393" s="20">
        <v>10000000</v>
      </c>
      <c r="F1393" s="13" t="s">
        <v>4033</v>
      </c>
      <c r="G1393" s="20">
        <v>12600000</v>
      </c>
      <c r="H1393" s="20">
        <v>12222000</v>
      </c>
      <c r="I1393" s="20">
        <v>11844000</v>
      </c>
      <c r="J1393" s="20">
        <v>11340000</v>
      </c>
      <c r="K1393" s="25">
        <v>11990000</v>
      </c>
      <c r="L1393" s="20">
        <f t="shared" si="88"/>
        <v>-610000</v>
      </c>
      <c r="M1393" s="22">
        <f t="shared" si="89"/>
        <v>0.79365079365079361</v>
      </c>
      <c r="N1393" s="23" t="str">
        <f>IFERROR(VLOOKUP(A1393,'[1]CT AR'!$1:$1048576,2,0),"")</f>
        <v/>
      </c>
      <c r="O1393" s="24" t="str">
        <f t="shared" ca="1" si="90"/>
        <v/>
      </c>
      <c r="P1393" t="str">
        <f t="shared" si="91"/>
        <v/>
      </c>
    </row>
    <row r="1394" spans="1:16" x14ac:dyDescent="0.3">
      <c r="A1394" t="s">
        <v>9588</v>
      </c>
      <c r="B1394" t="str">
        <f>IFERROR(VLOOKUP(A1394,'[1]TS Autopress'!$1:$1048576,2,0),"")</f>
        <v/>
      </c>
      <c r="C1394" s="19" t="str">
        <f>IFERROR(VLOOKUP(A1394,'[1]TS Autopress'!$1:$1048576,3,0),"")</f>
        <v/>
      </c>
      <c r="D1394" s="20">
        <v>8900000</v>
      </c>
      <c r="E1394" s="20">
        <v>7600000</v>
      </c>
      <c r="F1394" s="13" t="s">
        <v>4033</v>
      </c>
      <c r="G1394" s="20">
        <v>8900000</v>
      </c>
      <c r="H1394" s="20">
        <v>8633000</v>
      </c>
      <c r="I1394" s="20">
        <v>8366000</v>
      </c>
      <c r="J1394" s="20">
        <v>8010000</v>
      </c>
      <c r="K1394" s="25">
        <v>9190000</v>
      </c>
      <c r="L1394" s="20">
        <f t="shared" si="88"/>
        <v>290000</v>
      </c>
      <c r="M1394" s="22">
        <f t="shared" si="89"/>
        <v>0.8539325842696629</v>
      </c>
      <c r="N1394" s="23" t="str">
        <f>IFERROR(VLOOKUP(A1394,'[1]CT AR'!$1:$1048576,2,0),"")</f>
        <v/>
      </c>
      <c r="O1394" s="24" t="str">
        <f t="shared" ca="1" si="90"/>
        <v/>
      </c>
      <c r="P1394" t="str">
        <f t="shared" si="91"/>
        <v/>
      </c>
    </row>
    <row r="1395" spans="1:16" x14ac:dyDescent="0.3">
      <c r="A1395" t="s">
        <v>9590</v>
      </c>
      <c r="B1395" t="str">
        <f>IFERROR(VLOOKUP(A1395,'[1]TS Autopress'!$1:$1048576,2,0),"")</f>
        <v/>
      </c>
      <c r="C1395" s="19" t="str">
        <f>IFERROR(VLOOKUP(A1395,'[1]TS Autopress'!$1:$1048576,3,0),"")</f>
        <v/>
      </c>
      <c r="D1395" s="20">
        <v>22800000</v>
      </c>
      <c r="E1395" s="20">
        <v>19000000</v>
      </c>
      <c r="F1395" s="13" t="s">
        <v>4033</v>
      </c>
      <c r="G1395" s="20">
        <v>22800000</v>
      </c>
      <c r="H1395" s="20">
        <v>22116000</v>
      </c>
      <c r="I1395" s="20">
        <v>21432000</v>
      </c>
      <c r="J1395" s="20">
        <v>20520000</v>
      </c>
      <c r="K1395" s="25">
        <v>22990000</v>
      </c>
      <c r="L1395" s="20">
        <f t="shared" si="88"/>
        <v>190000</v>
      </c>
      <c r="M1395" s="22">
        <f t="shared" si="89"/>
        <v>0.83333333333333337</v>
      </c>
      <c r="N1395" s="23" t="str">
        <f>IFERROR(VLOOKUP(A1395,'[1]CT AR'!$1:$1048576,2,0),"")</f>
        <v/>
      </c>
      <c r="O1395" s="24" t="str">
        <f t="shared" ca="1" si="90"/>
        <v/>
      </c>
      <c r="P1395" t="str">
        <f t="shared" si="91"/>
        <v/>
      </c>
    </row>
    <row r="1396" spans="1:16" x14ac:dyDescent="0.3">
      <c r="A1396" t="s">
        <v>1850</v>
      </c>
      <c r="B1396" t="str">
        <f>IFERROR(VLOOKUP(A1396,'[1]TS Autopress'!$1:$1048576,2,0),"")</f>
        <v/>
      </c>
      <c r="C1396" s="19" t="str">
        <f>IFERROR(VLOOKUP(A1396,'[1]TS Autopress'!$1:$1048576,3,0),"")</f>
        <v/>
      </c>
      <c r="D1396" s="20">
        <v>15500000</v>
      </c>
      <c r="E1396" s="20">
        <v>12300000</v>
      </c>
      <c r="F1396" s="13" t="s">
        <v>4033</v>
      </c>
      <c r="G1396" s="20">
        <v>15500000</v>
      </c>
      <c r="H1396" s="20">
        <v>15035000</v>
      </c>
      <c r="I1396" s="20">
        <v>14570000</v>
      </c>
      <c r="J1396" s="20">
        <v>13950000</v>
      </c>
      <c r="K1396" s="25">
        <v>14990000</v>
      </c>
      <c r="L1396" s="20">
        <f t="shared" si="88"/>
        <v>-510000</v>
      </c>
      <c r="M1396" s="22">
        <f t="shared" si="89"/>
        <v>0.79354838709677422</v>
      </c>
      <c r="N1396" s="23">
        <f>IFERROR(VLOOKUP(A1396,'[1]CT AR'!$1:$1048576,2,0),"")</f>
        <v>45190.381944444445</v>
      </c>
      <c r="O1396" s="24">
        <f t="shared" ca="1" si="90"/>
        <v>1004.6180555555547</v>
      </c>
      <c r="P1396" t="str">
        <f t="shared" si="91"/>
        <v>BAJO MERCADO</v>
      </c>
    </row>
    <row r="1397" spans="1:16" x14ac:dyDescent="0.3">
      <c r="A1397" t="s">
        <v>9597</v>
      </c>
      <c r="B1397" t="str">
        <f>IFERROR(VLOOKUP(A1397,'[1]TS Autopress'!$1:$1048576,2,0),"")</f>
        <v/>
      </c>
      <c r="C1397" s="19" t="str">
        <f>IFERROR(VLOOKUP(A1397,'[1]TS Autopress'!$1:$1048576,3,0),"")</f>
        <v/>
      </c>
      <c r="D1397" s="20">
        <v>16700000</v>
      </c>
      <c r="E1397" s="20">
        <v>13000000</v>
      </c>
      <c r="F1397" s="13" t="s">
        <v>4033</v>
      </c>
      <c r="G1397" s="20">
        <v>16700000</v>
      </c>
      <c r="H1397" s="20">
        <v>16199000</v>
      </c>
      <c r="I1397" s="20">
        <v>15698000</v>
      </c>
      <c r="J1397" s="20">
        <v>15030000</v>
      </c>
      <c r="K1397" s="25">
        <v>15990000</v>
      </c>
      <c r="L1397" s="20">
        <f t="shared" si="88"/>
        <v>-710000</v>
      </c>
      <c r="M1397" s="22">
        <f t="shared" si="89"/>
        <v>0.77844311377245512</v>
      </c>
      <c r="N1397" s="23" t="str">
        <f>IFERROR(VLOOKUP(A1397,'[1]CT AR'!$1:$1048576,2,0),"")</f>
        <v/>
      </c>
      <c r="O1397" s="24" t="str">
        <f t="shared" ca="1" si="90"/>
        <v/>
      </c>
      <c r="P1397" t="str">
        <f t="shared" si="91"/>
        <v/>
      </c>
    </row>
    <row r="1398" spans="1:16" x14ac:dyDescent="0.3">
      <c r="A1398" t="s">
        <v>9601</v>
      </c>
      <c r="B1398" t="str">
        <f>IFERROR(VLOOKUP(A1398,'[1]TS Autopress'!$1:$1048576,2,0),"")</f>
        <v/>
      </c>
      <c r="C1398" s="19" t="str">
        <f>IFERROR(VLOOKUP(A1398,'[1]TS Autopress'!$1:$1048576,3,0),"")</f>
        <v/>
      </c>
      <c r="D1398" s="20">
        <v>13500000</v>
      </c>
      <c r="E1398" s="20">
        <v>10800000</v>
      </c>
      <c r="F1398" s="13" t="s">
        <v>4033</v>
      </c>
      <c r="G1398" s="20">
        <v>13500000</v>
      </c>
      <c r="H1398" s="20">
        <v>13095000</v>
      </c>
      <c r="I1398" s="20">
        <v>12690000</v>
      </c>
      <c r="J1398" s="20">
        <v>12150000</v>
      </c>
      <c r="K1398" s="25">
        <v>13290000</v>
      </c>
      <c r="L1398" s="20">
        <f t="shared" si="88"/>
        <v>-210000</v>
      </c>
      <c r="M1398" s="22">
        <f t="shared" si="89"/>
        <v>0.8</v>
      </c>
      <c r="N1398" s="23" t="str">
        <f>IFERROR(VLOOKUP(A1398,'[1]CT AR'!$1:$1048576,2,0),"")</f>
        <v/>
      </c>
      <c r="O1398" s="24" t="str">
        <f t="shared" ca="1" si="90"/>
        <v/>
      </c>
      <c r="P1398" t="str">
        <f t="shared" si="91"/>
        <v/>
      </c>
    </row>
    <row r="1399" spans="1:16" x14ac:dyDescent="0.3">
      <c r="A1399" t="s">
        <v>9604</v>
      </c>
      <c r="B1399" t="str">
        <f>IFERROR(VLOOKUP(A1399,'[1]TS Autopress'!$1:$1048576,2,0),"")</f>
        <v/>
      </c>
      <c r="C1399" s="19" t="str">
        <f>IFERROR(VLOOKUP(A1399,'[1]TS Autopress'!$1:$1048576,3,0),"")</f>
        <v/>
      </c>
      <c r="D1399" s="20">
        <v>8700000</v>
      </c>
      <c r="E1399" s="20">
        <v>7000000</v>
      </c>
      <c r="F1399" s="13" t="s">
        <v>4033</v>
      </c>
      <c r="G1399" s="20">
        <v>8700000</v>
      </c>
      <c r="H1399" s="20">
        <v>8439000</v>
      </c>
      <c r="I1399" s="20">
        <v>8178000</v>
      </c>
      <c r="J1399" s="20">
        <v>7830000</v>
      </c>
      <c r="K1399" s="25">
        <v>8490000</v>
      </c>
      <c r="L1399" s="20">
        <f t="shared" si="88"/>
        <v>-210000</v>
      </c>
      <c r="M1399" s="22">
        <f t="shared" si="89"/>
        <v>0.8045977011494253</v>
      </c>
      <c r="N1399" s="23" t="str">
        <f>IFERROR(VLOOKUP(A1399,'[1]CT AR'!$1:$1048576,2,0),"")</f>
        <v/>
      </c>
      <c r="O1399" s="24" t="str">
        <f t="shared" ca="1" si="90"/>
        <v/>
      </c>
      <c r="P1399" t="str">
        <f t="shared" si="91"/>
        <v/>
      </c>
    </row>
    <row r="1400" spans="1:16" x14ac:dyDescent="0.3">
      <c r="A1400" t="s">
        <v>9606</v>
      </c>
      <c r="B1400" t="str">
        <f>IFERROR(VLOOKUP(A1400,'[1]TS Autopress'!$1:$1048576,2,0),"")</f>
        <v/>
      </c>
      <c r="C1400" s="19" t="str">
        <f>IFERROR(VLOOKUP(A1400,'[1]TS Autopress'!$1:$1048576,3,0),"")</f>
        <v/>
      </c>
      <c r="D1400" s="20">
        <v>9400000</v>
      </c>
      <c r="E1400" s="20">
        <v>7300000</v>
      </c>
      <c r="F1400" s="13" t="s">
        <v>4033</v>
      </c>
      <c r="G1400" s="20">
        <v>9400000</v>
      </c>
      <c r="H1400" s="20">
        <v>9118000</v>
      </c>
      <c r="I1400" s="20">
        <v>8836000</v>
      </c>
      <c r="J1400" s="20">
        <v>8460000</v>
      </c>
      <c r="K1400" s="25">
        <v>8990000</v>
      </c>
      <c r="L1400" s="20">
        <f t="shared" si="88"/>
        <v>-410000</v>
      </c>
      <c r="M1400" s="22">
        <f t="shared" si="89"/>
        <v>0.77659574468085102</v>
      </c>
      <c r="N1400" s="23" t="str">
        <f>IFERROR(VLOOKUP(A1400,'[1]CT AR'!$1:$1048576,2,0),"")</f>
        <v/>
      </c>
      <c r="O1400" s="24" t="str">
        <f t="shared" ca="1" si="90"/>
        <v/>
      </c>
      <c r="P1400" t="str">
        <f t="shared" si="91"/>
        <v/>
      </c>
    </row>
    <row r="1401" spans="1:16" x14ac:dyDescent="0.3">
      <c r="A1401" t="s">
        <v>9608</v>
      </c>
      <c r="B1401" t="str">
        <f>IFERROR(VLOOKUP(A1401,'[1]TS Autopress'!$1:$1048576,2,0),"")</f>
        <v/>
      </c>
      <c r="C1401" s="19" t="str">
        <f>IFERROR(VLOOKUP(A1401,'[1]TS Autopress'!$1:$1048576,3,0),"")</f>
        <v/>
      </c>
      <c r="D1401" s="20">
        <v>15900000</v>
      </c>
      <c r="E1401" s="20">
        <v>13200000</v>
      </c>
      <c r="F1401" s="13" t="s">
        <v>4033</v>
      </c>
      <c r="G1401" s="20">
        <v>15900000</v>
      </c>
      <c r="H1401" s="20">
        <v>15423000</v>
      </c>
      <c r="I1401" s="20">
        <v>14946000</v>
      </c>
      <c r="J1401" s="20">
        <v>14310000</v>
      </c>
      <c r="K1401" s="25">
        <v>15890000</v>
      </c>
      <c r="L1401" s="20">
        <f t="shared" si="88"/>
        <v>-10000</v>
      </c>
      <c r="M1401" s="22">
        <f t="shared" si="89"/>
        <v>0.83018867924528306</v>
      </c>
      <c r="N1401" s="23" t="str">
        <f>IFERROR(VLOOKUP(A1401,'[1]CT AR'!$1:$1048576,2,0),"")</f>
        <v/>
      </c>
      <c r="O1401" s="24" t="str">
        <f t="shared" ca="1" si="90"/>
        <v/>
      </c>
      <c r="P1401" t="str">
        <f t="shared" si="91"/>
        <v/>
      </c>
    </row>
    <row r="1402" spans="1:16" x14ac:dyDescent="0.3">
      <c r="A1402" t="s">
        <v>9611</v>
      </c>
      <c r="B1402" t="str">
        <f>IFERROR(VLOOKUP(A1402,'[1]TS Autopress'!$1:$1048576,2,0),"")</f>
        <v/>
      </c>
      <c r="C1402" s="19" t="str">
        <f>IFERROR(VLOOKUP(A1402,'[1]TS Autopress'!$1:$1048576,3,0),"")</f>
        <v/>
      </c>
      <c r="D1402" s="20">
        <v>11600000</v>
      </c>
      <c r="E1402" s="20">
        <v>9500000</v>
      </c>
      <c r="F1402" s="13" t="s">
        <v>4033</v>
      </c>
      <c r="G1402" s="20">
        <v>11600000</v>
      </c>
      <c r="H1402" s="20">
        <v>11252000</v>
      </c>
      <c r="I1402" s="20">
        <v>10904000</v>
      </c>
      <c r="J1402" s="20">
        <v>10440000</v>
      </c>
      <c r="K1402" s="25">
        <v>11690000</v>
      </c>
      <c r="L1402" s="20">
        <f t="shared" si="88"/>
        <v>90000</v>
      </c>
      <c r="M1402" s="22">
        <f t="shared" si="89"/>
        <v>0.81896551724137934</v>
      </c>
      <c r="N1402" s="23" t="str">
        <f>IFERROR(VLOOKUP(A1402,'[1]CT AR'!$1:$1048576,2,0),"")</f>
        <v/>
      </c>
      <c r="O1402" s="24" t="str">
        <f t="shared" ca="1" si="90"/>
        <v/>
      </c>
      <c r="P1402" t="str">
        <f t="shared" si="91"/>
        <v/>
      </c>
    </row>
    <row r="1403" spans="1:16" x14ac:dyDescent="0.3">
      <c r="A1403" t="s">
        <v>9613</v>
      </c>
      <c r="B1403" t="str">
        <f>IFERROR(VLOOKUP(A1403,'[1]TS Autopress'!$1:$1048576,2,0),"")</f>
        <v/>
      </c>
      <c r="C1403" s="19" t="str">
        <f>IFERROR(VLOOKUP(A1403,'[1]TS Autopress'!$1:$1048576,3,0),"")</f>
        <v/>
      </c>
      <c r="D1403" s="20">
        <v>24400000</v>
      </c>
      <c r="E1403" s="20">
        <v>19000000</v>
      </c>
      <c r="F1403" s="13" t="s">
        <v>5399</v>
      </c>
      <c r="G1403" s="20">
        <v>22692000</v>
      </c>
      <c r="H1403" s="20">
        <v>21960000</v>
      </c>
      <c r="I1403" s="20">
        <v>20740000</v>
      </c>
      <c r="J1403" s="20">
        <v>19520000</v>
      </c>
      <c r="K1403" s="25">
        <v>25990000</v>
      </c>
      <c r="L1403" s="20">
        <f t="shared" si="88"/>
        <v>1590000</v>
      </c>
      <c r="M1403" s="22">
        <f t="shared" si="89"/>
        <v>0.77868852459016391</v>
      </c>
      <c r="N1403" s="23" t="str">
        <f>IFERROR(VLOOKUP(A1403,'[1]CT AR'!$1:$1048576,2,0),"")</f>
        <v/>
      </c>
      <c r="O1403" s="24" t="str">
        <f t="shared" ca="1" si="90"/>
        <v/>
      </c>
      <c r="P1403" t="str">
        <f t="shared" si="91"/>
        <v/>
      </c>
    </row>
    <row r="1404" spans="1:16" x14ac:dyDescent="0.3">
      <c r="A1404" t="s">
        <v>5628</v>
      </c>
      <c r="B1404" t="str">
        <f>IFERROR(VLOOKUP(A1404,'[1]TS Autopress'!$1:$1048576,2,0),"")</f>
        <v/>
      </c>
      <c r="C1404" s="19" t="str">
        <f>IFERROR(VLOOKUP(A1404,'[1]TS Autopress'!$1:$1048576,3,0),"")</f>
        <v/>
      </c>
      <c r="D1404" s="20">
        <v>10000000</v>
      </c>
      <c r="E1404" s="20">
        <v>8700000</v>
      </c>
      <c r="F1404" s="13" t="s">
        <v>5399</v>
      </c>
      <c r="G1404" s="20">
        <v>9300000</v>
      </c>
      <c r="H1404" s="20">
        <v>9000000</v>
      </c>
      <c r="I1404" s="20">
        <v>8500000</v>
      </c>
      <c r="J1404" s="20">
        <v>8000000</v>
      </c>
      <c r="K1404" s="25">
        <v>10590000</v>
      </c>
      <c r="L1404" s="20">
        <f t="shared" si="88"/>
        <v>590000</v>
      </c>
      <c r="M1404" s="22">
        <f t="shared" si="89"/>
        <v>0.87</v>
      </c>
      <c r="N1404" s="23" t="str">
        <f>IFERROR(VLOOKUP(A1404,'[1]CT AR'!$1:$1048576,2,0),"")</f>
        <v/>
      </c>
      <c r="O1404" s="24" t="str">
        <f t="shared" ca="1" si="90"/>
        <v/>
      </c>
      <c r="P1404" t="str">
        <f t="shared" si="91"/>
        <v/>
      </c>
    </row>
    <row r="1405" spans="1:16" x14ac:dyDescent="0.3">
      <c r="A1405" t="s">
        <v>5628</v>
      </c>
      <c r="B1405" t="str">
        <f>IFERROR(VLOOKUP(A1405,'[1]TS Autopress'!$1:$1048576,2,0),"")</f>
        <v/>
      </c>
      <c r="C1405" s="19" t="str">
        <f>IFERROR(VLOOKUP(A1405,'[1]TS Autopress'!$1:$1048576,3,0),"")</f>
        <v/>
      </c>
      <c r="D1405" s="20">
        <v>10000000</v>
      </c>
      <c r="E1405" s="20">
        <v>7800000</v>
      </c>
      <c r="F1405" s="13" t="s">
        <v>5399</v>
      </c>
      <c r="G1405" s="20">
        <v>9300000</v>
      </c>
      <c r="H1405" s="20">
        <v>9000000</v>
      </c>
      <c r="I1405" s="20">
        <v>8500000</v>
      </c>
      <c r="J1405" s="20">
        <v>8000000</v>
      </c>
      <c r="K1405" s="25">
        <v>9490000</v>
      </c>
      <c r="L1405" s="20">
        <f t="shared" si="88"/>
        <v>-510000</v>
      </c>
      <c r="M1405" s="22">
        <f t="shared" si="89"/>
        <v>0.78</v>
      </c>
      <c r="N1405" s="23" t="str">
        <f>IFERROR(VLOOKUP(A1405,'[1]CT AR'!$1:$1048576,2,0),"")</f>
        <v/>
      </c>
      <c r="O1405" s="24" t="str">
        <f t="shared" ca="1" si="90"/>
        <v/>
      </c>
      <c r="P1405" t="str">
        <f t="shared" si="91"/>
        <v/>
      </c>
    </row>
    <row r="1406" spans="1:16" x14ac:dyDescent="0.3">
      <c r="A1406" t="s">
        <v>9617</v>
      </c>
      <c r="B1406" t="str">
        <f>IFERROR(VLOOKUP(A1406,'[1]TS Autopress'!$1:$1048576,2,0),"")</f>
        <v/>
      </c>
      <c r="C1406" s="19" t="str">
        <f>IFERROR(VLOOKUP(A1406,'[1]TS Autopress'!$1:$1048576,3,0),"")</f>
        <v/>
      </c>
      <c r="D1406" s="20">
        <v>18500000</v>
      </c>
      <c r="E1406" s="20">
        <v>14500000</v>
      </c>
      <c r="F1406" s="13" t="s">
        <v>5399</v>
      </c>
      <c r="G1406" s="20">
        <v>17205000</v>
      </c>
      <c r="H1406" s="20">
        <v>16650000</v>
      </c>
      <c r="I1406" s="20">
        <v>15725000</v>
      </c>
      <c r="J1406" s="20">
        <v>14800000</v>
      </c>
      <c r="K1406" s="25">
        <v>17990000</v>
      </c>
      <c r="L1406" s="20">
        <f t="shared" si="88"/>
        <v>-510000</v>
      </c>
      <c r="M1406" s="22">
        <f t="shared" si="89"/>
        <v>0.78378378378378377</v>
      </c>
      <c r="N1406" s="23" t="str">
        <f>IFERROR(VLOOKUP(A1406,'[1]CT AR'!$1:$1048576,2,0),"")</f>
        <v/>
      </c>
      <c r="O1406" s="24" t="str">
        <f t="shared" ca="1" si="90"/>
        <v/>
      </c>
      <c r="P1406" t="str">
        <f t="shared" si="91"/>
        <v/>
      </c>
    </row>
    <row r="1407" spans="1:16" x14ac:dyDescent="0.3">
      <c r="A1407" t="s">
        <v>9619</v>
      </c>
      <c r="B1407" t="str">
        <f>IFERROR(VLOOKUP(A1407,'[1]TS Autopress'!$1:$1048576,2,0),"")</f>
        <v/>
      </c>
      <c r="C1407" s="19" t="str">
        <f>IFERROR(VLOOKUP(A1407,'[1]TS Autopress'!$1:$1048576,3,0),"")</f>
        <v/>
      </c>
      <c r="D1407" s="20">
        <v>8400000</v>
      </c>
      <c r="E1407" s="20">
        <v>6000000</v>
      </c>
      <c r="F1407" s="13" t="s">
        <v>5399</v>
      </c>
      <c r="G1407" s="20">
        <v>7812000</v>
      </c>
      <c r="H1407" s="20">
        <v>7560000</v>
      </c>
      <c r="I1407" s="20">
        <v>7140000</v>
      </c>
      <c r="J1407" s="20">
        <v>6720000</v>
      </c>
      <c r="K1407" s="25">
        <v>8190000</v>
      </c>
      <c r="L1407" s="20">
        <f t="shared" si="88"/>
        <v>-210000</v>
      </c>
      <c r="M1407" s="22">
        <f t="shared" si="89"/>
        <v>0.7142857142857143</v>
      </c>
      <c r="N1407" s="23" t="str">
        <f>IFERROR(VLOOKUP(A1407,'[1]CT AR'!$1:$1048576,2,0),"")</f>
        <v/>
      </c>
      <c r="O1407" s="24" t="str">
        <f t="shared" ca="1" si="90"/>
        <v/>
      </c>
      <c r="P1407" t="str">
        <f t="shared" si="91"/>
        <v/>
      </c>
    </row>
    <row r="1408" spans="1:16" x14ac:dyDescent="0.3">
      <c r="A1408" t="s">
        <v>9622</v>
      </c>
      <c r="B1408" t="str">
        <f>IFERROR(VLOOKUP(A1408,'[1]TS Autopress'!$1:$1048576,2,0),"")</f>
        <v/>
      </c>
      <c r="C1408" s="19" t="str">
        <f>IFERROR(VLOOKUP(A1408,'[1]TS Autopress'!$1:$1048576,3,0),"")</f>
        <v/>
      </c>
      <c r="D1408" s="20">
        <v>8800000</v>
      </c>
      <c r="E1408" s="20">
        <v>7000000</v>
      </c>
      <c r="F1408" s="13" t="s">
        <v>5399</v>
      </c>
      <c r="G1408" s="20">
        <v>8184000</v>
      </c>
      <c r="H1408" s="20">
        <v>7920000</v>
      </c>
      <c r="I1408" s="20">
        <v>7480000</v>
      </c>
      <c r="J1408" s="20">
        <v>7040000</v>
      </c>
      <c r="K1408" s="25">
        <v>8790000</v>
      </c>
      <c r="L1408" s="20">
        <f t="shared" si="88"/>
        <v>-10000</v>
      </c>
      <c r="M1408" s="22">
        <f t="shared" si="89"/>
        <v>0.79545454545454541</v>
      </c>
      <c r="N1408" s="23" t="str">
        <f>IFERROR(VLOOKUP(A1408,'[1]CT AR'!$1:$1048576,2,0),"")</f>
        <v/>
      </c>
      <c r="O1408" s="24" t="str">
        <f t="shared" ca="1" si="90"/>
        <v/>
      </c>
      <c r="P1408" t="str">
        <f t="shared" si="91"/>
        <v/>
      </c>
    </row>
    <row r="1409" spans="1:16" x14ac:dyDescent="0.3">
      <c r="A1409" t="s">
        <v>9624</v>
      </c>
      <c r="B1409" t="str">
        <f>IFERROR(VLOOKUP(A1409,'[1]TS Autopress'!$1:$1048576,2,0),"")</f>
        <v/>
      </c>
      <c r="C1409" s="19" t="str">
        <f>IFERROR(VLOOKUP(A1409,'[1]TS Autopress'!$1:$1048576,3,0),"")</f>
        <v/>
      </c>
      <c r="D1409" s="20">
        <v>8600000</v>
      </c>
      <c r="E1409" s="20">
        <v>6600000</v>
      </c>
      <c r="F1409" s="13" t="s">
        <v>5399</v>
      </c>
      <c r="G1409" s="20">
        <v>7998000</v>
      </c>
      <c r="H1409" s="20">
        <v>7740000</v>
      </c>
      <c r="I1409" s="20">
        <v>7310000</v>
      </c>
      <c r="J1409" s="20">
        <v>6880000</v>
      </c>
      <c r="K1409" s="25">
        <v>8290000</v>
      </c>
      <c r="L1409" s="20">
        <f t="shared" si="88"/>
        <v>-310000</v>
      </c>
      <c r="M1409" s="22">
        <f t="shared" si="89"/>
        <v>0.76744186046511631</v>
      </c>
      <c r="N1409" s="23" t="str">
        <f>IFERROR(VLOOKUP(A1409,'[1]CT AR'!$1:$1048576,2,0),"")</f>
        <v/>
      </c>
      <c r="O1409" s="24" t="str">
        <f t="shared" ca="1" si="90"/>
        <v/>
      </c>
      <c r="P1409" t="str">
        <f t="shared" si="91"/>
        <v/>
      </c>
    </row>
    <row r="1410" spans="1:16" x14ac:dyDescent="0.3">
      <c r="A1410" t="s">
        <v>9628</v>
      </c>
      <c r="B1410" t="str">
        <f>IFERROR(VLOOKUP(A1410,'[1]TS Autopress'!$1:$1048576,2,0),"")</f>
        <v/>
      </c>
      <c r="C1410" s="19" t="str">
        <f>IFERROR(VLOOKUP(A1410,'[1]TS Autopress'!$1:$1048576,3,0),"")</f>
        <v/>
      </c>
      <c r="D1410" s="20">
        <v>7800000</v>
      </c>
      <c r="E1410" s="20">
        <v>6300000</v>
      </c>
      <c r="F1410" s="13" t="s">
        <v>5399</v>
      </c>
      <c r="G1410" s="20">
        <v>7254000</v>
      </c>
      <c r="H1410" s="20">
        <v>7020000</v>
      </c>
      <c r="I1410" s="20">
        <v>6630000</v>
      </c>
      <c r="J1410" s="20">
        <v>6240000</v>
      </c>
      <c r="K1410" s="25">
        <v>7790000</v>
      </c>
      <c r="L1410" s="20">
        <f t="shared" si="88"/>
        <v>-10000</v>
      </c>
      <c r="M1410" s="22">
        <f t="shared" si="89"/>
        <v>0.80769230769230771</v>
      </c>
      <c r="N1410" s="23" t="str">
        <f>IFERROR(VLOOKUP(A1410,'[1]CT AR'!$1:$1048576,2,0),"")</f>
        <v/>
      </c>
      <c r="O1410" s="24" t="str">
        <f t="shared" ca="1" si="90"/>
        <v/>
      </c>
      <c r="P1410" t="str">
        <f t="shared" si="91"/>
        <v/>
      </c>
    </row>
    <row r="1411" spans="1:16" x14ac:dyDescent="0.3">
      <c r="A1411" t="s">
        <v>9630</v>
      </c>
      <c r="B1411" t="str">
        <f>IFERROR(VLOOKUP(A1411,'[1]TS Autopress'!$1:$1048576,2,0),"")</f>
        <v/>
      </c>
      <c r="C1411" s="19" t="str">
        <f>IFERROR(VLOOKUP(A1411,'[1]TS Autopress'!$1:$1048576,3,0),"")</f>
        <v/>
      </c>
      <c r="D1411" s="20">
        <v>15700000</v>
      </c>
      <c r="E1411" s="20">
        <v>11700000</v>
      </c>
      <c r="F1411" s="13" t="s">
        <v>5399</v>
      </c>
      <c r="G1411" s="20">
        <v>14601000</v>
      </c>
      <c r="H1411" s="20">
        <v>14130000</v>
      </c>
      <c r="I1411" s="20">
        <v>13345000</v>
      </c>
      <c r="J1411" s="20">
        <v>12560000</v>
      </c>
      <c r="K1411" s="25">
        <v>14690000</v>
      </c>
      <c r="L1411" s="20">
        <f t="shared" si="88"/>
        <v>-1010000</v>
      </c>
      <c r="M1411" s="22">
        <f t="shared" si="89"/>
        <v>0.74522292993630568</v>
      </c>
      <c r="N1411" s="23" t="str">
        <f>IFERROR(VLOOKUP(A1411,'[1]CT AR'!$1:$1048576,2,0),"")</f>
        <v/>
      </c>
      <c r="O1411" s="24" t="str">
        <f t="shared" ca="1" si="90"/>
        <v/>
      </c>
      <c r="P1411" t="str">
        <f t="shared" si="91"/>
        <v/>
      </c>
    </row>
    <row r="1412" spans="1:16" x14ac:dyDescent="0.3">
      <c r="A1412" t="s">
        <v>9630</v>
      </c>
      <c r="B1412" t="str">
        <f>IFERROR(VLOOKUP(A1412,'[1]TS Autopress'!$1:$1048576,2,0),"")</f>
        <v/>
      </c>
      <c r="C1412" s="19" t="str">
        <f>IFERROR(VLOOKUP(A1412,'[1]TS Autopress'!$1:$1048576,3,0),"")</f>
        <v/>
      </c>
      <c r="D1412" s="20">
        <v>15700000</v>
      </c>
      <c r="E1412" s="20">
        <v>11500000</v>
      </c>
      <c r="F1412" s="13" t="s">
        <v>5399</v>
      </c>
      <c r="G1412" s="20">
        <v>14601000</v>
      </c>
      <c r="H1412" s="20">
        <v>14130000</v>
      </c>
      <c r="I1412" s="20">
        <v>13345000</v>
      </c>
      <c r="J1412" s="20">
        <v>12560000</v>
      </c>
      <c r="K1412" s="25">
        <v>13990000</v>
      </c>
      <c r="L1412" s="20">
        <f t="shared" si="88"/>
        <v>-1710000</v>
      </c>
      <c r="M1412" s="22">
        <f t="shared" si="89"/>
        <v>0.73248407643312097</v>
      </c>
      <c r="N1412" s="23" t="str">
        <f>IFERROR(VLOOKUP(A1412,'[1]CT AR'!$1:$1048576,2,0),"")</f>
        <v/>
      </c>
      <c r="O1412" s="24" t="str">
        <f t="shared" ca="1" si="90"/>
        <v/>
      </c>
      <c r="P1412" t="str">
        <f t="shared" si="91"/>
        <v/>
      </c>
    </row>
    <row r="1413" spans="1:16" x14ac:dyDescent="0.3">
      <c r="A1413" t="s">
        <v>9632</v>
      </c>
      <c r="B1413" t="str">
        <f>IFERROR(VLOOKUP(A1413,'[1]TS Autopress'!$1:$1048576,2,0),"")</f>
        <v/>
      </c>
      <c r="C1413" s="19" t="str">
        <f>IFERROR(VLOOKUP(A1413,'[1]TS Autopress'!$1:$1048576,3,0),"")</f>
        <v/>
      </c>
      <c r="D1413" s="20">
        <v>12600000</v>
      </c>
      <c r="E1413" s="20">
        <v>10000000</v>
      </c>
      <c r="F1413" s="13" t="s">
        <v>5399</v>
      </c>
      <c r="G1413" s="20">
        <v>11718000</v>
      </c>
      <c r="H1413" s="20">
        <v>11340000</v>
      </c>
      <c r="I1413" s="20">
        <v>10710000</v>
      </c>
      <c r="J1413" s="20">
        <v>10080000</v>
      </c>
      <c r="K1413" s="25">
        <v>11990000</v>
      </c>
      <c r="L1413" s="20">
        <f t="shared" si="88"/>
        <v>-610000</v>
      </c>
      <c r="M1413" s="22">
        <f t="shared" si="89"/>
        <v>0.79365079365079361</v>
      </c>
      <c r="N1413" s="23" t="str">
        <f>IFERROR(VLOOKUP(A1413,'[1]CT AR'!$1:$1048576,2,0),"")</f>
        <v/>
      </c>
      <c r="O1413" s="24" t="str">
        <f t="shared" ca="1" si="90"/>
        <v/>
      </c>
      <c r="P1413" t="str">
        <f t="shared" si="91"/>
        <v/>
      </c>
    </row>
    <row r="1414" spans="1:16" x14ac:dyDescent="0.3">
      <c r="A1414" t="s">
        <v>9635</v>
      </c>
      <c r="B1414" t="str">
        <f>IFERROR(VLOOKUP(A1414,'[1]TS Autopress'!$1:$1048576,2,0),"")</f>
        <v/>
      </c>
      <c r="C1414" s="19" t="str">
        <f>IFERROR(VLOOKUP(A1414,'[1]TS Autopress'!$1:$1048576,3,0),"")</f>
        <v/>
      </c>
      <c r="D1414" s="20">
        <v>9100000</v>
      </c>
      <c r="E1414" s="20">
        <v>7800000</v>
      </c>
      <c r="F1414" s="13" t="s">
        <v>5398</v>
      </c>
      <c r="G1414" s="20">
        <v>9373000</v>
      </c>
      <c r="H1414" s="20">
        <v>9100000</v>
      </c>
      <c r="I1414" s="20">
        <v>9009000</v>
      </c>
      <c r="J1414" s="20">
        <v>8463000</v>
      </c>
      <c r="K1414" s="25">
        <v>9390000</v>
      </c>
      <c r="L1414" s="20">
        <f t="shared" si="88"/>
        <v>290000</v>
      </c>
      <c r="M1414" s="22">
        <f t="shared" si="89"/>
        <v>0.8571428571428571</v>
      </c>
      <c r="N1414" s="23" t="str">
        <f>IFERROR(VLOOKUP(A1414,'[1]CT AR'!$1:$1048576,2,0),"")</f>
        <v/>
      </c>
      <c r="O1414" s="24" t="str">
        <f t="shared" ca="1" si="90"/>
        <v/>
      </c>
      <c r="P1414" t="str">
        <f t="shared" si="91"/>
        <v/>
      </c>
    </row>
    <row r="1415" spans="1:16" x14ac:dyDescent="0.3">
      <c r="A1415" t="s">
        <v>8713</v>
      </c>
      <c r="B1415" t="str">
        <f>IFERROR(VLOOKUP(A1415,'[1]TS Autopress'!$1:$1048576,2,0),"")</f>
        <v/>
      </c>
      <c r="C1415" s="19" t="str">
        <f>IFERROR(VLOOKUP(A1415,'[1]TS Autopress'!$1:$1048576,3,0),"")</f>
        <v/>
      </c>
      <c r="D1415" s="20">
        <v>13200000</v>
      </c>
      <c r="E1415" s="20">
        <v>10700000</v>
      </c>
      <c r="F1415" s="13" t="s">
        <v>5398</v>
      </c>
      <c r="G1415" s="20">
        <v>13596000</v>
      </c>
      <c r="H1415" s="20">
        <v>13200000</v>
      </c>
      <c r="I1415" s="20">
        <v>13068000</v>
      </c>
      <c r="J1415" s="20">
        <v>12276000</v>
      </c>
      <c r="K1415" s="25">
        <v>12790000</v>
      </c>
      <c r="L1415" s="20">
        <f t="shared" si="88"/>
        <v>-410000</v>
      </c>
      <c r="M1415" s="22">
        <f t="shared" si="89"/>
        <v>0.81060606060606055</v>
      </c>
      <c r="N1415" s="23" t="str">
        <f>IFERROR(VLOOKUP(A1415,'[1]CT AR'!$1:$1048576,2,0),"")</f>
        <v/>
      </c>
      <c r="O1415" s="24" t="str">
        <f t="shared" ca="1" si="90"/>
        <v/>
      </c>
      <c r="P1415" t="str">
        <f t="shared" si="91"/>
        <v/>
      </c>
    </row>
    <row r="1416" spans="1:16" x14ac:dyDescent="0.3">
      <c r="A1416" t="s">
        <v>9638</v>
      </c>
      <c r="B1416" t="str">
        <f>IFERROR(VLOOKUP(A1416,'[1]TS Autopress'!$1:$1048576,2,0),"")</f>
        <v/>
      </c>
      <c r="C1416" s="19" t="str">
        <f>IFERROR(VLOOKUP(A1416,'[1]TS Autopress'!$1:$1048576,3,0),"")</f>
        <v/>
      </c>
      <c r="D1416" s="20">
        <v>26400000</v>
      </c>
      <c r="E1416" s="20">
        <v>21000000</v>
      </c>
      <c r="F1416" s="13" t="s">
        <v>5398</v>
      </c>
      <c r="G1416" s="20">
        <v>27192000</v>
      </c>
      <c r="H1416" s="20">
        <v>26400000</v>
      </c>
      <c r="I1416" s="20">
        <v>26136000</v>
      </c>
      <c r="J1416" s="20">
        <v>24552000</v>
      </c>
      <c r="K1416" s="25">
        <v>25490000</v>
      </c>
      <c r="L1416" s="20">
        <f t="shared" si="88"/>
        <v>-910000</v>
      </c>
      <c r="M1416" s="22">
        <f t="shared" si="89"/>
        <v>0.79545454545454541</v>
      </c>
      <c r="N1416" s="23" t="str">
        <f>IFERROR(VLOOKUP(A1416,'[1]CT AR'!$1:$1048576,2,0),"")</f>
        <v/>
      </c>
      <c r="O1416" s="24" t="str">
        <f t="shared" ca="1" si="90"/>
        <v/>
      </c>
      <c r="P1416" t="str">
        <f t="shared" si="91"/>
        <v/>
      </c>
    </row>
    <row r="1417" spans="1:16" x14ac:dyDescent="0.3">
      <c r="A1417" t="s">
        <v>988</v>
      </c>
      <c r="B1417" t="str">
        <f>IFERROR(VLOOKUP(A1417,'[1]TS Autopress'!$1:$1048576,2,0),"")</f>
        <v/>
      </c>
      <c r="C1417" s="19" t="str">
        <f>IFERROR(VLOOKUP(A1417,'[1]TS Autopress'!$1:$1048576,3,0),"")</f>
        <v/>
      </c>
      <c r="D1417" s="20">
        <v>29600000</v>
      </c>
      <c r="E1417" s="20">
        <v>25500000</v>
      </c>
      <c r="F1417" s="13" t="s">
        <v>5398</v>
      </c>
      <c r="G1417" s="20">
        <v>30488000</v>
      </c>
      <c r="H1417" s="20">
        <v>29600000</v>
      </c>
      <c r="I1417" s="20">
        <v>29304000</v>
      </c>
      <c r="J1417" s="20">
        <v>27528000</v>
      </c>
      <c r="K1417" s="25">
        <v>30490000</v>
      </c>
      <c r="L1417" s="20">
        <f t="shared" si="88"/>
        <v>890000</v>
      </c>
      <c r="M1417" s="22">
        <f t="shared" si="89"/>
        <v>0.86148648648648651</v>
      </c>
      <c r="N1417" s="23">
        <f>IFERROR(VLOOKUP(A1417,'[1]CT AR'!$1:$1048576,2,0),"")</f>
        <v>45673.759027777778</v>
      </c>
      <c r="O1417" s="24">
        <f t="shared" ca="1" si="90"/>
        <v>521.2409722222219</v>
      </c>
      <c r="P1417" t="str">
        <f t="shared" si="91"/>
        <v>SOBRE MERCADO</v>
      </c>
    </row>
    <row r="1418" spans="1:16" x14ac:dyDescent="0.3">
      <c r="A1418" t="s">
        <v>9641</v>
      </c>
      <c r="B1418" t="str">
        <f>IFERROR(VLOOKUP(A1418,'[1]TS Autopress'!$1:$1048576,2,0),"")</f>
        <v/>
      </c>
      <c r="C1418" s="19" t="str">
        <f>IFERROR(VLOOKUP(A1418,'[1]TS Autopress'!$1:$1048576,3,0),"")</f>
        <v/>
      </c>
      <c r="D1418" s="20">
        <v>10900000</v>
      </c>
      <c r="E1418" s="20">
        <v>8200000</v>
      </c>
      <c r="F1418" s="13" t="s">
        <v>5398</v>
      </c>
      <c r="G1418" s="20">
        <v>11227000</v>
      </c>
      <c r="H1418" s="20">
        <v>10900000</v>
      </c>
      <c r="I1418" s="20">
        <v>10791000</v>
      </c>
      <c r="J1418" s="20">
        <v>10137000</v>
      </c>
      <c r="K1418" s="25">
        <v>10390000</v>
      </c>
      <c r="L1418" s="20">
        <f t="shared" si="88"/>
        <v>-510000</v>
      </c>
      <c r="M1418" s="22">
        <f t="shared" si="89"/>
        <v>0.75229357798165142</v>
      </c>
      <c r="N1418" s="23" t="str">
        <f>IFERROR(VLOOKUP(A1418,'[1]CT AR'!$1:$1048576,2,0),"")</f>
        <v/>
      </c>
      <c r="O1418" s="24" t="str">
        <f t="shared" ca="1" si="90"/>
        <v/>
      </c>
      <c r="P1418" t="str">
        <f t="shared" si="91"/>
        <v/>
      </c>
    </row>
    <row r="1419" spans="1:16" x14ac:dyDescent="0.3">
      <c r="A1419" t="s">
        <v>9644</v>
      </c>
      <c r="B1419" t="str">
        <f>IFERROR(VLOOKUP(A1419,'[1]TS Autopress'!$1:$1048576,2,0),"")</f>
        <v/>
      </c>
      <c r="C1419" s="19" t="str">
        <f>IFERROR(VLOOKUP(A1419,'[1]TS Autopress'!$1:$1048576,3,0),"")</f>
        <v/>
      </c>
      <c r="D1419" s="20">
        <v>17100000</v>
      </c>
      <c r="E1419" s="20">
        <v>14000000</v>
      </c>
      <c r="F1419" s="13" t="s">
        <v>5398</v>
      </c>
      <c r="G1419" s="20">
        <v>17613000</v>
      </c>
      <c r="H1419" s="20">
        <v>17100000</v>
      </c>
      <c r="I1419" s="20">
        <v>16929000</v>
      </c>
      <c r="J1419" s="20">
        <v>15903000</v>
      </c>
      <c r="K1419" s="25">
        <v>16990000</v>
      </c>
      <c r="L1419" s="20">
        <f t="shared" si="88"/>
        <v>-110000</v>
      </c>
      <c r="M1419" s="22">
        <f t="shared" si="89"/>
        <v>0.81871345029239762</v>
      </c>
      <c r="N1419" s="23" t="str">
        <f>IFERROR(VLOOKUP(A1419,'[1]CT AR'!$1:$1048576,2,0),"")</f>
        <v/>
      </c>
      <c r="O1419" s="24" t="str">
        <f t="shared" ca="1" si="90"/>
        <v/>
      </c>
      <c r="P1419" t="str">
        <f t="shared" si="91"/>
        <v/>
      </c>
    </row>
    <row r="1420" spans="1:16" x14ac:dyDescent="0.3">
      <c r="A1420" t="s">
        <v>1634</v>
      </c>
      <c r="B1420" t="str">
        <f>IFERROR(VLOOKUP(A1420,'[1]TS Autopress'!$1:$1048576,2,0),"")</f>
        <v/>
      </c>
      <c r="C1420" s="19" t="str">
        <f>IFERROR(VLOOKUP(A1420,'[1]TS Autopress'!$1:$1048576,3,0),"")</f>
        <v/>
      </c>
      <c r="D1420" s="20">
        <v>13900000</v>
      </c>
      <c r="E1420" s="20">
        <v>11500000</v>
      </c>
      <c r="F1420" s="13" t="s">
        <v>5398</v>
      </c>
      <c r="G1420" s="20">
        <v>14317000</v>
      </c>
      <c r="H1420" s="20">
        <v>13900000</v>
      </c>
      <c r="I1420" s="20">
        <v>13761000</v>
      </c>
      <c r="J1420" s="20">
        <v>12927000</v>
      </c>
      <c r="K1420" s="25">
        <v>13890000</v>
      </c>
      <c r="L1420" s="20">
        <f t="shared" si="88"/>
        <v>-10000</v>
      </c>
      <c r="M1420" s="22">
        <f t="shared" si="89"/>
        <v>0.82733812949640284</v>
      </c>
      <c r="N1420" s="23">
        <f>IFERROR(VLOOKUP(A1420,'[1]CT AR'!$1:$1048576,2,0),"")</f>
        <v>45337.50277777778</v>
      </c>
      <c r="O1420" s="24">
        <f t="shared" ca="1" si="90"/>
        <v>857.49722222222044</v>
      </c>
      <c r="P1420" t="str">
        <f t="shared" si="91"/>
        <v>BAJO MERCADO</v>
      </c>
    </row>
    <row r="1421" spans="1:16" x14ac:dyDescent="0.3">
      <c r="A1421" t="s">
        <v>9648</v>
      </c>
      <c r="B1421" t="str">
        <f>IFERROR(VLOOKUP(A1421,'[1]TS Autopress'!$1:$1048576,2,0),"")</f>
        <v/>
      </c>
      <c r="C1421" s="19" t="str">
        <f>IFERROR(VLOOKUP(A1421,'[1]TS Autopress'!$1:$1048576,3,0),"")</f>
        <v/>
      </c>
      <c r="D1421" s="20">
        <v>24100000</v>
      </c>
      <c r="E1421" s="20">
        <v>19000000</v>
      </c>
      <c r="F1421" s="13" t="s">
        <v>5399</v>
      </c>
      <c r="G1421" s="20">
        <v>22413000</v>
      </c>
      <c r="H1421" s="20">
        <v>21690000</v>
      </c>
      <c r="I1421" s="20">
        <v>20485000</v>
      </c>
      <c r="J1421" s="20">
        <v>19280000</v>
      </c>
      <c r="K1421" s="25">
        <v>22490000</v>
      </c>
      <c r="L1421" s="20">
        <f t="shared" si="88"/>
        <v>-1610000</v>
      </c>
      <c r="M1421" s="22">
        <f t="shared" si="89"/>
        <v>0.78838174273858919</v>
      </c>
      <c r="N1421" s="23" t="str">
        <f>IFERROR(VLOOKUP(A1421,'[1]CT AR'!$1:$1048576,2,0),"")</f>
        <v/>
      </c>
      <c r="O1421" s="24" t="str">
        <f t="shared" ca="1" si="90"/>
        <v/>
      </c>
      <c r="P1421" t="str">
        <f t="shared" si="91"/>
        <v/>
      </c>
    </row>
    <row r="1422" spans="1:16" x14ac:dyDescent="0.3">
      <c r="A1422" t="s">
        <v>9650</v>
      </c>
      <c r="B1422" t="str">
        <f>IFERROR(VLOOKUP(A1422,'[1]TS Autopress'!$1:$1048576,2,0),"")</f>
        <v/>
      </c>
      <c r="C1422" s="19" t="str">
        <f>IFERROR(VLOOKUP(A1422,'[1]TS Autopress'!$1:$1048576,3,0),"")</f>
        <v/>
      </c>
      <c r="D1422" s="20">
        <v>11100000</v>
      </c>
      <c r="E1422" s="20">
        <v>8300000</v>
      </c>
      <c r="F1422" s="13" t="s">
        <v>5399</v>
      </c>
      <c r="G1422" s="20">
        <v>10323000</v>
      </c>
      <c r="H1422" s="20">
        <v>9990000</v>
      </c>
      <c r="I1422" s="20">
        <v>9435000</v>
      </c>
      <c r="J1422" s="20">
        <v>8880000</v>
      </c>
      <c r="K1422" s="25">
        <v>10490000</v>
      </c>
      <c r="L1422" s="20">
        <f t="shared" si="88"/>
        <v>-610000</v>
      </c>
      <c r="M1422" s="22">
        <f t="shared" si="89"/>
        <v>0.74774774774774777</v>
      </c>
      <c r="N1422" s="23" t="str">
        <f>IFERROR(VLOOKUP(A1422,'[1]CT AR'!$1:$1048576,2,0),"")</f>
        <v/>
      </c>
      <c r="O1422" s="24" t="str">
        <f t="shared" ca="1" si="90"/>
        <v/>
      </c>
      <c r="P1422" t="str">
        <f t="shared" si="91"/>
        <v/>
      </c>
    </row>
    <row r="1423" spans="1:16" x14ac:dyDescent="0.3">
      <c r="A1423" t="s">
        <v>9653</v>
      </c>
      <c r="B1423" t="str">
        <f>IFERROR(VLOOKUP(A1423,'[1]TS Autopress'!$1:$1048576,2,0),"")</f>
        <v/>
      </c>
      <c r="C1423" s="19" t="str">
        <f>IFERROR(VLOOKUP(A1423,'[1]TS Autopress'!$1:$1048576,3,0),"")</f>
        <v/>
      </c>
      <c r="D1423" s="20">
        <v>9000000</v>
      </c>
      <c r="E1423" s="20">
        <v>7000000</v>
      </c>
      <c r="F1423" s="13" t="s">
        <v>5399</v>
      </c>
      <c r="G1423" s="20">
        <v>8370000</v>
      </c>
      <c r="H1423" s="20">
        <v>8100000</v>
      </c>
      <c r="I1423" s="20">
        <v>7650000</v>
      </c>
      <c r="J1423" s="20">
        <v>7200000</v>
      </c>
      <c r="K1423" s="25">
        <v>8990000</v>
      </c>
      <c r="L1423" s="20">
        <f t="shared" si="88"/>
        <v>-10000</v>
      </c>
      <c r="M1423" s="22">
        <f t="shared" si="89"/>
        <v>0.77777777777777779</v>
      </c>
      <c r="N1423" s="23" t="str">
        <f>IFERROR(VLOOKUP(A1423,'[1]CT AR'!$1:$1048576,2,0),"")</f>
        <v/>
      </c>
      <c r="O1423" s="24" t="str">
        <f t="shared" ca="1" si="90"/>
        <v/>
      </c>
      <c r="P1423" t="str">
        <f t="shared" si="91"/>
        <v/>
      </c>
    </row>
    <row r="1424" spans="1:16" x14ac:dyDescent="0.3">
      <c r="A1424" t="s">
        <v>9656</v>
      </c>
      <c r="B1424" t="str">
        <f>IFERROR(VLOOKUP(A1424,'[1]TS Autopress'!$1:$1048576,2,0),"")</f>
        <v/>
      </c>
      <c r="C1424" s="19" t="str">
        <f>IFERROR(VLOOKUP(A1424,'[1]TS Autopress'!$1:$1048576,3,0),"")</f>
        <v/>
      </c>
      <c r="D1424" s="20">
        <v>7900000</v>
      </c>
      <c r="E1424" s="20">
        <v>6400000</v>
      </c>
      <c r="F1424" s="13" t="s">
        <v>5399</v>
      </c>
      <c r="G1424" s="20">
        <v>7347000</v>
      </c>
      <c r="H1424" s="20">
        <v>7110000</v>
      </c>
      <c r="I1424" s="20">
        <v>6715000</v>
      </c>
      <c r="J1424" s="20">
        <v>6320000</v>
      </c>
      <c r="K1424" s="25">
        <v>8190000</v>
      </c>
      <c r="L1424" s="20">
        <f t="shared" si="88"/>
        <v>290000</v>
      </c>
      <c r="M1424" s="22">
        <f t="shared" si="89"/>
        <v>0.810126582278481</v>
      </c>
      <c r="N1424" s="23" t="str">
        <f>IFERROR(VLOOKUP(A1424,'[1]CT AR'!$1:$1048576,2,0),"")</f>
        <v/>
      </c>
      <c r="O1424" s="24" t="str">
        <f t="shared" ca="1" si="90"/>
        <v/>
      </c>
      <c r="P1424" t="str">
        <f t="shared" si="91"/>
        <v/>
      </c>
    </row>
    <row r="1425" spans="1:16" x14ac:dyDescent="0.3">
      <c r="A1425" t="s">
        <v>9659</v>
      </c>
      <c r="B1425" t="str">
        <f>IFERROR(VLOOKUP(A1425,'[1]TS Autopress'!$1:$1048576,2,0),"")</f>
        <v/>
      </c>
      <c r="C1425" s="19" t="str">
        <f>IFERROR(VLOOKUP(A1425,'[1]TS Autopress'!$1:$1048576,3,0),"")</f>
        <v/>
      </c>
      <c r="D1425" s="20">
        <v>28900000</v>
      </c>
      <c r="E1425" s="20">
        <v>22500000</v>
      </c>
      <c r="F1425" s="13" t="s">
        <v>5399</v>
      </c>
      <c r="G1425" s="20">
        <v>26877000</v>
      </c>
      <c r="H1425" s="20">
        <v>26010000</v>
      </c>
      <c r="I1425" s="20">
        <v>24565000</v>
      </c>
      <c r="J1425" s="20">
        <v>23120000</v>
      </c>
      <c r="K1425" s="25">
        <v>27990000</v>
      </c>
      <c r="L1425" s="20">
        <f t="shared" ref="L1425:L1488" si="92">K1425-D1425</f>
        <v>-910000</v>
      </c>
      <c r="M1425" s="22">
        <f t="shared" ref="M1425:M1488" si="93">E1425/D1425</f>
        <v>0.77854671280276821</v>
      </c>
      <c r="N1425" s="23" t="str">
        <f>IFERROR(VLOOKUP(A1425,'[1]CT AR'!$1:$1048576,2,0),"")</f>
        <v/>
      </c>
      <c r="O1425" s="24" t="str">
        <f t="shared" ref="O1425:O1488" ca="1" si="94">IF(N1425="","",TODAY()-N1425)</f>
        <v/>
      </c>
      <c r="P1425" t="str">
        <f t="shared" ref="P1425:P1488" si="95">IF(N1425="", "", IF(K1425 &gt; D1425, "SOBRE MERCADO", IF(K1425 &lt; D1425, "BAJO MERCADO", "ALINEADO")))</f>
        <v/>
      </c>
    </row>
    <row r="1426" spans="1:16" x14ac:dyDescent="0.3">
      <c r="A1426" t="s">
        <v>9661</v>
      </c>
      <c r="B1426" t="str">
        <f>IFERROR(VLOOKUP(A1426,'[1]TS Autopress'!$1:$1048576,2,0),"")</f>
        <v/>
      </c>
      <c r="C1426" s="19" t="str">
        <f>IFERROR(VLOOKUP(A1426,'[1]TS Autopress'!$1:$1048576,3,0),"")</f>
        <v/>
      </c>
      <c r="D1426" s="20">
        <v>13000000</v>
      </c>
      <c r="E1426" s="20">
        <v>10800000</v>
      </c>
      <c r="F1426" s="13" t="s">
        <v>4033</v>
      </c>
      <c r="G1426" s="20">
        <v>13000000</v>
      </c>
      <c r="H1426" s="20">
        <v>12610000</v>
      </c>
      <c r="I1426" s="20">
        <v>12220000</v>
      </c>
      <c r="J1426" s="20">
        <v>11700000</v>
      </c>
      <c r="K1426" s="25">
        <v>12990000</v>
      </c>
      <c r="L1426" s="20">
        <f t="shared" si="92"/>
        <v>-10000</v>
      </c>
      <c r="M1426" s="22">
        <f t="shared" si="93"/>
        <v>0.83076923076923082</v>
      </c>
      <c r="N1426" s="23" t="str">
        <f>IFERROR(VLOOKUP(A1426,'[1]CT AR'!$1:$1048576,2,0),"")</f>
        <v/>
      </c>
      <c r="O1426" s="24" t="str">
        <f t="shared" ca="1" si="94"/>
        <v/>
      </c>
      <c r="P1426" t="str">
        <f t="shared" si="95"/>
        <v/>
      </c>
    </row>
    <row r="1427" spans="1:16" x14ac:dyDescent="0.3">
      <c r="A1427" t="s">
        <v>9663</v>
      </c>
      <c r="B1427" t="str">
        <f>IFERROR(VLOOKUP(A1427,'[1]TS Autopress'!$1:$1048576,2,0),"")</f>
        <v/>
      </c>
      <c r="C1427" s="19" t="str">
        <f>IFERROR(VLOOKUP(A1427,'[1]TS Autopress'!$1:$1048576,3,0),"")</f>
        <v/>
      </c>
      <c r="D1427" s="20">
        <v>8900000</v>
      </c>
      <c r="E1427" s="20">
        <v>7500000</v>
      </c>
      <c r="F1427" s="13" t="s">
        <v>5398</v>
      </c>
      <c r="G1427" s="20">
        <v>9167000</v>
      </c>
      <c r="H1427" s="20">
        <v>8900000</v>
      </c>
      <c r="I1427" s="20">
        <v>8811000</v>
      </c>
      <c r="J1427" s="20">
        <v>8277000</v>
      </c>
      <c r="K1427" s="25">
        <v>9190000</v>
      </c>
      <c r="L1427" s="20">
        <f t="shared" si="92"/>
        <v>290000</v>
      </c>
      <c r="M1427" s="22">
        <f t="shared" si="93"/>
        <v>0.84269662921348309</v>
      </c>
      <c r="N1427" s="23" t="str">
        <f>IFERROR(VLOOKUP(A1427,'[1]CT AR'!$1:$1048576,2,0),"")</f>
        <v/>
      </c>
      <c r="O1427" s="24" t="str">
        <f t="shared" ca="1" si="94"/>
        <v/>
      </c>
      <c r="P1427" t="str">
        <f t="shared" si="95"/>
        <v/>
      </c>
    </row>
    <row r="1428" spans="1:16" x14ac:dyDescent="0.3">
      <c r="A1428" t="s">
        <v>9665</v>
      </c>
      <c r="B1428" t="str">
        <f>IFERROR(VLOOKUP(A1428,'[1]TS Autopress'!$1:$1048576,2,0),"")</f>
        <v/>
      </c>
      <c r="C1428" s="19" t="str">
        <f>IFERROR(VLOOKUP(A1428,'[1]TS Autopress'!$1:$1048576,3,0),"")</f>
        <v/>
      </c>
      <c r="D1428" s="20">
        <v>24100000</v>
      </c>
      <c r="E1428" s="20">
        <v>21800000</v>
      </c>
      <c r="F1428" s="13" t="s">
        <v>5398</v>
      </c>
      <c r="G1428" s="20">
        <v>24823000</v>
      </c>
      <c r="H1428" s="20">
        <v>24100000</v>
      </c>
      <c r="I1428" s="20">
        <v>23859000</v>
      </c>
      <c r="J1428" s="20">
        <v>22413000</v>
      </c>
      <c r="K1428" s="25">
        <v>24990000</v>
      </c>
      <c r="L1428" s="20">
        <f t="shared" si="92"/>
        <v>890000</v>
      </c>
      <c r="M1428" s="22">
        <f t="shared" si="93"/>
        <v>0.9045643153526971</v>
      </c>
      <c r="N1428" s="23" t="str">
        <f>IFERROR(VLOOKUP(A1428,'[1]CT AR'!$1:$1048576,2,0),"")</f>
        <v/>
      </c>
      <c r="O1428" s="24" t="str">
        <f t="shared" ca="1" si="94"/>
        <v/>
      </c>
      <c r="P1428" t="str">
        <f t="shared" si="95"/>
        <v/>
      </c>
    </row>
    <row r="1429" spans="1:16" x14ac:dyDescent="0.3">
      <c r="A1429" t="s">
        <v>9667</v>
      </c>
      <c r="B1429" t="str">
        <f>IFERROR(VLOOKUP(A1429,'[1]TS Autopress'!$1:$1048576,2,0),"")</f>
        <v/>
      </c>
      <c r="C1429" s="19" t="str">
        <f>IFERROR(VLOOKUP(A1429,'[1]TS Autopress'!$1:$1048576,3,0),"")</f>
        <v/>
      </c>
      <c r="D1429" s="20">
        <v>8500000</v>
      </c>
      <c r="E1429" s="20">
        <v>6800000</v>
      </c>
      <c r="F1429" s="13" t="s">
        <v>5398</v>
      </c>
      <c r="G1429" s="20">
        <v>8755000</v>
      </c>
      <c r="H1429" s="20">
        <v>8500000</v>
      </c>
      <c r="I1429" s="20">
        <v>8415000</v>
      </c>
      <c r="J1429" s="20">
        <v>7905000</v>
      </c>
      <c r="K1429" s="25">
        <v>7990000</v>
      </c>
      <c r="L1429" s="20">
        <f t="shared" si="92"/>
        <v>-510000</v>
      </c>
      <c r="M1429" s="22">
        <f t="shared" si="93"/>
        <v>0.8</v>
      </c>
      <c r="N1429" s="23" t="str">
        <f>IFERROR(VLOOKUP(A1429,'[1]CT AR'!$1:$1048576,2,0),"")</f>
        <v/>
      </c>
      <c r="O1429" s="24" t="str">
        <f t="shared" ca="1" si="94"/>
        <v/>
      </c>
      <c r="P1429" t="str">
        <f t="shared" si="95"/>
        <v/>
      </c>
    </row>
    <row r="1430" spans="1:16" x14ac:dyDescent="0.3">
      <c r="A1430" t="s">
        <v>9670</v>
      </c>
      <c r="B1430" t="str">
        <f>IFERROR(VLOOKUP(A1430,'[1]TS Autopress'!$1:$1048576,2,0),"")</f>
        <v/>
      </c>
      <c r="C1430" s="19" t="str">
        <f>IFERROR(VLOOKUP(A1430,'[1]TS Autopress'!$1:$1048576,3,0),"")</f>
        <v/>
      </c>
      <c r="D1430" s="20">
        <v>21700000</v>
      </c>
      <c r="E1430" s="20">
        <v>17000000</v>
      </c>
      <c r="F1430" s="13" t="s">
        <v>4033</v>
      </c>
      <c r="G1430" s="20">
        <v>21700000</v>
      </c>
      <c r="H1430" s="20">
        <v>21049000</v>
      </c>
      <c r="I1430" s="20">
        <v>20398000</v>
      </c>
      <c r="J1430" s="20">
        <v>19530000</v>
      </c>
      <c r="K1430" s="25">
        <v>20990000</v>
      </c>
      <c r="L1430" s="20">
        <f t="shared" si="92"/>
        <v>-710000</v>
      </c>
      <c r="M1430" s="22">
        <f t="shared" si="93"/>
        <v>0.78341013824884798</v>
      </c>
      <c r="N1430" s="23" t="str">
        <f>IFERROR(VLOOKUP(A1430,'[1]CT AR'!$1:$1048576,2,0),"")</f>
        <v/>
      </c>
      <c r="O1430" s="24" t="str">
        <f t="shared" ca="1" si="94"/>
        <v/>
      </c>
      <c r="P1430" t="str">
        <f t="shared" si="95"/>
        <v/>
      </c>
    </row>
    <row r="1431" spans="1:16" x14ac:dyDescent="0.3">
      <c r="A1431" t="s">
        <v>1097</v>
      </c>
      <c r="B1431" t="str">
        <f>IFERROR(VLOOKUP(A1431,'[1]TS Autopress'!$1:$1048576,2,0),"")</f>
        <v/>
      </c>
      <c r="C1431" s="19" t="str">
        <f>IFERROR(VLOOKUP(A1431,'[1]TS Autopress'!$1:$1048576,3,0),"")</f>
        <v/>
      </c>
      <c r="D1431" s="20">
        <v>11100000</v>
      </c>
      <c r="E1431" s="20">
        <v>8500000</v>
      </c>
      <c r="F1431" s="13" t="s">
        <v>4033</v>
      </c>
      <c r="G1431" s="20">
        <v>11100000</v>
      </c>
      <c r="H1431" s="20">
        <v>10767000</v>
      </c>
      <c r="I1431" s="20">
        <v>10434000</v>
      </c>
      <c r="J1431" s="20">
        <v>9990000</v>
      </c>
      <c r="K1431" s="25">
        <v>10590000</v>
      </c>
      <c r="L1431" s="20">
        <f t="shared" si="92"/>
        <v>-510000</v>
      </c>
      <c r="M1431" s="22">
        <f t="shared" si="93"/>
        <v>0.76576576576576572</v>
      </c>
      <c r="N1431" s="23">
        <f>IFERROR(VLOOKUP(A1431,'[1]CT AR'!$1:$1048576,2,0),"")</f>
        <v>45618.75</v>
      </c>
      <c r="O1431" s="24">
        <f t="shared" ca="1" si="94"/>
        <v>576.25</v>
      </c>
      <c r="P1431" t="str">
        <f t="shared" si="95"/>
        <v>BAJO MERCADO</v>
      </c>
    </row>
    <row r="1432" spans="1:16" x14ac:dyDescent="0.3">
      <c r="A1432" t="s">
        <v>5596</v>
      </c>
      <c r="B1432" t="str">
        <f>IFERROR(VLOOKUP(A1432,'[1]TS Autopress'!$1:$1048576,2,0),"")</f>
        <v/>
      </c>
      <c r="C1432" s="19" t="str">
        <f>IFERROR(VLOOKUP(A1432,'[1]TS Autopress'!$1:$1048576,3,0),"")</f>
        <v/>
      </c>
      <c r="D1432" s="20">
        <v>14000000</v>
      </c>
      <c r="E1432" s="20">
        <v>10500000</v>
      </c>
      <c r="F1432" s="13" t="s">
        <v>4033</v>
      </c>
      <c r="G1432" s="20">
        <v>14000000</v>
      </c>
      <c r="H1432" s="20">
        <v>13580000</v>
      </c>
      <c r="I1432" s="20">
        <v>13160000</v>
      </c>
      <c r="J1432" s="20">
        <v>12600000</v>
      </c>
      <c r="K1432" s="25">
        <v>12990000</v>
      </c>
      <c r="L1432" s="20">
        <f t="shared" si="92"/>
        <v>-1010000</v>
      </c>
      <c r="M1432" s="22">
        <f t="shared" si="93"/>
        <v>0.75</v>
      </c>
      <c r="N1432" s="23" t="str">
        <f>IFERROR(VLOOKUP(A1432,'[1]CT AR'!$1:$1048576,2,0),"")</f>
        <v/>
      </c>
      <c r="O1432" s="24" t="str">
        <f t="shared" ca="1" si="94"/>
        <v/>
      </c>
      <c r="P1432" t="str">
        <f t="shared" si="95"/>
        <v/>
      </c>
    </row>
    <row r="1433" spans="1:16" x14ac:dyDescent="0.3">
      <c r="A1433" t="s">
        <v>9675</v>
      </c>
      <c r="B1433" t="str">
        <f>IFERROR(VLOOKUP(A1433,'[1]TS Autopress'!$1:$1048576,2,0),"")</f>
        <v/>
      </c>
      <c r="C1433" s="19" t="str">
        <f>IFERROR(VLOOKUP(A1433,'[1]TS Autopress'!$1:$1048576,3,0),"")</f>
        <v/>
      </c>
      <c r="D1433" s="20">
        <v>9000000</v>
      </c>
      <c r="E1433" s="20">
        <v>7800000</v>
      </c>
      <c r="F1433" s="13" t="s">
        <v>5398</v>
      </c>
      <c r="G1433" s="20">
        <v>9270000</v>
      </c>
      <c r="H1433" s="20">
        <v>9000000</v>
      </c>
      <c r="I1433" s="20">
        <v>8910000</v>
      </c>
      <c r="J1433" s="20">
        <v>8370000</v>
      </c>
      <c r="K1433" s="25">
        <v>9290000</v>
      </c>
      <c r="L1433" s="20">
        <f t="shared" si="92"/>
        <v>290000</v>
      </c>
      <c r="M1433" s="22">
        <f t="shared" si="93"/>
        <v>0.8666666666666667</v>
      </c>
      <c r="N1433" s="23" t="str">
        <f>IFERROR(VLOOKUP(A1433,'[1]CT AR'!$1:$1048576,2,0),"")</f>
        <v/>
      </c>
      <c r="O1433" s="24" t="str">
        <f t="shared" ca="1" si="94"/>
        <v/>
      </c>
      <c r="P1433" t="str">
        <f t="shared" si="95"/>
        <v/>
      </c>
    </row>
    <row r="1434" spans="1:16" x14ac:dyDescent="0.3">
      <c r="A1434" t="s">
        <v>9677</v>
      </c>
      <c r="B1434" t="str">
        <f>IFERROR(VLOOKUP(A1434,'[1]TS Autopress'!$1:$1048576,2,0),"")</f>
        <v/>
      </c>
      <c r="C1434" s="19" t="str">
        <f>IFERROR(VLOOKUP(A1434,'[1]TS Autopress'!$1:$1048576,3,0),"")</f>
        <v/>
      </c>
      <c r="D1434" s="20">
        <v>13500000</v>
      </c>
      <c r="E1434" s="20">
        <v>10400000</v>
      </c>
      <c r="F1434" s="13" t="s">
        <v>5398</v>
      </c>
      <c r="G1434" s="20">
        <v>13905000</v>
      </c>
      <c r="H1434" s="20">
        <v>13500000</v>
      </c>
      <c r="I1434" s="20">
        <v>13365000</v>
      </c>
      <c r="J1434" s="20">
        <v>12555000</v>
      </c>
      <c r="K1434" s="25">
        <v>12590000</v>
      </c>
      <c r="L1434" s="20">
        <f t="shared" si="92"/>
        <v>-910000</v>
      </c>
      <c r="M1434" s="22">
        <f t="shared" si="93"/>
        <v>0.77037037037037037</v>
      </c>
      <c r="N1434" s="23" t="str">
        <f>IFERROR(VLOOKUP(A1434,'[1]CT AR'!$1:$1048576,2,0),"")</f>
        <v/>
      </c>
      <c r="O1434" s="24" t="str">
        <f t="shared" ca="1" si="94"/>
        <v/>
      </c>
      <c r="P1434" t="str">
        <f t="shared" si="95"/>
        <v/>
      </c>
    </row>
    <row r="1435" spans="1:16" x14ac:dyDescent="0.3">
      <c r="A1435" t="s">
        <v>9681</v>
      </c>
      <c r="B1435" t="str">
        <f>IFERROR(VLOOKUP(A1435,'[1]TS Autopress'!$1:$1048576,2,0),"")</f>
        <v/>
      </c>
      <c r="C1435" s="19" t="str">
        <f>IFERROR(VLOOKUP(A1435,'[1]TS Autopress'!$1:$1048576,3,0),"")</f>
        <v/>
      </c>
      <c r="D1435" s="20">
        <v>27300000</v>
      </c>
      <c r="E1435" s="20">
        <v>22500000</v>
      </c>
      <c r="F1435" s="13" t="s">
        <v>5399</v>
      </c>
      <c r="G1435" s="20">
        <v>25389000</v>
      </c>
      <c r="H1435" s="20">
        <v>24570000</v>
      </c>
      <c r="I1435" s="20">
        <v>23205000</v>
      </c>
      <c r="J1435" s="20">
        <v>21840000</v>
      </c>
      <c r="K1435" s="25">
        <v>27290000</v>
      </c>
      <c r="L1435" s="20">
        <f t="shared" si="92"/>
        <v>-10000</v>
      </c>
      <c r="M1435" s="22">
        <f t="shared" si="93"/>
        <v>0.82417582417582413</v>
      </c>
      <c r="N1435" s="23" t="str">
        <f>IFERROR(VLOOKUP(A1435,'[1]CT AR'!$1:$1048576,2,0),"")</f>
        <v/>
      </c>
      <c r="O1435" s="24" t="str">
        <f t="shared" ca="1" si="94"/>
        <v/>
      </c>
      <c r="P1435" t="str">
        <f t="shared" si="95"/>
        <v/>
      </c>
    </row>
    <row r="1436" spans="1:16" x14ac:dyDescent="0.3">
      <c r="A1436" t="s">
        <v>9683</v>
      </c>
      <c r="B1436" t="str">
        <f>IFERROR(VLOOKUP(A1436,'[1]TS Autopress'!$1:$1048576,2,0),"")</f>
        <v/>
      </c>
      <c r="C1436" s="19" t="str">
        <f>IFERROR(VLOOKUP(A1436,'[1]TS Autopress'!$1:$1048576,3,0),"")</f>
        <v/>
      </c>
      <c r="D1436" s="20">
        <v>8100000</v>
      </c>
      <c r="E1436" s="20">
        <v>6800000</v>
      </c>
      <c r="F1436" s="13" t="s">
        <v>5398</v>
      </c>
      <c r="G1436" s="20">
        <v>8343000</v>
      </c>
      <c r="H1436" s="20">
        <v>8100000</v>
      </c>
      <c r="I1436" s="20">
        <v>8019000</v>
      </c>
      <c r="J1436" s="20">
        <v>7533000</v>
      </c>
      <c r="K1436" s="25">
        <v>8390000</v>
      </c>
      <c r="L1436" s="20">
        <f t="shared" si="92"/>
        <v>290000</v>
      </c>
      <c r="M1436" s="22">
        <f t="shared" si="93"/>
        <v>0.83950617283950613</v>
      </c>
      <c r="N1436" s="23" t="str">
        <f>IFERROR(VLOOKUP(A1436,'[1]CT AR'!$1:$1048576,2,0),"")</f>
        <v/>
      </c>
      <c r="O1436" s="24" t="str">
        <f t="shared" ca="1" si="94"/>
        <v/>
      </c>
      <c r="P1436" t="str">
        <f t="shared" si="95"/>
        <v/>
      </c>
    </row>
    <row r="1437" spans="1:16" x14ac:dyDescent="0.3">
      <c r="A1437" t="s">
        <v>10168</v>
      </c>
      <c r="B1437" t="str">
        <f>IFERROR(VLOOKUP(A1437,'[1]TS Autopress'!$1:$1048576,2,0),"")</f>
        <v/>
      </c>
      <c r="C1437" s="19" t="str">
        <f>IFERROR(VLOOKUP(A1437,'[1]TS Autopress'!$1:$1048576,3,0),"")</f>
        <v/>
      </c>
      <c r="D1437" s="20">
        <v>24000000</v>
      </c>
      <c r="E1437" s="20">
        <v>19400000</v>
      </c>
      <c r="F1437" s="13" t="s">
        <v>4033</v>
      </c>
      <c r="G1437" s="20">
        <v>24000000</v>
      </c>
      <c r="H1437" s="20">
        <v>23280000</v>
      </c>
      <c r="I1437" s="20">
        <v>22560000</v>
      </c>
      <c r="J1437" s="20">
        <v>21600000</v>
      </c>
      <c r="K1437" s="25">
        <v>23990000</v>
      </c>
      <c r="L1437" s="20">
        <f t="shared" si="92"/>
        <v>-10000</v>
      </c>
      <c r="M1437" s="22">
        <f t="shared" si="93"/>
        <v>0.80833333333333335</v>
      </c>
      <c r="N1437" s="23" t="str">
        <f>IFERROR(VLOOKUP(A1437,'[1]CT AR'!$1:$1048576,2,0),"")</f>
        <v/>
      </c>
      <c r="O1437" s="24" t="str">
        <f t="shared" ca="1" si="94"/>
        <v/>
      </c>
      <c r="P1437" t="str">
        <f t="shared" si="95"/>
        <v/>
      </c>
    </row>
    <row r="1438" spans="1:16" x14ac:dyDescent="0.3">
      <c r="A1438" t="s">
        <v>9686</v>
      </c>
      <c r="B1438" t="str">
        <f>IFERROR(VLOOKUP(A1438,'[1]TS Autopress'!$1:$1048576,2,0),"")</f>
        <v/>
      </c>
      <c r="C1438" s="19" t="str">
        <f>IFERROR(VLOOKUP(A1438,'[1]TS Autopress'!$1:$1048576,3,0),"")</f>
        <v/>
      </c>
      <c r="D1438" s="20">
        <v>17100000</v>
      </c>
      <c r="E1438" s="20">
        <v>13800000</v>
      </c>
      <c r="F1438" s="13" t="s">
        <v>4033</v>
      </c>
      <c r="G1438" s="20">
        <v>17100000</v>
      </c>
      <c r="H1438" s="20">
        <v>16587000</v>
      </c>
      <c r="I1438" s="20">
        <v>16074000</v>
      </c>
      <c r="J1438" s="20">
        <v>15390000</v>
      </c>
      <c r="K1438" s="25">
        <v>16990000</v>
      </c>
      <c r="L1438" s="20">
        <f t="shared" si="92"/>
        <v>-110000</v>
      </c>
      <c r="M1438" s="22">
        <f t="shared" si="93"/>
        <v>0.80701754385964908</v>
      </c>
      <c r="N1438" s="23" t="str">
        <f>IFERROR(VLOOKUP(A1438,'[1]CT AR'!$1:$1048576,2,0),"")</f>
        <v/>
      </c>
      <c r="O1438" s="24" t="str">
        <f t="shared" ca="1" si="94"/>
        <v/>
      </c>
      <c r="P1438" t="str">
        <f t="shared" si="95"/>
        <v/>
      </c>
    </row>
    <row r="1439" spans="1:16" x14ac:dyDescent="0.3">
      <c r="A1439" t="s">
        <v>9688</v>
      </c>
      <c r="B1439" t="str">
        <f>IFERROR(VLOOKUP(A1439,'[1]TS Autopress'!$1:$1048576,2,0),"")</f>
        <v/>
      </c>
      <c r="C1439" s="19" t="str">
        <f>IFERROR(VLOOKUP(A1439,'[1]TS Autopress'!$1:$1048576,3,0),"")</f>
        <v/>
      </c>
      <c r="D1439" s="20">
        <v>12000000</v>
      </c>
      <c r="E1439" s="20">
        <v>9000000</v>
      </c>
      <c r="F1439" s="13" t="s">
        <v>5399</v>
      </c>
      <c r="G1439" s="20">
        <v>11160000</v>
      </c>
      <c r="H1439" s="20">
        <v>10800000</v>
      </c>
      <c r="I1439" s="20">
        <v>10200000</v>
      </c>
      <c r="J1439" s="20">
        <v>9600000</v>
      </c>
      <c r="K1439" s="25">
        <v>10990000</v>
      </c>
      <c r="L1439" s="20">
        <f t="shared" si="92"/>
        <v>-1010000</v>
      </c>
      <c r="M1439" s="22">
        <f t="shared" si="93"/>
        <v>0.75</v>
      </c>
      <c r="N1439" s="23" t="str">
        <f>IFERROR(VLOOKUP(A1439,'[1]CT AR'!$1:$1048576,2,0),"")</f>
        <v/>
      </c>
      <c r="O1439" s="24" t="str">
        <f t="shared" ca="1" si="94"/>
        <v/>
      </c>
      <c r="P1439" t="str">
        <f t="shared" si="95"/>
        <v/>
      </c>
    </row>
    <row r="1440" spans="1:16" x14ac:dyDescent="0.3">
      <c r="A1440" t="s">
        <v>8712</v>
      </c>
      <c r="B1440" t="str">
        <f>IFERROR(VLOOKUP(A1440,'[1]TS Autopress'!$1:$1048576,2,0),"")</f>
        <v/>
      </c>
      <c r="C1440" s="19" t="str">
        <f>IFERROR(VLOOKUP(A1440,'[1]TS Autopress'!$1:$1048576,3,0),"")</f>
        <v/>
      </c>
      <c r="D1440" s="20">
        <v>17400000</v>
      </c>
      <c r="E1440" s="20">
        <v>15000000</v>
      </c>
      <c r="F1440" s="13" t="s">
        <v>5399</v>
      </c>
      <c r="G1440" s="20">
        <v>16182000</v>
      </c>
      <c r="H1440" s="20">
        <v>15660000</v>
      </c>
      <c r="I1440" s="20">
        <v>14790000</v>
      </c>
      <c r="J1440" s="20">
        <v>13920000</v>
      </c>
      <c r="K1440" s="25">
        <v>17490000</v>
      </c>
      <c r="L1440" s="20">
        <f t="shared" si="92"/>
        <v>90000</v>
      </c>
      <c r="M1440" s="22">
        <f t="shared" si="93"/>
        <v>0.86206896551724133</v>
      </c>
      <c r="N1440" s="23" t="str">
        <f>IFERROR(VLOOKUP(A1440,'[1]CT AR'!$1:$1048576,2,0),"")</f>
        <v/>
      </c>
      <c r="O1440" s="24" t="str">
        <f t="shared" ca="1" si="94"/>
        <v/>
      </c>
      <c r="P1440" t="str">
        <f t="shared" si="95"/>
        <v/>
      </c>
    </row>
    <row r="1441" spans="1:16" x14ac:dyDescent="0.3">
      <c r="A1441" t="s">
        <v>10169</v>
      </c>
      <c r="B1441" t="str">
        <f>IFERROR(VLOOKUP(A1441,'[1]TS Autopress'!$1:$1048576,2,0),"")</f>
        <v/>
      </c>
      <c r="C1441" s="19" t="str">
        <f>IFERROR(VLOOKUP(A1441,'[1]TS Autopress'!$1:$1048576,3,0),"")</f>
        <v/>
      </c>
      <c r="D1441" s="20">
        <v>10800000</v>
      </c>
      <c r="E1441" s="20">
        <v>8500000</v>
      </c>
      <c r="F1441" s="13" t="s">
        <v>5399</v>
      </c>
      <c r="G1441" s="20">
        <v>10044000</v>
      </c>
      <c r="H1441" s="20">
        <v>9720000</v>
      </c>
      <c r="I1441" s="20">
        <v>9180000</v>
      </c>
      <c r="J1441" s="20">
        <v>8640000</v>
      </c>
      <c r="K1441" s="25">
        <v>10390000</v>
      </c>
      <c r="L1441" s="20">
        <f t="shared" si="92"/>
        <v>-410000</v>
      </c>
      <c r="M1441" s="22">
        <f t="shared" si="93"/>
        <v>0.78703703703703709</v>
      </c>
      <c r="N1441" s="23" t="str">
        <f>IFERROR(VLOOKUP(A1441,'[1]CT AR'!$1:$1048576,2,0),"")</f>
        <v/>
      </c>
      <c r="O1441" s="24" t="str">
        <f t="shared" ca="1" si="94"/>
        <v/>
      </c>
      <c r="P1441" t="str">
        <f t="shared" si="95"/>
        <v/>
      </c>
    </row>
    <row r="1442" spans="1:16" x14ac:dyDescent="0.3">
      <c r="A1442" t="s">
        <v>6484</v>
      </c>
      <c r="B1442" t="str">
        <f>IFERROR(VLOOKUP(A1442,'[1]TS Autopress'!$1:$1048576,2,0),"")</f>
        <v/>
      </c>
      <c r="C1442" s="19" t="str">
        <f>IFERROR(VLOOKUP(A1442,'[1]TS Autopress'!$1:$1048576,3,0),"")</f>
        <v/>
      </c>
      <c r="D1442" s="20">
        <v>18700000</v>
      </c>
      <c r="E1442" s="20">
        <v>15300000</v>
      </c>
      <c r="F1442" s="13" t="s">
        <v>5399</v>
      </c>
      <c r="G1442" s="20">
        <v>17391000</v>
      </c>
      <c r="H1442" s="20">
        <v>16830000</v>
      </c>
      <c r="I1442" s="20">
        <v>15895000</v>
      </c>
      <c r="J1442" s="20">
        <v>14960000</v>
      </c>
      <c r="K1442" s="25">
        <v>18490000</v>
      </c>
      <c r="L1442" s="20">
        <f t="shared" si="92"/>
        <v>-210000</v>
      </c>
      <c r="M1442" s="22">
        <f t="shared" si="93"/>
        <v>0.81818181818181823</v>
      </c>
      <c r="N1442" s="23" t="str">
        <f>IFERROR(VLOOKUP(A1442,'[1]CT AR'!$1:$1048576,2,0),"")</f>
        <v/>
      </c>
      <c r="O1442" s="24" t="str">
        <f t="shared" ca="1" si="94"/>
        <v/>
      </c>
      <c r="P1442" t="str">
        <f t="shared" si="95"/>
        <v/>
      </c>
    </row>
    <row r="1443" spans="1:16" x14ac:dyDescent="0.3">
      <c r="A1443" t="s">
        <v>9698</v>
      </c>
      <c r="B1443" t="str">
        <f>IFERROR(VLOOKUP(A1443,'[1]TS Autopress'!$1:$1048576,2,0),"")</f>
        <v/>
      </c>
      <c r="C1443" s="19" t="str">
        <f>IFERROR(VLOOKUP(A1443,'[1]TS Autopress'!$1:$1048576,3,0),"")</f>
        <v/>
      </c>
      <c r="D1443" s="20">
        <v>25200000</v>
      </c>
      <c r="E1443" s="20">
        <v>20500000</v>
      </c>
      <c r="F1443" s="13" t="s">
        <v>5399</v>
      </c>
      <c r="G1443" s="20">
        <v>23436000</v>
      </c>
      <c r="H1443" s="20">
        <v>22680000</v>
      </c>
      <c r="I1443" s="20">
        <v>21420000</v>
      </c>
      <c r="J1443" s="20">
        <v>20160000</v>
      </c>
      <c r="K1443" s="25">
        <v>24990000</v>
      </c>
      <c r="L1443" s="20">
        <f t="shared" si="92"/>
        <v>-210000</v>
      </c>
      <c r="M1443" s="22">
        <f t="shared" si="93"/>
        <v>0.81349206349206349</v>
      </c>
      <c r="N1443" s="23" t="str">
        <f>IFERROR(VLOOKUP(A1443,'[1]CT AR'!$1:$1048576,2,0),"")</f>
        <v/>
      </c>
      <c r="O1443" s="24" t="str">
        <f t="shared" ca="1" si="94"/>
        <v/>
      </c>
      <c r="P1443" t="str">
        <f t="shared" si="95"/>
        <v/>
      </c>
    </row>
    <row r="1444" spans="1:16" x14ac:dyDescent="0.3">
      <c r="A1444" t="s">
        <v>9700</v>
      </c>
      <c r="B1444" t="str">
        <f>IFERROR(VLOOKUP(A1444,'[1]TS Autopress'!$1:$1048576,2,0),"")</f>
        <v/>
      </c>
      <c r="C1444" s="19" t="str">
        <f>IFERROR(VLOOKUP(A1444,'[1]TS Autopress'!$1:$1048576,3,0),"")</f>
        <v/>
      </c>
      <c r="D1444" s="20">
        <v>6800000</v>
      </c>
      <c r="E1444" s="20">
        <v>5000000</v>
      </c>
      <c r="F1444" s="13" t="s">
        <v>5398</v>
      </c>
      <c r="G1444" s="20">
        <v>7004000</v>
      </c>
      <c r="H1444" s="20">
        <v>6800000</v>
      </c>
      <c r="I1444" s="20">
        <v>6732000</v>
      </c>
      <c r="J1444" s="20">
        <v>6324000</v>
      </c>
      <c r="K1444" s="25">
        <v>6290000</v>
      </c>
      <c r="L1444" s="20">
        <f t="shared" si="92"/>
        <v>-510000</v>
      </c>
      <c r="M1444" s="22">
        <f t="shared" si="93"/>
        <v>0.73529411764705888</v>
      </c>
      <c r="N1444" s="23" t="str">
        <f>IFERROR(VLOOKUP(A1444,'[1]CT AR'!$1:$1048576,2,0),"")</f>
        <v/>
      </c>
      <c r="O1444" s="24" t="str">
        <f t="shared" ca="1" si="94"/>
        <v/>
      </c>
      <c r="P1444" t="str">
        <f t="shared" si="95"/>
        <v/>
      </c>
    </row>
    <row r="1445" spans="1:16" x14ac:dyDescent="0.3">
      <c r="A1445" t="s">
        <v>8710</v>
      </c>
      <c r="B1445" t="str">
        <f>IFERROR(VLOOKUP(A1445,'[1]TS Autopress'!$1:$1048576,2,0),"")</f>
        <v/>
      </c>
      <c r="C1445" s="19" t="str">
        <f>IFERROR(VLOOKUP(A1445,'[1]TS Autopress'!$1:$1048576,3,0),"")</f>
        <v/>
      </c>
      <c r="D1445" s="20">
        <v>7800000</v>
      </c>
      <c r="E1445" s="20">
        <v>6300000</v>
      </c>
      <c r="F1445" s="13" t="s">
        <v>5398</v>
      </c>
      <c r="G1445" s="20">
        <v>8034000</v>
      </c>
      <c r="H1445" s="20">
        <v>7800000</v>
      </c>
      <c r="I1445" s="20">
        <v>7722000</v>
      </c>
      <c r="J1445" s="20">
        <v>7254000</v>
      </c>
      <c r="K1445" s="25">
        <v>7990000</v>
      </c>
      <c r="L1445" s="20">
        <f t="shared" si="92"/>
        <v>190000</v>
      </c>
      <c r="M1445" s="22">
        <f t="shared" si="93"/>
        <v>0.80769230769230771</v>
      </c>
      <c r="N1445" s="23" t="str">
        <f>IFERROR(VLOOKUP(A1445,'[1]CT AR'!$1:$1048576,2,0),"")</f>
        <v/>
      </c>
      <c r="O1445" s="24" t="str">
        <f t="shared" ca="1" si="94"/>
        <v/>
      </c>
      <c r="P1445" t="str">
        <f t="shared" si="95"/>
        <v/>
      </c>
    </row>
    <row r="1446" spans="1:16" x14ac:dyDescent="0.3">
      <c r="A1446" t="s">
        <v>9703</v>
      </c>
      <c r="B1446" t="str">
        <f>IFERROR(VLOOKUP(A1446,'[1]TS Autopress'!$1:$1048576,2,0),"")</f>
        <v/>
      </c>
      <c r="C1446" s="19" t="str">
        <f>IFERROR(VLOOKUP(A1446,'[1]TS Autopress'!$1:$1048576,3,0),"")</f>
        <v/>
      </c>
      <c r="D1446" s="20">
        <v>19700000</v>
      </c>
      <c r="E1446" s="20">
        <v>12000000</v>
      </c>
      <c r="F1446" s="13" t="s">
        <v>5398</v>
      </c>
      <c r="G1446" s="20">
        <v>20291000</v>
      </c>
      <c r="H1446" s="20">
        <v>19700000</v>
      </c>
      <c r="I1446" s="20">
        <v>19503000</v>
      </c>
      <c r="J1446" s="20">
        <v>18321000</v>
      </c>
      <c r="K1446" s="25">
        <v>15990000</v>
      </c>
      <c r="L1446" s="20">
        <f t="shared" si="92"/>
        <v>-3710000</v>
      </c>
      <c r="M1446" s="22">
        <f t="shared" si="93"/>
        <v>0.6091370558375635</v>
      </c>
      <c r="N1446" s="23" t="str">
        <f>IFERROR(VLOOKUP(A1446,'[1]CT AR'!$1:$1048576,2,0),"")</f>
        <v/>
      </c>
      <c r="O1446" s="24" t="str">
        <f t="shared" ca="1" si="94"/>
        <v/>
      </c>
      <c r="P1446" t="str">
        <f t="shared" si="95"/>
        <v/>
      </c>
    </row>
    <row r="1447" spans="1:16" x14ac:dyDescent="0.3">
      <c r="A1447" t="s">
        <v>9706</v>
      </c>
      <c r="B1447" t="str">
        <f>IFERROR(VLOOKUP(A1447,'[1]TS Autopress'!$1:$1048576,2,0),"")</f>
        <v/>
      </c>
      <c r="C1447" s="19" t="str">
        <f>IFERROR(VLOOKUP(A1447,'[1]TS Autopress'!$1:$1048576,3,0),"")</f>
        <v/>
      </c>
      <c r="D1447" s="20">
        <v>30300000</v>
      </c>
      <c r="E1447" s="20">
        <v>23500000</v>
      </c>
      <c r="F1447" s="13" t="s">
        <v>5398</v>
      </c>
      <c r="G1447" s="20">
        <v>31209000</v>
      </c>
      <c r="H1447" s="20">
        <v>30300000</v>
      </c>
      <c r="I1447" s="20">
        <v>29997000</v>
      </c>
      <c r="J1447" s="20">
        <v>28179000</v>
      </c>
      <c r="K1447" s="25">
        <v>28490000</v>
      </c>
      <c r="L1447" s="20">
        <f t="shared" si="92"/>
        <v>-1810000</v>
      </c>
      <c r="M1447" s="22">
        <f t="shared" si="93"/>
        <v>0.77557755775577553</v>
      </c>
      <c r="N1447" s="23" t="str">
        <f>IFERROR(VLOOKUP(A1447,'[1]CT AR'!$1:$1048576,2,0),"")</f>
        <v/>
      </c>
      <c r="O1447" s="24" t="str">
        <f t="shared" ca="1" si="94"/>
        <v/>
      </c>
      <c r="P1447" t="str">
        <f t="shared" si="95"/>
        <v/>
      </c>
    </row>
    <row r="1448" spans="1:16" x14ac:dyDescent="0.3">
      <c r="A1448" t="s">
        <v>2779</v>
      </c>
      <c r="B1448" t="str">
        <f>IFERROR(VLOOKUP(A1448,'[1]TS Autopress'!$1:$1048576,2,0),"")</f>
        <v/>
      </c>
      <c r="C1448" s="19" t="str">
        <f>IFERROR(VLOOKUP(A1448,'[1]TS Autopress'!$1:$1048576,3,0),"")</f>
        <v/>
      </c>
      <c r="D1448" s="20">
        <v>6850000</v>
      </c>
      <c r="E1448" s="20">
        <v>5200000</v>
      </c>
      <c r="F1448" s="13" t="s">
        <v>5398</v>
      </c>
      <c r="G1448" s="20">
        <v>7055500</v>
      </c>
      <c r="H1448" s="20">
        <v>6850000</v>
      </c>
      <c r="I1448" s="20">
        <v>6781500</v>
      </c>
      <c r="J1448" s="20">
        <v>6370500</v>
      </c>
      <c r="K1448" s="25">
        <v>6790000</v>
      </c>
      <c r="L1448" s="20">
        <f t="shared" si="92"/>
        <v>-60000</v>
      </c>
      <c r="M1448" s="22">
        <f t="shared" si="93"/>
        <v>0.75912408759124084</v>
      </c>
      <c r="N1448" s="23">
        <f>IFERROR(VLOOKUP(A1448,'[1]CT AR'!$1:$1048576,2,0),"")</f>
        <v>44518.805555555555</v>
      </c>
      <c r="O1448" s="24">
        <f t="shared" ca="1" si="94"/>
        <v>1676.1944444444453</v>
      </c>
      <c r="P1448" t="str">
        <f t="shared" si="95"/>
        <v>BAJO MERCADO</v>
      </c>
    </row>
    <row r="1449" spans="1:16" x14ac:dyDescent="0.3">
      <c r="A1449" t="s">
        <v>9710</v>
      </c>
      <c r="B1449" t="str">
        <f>IFERROR(VLOOKUP(A1449,'[1]TS Autopress'!$1:$1048576,2,0),"")</f>
        <v/>
      </c>
      <c r="C1449" s="19" t="str">
        <f>IFERROR(VLOOKUP(A1449,'[1]TS Autopress'!$1:$1048576,3,0),"")</f>
        <v/>
      </c>
      <c r="D1449" s="20">
        <v>36300000</v>
      </c>
      <c r="E1449" s="20">
        <v>28500000</v>
      </c>
      <c r="F1449" s="13" t="s">
        <v>5398</v>
      </c>
      <c r="G1449" s="20">
        <v>37389000</v>
      </c>
      <c r="H1449" s="20">
        <v>36300000</v>
      </c>
      <c r="I1449" s="20">
        <v>35937000</v>
      </c>
      <c r="J1449" s="20">
        <v>33759000</v>
      </c>
      <c r="K1449" s="25">
        <v>35290000</v>
      </c>
      <c r="L1449" s="20">
        <f t="shared" si="92"/>
        <v>-1010000</v>
      </c>
      <c r="M1449" s="22">
        <f t="shared" si="93"/>
        <v>0.78512396694214881</v>
      </c>
      <c r="N1449" s="23" t="str">
        <f>IFERROR(VLOOKUP(A1449,'[1]CT AR'!$1:$1048576,2,0),"")</f>
        <v/>
      </c>
      <c r="O1449" s="24" t="str">
        <f t="shared" ca="1" si="94"/>
        <v/>
      </c>
      <c r="P1449" t="str">
        <f t="shared" si="95"/>
        <v/>
      </c>
    </row>
    <row r="1450" spans="1:16" x14ac:dyDescent="0.3">
      <c r="A1450" t="s">
        <v>9712</v>
      </c>
      <c r="B1450" t="str">
        <f>IFERROR(VLOOKUP(A1450,'[1]TS Autopress'!$1:$1048576,2,0),"")</f>
        <v/>
      </c>
      <c r="C1450" s="19" t="str">
        <f>IFERROR(VLOOKUP(A1450,'[1]TS Autopress'!$1:$1048576,3,0),"")</f>
        <v/>
      </c>
      <c r="D1450" s="20">
        <v>12100000</v>
      </c>
      <c r="E1450" s="20">
        <v>9800000</v>
      </c>
      <c r="F1450" s="13" t="s">
        <v>5398</v>
      </c>
      <c r="G1450" s="20">
        <v>12463000</v>
      </c>
      <c r="H1450" s="20">
        <v>12100000</v>
      </c>
      <c r="I1450" s="20">
        <v>11979000</v>
      </c>
      <c r="J1450" s="20">
        <v>11253000</v>
      </c>
      <c r="K1450" s="25">
        <v>11990000</v>
      </c>
      <c r="L1450" s="20">
        <f t="shared" si="92"/>
        <v>-110000</v>
      </c>
      <c r="M1450" s="22">
        <f t="shared" si="93"/>
        <v>0.80991735537190079</v>
      </c>
      <c r="N1450" s="23" t="str">
        <f>IFERROR(VLOOKUP(A1450,'[1]CT AR'!$1:$1048576,2,0),"")</f>
        <v/>
      </c>
      <c r="O1450" s="24" t="str">
        <f t="shared" ca="1" si="94"/>
        <v/>
      </c>
      <c r="P1450" t="str">
        <f t="shared" si="95"/>
        <v/>
      </c>
    </row>
    <row r="1451" spans="1:16" x14ac:dyDescent="0.3">
      <c r="A1451" t="s">
        <v>9715</v>
      </c>
      <c r="B1451" t="str">
        <f>IFERROR(VLOOKUP(A1451,'[1]TS Autopress'!$1:$1048576,2,0),"")</f>
        <v/>
      </c>
      <c r="C1451" s="19" t="str">
        <f>IFERROR(VLOOKUP(A1451,'[1]TS Autopress'!$1:$1048576,3,0),"")</f>
        <v/>
      </c>
      <c r="D1451" s="20">
        <v>10400000</v>
      </c>
      <c r="E1451" s="20">
        <v>8500000</v>
      </c>
      <c r="F1451" s="13" t="s">
        <v>5398</v>
      </c>
      <c r="G1451" s="20">
        <v>10712000</v>
      </c>
      <c r="H1451" s="20">
        <v>10400000</v>
      </c>
      <c r="I1451" s="20">
        <v>10296000</v>
      </c>
      <c r="J1451" s="20">
        <v>9672000</v>
      </c>
      <c r="K1451" s="25">
        <v>10190000</v>
      </c>
      <c r="L1451" s="20">
        <f t="shared" si="92"/>
        <v>-210000</v>
      </c>
      <c r="M1451" s="22">
        <f t="shared" si="93"/>
        <v>0.81730769230769229</v>
      </c>
      <c r="N1451" s="23" t="str">
        <f>IFERROR(VLOOKUP(A1451,'[1]CT AR'!$1:$1048576,2,0),"")</f>
        <v/>
      </c>
      <c r="O1451" s="24" t="str">
        <f t="shared" ca="1" si="94"/>
        <v/>
      </c>
      <c r="P1451" t="str">
        <f t="shared" si="95"/>
        <v/>
      </c>
    </row>
    <row r="1452" spans="1:16" x14ac:dyDescent="0.3">
      <c r="A1452" t="s">
        <v>9717</v>
      </c>
      <c r="B1452" t="str">
        <f>IFERROR(VLOOKUP(A1452,'[1]TS Autopress'!$1:$1048576,2,0),"")</f>
        <v/>
      </c>
      <c r="C1452" s="19" t="str">
        <f>IFERROR(VLOOKUP(A1452,'[1]TS Autopress'!$1:$1048576,3,0),"")</f>
        <v/>
      </c>
      <c r="D1452" s="20">
        <v>10400000</v>
      </c>
      <c r="E1452" s="20">
        <v>8800000</v>
      </c>
      <c r="F1452" s="13" t="s">
        <v>5398</v>
      </c>
      <c r="G1452" s="20">
        <v>10712000</v>
      </c>
      <c r="H1452" s="20">
        <v>10400000</v>
      </c>
      <c r="I1452" s="20">
        <v>10296000</v>
      </c>
      <c r="J1452" s="20">
        <v>9672000</v>
      </c>
      <c r="K1452" s="25">
        <v>10490000</v>
      </c>
      <c r="L1452" s="20">
        <f t="shared" si="92"/>
        <v>90000</v>
      </c>
      <c r="M1452" s="22">
        <f t="shared" si="93"/>
        <v>0.84615384615384615</v>
      </c>
      <c r="N1452" s="23" t="str">
        <f>IFERROR(VLOOKUP(A1452,'[1]CT AR'!$1:$1048576,2,0),"")</f>
        <v/>
      </c>
      <c r="O1452" s="24" t="str">
        <f t="shared" ca="1" si="94"/>
        <v/>
      </c>
      <c r="P1452" t="str">
        <f t="shared" si="95"/>
        <v/>
      </c>
    </row>
    <row r="1453" spans="1:16" x14ac:dyDescent="0.3">
      <c r="A1453" t="s">
        <v>9720</v>
      </c>
      <c r="B1453" t="str">
        <f>IFERROR(VLOOKUP(A1453,'[1]TS Autopress'!$1:$1048576,2,0),"")</f>
        <v/>
      </c>
      <c r="C1453" s="19" t="str">
        <f>IFERROR(VLOOKUP(A1453,'[1]TS Autopress'!$1:$1048576,3,0),"")</f>
        <v/>
      </c>
      <c r="D1453" s="20">
        <v>18100000</v>
      </c>
      <c r="E1453" s="20">
        <v>13750000</v>
      </c>
      <c r="F1453" s="13" t="s">
        <v>5399</v>
      </c>
      <c r="G1453" s="20">
        <v>16833000</v>
      </c>
      <c r="H1453" s="20">
        <v>16290000</v>
      </c>
      <c r="I1453" s="20">
        <v>15385000</v>
      </c>
      <c r="J1453" s="20">
        <v>14480000</v>
      </c>
      <c r="K1453" s="25">
        <v>15990000</v>
      </c>
      <c r="L1453" s="20">
        <f t="shared" si="92"/>
        <v>-2110000</v>
      </c>
      <c r="M1453" s="22">
        <f t="shared" si="93"/>
        <v>0.75966850828729282</v>
      </c>
      <c r="N1453" s="23" t="str">
        <f>IFERROR(VLOOKUP(A1453,'[1]CT AR'!$1:$1048576,2,0),"")</f>
        <v/>
      </c>
      <c r="O1453" s="24" t="str">
        <f t="shared" ca="1" si="94"/>
        <v/>
      </c>
      <c r="P1453" t="str">
        <f t="shared" si="95"/>
        <v/>
      </c>
    </row>
    <row r="1454" spans="1:16" x14ac:dyDescent="0.3">
      <c r="A1454" t="s">
        <v>4524</v>
      </c>
      <c r="B1454" t="str">
        <f>IFERROR(VLOOKUP(A1454,'[1]TS Autopress'!$1:$1048576,2,0),"")</f>
        <v>KIA</v>
      </c>
      <c r="C1454" s="19" t="str">
        <f>IFERROR(VLOOKUP(A1454,'[1]TS Autopress'!$1:$1048576,3,0),"")</f>
        <v>SPORTAGE</v>
      </c>
      <c r="D1454" s="20">
        <v>20700000</v>
      </c>
      <c r="E1454" s="20">
        <v>16500000</v>
      </c>
      <c r="F1454" s="13" t="s">
        <v>4033</v>
      </c>
      <c r="G1454" s="20">
        <v>20700000</v>
      </c>
      <c r="H1454" s="20">
        <v>20079000</v>
      </c>
      <c r="I1454" s="20">
        <v>19458000</v>
      </c>
      <c r="J1454" s="20">
        <v>18630000</v>
      </c>
      <c r="K1454" s="25">
        <v>20290000</v>
      </c>
      <c r="L1454" s="20">
        <f t="shared" si="92"/>
        <v>-410000</v>
      </c>
      <c r="M1454" s="22">
        <f t="shared" si="93"/>
        <v>0.79710144927536231</v>
      </c>
      <c r="N1454" s="23" t="str">
        <f>IFERROR(VLOOKUP(A1454,'[1]CT AR'!$1:$1048576,2,0),"")</f>
        <v/>
      </c>
      <c r="O1454" s="24" t="str">
        <f t="shared" ca="1" si="94"/>
        <v/>
      </c>
      <c r="P1454" t="str">
        <f t="shared" si="95"/>
        <v/>
      </c>
    </row>
    <row r="1455" spans="1:16" x14ac:dyDescent="0.3">
      <c r="A1455" t="s">
        <v>9727</v>
      </c>
      <c r="B1455" t="str">
        <f>IFERROR(VLOOKUP(A1455,'[1]TS Autopress'!$1:$1048576,2,0),"")</f>
        <v/>
      </c>
      <c r="C1455" s="19" t="str">
        <f>IFERROR(VLOOKUP(A1455,'[1]TS Autopress'!$1:$1048576,3,0),"")</f>
        <v/>
      </c>
      <c r="D1455" s="20">
        <v>9400000</v>
      </c>
      <c r="E1455" s="20">
        <v>7700000</v>
      </c>
      <c r="F1455" s="13" t="s">
        <v>4033</v>
      </c>
      <c r="G1455" s="20">
        <v>9400000</v>
      </c>
      <c r="H1455" s="20">
        <v>9118000</v>
      </c>
      <c r="I1455" s="20">
        <v>8836000</v>
      </c>
      <c r="J1455" s="20">
        <v>8460000</v>
      </c>
      <c r="K1455" s="25">
        <v>9290000</v>
      </c>
      <c r="L1455" s="20">
        <f t="shared" si="92"/>
        <v>-110000</v>
      </c>
      <c r="M1455" s="22">
        <f t="shared" si="93"/>
        <v>0.81914893617021278</v>
      </c>
      <c r="N1455" s="23" t="str">
        <f>IFERROR(VLOOKUP(A1455,'[1]CT AR'!$1:$1048576,2,0),"")</f>
        <v/>
      </c>
      <c r="O1455" s="24" t="str">
        <f t="shared" ca="1" si="94"/>
        <v/>
      </c>
      <c r="P1455" t="str">
        <f t="shared" si="95"/>
        <v/>
      </c>
    </row>
    <row r="1456" spans="1:16" x14ac:dyDescent="0.3">
      <c r="A1456" t="s">
        <v>5582</v>
      </c>
      <c r="B1456" t="str">
        <f>IFERROR(VLOOKUP(A1456,'[1]TS Autopress'!$1:$1048576,2,0),"")</f>
        <v/>
      </c>
      <c r="C1456" s="19" t="str">
        <f>IFERROR(VLOOKUP(A1456,'[1]TS Autopress'!$1:$1048576,3,0),"")</f>
        <v/>
      </c>
      <c r="D1456" s="20">
        <v>35400000</v>
      </c>
      <c r="E1456" s="20">
        <v>28000000</v>
      </c>
      <c r="F1456" s="13" t="s">
        <v>5399</v>
      </c>
      <c r="G1456" s="20">
        <v>32922000</v>
      </c>
      <c r="H1456" s="20">
        <v>31860000</v>
      </c>
      <c r="I1456" s="20">
        <v>30090000</v>
      </c>
      <c r="J1456" s="20">
        <v>28320000</v>
      </c>
      <c r="K1456" s="25">
        <v>34990000</v>
      </c>
      <c r="L1456" s="20">
        <f t="shared" si="92"/>
        <v>-410000</v>
      </c>
      <c r="M1456" s="22">
        <f t="shared" si="93"/>
        <v>0.79096045197740117</v>
      </c>
      <c r="N1456" s="23" t="str">
        <f>IFERROR(VLOOKUP(A1456,'[1]CT AR'!$1:$1048576,2,0),"")</f>
        <v/>
      </c>
      <c r="O1456" s="24" t="str">
        <f t="shared" ca="1" si="94"/>
        <v/>
      </c>
      <c r="P1456" t="str">
        <f t="shared" si="95"/>
        <v/>
      </c>
    </row>
    <row r="1457" spans="1:16" x14ac:dyDescent="0.3">
      <c r="A1457" t="s">
        <v>9731</v>
      </c>
      <c r="B1457" t="str">
        <f>IFERROR(VLOOKUP(A1457,'[1]TS Autopress'!$1:$1048576,2,0),"")</f>
        <v/>
      </c>
      <c r="C1457" s="19" t="str">
        <f>IFERROR(VLOOKUP(A1457,'[1]TS Autopress'!$1:$1048576,3,0),"")</f>
        <v/>
      </c>
      <c r="D1457" s="20">
        <v>32600000</v>
      </c>
      <c r="E1457" s="20">
        <v>25500000</v>
      </c>
      <c r="F1457" s="13" t="s">
        <v>5399</v>
      </c>
      <c r="G1457" s="20">
        <v>30318000</v>
      </c>
      <c r="H1457" s="20">
        <v>29340000</v>
      </c>
      <c r="I1457" s="20">
        <v>27710000</v>
      </c>
      <c r="J1457" s="20">
        <v>26080000</v>
      </c>
      <c r="K1457" s="25">
        <v>30390000</v>
      </c>
      <c r="L1457" s="20">
        <f t="shared" si="92"/>
        <v>-2210000</v>
      </c>
      <c r="M1457" s="22">
        <f t="shared" si="93"/>
        <v>0.78220858895705525</v>
      </c>
      <c r="N1457" s="23" t="str">
        <f>IFERROR(VLOOKUP(A1457,'[1]CT AR'!$1:$1048576,2,0),"")</f>
        <v/>
      </c>
      <c r="O1457" s="24" t="str">
        <f t="shared" ca="1" si="94"/>
        <v/>
      </c>
      <c r="P1457" t="str">
        <f t="shared" si="95"/>
        <v/>
      </c>
    </row>
    <row r="1458" spans="1:16" x14ac:dyDescent="0.3">
      <c r="A1458" t="s">
        <v>9733</v>
      </c>
      <c r="B1458" t="str">
        <f>IFERROR(VLOOKUP(A1458,'[1]TS Autopress'!$1:$1048576,2,0),"")</f>
        <v/>
      </c>
      <c r="C1458" s="19" t="str">
        <f>IFERROR(VLOOKUP(A1458,'[1]TS Autopress'!$1:$1048576,3,0),"")</f>
        <v/>
      </c>
      <c r="D1458" s="20">
        <v>14000000</v>
      </c>
      <c r="E1458" s="20">
        <v>11500000</v>
      </c>
      <c r="F1458" s="13" t="s">
        <v>4033</v>
      </c>
      <c r="G1458" s="20">
        <v>14000000</v>
      </c>
      <c r="H1458" s="20">
        <v>13580000</v>
      </c>
      <c r="I1458" s="20">
        <v>13160000</v>
      </c>
      <c r="J1458" s="20">
        <v>12600000</v>
      </c>
      <c r="K1458" s="25">
        <v>13790000</v>
      </c>
      <c r="L1458" s="20">
        <f t="shared" si="92"/>
        <v>-210000</v>
      </c>
      <c r="M1458" s="22">
        <f t="shared" si="93"/>
        <v>0.8214285714285714</v>
      </c>
      <c r="N1458" s="23" t="str">
        <f>IFERROR(VLOOKUP(A1458,'[1]CT AR'!$1:$1048576,2,0),"")</f>
        <v/>
      </c>
      <c r="O1458" s="24" t="str">
        <f t="shared" ca="1" si="94"/>
        <v/>
      </c>
      <c r="P1458" t="str">
        <f t="shared" si="95"/>
        <v/>
      </c>
    </row>
    <row r="1459" spans="1:16" x14ac:dyDescent="0.3">
      <c r="A1459" t="s">
        <v>5055</v>
      </c>
      <c r="B1459" t="str">
        <f>IFERROR(VLOOKUP(A1459,'[1]TS Autopress'!$1:$1048576,2,0),"")</f>
        <v/>
      </c>
      <c r="C1459" s="19" t="str">
        <f>IFERROR(VLOOKUP(A1459,'[1]TS Autopress'!$1:$1048576,3,0),"")</f>
        <v/>
      </c>
      <c r="D1459" s="20">
        <v>8800000</v>
      </c>
      <c r="E1459" s="20">
        <v>7100000</v>
      </c>
      <c r="F1459" s="13" t="s">
        <v>4033</v>
      </c>
      <c r="G1459" s="20">
        <v>8800000</v>
      </c>
      <c r="H1459" s="20">
        <v>8536000</v>
      </c>
      <c r="I1459" s="20">
        <v>8272000</v>
      </c>
      <c r="J1459" s="20">
        <v>7920000</v>
      </c>
      <c r="K1459" s="25">
        <v>8690000</v>
      </c>
      <c r="L1459" s="20">
        <f t="shared" si="92"/>
        <v>-110000</v>
      </c>
      <c r="M1459" s="22">
        <f t="shared" si="93"/>
        <v>0.80681818181818177</v>
      </c>
      <c r="N1459" s="23" t="str">
        <f>IFERROR(VLOOKUP(A1459,'[1]CT AR'!$1:$1048576,2,0),"")</f>
        <v/>
      </c>
      <c r="O1459" s="24" t="str">
        <f t="shared" ca="1" si="94"/>
        <v/>
      </c>
      <c r="P1459" t="str">
        <f t="shared" si="95"/>
        <v/>
      </c>
    </row>
    <row r="1460" spans="1:16" x14ac:dyDescent="0.3">
      <c r="A1460" t="s">
        <v>9736</v>
      </c>
      <c r="B1460" t="str">
        <f>IFERROR(VLOOKUP(A1460,'[1]TS Autopress'!$1:$1048576,2,0),"")</f>
        <v/>
      </c>
      <c r="C1460" s="19" t="str">
        <f>IFERROR(VLOOKUP(A1460,'[1]TS Autopress'!$1:$1048576,3,0),"")</f>
        <v/>
      </c>
      <c r="D1460" s="20">
        <v>6500000</v>
      </c>
      <c r="E1460" s="20">
        <v>5000000</v>
      </c>
      <c r="F1460" s="13" t="s">
        <v>4033</v>
      </c>
      <c r="G1460" s="20">
        <v>6500000</v>
      </c>
      <c r="H1460" s="20">
        <v>6305000</v>
      </c>
      <c r="I1460" s="20">
        <v>6110000</v>
      </c>
      <c r="J1460" s="20">
        <v>5850000</v>
      </c>
      <c r="K1460" s="25">
        <v>6190000</v>
      </c>
      <c r="L1460" s="20">
        <f t="shared" si="92"/>
        <v>-310000</v>
      </c>
      <c r="M1460" s="22">
        <f t="shared" si="93"/>
        <v>0.76923076923076927</v>
      </c>
      <c r="N1460" s="23" t="str">
        <f>IFERROR(VLOOKUP(A1460,'[1]CT AR'!$1:$1048576,2,0),"")</f>
        <v/>
      </c>
      <c r="O1460" s="24" t="str">
        <f t="shared" ca="1" si="94"/>
        <v/>
      </c>
      <c r="P1460" t="str">
        <f t="shared" si="95"/>
        <v/>
      </c>
    </row>
    <row r="1461" spans="1:16" x14ac:dyDescent="0.3">
      <c r="A1461" t="s">
        <v>8742</v>
      </c>
      <c r="B1461" t="str">
        <f>IFERROR(VLOOKUP(A1461,'[1]TS Autopress'!$1:$1048576,2,0),"")</f>
        <v/>
      </c>
      <c r="C1461" s="19" t="str">
        <f>IFERROR(VLOOKUP(A1461,'[1]TS Autopress'!$1:$1048576,3,0),"")</f>
        <v/>
      </c>
      <c r="D1461" s="20">
        <v>19800000</v>
      </c>
      <c r="E1461" s="20">
        <v>5000000</v>
      </c>
      <c r="F1461" s="13" t="s">
        <v>4033</v>
      </c>
      <c r="G1461" s="20">
        <v>19800000</v>
      </c>
      <c r="H1461" s="20">
        <v>19206000</v>
      </c>
      <c r="I1461" s="20">
        <v>18612000</v>
      </c>
      <c r="J1461" s="20">
        <v>17820000</v>
      </c>
      <c r="K1461" s="25">
        <v>6190000</v>
      </c>
      <c r="L1461" s="20">
        <f t="shared" si="92"/>
        <v>-13610000</v>
      </c>
      <c r="M1461" s="22">
        <f t="shared" si="93"/>
        <v>0.25252525252525254</v>
      </c>
      <c r="N1461" s="23" t="str">
        <f>IFERROR(VLOOKUP(A1461,'[1]CT AR'!$1:$1048576,2,0),"")</f>
        <v/>
      </c>
      <c r="O1461" s="24" t="str">
        <f t="shared" ca="1" si="94"/>
        <v/>
      </c>
      <c r="P1461" t="str">
        <f t="shared" si="95"/>
        <v/>
      </c>
    </row>
    <row r="1462" spans="1:16" x14ac:dyDescent="0.3">
      <c r="A1462" t="s">
        <v>9740</v>
      </c>
      <c r="B1462" t="str">
        <f>IFERROR(VLOOKUP(A1462,'[1]TS Autopress'!$1:$1048576,2,0),"")</f>
        <v/>
      </c>
      <c r="C1462" s="19" t="str">
        <f>IFERROR(VLOOKUP(A1462,'[1]TS Autopress'!$1:$1048576,3,0),"")</f>
        <v/>
      </c>
      <c r="D1462" s="20">
        <v>31600000</v>
      </c>
      <c r="E1462" s="20">
        <v>24000000</v>
      </c>
      <c r="F1462" s="13" t="s">
        <v>4033</v>
      </c>
      <c r="G1462" s="20">
        <v>31600000</v>
      </c>
      <c r="H1462" s="20">
        <v>30652000</v>
      </c>
      <c r="I1462" s="20">
        <v>29704000</v>
      </c>
      <c r="J1462" s="20">
        <v>28440000</v>
      </c>
      <c r="K1462" s="25">
        <v>29990000</v>
      </c>
      <c r="L1462" s="20">
        <f t="shared" si="92"/>
        <v>-1610000</v>
      </c>
      <c r="M1462" s="22">
        <f t="shared" si="93"/>
        <v>0.759493670886076</v>
      </c>
      <c r="N1462" s="23" t="str">
        <f>IFERROR(VLOOKUP(A1462,'[1]CT AR'!$1:$1048576,2,0),"")</f>
        <v/>
      </c>
      <c r="O1462" s="24" t="str">
        <f t="shared" ca="1" si="94"/>
        <v/>
      </c>
      <c r="P1462" t="str">
        <f t="shared" si="95"/>
        <v/>
      </c>
    </row>
    <row r="1463" spans="1:16" x14ac:dyDescent="0.3">
      <c r="A1463" t="s">
        <v>9743</v>
      </c>
      <c r="B1463" t="str">
        <f>IFERROR(VLOOKUP(A1463,'[1]TS Autopress'!$1:$1048576,2,0),"")</f>
        <v/>
      </c>
      <c r="C1463" s="19" t="str">
        <f>IFERROR(VLOOKUP(A1463,'[1]TS Autopress'!$1:$1048576,3,0),"")</f>
        <v/>
      </c>
      <c r="D1463" s="20">
        <v>15300000</v>
      </c>
      <c r="E1463" s="20">
        <v>12200000</v>
      </c>
      <c r="F1463" s="13" t="s">
        <v>4033</v>
      </c>
      <c r="G1463" s="20">
        <v>15300000</v>
      </c>
      <c r="H1463" s="20">
        <v>14841000</v>
      </c>
      <c r="I1463" s="20">
        <v>14382000</v>
      </c>
      <c r="J1463" s="20">
        <v>13770000</v>
      </c>
      <c r="K1463" s="25">
        <v>15190000</v>
      </c>
      <c r="L1463" s="20">
        <f t="shared" si="92"/>
        <v>-110000</v>
      </c>
      <c r="M1463" s="22">
        <f t="shared" si="93"/>
        <v>0.79738562091503273</v>
      </c>
      <c r="N1463" s="23" t="str">
        <f>IFERROR(VLOOKUP(A1463,'[1]CT AR'!$1:$1048576,2,0),"")</f>
        <v/>
      </c>
      <c r="O1463" s="24" t="str">
        <f t="shared" ca="1" si="94"/>
        <v/>
      </c>
      <c r="P1463" t="str">
        <f t="shared" si="95"/>
        <v/>
      </c>
    </row>
    <row r="1464" spans="1:16" x14ac:dyDescent="0.3">
      <c r="A1464" t="s">
        <v>9745</v>
      </c>
      <c r="B1464" t="str">
        <f>IFERROR(VLOOKUP(A1464,'[1]TS Autopress'!$1:$1048576,2,0),"")</f>
        <v/>
      </c>
      <c r="C1464" s="19" t="str">
        <f>IFERROR(VLOOKUP(A1464,'[1]TS Autopress'!$1:$1048576,3,0),"")</f>
        <v/>
      </c>
      <c r="D1464" s="20">
        <v>16800000</v>
      </c>
      <c r="E1464" s="20">
        <v>13500000</v>
      </c>
      <c r="F1464" s="13" t="s">
        <v>4033</v>
      </c>
      <c r="G1464" s="20">
        <v>16800000</v>
      </c>
      <c r="H1464" s="20">
        <v>16296000</v>
      </c>
      <c r="I1464" s="20">
        <v>15792000</v>
      </c>
      <c r="J1464" s="20">
        <v>15120000</v>
      </c>
      <c r="K1464" s="25">
        <v>15990000</v>
      </c>
      <c r="L1464" s="20">
        <f t="shared" si="92"/>
        <v>-810000</v>
      </c>
      <c r="M1464" s="22">
        <f t="shared" si="93"/>
        <v>0.8035714285714286</v>
      </c>
      <c r="N1464" s="23" t="str">
        <f>IFERROR(VLOOKUP(A1464,'[1]CT AR'!$1:$1048576,2,0),"")</f>
        <v/>
      </c>
      <c r="O1464" s="24" t="str">
        <f t="shared" ca="1" si="94"/>
        <v/>
      </c>
      <c r="P1464" t="str">
        <f t="shared" si="95"/>
        <v/>
      </c>
    </row>
    <row r="1465" spans="1:16" x14ac:dyDescent="0.3">
      <c r="A1465" t="s">
        <v>9748</v>
      </c>
      <c r="B1465" t="str">
        <f>IFERROR(VLOOKUP(A1465,'[1]TS Autopress'!$1:$1048576,2,0),"")</f>
        <v/>
      </c>
      <c r="C1465" s="19" t="str">
        <f>IFERROR(VLOOKUP(A1465,'[1]TS Autopress'!$1:$1048576,3,0),"")</f>
        <v/>
      </c>
      <c r="D1465" s="20">
        <v>16700000</v>
      </c>
      <c r="E1465" s="20">
        <v>13500000</v>
      </c>
      <c r="F1465" s="13" t="s">
        <v>4033</v>
      </c>
      <c r="G1465" s="20">
        <v>16700000</v>
      </c>
      <c r="H1465" s="20">
        <v>16199000</v>
      </c>
      <c r="I1465" s="20">
        <v>15698000</v>
      </c>
      <c r="J1465" s="20">
        <v>15030000</v>
      </c>
      <c r="K1465" s="25">
        <v>16390000</v>
      </c>
      <c r="L1465" s="20">
        <f t="shared" si="92"/>
        <v>-310000</v>
      </c>
      <c r="M1465" s="22">
        <f t="shared" si="93"/>
        <v>0.80838323353293418</v>
      </c>
      <c r="N1465" s="23" t="str">
        <f>IFERROR(VLOOKUP(A1465,'[1]CT AR'!$1:$1048576,2,0),"")</f>
        <v/>
      </c>
      <c r="O1465" s="24" t="str">
        <f t="shared" ca="1" si="94"/>
        <v/>
      </c>
      <c r="P1465" t="str">
        <f t="shared" si="95"/>
        <v/>
      </c>
    </row>
    <row r="1466" spans="1:16" x14ac:dyDescent="0.3">
      <c r="A1466" t="s">
        <v>9750</v>
      </c>
      <c r="B1466" t="str">
        <f>IFERROR(VLOOKUP(A1466,'[1]TS Autopress'!$1:$1048576,2,0),"")</f>
        <v/>
      </c>
      <c r="C1466" s="19" t="str">
        <f>IFERROR(VLOOKUP(A1466,'[1]TS Autopress'!$1:$1048576,3,0),"")</f>
        <v/>
      </c>
      <c r="D1466" s="20">
        <v>22600000</v>
      </c>
      <c r="E1466" s="20">
        <v>18000000</v>
      </c>
      <c r="F1466" s="13" t="s">
        <v>4033</v>
      </c>
      <c r="G1466" s="20">
        <v>22600000</v>
      </c>
      <c r="H1466" s="20">
        <v>21922000</v>
      </c>
      <c r="I1466" s="20">
        <v>21244000</v>
      </c>
      <c r="J1466" s="20">
        <v>20340000</v>
      </c>
      <c r="K1466" s="25">
        <v>21990000</v>
      </c>
      <c r="L1466" s="20">
        <f t="shared" si="92"/>
        <v>-610000</v>
      </c>
      <c r="M1466" s="22">
        <f t="shared" si="93"/>
        <v>0.79646017699115046</v>
      </c>
      <c r="N1466" s="23" t="str">
        <f>IFERROR(VLOOKUP(A1466,'[1]CT AR'!$1:$1048576,2,0),"")</f>
        <v/>
      </c>
      <c r="O1466" s="24" t="str">
        <f t="shared" ca="1" si="94"/>
        <v/>
      </c>
      <c r="P1466" t="str">
        <f t="shared" si="95"/>
        <v/>
      </c>
    </row>
    <row r="1467" spans="1:16" x14ac:dyDescent="0.3">
      <c r="A1467" t="s">
        <v>9752</v>
      </c>
      <c r="B1467" t="str">
        <f>IFERROR(VLOOKUP(A1467,'[1]TS Autopress'!$1:$1048576,2,0),"")</f>
        <v/>
      </c>
      <c r="C1467" s="19" t="str">
        <f>IFERROR(VLOOKUP(A1467,'[1]TS Autopress'!$1:$1048576,3,0),"")</f>
        <v/>
      </c>
      <c r="D1467" s="20">
        <v>9700000</v>
      </c>
      <c r="E1467" s="20">
        <v>8000000</v>
      </c>
      <c r="F1467" s="13" t="s">
        <v>5398</v>
      </c>
      <c r="G1467" s="20">
        <v>9991000</v>
      </c>
      <c r="H1467" s="20">
        <v>9700000</v>
      </c>
      <c r="I1467" s="20">
        <v>9603000</v>
      </c>
      <c r="J1467" s="20">
        <v>9021000</v>
      </c>
      <c r="K1467" s="25">
        <v>9690000</v>
      </c>
      <c r="L1467" s="20">
        <f t="shared" si="92"/>
        <v>-10000</v>
      </c>
      <c r="M1467" s="22">
        <f t="shared" si="93"/>
        <v>0.82474226804123707</v>
      </c>
      <c r="N1467" s="23" t="str">
        <f>IFERROR(VLOOKUP(A1467,'[1]CT AR'!$1:$1048576,2,0),"")</f>
        <v/>
      </c>
      <c r="O1467" s="24" t="str">
        <f t="shared" ca="1" si="94"/>
        <v/>
      </c>
      <c r="P1467" t="str">
        <f t="shared" si="95"/>
        <v/>
      </c>
    </row>
    <row r="1468" spans="1:16" x14ac:dyDescent="0.3">
      <c r="A1468" t="s">
        <v>9754</v>
      </c>
      <c r="B1468" t="str">
        <f>IFERROR(VLOOKUP(A1468,'[1]TS Autopress'!$1:$1048576,2,0),"")</f>
        <v/>
      </c>
      <c r="C1468" s="19" t="str">
        <f>IFERROR(VLOOKUP(A1468,'[1]TS Autopress'!$1:$1048576,3,0),"")</f>
        <v/>
      </c>
      <c r="D1468" s="20">
        <v>11200000</v>
      </c>
      <c r="E1468" s="20">
        <v>9000000</v>
      </c>
      <c r="F1468" s="13" t="s">
        <v>4033</v>
      </c>
      <c r="G1468" s="20">
        <v>11200000</v>
      </c>
      <c r="H1468" s="20">
        <v>10864000</v>
      </c>
      <c r="I1468" s="20">
        <v>10528000</v>
      </c>
      <c r="J1468" s="20">
        <v>10080000</v>
      </c>
      <c r="K1468" s="25">
        <v>10990000</v>
      </c>
      <c r="L1468" s="20">
        <f t="shared" si="92"/>
        <v>-210000</v>
      </c>
      <c r="M1468" s="22">
        <f t="shared" si="93"/>
        <v>0.8035714285714286</v>
      </c>
      <c r="N1468" s="23" t="str">
        <f>IFERROR(VLOOKUP(A1468,'[1]CT AR'!$1:$1048576,2,0),"")</f>
        <v/>
      </c>
      <c r="O1468" s="24" t="str">
        <f t="shared" ca="1" si="94"/>
        <v/>
      </c>
      <c r="P1468" t="str">
        <f t="shared" si="95"/>
        <v/>
      </c>
    </row>
    <row r="1469" spans="1:16" x14ac:dyDescent="0.3">
      <c r="A1469" t="s">
        <v>5407</v>
      </c>
      <c r="B1469" t="str">
        <f>IFERROR(VLOOKUP(A1469,'[1]TS Autopress'!$1:$1048576,2,0),"")</f>
        <v/>
      </c>
      <c r="C1469" s="19" t="str">
        <f>IFERROR(VLOOKUP(A1469,'[1]TS Autopress'!$1:$1048576,3,0),"")</f>
        <v/>
      </c>
      <c r="D1469" s="20">
        <v>9300000</v>
      </c>
      <c r="E1469" s="20">
        <v>7700000</v>
      </c>
      <c r="F1469" s="13" t="s">
        <v>4033</v>
      </c>
      <c r="G1469" s="20">
        <v>9300000</v>
      </c>
      <c r="H1469" s="20">
        <v>9021000</v>
      </c>
      <c r="I1469" s="20">
        <v>8742000</v>
      </c>
      <c r="J1469" s="20">
        <v>8370000</v>
      </c>
      <c r="K1469" s="25">
        <v>9290000</v>
      </c>
      <c r="L1469" s="20">
        <f t="shared" si="92"/>
        <v>-10000</v>
      </c>
      <c r="M1469" s="22">
        <f t="shared" si="93"/>
        <v>0.82795698924731187</v>
      </c>
      <c r="N1469" s="23" t="str">
        <f>IFERROR(VLOOKUP(A1469,'[1]CT AR'!$1:$1048576,2,0),"")</f>
        <v/>
      </c>
      <c r="O1469" s="24" t="str">
        <f t="shared" ca="1" si="94"/>
        <v/>
      </c>
      <c r="P1469" t="str">
        <f t="shared" si="95"/>
        <v/>
      </c>
    </row>
    <row r="1470" spans="1:16" x14ac:dyDescent="0.3">
      <c r="A1470" t="s">
        <v>9757</v>
      </c>
      <c r="B1470" t="str">
        <f>IFERROR(VLOOKUP(A1470,'[1]TS Autopress'!$1:$1048576,2,0),"")</f>
        <v/>
      </c>
      <c r="C1470" s="19" t="str">
        <f>IFERROR(VLOOKUP(A1470,'[1]TS Autopress'!$1:$1048576,3,0),"")</f>
        <v/>
      </c>
      <c r="D1470" s="20">
        <v>22500000</v>
      </c>
      <c r="E1470" s="20">
        <v>18000000</v>
      </c>
      <c r="F1470" s="13" t="s">
        <v>4033</v>
      </c>
      <c r="G1470" s="20">
        <v>22500000</v>
      </c>
      <c r="H1470" s="20">
        <v>21825000</v>
      </c>
      <c r="I1470" s="20">
        <v>21150000</v>
      </c>
      <c r="J1470" s="20">
        <v>20250000</v>
      </c>
      <c r="K1470" s="25">
        <v>21490000</v>
      </c>
      <c r="L1470" s="20">
        <f t="shared" si="92"/>
        <v>-1010000</v>
      </c>
      <c r="M1470" s="22">
        <f t="shared" si="93"/>
        <v>0.8</v>
      </c>
      <c r="N1470" s="23" t="str">
        <f>IFERROR(VLOOKUP(A1470,'[1]CT AR'!$1:$1048576,2,0),"")</f>
        <v/>
      </c>
      <c r="O1470" s="24" t="str">
        <f t="shared" ca="1" si="94"/>
        <v/>
      </c>
      <c r="P1470" t="str">
        <f t="shared" si="95"/>
        <v/>
      </c>
    </row>
    <row r="1471" spans="1:16" x14ac:dyDescent="0.3">
      <c r="A1471" t="s">
        <v>9759</v>
      </c>
      <c r="B1471" t="str">
        <f>IFERROR(VLOOKUP(A1471,'[1]TS Autopress'!$1:$1048576,2,0),"")</f>
        <v/>
      </c>
      <c r="C1471" s="19" t="str">
        <f>IFERROR(VLOOKUP(A1471,'[1]TS Autopress'!$1:$1048576,3,0),"")</f>
        <v/>
      </c>
      <c r="D1471" s="20">
        <v>12200000</v>
      </c>
      <c r="E1471" s="20">
        <v>9500000</v>
      </c>
      <c r="F1471" s="13" t="s">
        <v>4033</v>
      </c>
      <c r="G1471" s="20">
        <v>12200000</v>
      </c>
      <c r="H1471" s="20">
        <v>11834000</v>
      </c>
      <c r="I1471" s="20">
        <v>11468000</v>
      </c>
      <c r="J1471" s="20">
        <v>10980000</v>
      </c>
      <c r="K1471" s="25">
        <v>11490000</v>
      </c>
      <c r="L1471" s="20">
        <f t="shared" si="92"/>
        <v>-710000</v>
      </c>
      <c r="M1471" s="22">
        <f t="shared" si="93"/>
        <v>0.77868852459016391</v>
      </c>
      <c r="N1471" s="23" t="str">
        <f>IFERROR(VLOOKUP(A1471,'[1]CT AR'!$1:$1048576,2,0),"")</f>
        <v/>
      </c>
      <c r="O1471" s="24" t="str">
        <f t="shared" ca="1" si="94"/>
        <v/>
      </c>
      <c r="P1471" t="str">
        <f t="shared" si="95"/>
        <v/>
      </c>
    </row>
    <row r="1472" spans="1:16" x14ac:dyDescent="0.3">
      <c r="A1472" t="s">
        <v>9761</v>
      </c>
      <c r="B1472" t="str">
        <f>IFERROR(VLOOKUP(A1472,'[1]TS Autopress'!$1:$1048576,2,0),"")</f>
        <v/>
      </c>
      <c r="C1472" s="19" t="str">
        <f>IFERROR(VLOOKUP(A1472,'[1]TS Autopress'!$1:$1048576,3,0),"")</f>
        <v/>
      </c>
      <c r="D1472" s="20">
        <v>17000000</v>
      </c>
      <c r="E1472" s="20">
        <v>14000000</v>
      </c>
      <c r="F1472" s="13" t="s">
        <v>4033</v>
      </c>
      <c r="G1472" s="20">
        <v>17000000</v>
      </c>
      <c r="H1472" s="20">
        <v>16490000</v>
      </c>
      <c r="I1472" s="20">
        <v>15980000</v>
      </c>
      <c r="J1472" s="20">
        <v>15300000</v>
      </c>
      <c r="K1472" s="25">
        <v>16990000</v>
      </c>
      <c r="L1472" s="20">
        <f t="shared" si="92"/>
        <v>-10000</v>
      </c>
      <c r="M1472" s="22">
        <f t="shared" si="93"/>
        <v>0.82352941176470584</v>
      </c>
      <c r="N1472" s="23" t="str">
        <f>IFERROR(VLOOKUP(A1472,'[1]CT AR'!$1:$1048576,2,0),"")</f>
        <v/>
      </c>
      <c r="O1472" s="24" t="str">
        <f t="shared" ca="1" si="94"/>
        <v/>
      </c>
      <c r="P1472" t="str">
        <f t="shared" si="95"/>
        <v/>
      </c>
    </row>
    <row r="1473" spans="1:16" x14ac:dyDescent="0.3">
      <c r="A1473" t="s">
        <v>9764</v>
      </c>
      <c r="B1473" t="str">
        <f>IFERROR(VLOOKUP(A1473,'[1]TS Autopress'!$1:$1048576,2,0),"")</f>
        <v/>
      </c>
      <c r="C1473" s="19" t="str">
        <f>IFERROR(VLOOKUP(A1473,'[1]TS Autopress'!$1:$1048576,3,0),"")</f>
        <v/>
      </c>
      <c r="D1473" s="20">
        <v>13700000</v>
      </c>
      <c r="E1473" s="20">
        <v>11100000</v>
      </c>
      <c r="F1473" s="13" t="s">
        <v>4033</v>
      </c>
      <c r="G1473" s="20">
        <v>13700000</v>
      </c>
      <c r="H1473" s="20">
        <v>13289000</v>
      </c>
      <c r="I1473" s="20">
        <v>12878000</v>
      </c>
      <c r="J1473" s="20">
        <v>12330000</v>
      </c>
      <c r="K1473" s="25">
        <v>13490000</v>
      </c>
      <c r="L1473" s="20">
        <f t="shared" si="92"/>
        <v>-210000</v>
      </c>
      <c r="M1473" s="22">
        <f t="shared" si="93"/>
        <v>0.81021897810218979</v>
      </c>
      <c r="N1473" s="23" t="str">
        <f>IFERROR(VLOOKUP(A1473,'[1]CT AR'!$1:$1048576,2,0),"")</f>
        <v/>
      </c>
      <c r="O1473" s="24" t="str">
        <f t="shared" ca="1" si="94"/>
        <v/>
      </c>
      <c r="P1473" t="str">
        <f t="shared" si="95"/>
        <v/>
      </c>
    </row>
    <row r="1474" spans="1:16" x14ac:dyDescent="0.3">
      <c r="A1474" t="s">
        <v>9766</v>
      </c>
      <c r="B1474" t="str">
        <f>IFERROR(VLOOKUP(A1474,'[1]TS Autopress'!$1:$1048576,2,0),"")</f>
        <v/>
      </c>
      <c r="C1474" s="19" t="str">
        <f>IFERROR(VLOOKUP(A1474,'[1]TS Autopress'!$1:$1048576,3,0),"")</f>
        <v/>
      </c>
      <c r="D1474" s="20">
        <v>16500000</v>
      </c>
      <c r="E1474" s="20">
        <v>13000000</v>
      </c>
      <c r="F1474" s="13" t="s">
        <v>4033</v>
      </c>
      <c r="G1474" s="20">
        <v>16500000</v>
      </c>
      <c r="H1474" s="20">
        <v>16005000</v>
      </c>
      <c r="I1474" s="20">
        <v>15510000</v>
      </c>
      <c r="J1474" s="20">
        <v>14850000</v>
      </c>
      <c r="K1474" s="25">
        <v>15690000</v>
      </c>
      <c r="L1474" s="20">
        <f t="shared" si="92"/>
        <v>-810000</v>
      </c>
      <c r="M1474" s="22">
        <f t="shared" si="93"/>
        <v>0.78787878787878785</v>
      </c>
      <c r="N1474" s="23" t="str">
        <f>IFERROR(VLOOKUP(A1474,'[1]CT AR'!$1:$1048576,2,0),"")</f>
        <v/>
      </c>
      <c r="O1474" s="24" t="str">
        <f t="shared" ca="1" si="94"/>
        <v/>
      </c>
      <c r="P1474" t="str">
        <f t="shared" si="95"/>
        <v/>
      </c>
    </row>
    <row r="1475" spans="1:16" x14ac:dyDescent="0.3">
      <c r="A1475" t="s">
        <v>9768</v>
      </c>
      <c r="B1475" t="str">
        <f>IFERROR(VLOOKUP(A1475,'[1]TS Autopress'!$1:$1048576,2,0),"")</f>
        <v/>
      </c>
      <c r="C1475" s="19" t="str">
        <f>IFERROR(VLOOKUP(A1475,'[1]TS Autopress'!$1:$1048576,3,0),"")</f>
        <v/>
      </c>
      <c r="D1475" s="20">
        <v>12100000</v>
      </c>
      <c r="E1475" s="20">
        <v>9700000</v>
      </c>
      <c r="F1475" s="13" t="s">
        <v>4033</v>
      </c>
      <c r="G1475" s="20">
        <v>12100000</v>
      </c>
      <c r="H1475" s="20">
        <v>11737000</v>
      </c>
      <c r="I1475" s="20">
        <v>11374000</v>
      </c>
      <c r="J1475" s="20">
        <v>10890000</v>
      </c>
      <c r="K1475" s="25">
        <v>11790000</v>
      </c>
      <c r="L1475" s="20">
        <f t="shared" si="92"/>
        <v>-310000</v>
      </c>
      <c r="M1475" s="22">
        <f t="shared" si="93"/>
        <v>0.80165289256198347</v>
      </c>
      <c r="N1475" s="23" t="str">
        <f>IFERROR(VLOOKUP(A1475,'[1]CT AR'!$1:$1048576,2,0),"")</f>
        <v/>
      </c>
      <c r="O1475" s="24" t="str">
        <f t="shared" ca="1" si="94"/>
        <v/>
      </c>
      <c r="P1475" t="str">
        <f t="shared" si="95"/>
        <v/>
      </c>
    </row>
    <row r="1476" spans="1:16" x14ac:dyDescent="0.3">
      <c r="A1476" t="s">
        <v>9770</v>
      </c>
      <c r="B1476" t="str">
        <f>IFERROR(VLOOKUP(A1476,'[1]TS Autopress'!$1:$1048576,2,0),"")</f>
        <v/>
      </c>
      <c r="C1476" s="19" t="str">
        <f>IFERROR(VLOOKUP(A1476,'[1]TS Autopress'!$1:$1048576,3,0),"")</f>
        <v/>
      </c>
      <c r="D1476" s="20">
        <v>7550000</v>
      </c>
      <c r="E1476" s="20">
        <v>6150000</v>
      </c>
      <c r="F1476" s="13" t="s">
        <v>4033</v>
      </c>
      <c r="G1476" s="20">
        <v>7550000</v>
      </c>
      <c r="H1476" s="20">
        <v>7323500</v>
      </c>
      <c r="I1476" s="20">
        <v>7097000</v>
      </c>
      <c r="J1476" s="20">
        <v>6795000</v>
      </c>
      <c r="K1476" s="25">
        <v>7490000</v>
      </c>
      <c r="L1476" s="20">
        <f t="shared" si="92"/>
        <v>-60000</v>
      </c>
      <c r="M1476" s="22">
        <f t="shared" si="93"/>
        <v>0.81456953642384111</v>
      </c>
      <c r="N1476" s="23" t="str">
        <f>IFERROR(VLOOKUP(A1476,'[1]CT AR'!$1:$1048576,2,0),"")</f>
        <v/>
      </c>
      <c r="O1476" s="24" t="str">
        <f t="shared" ca="1" si="94"/>
        <v/>
      </c>
      <c r="P1476" t="str">
        <f t="shared" si="95"/>
        <v/>
      </c>
    </row>
    <row r="1477" spans="1:16" x14ac:dyDescent="0.3">
      <c r="A1477" t="s">
        <v>9772</v>
      </c>
      <c r="B1477" t="str">
        <f>IFERROR(VLOOKUP(A1477,'[1]TS Autopress'!$1:$1048576,2,0),"")</f>
        <v/>
      </c>
      <c r="C1477" s="19" t="str">
        <f>IFERROR(VLOOKUP(A1477,'[1]TS Autopress'!$1:$1048576,3,0),"")</f>
        <v/>
      </c>
      <c r="D1477" s="20">
        <v>24100000</v>
      </c>
      <c r="E1477" s="20">
        <v>20000000</v>
      </c>
      <c r="F1477" s="13" t="s">
        <v>4033</v>
      </c>
      <c r="G1477" s="20">
        <v>24100000</v>
      </c>
      <c r="H1477" s="20">
        <v>23377000</v>
      </c>
      <c r="I1477" s="20">
        <v>22654000</v>
      </c>
      <c r="J1477" s="20">
        <v>21690000</v>
      </c>
      <c r="K1477" s="25">
        <v>23990000</v>
      </c>
      <c r="L1477" s="20">
        <f t="shared" si="92"/>
        <v>-110000</v>
      </c>
      <c r="M1477" s="22">
        <f t="shared" si="93"/>
        <v>0.82987551867219922</v>
      </c>
      <c r="N1477" s="23" t="str">
        <f>IFERROR(VLOOKUP(A1477,'[1]CT AR'!$1:$1048576,2,0),"")</f>
        <v/>
      </c>
      <c r="O1477" s="24" t="str">
        <f t="shared" ca="1" si="94"/>
        <v/>
      </c>
      <c r="P1477" t="str">
        <f t="shared" si="95"/>
        <v/>
      </c>
    </row>
    <row r="1478" spans="1:16" x14ac:dyDescent="0.3">
      <c r="A1478" t="s">
        <v>9529</v>
      </c>
      <c r="B1478" t="str">
        <f>IFERROR(VLOOKUP(A1478,'[1]TS Autopress'!$1:$1048576,2,0),"")</f>
        <v/>
      </c>
      <c r="C1478" s="19" t="str">
        <f>IFERROR(VLOOKUP(A1478,'[1]TS Autopress'!$1:$1048576,3,0),"")</f>
        <v/>
      </c>
      <c r="D1478" s="20">
        <v>23400000</v>
      </c>
      <c r="E1478" s="20">
        <v>19200000</v>
      </c>
      <c r="F1478" s="13" t="s">
        <v>4033</v>
      </c>
      <c r="G1478" s="20">
        <v>23400000</v>
      </c>
      <c r="H1478" s="20">
        <v>22698000</v>
      </c>
      <c r="I1478" s="20">
        <v>21996000</v>
      </c>
      <c r="J1478" s="20">
        <v>21060000</v>
      </c>
      <c r="K1478" s="25">
        <v>23290000</v>
      </c>
      <c r="L1478" s="20">
        <f t="shared" si="92"/>
        <v>-110000</v>
      </c>
      <c r="M1478" s="22">
        <f t="shared" si="93"/>
        <v>0.82051282051282048</v>
      </c>
      <c r="N1478" s="23" t="str">
        <f>IFERROR(VLOOKUP(A1478,'[1]CT AR'!$1:$1048576,2,0),"")</f>
        <v/>
      </c>
      <c r="O1478" s="24" t="str">
        <f t="shared" ca="1" si="94"/>
        <v/>
      </c>
      <c r="P1478" t="str">
        <f t="shared" si="95"/>
        <v/>
      </c>
    </row>
    <row r="1479" spans="1:16" x14ac:dyDescent="0.3">
      <c r="A1479" t="s">
        <v>988</v>
      </c>
      <c r="B1479" t="str">
        <f>IFERROR(VLOOKUP(A1479,'[1]TS Autopress'!$1:$1048576,2,0),"")</f>
        <v/>
      </c>
      <c r="C1479" s="19" t="str">
        <f>IFERROR(VLOOKUP(A1479,'[1]TS Autopress'!$1:$1048576,3,0),"")</f>
        <v/>
      </c>
      <c r="D1479" s="20">
        <v>29600000</v>
      </c>
      <c r="E1479" s="20">
        <v>25500000</v>
      </c>
      <c r="F1479" s="13" t="s">
        <v>4033</v>
      </c>
      <c r="G1479" s="20">
        <v>29600000</v>
      </c>
      <c r="H1479" s="20">
        <v>28712000</v>
      </c>
      <c r="I1479" s="20">
        <v>27824000</v>
      </c>
      <c r="J1479" s="20">
        <v>26640000</v>
      </c>
      <c r="K1479" s="25">
        <v>29590000</v>
      </c>
      <c r="L1479" s="20">
        <f t="shared" si="92"/>
        <v>-10000</v>
      </c>
      <c r="M1479" s="22">
        <f t="shared" si="93"/>
        <v>0.86148648648648651</v>
      </c>
      <c r="N1479" s="23">
        <f>IFERROR(VLOOKUP(A1479,'[1]CT AR'!$1:$1048576,2,0),"")</f>
        <v>45673.759027777778</v>
      </c>
      <c r="O1479" s="24">
        <f t="shared" ca="1" si="94"/>
        <v>521.2409722222219</v>
      </c>
      <c r="P1479" t="str">
        <f t="shared" si="95"/>
        <v>BAJO MERCADO</v>
      </c>
    </row>
    <row r="1480" spans="1:16" x14ac:dyDescent="0.3">
      <c r="A1480" t="s">
        <v>9774</v>
      </c>
      <c r="B1480" t="str">
        <f>IFERROR(VLOOKUP(A1480,'[1]TS Autopress'!$1:$1048576,2,0),"")</f>
        <v/>
      </c>
      <c r="C1480" s="19" t="str">
        <f>IFERROR(VLOOKUP(A1480,'[1]TS Autopress'!$1:$1048576,3,0),"")</f>
        <v/>
      </c>
      <c r="D1480" s="20">
        <v>16900000</v>
      </c>
      <c r="E1480" s="20">
        <v>13500000</v>
      </c>
      <c r="F1480" s="13" t="s">
        <v>5399</v>
      </c>
      <c r="G1480" s="20">
        <v>15717000</v>
      </c>
      <c r="H1480" s="20">
        <v>15210000</v>
      </c>
      <c r="I1480" s="20">
        <v>14365000</v>
      </c>
      <c r="J1480" s="20">
        <v>13520000</v>
      </c>
      <c r="K1480" s="25">
        <v>15690000</v>
      </c>
      <c r="L1480" s="20">
        <f t="shared" si="92"/>
        <v>-1210000</v>
      </c>
      <c r="M1480" s="22">
        <f t="shared" si="93"/>
        <v>0.79881656804733725</v>
      </c>
      <c r="N1480" s="23" t="str">
        <f>IFERROR(VLOOKUP(A1480,'[1]CT AR'!$1:$1048576,2,0),"")</f>
        <v/>
      </c>
      <c r="O1480" s="24" t="str">
        <f t="shared" ca="1" si="94"/>
        <v/>
      </c>
      <c r="P1480" t="str">
        <f t="shared" si="95"/>
        <v/>
      </c>
    </row>
    <row r="1481" spans="1:16" x14ac:dyDescent="0.3">
      <c r="A1481" t="s">
        <v>9776</v>
      </c>
      <c r="B1481" t="str">
        <f>IFERROR(VLOOKUP(A1481,'[1]TS Autopress'!$1:$1048576,2,0),"")</f>
        <v/>
      </c>
      <c r="C1481" s="19" t="str">
        <f>IFERROR(VLOOKUP(A1481,'[1]TS Autopress'!$1:$1048576,3,0),"")</f>
        <v/>
      </c>
      <c r="D1481" s="20">
        <v>16300000</v>
      </c>
      <c r="E1481" s="20">
        <v>12000000</v>
      </c>
      <c r="F1481" s="13" t="s">
        <v>5399</v>
      </c>
      <c r="G1481" s="20">
        <v>15159000</v>
      </c>
      <c r="H1481" s="20">
        <v>14670000</v>
      </c>
      <c r="I1481" s="20">
        <v>13855000</v>
      </c>
      <c r="J1481" s="20">
        <v>13040000</v>
      </c>
      <c r="K1481" s="25">
        <v>14990000</v>
      </c>
      <c r="L1481" s="20">
        <f t="shared" si="92"/>
        <v>-1310000</v>
      </c>
      <c r="M1481" s="22">
        <f t="shared" si="93"/>
        <v>0.73619631901840488</v>
      </c>
      <c r="N1481" s="23" t="str">
        <f>IFERROR(VLOOKUP(A1481,'[1]CT AR'!$1:$1048576,2,0),"")</f>
        <v/>
      </c>
      <c r="O1481" s="24" t="str">
        <f t="shared" ca="1" si="94"/>
        <v/>
      </c>
      <c r="P1481" t="str">
        <f t="shared" si="95"/>
        <v/>
      </c>
    </row>
    <row r="1482" spans="1:16" x14ac:dyDescent="0.3">
      <c r="A1482" t="s">
        <v>9782</v>
      </c>
      <c r="B1482" t="str">
        <f>IFERROR(VLOOKUP(A1482,'[1]TS Autopress'!$1:$1048576,2,0),"")</f>
        <v/>
      </c>
      <c r="C1482" s="19" t="str">
        <f>IFERROR(VLOOKUP(A1482,'[1]TS Autopress'!$1:$1048576,3,0),"")</f>
        <v/>
      </c>
      <c r="D1482" s="20">
        <v>17300000</v>
      </c>
      <c r="E1482" s="20">
        <v>13500000</v>
      </c>
      <c r="F1482" s="13" t="s">
        <v>5399</v>
      </c>
      <c r="G1482" s="20">
        <v>16089000</v>
      </c>
      <c r="H1482" s="20">
        <v>15570000</v>
      </c>
      <c r="I1482" s="20">
        <v>14705000</v>
      </c>
      <c r="J1482" s="20">
        <v>13840000</v>
      </c>
      <c r="K1482" s="25">
        <v>16690000</v>
      </c>
      <c r="L1482" s="20">
        <f t="shared" si="92"/>
        <v>-610000</v>
      </c>
      <c r="M1482" s="22">
        <f t="shared" si="93"/>
        <v>0.78034682080924855</v>
      </c>
      <c r="N1482" s="23" t="str">
        <f>IFERROR(VLOOKUP(A1482,'[1]CT AR'!$1:$1048576,2,0),"")</f>
        <v/>
      </c>
      <c r="O1482" s="24" t="str">
        <f t="shared" ca="1" si="94"/>
        <v/>
      </c>
      <c r="P1482" t="str">
        <f t="shared" si="95"/>
        <v/>
      </c>
    </row>
    <row r="1483" spans="1:16" x14ac:dyDescent="0.3">
      <c r="A1483" t="s">
        <v>9785</v>
      </c>
      <c r="B1483" t="str">
        <f>IFERROR(VLOOKUP(A1483,'[1]TS Autopress'!$1:$1048576,2,0),"")</f>
        <v/>
      </c>
      <c r="C1483" s="19" t="str">
        <f>IFERROR(VLOOKUP(A1483,'[1]TS Autopress'!$1:$1048576,3,0),"")</f>
        <v/>
      </c>
      <c r="D1483" s="20">
        <v>25500000</v>
      </c>
      <c r="E1483" s="20">
        <v>21000000</v>
      </c>
      <c r="F1483" s="13" t="s">
        <v>5399</v>
      </c>
      <c r="G1483" s="20">
        <v>23715000</v>
      </c>
      <c r="H1483" s="20">
        <v>22950000</v>
      </c>
      <c r="I1483" s="20">
        <v>21675000</v>
      </c>
      <c r="J1483" s="20">
        <v>20400000</v>
      </c>
      <c r="K1483" s="25">
        <v>25490000</v>
      </c>
      <c r="L1483" s="20">
        <f t="shared" si="92"/>
        <v>-10000</v>
      </c>
      <c r="M1483" s="22">
        <f t="shared" si="93"/>
        <v>0.82352941176470584</v>
      </c>
      <c r="N1483" s="23" t="str">
        <f>IFERROR(VLOOKUP(A1483,'[1]CT AR'!$1:$1048576,2,0),"")</f>
        <v/>
      </c>
      <c r="O1483" s="24" t="str">
        <f t="shared" ca="1" si="94"/>
        <v/>
      </c>
      <c r="P1483" t="str">
        <f t="shared" si="95"/>
        <v/>
      </c>
    </row>
    <row r="1484" spans="1:16" x14ac:dyDescent="0.3">
      <c r="A1484" t="s">
        <v>9788</v>
      </c>
      <c r="B1484" t="str">
        <f>IFERROR(VLOOKUP(A1484,'[1]TS Autopress'!$1:$1048576,2,0),"")</f>
        <v/>
      </c>
      <c r="C1484" s="19" t="str">
        <f>IFERROR(VLOOKUP(A1484,'[1]TS Autopress'!$1:$1048576,3,0),"")</f>
        <v/>
      </c>
      <c r="D1484" s="20">
        <v>25100000</v>
      </c>
      <c r="E1484" s="20">
        <v>19500000</v>
      </c>
      <c r="F1484" s="13" t="s">
        <v>5399</v>
      </c>
      <c r="G1484" s="20">
        <v>23343000</v>
      </c>
      <c r="H1484" s="20">
        <v>22590000</v>
      </c>
      <c r="I1484" s="20">
        <v>21335000</v>
      </c>
      <c r="J1484" s="20">
        <v>20080000</v>
      </c>
      <c r="K1484" s="25">
        <v>23990000</v>
      </c>
      <c r="L1484" s="20">
        <f t="shared" si="92"/>
        <v>-1110000</v>
      </c>
      <c r="M1484" s="22">
        <f t="shared" si="93"/>
        <v>0.77689243027888444</v>
      </c>
      <c r="N1484" s="23" t="str">
        <f>IFERROR(VLOOKUP(A1484,'[1]CT AR'!$1:$1048576,2,0),"")</f>
        <v/>
      </c>
      <c r="O1484" s="24" t="str">
        <f t="shared" ca="1" si="94"/>
        <v/>
      </c>
      <c r="P1484" t="str">
        <f t="shared" si="95"/>
        <v/>
      </c>
    </row>
    <row r="1485" spans="1:16" x14ac:dyDescent="0.3">
      <c r="A1485" t="s">
        <v>9790</v>
      </c>
      <c r="B1485" t="str">
        <f>IFERROR(VLOOKUP(A1485,'[1]TS Autopress'!$1:$1048576,2,0),"")</f>
        <v/>
      </c>
      <c r="C1485" s="19" t="str">
        <f>IFERROR(VLOOKUP(A1485,'[1]TS Autopress'!$1:$1048576,3,0),"")</f>
        <v/>
      </c>
      <c r="D1485" s="20">
        <v>16500000</v>
      </c>
      <c r="E1485" s="20">
        <v>12500000</v>
      </c>
      <c r="F1485" s="13" t="s">
        <v>5399</v>
      </c>
      <c r="G1485" s="20">
        <v>15345000</v>
      </c>
      <c r="H1485" s="20">
        <v>14850000</v>
      </c>
      <c r="I1485" s="20">
        <v>14025000</v>
      </c>
      <c r="J1485" s="20">
        <v>13200000</v>
      </c>
      <c r="K1485" s="25">
        <v>14990000</v>
      </c>
      <c r="L1485" s="20">
        <f t="shared" si="92"/>
        <v>-1510000</v>
      </c>
      <c r="M1485" s="22">
        <f t="shared" si="93"/>
        <v>0.75757575757575757</v>
      </c>
      <c r="N1485" s="23" t="str">
        <f>IFERROR(VLOOKUP(A1485,'[1]CT AR'!$1:$1048576,2,0),"")</f>
        <v/>
      </c>
      <c r="O1485" s="24" t="str">
        <f t="shared" ca="1" si="94"/>
        <v/>
      </c>
      <c r="P1485" t="str">
        <f t="shared" si="95"/>
        <v/>
      </c>
    </row>
    <row r="1486" spans="1:16" x14ac:dyDescent="0.3">
      <c r="A1486" t="s">
        <v>9792</v>
      </c>
      <c r="B1486" t="str">
        <f>IFERROR(VLOOKUP(A1486,'[1]TS Autopress'!$1:$1048576,2,0),"")</f>
        <v/>
      </c>
      <c r="C1486" s="19" t="str">
        <f>IFERROR(VLOOKUP(A1486,'[1]TS Autopress'!$1:$1048576,3,0),"")</f>
        <v/>
      </c>
      <c r="D1486" s="20">
        <v>22100000</v>
      </c>
      <c r="E1486" s="20">
        <v>17000000</v>
      </c>
      <c r="F1486" s="13" t="s">
        <v>5399</v>
      </c>
      <c r="G1486" s="20">
        <v>20553000</v>
      </c>
      <c r="H1486" s="20">
        <v>19890000</v>
      </c>
      <c r="I1486" s="20">
        <v>18785000</v>
      </c>
      <c r="J1486" s="20">
        <v>17680000</v>
      </c>
      <c r="K1486" s="25">
        <v>20990000</v>
      </c>
      <c r="L1486" s="20">
        <f t="shared" si="92"/>
        <v>-1110000</v>
      </c>
      <c r="M1486" s="22">
        <f t="shared" si="93"/>
        <v>0.76923076923076927</v>
      </c>
      <c r="N1486" s="23" t="str">
        <f>IFERROR(VLOOKUP(A1486,'[1]CT AR'!$1:$1048576,2,0),"")</f>
        <v/>
      </c>
      <c r="O1486" s="24" t="str">
        <f t="shared" ca="1" si="94"/>
        <v/>
      </c>
      <c r="P1486" t="str">
        <f t="shared" si="95"/>
        <v/>
      </c>
    </row>
    <row r="1487" spans="1:16" x14ac:dyDescent="0.3">
      <c r="A1487" t="s">
        <v>9794</v>
      </c>
      <c r="B1487" t="str">
        <f>IFERROR(VLOOKUP(A1487,'[1]TS Autopress'!$1:$1048576,2,0),"")</f>
        <v/>
      </c>
      <c r="C1487" s="19" t="str">
        <f>IFERROR(VLOOKUP(A1487,'[1]TS Autopress'!$1:$1048576,3,0),"")</f>
        <v/>
      </c>
      <c r="D1487" s="20">
        <v>29100000</v>
      </c>
      <c r="E1487" s="20">
        <v>23000000</v>
      </c>
      <c r="F1487" s="13" t="s">
        <v>5399</v>
      </c>
      <c r="G1487" s="20">
        <v>27063000</v>
      </c>
      <c r="H1487" s="20">
        <v>26190000</v>
      </c>
      <c r="I1487" s="20">
        <v>24735000</v>
      </c>
      <c r="J1487" s="20">
        <v>23280000</v>
      </c>
      <c r="K1487" s="25">
        <v>27590000</v>
      </c>
      <c r="L1487" s="20">
        <f t="shared" si="92"/>
        <v>-1510000</v>
      </c>
      <c r="M1487" s="22">
        <f t="shared" si="93"/>
        <v>0.7903780068728522</v>
      </c>
      <c r="N1487" s="23" t="str">
        <f>IFERROR(VLOOKUP(A1487,'[1]CT AR'!$1:$1048576,2,0),"")</f>
        <v/>
      </c>
      <c r="O1487" s="24" t="str">
        <f t="shared" ca="1" si="94"/>
        <v/>
      </c>
      <c r="P1487" t="str">
        <f t="shared" si="95"/>
        <v/>
      </c>
    </row>
    <row r="1488" spans="1:16" x14ac:dyDescent="0.3">
      <c r="A1488" t="s">
        <v>9796</v>
      </c>
      <c r="B1488" t="str">
        <f>IFERROR(VLOOKUP(A1488,'[1]TS Autopress'!$1:$1048576,2,0),"")</f>
        <v/>
      </c>
      <c r="C1488" s="19" t="str">
        <f>IFERROR(VLOOKUP(A1488,'[1]TS Autopress'!$1:$1048576,3,0),"")</f>
        <v/>
      </c>
      <c r="D1488" s="20">
        <v>16100000</v>
      </c>
      <c r="E1488" s="20">
        <v>12400000</v>
      </c>
      <c r="F1488" s="13" t="s">
        <v>5399</v>
      </c>
      <c r="G1488" s="20">
        <v>14973000</v>
      </c>
      <c r="H1488" s="20">
        <v>14490000</v>
      </c>
      <c r="I1488" s="20">
        <v>13685000</v>
      </c>
      <c r="J1488" s="20">
        <v>12880000</v>
      </c>
      <c r="K1488" s="25">
        <v>15490000</v>
      </c>
      <c r="L1488" s="20">
        <f t="shared" si="92"/>
        <v>-610000</v>
      </c>
      <c r="M1488" s="22">
        <f t="shared" si="93"/>
        <v>0.77018633540372672</v>
      </c>
      <c r="N1488" s="23" t="str">
        <f>IFERROR(VLOOKUP(A1488,'[1]CT AR'!$1:$1048576,2,0),"")</f>
        <v/>
      </c>
      <c r="O1488" s="24" t="str">
        <f t="shared" ca="1" si="94"/>
        <v/>
      </c>
      <c r="P1488" t="str">
        <f t="shared" si="95"/>
        <v/>
      </c>
    </row>
    <row r="1489" spans="1:16" x14ac:dyDescent="0.3">
      <c r="A1489" t="s">
        <v>9798</v>
      </c>
      <c r="B1489" t="str">
        <f>IFERROR(VLOOKUP(A1489,'[1]TS Autopress'!$1:$1048576,2,0),"")</f>
        <v/>
      </c>
      <c r="C1489" s="19" t="str">
        <f>IFERROR(VLOOKUP(A1489,'[1]TS Autopress'!$1:$1048576,3,0),"")</f>
        <v/>
      </c>
      <c r="D1489" s="20">
        <v>25300000</v>
      </c>
      <c r="E1489" s="20">
        <v>20500000</v>
      </c>
      <c r="F1489" s="13" t="s">
        <v>5399</v>
      </c>
      <c r="G1489" s="20">
        <v>23529000</v>
      </c>
      <c r="H1489" s="20">
        <v>22770000</v>
      </c>
      <c r="I1489" s="20">
        <v>21505000</v>
      </c>
      <c r="J1489" s="20">
        <v>20240000</v>
      </c>
      <c r="K1489" s="25">
        <v>24990000</v>
      </c>
      <c r="L1489" s="20">
        <f t="shared" ref="L1489:L1552" si="96">K1489-D1489</f>
        <v>-310000</v>
      </c>
      <c r="M1489" s="22">
        <f t="shared" ref="M1489:M1552" si="97">E1489/D1489</f>
        <v>0.81027667984189722</v>
      </c>
      <c r="N1489" s="23" t="str">
        <f>IFERROR(VLOOKUP(A1489,'[1]CT AR'!$1:$1048576,2,0),"")</f>
        <v/>
      </c>
      <c r="O1489" s="24" t="str">
        <f t="shared" ref="O1489:O1503" ca="1" si="98">IF(N1489="","",TODAY()-N1489)</f>
        <v/>
      </c>
      <c r="P1489" t="str">
        <f t="shared" ref="P1489:P1503" si="99">IF(N1489="", "", IF(K1489 &gt; D1489, "SOBRE MERCADO", IF(K1489 &lt; D1489, "BAJO MERCADO", "ALINEADO")))</f>
        <v/>
      </c>
    </row>
    <row r="1490" spans="1:16" x14ac:dyDescent="0.3">
      <c r="A1490" t="s">
        <v>9800</v>
      </c>
      <c r="B1490" t="str">
        <f>IFERROR(VLOOKUP(A1490,'[1]TS Autopress'!$1:$1048576,2,0),"")</f>
        <v/>
      </c>
      <c r="C1490" s="19" t="str">
        <f>IFERROR(VLOOKUP(A1490,'[1]TS Autopress'!$1:$1048576,3,0),"")</f>
        <v/>
      </c>
      <c r="D1490" s="20">
        <v>8700000</v>
      </c>
      <c r="E1490" s="20">
        <v>7000000</v>
      </c>
      <c r="F1490" s="13" t="s">
        <v>5399</v>
      </c>
      <c r="G1490" s="20">
        <v>8091000</v>
      </c>
      <c r="H1490" s="20">
        <v>7830000</v>
      </c>
      <c r="I1490" s="20">
        <v>7395000</v>
      </c>
      <c r="J1490" s="20">
        <v>6960000</v>
      </c>
      <c r="K1490" s="25">
        <v>8690000</v>
      </c>
      <c r="L1490" s="20">
        <f t="shared" si="96"/>
        <v>-10000</v>
      </c>
      <c r="M1490" s="22">
        <f t="shared" si="97"/>
        <v>0.8045977011494253</v>
      </c>
      <c r="N1490" s="23" t="str">
        <f>IFERROR(VLOOKUP(A1490,'[1]CT AR'!$1:$1048576,2,0),"")</f>
        <v/>
      </c>
      <c r="O1490" s="24" t="str">
        <f t="shared" ca="1" si="98"/>
        <v/>
      </c>
      <c r="P1490" t="str">
        <f t="shared" si="99"/>
        <v/>
      </c>
    </row>
    <row r="1491" spans="1:16" x14ac:dyDescent="0.3">
      <c r="A1491" t="s">
        <v>9802</v>
      </c>
      <c r="B1491" t="str">
        <f>IFERROR(VLOOKUP(A1491,'[1]TS Autopress'!$1:$1048576,2,0),"")</f>
        <v/>
      </c>
      <c r="C1491" s="19" t="str">
        <f>IFERROR(VLOOKUP(A1491,'[1]TS Autopress'!$1:$1048576,3,0),"")</f>
        <v/>
      </c>
      <c r="D1491" s="20">
        <v>11100000</v>
      </c>
      <c r="E1491" s="20">
        <v>9200000</v>
      </c>
      <c r="F1491" s="13" t="s">
        <v>5399</v>
      </c>
      <c r="G1491" s="20">
        <v>10323000</v>
      </c>
      <c r="H1491" s="20">
        <v>9990000</v>
      </c>
      <c r="I1491" s="20">
        <v>9435000</v>
      </c>
      <c r="J1491" s="20">
        <v>8880000</v>
      </c>
      <c r="K1491" s="25">
        <v>11090000</v>
      </c>
      <c r="L1491" s="20">
        <f t="shared" si="96"/>
        <v>-10000</v>
      </c>
      <c r="M1491" s="22">
        <f t="shared" si="97"/>
        <v>0.8288288288288288</v>
      </c>
      <c r="N1491" s="23" t="str">
        <f>IFERROR(VLOOKUP(A1491,'[1]CT AR'!$1:$1048576,2,0),"")</f>
        <v/>
      </c>
      <c r="O1491" s="24" t="str">
        <f t="shared" ca="1" si="98"/>
        <v/>
      </c>
      <c r="P1491" t="str">
        <f t="shared" si="99"/>
        <v/>
      </c>
    </row>
    <row r="1492" spans="1:16" x14ac:dyDescent="0.3">
      <c r="A1492" t="s">
        <v>9804</v>
      </c>
      <c r="B1492" t="str">
        <f>IFERROR(VLOOKUP(A1492,'[1]TS Autopress'!$1:$1048576,2,0),"")</f>
        <v/>
      </c>
      <c r="C1492" s="19" t="str">
        <f>IFERROR(VLOOKUP(A1492,'[1]TS Autopress'!$1:$1048576,3,0),"")</f>
        <v/>
      </c>
      <c r="D1492" s="20">
        <v>17500000</v>
      </c>
      <c r="E1492" s="20">
        <v>13000000</v>
      </c>
      <c r="F1492" s="13" t="s">
        <v>5399</v>
      </c>
      <c r="G1492" s="20">
        <v>16275000</v>
      </c>
      <c r="H1492" s="20">
        <v>15750000</v>
      </c>
      <c r="I1492" s="20">
        <v>14875000</v>
      </c>
      <c r="J1492" s="20">
        <v>14000000</v>
      </c>
      <c r="K1492" s="25">
        <v>15990000</v>
      </c>
      <c r="L1492" s="20">
        <f t="shared" si="96"/>
        <v>-1510000</v>
      </c>
      <c r="M1492" s="22">
        <f t="shared" si="97"/>
        <v>0.74285714285714288</v>
      </c>
      <c r="N1492" s="23" t="str">
        <f>IFERROR(VLOOKUP(A1492,'[1]CT AR'!$1:$1048576,2,0),"")</f>
        <v/>
      </c>
      <c r="O1492" s="24" t="str">
        <f t="shared" ca="1" si="98"/>
        <v/>
      </c>
      <c r="P1492" t="str">
        <f t="shared" si="99"/>
        <v/>
      </c>
    </row>
    <row r="1493" spans="1:16" x14ac:dyDescent="0.3">
      <c r="A1493" t="s">
        <v>9808</v>
      </c>
      <c r="B1493" t="str">
        <f>IFERROR(VLOOKUP(A1493,'[1]TS Autopress'!$1:$1048576,2,0),"")</f>
        <v/>
      </c>
      <c r="C1493" s="19" t="str">
        <f>IFERROR(VLOOKUP(A1493,'[1]TS Autopress'!$1:$1048576,3,0),"")</f>
        <v/>
      </c>
      <c r="D1493" s="20">
        <v>27600000</v>
      </c>
      <c r="E1493" s="20">
        <v>21500000</v>
      </c>
      <c r="F1493" s="13" t="s">
        <v>5399</v>
      </c>
      <c r="G1493" s="20">
        <v>25668000</v>
      </c>
      <c r="H1493" s="20">
        <v>24840000</v>
      </c>
      <c r="I1493" s="20">
        <v>23460000</v>
      </c>
      <c r="J1493" s="20">
        <v>22080000</v>
      </c>
      <c r="K1493" s="25">
        <v>26990000</v>
      </c>
      <c r="L1493" s="20">
        <f t="shared" si="96"/>
        <v>-610000</v>
      </c>
      <c r="M1493" s="22">
        <f t="shared" si="97"/>
        <v>0.77898550724637683</v>
      </c>
      <c r="N1493" s="23" t="str">
        <f>IFERROR(VLOOKUP(A1493,'[1]CT AR'!$1:$1048576,2,0),"")</f>
        <v/>
      </c>
      <c r="O1493" s="24" t="str">
        <f t="shared" ca="1" si="98"/>
        <v/>
      </c>
      <c r="P1493" t="str">
        <f t="shared" si="99"/>
        <v/>
      </c>
    </row>
    <row r="1494" spans="1:16" x14ac:dyDescent="0.3">
      <c r="A1494" t="s">
        <v>9810</v>
      </c>
      <c r="B1494" t="str">
        <f>IFERROR(VLOOKUP(A1494,'[1]TS Autopress'!$1:$1048576,2,0),"")</f>
        <v/>
      </c>
      <c r="C1494" s="19" t="str">
        <f>IFERROR(VLOOKUP(A1494,'[1]TS Autopress'!$1:$1048576,3,0),"")</f>
        <v/>
      </c>
      <c r="D1494" s="20">
        <v>19900000</v>
      </c>
      <c r="E1494" s="20">
        <v>15500000</v>
      </c>
      <c r="F1494" s="13" t="s">
        <v>5399</v>
      </c>
      <c r="G1494" s="20">
        <v>18507000</v>
      </c>
      <c r="H1494" s="20">
        <v>17910000</v>
      </c>
      <c r="I1494" s="20">
        <v>16915000</v>
      </c>
      <c r="J1494" s="20">
        <v>15920000</v>
      </c>
      <c r="K1494" s="25">
        <v>18990000</v>
      </c>
      <c r="L1494" s="20">
        <f t="shared" si="96"/>
        <v>-910000</v>
      </c>
      <c r="M1494" s="22">
        <f t="shared" si="97"/>
        <v>0.77889447236180909</v>
      </c>
      <c r="N1494" s="23" t="str">
        <f>IFERROR(VLOOKUP(A1494,'[1]CT AR'!$1:$1048576,2,0),"")</f>
        <v/>
      </c>
      <c r="O1494" s="24" t="str">
        <f t="shared" ca="1" si="98"/>
        <v/>
      </c>
      <c r="P1494" t="str">
        <f t="shared" si="99"/>
        <v/>
      </c>
    </row>
    <row r="1495" spans="1:16" x14ac:dyDescent="0.3">
      <c r="A1495" t="s">
        <v>9813</v>
      </c>
      <c r="B1495" t="str">
        <f>IFERROR(VLOOKUP(A1495,'[1]TS Autopress'!$1:$1048576,2,0),"")</f>
        <v/>
      </c>
      <c r="C1495" s="19" t="str">
        <f>IFERROR(VLOOKUP(A1495,'[1]TS Autopress'!$1:$1048576,3,0),"")</f>
        <v/>
      </c>
      <c r="D1495" s="20">
        <v>8900000</v>
      </c>
      <c r="E1495" s="20">
        <v>6800000</v>
      </c>
      <c r="F1495" s="13" t="s">
        <v>5399</v>
      </c>
      <c r="G1495" s="20">
        <v>8277000</v>
      </c>
      <c r="H1495" s="20">
        <v>8010000</v>
      </c>
      <c r="I1495" s="20">
        <v>7565000</v>
      </c>
      <c r="J1495" s="20">
        <v>7120000</v>
      </c>
      <c r="K1495" s="25">
        <v>8290000</v>
      </c>
      <c r="L1495" s="20">
        <f t="shared" si="96"/>
        <v>-610000</v>
      </c>
      <c r="M1495" s="22">
        <f t="shared" si="97"/>
        <v>0.7640449438202247</v>
      </c>
      <c r="N1495" s="23" t="str">
        <f>IFERROR(VLOOKUP(A1495,'[1]CT AR'!$1:$1048576,2,0),"")</f>
        <v/>
      </c>
      <c r="O1495" s="24" t="str">
        <f t="shared" ca="1" si="98"/>
        <v/>
      </c>
      <c r="P1495" t="str">
        <f t="shared" si="99"/>
        <v/>
      </c>
    </row>
    <row r="1496" spans="1:16" x14ac:dyDescent="0.3">
      <c r="A1496" t="s">
        <v>573</v>
      </c>
      <c r="B1496" t="str">
        <f>IFERROR(VLOOKUP(A1496,'[1]TS Autopress'!$1:$1048576,2,0),"")</f>
        <v>CHERY</v>
      </c>
      <c r="C1496" s="19" t="str">
        <f>IFERROR(VLOOKUP(A1496,'[1]TS Autopress'!$1:$1048576,3,0),"")</f>
        <v>TIGGO 2 PRO</v>
      </c>
      <c r="D1496" s="20">
        <v>9400000</v>
      </c>
      <c r="E1496" s="20">
        <v>7500000</v>
      </c>
      <c r="F1496" s="13" t="s">
        <v>5399</v>
      </c>
      <c r="G1496" s="20">
        <v>8742000</v>
      </c>
      <c r="H1496" s="20">
        <v>8460000</v>
      </c>
      <c r="I1496" s="20">
        <v>7990000</v>
      </c>
      <c r="J1496" s="20">
        <v>7520000</v>
      </c>
      <c r="K1496" s="25">
        <v>9290000</v>
      </c>
      <c r="L1496" s="20">
        <f t="shared" si="96"/>
        <v>-110000</v>
      </c>
      <c r="M1496" s="22">
        <f t="shared" si="97"/>
        <v>0.7978723404255319</v>
      </c>
      <c r="N1496" s="23">
        <f>IFERROR(VLOOKUP(A1496,'[1]CT AR'!$1:$1048576,2,0),"")</f>
        <v>45898.696527777778</v>
      </c>
      <c r="O1496" s="24">
        <f t="shared" ca="1" si="98"/>
        <v>296.3034722222219</v>
      </c>
      <c r="P1496" t="str">
        <f t="shared" si="99"/>
        <v>BAJO MERCADO</v>
      </c>
    </row>
    <row r="1497" spans="1:16" x14ac:dyDescent="0.3">
      <c r="A1497" t="s">
        <v>9816</v>
      </c>
      <c r="B1497" t="str">
        <f>IFERROR(VLOOKUP(A1497,'[1]TS Autopress'!$1:$1048576,2,0),"")</f>
        <v/>
      </c>
      <c r="C1497" s="19" t="str">
        <f>IFERROR(VLOOKUP(A1497,'[1]TS Autopress'!$1:$1048576,3,0),"")</f>
        <v/>
      </c>
      <c r="D1497" s="20">
        <v>14100000</v>
      </c>
      <c r="E1497" s="20">
        <v>11000000</v>
      </c>
      <c r="F1497" s="13" t="s">
        <v>5399</v>
      </c>
      <c r="G1497" s="20">
        <v>13113000</v>
      </c>
      <c r="H1497" s="20">
        <v>12690000</v>
      </c>
      <c r="I1497" s="20">
        <v>11985000</v>
      </c>
      <c r="J1497" s="20">
        <v>11280000</v>
      </c>
      <c r="K1497" s="25">
        <v>13590000</v>
      </c>
      <c r="L1497" s="20">
        <f t="shared" si="96"/>
        <v>-510000</v>
      </c>
      <c r="M1497" s="22">
        <f t="shared" si="97"/>
        <v>0.78014184397163122</v>
      </c>
      <c r="N1497" s="23" t="str">
        <f>IFERROR(VLOOKUP(A1497,'[1]CT AR'!$1:$1048576,2,0),"")</f>
        <v/>
      </c>
      <c r="O1497" s="24" t="str">
        <f t="shared" ca="1" si="98"/>
        <v/>
      </c>
      <c r="P1497" t="str">
        <f t="shared" si="99"/>
        <v/>
      </c>
    </row>
    <row r="1498" spans="1:16" x14ac:dyDescent="0.3">
      <c r="A1498" t="s">
        <v>9818</v>
      </c>
      <c r="B1498" t="str">
        <f>IFERROR(VLOOKUP(A1498,'[1]TS Autopress'!$1:$1048576,2,0),"")</f>
        <v/>
      </c>
      <c r="C1498" s="19" t="str">
        <f>IFERROR(VLOOKUP(A1498,'[1]TS Autopress'!$1:$1048576,3,0),"")</f>
        <v/>
      </c>
      <c r="D1498" s="20">
        <v>11900000</v>
      </c>
      <c r="E1498" s="20">
        <v>9800000</v>
      </c>
      <c r="F1498" s="13" t="s">
        <v>5399</v>
      </c>
      <c r="G1498" s="20">
        <v>11067000</v>
      </c>
      <c r="H1498" s="20">
        <v>10710000</v>
      </c>
      <c r="I1498" s="20">
        <v>10115000</v>
      </c>
      <c r="J1498" s="20">
        <v>9520000</v>
      </c>
      <c r="K1498" s="25">
        <v>11890000</v>
      </c>
      <c r="L1498" s="20">
        <f t="shared" si="96"/>
        <v>-10000</v>
      </c>
      <c r="M1498" s="22">
        <f t="shared" si="97"/>
        <v>0.82352941176470584</v>
      </c>
      <c r="N1498" s="23" t="str">
        <f>IFERROR(VLOOKUP(A1498,'[1]CT AR'!$1:$1048576,2,0),"")</f>
        <v/>
      </c>
      <c r="O1498" s="24" t="str">
        <f t="shared" ca="1" si="98"/>
        <v/>
      </c>
      <c r="P1498" t="str">
        <f t="shared" si="99"/>
        <v/>
      </c>
    </row>
    <row r="1499" spans="1:16" x14ac:dyDescent="0.3">
      <c r="A1499" t="s">
        <v>9820</v>
      </c>
      <c r="B1499" t="str">
        <f>IFERROR(VLOOKUP(A1499,'[1]TS Autopress'!$1:$1048576,2,0),"")</f>
        <v/>
      </c>
      <c r="C1499" s="19" t="str">
        <f>IFERROR(VLOOKUP(A1499,'[1]TS Autopress'!$1:$1048576,3,0),"")</f>
        <v/>
      </c>
      <c r="D1499" s="20">
        <v>15800000</v>
      </c>
      <c r="E1499" s="20">
        <v>13000000</v>
      </c>
      <c r="F1499" s="13" t="s">
        <v>4033</v>
      </c>
      <c r="G1499" s="20">
        <v>15800000</v>
      </c>
      <c r="H1499" s="20">
        <v>15326000</v>
      </c>
      <c r="I1499" s="20">
        <v>14852000</v>
      </c>
      <c r="J1499" s="20">
        <v>14220000</v>
      </c>
      <c r="K1499" s="25">
        <v>15790000</v>
      </c>
      <c r="L1499" s="20">
        <f t="shared" si="96"/>
        <v>-10000</v>
      </c>
      <c r="M1499" s="22">
        <f t="shared" si="97"/>
        <v>0.82278481012658233</v>
      </c>
      <c r="N1499" s="23" t="str">
        <f>IFERROR(VLOOKUP(A1499,'[1]CT AR'!$1:$1048576,2,0),"")</f>
        <v/>
      </c>
      <c r="O1499" s="24" t="str">
        <f t="shared" ca="1" si="98"/>
        <v/>
      </c>
      <c r="P1499" t="str">
        <f t="shared" si="99"/>
        <v/>
      </c>
    </row>
    <row r="1500" spans="1:16" x14ac:dyDescent="0.3">
      <c r="A1500" t="s">
        <v>9822</v>
      </c>
      <c r="B1500" t="str">
        <f>IFERROR(VLOOKUP(A1500,'[1]TS Autopress'!$1:$1048576,2,0),"")</f>
        <v/>
      </c>
      <c r="C1500" s="19" t="str">
        <f>IFERROR(VLOOKUP(A1500,'[1]TS Autopress'!$1:$1048576,3,0),"")</f>
        <v/>
      </c>
      <c r="D1500" s="20">
        <v>22600000</v>
      </c>
      <c r="E1500" s="20">
        <v>19000000</v>
      </c>
      <c r="F1500" s="13" t="s">
        <v>4033</v>
      </c>
      <c r="G1500" s="20">
        <v>22600000</v>
      </c>
      <c r="H1500" s="20">
        <v>21922000</v>
      </c>
      <c r="I1500" s="20">
        <v>21244000</v>
      </c>
      <c r="J1500" s="20">
        <v>20340000</v>
      </c>
      <c r="K1500" s="25">
        <v>22590000</v>
      </c>
      <c r="L1500" s="20">
        <f t="shared" si="96"/>
        <v>-10000</v>
      </c>
      <c r="M1500" s="22">
        <f t="shared" si="97"/>
        <v>0.84070796460176989</v>
      </c>
      <c r="N1500" s="23" t="str">
        <f>IFERROR(VLOOKUP(A1500,'[1]CT AR'!$1:$1048576,2,0),"")</f>
        <v/>
      </c>
      <c r="O1500" s="24" t="str">
        <f t="shared" ca="1" si="98"/>
        <v/>
      </c>
      <c r="P1500" t="str">
        <f t="shared" si="99"/>
        <v/>
      </c>
    </row>
    <row r="1501" spans="1:16" x14ac:dyDescent="0.3">
      <c r="A1501" t="s">
        <v>9827</v>
      </c>
      <c r="B1501" t="str">
        <f>IFERROR(VLOOKUP(A1501,'[1]TS Autopress'!$1:$1048576,2,0),"")</f>
        <v/>
      </c>
      <c r="C1501" s="19" t="str">
        <f>IFERROR(VLOOKUP(A1501,'[1]TS Autopress'!$1:$1048576,3,0),"")</f>
        <v/>
      </c>
      <c r="D1501" s="20">
        <v>12200000</v>
      </c>
      <c r="E1501" s="20">
        <v>9000000</v>
      </c>
      <c r="F1501" s="13" t="s">
        <v>5399</v>
      </c>
      <c r="G1501" s="20">
        <v>11346000</v>
      </c>
      <c r="H1501" s="20">
        <v>10980000</v>
      </c>
      <c r="I1501" s="20">
        <v>10370000</v>
      </c>
      <c r="J1501" s="20">
        <v>9760000</v>
      </c>
      <c r="K1501" s="25">
        <v>11290000</v>
      </c>
      <c r="L1501" s="20">
        <f t="shared" si="96"/>
        <v>-910000</v>
      </c>
      <c r="M1501" s="22">
        <f t="shared" si="97"/>
        <v>0.73770491803278693</v>
      </c>
      <c r="N1501" s="23" t="str">
        <f>IFERROR(VLOOKUP(A1501,'[1]CT AR'!$1:$1048576,2,0),"")</f>
        <v/>
      </c>
      <c r="O1501" s="24" t="str">
        <f t="shared" ca="1" si="98"/>
        <v/>
      </c>
      <c r="P1501" t="str">
        <f t="shared" si="99"/>
        <v/>
      </c>
    </row>
    <row r="1502" spans="1:16" x14ac:dyDescent="0.3">
      <c r="A1502" t="s">
        <v>9829</v>
      </c>
      <c r="B1502" t="str">
        <f>IFERROR(VLOOKUP(A1502,'[1]TS Autopress'!$1:$1048576,2,0),"")</f>
        <v/>
      </c>
      <c r="C1502" s="19" t="str">
        <f>IFERROR(VLOOKUP(A1502,'[1]TS Autopress'!$1:$1048576,3,0),"")</f>
        <v/>
      </c>
      <c r="D1502" s="20">
        <v>9300000</v>
      </c>
      <c r="E1502" s="20">
        <v>7700000</v>
      </c>
      <c r="F1502" s="13" t="s">
        <v>5399</v>
      </c>
      <c r="G1502" s="20">
        <v>8649000</v>
      </c>
      <c r="H1502" s="20">
        <v>8370000</v>
      </c>
      <c r="I1502" s="20">
        <v>7905000</v>
      </c>
      <c r="J1502" s="20">
        <v>7440000</v>
      </c>
      <c r="K1502" s="25">
        <v>9290000</v>
      </c>
      <c r="L1502" s="20">
        <f t="shared" si="96"/>
        <v>-10000</v>
      </c>
      <c r="M1502" s="22">
        <f t="shared" si="97"/>
        <v>0.82795698924731187</v>
      </c>
      <c r="N1502" s="23" t="str">
        <f>IFERROR(VLOOKUP(A1502,'[1]CT AR'!$1:$1048576,2,0),"")</f>
        <v/>
      </c>
      <c r="O1502" s="24" t="str">
        <f t="shared" ca="1" si="98"/>
        <v/>
      </c>
      <c r="P1502" t="str">
        <f t="shared" si="99"/>
        <v/>
      </c>
    </row>
    <row r="1503" spans="1:16" x14ac:dyDescent="0.3">
      <c r="A1503" t="s">
        <v>9822</v>
      </c>
      <c r="B1503" t="str">
        <f>IFERROR(VLOOKUP(A1503,'[1]TS Autopress'!$1:$1048576,2,0),"")</f>
        <v/>
      </c>
      <c r="C1503" s="19" t="str">
        <f>IFERROR(VLOOKUP(A1503,'[1]TS Autopress'!$1:$1048576,3,0),"")</f>
        <v/>
      </c>
      <c r="D1503" s="20">
        <v>27700000</v>
      </c>
      <c r="E1503" s="20">
        <v>23000000</v>
      </c>
      <c r="F1503" s="13" t="s">
        <v>5399</v>
      </c>
      <c r="G1503" s="20">
        <v>25761000</v>
      </c>
      <c r="H1503" s="20">
        <v>24930000</v>
      </c>
      <c r="I1503" s="20">
        <v>23545000</v>
      </c>
      <c r="J1503" s="20">
        <v>22160000</v>
      </c>
      <c r="K1503" s="25">
        <v>26690000</v>
      </c>
      <c r="L1503" s="20">
        <f t="shared" si="96"/>
        <v>-1010000</v>
      </c>
      <c r="M1503" s="22">
        <f t="shared" si="97"/>
        <v>0.83032490974729245</v>
      </c>
      <c r="N1503" s="23" t="str">
        <f>IFERROR(VLOOKUP(A1503,'[1]CT AR'!$1:$1048576,2,0),"")</f>
        <v/>
      </c>
      <c r="O1503" s="24" t="str">
        <f t="shared" ca="1" si="98"/>
        <v/>
      </c>
      <c r="P1503" t="str">
        <f t="shared" si="99"/>
        <v/>
      </c>
    </row>
    <row r="1504" spans="1:16" x14ac:dyDescent="0.3">
      <c r="A1504" t="s">
        <v>149</v>
      </c>
      <c r="D1504" s="20">
        <v>6860000</v>
      </c>
      <c r="E1504" s="20">
        <v>4850000</v>
      </c>
      <c r="F1504" s="13" t="s">
        <v>4033</v>
      </c>
      <c r="G1504" s="20">
        <v>6860000</v>
      </c>
      <c r="H1504" s="20">
        <v>6654200</v>
      </c>
      <c r="I1504" s="20">
        <v>6448400</v>
      </c>
      <c r="J1504" s="20">
        <v>6174000</v>
      </c>
      <c r="K1504" s="25">
        <v>6390000</v>
      </c>
      <c r="L1504" s="20">
        <f t="shared" si="96"/>
        <v>-470000</v>
      </c>
      <c r="M1504" s="22">
        <f t="shared" si="97"/>
        <v>0.70699708454810495</v>
      </c>
    </row>
    <row r="1505" spans="1:17" x14ac:dyDescent="0.3">
      <c r="A1505" s="13" t="s">
        <v>200</v>
      </c>
      <c r="B1505" s="13"/>
      <c r="C1505" s="13"/>
      <c r="D1505" s="27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IF($F1505="BAJA",$D1505*0.93,
IF($F1505="LIQUIDAR",$D1505*0.85,"")))),"")</f>
        <v>10710000</v>
      </c>
      <c r="H1505" s="13">
        <f>IFERROR(IF($F1505="ALTA",$D1505*1,
IF($F1505="MEDIA",$D1505*0.97,
IF($F1505="BAJA",$D1505*0.9,
IF($F1505="LIQUIDAR",$D1505*0.85,"")))),"")</f>
        <v>10710000</v>
      </c>
      <c r="I1505" s="13">
        <f>IFERROR(IF($F1505="ALTA",$D1505*0.99,
IF($F1505="MEDIA",$D1505*0.94,
IF($F1505="BAJA",$D1505*0.85,
IF($F1505="LIQUIDAR",$D1505*0.85,"")))),"")</f>
        <v>10710000</v>
      </c>
      <c r="J1505" s="13">
        <f>IFERROR(IF($F1505="ALTA",$D1505*0.93,
IF($F1505="MEDIA",$D1505*0.9,
IF($F1505="BAJA",$D1505*0.8,
IF($F1505="LIQUIDAR",$D1505*0.85,"")))),"")</f>
        <v>10710000</v>
      </c>
      <c r="K1505" s="13">
        <f>_xlfn.XLOOKUP(A1505,Rotación!$A:$A,Rotación!$P:$P,"",0,-1)</f>
        <v>11290000</v>
      </c>
      <c r="L1505" s="28">
        <f t="shared" si="96"/>
        <v>-1310000</v>
      </c>
      <c r="M1505" s="29">
        <f t="shared" si="97"/>
        <v>0.83972460317460318</v>
      </c>
      <c r="N1505" s="13"/>
      <c r="O1505" s="13"/>
      <c r="P1505" s="13"/>
      <c r="Q1505" s="13"/>
    </row>
    <row r="1506" spans="1:17" x14ac:dyDescent="0.3">
      <c r="A1506" s="13" t="s">
        <v>179</v>
      </c>
      <c r="B1506" s="13"/>
      <c r="C1506" s="13"/>
      <c r="D1506" s="27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 t="shared" ref="G1506:G1569" si="100">IFERROR(IF($F1506="ALTA",$D1506*1.03,
IF($F1506="MEDIA",$D1506*1,
IF($F1506="BAJA",$D1506*0.93,
IF($F1506="LIQUIDAR",$D1506*0.85,"")))),"")</f>
        <v>8755000</v>
      </c>
      <c r="H1506" s="13">
        <f t="shared" ref="H1506:H1569" si="101">IFERROR(IF($F1506="ALTA",$D1506*1,
IF($F1506="MEDIA",$D1506*0.97,
IF($F1506="BAJA",$D1506*0.9,
IF($F1506="LIQUIDAR",$D1506*0.85,"")))),"")</f>
        <v>8755000</v>
      </c>
      <c r="I1506" s="13">
        <f t="shared" ref="I1506:I1569" si="102">IFERROR(IF($F1506="ALTA",$D1506*0.99,
IF($F1506="MEDIA",$D1506*0.94,
IF($F1506="BAJA",$D1506*0.85,
IF($F1506="LIQUIDAR",$D1506*0.85,"")))),"")</f>
        <v>8755000</v>
      </c>
      <c r="J1506" s="13">
        <f t="shared" ref="J1506:J1569" si="103">IFERROR(IF($F1506="ALTA",$D1506*0.93,
IF($F1506="MEDIA",$D1506*0.9,
IF($F1506="BAJA",$D1506*0.8,
IF($F1506="LIQUIDAR",$D1506*0.85,"")))),"")</f>
        <v>8755000</v>
      </c>
      <c r="K1506" s="13">
        <f>_xlfn.XLOOKUP(A1506,Rotación!$A:$A,Rotación!$P:$P,"",0,-1)</f>
        <v>11490000</v>
      </c>
      <c r="L1506" s="28">
        <f t="shared" si="96"/>
        <v>1190000</v>
      </c>
      <c r="M1506" s="29">
        <f t="shared" si="97"/>
        <v>1.3896161165048544</v>
      </c>
      <c r="N1506" s="13"/>
      <c r="O1506" s="13"/>
      <c r="P1506" s="13"/>
      <c r="Q1506" s="13"/>
    </row>
    <row r="1507" spans="1:17" x14ac:dyDescent="0.3">
      <c r="A1507" s="13" t="s">
        <v>112</v>
      </c>
      <c r="B1507" s="13"/>
      <c r="C1507" s="13"/>
      <c r="D1507" s="27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 t="shared" si="100"/>
        <v>14620000</v>
      </c>
      <c r="H1507" s="13">
        <f t="shared" si="101"/>
        <v>14620000</v>
      </c>
      <c r="I1507" s="13">
        <f t="shared" si="102"/>
        <v>14620000</v>
      </c>
      <c r="J1507" s="13">
        <f t="shared" si="103"/>
        <v>14620000</v>
      </c>
      <c r="K1507" s="13">
        <f>_xlfn.XLOOKUP(A1507,Rotación!$A:$A,Rotación!$P:$P,"",0,-1)</f>
        <v>18490000</v>
      </c>
      <c r="L1507" s="28">
        <f t="shared" si="96"/>
        <v>1290000</v>
      </c>
      <c r="M1507" s="29">
        <f t="shared" si="97"/>
        <v>1.0856616279069768</v>
      </c>
      <c r="N1507" s="13"/>
      <c r="O1507" s="13"/>
      <c r="P1507" s="13"/>
      <c r="Q1507" s="13"/>
    </row>
    <row r="1508" spans="1:17" x14ac:dyDescent="0.3">
      <c r="A1508" s="13" t="s">
        <v>212</v>
      </c>
      <c r="B1508" s="13"/>
      <c r="C1508" s="13"/>
      <c r="D1508" s="27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 t="shared" si="100"/>
        <v>10285000</v>
      </c>
      <c r="H1508" s="13">
        <f t="shared" si="101"/>
        <v>10285000</v>
      </c>
      <c r="I1508" s="13">
        <f t="shared" si="102"/>
        <v>10285000</v>
      </c>
      <c r="J1508" s="13">
        <f t="shared" si="103"/>
        <v>10285000</v>
      </c>
      <c r="K1508" s="13">
        <f>_xlfn.XLOOKUP(A1508,Rotación!$A:$A,Rotación!$P:$P,"",0,-1)</f>
        <v>12990000</v>
      </c>
      <c r="L1508" s="28">
        <f t="shared" si="96"/>
        <v>890000</v>
      </c>
      <c r="M1508" s="29">
        <f t="shared" si="97"/>
        <v>1.3553278512396694</v>
      </c>
      <c r="N1508" s="13"/>
      <c r="O1508" s="13"/>
      <c r="P1508" s="13"/>
      <c r="Q1508" s="13"/>
    </row>
    <row r="1509" spans="1:17" x14ac:dyDescent="0.3">
      <c r="A1509" s="13" t="s">
        <v>5377</v>
      </c>
      <c r="B1509" s="13"/>
      <c r="C1509" s="13"/>
      <c r="D1509" s="27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 t="shared" si="100"/>
        <v>19550000</v>
      </c>
      <c r="H1509" s="13">
        <f t="shared" si="101"/>
        <v>19550000</v>
      </c>
      <c r="I1509" s="13">
        <f t="shared" si="102"/>
        <v>19550000</v>
      </c>
      <c r="J1509" s="13">
        <f t="shared" si="103"/>
        <v>19550000</v>
      </c>
      <c r="K1509" s="13">
        <f>_xlfn.XLOOKUP(A1509,Rotación!$A:$A,Rotación!$P:$P,"",0,-1)</f>
        <v>22990000</v>
      </c>
      <c r="L1509" s="28">
        <f t="shared" si="96"/>
        <v>-10000</v>
      </c>
      <c r="M1509" s="29">
        <f t="shared" si="97"/>
        <v>0.75569695652173918</v>
      </c>
      <c r="N1509" s="13"/>
      <c r="O1509" s="13"/>
      <c r="P1509" s="13"/>
      <c r="Q1509" s="13"/>
    </row>
    <row r="1510" spans="1:17" x14ac:dyDescent="0.3">
      <c r="A1510" s="13" t="s">
        <v>316</v>
      </c>
      <c r="B1510" s="13"/>
      <c r="C1510" s="13"/>
      <c r="D1510" s="27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 t="shared" si="100"/>
        <v>10200000</v>
      </c>
      <c r="H1510" s="13">
        <f t="shared" si="101"/>
        <v>10200000</v>
      </c>
      <c r="I1510" s="13">
        <f t="shared" si="102"/>
        <v>10200000</v>
      </c>
      <c r="J1510" s="13">
        <f t="shared" si="103"/>
        <v>10200000</v>
      </c>
      <c r="K1510" s="13">
        <f>_xlfn.XLOOKUP(A1510,Rotación!$A:$A,Rotación!$P:$P,"",0,-1)</f>
        <v>12990000</v>
      </c>
      <c r="L1510" s="28">
        <f t="shared" si="96"/>
        <v>990000</v>
      </c>
      <c r="M1510" s="29">
        <f t="shared" si="97"/>
        <v>0.95365641666666667</v>
      </c>
      <c r="N1510" s="13"/>
      <c r="O1510" s="13"/>
      <c r="P1510" s="13"/>
      <c r="Q1510" s="13"/>
    </row>
    <row r="1511" spans="1:17" x14ac:dyDescent="0.3">
      <c r="A1511" s="13" t="s">
        <v>324</v>
      </c>
      <c r="B1511" s="13"/>
      <c r="C1511" s="13"/>
      <c r="D1511" s="27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 t="shared" si="100"/>
        <v>6970000</v>
      </c>
      <c r="H1511" s="13">
        <f t="shared" si="101"/>
        <v>6970000</v>
      </c>
      <c r="I1511" s="13">
        <f t="shared" si="102"/>
        <v>6970000</v>
      </c>
      <c r="J1511" s="13">
        <f t="shared" si="103"/>
        <v>6970000</v>
      </c>
      <c r="K1511" s="13">
        <f>_xlfn.XLOOKUP(A1511,Rotación!$A:$A,Rotación!$P:$P,"",0,-1)</f>
        <v>8190000</v>
      </c>
      <c r="L1511" s="28">
        <f t="shared" si="96"/>
        <v>-10000</v>
      </c>
      <c r="M1511" s="29">
        <f t="shared" si="97"/>
        <v>0.78280853658536587</v>
      </c>
      <c r="N1511" s="13"/>
      <c r="O1511" s="13"/>
      <c r="P1511" s="13"/>
      <c r="Q1511" s="13"/>
    </row>
    <row r="1512" spans="1:17" x14ac:dyDescent="0.3">
      <c r="A1512" s="13" t="s">
        <v>5363</v>
      </c>
      <c r="B1512" s="13"/>
      <c r="C1512" s="13"/>
      <c r="D1512" s="27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 t="shared" si="100"/>
        <v>13175000</v>
      </c>
      <c r="H1512" s="13">
        <f t="shared" si="101"/>
        <v>13175000</v>
      </c>
      <c r="I1512" s="13">
        <f t="shared" si="102"/>
        <v>13175000</v>
      </c>
      <c r="J1512" s="13">
        <f t="shared" si="103"/>
        <v>13175000</v>
      </c>
      <c r="K1512" s="13">
        <f>_xlfn.XLOOKUP(A1512,Rotación!$A:$A,Rotación!$P:$P,"",0,-1)</f>
        <v>16590000</v>
      </c>
      <c r="L1512" s="28">
        <f t="shared" si="96"/>
        <v>1090000</v>
      </c>
      <c r="M1512" s="29">
        <f t="shared" si="97"/>
        <v>0.91835677419354844</v>
      </c>
      <c r="N1512" s="13"/>
      <c r="O1512" s="13"/>
      <c r="P1512" s="13"/>
      <c r="Q1512" s="13"/>
    </row>
    <row r="1513" spans="1:17" x14ac:dyDescent="0.3">
      <c r="A1513" s="13" t="s">
        <v>309</v>
      </c>
      <c r="B1513" s="13"/>
      <c r="C1513" s="13"/>
      <c r="D1513" s="27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 t="shared" si="100"/>
        <v>10115000</v>
      </c>
      <c r="H1513" s="13">
        <f t="shared" si="101"/>
        <v>10115000</v>
      </c>
      <c r="I1513" s="13">
        <f t="shared" si="102"/>
        <v>10115000</v>
      </c>
      <c r="J1513" s="13">
        <f t="shared" si="103"/>
        <v>10115000</v>
      </c>
      <c r="K1513" s="13">
        <f>_xlfn.XLOOKUP(A1513,Rotación!$A:$A,Rotación!$P:$P,"",0,-1)</f>
        <v>10490000</v>
      </c>
      <c r="L1513" s="28">
        <f t="shared" si="96"/>
        <v>-1410000</v>
      </c>
      <c r="M1513" s="29">
        <f t="shared" si="97"/>
        <v>0.88912016806722693</v>
      </c>
      <c r="N1513" s="13"/>
      <c r="O1513" s="13"/>
      <c r="P1513" s="13"/>
      <c r="Q1513" s="13"/>
    </row>
    <row r="1514" spans="1:17" x14ac:dyDescent="0.3">
      <c r="A1514" s="13" t="s">
        <v>116</v>
      </c>
      <c r="B1514" s="13"/>
      <c r="C1514" s="13"/>
      <c r="D1514" s="27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 t="shared" si="100"/>
        <v>7395000</v>
      </c>
      <c r="H1514" s="13">
        <f t="shared" si="101"/>
        <v>7395000</v>
      </c>
      <c r="I1514" s="13">
        <f t="shared" si="102"/>
        <v>7395000</v>
      </c>
      <c r="J1514" s="13">
        <f t="shared" si="103"/>
        <v>7395000</v>
      </c>
      <c r="K1514" s="13">
        <f>_xlfn.XLOOKUP(A1514,Rotación!$A:$A,Rotación!$P:$P,"",0,-1)</f>
        <v>8490000</v>
      </c>
      <c r="L1514" s="28">
        <f t="shared" si="96"/>
        <v>-210000</v>
      </c>
      <c r="M1514" s="29">
        <f t="shared" si="97"/>
        <v>0.29009597701149425</v>
      </c>
      <c r="N1514" s="13"/>
      <c r="O1514" s="13"/>
      <c r="P1514" s="13"/>
      <c r="Q1514" s="13"/>
    </row>
    <row r="1515" spans="1:17" x14ac:dyDescent="0.3">
      <c r="A1515" s="13" t="s">
        <v>209</v>
      </c>
      <c r="B1515" s="13"/>
      <c r="C1515" s="13"/>
      <c r="D1515" s="27">
        <v>10800000</v>
      </c>
      <c r="E1515" s="13">
        <f>_xlfn.XLOOKUP(A1515,Rotación!$A:$A,Rotación!$O:$O,"",0,-1)</f>
        <v>9736959</v>
      </c>
      <c r="F1515" s="13" t="str">
        <f>IF(_xlfn.XLOOKUP(A1515,Rotación!A:A,Rotación!K:K)&lt;=30,"ALTA",
IF(_xlfn.XLOOKUP(A1515,Rotación!A:A,Rotación!K:K)&lt;=60,"MEDIA",
IF(_xlfn.XLOOKUP(A1515,Rotación!A:A,Rotación!K:K)&lt;=90,"BAJA",
"LIQUIDAR")))</f>
        <v>LIQUIDAR</v>
      </c>
      <c r="G1515" s="13">
        <f t="shared" si="100"/>
        <v>9180000</v>
      </c>
      <c r="H1515" s="13">
        <f t="shared" si="101"/>
        <v>9180000</v>
      </c>
      <c r="I1515" s="13">
        <f t="shared" si="102"/>
        <v>9180000</v>
      </c>
      <c r="J1515" s="13">
        <f t="shared" si="103"/>
        <v>9180000</v>
      </c>
      <c r="K1515" s="13">
        <f>_xlfn.XLOOKUP(A1515,Rotación!$A:$A,Rotación!$P:$P,"",0,-1)</f>
        <v>11690000</v>
      </c>
      <c r="L1515" s="28">
        <f t="shared" si="96"/>
        <v>890000</v>
      </c>
      <c r="M1515" s="29">
        <f t="shared" si="97"/>
        <v>0.90157027777777776</v>
      </c>
      <c r="N1515" s="13"/>
      <c r="O1515" s="13"/>
      <c r="P1515" s="13"/>
      <c r="Q1515" s="13"/>
    </row>
    <row r="1516" spans="1:17" x14ac:dyDescent="0.3">
      <c r="A1516" s="13" t="s">
        <v>5384</v>
      </c>
      <c r="B1516" s="13"/>
      <c r="C1516" s="13"/>
      <c r="D1516" s="27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 t="shared" si="100"/>
        <v>10030000</v>
      </c>
      <c r="H1516" s="13">
        <f t="shared" si="101"/>
        <v>10030000</v>
      </c>
      <c r="I1516" s="13">
        <f t="shared" si="102"/>
        <v>10030000</v>
      </c>
      <c r="J1516" s="13">
        <f t="shared" si="103"/>
        <v>10030000</v>
      </c>
      <c r="K1516" s="13">
        <f>_xlfn.XLOOKUP(A1516,Rotación!$A:$A,Rotación!$P:$P,"",0,-1)</f>
        <v>11990000</v>
      </c>
      <c r="L1516" s="28">
        <f t="shared" si="96"/>
        <v>190000</v>
      </c>
      <c r="M1516" s="29">
        <f t="shared" si="97"/>
        <v>0.87085000000000001</v>
      </c>
      <c r="N1516" s="13"/>
      <c r="O1516" s="13"/>
      <c r="P1516" s="13"/>
      <c r="Q1516" s="13"/>
    </row>
    <row r="1517" spans="1:17" x14ac:dyDescent="0.3">
      <c r="A1517" s="13" t="s">
        <v>159</v>
      </c>
      <c r="B1517" s="13"/>
      <c r="C1517" s="13"/>
      <c r="D1517" s="27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 t="shared" si="100"/>
        <v>8330000</v>
      </c>
      <c r="H1517" s="13">
        <f t="shared" si="101"/>
        <v>8330000</v>
      </c>
      <c r="I1517" s="13">
        <f t="shared" si="102"/>
        <v>8330000</v>
      </c>
      <c r="J1517" s="13">
        <f t="shared" si="103"/>
        <v>8330000</v>
      </c>
      <c r="K1517" s="13">
        <f>_xlfn.XLOOKUP(A1517,Rotación!$A:$A,Rotación!$P:$P,"",0,-1)</f>
        <v>9790000</v>
      </c>
      <c r="L1517" s="28">
        <f t="shared" si="96"/>
        <v>-10000</v>
      </c>
      <c r="M1517" s="29">
        <f t="shared" si="97"/>
        <v>0.81036020408163267</v>
      </c>
      <c r="N1517" s="13"/>
      <c r="O1517" s="13"/>
      <c r="P1517" s="13"/>
      <c r="Q1517" s="13"/>
    </row>
    <row r="1518" spans="1:17" x14ac:dyDescent="0.3">
      <c r="A1518" s="13" t="s">
        <v>300</v>
      </c>
      <c r="B1518" s="13"/>
      <c r="C1518" s="13"/>
      <c r="D1518" s="27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 t="shared" si="100"/>
        <v>21590000</v>
      </c>
      <c r="H1518" s="13">
        <f t="shared" si="101"/>
        <v>21590000</v>
      </c>
      <c r="I1518" s="13">
        <f t="shared" si="102"/>
        <v>21590000</v>
      </c>
      <c r="J1518" s="13">
        <f t="shared" si="103"/>
        <v>21590000</v>
      </c>
      <c r="K1518" s="13">
        <f>_xlfn.XLOOKUP(A1518,Rotación!$A:$A,Rotación!$P:$P,"",0,-1)</f>
        <v>27990000</v>
      </c>
      <c r="L1518" s="28">
        <f t="shared" si="96"/>
        <v>2590000</v>
      </c>
      <c r="M1518" s="29">
        <f t="shared" si="97"/>
        <v>1.3661370078740158</v>
      </c>
      <c r="N1518" s="13"/>
      <c r="O1518" s="13"/>
      <c r="P1518" s="13"/>
      <c r="Q1518" s="13"/>
    </row>
    <row r="1519" spans="1:17" x14ac:dyDescent="0.3">
      <c r="A1519" s="13" t="s">
        <v>162</v>
      </c>
      <c r="B1519" s="13"/>
      <c r="C1519" s="13"/>
      <c r="D1519" s="27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 t="shared" si="100"/>
        <v>15045000</v>
      </c>
      <c r="H1519" s="13">
        <f t="shared" si="101"/>
        <v>15045000</v>
      </c>
      <c r="I1519" s="13">
        <f t="shared" si="102"/>
        <v>15045000</v>
      </c>
      <c r="J1519" s="13">
        <f t="shared" si="103"/>
        <v>15045000</v>
      </c>
      <c r="K1519" s="13">
        <f>_xlfn.XLOOKUP(A1519,Rotación!$A:$A,Rotación!$P:$P,"",0,-1)</f>
        <v>16490000</v>
      </c>
      <c r="L1519" s="28">
        <f t="shared" si="96"/>
        <v>-1210000</v>
      </c>
      <c r="M1519" s="29">
        <f t="shared" si="97"/>
        <v>0.89596214689265541</v>
      </c>
      <c r="N1519" s="13"/>
      <c r="O1519" s="13"/>
      <c r="P1519" s="13"/>
      <c r="Q1519" s="13"/>
    </row>
    <row r="1520" spans="1:17" x14ac:dyDescent="0.3">
      <c r="A1520" s="13" t="s">
        <v>91</v>
      </c>
      <c r="B1520" s="13"/>
      <c r="C1520" s="13"/>
      <c r="D1520" s="27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 t="shared" si="100"/>
        <v>7565000</v>
      </c>
      <c r="H1520" s="13">
        <f t="shared" si="101"/>
        <v>7565000</v>
      </c>
      <c r="I1520" s="13">
        <f t="shared" si="102"/>
        <v>7565000</v>
      </c>
      <c r="J1520" s="13">
        <f t="shared" si="103"/>
        <v>7565000</v>
      </c>
      <c r="K1520" s="13">
        <f>_xlfn.XLOOKUP(A1520,Rotación!$A:$A,Rotación!$P:$P,"",0,-1)</f>
        <v>9590000</v>
      </c>
      <c r="L1520" s="28">
        <f t="shared" si="96"/>
        <v>690000</v>
      </c>
      <c r="M1520" s="29">
        <f t="shared" si="97"/>
        <v>0.84668876404494386</v>
      </c>
      <c r="N1520" s="13"/>
      <c r="O1520" s="13"/>
      <c r="P1520" s="13"/>
      <c r="Q1520" s="13"/>
    </row>
    <row r="1521" spans="1:17" x14ac:dyDescent="0.3">
      <c r="A1521" s="13" t="s">
        <v>8656</v>
      </c>
      <c r="B1521" s="13"/>
      <c r="C1521" s="13"/>
      <c r="D1521" s="13" t="s">
        <v>10170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 t="str">
        <f t="shared" si="100"/>
        <v/>
      </c>
      <c r="H1521" s="13" t="str">
        <f t="shared" si="101"/>
        <v/>
      </c>
      <c r="I1521" s="13" t="str">
        <f t="shared" si="102"/>
        <v/>
      </c>
      <c r="J1521" s="13" t="str">
        <f t="shared" si="103"/>
        <v/>
      </c>
      <c r="K1521" s="13">
        <f>_xlfn.XLOOKUP(A1521,Rotación!$A:$A,Rotación!$P:$P,"",0,-1)</f>
        <v>4867100</v>
      </c>
      <c r="L1521" s="28" t="e">
        <f t="shared" si="96"/>
        <v>#VALUE!</v>
      </c>
      <c r="M1521" s="29" t="e">
        <f t="shared" si="97"/>
        <v>#VALUE!</v>
      </c>
      <c r="N1521" s="13"/>
      <c r="O1521" s="13"/>
      <c r="P1521" s="13"/>
      <c r="Q1521" s="13"/>
    </row>
    <row r="1522" spans="1:17" x14ac:dyDescent="0.3">
      <c r="A1522" s="13" t="s">
        <v>126</v>
      </c>
      <c r="B1522" s="13"/>
      <c r="C1522" s="13"/>
      <c r="D1522" s="27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 t="shared" si="100"/>
        <v>39695000</v>
      </c>
      <c r="H1522" s="13">
        <f t="shared" si="101"/>
        <v>39695000</v>
      </c>
      <c r="I1522" s="13">
        <f t="shared" si="102"/>
        <v>39695000</v>
      </c>
      <c r="J1522" s="13">
        <f t="shared" si="103"/>
        <v>39695000</v>
      </c>
      <c r="K1522" s="13">
        <f>_xlfn.XLOOKUP(A1522,Rotación!$A:$A,Rotación!$P:$P,"",0,-1)</f>
        <v>49990000</v>
      </c>
      <c r="L1522" s="28">
        <f t="shared" si="96"/>
        <v>3290000</v>
      </c>
      <c r="M1522" s="29">
        <f t="shared" si="97"/>
        <v>1.0459535331905783</v>
      </c>
      <c r="N1522" s="13"/>
      <c r="O1522" s="13"/>
      <c r="P1522" s="13"/>
      <c r="Q1522" s="13"/>
    </row>
    <row r="1523" spans="1:17" x14ac:dyDescent="0.3">
      <c r="A1523" s="13" t="s">
        <v>117</v>
      </c>
      <c r="B1523" s="13"/>
      <c r="C1523" s="13"/>
      <c r="D1523" s="27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 t="shared" si="100"/>
        <v>11730000</v>
      </c>
      <c r="H1523" s="13">
        <f t="shared" si="101"/>
        <v>11730000</v>
      </c>
      <c r="I1523" s="13">
        <f t="shared" si="102"/>
        <v>11730000</v>
      </c>
      <c r="J1523" s="13">
        <f t="shared" si="103"/>
        <v>11730000</v>
      </c>
      <c r="K1523" s="13">
        <f>_xlfn.XLOOKUP(A1523,Rotación!$A:$A,Rotación!$P:$P,"",0,-1)</f>
        <v>13990000</v>
      </c>
      <c r="L1523" s="28">
        <f t="shared" si="96"/>
        <v>190000</v>
      </c>
      <c r="M1523" s="29">
        <f t="shared" si="97"/>
        <v>0.89909637681159416</v>
      </c>
      <c r="N1523" s="13"/>
      <c r="O1523" s="13"/>
      <c r="P1523" s="13"/>
      <c r="Q1523" s="13"/>
    </row>
    <row r="1524" spans="1:17" x14ac:dyDescent="0.3">
      <c r="A1524" s="13" t="s">
        <v>253</v>
      </c>
      <c r="B1524" s="13"/>
      <c r="C1524" s="13"/>
      <c r="D1524" s="27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MEDIA</v>
      </c>
      <c r="G1524" s="13">
        <f t="shared" si="100"/>
        <v>8800000</v>
      </c>
      <c r="H1524" s="13">
        <f t="shared" si="101"/>
        <v>8536000</v>
      </c>
      <c r="I1524" s="13">
        <f t="shared" si="102"/>
        <v>8271999.9999999991</v>
      </c>
      <c r="J1524" s="13">
        <f t="shared" si="103"/>
        <v>7920000</v>
      </c>
      <c r="K1524" s="13">
        <f>_xlfn.XLOOKUP(A1524,Rotación!$A:$A,Rotación!$P:$P,"",0,-1)</f>
        <v>9290000</v>
      </c>
      <c r="L1524" s="28">
        <f t="shared" si="96"/>
        <v>490000</v>
      </c>
      <c r="M1524" s="29">
        <f t="shared" si="97"/>
        <v>0.97201590909090907</v>
      </c>
      <c r="N1524" s="13"/>
      <c r="O1524" s="13"/>
      <c r="P1524" s="13"/>
      <c r="Q1524" s="13"/>
    </row>
    <row r="1525" spans="1:17" x14ac:dyDescent="0.3">
      <c r="A1525" s="13" t="s">
        <v>8663</v>
      </c>
      <c r="B1525" s="13"/>
      <c r="C1525" s="13"/>
      <c r="D1525" s="13" t="s">
        <v>10171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 t="str">
        <f t="shared" si="100"/>
        <v/>
      </c>
      <c r="H1525" s="13" t="str">
        <f t="shared" si="101"/>
        <v/>
      </c>
      <c r="I1525" s="13" t="str">
        <f t="shared" si="102"/>
        <v/>
      </c>
      <c r="J1525" s="13" t="str">
        <f t="shared" si="103"/>
        <v/>
      </c>
      <c r="K1525" s="13">
        <f>_xlfn.XLOOKUP(A1525,Rotación!$A:$A,Rotación!$P:$P,"",0,-1)</f>
        <v>3490000</v>
      </c>
      <c r="L1525" s="28" t="e">
        <f t="shared" si="96"/>
        <v>#VALUE!</v>
      </c>
      <c r="M1525" s="29" t="e">
        <f t="shared" si="97"/>
        <v>#VALUE!</v>
      </c>
      <c r="N1525" s="13"/>
      <c r="O1525" s="13"/>
      <c r="P1525" s="13"/>
      <c r="Q1525" s="13"/>
    </row>
    <row r="1526" spans="1:17" x14ac:dyDescent="0.3">
      <c r="A1526" s="13" t="s">
        <v>5379</v>
      </c>
      <c r="B1526" s="13"/>
      <c r="C1526" s="13"/>
      <c r="D1526" s="27">
        <v>18100000</v>
      </c>
      <c r="E1526" s="13">
        <f>_xlfn.XLOOKUP(A1526,Rotación!$A:$A,Rotación!$O:$O,"",0,-1)</f>
        <v>16000000</v>
      </c>
      <c r="F1526" s="13" t="str">
        <f>IF(_xlfn.XLOOKUP(A1526,Rotación!A:A,Rotación!K:K)&lt;=30,"ALTA",
IF(_xlfn.XLOOKUP(A1526,Rotación!A:A,Rotación!K:K)&lt;=60,"MEDIA",
IF(_xlfn.XLOOKUP(A1526,Rotación!A:A,Rotación!K:K)&lt;=90,"BAJA",
"LIQUIDAR")))</f>
        <v>ALTA</v>
      </c>
      <c r="G1526" s="13">
        <f t="shared" si="100"/>
        <v>18643000</v>
      </c>
      <c r="H1526" s="13">
        <f t="shared" si="101"/>
        <v>18100000</v>
      </c>
      <c r="I1526" s="13">
        <f t="shared" si="102"/>
        <v>17919000</v>
      </c>
      <c r="J1526" s="13">
        <f t="shared" si="103"/>
        <v>16833000</v>
      </c>
      <c r="K1526" s="13">
        <f>_xlfn.XLOOKUP(A1526,Rotación!$A:$A,Rotación!$P:$P,"",0,-1)</f>
        <v>18490000</v>
      </c>
      <c r="L1526" s="28">
        <f t="shared" si="96"/>
        <v>390000</v>
      </c>
      <c r="M1526" s="29">
        <f t="shared" si="97"/>
        <v>0.88397790055248615</v>
      </c>
      <c r="N1526" s="13"/>
      <c r="O1526" s="13"/>
      <c r="P1526" s="13"/>
      <c r="Q1526" s="13"/>
    </row>
    <row r="1527" spans="1:17" x14ac:dyDescent="0.3">
      <c r="A1527" s="13" t="s">
        <v>128</v>
      </c>
      <c r="B1527" s="13"/>
      <c r="C1527" s="13"/>
      <c r="D1527" s="27">
        <v>23000000</v>
      </c>
      <c r="E1527" s="13">
        <f>_xlfn.XLOOKUP(A1527,Rotación!$A:$A,Rotación!$O:$O,"",0,-1)</f>
        <v>21035030</v>
      </c>
      <c r="F1527" s="13" t="str">
        <f>IF(_xlfn.XLOOKUP(A1527,Rotación!A:A,Rotación!K:K)&lt;=30,"ALTA",
IF(_xlfn.XLOOKUP(A1527,Rotación!A:A,Rotación!K:K)&lt;=60,"MEDIA",
IF(_xlfn.XLOOKUP(A1527,Rotación!A:A,Rotación!K:K)&lt;=90,"BAJA",
"LIQUIDAR")))</f>
        <v>LIQUIDAR</v>
      </c>
      <c r="G1527" s="13">
        <f t="shared" si="100"/>
        <v>19550000</v>
      </c>
      <c r="H1527" s="13">
        <f t="shared" si="101"/>
        <v>19550000</v>
      </c>
      <c r="I1527" s="13">
        <f t="shared" si="102"/>
        <v>19550000</v>
      </c>
      <c r="J1527" s="13">
        <f t="shared" si="103"/>
        <v>19550000</v>
      </c>
      <c r="K1527" s="13">
        <f>_xlfn.XLOOKUP(A1527,Rotación!$A:$A,Rotación!$P:$P,"",0,-1)</f>
        <v>19990000</v>
      </c>
      <c r="L1527" s="28">
        <f t="shared" si="96"/>
        <v>-3010000</v>
      </c>
      <c r="M1527" s="29">
        <f t="shared" si="97"/>
        <v>0.91456652173913044</v>
      </c>
      <c r="N1527" s="13"/>
      <c r="O1527" s="13"/>
      <c r="P1527" s="13"/>
      <c r="Q1527" s="13"/>
    </row>
    <row r="1528" spans="1:17" x14ac:dyDescent="0.3">
      <c r="A1528" s="13" t="s">
        <v>297</v>
      </c>
      <c r="B1528" s="13"/>
      <c r="C1528" s="13"/>
      <c r="D1528" s="27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 t="shared" si="100"/>
        <v>14620000</v>
      </c>
      <c r="H1528" s="13">
        <f t="shared" si="101"/>
        <v>14620000</v>
      </c>
      <c r="I1528" s="13">
        <f t="shared" si="102"/>
        <v>14620000</v>
      </c>
      <c r="J1528" s="13">
        <f t="shared" si="103"/>
        <v>14620000</v>
      </c>
      <c r="K1528" s="13">
        <f>_xlfn.XLOOKUP(A1528,Rotación!$A:$A,Rotación!$P:$P,"",0,-1)</f>
        <v>17390000</v>
      </c>
      <c r="L1528" s="28">
        <f t="shared" si="96"/>
        <v>190000</v>
      </c>
      <c r="M1528" s="29">
        <f t="shared" si="97"/>
        <v>0.92831203488372094</v>
      </c>
      <c r="N1528" s="13"/>
      <c r="O1528" s="13"/>
      <c r="P1528" s="13"/>
      <c r="Q1528" s="13"/>
    </row>
    <row r="1529" spans="1:17" x14ac:dyDescent="0.3">
      <c r="A1529" s="13" t="s">
        <v>319</v>
      </c>
      <c r="B1529" s="13"/>
      <c r="C1529" s="13"/>
      <c r="D1529" s="27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 t="shared" si="100"/>
        <v>26860000</v>
      </c>
      <c r="H1529" s="13">
        <f t="shared" si="101"/>
        <v>26860000</v>
      </c>
      <c r="I1529" s="13">
        <f t="shared" si="102"/>
        <v>26860000</v>
      </c>
      <c r="J1529" s="13">
        <f t="shared" si="103"/>
        <v>26860000</v>
      </c>
      <c r="K1529" s="13">
        <f>_xlfn.XLOOKUP(A1529,Rotación!$A:$A,Rotación!$P:$P,"",0,-1)</f>
        <v>32990000</v>
      </c>
      <c r="L1529" s="28">
        <f t="shared" si="96"/>
        <v>1390000</v>
      </c>
      <c r="M1529" s="29">
        <f t="shared" si="97"/>
        <v>0.94157287974683546</v>
      </c>
      <c r="N1529" s="13"/>
      <c r="O1529" s="13"/>
      <c r="P1529" s="13"/>
      <c r="Q1529" s="13"/>
    </row>
    <row r="1530" spans="1:17" x14ac:dyDescent="0.3">
      <c r="A1530" s="13" t="s">
        <v>6052</v>
      </c>
      <c r="B1530" s="13"/>
      <c r="C1530" s="13"/>
      <c r="D1530" s="27">
        <v>30300000</v>
      </c>
      <c r="E1530" s="13">
        <f>_xlfn.XLOOKUP(A1530,Rotación!$A:$A,Rotación!$O:$O,"",0,-1)</f>
        <v>24996740</v>
      </c>
      <c r="F1530" s="13" t="str">
        <f>IF(_xlfn.XLOOKUP(A1530,Rotación!A:A,Rotación!K:K)&lt;=30,"ALTA",
IF(_xlfn.XLOOKUP(A1530,Rotación!A:A,Rotación!K:K)&lt;=60,"MEDIA",
IF(_xlfn.XLOOKUP(A1530,Rotación!A:A,Rotación!K:K)&lt;=90,"BAJA",
"LIQUIDAR")))</f>
        <v>BAJA</v>
      </c>
      <c r="G1530" s="13">
        <f t="shared" si="100"/>
        <v>28179000</v>
      </c>
      <c r="H1530" s="13">
        <f t="shared" si="101"/>
        <v>27270000</v>
      </c>
      <c r="I1530" s="13">
        <f t="shared" si="102"/>
        <v>25755000</v>
      </c>
      <c r="J1530" s="13">
        <f t="shared" si="103"/>
        <v>24240000</v>
      </c>
      <c r="K1530" s="13">
        <f>_xlfn.XLOOKUP(A1530,Rotación!$A:$A,Rotación!$P:$P,"",0,-1)</f>
        <v>28990000</v>
      </c>
      <c r="L1530" s="28">
        <f t="shared" si="96"/>
        <v>-1310000</v>
      </c>
      <c r="M1530" s="29">
        <f t="shared" si="97"/>
        <v>0.82497491749174923</v>
      </c>
      <c r="N1530" s="13"/>
      <c r="O1530" s="13"/>
      <c r="P1530" s="13"/>
      <c r="Q1530" s="13"/>
    </row>
    <row r="1531" spans="1:17" x14ac:dyDescent="0.3">
      <c r="A1531" s="13" t="s">
        <v>263</v>
      </c>
      <c r="B1531" s="13"/>
      <c r="C1531" s="13"/>
      <c r="D1531" s="27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 t="shared" si="100"/>
        <v>10625000</v>
      </c>
      <c r="H1531" s="13">
        <f t="shared" si="101"/>
        <v>10625000</v>
      </c>
      <c r="I1531" s="13">
        <f t="shared" si="102"/>
        <v>10625000</v>
      </c>
      <c r="J1531" s="13">
        <f t="shared" si="103"/>
        <v>10625000</v>
      </c>
      <c r="K1531" s="13">
        <f>_xlfn.XLOOKUP(A1531,Rotación!$A:$A,Rotación!$P:$P,"",0,-1)</f>
        <v>13990000</v>
      </c>
      <c r="L1531" s="28">
        <f t="shared" si="96"/>
        <v>1490000</v>
      </c>
      <c r="M1531" s="29">
        <f t="shared" si="97"/>
        <v>1.1623104</v>
      </c>
      <c r="N1531" s="13"/>
      <c r="O1531" s="13"/>
      <c r="P1531" s="13"/>
      <c r="Q1531" s="13"/>
    </row>
    <row r="1532" spans="1:17" x14ac:dyDescent="0.3">
      <c r="A1532" s="13" t="s">
        <v>118</v>
      </c>
      <c r="B1532" s="13"/>
      <c r="C1532" s="13"/>
      <c r="D1532" s="27">
        <v>42700000</v>
      </c>
      <c r="E1532" s="13">
        <f>_xlfn.XLOOKUP(A1532,Rotación!$A:$A,Rotación!$O:$O,"",0,-1)</f>
        <v>37884030</v>
      </c>
      <c r="F1532" s="13" t="str">
        <f>IF(_xlfn.XLOOKUP(A1532,Rotación!A:A,Rotación!K:K)&lt;=30,"ALTA",
IF(_xlfn.XLOOKUP(A1532,Rotación!A:A,Rotación!K:K)&lt;=60,"MEDIA",
IF(_xlfn.XLOOKUP(A1532,Rotación!A:A,Rotación!K:K)&lt;=90,"BAJA",
"LIQUIDAR")))</f>
        <v>LIQUIDAR</v>
      </c>
      <c r="G1532" s="13">
        <f t="shared" si="100"/>
        <v>36295000</v>
      </c>
      <c r="H1532" s="13">
        <f t="shared" si="101"/>
        <v>36295000</v>
      </c>
      <c r="I1532" s="13">
        <f t="shared" si="102"/>
        <v>36295000</v>
      </c>
      <c r="J1532" s="13">
        <f t="shared" si="103"/>
        <v>36295000</v>
      </c>
      <c r="K1532" s="13">
        <f>_xlfn.XLOOKUP(A1532,Rotación!$A:$A,Rotación!$P:$P,"",0,-1)</f>
        <v>45990000</v>
      </c>
      <c r="L1532" s="28">
        <f t="shared" si="96"/>
        <v>3290000</v>
      </c>
      <c r="M1532" s="29">
        <f t="shared" si="97"/>
        <v>0.88721381733021076</v>
      </c>
      <c r="N1532" s="13"/>
      <c r="O1532" s="13"/>
      <c r="P1532" s="13"/>
      <c r="Q1532" s="13"/>
    </row>
    <row r="1533" spans="1:17" x14ac:dyDescent="0.3">
      <c r="A1533" s="13" t="s">
        <v>315</v>
      </c>
      <c r="B1533" s="13"/>
      <c r="C1533" s="13"/>
      <c r="D1533" s="27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 t="shared" si="100"/>
        <v>18615000</v>
      </c>
      <c r="H1533" s="13">
        <f t="shared" si="101"/>
        <v>18615000</v>
      </c>
      <c r="I1533" s="13">
        <f t="shared" si="102"/>
        <v>18615000</v>
      </c>
      <c r="J1533" s="13">
        <f t="shared" si="103"/>
        <v>18615000</v>
      </c>
      <c r="K1533" s="13">
        <f>_xlfn.XLOOKUP(A1533,Rotación!$A:$A,Rotación!$P:$P,"",0,-1)</f>
        <v>22690000</v>
      </c>
      <c r="L1533" s="28">
        <f t="shared" si="96"/>
        <v>790000</v>
      </c>
      <c r="M1533" s="29">
        <f t="shared" si="97"/>
        <v>0.92342602739726032</v>
      </c>
      <c r="N1533" s="13"/>
      <c r="O1533" s="13"/>
      <c r="P1533" s="13"/>
      <c r="Q1533" s="13"/>
    </row>
    <row r="1534" spans="1:17" x14ac:dyDescent="0.3">
      <c r="A1534" s="13" t="s">
        <v>254</v>
      </c>
      <c r="B1534" s="13"/>
      <c r="C1534" s="13"/>
      <c r="D1534" s="27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 t="shared" si="100"/>
        <v>9265000</v>
      </c>
      <c r="H1534" s="13">
        <f t="shared" si="101"/>
        <v>9265000</v>
      </c>
      <c r="I1534" s="13">
        <f t="shared" si="102"/>
        <v>9265000</v>
      </c>
      <c r="J1534" s="13">
        <f t="shared" si="103"/>
        <v>9265000</v>
      </c>
      <c r="K1534" s="13">
        <f>_xlfn.XLOOKUP(A1534,Rotación!$A:$A,Rotación!$P:$P,"",0,-1)</f>
        <v>14390000</v>
      </c>
      <c r="L1534" s="28">
        <f t="shared" si="96"/>
        <v>3490000</v>
      </c>
      <c r="M1534" s="29">
        <f t="shared" si="97"/>
        <v>1.6884108256880734</v>
      </c>
      <c r="N1534" s="13"/>
      <c r="O1534" s="13"/>
      <c r="P1534" s="13"/>
      <c r="Q1534" s="13"/>
    </row>
    <row r="1535" spans="1:17" x14ac:dyDescent="0.3">
      <c r="A1535" s="13" t="s">
        <v>234</v>
      </c>
      <c r="B1535" s="13"/>
      <c r="C1535" s="13"/>
      <c r="D1535" s="27">
        <v>17700000</v>
      </c>
      <c r="E1535" s="13">
        <f>_xlfn.XLOOKUP(A1535,Rotación!$A:$A,Rotación!$O:$O,"",0,-1)</f>
        <v>18098467</v>
      </c>
      <c r="F1535" s="13" t="str">
        <f>IF(_xlfn.XLOOKUP(A1535,Rotación!A:A,Rotación!K:K)&lt;=30,"ALTA",
IF(_xlfn.XLOOKUP(A1535,Rotación!A:A,Rotación!K:K)&lt;=60,"MEDIA",
IF(_xlfn.XLOOKUP(A1535,Rotación!A:A,Rotación!K:K)&lt;=90,"BAJA",
"LIQUIDAR")))</f>
        <v>LIQUIDAR</v>
      </c>
      <c r="G1535" s="13">
        <f t="shared" si="100"/>
        <v>15045000</v>
      </c>
      <c r="H1535" s="13">
        <f t="shared" si="101"/>
        <v>15045000</v>
      </c>
      <c r="I1535" s="13">
        <f t="shared" si="102"/>
        <v>15045000</v>
      </c>
      <c r="J1535" s="13">
        <f t="shared" si="103"/>
        <v>15045000</v>
      </c>
      <c r="K1535" s="13">
        <f>_xlfn.XLOOKUP(A1535,Rotación!$A:$A,Rotación!$P:$P,"",0,-1)</f>
        <v>17290000</v>
      </c>
      <c r="L1535" s="28">
        <f t="shared" si="96"/>
        <v>-410000</v>
      </c>
      <c r="M1535" s="29">
        <f t="shared" si="97"/>
        <v>1.0225122598870056</v>
      </c>
      <c r="N1535" s="13"/>
      <c r="O1535" s="13"/>
      <c r="P1535" s="13"/>
      <c r="Q1535" s="13"/>
    </row>
    <row r="1536" spans="1:17" x14ac:dyDescent="0.3">
      <c r="A1536" s="13" t="s">
        <v>256</v>
      </c>
      <c r="B1536" s="13"/>
      <c r="C1536" s="13"/>
      <c r="D1536" s="27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 t="shared" si="100"/>
        <v>21250000</v>
      </c>
      <c r="H1536" s="13">
        <f t="shared" si="101"/>
        <v>21250000</v>
      </c>
      <c r="I1536" s="13">
        <f t="shared" si="102"/>
        <v>21250000</v>
      </c>
      <c r="J1536" s="13">
        <f t="shared" si="103"/>
        <v>21250000</v>
      </c>
      <c r="K1536" s="13">
        <f>_xlfn.XLOOKUP(A1536,Rotación!$A:$A,Rotación!$P:$P,"",0,-1)</f>
        <v>23890000</v>
      </c>
      <c r="L1536" s="28">
        <f t="shared" si="96"/>
        <v>-1110000</v>
      </c>
      <c r="M1536" s="29">
        <f t="shared" si="97"/>
        <v>1.1761689200000001</v>
      </c>
      <c r="N1536" s="13"/>
      <c r="O1536" s="13"/>
      <c r="P1536" s="13"/>
      <c r="Q1536" s="13"/>
    </row>
    <row r="1537" spans="1:17" x14ac:dyDescent="0.3">
      <c r="A1537" s="13" t="s">
        <v>302</v>
      </c>
      <c r="B1537" s="13"/>
      <c r="C1537" s="13"/>
      <c r="D1537" s="27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 t="shared" si="100"/>
        <v>5448500</v>
      </c>
      <c r="H1537" s="13">
        <f t="shared" si="101"/>
        <v>5448500</v>
      </c>
      <c r="I1537" s="13">
        <f t="shared" si="102"/>
        <v>5448500</v>
      </c>
      <c r="J1537" s="13">
        <f t="shared" si="103"/>
        <v>5448500</v>
      </c>
      <c r="K1537" s="13">
        <f>_xlfn.XLOOKUP(A1537,Rotación!$A:$A,Rotación!$P:$P,"",0,-1)</f>
        <v>8490000</v>
      </c>
      <c r="L1537" s="28">
        <f t="shared" si="96"/>
        <v>2080000</v>
      </c>
      <c r="M1537" s="29">
        <f t="shared" si="97"/>
        <v>1.7100926677067083</v>
      </c>
      <c r="N1537" s="13"/>
      <c r="O1537" s="13"/>
      <c r="P1537" s="13"/>
      <c r="Q1537" s="13"/>
    </row>
    <row r="1538" spans="1:17" x14ac:dyDescent="0.3">
      <c r="A1538" s="13" t="s">
        <v>141</v>
      </c>
      <c r="B1538" s="13"/>
      <c r="C1538" s="13"/>
      <c r="D1538" s="27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 t="shared" si="100"/>
        <v>12835000</v>
      </c>
      <c r="H1538" s="13">
        <f t="shared" si="101"/>
        <v>12835000</v>
      </c>
      <c r="I1538" s="13">
        <f t="shared" si="102"/>
        <v>12835000</v>
      </c>
      <c r="J1538" s="13">
        <f t="shared" si="103"/>
        <v>12835000</v>
      </c>
      <c r="K1538" s="13">
        <f>_xlfn.XLOOKUP(A1538,Rotación!$A:$A,Rotación!$P:$P,"",0,-1)</f>
        <v>12790000</v>
      </c>
      <c r="L1538" s="28">
        <f t="shared" si="96"/>
        <v>-2310000</v>
      </c>
      <c r="M1538" s="29">
        <f t="shared" si="97"/>
        <v>0.72086291390728474</v>
      </c>
      <c r="N1538" s="13"/>
      <c r="O1538" s="13"/>
      <c r="P1538" s="13"/>
      <c r="Q1538" s="13"/>
    </row>
    <row r="1539" spans="1:17" x14ac:dyDescent="0.3">
      <c r="A1539" s="13" t="s">
        <v>214</v>
      </c>
      <c r="B1539" s="13"/>
      <c r="C1539" s="13"/>
      <c r="D1539" s="27">
        <v>34200000</v>
      </c>
      <c r="E1539" s="13">
        <f>_xlfn.XLOOKUP(A1539,Rotación!$A:$A,Rotación!$O:$O,"",0,-1)</f>
        <v>35178778</v>
      </c>
      <c r="F1539" s="13" t="str">
        <f>IF(_xlfn.XLOOKUP(A1539,Rotación!A:A,Rotación!K:K)&lt;=30,"ALTA",
IF(_xlfn.XLOOKUP(A1539,Rotación!A:A,Rotación!K:K)&lt;=60,"MEDIA",
IF(_xlfn.XLOOKUP(A1539,Rotación!A:A,Rotación!K:K)&lt;=90,"BAJA",
"LIQUIDAR")))</f>
        <v>LIQUIDAR</v>
      </c>
      <c r="G1539" s="13">
        <f t="shared" si="100"/>
        <v>29070000</v>
      </c>
      <c r="H1539" s="13">
        <f t="shared" si="101"/>
        <v>29070000</v>
      </c>
      <c r="I1539" s="13">
        <f t="shared" si="102"/>
        <v>29070000</v>
      </c>
      <c r="J1539" s="13">
        <f t="shared" si="103"/>
        <v>29070000</v>
      </c>
      <c r="K1539" s="13">
        <f>_xlfn.XLOOKUP(A1539,Rotación!$A:$A,Rotación!$P:$P,"",0,-1)</f>
        <v>34990000</v>
      </c>
      <c r="L1539" s="28">
        <f t="shared" si="96"/>
        <v>790000</v>
      </c>
      <c r="M1539" s="29">
        <f t="shared" si="97"/>
        <v>1.0286192397660818</v>
      </c>
      <c r="N1539" s="13"/>
      <c r="O1539" s="13"/>
      <c r="P1539" s="13"/>
      <c r="Q1539" s="13"/>
    </row>
    <row r="1540" spans="1:17" x14ac:dyDescent="0.3">
      <c r="A1540" s="13" t="s">
        <v>8676</v>
      </c>
      <c r="B1540" s="13"/>
      <c r="C1540" s="13"/>
      <c r="D1540" s="13" t="s">
        <v>10171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 t="str">
        <f t="shared" si="100"/>
        <v/>
      </c>
      <c r="H1540" s="13" t="str">
        <f t="shared" si="101"/>
        <v/>
      </c>
      <c r="I1540" s="13" t="str">
        <f t="shared" si="102"/>
        <v/>
      </c>
      <c r="J1540" s="13" t="str">
        <f t="shared" si="103"/>
        <v/>
      </c>
      <c r="K1540" s="13">
        <f>_xlfn.XLOOKUP(A1540,Rotación!$A:$A,Rotación!$P:$P,"",0,-1)</f>
        <v>14800000</v>
      </c>
      <c r="L1540" s="28" t="e">
        <f t="shared" si="96"/>
        <v>#VALUE!</v>
      </c>
      <c r="M1540" s="29" t="e">
        <f t="shared" si="97"/>
        <v>#VALUE!</v>
      </c>
      <c r="N1540" s="13"/>
      <c r="O1540" s="13"/>
      <c r="P1540" s="13"/>
      <c r="Q1540" s="13"/>
    </row>
    <row r="1541" spans="1:17" x14ac:dyDescent="0.3">
      <c r="A1541" s="13" t="s">
        <v>241</v>
      </c>
      <c r="B1541" s="13"/>
      <c r="C1541" s="13"/>
      <c r="D1541" s="27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 t="shared" si="100"/>
        <v>22440000</v>
      </c>
      <c r="H1541" s="13">
        <f t="shared" si="101"/>
        <v>22440000</v>
      </c>
      <c r="I1541" s="13">
        <f t="shared" si="102"/>
        <v>22440000</v>
      </c>
      <c r="J1541" s="13">
        <f t="shared" si="103"/>
        <v>22440000</v>
      </c>
      <c r="K1541" s="13">
        <f>_xlfn.XLOOKUP(A1541,Rotación!$A:$A,Rotación!$P:$P,"",0,-1)</f>
        <v>29490000</v>
      </c>
      <c r="L1541" s="28">
        <f t="shared" si="96"/>
        <v>3090000</v>
      </c>
      <c r="M1541" s="29">
        <f t="shared" si="97"/>
        <v>1.0428420454545455</v>
      </c>
      <c r="N1541" s="13"/>
      <c r="O1541" s="13"/>
      <c r="P1541" s="13"/>
      <c r="Q1541" s="13"/>
    </row>
    <row r="1542" spans="1:17" x14ac:dyDescent="0.3">
      <c r="A1542" s="13" t="s">
        <v>8682</v>
      </c>
      <c r="B1542" s="13"/>
      <c r="C1542" s="13"/>
      <c r="D1542" s="13" t="s">
        <v>10171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 t="str">
        <f t="shared" si="100"/>
        <v/>
      </c>
      <c r="H1542" s="13" t="str">
        <f t="shared" si="101"/>
        <v/>
      </c>
      <c r="I1542" s="13" t="str">
        <f t="shared" si="102"/>
        <v/>
      </c>
      <c r="J1542" s="13" t="str">
        <f t="shared" si="103"/>
        <v/>
      </c>
      <c r="K1542" s="13">
        <f>_xlfn.XLOOKUP(A1542,Rotación!$A:$A,Rotación!$P:$P,"",0,-1)</f>
        <v>4390000</v>
      </c>
      <c r="L1542" s="28" t="e">
        <f t="shared" si="96"/>
        <v>#VALUE!</v>
      </c>
      <c r="M1542" s="29" t="e">
        <f t="shared" si="97"/>
        <v>#VALUE!</v>
      </c>
      <c r="N1542" s="13"/>
      <c r="O1542" s="13"/>
      <c r="P1542" s="13"/>
      <c r="Q1542" s="13"/>
    </row>
    <row r="1543" spans="1:17" x14ac:dyDescent="0.3">
      <c r="A1543" s="13" t="s">
        <v>4107</v>
      </c>
      <c r="B1543" s="13"/>
      <c r="C1543" s="13"/>
      <c r="D1543" s="27">
        <v>15700000</v>
      </c>
      <c r="E1543" s="13">
        <f>_xlfn.XLOOKUP(A1543,Rotación!$A:$A,Rotación!$O:$O,"",0,-1)</f>
        <v>14670885</v>
      </c>
      <c r="F1543" s="13" t="str">
        <f>IF(_xlfn.XLOOKUP(A1543,Rotación!A:A,Rotación!K:K)&lt;=30,"ALTA",
IF(_xlfn.XLOOKUP(A1543,Rotación!A:A,Rotación!K:K)&lt;=60,"MEDIA",
IF(_xlfn.XLOOKUP(A1543,Rotación!A:A,Rotación!K:K)&lt;=90,"BAJA",
"LIQUIDAR")))</f>
        <v>LIQUIDAR</v>
      </c>
      <c r="G1543" s="13">
        <f t="shared" si="100"/>
        <v>13345000</v>
      </c>
      <c r="H1543" s="13">
        <f t="shared" si="101"/>
        <v>13345000</v>
      </c>
      <c r="I1543" s="13">
        <f t="shared" si="102"/>
        <v>13345000</v>
      </c>
      <c r="J1543" s="13">
        <f t="shared" si="103"/>
        <v>13345000</v>
      </c>
      <c r="K1543" s="13">
        <f>_xlfn.XLOOKUP(A1543,Rotación!$A:$A,Rotación!$P:$P,"",0,-1)</f>
        <v>17490000</v>
      </c>
      <c r="L1543" s="28">
        <f t="shared" si="96"/>
        <v>1790000</v>
      </c>
      <c r="M1543" s="29">
        <f t="shared" si="97"/>
        <v>0.93445127388535032</v>
      </c>
      <c r="N1543" s="13"/>
      <c r="O1543" s="13"/>
      <c r="P1543" s="13"/>
      <c r="Q1543" s="13"/>
    </row>
    <row r="1544" spans="1:17" x14ac:dyDescent="0.3">
      <c r="A1544" s="13" t="s">
        <v>5347</v>
      </c>
      <c r="B1544" s="13"/>
      <c r="C1544" s="13"/>
      <c r="D1544" s="27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 t="shared" si="100"/>
        <v>25925000</v>
      </c>
      <c r="H1544" s="13">
        <f t="shared" si="101"/>
        <v>25925000</v>
      </c>
      <c r="I1544" s="13">
        <f t="shared" si="102"/>
        <v>25925000</v>
      </c>
      <c r="J1544" s="13">
        <f t="shared" si="103"/>
        <v>25925000</v>
      </c>
      <c r="K1544" s="13">
        <f>_xlfn.XLOOKUP(A1544,Rotación!$A:$A,Rotación!$P:$P,"",0,-1)</f>
        <v>32990000</v>
      </c>
      <c r="L1544" s="28">
        <f t="shared" si="96"/>
        <v>2490000</v>
      </c>
      <c r="M1544" s="29">
        <f t="shared" si="97"/>
        <v>1.2131147540983607</v>
      </c>
      <c r="N1544" s="13"/>
      <c r="O1544" s="13"/>
      <c r="P1544" s="13"/>
      <c r="Q1544" s="13"/>
    </row>
    <row r="1545" spans="1:17" x14ac:dyDescent="0.3">
      <c r="A1545" s="13" t="s">
        <v>8620</v>
      </c>
      <c r="B1545" s="13"/>
      <c r="C1545" s="13"/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 t="str">
        <f t="shared" si="100"/>
        <v/>
      </c>
      <c r="H1545" s="13" t="str">
        <f t="shared" si="101"/>
        <v/>
      </c>
      <c r="I1545" s="13" t="str">
        <f t="shared" si="102"/>
        <v/>
      </c>
      <c r="J1545" s="13" t="str">
        <f t="shared" si="103"/>
        <v/>
      </c>
      <c r="K1545" s="13">
        <f>_xlfn.XLOOKUP(A1545,Rotación!$A:$A,Rotación!$P:$P,"",0,-1)</f>
        <v>8990000</v>
      </c>
      <c r="L1545" s="28" t="e">
        <f t="shared" si="96"/>
        <v>#VALUE!</v>
      </c>
      <c r="M1545" s="29" t="e">
        <f t="shared" si="97"/>
        <v>#VALUE!</v>
      </c>
      <c r="N1545" s="13"/>
      <c r="O1545" s="13"/>
      <c r="P1545" s="13"/>
      <c r="Q1545" s="13"/>
    </row>
    <row r="1546" spans="1:17" x14ac:dyDescent="0.3">
      <c r="A1546" s="13" t="s">
        <v>4115</v>
      </c>
      <c r="B1546" s="13"/>
      <c r="C1546" s="13"/>
      <c r="D1546" s="13" t="s">
        <v>10171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 t="str">
        <f t="shared" si="100"/>
        <v/>
      </c>
      <c r="H1546" s="13" t="str">
        <f t="shared" si="101"/>
        <v/>
      </c>
      <c r="I1546" s="13" t="str">
        <f t="shared" si="102"/>
        <v/>
      </c>
      <c r="J1546" s="13" t="str">
        <f t="shared" si="103"/>
        <v/>
      </c>
      <c r="K1546" s="13">
        <f>_xlfn.XLOOKUP(A1546,Rotación!$A:$A,Rotación!$P:$P,"",0,-1)</f>
        <v>18990000</v>
      </c>
      <c r="L1546" s="28" t="e">
        <f t="shared" si="96"/>
        <v>#VALUE!</v>
      </c>
      <c r="M1546" s="29" t="e">
        <f t="shared" si="97"/>
        <v>#VALUE!</v>
      </c>
      <c r="N1546" s="13"/>
      <c r="O1546" s="13"/>
      <c r="P1546" s="13"/>
      <c r="Q1546" s="13"/>
    </row>
    <row r="1547" spans="1:17" x14ac:dyDescent="0.3">
      <c r="A1547" s="13" t="s">
        <v>7192</v>
      </c>
      <c r="B1547" s="13"/>
      <c r="C1547" s="13"/>
      <c r="D1547" s="27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BAJA</v>
      </c>
      <c r="G1547" s="13">
        <f t="shared" si="100"/>
        <v>22320000</v>
      </c>
      <c r="H1547" s="13">
        <f t="shared" si="101"/>
        <v>21600000</v>
      </c>
      <c r="I1547" s="13">
        <f t="shared" si="102"/>
        <v>20400000</v>
      </c>
      <c r="J1547" s="13">
        <f t="shared" si="103"/>
        <v>19200000</v>
      </c>
      <c r="K1547" s="13">
        <f>_xlfn.XLOOKUP(A1547,Rotación!$A:$A,Rotación!$P:$P,"",0,-1)</f>
        <v>24290000</v>
      </c>
      <c r="L1547" s="28">
        <f t="shared" si="96"/>
        <v>290000</v>
      </c>
      <c r="M1547" s="29">
        <f t="shared" si="97"/>
        <v>1.1443196250000001</v>
      </c>
      <c r="N1547" s="13"/>
      <c r="O1547" s="13"/>
      <c r="P1547" s="13"/>
      <c r="Q1547" s="13"/>
    </row>
    <row r="1548" spans="1:17" x14ac:dyDescent="0.3">
      <c r="A1548" s="13" t="s">
        <v>5319</v>
      </c>
      <c r="B1548" s="13"/>
      <c r="C1548" s="13"/>
      <c r="D1548" s="27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 t="shared" si="100"/>
        <v>20825000</v>
      </c>
      <c r="H1548" s="13">
        <f t="shared" si="101"/>
        <v>20825000</v>
      </c>
      <c r="I1548" s="13">
        <f t="shared" si="102"/>
        <v>20825000</v>
      </c>
      <c r="J1548" s="13">
        <f t="shared" si="103"/>
        <v>20825000</v>
      </c>
      <c r="K1548" s="13">
        <f>_xlfn.XLOOKUP(A1548,Rotación!$A:$A,Rotación!$P:$P,"",0,-1)</f>
        <v>26990000</v>
      </c>
      <c r="L1548" s="28">
        <f t="shared" si="96"/>
        <v>2490000</v>
      </c>
      <c r="M1548" s="29">
        <f t="shared" si="97"/>
        <v>1.1033384489795919</v>
      </c>
      <c r="N1548" s="13"/>
      <c r="O1548" s="13"/>
      <c r="P1548" s="13"/>
      <c r="Q1548" s="13"/>
    </row>
    <row r="1549" spans="1:17" x14ac:dyDescent="0.3">
      <c r="A1549" s="13" t="s">
        <v>441</v>
      </c>
      <c r="B1549" s="13"/>
      <c r="C1549" s="13"/>
      <c r="D1549" s="27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 t="shared" si="100"/>
        <v>27115000</v>
      </c>
      <c r="H1549" s="13">
        <f t="shared" si="101"/>
        <v>27115000</v>
      </c>
      <c r="I1549" s="13">
        <f t="shared" si="102"/>
        <v>27115000</v>
      </c>
      <c r="J1549" s="13">
        <f t="shared" si="103"/>
        <v>27115000</v>
      </c>
      <c r="K1549" s="13">
        <f>_xlfn.XLOOKUP(A1549,Rotación!$A:$A,Rotación!$P:$P,"",0,-1)</f>
        <v>39151000</v>
      </c>
      <c r="L1549" s="28">
        <f t="shared" si="96"/>
        <v>7251000</v>
      </c>
      <c r="M1549" s="29">
        <f t="shared" si="97"/>
        <v>1.0313479623824451</v>
      </c>
      <c r="N1549" s="13"/>
      <c r="O1549" s="13"/>
      <c r="P1549" s="13"/>
      <c r="Q1549" s="13"/>
    </row>
    <row r="1550" spans="1:17" x14ac:dyDescent="0.3">
      <c r="A1550" s="13" t="s">
        <v>8687</v>
      </c>
      <c r="B1550" s="13"/>
      <c r="C1550" s="13"/>
      <c r="D1550" s="13" t="s">
        <v>10171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 t="str">
        <f t="shared" si="100"/>
        <v/>
      </c>
      <c r="H1550" s="13" t="str">
        <f t="shared" si="101"/>
        <v/>
      </c>
      <c r="I1550" s="13" t="str">
        <f t="shared" si="102"/>
        <v/>
      </c>
      <c r="J1550" s="13" t="str">
        <f t="shared" si="103"/>
        <v/>
      </c>
      <c r="K1550" s="13">
        <f>_xlfn.XLOOKUP(A1550,Rotación!$A:$A,Rotación!$P:$P,"",0,-1)</f>
        <v>7190000</v>
      </c>
      <c r="L1550" s="28" t="e">
        <f t="shared" si="96"/>
        <v>#VALUE!</v>
      </c>
      <c r="M1550" s="29" t="e">
        <f t="shared" si="97"/>
        <v>#VALUE!</v>
      </c>
      <c r="N1550" s="13"/>
      <c r="O1550" s="13"/>
      <c r="P1550" s="13"/>
      <c r="Q1550" s="13"/>
    </row>
    <row r="1551" spans="1:17" x14ac:dyDescent="0.3">
      <c r="A1551" s="13" t="s">
        <v>5370</v>
      </c>
      <c r="B1551" s="13"/>
      <c r="C1551" s="13"/>
      <c r="D1551" s="27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 t="shared" si="100"/>
        <v>27710000</v>
      </c>
      <c r="H1551" s="13">
        <f t="shared" si="101"/>
        <v>27710000</v>
      </c>
      <c r="I1551" s="13">
        <f t="shared" si="102"/>
        <v>27710000</v>
      </c>
      <c r="J1551" s="13">
        <f t="shared" si="103"/>
        <v>27710000</v>
      </c>
      <c r="K1551" s="13">
        <f>_xlfn.XLOOKUP(A1551,Rotación!$A:$A,Rotación!$P:$P,"",0,-1)</f>
        <v>32990000</v>
      </c>
      <c r="L1551" s="28">
        <f t="shared" si="96"/>
        <v>390000</v>
      </c>
      <c r="M1551" s="29">
        <f t="shared" si="97"/>
        <v>0.76687116564417179</v>
      </c>
      <c r="N1551" s="13"/>
      <c r="O1551" s="13"/>
      <c r="P1551" s="13"/>
      <c r="Q1551" s="13"/>
    </row>
    <row r="1552" spans="1:17" x14ac:dyDescent="0.3">
      <c r="A1552" s="13" t="s">
        <v>5321</v>
      </c>
      <c r="B1552" s="13"/>
      <c r="C1552" s="13"/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 t="str">
        <f t="shared" si="100"/>
        <v/>
      </c>
      <c r="H1552" s="13" t="str">
        <f t="shared" si="101"/>
        <v/>
      </c>
      <c r="I1552" s="13" t="str">
        <f t="shared" si="102"/>
        <v/>
      </c>
      <c r="J1552" s="13" t="str">
        <f t="shared" si="103"/>
        <v/>
      </c>
      <c r="K1552" s="13">
        <f>_xlfn.XLOOKUP(A1552,Rotación!$A:$A,Rotación!$P:$P,"",0,-1)</f>
        <v>13990000</v>
      </c>
      <c r="L1552" s="28" t="e">
        <f t="shared" si="96"/>
        <v>#VALUE!</v>
      </c>
      <c r="M1552" s="29" t="e">
        <f t="shared" si="97"/>
        <v>#VALUE!</v>
      </c>
      <c r="N1552" s="13"/>
      <c r="O1552" s="13"/>
      <c r="P1552" s="13"/>
      <c r="Q1552" s="13"/>
    </row>
    <row r="1553" spans="1:17" x14ac:dyDescent="0.3">
      <c r="A1553" s="13" t="s">
        <v>5344</v>
      </c>
      <c r="B1553" s="13"/>
      <c r="C1553" s="13"/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 t="str">
        <f t="shared" si="100"/>
        <v/>
      </c>
      <c r="H1553" s="13" t="str">
        <f t="shared" si="101"/>
        <v/>
      </c>
      <c r="I1553" s="13" t="str">
        <f t="shared" si="102"/>
        <v/>
      </c>
      <c r="J1553" s="13" t="str">
        <f t="shared" si="103"/>
        <v/>
      </c>
      <c r="K1553" s="13">
        <f>_xlfn.XLOOKUP(A1553,Rotación!$A:$A,Rotación!$P:$P,"",0,-1)</f>
        <v>11082000</v>
      </c>
      <c r="L1553" s="28" t="e">
        <f t="shared" ref="L1553:L1616" si="104">K1553-D1553</f>
        <v>#VALUE!</v>
      </c>
      <c r="M1553" s="29" t="e">
        <f t="shared" ref="M1553:M1616" si="105">E1553/D1553</f>
        <v>#VALUE!</v>
      </c>
      <c r="N1553" s="13"/>
      <c r="O1553" s="13"/>
      <c r="P1553" s="13"/>
      <c r="Q1553" s="13"/>
    </row>
    <row r="1554" spans="1:17" x14ac:dyDescent="0.3">
      <c r="A1554" s="13" t="s">
        <v>367</v>
      </c>
      <c r="B1554" s="13"/>
      <c r="C1554" s="13"/>
      <c r="D1554" s="27">
        <v>13800000</v>
      </c>
      <c r="E1554" s="13">
        <f>_xlfn.XLOOKUP(A1554,Rotación!$A:$A,Rotación!$O:$O,"",0,-1)</f>
        <v>18167522</v>
      </c>
      <c r="F1554" s="13" t="str">
        <f>IF(_xlfn.XLOOKUP(A1554,Rotación!A:A,Rotación!K:K)&lt;=30,"ALTA",
IF(_xlfn.XLOOKUP(A1554,Rotación!A:A,Rotación!K:K)&lt;=60,"MEDIA",
IF(_xlfn.XLOOKUP(A1554,Rotación!A:A,Rotación!K:K)&lt;=90,"BAJA",
"LIQUIDAR")))</f>
        <v>LIQUIDAR</v>
      </c>
      <c r="G1554" s="13">
        <f t="shared" si="100"/>
        <v>11730000</v>
      </c>
      <c r="H1554" s="13">
        <f t="shared" si="101"/>
        <v>11730000</v>
      </c>
      <c r="I1554" s="13">
        <f t="shared" si="102"/>
        <v>11730000</v>
      </c>
      <c r="J1554" s="13">
        <f t="shared" si="103"/>
        <v>11730000</v>
      </c>
      <c r="K1554" s="13">
        <f>_xlfn.XLOOKUP(A1554,Rotación!$A:$A,Rotación!$P:$P,"",0,-1)</f>
        <v>13890000</v>
      </c>
      <c r="L1554" s="28">
        <f t="shared" si="104"/>
        <v>90000</v>
      </c>
      <c r="M1554" s="29">
        <f t="shared" si="105"/>
        <v>1.3164871014492754</v>
      </c>
      <c r="N1554" s="13"/>
      <c r="O1554" s="13"/>
      <c r="P1554" s="13"/>
      <c r="Q1554" s="13"/>
    </row>
    <row r="1555" spans="1:17" x14ac:dyDescent="0.3">
      <c r="A1555" s="13" t="s">
        <v>5343</v>
      </c>
      <c r="B1555" s="13"/>
      <c r="C1555" s="13"/>
      <c r="D1555" s="27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 t="shared" si="100"/>
        <v>34595000</v>
      </c>
      <c r="H1555" s="13">
        <f t="shared" si="101"/>
        <v>34595000</v>
      </c>
      <c r="I1555" s="13">
        <f t="shared" si="102"/>
        <v>34595000</v>
      </c>
      <c r="J1555" s="13">
        <f t="shared" si="103"/>
        <v>34595000</v>
      </c>
      <c r="K1555" s="13">
        <f>_xlfn.XLOOKUP(A1555,Rotación!$A:$A,Rotación!$P:$P,"",0,-1)</f>
        <v>46755100</v>
      </c>
      <c r="L1555" s="28">
        <f t="shared" si="104"/>
        <v>6055100</v>
      </c>
      <c r="M1555" s="29">
        <f t="shared" si="105"/>
        <v>0.9653562653562654</v>
      </c>
      <c r="N1555" s="13"/>
      <c r="O1555" s="13"/>
      <c r="P1555" s="13"/>
      <c r="Q1555" s="13"/>
    </row>
    <row r="1556" spans="1:17" x14ac:dyDescent="0.3">
      <c r="A1556" s="13" t="s">
        <v>4121</v>
      </c>
      <c r="B1556" s="13"/>
      <c r="C1556" s="13"/>
      <c r="D1556" s="27">
        <v>22500000</v>
      </c>
      <c r="E1556" s="13">
        <f>_xlfn.XLOOKUP(A1556,Rotación!$A:$A,Rotación!$O:$O,"",0,-1)</f>
        <v>24482389</v>
      </c>
      <c r="F1556" s="13" t="str">
        <f>IF(_xlfn.XLOOKUP(A1556,Rotación!A:A,Rotación!K:K)&lt;=30,"ALTA",
IF(_xlfn.XLOOKUP(A1556,Rotación!A:A,Rotación!K:K)&lt;=60,"MEDIA",
IF(_xlfn.XLOOKUP(A1556,Rotación!A:A,Rotación!K:K)&lt;=90,"BAJA",
"LIQUIDAR")))</f>
        <v>LIQUIDAR</v>
      </c>
      <c r="G1556" s="13">
        <f t="shared" si="100"/>
        <v>19125000</v>
      </c>
      <c r="H1556" s="13">
        <f t="shared" si="101"/>
        <v>19125000</v>
      </c>
      <c r="I1556" s="13">
        <f t="shared" si="102"/>
        <v>19125000</v>
      </c>
      <c r="J1556" s="13">
        <f t="shared" si="103"/>
        <v>19125000</v>
      </c>
      <c r="K1556" s="13">
        <f>_xlfn.XLOOKUP(A1556,Rotación!$A:$A,Rotación!$P:$P,"",0,-1)</f>
        <v>22764706</v>
      </c>
      <c r="L1556" s="28">
        <f t="shared" si="104"/>
        <v>264706</v>
      </c>
      <c r="M1556" s="29">
        <f t="shared" si="105"/>
        <v>1.0881061777777778</v>
      </c>
      <c r="N1556" s="13"/>
      <c r="O1556" s="13"/>
      <c r="P1556" s="13"/>
      <c r="Q1556" s="13"/>
    </row>
    <row r="1557" spans="1:17" x14ac:dyDescent="0.3">
      <c r="A1557" s="13" t="s">
        <v>467</v>
      </c>
      <c r="B1557" s="13"/>
      <c r="C1557" s="13"/>
      <c r="D1557" s="27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 t="shared" si="100"/>
        <v>21420000</v>
      </c>
      <c r="H1557" s="13">
        <f t="shared" si="101"/>
        <v>21420000</v>
      </c>
      <c r="I1557" s="13">
        <f t="shared" si="102"/>
        <v>21420000</v>
      </c>
      <c r="J1557" s="13">
        <f t="shared" si="103"/>
        <v>21420000</v>
      </c>
      <c r="K1557" s="13">
        <f>_xlfn.XLOOKUP(A1557,Rotación!$A:$A,Rotación!$P:$P,"",0,-1)</f>
        <v>27953100</v>
      </c>
      <c r="L1557" s="28">
        <f t="shared" si="104"/>
        <v>2753100</v>
      </c>
      <c r="M1557" s="29">
        <f t="shared" si="105"/>
        <v>0.93214285714285716</v>
      </c>
      <c r="N1557" s="13"/>
      <c r="O1557" s="13"/>
      <c r="P1557" s="13"/>
      <c r="Q1557" s="13"/>
    </row>
    <row r="1558" spans="1:17" x14ac:dyDescent="0.3">
      <c r="A1558" s="13" t="s">
        <v>8689</v>
      </c>
      <c r="B1558" s="13"/>
      <c r="C1558" s="13"/>
      <c r="D1558" s="13" t="s">
        <v>10171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 t="str">
        <f t="shared" si="100"/>
        <v/>
      </c>
      <c r="H1558" s="13" t="str">
        <f t="shared" si="101"/>
        <v/>
      </c>
      <c r="I1558" s="13" t="str">
        <f t="shared" si="102"/>
        <v/>
      </c>
      <c r="J1558" s="13" t="str">
        <f t="shared" si="103"/>
        <v/>
      </c>
      <c r="K1558" s="13">
        <f>_xlfn.XLOOKUP(A1558,Rotación!$A:$A,Rotación!$P:$P,"",0,-1)</f>
        <v>13100840</v>
      </c>
      <c r="L1558" s="28" t="e">
        <f t="shared" si="104"/>
        <v>#VALUE!</v>
      </c>
      <c r="M1558" s="29" t="e">
        <f t="shared" si="105"/>
        <v>#VALUE!</v>
      </c>
      <c r="N1558" s="13"/>
      <c r="O1558" s="13"/>
      <c r="P1558" s="13"/>
      <c r="Q1558" s="13"/>
    </row>
    <row r="1559" spans="1:17" x14ac:dyDescent="0.3">
      <c r="A1559" s="13" t="s">
        <v>8613</v>
      </c>
      <c r="B1559" s="13"/>
      <c r="C1559" s="13"/>
      <c r="D1559" s="27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 t="shared" si="100"/>
        <v>13175000</v>
      </c>
      <c r="H1559" s="13">
        <f t="shared" si="101"/>
        <v>13175000</v>
      </c>
      <c r="I1559" s="13">
        <f t="shared" si="102"/>
        <v>13175000</v>
      </c>
      <c r="J1559" s="13">
        <f t="shared" si="103"/>
        <v>13175000</v>
      </c>
      <c r="K1559" s="13">
        <f>_xlfn.XLOOKUP(A1559,Rotación!$A:$A,Rotación!$P:$P,"",0,-1)</f>
        <v>15900000</v>
      </c>
      <c r="L1559" s="28">
        <f t="shared" si="104"/>
        <v>400000</v>
      </c>
      <c r="M1559" s="29">
        <f t="shared" si="105"/>
        <v>1.0085744516129032</v>
      </c>
      <c r="N1559" s="13"/>
      <c r="O1559" s="13"/>
      <c r="P1559" s="13"/>
      <c r="Q1559" s="13"/>
    </row>
    <row r="1560" spans="1:17" x14ac:dyDescent="0.3">
      <c r="A1560" s="13" t="s">
        <v>348</v>
      </c>
      <c r="B1560" s="13"/>
      <c r="C1560" s="13"/>
      <c r="D1560" s="27">
        <v>16400000</v>
      </c>
      <c r="E1560" s="13">
        <f>_xlfn.XLOOKUP(A1560,Rotación!$A:$A,Rotación!$O:$O,"",0,-1)</f>
        <v>19325907</v>
      </c>
      <c r="F1560" s="13" t="str">
        <f>IF(_xlfn.XLOOKUP(A1560,Rotación!A:A,Rotación!K:K)&lt;=30,"ALTA",
IF(_xlfn.XLOOKUP(A1560,Rotación!A:A,Rotación!K:K)&lt;=60,"MEDIA",
IF(_xlfn.XLOOKUP(A1560,Rotación!A:A,Rotación!K:K)&lt;=90,"BAJA",
"LIQUIDAR")))</f>
        <v>LIQUIDAR</v>
      </c>
      <c r="G1560" s="13">
        <f t="shared" si="100"/>
        <v>13940000</v>
      </c>
      <c r="H1560" s="13">
        <f t="shared" si="101"/>
        <v>13940000</v>
      </c>
      <c r="I1560" s="13">
        <f t="shared" si="102"/>
        <v>13940000</v>
      </c>
      <c r="J1560" s="13">
        <f t="shared" si="103"/>
        <v>13940000</v>
      </c>
      <c r="K1560" s="13">
        <f>_xlfn.XLOOKUP(A1560,Rotación!$A:$A,Rotación!$P:$P,"",0,-1)</f>
        <v>15790000</v>
      </c>
      <c r="L1560" s="28">
        <f t="shared" si="104"/>
        <v>-610000</v>
      </c>
      <c r="M1560" s="29">
        <f t="shared" si="105"/>
        <v>1.1784089634146342</v>
      </c>
      <c r="N1560" s="13"/>
      <c r="O1560" s="13"/>
      <c r="P1560" s="13"/>
      <c r="Q1560" s="13"/>
    </row>
    <row r="1561" spans="1:17" x14ac:dyDescent="0.3">
      <c r="A1561" s="13" t="s">
        <v>7183</v>
      </c>
      <c r="B1561" s="13"/>
      <c r="C1561" s="13"/>
      <c r="D1561" s="27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LIQUIDAR</v>
      </c>
      <c r="G1561" s="13">
        <f t="shared" si="100"/>
        <v>15725000</v>
      </c>
      <c r="H1561" s="13">
        <f t="shared" si="101"/>
        <v>15725000</v>
      </c>
      <c r="I1561" s="13">
        <f t="shared" si="102"/>
        <v>15725000</v>
      </c>
      <c r="J1561" s="13">
        <f t="shared" si="103"/>
        <v>15725000</v>
      </c>
      <c r="K1561" s="13">
        <f>_xlfn.XLOOKUP(A1561,Rotación!$A:$A,Rotación!$P:$P,"",0,-1)</f>
        <v>16798319</v>
      </c>
      <c r="L1561" s="28">
        <f t="shared" si="104"/>
        <v>-1701681</v>
      </c>
      <c r="M1561" s="29">
        <f t="shared" si="105"/>
        <v>0.80228318918918917</v>
      </c>
      <c r="N1561" s="13"/>
      <c r="O1561" s="13"/>
      <c r="P1561" s="13"/>
      <c r="Q1561" s="13"/>
    </row>
    <row r="1562" spans="1:17" x14ac:dyDescent="0.3">
      <c r="A1562" s="13" t="s">
        <v>8514</v>
      </c>
      <c r="B1562" s="13"/>
      <c r="C1562" s="13"/>
      <c r="D1562" s="27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BAJA</v>
      </c>
      <c r="G1562" s="13">
        <f t="shared" si="100"/>
        <v>14508000</v>
      </c>
      <c r="H1562" s="13">
        <f t="shared" si="101"/>
        <v>14040000</v>
      </c>
      <c r="I1562" s="13">
        <f t="shared" si="102"/>
        <v>13260000</v>
      </c>
      <c r="J1562" s="13">
        <f t="shared" si="103"/>
        <v>12480000</v>
      </c>
      <c r="K1562" s="13">
        <f>_xlfn.XLOOKUP(A1562,Rotación!$A:$A,Rotación!$P:$P,"",0,-1)</f>
        <v>16290000</v>
      </c>
      <c r="L1562" s="28">
        <f t="shared" si="104"/>
        <v>690000</v>
      </c>
      <c r="M1562" s="29">
        <f t="shared" si="105"/>
        <v>1.1399015384615385</v>
      </c>
      <c r="N1562" s="13"/>
      <c r="O1562" s="13"/>
      <c r="P1562" s="13"/>
      <c r="Q1562" s="13"/>
    </row>
    <row r="1563" spans="1:17" x14ac:dyDescent="0.3">
      <c r="A1563" s="13" t="s">
        <v>8691</v>
      </c>
      <c r="B1563" s="13"/>
      <c r="C1563" s="13"/>
      <c r="D1563" s="13" t="s">
        <v>10171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 t="str">
        <f t="shared" si="100"/>
        <v/>
      </c>
      <c r="H1563" s="13" t="str">
        <f t="shared" si="101"/>
        <v/>
      </c>
      <c r="I1563" s="13" t="str">
        <f t="shared" si="102"/>
        <v/>
      </c>
      <c r="J1563" s="13" t="str">
        <f t="shared" si="103"/>
        <v/>
      </c>
      <c r="K1563" s="13">
        <f>_xlfn.XLOOKUP(A1563,Rotación!$A:$A,Rotación!$P:$P,"",0,-1)</f>
        <v>0</v>
      </c>
      <c r="L1563" s="28" t="e">
        <f t="shared" si="104"/>
        <v>#VALUE!</v>
      </c>
      <c r="M1563" s="29" t="e">
        <f t="shared" si="105"/>
        <v>#VALUE!</v>
      </c>
      <c r="N1563" s="13"/>
      <c r="O1563" s="13"/>
      <c r="P1563" s="13"/>
      <c r="Q1563" s="13"/>
    </row>
    <row r="1564" spans="1:17" x14ac:dyDescent="0.3">
      <c r="A1564" s="13" t="s">
        <v>371</v>
      </c>
      <c r="B1564" s="13"/>
      <c r="C1564" s="13"/>
      <c r="D1564" s="27">
        <v>19800000</v>
      </c>
      <c r="E1564" s="13">
        <f>_xlfn.XLOOKUP(A1564,Rotación!$A:$A,Rotación!$O:$O,"",0,-1)</f>
        <v>24931227</v>
      </c>
      <c r="F1564" s="13" t="str">
        <f>IF(_xlfn.XLOOKUP(A1564,Rotación!A:A,Rotación!K:K)&lt;=30,"ALTA",
IF(_xlfn.XLOOKUP(A1564,Rotación!A:A,Rotación!K:K)&lt;=60,"MEDIA",
IF(_xlfn.XLOOKUP(A1564,Rotación!A:A,Rotación!K:K)&lt;=90,"BAJA",
"LIQUIDAR")))</f>
        <v>LIQUIDAR</v>
      </c>
      <c r="G1564" s="13">
        <f t="shared" si="100"/>
        <v>16830000</v>
      </c>
      <c r="H1564" s="13">
        <f t="shared" si="101"/>
        <v>16830000</v>
      </c>
      <c r="I1564" s="13">
        <f t="shared" si="102"/>
        <v>16830000</v>
      </c>
      <c r="J1564" s="13">
        <f t="shared" si="103"/>
        <v>16830000</v>
      </c>
      <c r="K1564" s="13">
        <f>_xlfn.XLOOKUP(A1564,Rotación!$A:$A,Rotación!$P:$P,"",0,-1)</f>
        <v>19490000</v>
      </c>
      <c r="L1564" s="28">
        <f t="shared" si="104"/>
        <v>-310000</v>
      </c>
      <c r="M1564" s="29">
        <f t="shared" si="105"/>
        <v>1.2591528787878787</v>
      </c>
      <c r="N1564" s="13"/>
      <c r="O1564" s="13"/>
      <c r="P1564" s="13"/>
      <c r="Q1564" s="13"/>
    </row>
    <row r="1565" spans="1:17" x14ac:dyDescent="0.3">
      <c r="A1565" s="13" t="s">
        <v>8522</v>
      </c>
      <c r="B1565" s="13"/>
      <c r="C1565" s="13"/>
      <c r="D1565" s="27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BAJA</v>
      </c>
      <c r="G1565" s="13">
        <f t="shared" si="100"/>
        <v>17856000</v>
      </c>
      <c r="H1565" s="13">
        <f t="shared" si="101"/>
        <v>17280000</v>
      </c>
      <c r="I1565" s="13">
        <f t="shared" si="102"/>
        <v>16320000</v>
      </c>
      <c r="J1565" s="13">
        <f t="shared" si="103"/>
        <v>15360000</v>
      </c>
      <c r="K1565" s="13">
        <f>_xlfn.XLOOKUP(A1565,Rotación!$A:$A,Rotación!$P:$P,"",0,-1)</f>
        <v>20990000</v>
      </c>
      <c r="L1565" s="28">
        <f t="shared" si="104"/>
        <v>1790000</v>
      </c>
      <c r="M1565" s="29">
        <f t="shared" si="105"/>
        <v>1.6704718750000001</v>
      </c>
      <c r="N1565" s="13"/>
      <c r="O1565" s="13"/>
      <c r="P1565" s="13"/>
      <c r="Q1565" s="13"/>
    </row>
    <row r="1566" spans="1:17" x14ac:dyDescent="0.3">
      <c r="A1566" s="13" t="s">
        <v>8693</v>
      </c>
      <c r="B1566" s="13"/>
      <c r="C1566" s="13"/>
      <c r="D1566" s="13" t="s">
        <v>10171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 t="str">
        <f t="shared" si="100"/>
        <v/>
      </c>
      <c r="H1566" s="13" t="str">
        <f t="shared" si="101"/>
        <v/>
      </c>
      <c r="I1566" s="13" t="str">
        <f t="shared" si="102"/>
        <v/>
      </c>
      <c r="J1566" s="13" t="str">
        <f t="shared" si="103"/>
        <v/>
      </c>
      <c r="K1566" s="13">
        <f>_xlfn.XLOOKUP(A1566,Rotación!$A:$A,Rotación!$P:$P,"",0,-1)</f>
        <v>0</v>
      </c>
      <c r="L1566" s="28" t="e">
        <f t="shared" si="104"/>
        <v>#VALUE!</v>
      </c>
      <c r="M1566" s="29" t="e">
        <f t="shared" si="105"/>
        <v>#VALUE!</v>
      </c>
      <c r="N1566" s="13"/>
      <c r="O1566" s="13"/>
      <c r="P1566" s="13"/>
      <c r="Q1566" s="13"/>
    </row>
    <row r="1567" spans="1:17" x14ac:dyDescent="0.3">
      <c r="A1567" s="13" t="s">
        <v>7196</v>
      </c>
      <c r="B1567" s="13"/>
      <c r="C1567" s="13"/>
      <c r="D1567" s="27">
        <v>36100000</v>
      </c>
      <c r="E1567" s="13">
        <f>_xlfn.XLOOKUP(A1567,Rotación!$A:$A,Rotación!$O:$O,"",0,-1)</f>
        <v>35249681</v>
      </c>
      <c r="F1567" s="13" t="str">
        <f>IF(_xlfn.XLOOKUP(A1567,Rotación!A:A,Rotación!K:K)&lt;=30,"ALTA",
IF(_xlfn.XLOOKUP(A1567,Rotación!A:A,Rotación!K:K)&lt;=60,"MEDIA",
IF(_xlfn.XLOOKUP(A1567,Rotación!A:A,Rotación!K:K)&lt;=90,"BAJA",
"LIQUIDAR")))</f>
        <v>LIQUIDAR</v>
      </c>
      <c r="G1567" s="13">
        <f t="shared" si="100"/>
        <v>30685000</v>
      </c>
      <c r="H1567" s="13">
        <f t="shared" si="101"/>
        <v>30685000</v>
      </c>
      <c r="I1567" s="13">
        <f t="shared" si="102"/>
        <v>30685000</v>
      </c>
      <c r="J1567" s="13">
        <f t="shared" si="103"/>
        <v>30685000</v>
      </c>
      <c r="K1567" s="13">
        <f>_xlfn.XLOOKUP(A1567,Rotación!$A:$A,Rotación!$P:$P,"",0,-1)</f>
        <v>39487395</v>
      </c>
      <c r="L1567" s="28">
        <f t="shared" si="104"/>
        <v>3387395</v>
      </c>
      <c r="M1567" s="29">
        <f t="shared" si="105"/>
        <v>0.97644545706371189</v>
      </c>
      <c r="N1567" s="13"/>
      <c r="O1567" s="13"/>
      <c r="P1567" s="13"/>
      <c r="Q1567" s="13"/>
    </row>
    <row r="1568" spans="1:17" x14ac:dyDescent="0.3">
      <c r="A1568" s="13" t="s">
        <v>8594</v>
      </c>
      <c r="B1568" s="13"/>
      <c r="C1568" s="13"/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 t="str">
        <f t="shared" si="100"/>
        <v/>
      </c>
      <c r="H1568" s="13" t="str">
        <f t="shared" si="101"/>
        <v/>
      </c>
      <c r="I1568" s="13" t="str">
        <f t="shared" si="102"/>
        <v/>
      </c>
      <c r="J1568" s="13" t="str">
        <f t="shared" si="103"/>
        <v/>
      </c>
      <c r="K1568" s="13">
        <f>_xlfn.XLOOKUP(A1568,Rotación!$A:$A,Rotación!$P:$P,"",0,-1)</f>
        <v>49771695</v>
      </c>
      <c r="L1568" s="28" t="e">
        <f t="shared" si="104"/>
        <v>#VALUE!</v>
      </c>
      <c r="M1568" s="29" t="e">
        <f t="shared" si="105"/>
        <v>#VALUE!</v>
      </c>
      <c r="N1568" s="13"/>
      <c r="O1568" s="13"/>
      <c r="P1568" s="13"/>
      <c r="Q1568" s="13"/>
    </row>
    <row r="1569" spans="1:17" x14ac:dyDescent="0.3">
      <c r="A1569" s="13" t="s">
        <v>887</v>
      </c>
      <c r="B1569" s="13"/>
      <c r="C1569" s="13"/>
      <c r="D1569" s="27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 t="shared" si="100"/>
        <v>41055000</v>
      </c>
      <c r="H1569" s="13">
        <f t="shared" si="101"/>
        <v>41055000</v>
      </c>
      <c r="I1569" s="13">
        <f t="shared" si="102"/>
        <v>41055000</v>
      </c>
      <c r="J1569" s="13">
        <f t="shared" si="103"/>
        <v>41055000</v>
      </c>
      <c r="K1569" s="13">
        <f>_xlfn.XLOOKUP(A1569,Rotación!$A:$A,Rotación!$P:$P,"",0,-1)</f>
        <v>61000000</v>
      </c>
      <c r="L1569" s="28">
        <f t="shared" si="104"/>
        <v>12700000</v>
      </c>
      <c r="M1569" s="29">
        <f t="shared" si="105"/>
        <v>0.9956521739130435</v>
      </c>
      <c r="N1569" s="13"/>
      <c r="O1569" s="13"/>
      <c r="P1569" s="13"/>
      <c r="Q1569" s="13"/>
    </row>
    <row r="1570" spans="1:17" x14ac:dyDescent="0.3">
      <c r="A1570" s="13" t="s">
        <v>369</v>
      </c>
      <c r="B1570" s="13"/>
      <c r="C1570" s="13"/>
      <c r="D1570" s="27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 t="shared" ref="G1570:G1623" si="106">IFERROR(IF($F1570="ALTA",$D1570*1.03,
IF($F1570="MEDIA",$D1570*1,
IF($F1570="BAJA",$D1570*0.93,
IF($F1570="LIQUIDAR",$D1570*0.85,"")))),"")</f>
        <v>14705000</v>
      </c>
      <c r="H1570" s="13">
        <f t="shared" ref="H1570:H1623" si="107">IFERROR(IF($F1570="ALTA",$D1570*1,
IF($F1570="MEDIA",$D1570*0.97,
IF($F1570="BAJA",$D1570*0.9,
IF($F1570="LIQUIDAR",$D1570*0.85,"")))),"")</f>
        <v>14705000</v>
      </c>
      <c r="I1570" s="13">
        <f t="shared" ref="I1570:I1623" si="108">IFERROR(IF($F1570="ALTA",$D1570*0.99,
IF($F1570="MEDIA",$D1570*0.94,
IF($F1570="BAJA",$D1570*0.85,
IF($F1570="LIQUIDAR",$D1570*0.85,"")))),"")</f>
        <v>14705000</v>
      </c>
      <c r="J1570" s="13">
        <f t="shared" ref="J1570:J1623" si="109">IFERROR(IF($F1570="ALTA",$D1570*0.93,
IF($F1570="MEDIA",$D1570*0.9,
IF($F1570="BAJA",$D1570*0.8,
IF($F1570="LIQUIDAR",$D1570*0.85,"")))),"")</f>
        <v>14705000</v>
      </c>
      <c r="K1570" s="13">
        <f>_xlfn.XLOOKUP(A1570,Rotación!$A:$A,Rotación!$P:$P,"",0,-1)</f>
        <v>16590000</v>
      </c>
      <c r="L1570" s="28">
        <f t="shared" si="104"/>
        <v>-710000</v>
      </c>
      <c r="M1570" s="29">
        <f t="shared" si="105"/>
        <v>1.1901017919075145</v>
      </c>
      <c r="N1570" s="13"/>
      <c r="O1570" s="13"/>
      <c r="P1570" s="13"/>
      <c r="Q1570" s="13"/>
    </row>
    <row r="1571" spans="1:17" x14ac:dyDescent="0.3">
      <c r="A1571" s="13" t="s">
        <v>8520</v>
      </c>
      <c r="B1571" s="13"/>
      <c r="C1571" s="13"/>
      <c r="D1571" s="27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BAJA</v>
      </c>
      <c r="G1571" s="13">
        <f t="shared" si="106"/>
        <v>23157000</v>
      </c>
      <c r="H1571" s="13">
        <f t="shared" si="107"/>
        <v>22410000</v>
      </c>
      <c r="I1571" s="13">
        <f t="shared" si="108"/>
        <v>21165000</v>
      </c>
      <c r="J1571" s="13">
        <f t="shared" si="109"/>
        <v>19920000</v>
      </c>
      <c r="K1571" s="13">
        <f>_xlfn.XLOOKUP(A1571,Rotación!$A:$A,Rotación!$P:$P,"",0,-1)</f>
        <v>27722689</v>
      </c>
      <c r="L1571" s="28">
        <f t="shared" si="104"/>
        <v>2822689</v>
      </c>
      <c r="M1571" s="29">
        <f t="shared" si="105"/>
        <v>1.123395421686747</v>
      </c>
      <c r="N1571" s="13"/>
      <c r="O1571" s="13"/>
      <c r="P1571" s="13"/>
      <c r="Q1571" s="13"/>
    </row>
    <row r="1572" spans="1:17" x14ac:dyDescent="0.3">
      <c r="A1572" s="13" t="s">
        <v>8695</v>
      </c>
      <c r="B1572" s="13"/>
      <c r="C1572" s="13"/>
      <c r="D1572" s="13" t="s">
        <v>10171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 t="str">
        <f t="shared" si="106"/>
        <v/>
      </c>
      <c r="H1572" s="13" t="str">
        <f t="shared" si="107"/>
        <v/>
      </c>
      <c r="I1572" s="13" t="str">
        <f t="shared" si="108"/>
        <v/>
      </c>
      <c r="J1572" s="13" t="str">
        <f t="shared" si="109"/>
        <v/>
      </c>
      <c r="K1572" s="13">
        <f>_xlfn.XLOOKUP(A1572,Rotación!$A:$A,Rotación!$P:$P,"",0,-1)</f>
        <v>7190000</v>
      </c>
      <c r="L1572" s="28" t="e">
        <f t="shared" si="104"/>
        <v>#VALUE!</v>
      </c>
      <c r="M1572" s="29" t="e">
        <f t="shared" si="105"/>
        <v>#VALUE!</v>
      </c>
      <c r="N1572" s="13"/>
      <c r="O1572" s="13"/>
      <c r="P1572" s="13"/>
      <c r="Q1572" s="13"/>
    </row>
    <row r="1573" spans="1:17" x14ac:dyDescent="0.3">
      <c r="A1573" s="13" t="s">
        <v>620</v>
      </c>
      <c r="B1573" s="13"/>
      <c r="C1573" s="13"/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 t="str">
        <f t="shared" si="106"/>
        <v/>
      </c>
      <c r="H1573" s="13" t="str">
        <f t="shared" si="107"/>
        <v/>
      </c>
      <c r="I1573" s="13" t="str">
        <f t="shared" si="108"/>
        <v/>
      </c>
      <c r="J1573" s="13" t="str">
        <f t="shared" si="109"/>
        <v/>
      </c>
      <c r="K1573" s="13">
        <f>_xlfn.XLOOKUP(A1573,Rotación!$A:$A,Rotación!$P:$P,"",0,-1)</f>
        <v>26953052</v>
      </c>
      <c r="L1573" s="28" t="e">
        <f t="shared" si="104"/>
        <v>#VALUE!</v>
      </c>
      <c r="M1573" s="29" t="e">
        <f t="shared" si="105"/>
        <v>#VALUE!</v>
      </c>
      <c r="N1573" s="13"/>
      <c r="O1573" s="13"/>
      <c r="P1573" s="13"/>
      <c r="Q1573" s="13"/>
    </row>
    <row r="1574" spans="1:17" x14ac:dyDescent="0.3">
      <c r="A1574" s="13" t="s">
        <v>5234</v>
      </c>
      <c r="B1574" s="13"/>
      <c r="C1574" s="13"/>
      <c r="D1574" s="27">
        <v>15300000</v>
      </c>
      <c r="E1574" s="13">
        <f>_xlfn.XLOOKUP(A1574,Rotación!$A:$A,Rotación!$O:$O,"",0,-1)</f>
        <v>21689153</v>
      </c>
      <c r="F1574" s="13" t="str">
        <f>IF(_xlfn.XLOOKUP(A1574,Rotación!A:A,Rotación!K:K)&lt;=30,"ALTA",
IF(_xlfn.XLOOKUP(A1574,Rotación!A:A,Rotación!K:K)&lt;=60,"MEDIA",
IF(_xlfn.XLOOKUP(A1574,Rotación!A:A,Rotación!K:K)&lt;=90,"BAJA",
"LIQUIDAR")))</f>
        <v>LIQUIDAR</v>
      </c>
      <c r="G1574" s="13">
        <f t="shared" si="106"/>
        <v>13005000</v>
      </c>
      <c r="H1574" s="13">
        <f t="shared" si="107"/>
        <v>13005000</v>
      </c>
      <c r="I1574" s="13">
        <f t="shared" si="108"/>
        <v>13005000</v>
      </c>
      <c r="J1574" s="13">
        <f t="shared" si="109"/>
        <v>13005000</v>
      </c>
      <c r="K1574" s="13">
        <f>_xlfn.XLOOKUP(A1574,Rotación!$A:$A,Rotación!$P:$P,"",0,-1)</f>
        <v>17490000</v>
      </c>
      <c r="L1574" s="28">
        <f t="shared" si="104"/>
        <v>2190000</v>
      </c>
      <c r="M1574" s="29">
        <f t="shared" si="105"/>
        <v>1.4175916993464053</v>
      </c>
      <c r="N1574" s="13"/>
      <c r="O1574" s="13"/>
      <c r="P1574" s="13"/>
      <c r="Q1574" s="13"/>
    </row>
    <row r="1575" spans="1:17" x14ac:dyDescent="0.3">
      <c r="A1575" s="13" t="s">
        <v>382</v>
      </c>
      <c r="B1575" s="13"/>
      <c r="C1575" s="13"/>
      <c r="D1575" s="27">
        <v>18900000</v>
      </c>
      <c r="E1575" s="13">
        <f>_xlfn.XLOOKUP(A1575,Rotación!$A:$A,Rotación!$O:$O,"",0,-1)</f>
        <v>30703726</v>
      </c>
      <c r="F1575" s="13" t="str">
        <f>IF(_xlfn.XLOOKUP(A1575,Rotación!A:A,Rotación!K:K)&lt;=30,"ALTA",
IF(_xlfn.XLOOKUP(A1575,Rotación!A:A,Rotación!K:K)&lt;=60,"MEDIA",
IF(_xlfn.XLOOKUP(A1575,Rotación!A:A,Rotación!K:K)&lt;=90,"BAJA",
"LIQUIDAR")))</f>
        <v>LIQUIDAR</v>
      </c>
      <c r="G1575" s="13">
        <f t="shared" si="106"/>
        <v>16065000</v>
      </c>
      <c r="H1575" s="13">
        <f t="shared" si="107"/>
        <v>16065000</v>
      </c>
      <c r="I1575" s="13">
        <f t="shared" si="108"/>
        <v>16065000</v>
      </c>
      <c r="J1575" s="13">
        <f t="shared" si="109"/>
        <v>16065000</v>
      </c>
      <c r="K1575" s="13">
        <f>_xlfn.XLOOKUP(A1575,Rotación!$A:$A,Rotación!$P:$P,"",0,-1)</f>
        <v>16990000</v>
      </c>
      <c r="L1575" s="28">
        <f t="shared" si="104"/>
        <v>-1910000</v>
      </c>
      <c r="M1575" s="29">
        <f t="shared" si="105"/>
        <v>1.6245357671957672</v>
      </c>
      <c r="N1575" s="13"/>
      <c r="O1575" s="13"/>
      <c r="P1575" s="13"/>
      <c r="Q1575" s="13"/>
    </row>
    <row r="1576" spans="1:17" x14ac:dyDescent="0.3">
      <c r="A1576" s="13" t="s">
        <v>8696</v>
      </c>
      <c r="B1576" s="13"/>
      <c r="C1576" s="13"/>
      <c r="D1576" s="13" t="s">
        <v>10171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 t="str">
        <f t="shared" si="106"/>
        <v/>
      </c>
      <c r="H1576" s="13" t="str">
        <f t="shared" si="107"/>
        <v/>
      </c>
      <c r="I1576" s="13" t="str">
        <f t="shared" si="108"/>
        <v/>
      </c>
      <c r="J1576" s="13" t="str">
        <f t="shared" si="109"/>
        <v/>
      </c>
      <c r="K1576" s="13">
        <f>_xlfn.XLOOKUP(A1576,Rotación!$A:$A,Rotación!$P:$P,"",0,-1)</f>
        <v>23521008</v>
      </c>
      <c r="L1576" s="28" t="e">
        <f t="shared" si="104"/>
        <v>#VALUE!</v>
      </c>
      <c r="M1576" s="29" t="e">
        <f t="shared" si="105"/>
        <v>#VALUE!</v>
      </c>
      <c r="N1576" s="13"/>
      <c r="O1576" s="13"/>
      <c r="P1576" s="13"/>
      <c r="Q1576" s="13"/>
    </row>
    <row r="1577" spans="1:17" x14ac:dyDescent="0.3">
      <c r="A1577" s="13" t="s">
        <v>8564</v>
      </c>
      <c r="B1577" s="13"/>
      <c r="C1577" s="13"/>
      <c r="D1577" s="27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MEDIA</v>
      </c>
      <c r="G1577" s="13">
        <f t="shared" si="106"/>
        <v>11400000</v>
      </c>
      <c r="H1577" s="13">
        <f t="shared" si="107"/>
        <v>11058000</v>
      </c>
      <c r="I1577" s="13">
        <f t="shared" si="108"/>
        <v>10716000</v>
      </c>
      <c r="J1577" s="13">
        <f t="shared" si="109"/>
        <v>10260000</v>
      </c>
      <c r="K1577" s="13">
        <f>_xlfn.XLOOKUP(A1577,Rotación!$A:$A,Rotación!$P:$P,"",0,-1)</f>
        <v>14025210</v>
      </c>
      <c r="L1577" s="28">
        <f t="shared" si="104"/>
        <v>2625210</v>
      </c>
      <c r="M1577" s="29">
        <f t="shared" si="105"/>
        <v>1.2165683333333333</v>
      </c>
      <c r="N1577" s="13"/>
      <c r="O1577" s="13"/>
      <c r="P1577" s="13"/>
      <c r="Q1577" s="13"/>
    </row>
    <row r="1578" spans="1:17" x14ac:dyDescent="0.3">
      <c r="A1578" s="13" t="s">
        <v>359</v>
      </c>
      <c r="B1578" s="13"/>
      <c r="C1578" s="13"/>
      <c r="D1578" s="27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 t="shared" si="106"/>
        <v>12920000</v>
      </c>
      <c r="H1578" s="13">
        <f t="shared" si="107"/>
        <v>12920000</v>
      </c>
      <c r="I1578" s="13">
        <f t="shared" si="108"/>
        <v>12920000</v>
      </c>
      <c r="J1578" s="13">
        <f t="shared" si="109"/>
        <v>12920000</v>
      </c>
      <c r="K1578" s="13">
        <f>_xlfn.XLOOKUP(A1578,Rotación!$A:$A,Rotación!$P:$P,"",0,-1)</f>
        <v>14490000</v>
      </c>
      <c r="L1578" s="28">
        <f t="shared" si="104"/>
        <v>-710000</v>
      </c>
      <c r="M1578" s="29">
        <f t="shared" si="105"/>
        <v>1.3552644736842105</v>
      </c>
      <c r="N1578" s="13"/>
      <c r="O1578" s="13"/>
      <c r="P1578" s="13"/>
      <c r="Q1578" s="13"/>
    </row>
    <row r="1579" spans="1:17" x14ac:dyDescent="0.3">
      <c r="A1579" s="13" t="s">
        <v>5317</v>
      </c>
      <c r="B1579" s="13"/>
      <c r="C1579" s="13"/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 t="str">
        <f t="shared" si="106"/>
        <v/>
      </c>
      <c r="H1579" s="13" t="str">
        <f t="shared" si="107"/>
        <v/>
      </c>
      <c r="I1579" s="13" t="str">
        <f t="shared" si="108"/>
        <v/>
      </c>
      <c r="J1579" s="13" t="str">
        <f t="shared" si="109"/>
        <v/>
      </c>
      <c r="K1579" s="13">
        <f>_xlfn.XLOOKUP(A1579,Rotación!$A:$A,Rotación!$P:$P,"",0,-1)</f>
        <v>13890000</v>
      </c>
      <c r="L1579" s="28" t="e">
        <f t="shared" si="104"/>
        <v>#VALUE!</v>
      </c>
      <c r="M1579" s="29" t="e">
        <f t="shared" si="105"/>
        <v>#VALUE!</v>
      </c>
      <c r="N1579" s="13"/>
      <c r="O1579" s="13"/>
      <c r="P1579" s="13"/>
      <c r="Q1579" s="13"/>
    </row>
    <row r="1580" spans="1:17" x14ac:dyDescent="0.3">
      <c r="A1580" s="13" t="s">
        <v>553</v>
      </c>
      <c r="B1580" s="13"/>
      <c r="C1580" s="13"/>
      <c r="D1580" s="27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 t="shared" si="106"/>
        <v>32810000</v>
      </c>
      <c r="H1580" s="13">
        <f t="shared" si="107"/>
        <v>32810000</v>
      </c>
      <c r="I1580" s="13">
        <f t="shared" si="108"/>
        <v>32810000</v>
      </c>
      <c r="J1580" s="13">
        <f t="shared" si="109"/>
        <v>32810000</v>
      </c>
      <c r="K1580" s="13">
        <f>_xlfn.XLOOKUP(A1580,Rotación!$A:$A,Rotación!$P:$P,"",0,-1)</f>
        <v>38990000</v>
      </c>
      <c r="L1580" s="28">
        <f t="shared" si="104"/>
        <v>390000</v>
      </c>
      <c r="M1580" s="29">
        <f t="shared" si="105"/>
        <v>1.1139896373056994</v>
      </c>
      <c r="N1580" s="13"/>
      <c r="O1580" s="13"/>
      <c r="P1580" s="13"/>
      <c r="Q1580" s="13"/>
    </row>
    <row r="1581" spans="1:17" x14ac:dyDescent="0.3">
      <c r="A1581" s="13" t="s">
        <v>8698</v>
      </c>
      <c r="B1581" s="13"/>
      <c r="C1581" s="13"/>
      <c r="D1581" s="13" t="s">
        <v>10171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 t="str">
        <f t="shared" si="106"/>
        <v/>
      </c>
      <c r="H1581" s="13" t="str">
        <f t="shared" si="107"/>
        <v/>
      </c>
      <c r="I1581" s="13" t="str">
        <f t="shared" si="108"/>
        <v/>
      </c>
      <c r="J1581" s="13" t="str">
        <f t="shared" si="109"/>
        <v/>
      </c>
      <c r="K1581" s="13">
        <f>_xlfn.XLOOKUP(A1581,Rotación!$A:$A,Rotación!$P:$P,"",0,-1)</f>
        <v>9290000</v>
      </c>
      <c r="L1581" s="28" t="e">
        <f t="shared" si="104"/>
        <v>#VALUE!</v>
      </c>
      <c r="M1581" s="29" t="e">
        <f t="shared" si="105"/>
        <v>#VALUE!</v>
      </c>
      <c r="N1581" s="13"/>
      <c r="O1581" s="13"/>
      <c r="P1581" s="13"/>
      <c r="Q1581" s="13"/>
    </row>
    <row r="1582" spans="1:17" x14ac:dyDescent="0.3">
      <c r="A1582" s="13" t="s">
        <v>4128</v>
      </c>
      <c r="B1582" s="13"/>
      <c r="C1582" s="13"/>
      <c r="D1582" s="27">
        <v>21300000</v>
      </c>
      <c r="E1582" s="13">
        <f>_xlfn.XLOOKUP(A1582,Rotación!$A:$A,Rotación!$O:$O,"",0,-1)</f>
        <v>28565586</v>
      </c>
      <c r="F1582" s="13" t="str">
        <f>IF(_xlfn.XLOOKUP(A1582,Rotación!A:A,Rotación!K:K)&lt;=30,"ALTA",
IF(_xlfn.XLOOKUP(A1582,Rotación!A:A,Rotación!K:K)&lt;=60,"MEDIA",
IF(_xlfn.XLOOKUP(A1582,Rotación!A:A,Rotación!K:K)&lt;=90,"BAJA",
"LIQUIDAR")))</f>
        <v>LIQUIDAR</v>
      </c>
      <c r="G1582" s="13">
        <f t="shared" si="106"/>
        <v>18105000</v>
      </c>
      <c r="H1582" s="13">
        <f t="shared" si="107"/>
        <v>18105000</v>
      </c>
      <c r="I1582" s="13">
        <f t="shared" si="108"/>
        <v>18105000</v>
      </c>
      <c r="J1582" s="13">
        <f t="shared" si="109"/>
        <v>18105000</v>
      </c>
      <c r="K1582" s="13">
        <f>_xlfn.XLOOKUP(A1582,Rotación!$A:$A,Rotación!$P:$P,"",0,-1)</f>
        <v>21990000</v>
      </c>
      <c r="L1582" s="28">
        <f t="shared" si="104"/>
        <v>690000</v>
      </c>
      <c r="M1582" s="29">
        <f t="shared" si="105"/>
        <v>1.3411073239436619</v>
      </c>
      <c r="N1582" s="13"/>
      <c r="O1582" s="13"/>
      <c r="P1582" s="13"/>
      <c r="Q1582" s="13"/>
    </row>
    <row r="1583" spans="1:17" x14ac:dyDescent="0.3">
      <c r="A1583" s="13" t="s">
        <v>8616</v>
      </c>
      <c r="B1583" s="13"/>
      <c r="C1583" s="13"/>
      <c r="D1583" s="13" t="s">
        <v>8619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 t="str">
        <f t="shared" si="106"/>
        <v/>
      </c>
      <c r="H1583" s="13" t="str">
        <f t="shared" si="107"/>
        <v/>
      </c>
      <c r="I1583" s="13" t="str">
        <f t="shared" si="108"/>
        <v/>
      </c>
      <c r="J1583" s="13" t="str">
        <f t="shared" si="109"/>
        <v/>
      </c>
      <c r="K1583" s="13">
        <f>_xlfn.XLOOKUP(A1583,Rotación!$A:$A,Rotación!$P:$P,"",0,-1)</f>
        <v>12990000</v>
      </c>
      <c r="L1583" s="28" t="e">
        <f t="shared" si="104"/>
        <v>#VALUE!</v>
      </c>
      <c r="M1583" s="29" t="e">
        <f t="shared" si="105"/>
        <v>#VALUE!</v>
      </c>
      <c r="N1583" s="13"/>
      <c r="O1583" s="13"/>
      <c r="P1583" s="13"/>
      <c r="Q1583" s="13"/>
    </row>
    <row r="1584" spans="1:17" x14ac:dyDescent="0.3">
      <c r="A1584" s="13" t="s">
        <v>380</v>
      </c>
      <c r="B1584" s="13"/>
      <c r="C1584" s="13"/>
      <c r="D1584" s="27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 t="shared" si="106"/>
        <v>17595000</v>
      </c>
      <c r="H1584" s="13">
        <f t="shared" si="107"/>
        <v>17595000</v>
      </c>
      <c r="I1584" s="13">
        <f t="shared" si="108"/>
        <v>17595000</v>
      </c>
      <c r="J1584" s="13">
        <f t="shared" si="109"/>
        <v>17595000</v>
      </c>
      <c r="K1584" s="13">
        <f>_xlfn.XLOOKUP(A1584,Rotación!$A:$A,Rotación!$P:$P,"",0,-1)</f>
        <v>20590000</v>
      </c>
      <c r="L1584" s="28">
        <f t="shared" si="104"/>
        <v>-110000</v>
      </c>
      <c r="M1584" s="29">
        <f t="shared" si="105"/>
        <v>1.5293742512077295</v>
      </c>
      <c r="N1584" s="13"/>
      <c r="O1584" s="13"/>
      <c r="P1584" s="13"/>
      <c r="Q1584" s="13"/>
    </row>
    <row r="1585" spans="1:17" x14ac:dyDescent="0.3">
      <c r="A1585" s="13" t="s">
        <v>360</v>
      </c>
      <c r="B1585" s="13"/>
      <c r="C1585" s="13"/>
      <c r="D1585" s="27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 t="shared" si="106"/>
        <v>24055000</v>
      </c>
      <c r="H1585" s="13">
        <f t="shared" si="107"/>
        <v>24055000</v>
      </c>
      <c r="I1585" s="13">
        <f t="shared" si="108"/>
        <v>24055000</v>
      </c>
      <c r="J1585" s="13">
        <f t="shared" si="109"/>
        <v>24055000</v>
      </c>
      <c r="K1585" s="13">
        <f>_xlfn.XLOOKUP(A1585,Rotación!$A:$A,Rotación!$P:$P,"",0,-1)</f>
        <v>30590000</v>
      </c>
      <c r="L1585" s="28">
        <f t="shared" si="104"/>
        <v>2290000</v>
      </c>
      <c r="M1585" s="29">
        <f t="shared" si="105"/>
        <v>1.3970914134275618</v>
      </c>
      <c r="N1585" s="13"/>
      <c r="O1585" s="13"/>
      <c r="P1585" s="13"/>
      <c r="Q1585" s="13"/>
    </row>
    <row r="1586" spans="1:17" x14ac:dyDescent="0.3">
      <c r="A1586" s="13" t="s">
        <v>377</v>
      </c>
      <c r="B1586" s="13"/>
      <c r="C1586" s="13"/>
      <c r="D1586" s="27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 t="shared" si="106"/>
        <v>12070000</v>
      </c>
      <c r="H1586" s="13">
        <f t="shared" si="107"/>
        <v>12070000</v>
      </c>
      <c r="I1586" s="13">
        <f t="shared" si="108"/>
        <v>12070000</v>
      </c>
      <c r="J1586" s="13">
        <f t="shared" si="109"/>
        <v>12070000</v>
      </c>
      <c r="K1586" s="13">
        <f>_xlfn.XLOOKUP(A1586,Rotación!$A:$A,Rotación!$P:$P,"",0,-1)</f>
        <v>14990000</v>
      </c>
      <c r="L1586" s="28">
        <f t="shared" si="104"/>
        <v>790000</v>
      </c>
      <c r="M1586" s="29">
        <f t="shared" si="105"/>
        <v>1.4669138028169013</v>
      </c>
      <c r="N1586" s="13"/>
      <c r="O1586" s="13"/>
      <c r="P1586" s="13"/>
      <c r="Q1586" s="13"/>
    </row>
    <row r="1587" spans="1:17" x14ac:dyDescent="0.3">
      <c r="A1587" s="13" t="s">
        <v>5316</v>
      </c>
      <c r="B1587" s="13"/>
      <c r="C1587" s="13"/>
      <c r="D1587" s="27">
        <v>18600000</v>
      </c>
      <c r="E1587" s="13" t="str">
        <f>_xlfn.XLOOKUP(A1587,Rotación!$A:$A,Rotación!$O:$O,"",0,-1)</f>
        <v/>
      </c>
      <c r="F1587" s="13" t="e">
        <f>IF(_xlfn.XLOOKUP(A1587,Rotación!A:A,Rotación!K:K)&lt;=30,"ALTA",
IF(_xlfn.XLOOKUP(A1587,Rotación!A:A,Rotación!K:K)&lt;=60,"MEDIA",
IF(_xlfn.XLOOKUP(A1587,Rotación!A:A,Rotación!K:K)&lt;=90,"BAJA",
"LIQUIDAR")))</f>
        <v>#N/A</v>
      </c>
      <c r="G1587" s="13" t="str">
        <f t="shared" si="106"/>
        <v/>
      </c>
      <c r="H1587" s="13" t="str">
        <f t="shared" si="107"/>
        <v/>
      </c>
      <c r="I1587" s="13" t="str">
        <f t="shared" si="108"/>
        <v/>
      </c>
      <c r="J1587" s="13" t="str">
        <f t="shared" si="109"/>
        <v/>
      </c>
      <c r="K1587" s="13" t="str">
        <f>_xlfn.XLOOKUP(A1587,Rotación!$A:$A,Rotación!$P:$P,"",0,-1)</f>
        <v/>
      </c>
      <c r="L1587" s="28" t="e">
        <f t="shared" si="104"/>
        <v>#VALUE!</v>
      </c>
      <c r="M1587" s="29" t="e">
        <f t="shared" si="105"/>
        <v>#VALUE!</v>
      </c>
      <c r="N1587" s="13"/>
      <c r="O1587" s="13"/>
      <c r="P1587" s="13"/>
      <c r="Q1587" s="13"/>
    </row>
    <row r="1588" spans="1:17" x14ac:dyDescent="0.3">
      <c r="A1588" s="13" t="s">
        <v>4102</v>
      </c>
      <c r="B1588" s="13"/>
      <c r="C1588" s="13"/>
      <c r="D1588" s="13" t="s">
        <v>4038</v>
      </c>
      <c r="E1588" s="13">
        <f>_xlfn.XLOOKUP(A1588,Rotación!$A:$A,Rotación!$O:$O,"",0,-1)</f>
        <v>20835269</v>
      </c>
      <c r="F1588" s="13" t="str">
        <f>IF(_xlfn.XLOOKUP(A1588,Rotación!A:A,Rotación!K:K)&lt;=30,"ALTA",
IF(_xlfn.XLOOKUP(A1588,Rotación!A:A,Rotación!K:K)&lt;=60,"MEDIA",
IF(_xlfn.XLOOKUP(A1588,Rotación!A:A,Rotación!K:K)&lt;=90,"BAJA",
"LIQUIDAR")))</f>
        <v>LIQUIDAR</v>
      </c>
      <c r="G1588" s="13" t="str">
        <f t="shared" si="106"/>
        <v/>
      </c>
      <c r="H1588" s="13" t="str">
        <f t="shared" si="107"/>
        <v/>
      </c>
      <c r="I1588" s="13" t="str">
        <f t="shared" si="108"/>
        <v/>
      </c>
      <c r="J1588" s="13" t="str">
        <f t="shared" si="109"/>
        <v/>
      </c>
      <c r="K1588" s="13">
        <f>_xlfn.XLOOKUP(A1588,Rotación!$A:$A,Rotación!$P:$P,"",0,-1)</f>
        <v>17890000</v>
      </c>
      <c r="L1588" s="28" t="e">
        <f t="shared" si="104"/>
        <v>#VALUE!</v>
      </c>
      <c r="M1588" s="29" t="e">
        <f t="shared" si="105"/>
        <v>#VALUE!</v>
      </c>
      <c r="N1588" s="13"/>
      <c r="O1588" s="13"/>
      <c r="P1588" s="13"/>
      <c r="Q1588" s="13"/>
    </row>
    <row r="1589" spans="1:17" x14ac:dyDescent="0.3">
      <c r="A1589" s="13" t="s">
        <v>8700</v>
      </c>
      <c r="B1589" s="13"/>
      <c r="C1589" s="13"/>
      <c r="D1589" s="27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MEDIA</v>
      </c>
      <c r="G1589" s="13">
        <f t="shared" si="106"/>
        <v>56000000</v>
      </c>
      <c r="H1589" s="13">
        <f t="shared" si="107"/>
        <v>54320000</v>
      </c>
      <c r="I1589" s="13">
        <f t="shared" si="108"/>
        <v>52640000</v>
      </c>
      <c r="J1589" s="13">
        <f t="shared" si="109"/>
        <v>50400000</v>
      </c>
      <c r="K1589" s="13">
        <f>_xlfn.XLOOKUP(A1589,Rotación!$A:$A,Rotación!$P:$P,"",0,-1)</f>
        <v>58536100</v>
      </c>
      <c r="L1589" s="28">
        <f t="shared" si="104"/>
        <v>2536100</v>
      </c>
      <c r="M1589" s="29">
        <f t="shared" si="105"/>
        <v>1.0452874999999999</v>
      </c>
      <c r="N1589" s="13"/>
      <c r="O1589" s="13"/>
      <c r="P1589" s="13"/>
      <c r="Q1589" s="13"/>
    </row>
    <row r="1590" spans="1:17" x14ac:dyDescent="0.3">
      <c r="A1590" s="13" t="s">
        <v>8703</v>
      </c>
      <c r="B1590" s="13"/>
      <c r="C1590" s="13"/>
      <c r="D1590" s="13" t="s">
        <v>10171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 t="str">
        <f t="shared" si="106"/>
        <v/>
      </c>
      <c r="H1590" s="13" t="str">
        <f t="shared" si="107"/>
        <v/>
      </c>
      <c r="I1590" s="13" t="str">
        <f t="shared" si="108"/>
        <v/>
      </c>
      <c r="J1590" s="13" t="str">
        <f t="shared" si="109"/>
        <v/>
      </c>
      <c r="K1590" s="13">
        <f>_xlfn.XLOOKUP(A1590,Rotación!$A:$A,Rotación!$P:$P,"",0,-1)</f>
        <v>5790000</v>
      </c>
      <c r="L1590" s="28" t="e">
        <f t="shared" si="104"/>
        <v>#VALUE!</v>
      </c>
      <c r="M1590" s="29" t="e">
        <f t="shared" si="105"/>
        <v>#VALUE!</v>
      </c>
      <c r="N1590" s="13"/>
      <c r="O1590" s="13"/>
      <c r="P1590" s="13"/>
      <c r="Q1590" s="13"/>
    </row>
    <row r="1591" spans="1:17" x14ac:dyDescent="0.3">
      <c r="A1591" s="13" t="s">
        <v>8705</v>
      </c>
      <c r="B1591" s="13"/>
      <c r="C1591" s="13"/>
      <c r="D1591" s="13" t="s">
        <v>10171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 t="str">
        <f t="shared" si="106"/>
        <v/>
      </c>
      <c r="H1591" s="13" t="str">
        <f t="shared" si="107"/>
        <v/>
      </c>
      <c r="I1591" s="13" t="str">
        <f t="shared" si="108"/>
        <v/>
      </c>
      <c r="J1591" s="13" t="str">
        <f t="shared" si="109"/>
        <v/>
      </c>
      <c r="K1591" s="13">
        <f>_xlfn.XLOOKUP(A1591,Rotación!$A:$A,Rotación!$P:$P,"",0,-1)</f>
        <v>7190000</v>
      </c>
      <c r="L1591" s="28" t="e">
        <f t="shared" si="104"/>
        <v>#VALUE!</v>
      </c>
      <c r="M1591" s="29" t="e">
        <f t="shared" si="105"/>
        <v>#VALUE!</v>
      </c>
      <c r="N1591" s="13"/>
      <c r="O1591" s="13"/>
      <c r="P1591" s="13"/>
      <c r="Q1591" s="13"/>
    </row>
    <row r="1592" spans="1:17" x14ac:dyDescent="0.3">
      <c r="A1592" s="13" t="s">
        <v>4119</v>
      </c>
      <c r="B1592" s="13"/>
      <c r="C1592" s="13"/>
      <c r="D1592" s="27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 t="shared" si="106"/>
        <v>11305000</v>
      </c>
      <c r="H1592" s="13">
        <f t="shared" si="107"/>
        <v>11305000</v>
      </c>
      <c r="I1592" s="13">
        <f t="shared" si="108"/>
        <v>11305000</v>
      </c>
      <c r="J1592" s="13">
        <f t="shared" si="109"/>
        <v>11305000</v>
      </c>
      <c r="K1592" s="13">
        <f>_xlfn.XLOOKUP(A1592,Rotación!$A:$A,Rotación!$P:$P,"",0,-1)</f>
        <v>17690000</v>
      </c>
      <c r="L1592" s="28">
        <f t="shared" si="104"/>
        <v>4390000</v>
      </c>
      <c r="M1592" s="29">
        <f t="shared" si="105"/>
        <v>1.3586812030075188</v>
      </c>
      <c r="N1592" s="13"/>
      <c r="O1592" s="13"/>
      <c r="P1592" s="13"/>
      <c r="Q1592" s="13"/>
    </row>
    <row r="1593" spans="1:17" x14ac:dyDescent="0.3">
      <c r="A1593" s="13" t="s">
        <v>4136</v>
      </c>
      <c r="B1593" s="13"/>
      <c r="C1593" s="13"/>
      <c r="D1593" s="27">
        <v>14700000</v>
      </c>
      <c r="E1593" s="13">
        <f>_xlfn.XLOOKUP(A1593,Rotación!$A:$A,Rotación!$O:$O,"",0,-1)</f>
        <v>22851906</v>
      </c>
      <c r="F1593" s="13" t="str">
        <f>IF(_xlfn.XLOOKUP(A1593,Rotación!A:A,Rotación!K:K)&lt;=30,"ALTA",
IF(_xlfn.XLOOKUP(A1593,Rotación!A:A,Rotación!K:K)&lt;=60,"MEDIA",
IF(_xlfn.XLOOKUP(A1593,Rotación!A:A,Rotación!K:K)&lt;=90,"BAJA",
"LIQUIDAR")))</f>
        <v>LIQUIDAR</v>
      </c>
      <c r="G1593" s="13">
        <f t="shared" si="106"/>
        <v>12495000</v>
      </c>
      <c r="H1593" s="13">
        <f t="shared" si="107"/>
        <v>12495000</v>
      </c>
      <c r="I1593" s="13">
        <f t="shared" si="108"/>
        <v>12495000</v>
      </c>
      <c r="J1593" s="13">
        <f t="shared" si="109"/>
        <v>12495000</v>
      </c>
      <c r="K1593" s="13">
        <f>_xlfn.XLOOKUP(A1593,Rotación!$A:$A,Rotación!$P:$P,"",0,-1)</f>
        <v>15990000</v>
      </c>
      <c r="L1593" s="28">
        <f t="shared" si="104"/>
        <v>1290000</v>
      </c>
      <c r="M1593" s="29">
        <f t="shared" si="105"/>
        <v>1.5545514285714286</v>
      </c>
      <c r="N1593" s="13"/>
      <c r="O1593" s="13"/>
      <c r="P1593" s="13"/>
      <c r="Q1593" s="13"/>
    </row>
    <row r="1594" spans="1:17" x14ac:dyDescent="0.3">
      <c r="A1594" s="13" t="s">
        <v>8600</v>
      </c>
      <c r="B1594" s="13"/>
      <c r="C1594" s="13"/>
      <c r="D1594" s="13" t="s">
        <v>10172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 t="str">
        <f t="shared" si="106"/>
        <v/>
      </c>
      <c r="H1594" s="13" t="str">
        <f t="shared" si="107"/>
        <v/>
      </c>
      <c r="I1594" s="13" t="str">
        <f t="shared" si="108"/>
        <v/>
      </c>
      <c r="J1594" s="13" t="str">
        <f t="shared" si="109"/>
        <v/>
      </c>
      <c r="K1594" s="13">
        <f>_xlfn.XLOOKUP(A1594,Rotación!$A:$A,Rotación!$P:$P,"",0,-1)</f>
        <v>22563664</v>
      </c>
      <c r="L1594" s="28" t="e">
        <f t="shared" si="104"/>
        <v>#VALUE!</v>
      </c>
      <c r="M1594" s="29" t="e">
        <f t="shared" si="105"/>
        <v>#VALUE!</v>
      </c>
      <c r="N1594" s="13"/>
      <c r="O1594" s="13"/>
      <c r="P1594" s="13"/>
      <c r="Q1594" s="13"/>
    </row>
    <row r="1595" spans="1:17" x14ac:dyDescent="0.3">
      <c r="A1595" s="13" t="s">
        <v>8608</v>
      </c>
      <c r="B1595" s="13"/>
      <c r="C1595" s="13"/>
      <c r="D1595" s="27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 t="shared" si="106"/>
        <v>9095000</v>
      </c>
      <c r="H1595" s="13">
        <f t="shared" si="107"/>
        <v>9095000</v>
      </c>
      <c r="I1595" s="13">
        <f t="shared" si="108"/>
        <v>9095000</v>
      </c>
      <c r="J1595" s="13">
        <f t="shared" si="109"/>
        <v>9095000</v>
      </c>
      <c r="K1595" s="13">
        <f>_xlfn.XLOOKUP(A1595,Rotación!$A:$A,Rotación!$P:$P,"",0,-1)</f>
        <v>21408969</v>
      </c>
      <c r="L1595" s="28">
        <f t="shared" si="104"/>
        <v>10708969</v>
      </c>
      <c r="M1595" s="29">
        <f t="shared" si="105"/>
        <v>2.035207663551402</v>
      </c>
      <c r="N1595" s="13"/>
      <c r="O1595" s="13"/>
      <c r="P1595" s="13"/>
      <c r="Q1595" s="13"/>
    </row>
    <row r="1596" spans="1:17" x14ac:dyDescent="0.3">
      <c r="A1596" s="13" t="s">
        <v>390</v>
      </c>
      <c r="B1596" s="13"/>
      <c r="C1596" s="13"/>
      <c r="D1596" s="27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 t="shared" si="106"/>
        <v>18020000</v>
      </c>
      <c r="H1596" s="13">
        <f t="shared" si="107"/>
        <v>18020000</v>
      </c>
      <c r="I1596" s="13">
        <f t="shared" si="108"/>
        <v>18020000</v>
      </c>
      <c r="J1596" s="13">
        <f t="shared" si="109"/>
        <v>18020000</v>
      </c>
      <c r="K1596" s="13">
        <f>_xlfn.XLOOKUP(A1596,Rotación!$A:$A,Rotación!$P:$P,"",0,-1)</f>
        <v>28990000</v>
      </c>
      <c r="L1596" s="28">
        <f t="shared" si="104"/>
        <v>7790000</v>
      </c>
      <c r="M1596" s="29">
        <f t="shared" si="105"/>
        <v>1.4453120754716982</v>
      </c>
      <c r="N1596" s="13"/>
      <c r="O1596" s="13"/>
      <c r="P1596" s="13"/>
      <c r="Q1596" s="13"/>
    </row>
    <row r="1597" spans="1:17" x14ac:dyDescent="0.3">
      <c r="A1597" s="13" t="s">
        <v>8604</v>
      </c>
      <c r="B1597" s="13"/>
      <c r="C1597" s="13"/>
      <c r="D1597" s="27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 t="shared" si="106"/>
        <v>12155000</v>
      </c>
      <c r="H1597" s="13">
        <f t="shared" si="107"/>
        <v>12155000</v>
      </c>
      <c r="I1597" s="13">
        <f t="shared" si="108"/>
        <v>12155000</v>
      </c>
      <c r="J1597" s="13">
        <f t="shared" si="109"/>
        <v>12155000</v>
      </c>
      <c r="K1597" s="13">
        <f>_xlfn.XLOOKUP(A1597,Rotación!$A:$A,Rotación!$P:$P,"",0,-1)</f>
        <v>15990000</v>
      </c>
      <c r="L1597" s="28">
        <f t="shared" si="104"/>
        <v>1690000</v>
      </c>
      <c r="M1597" s="29">
        <f t="shared" si="105"/>
        <v>1.0523537762237762</v>
      </c>
      <c r="N1597" s="13"/>
      <c r="O1597" s="13"/>
      <c r="P1597" s="13"/>
      <c r="Q1597" s="13"/>
    </row>
    <row r="1598" spans="1:17" x14ac:dyDescent="0.3">
      <c r="A1598" s="13" t="s">
        <v>415</v>
      </c>
      <c r="B1598" s="13"/>
      <c r="C1598" s="13"/>
      <c r="D1598" s="13" t="s">
        <v>4038</v>
      </c>
      <c r="E1598" s="13">
        <f>_xlfn.XLOOKUP(A1598,Rotación!$A:$A,Rotación!$O:$O,"",0,-1)</f>
        <v>37656800</v>
      </c>
      <c r="F1598" s="13" t="str">
        <f>IF(_xlfn.XLOOKUP(A1598,Rotación!A:A,Rotación!K:K)&lt;=30,"ALTA",
IF(_xlfn.XLOOKUP(A1598,Rotación!A:A,Rotación!K:K)&lt;=60,"MEDIA",
IF(_xlfn.XLOOKUP(A1598,Rotación!A:A,Rotación!K:K)&lt;=90,"BAJA",
"LIQUIDAR")))</f>
        <v>LIQUIDAR</v>
      </c>
      <c r="G1598" s="13" t="str">
        <f t="shared" si="106"/>
        <v/>
      </c>
      <c r="H1598" s="13" t="str">
        <f t="shared" si="107"/>
        <v/>
      </c>
      <c r="I1598" s="13" t="str">
        <f t="shared" si="108"/>
        <v/>
      </c>
      <c r="J1598" s="13" t="str">
        <f t="shared" si="109"/>
        <v/>
      </c>
      <c r="K1598" s="13">
        <f>_xlfn.XLOOKUP(A1598,Rotación!$A:$A,Rotación!$P:$P,"",0,-1)</f>
        <v>44811592</v>
      </c>
      <c r="L1598" s="28" t="e">
        <f t="shared" si="104"/>
        <v>#VALUE!</v>
      </c>
      <c r="M1598" s="29" t="e">
        <f t="shared" si="105"/>
        <v>#VALUE!</v>
      </c>
      <c r="N1598" s="13"/>
      <c r="O1598" s="13"/>
      <c r="P1598" s="13"/>
      <c r="Q1598" s="13"/>
    </row>
    <row r="1599" spans="1:17" x14ac:dyDescent="0.3">
      <c r="A1599" s="13" t="s">
        <v>5997</v>
      </c>
      <c r="B1599" s="13"/>
      <c r="C1599" s="13"/>
      <c r="D1599" s="27">
        <v>23100000</v>
      </c>
      <c r="E1599" s="13">
        <f>_xlfn.XLOOKUP(A1599,Rotación!$A:$A,Rotación!$O:$O,"",0,-1)</f>
        <v>22819219</v>
      </c>
      <c r="F1599" s="13" t="str">
        <f>IF(_xlfn.XLOOKUP(A1599,Rotación!A:A,Rotación!K:K)&lt;=30,"ALTA",
IF(_xlfn.XLOOKUP(A1599,Rotación!A:A,Rotación!K:K)&lt;=60,"MEDIA",
IF(_xlfn.XLOOKUP(A1599,Rotación!A:A,Rotación!K:K)&lt;=90,"BAJA",
"LIQUIDAR")))</f>
        <v>LIQUIDAR</v>
      </c>
      <c r="G1599" s="13">
        <f t="shared" si="106"/>
        <v>19635000</v>
      </c>
      <c r="H1599" s="13">
        <f t="shared" si="107"/>
        <v>19635000</v>
      </c>
      <c r="I1599" s="13">
        <f t="shared" si="108"/>
        <v>19635000</v>
      </c>
      <c r="J1599" s="13">
        <f t="shared" si="109"/>
        <v>19635000</v>
      </c>
      <c r="K1599" s="13">
        <f>_xlfn.XLOOKUP(A1599,Rotación!$A:$A,Rotación!$P:$P,"",0,-1)</f>
        <v>25490000</v>
      </c>
      <c r="L1599" s="28">
        <f t="shared" si="104"/>
        <v>2390000</v>
      </c>
      <c r="M1599" s="29">
        <f t="shared" si="105"/>
        <v>0.98784497835497831</v>
      </c>
      <c r="N1599" s="13"/>
      <c r="O1599" s="13"/>
      <c r="P1599" s="13"/>
      <c r="Q1599" s="13"/>
    </row>
    <row r="1600" spans="1:17" x14ac:dyDescent="0.3">
      <c r="A1600" s="13" t="s">
        <v>8706</v>
      </c>
      <c r="B1600" s="13"/>
      <c r="C1600" s="13"/>
      <c r="D1600" s="13" t="s">
        <v>10171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 t="str">
        <f t="shared" si="106"/>
        <v/>
      </c>
      <c r="H1600" s="13" t="str">
        <f t="shared" si="107"/>
        <v/>
      </c>
      <c r="I1600" s="13" t="str">
        <f t="shared" si="108"/>
        <v/>
      </c>
      <c r="J1600" s="13" t="str">
        <f t="shared" si="109"/>
        <v/>
      </c>
      <c r="K1600" s="13">
        <f>_xlfn.XLOOKUP(A1600,Rotación!$A:$A,Rotación!$P:$P,"",0,-1)</f>
        <v>12490000</v>
      </c>
      <c r="L1600" s="28" t="e">
        <f t="shared" si="104"/>
        <v>#VALUE!</v>
      </c>
      <c r="M1600" s="29" t="e">
        <f t="shared" si="105"/>
        <v>#VALUE!</v>
      </c>
      <c r="N1600" s="13"/>
      <c r="O1600" s="13"/>
      <c r="P1600" s="13"/>
      <c r="Q1600" s="13"/>
    </row>
    <row r="1601" spans="1:17" x14ac:dyDescent="0.3">
      <c r="A1601" s="13" t="s">
        <v>8580</v>
      </c>
      <c r="B1601" s="13"/>
      <c r="C1601" s="13"/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BAJA</v>
      </c>
      <c r="G1601" s="13" t="str">
        <f t="shared" si="106"/>
        <v/>
      </c>
      <c r="H1601" s="13" t="str">
        <f t="shared" si="107"/>
        <v/>
      </c>
      <c r="I1601" s="13" t="str">
        <f t="shared" si="108"/>
        <v/>
      </c>
      <c r="J1601" s="13" t="str">
        <f t="shared" si="109"/>
        <v/>
      </c>
      <c r="K1601" s="13">
        <f>_xlfn.XLOOKUP(A1601,Rotación!$A:$A,Rotación!$P:$P,"",0,-1)</f>
        <v>65150753</v>
      </c>
      <c r="L1601" s="28" t="e">
        <f t="shared" si="104"/>
        <v>#VALUE!</v>
      </c>
      <c r="M1601" s="29" t="e">
        <f t="shared" si="105"/>
        <v>#VALUE!</v>
      </c>
      <c r="N1601" s="13"/>
      <c r="O1601" s="13"/>
      <c r="P1601" s="13"/>
      <c r="Q1601" s="13"/>
    </row>
    <row r="1602" spans="1:17" x14ac:dyDescent="0.3">
      <c r="A1602" s="13" t="s">
        <v>5323</v>
      </c>
      <c r="B1602" s="13"/>
      <c r="C1602" s="13"/>
      <c r="D1602" s="27">
        <v>28000000</v>
      </c>
      <c r="E1602" s="13">
        <f>_xlfn.XLOOKUP(A1602,Rotación!$A:$A,Rotación!$O:$O,"",0,-1)</f>
        <v>32310208</v>
      </c>
      <c r="F1602" s="13" t="str">
        <f>IF(_xlfn.XLOOKUP(A1602,Rotación!A:A,Rotación!K:K)&lt;=30,"ALTA",
IF(_xlfn.XLOOKUP(A1602,Rotación!A:A,Rotación!K:K)&lt;=60,"MEDIA",
IF(_xlfn.XLOOKUP(A1602,Rotación!A:A,Rotación!K:K)&lt;=90,"BAJA",
"LIQUIDAR")))</f>
        <v>LIQUIDAR</v>
      </c>
      <c r="G1602" s="13">
        <f t="shared" si="106"/>
        <v>23800000</v>
      </c>
      <c r="H1602" s="13">
        <f t="shared" si="107"/>
        <v>23800000</v>
      </c>
      <c r="I1602" s="13">
        <f t="shared" si="108"/>
        <v>23800000</v>
      </c>
      <c r="J1602" s="13">
        <f t="shared" si="109"/>
        <v>23800000</v>
      </c>
      <c r="K1602" s="13">
        <f>_xlfn.XLOOKUP(A1602,Rotación!$A:$A,Rotación!$P:$P,"",0,-1)</f>
        <v>31990000</v>
      </c>
      <c r="L1602" s="28">
        <f t="shared" si="104"/>
        <v>3990000</v>
      </c>
      <c r="M1602" s="29">
        <f t="shared" si="105"/>
        <v>1.1539360000000001</v>
      </c>
      <c r="N1602" s="13"/>
      <c r="O1602" s="13"/>
      <c r="P1602" s="13"/>
      <c r="Q1602" s="13"/>
    </row>
    <row r="1603" spans="1:17" x14ac:dyDescent="0.3">
      <c r="A1603" s="13" t="s">
        <v>480</v>
      </c>
      <c r="B1603" s="13"/>
      <c r="C1603" s="13"/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 t="str">
        <f t="shared" si="106"/>
        <v/>
      </c>
      <c r="H1603" s="13" t="str">
        <f t="shared" si="107"/>
        <v/>
      </c>
      <c r="I1603" s="13" t="str">
        <f t="shared" si="108"/>
        <v/>
      </c>
      <c r="J1603" s="13" t="str">
        <f t="shared" si="109"/>
        <v/>
      </c>
      <c r="K1603" s="13">
        <f>_xlfn.XLOOKUP(A1603,Rotación!$A:$A,Rotación!$P:$P,"",0,-1)</f>
        <v>17690000</v>
      </c>
      <c r="L1603" s="28" t="e">
        <f t="shared" si="104"/>
        <v>#VALUE!</v>
      </c>
      <c r="M1603" s="29" t="e">
        <f t="shared" si="105"/>
        <v>#VALUE!</v>
      </c>
      <c r="N1603" s="13"/>
      <c r="O1603" s="13"/>
      <c r="P1603" s="13"/>
      <c r="Q1603" s="13"/>
    </row>
    <row r="1604" spans="1:17" x14ac:dyDescent="0.3">
      <c r="A1604" s="13" t="s">
        <v>4135</v>
      </c>
      <c r="B1604" s="13"/>
      <c r="C1604" s="13"/>
      <c r="D1604" s="27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 t="shared" si="106"/>
        <v>14450000</v>
      </c>
      <c r="H1604" s="13">
        <f t="shared" si="107"/>
        <v>14450000</v>
      </c>
      <c r="I1604" s="13">
        <f t="shared" si="108"/>
        <v>14450000</v>
      </c>
      <c r="J1604" s="13">
        <f t="shared" si="109"/>
        <v>14450000</v>
      </c>
      <c r="K1604" s="13">
        <f>_xlfn.XLOOKUP(A1604,Rotación!$A:$A,Rotación!$P:$P,"",0,-1)</f>
        <v>18090000</v>
      </c>
      <c r="L1604" s="28">
        <f t="shared" si="104"/>
        <v>1090000</v>
      </c>
      <c r="M1604" s="29">
        <f t="shared" si="105"/>
        <v>1.1178097058823528</v>
      </c>
      <c r="N1604" s="13"/>
      <c r="O1604" s="13"/>
      <c r="P1604" s="13"/>
      <c r="Q1604" s="13"/>
    </row>
    <row r="1605" spans="1:17" x14ac:dyDescent="0.3">
      <c r="A1605" s="13" t="s">
        <v>4139</v>
      </c>
      <c r="B1605" s="13"/>
      <c r="C1605" s="13"/>
      <c r="D1605" s="27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 t="shared" si="106"/>
        <v>15215000</v>
      </c>
      <c r="H1605" s="13">
        <f t="shared" si="107"/>
        <v>15215000</v>
      </c>
      <c r="I1605" s="13">
        <f t="shared" si="108"/>
        <v>15215000</v>
      </c>
      <c r="J1605" s="13">
        <f t="shared" si="109"/>
        <v>15215000</v>
      </c>
      <c r="K1605" s="13">
        <f>_xlfn.XLOOKUP(A1605,Rotación!$A:$A,Rotación!$P:$P,"",0,-1)</f>
        <v>24957854</v>
      </c>
      <c r="L1605" s="28">
        <f t="shared" si="104"/>
        <v>7057854</v>
      </c>
      <c r="M1605" s="29">
        <f t="shared" si="105"/>
        <v>1.3942935195530726</v>
      </c>
      <c r="N1605" s="13"/>
      <c r="O1605" s="13"/>
      <c r="P1605" s="13"/>
      <c r="Q1605" s="13"/>
    </row>
    <row r="1606" spans="1:17" x14ac:dyDescent="0.3">
      <c r="A1606" s="13" t="s">
        <v>8605</v>
      </c>
      <c r="B1606" s="13"/>
      <c r="C1606" s="13"/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 t="str">
        <f t="shared" si="106"/>
        <v/>
      </c>
      <c r="H1606" s="13" t="str">
        <f t="shared" si="107"/>
        <v/>
      </c>
      <c r="I1606" s="13" t="str">
        <f t="shared" si="108"/>
        <v/>
      </c>
      <c r="J1606" s="13" t="str">
        <f t="shared" si="109"/>
        <v/>
      </c>
      <c r="K1606" s="13">
        <f>_xlfn.XLOOKUP(A1606,Rotación!$A:$A,Rotación!$P:$P,"",0,-1)</f>
        <v>37000000</v>
      </c>
      <c r="L1606" s="28" t="e">
        <f t="shared" si="104"/>
        <v>#VALUE!</v>
      </c>
      <c r="M1606" s="29" t="e">
        <f t="shared" si="105"/>
        <v>#VALUE!</v>
      </c>
      <c r="N1606" s="13"/>
      <c r="O1606" s="13"/>
      <c r="P1606" s="13"/>
      <c r="Q1606" s="13"/>
    </row>
    <row r="1607" spans="1:17" x14ac:dyDescent="0.3">
      <c r="A1607" s="13" t="s">
        <v>394</v>
      </c>
      <c r="B1607" s="13"/>
      <c r="C1607" s="13"/>
      <c r="D1607" s="27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 t="shared" si="106"/>
        <v>15045000</v>
      </c>
      <c r="H1607" s="13">
        <f t="shared" si="107"/>
        <v>15045000</v>
      </c>
      <c r="I1607" s="13">
        <f t="shared" si="108"/>
        <v>15045000</v>
      </c>
      <c r="J1607" s="13">
        <f t="shared" si="109"/>
        <v>15045000</v>
      </c>
      <c r="K1607" s="13">
        <f>_xlfn.XLOOKUP(A1607,Rotación!$A:$A,Rotación!$P:$P,"",0,-1)</f>
        <v>17990000</v>
      </c>
      <c r="L1607" s="28">
        <f t="shared" si="104"/>
        <v>290000</v>
      </c>
      <c r="M1607" s="29">
        <f t="shared" si="105"/>
        <v>1.0603251977401129</v>
      </c>
      <c r="N1607" s="13"/>
      <c r="O1607" s="13"/>
      <c r="P1607" s="13"/>
      <c r="Q1607" s="13"/>
    </row>
    <row r="1608" spans="1:17" x14ac:dyDescent="0.3">
      <c r="A1608" s="13" t="s">
        <v>4141</v>
      </c>
      <c r="B1608" s="13"/>
      <c r="C1608" s="13"/>
      <c r="D1608" s="13" t="s">
        <v>10172</v>
      </c>
      <c r="E1608" s="13" t="str">
        <f>_xlfn.XLOOKUP(A1608,Rotación!$A:$A,Rotación!$O:$O,"",0,-1)</f>
        <v/>
      </c>
      <c r="F1608" s="13" t="e">
        <f>IF(_xlfn.XLOOKUP(A1608,Rotación!A:A,Rotación!K:K)&lt;=30,"ALTA",
IF(_xlfn.XLOOKUP(A1608,Rotación!A:A,Rotación!K:K)&lt;=60,"MEDIA",
IF(_xlfn.XLOOKUP(A1608,Rotación!A:A,Rotación!K:K)&lt;=90,"BAJA",
"LIQUIDAR")))</f>
        <v>#N/A</v>
      </c>
      <c r="G1608" s="13" t="str">
        <f t="shared" si="106"/>
        <v/>
      </c>
      <c r="H1608" s="13" t="str">
        <f t="shared" si="107"/>
        <v/>
      </c>
      <c r="I1608" s="13" t="str">
        <f t="shared" si="108"/>
        <v/>
      </c>
      <c r="J1608" s="13" t="str">
        <f t="shared" si="109"/>
        <v/>
      </c>
      <c r="K1608" s="13" t="str">
        <f>_xlfn.XLOOKUP(A1608,Rotación!$A:$A,Rotación!$P:$P,"",0,-1)</f>
        <v/>
      </c>
      <c r="L1608" s="28" t="e">
        <f t="shared" si="104"/>
        <v>#VALUE!</v>
      </c>
      <c r="M1608" s="29" t="e">
        <f t="shared" si="105"/>
        <v>#VALUE!</v>
      </c>
      <c r="N1608" s="13"/>
      <c r="O1608" s="13"/>
      <c r="P1608" s="13"/>
      <c r="Q1608" s="13"/>
    </row>
    <row r="1609" spans="1:17" x14ac:dyDescent="0.3">
      <c r="A1609" s="13" t="s">
        <v>5326</v>
      </c>
      <c r="B1609" s="13"/>
      <c r="C1609" s="13"/>
      <c r="D1609" s="27">
        <v>13700000</v>
      </c>
      <c r="E1609" s="13">
        <f>_xlfn.XLOOKUP(A1609,Rotación!$A:$A,Rotación!$O:$O,"",0,-1)</f>
        <v>23010000</v>
      </c>
      <c r="F1609" s="13" t="str">
        <f>IF(_xlfn.XLOOKUP(A1609,Rotación!A:A,Rotación!K:K)&lt;=30,"ALTA",
IF(_xlfn.XLOOKUP(A1609,Rotación!A:A,Rotación!K:K)&lt;=60,"MEDIA",
IF(_xlfn.XLOOKUP(A1609,Rotación!A:A,Rotación!K:K)&lt;=90,"BAJA",
"LIQUIDAR")))</f>
        <v>LIQUIDAR</v>
      </c>
      <c r="G1609" s="13">
        <f t="shared" si="106"/>
        <v>11645000</v>
      </c>
      <c r="H1609" s="13">
        <f t="shared" si="107"/>
        <v>11645000</v>
      </c>
      <c r="I1609" s="13">
        <f t="shared" si="108"/>
        <v>11645000</v>
      </c>
      <c r="J1609" s="13">
        <f t="shared" si="109"/>
        <v>11645000</v>
      </c>
      <c r="K1609" s="13">
        <f>_xlfn.XLOOKUP(A1609,Rotación!$A:$A,Rotación!$P:$P,"",0,-1)</f>
        <v>22990000</v>
      </c>
      <c r="L1609" s="28">
        <f t="shared" si="104"/>
        <v>9290000</v>
      </c>
      <c r="M1609" s="29">
        <f t="shared" si="105"/>
        <v>1.6795620437956205</v>
      </c>
      <c r="N1609" s="13"/>
      <c r="O1609" s="13"/>
      <c r="P1609" s="13"/>
      <c r="Q1609" s="13"/>
    </row>
    <row r="1610" spans="1:17" x14ac:dyDescent="0.3">
      <c r="A1610" s="13" t="s">
        <v>8611</v>
      </c>
      <c r="B1610" s="13"/>
      <c r="C1610" s="13"/>
      <c r="D1610" s="27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 t="shared" si="106"/>
        <v>6341000</v>
      </c>
      <c r="H1610" s="13">
        <f t="shared" si="107"/>
        <v>6341000</v>
      </c>
      <c r="I1610" s="13">
        <f t="shared" si="108"/>
        <v>6341000</v>
      </c>
      <c r="J1610" s="13">
        <f t="shared" si="109"/>
        <v>6341000</v>
      </c>
      <c r="K1610" s="13">
        <f>_xlfn.XLOOKUP(A1610,Rotación!$A:$A,Rotación!$P:$P,"",0,-1)</f>
        <v>8990000</v>
      </c>
      <c r="L1610" s="28">
        <f t="shared" si="104"/>
        <v>1530000</v>
      </c>
      <c r="M1610" s="29">
        <f t="shared" si="105"/>
        <v>1.3980088471849865</v>
      </c>
      <c r="N1610" s="13"/>
      <c r="O1610" s="13"/>
      <c r="P1610" s="13"/>
      <c r="Q1610" s="13"/>
    </row>
    <row r="1611" spans="1:17" x14ac:dyDescent="0.3">
      <c r="A1611" s="13" t="s">
        <v>4025</v>
      </c>
      <c r="B1611" s="13"/>
      <c r="C1611" s="13"/>
      <c r="D1611" s="27">
        <v>15000000</v>
      </c>
      <c r="E1611" s="13">
        <f>_xlfn.XLOOKUP(A1611,Rotación!$A:$A,Rotación!$O:$O,"",0,-1)</f>
        <v>22083326</v>
      </c>
      <c r="F1611" s="13" t="str">
        <f>IF(_xlfn.XLOOKUP(A1611,Rotación!A:A,Rotación!K:K)&lt;=30,"ALTA",
IF(_xlfn.XLOOKUP(A1611,Rotación!A:A,Rotación!K:K)&lt;=60,"MEDIA",
IF(_xlfn.XLOOKUP(A1611,Rotación!A:A,Rotación!K:K)&lt;=90,"BAJA",
"LIQUIDAR")))</f>
        <v>LIQUIDAR</v>
      </c>
      <c r="G1611" s="13">
        <f t="shared" si="106"/>
        <v>12750000</v>
      </c>
      <c r="H1611" s="13">
        <f t="shared" si="107"/>
        <v>12750000</v>
      </c>
      <c r="I1611" s="13">
        <f t="shared" si="108"/>
        <v>12750000</v>
      </c>
      <c r="J1611" s="13">
        <f t="shared" si="109"/>
        <v>12750000</v>
      </c>
      <c r="K1611" s="13">
        <f>_xlfn.XLOOKUP(A1611,Rotación!$A:$A,Rotación!$P:$P,"",0,-1)</f>
        <v>15290000</v>
      </c>
      <c r="L1611" s="28">
        <f t="shared" si="104"/>
        <v>290000</v>
      </c>
      <c r="M1611" s="29">
        <f t="shared" si="105"/>
        <v>1.4722217333333334</v>
      </c>
      <c r="N1611" s="13"/>
      <c r="O1611" s="13"/>
      <c r="P1611" s="13"/>
      <c r="Q1611" s="13"/>
    </row>
    <row r="1612" spans="1:17" x14ac:dyDescent="0.3">
      <c r="A1612" s="13" t="s">
        <v>8607</v>
      </c>
      <c r="B1612" s="13"/>
      <c r="C1612" s="13"/>
      <c r="D1612" s="27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 t="shared" si="106"/>
        <v>13515000</v>
      </c>
      <c r="H1612" s="13">
        <f t="shared" si="107"/>
        <v>13515000</v>
      </c>
      <c r="I1612" s="13">
        <f t="shared" si="108"/>
        <v>13515000</v>
      </c>
      <c r="J1612" s="13">
        <f t="shared" si="109"/>
        <v>13515000</v>
      </c>
      <c r="K1612" s="13">
        <f>_xlfn.XLOOKUP(A1612,Rotación!$A:$A,Rotación!$P:$P,"",0,-1)</f>
        <v>37355481</v>
      </c>
      <c r="L1612" s="28">
        <f t="shared" si="104"/>
        <v>21455481</v>
      </c>
      <c r="M1612" s="29">
        <f t="shared" si="105"/>
        <v>2.4056500628930819</v>
      </c>
      <c r="N1612" s="13"/>
      <c r="O1612" s="13"/>
      <c r="P1612" s="13"/>
      <c r="Q1612" s="13"/>
    </row>
    <row r="1613" spans="1:17" x14ac:dyDescent="0.3">
      <c r="A1613" s="13" t="s">
        <v>518</v>
      </c>
      <c r="B1613" s="13"/>
      <c r="C1613" s="13"/>
      <c r="D1613" s="27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 t="shared" si="106"/>
        <v>21250000</v>
      </c>
      <c r="H1613" s="13">
        <f t="shared" si="107"/>
        <v>21250000</v>
      </c>
      <c r="I1613" s="13">
        <f t="shared" si="108"/>
        <v>21250000</v>
      </c>
      <c r="J1613" s="13">
        <f t="shared" si="109"/>
        <v>21250000</v>
      </c>
      <c r="K1613" s="13">
        <f>_xlfn.XLOOKUP(A1613,Rotación!$A:$A,Rotación!$P:$P,"",0,-1)</f>
        <v>21990000</v>
      </c>
      <c r="L1613" s="28">
        <f t="shared" si="104"/>
        <v>-3010000</v>
      </c>
      <c r="M1613" s="29">
        <f t="shared" si="105"/>
        <v>1.175244</v>
      </c>
      <c r="N1613" s="13"/>
      <c r="O1613" s="13"/>
      <c r="P1613" s="13"/>
      <c r="Q1613" s="13"/>
    </row>
    <row r="1614" spans="1:17" x14ac:dyDescent="0.3">
      <c r="A1614" s="13" t="s">
        <v>8509</v>
      </c>
      <c r="B1614" s="13"/>
      <c r="C1614" s="13"/>
      <c r="D1614" s="27">
        <v>25100000</v>
      </c>
      <c r="E1614" s="13">
        <f>_xlfn.XLOOKUP(A1614,Rotación!$A:$A,Rotación!$O:$O,"",0,-1)</f>
        <v>20782849</v>
      </c>
      <c r="F1614" s="13" t="str">
        <f>IF(_xlfn.XLOOKUP(A1614,Rotación!A:A,Rotación!K:K)&lt;=30,"ALTA",
IF(_xlfn.XLOOKUP(A1614,Rotación!A:A,Rotación!K:K)&lt;=60,"MEDIA",
IF(_xlfn.XLOOKUP(A1614,Rotación!A:A,Rotación!K:K)&lt;=90,"BAJA",
"LIQUIDAR")))</f>
        <v>BAJA</v>
      </c>
      <c r="G1614" s="13">
        <f t="shared" si="106"/>
        <v>23343000</v>
      </c>
      <c r="H1614" s="13">
        <f t="shared" si="107"/>
        <v>22590000</v>
      </c>
      <c r="I1614" s="13">
        <f t="shared" si="108"/>
        <v>21335000</v>
      </c>
      <c r="J1614" s="13">
        <f t="shared" si="109"/>
        <v>20080000</v>
      </c>
      <c r="K1614" s="13">
        <f>_xlfn.XLOOKUP(A1614,Rotación!$A:$A,Rotación!$P:$P,"",0,-1)</f>
        <v>26990000</v>
      </c>
      <c r="L1614" s="28">
        <f t="shared" si="104"/>
        <v>1890000</v>
      </c>
      <c r="M1614" s="29">
        <f t="shared" si="105"/>
        <v>0.82800195219123507</v>
      </c>
      <c r="N1614" s="13"/>
      <c r="O1614" s="13"/>
      <c r="P1614" s="13"/>
      <c r="Q1614" s="13"/>
    </row>
    <row r="1615" spans="1:17" x14ac:dyDescent="0.3">
      <c r="A1615" s="13" t="s">
        <v>440</v>
      </c>
      <c r="B1615" s="13"/>
      <c r="C1615" s="13"/>
      <c r="D1615" s="27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 t="shared" si="106"/>
        <v>23970000</v>
      </c>
      <c r="H1615" s="13">
        <f t="shared" si="107"/>
        <v>23970000</v>
      </c>
      <c r="I1615" s="13">
        <f t="shared" si="108"/>
        <v>23970000</v>
      </c>
      <c r="J1615" s="13">
        <f t="shared" si="109"/>
        <v>23970000</v>
      </c>
      <c r="K1615" s="13">
        <f>_xlfn.XLOOKUP(A1615,Rotación!$A:$A,Rotación!$P:$P,"",0,-1)</f>
        <v>31990000</v>
      </c>
      <c r="L1615" s="28">
        <f t="shared" si="104"/>
        <v>3790000</v>
      </c>
      <c r="M1615" s="29">
        <f t="shared" si="105"/>
        <v>1.1431595744680851</v>
      </c>
      <c r="N1615" s="13"/>
      <c r="O1615" s="13"/>
      <c r="P1615" s="13"/>
      <c r="Q1615" s="13"/>
    </row>
    <row r="1616" spans="1:17" x14ac:dyDescent="0.3">
      <c r="A1616" s="13" t="s">
        <v>421</v>
      </c>
      <c r="B1616" s="13"/>
      <c r="C1616" s="13"/>
      <c r="D1616" s="27">
        <v>21400000</v>
      </c>
      <c r="E1616" s="13">
        <f>_xlfn.XLOOKUP(A1616,Rotación!$A:$A,Rotación!$O:$O,"",0,-1)</f>
        <v>26525100</v>
      </c>
      <c r="F1616" s="13" t="str">
        <f>IF(_xlfn.XLOOKUP(A1616,Rotación!A:A,Rotación!K:K)&lt;=30,"ALTA",
IF(_xlfn.XLOOKUP(A1616,Rotación!A:A,Rotación!K:K)&lt;=60,"MEDIA",
IF(_xlfn.XLOOKUP(A1616,Rotación!A:A,Rotación!K:K)&lt;=90,"BAJA",
"LIQUIDAR")))</f>
        <v>LIQUIDAR</v>
      </c>
      <c r="G1616" s="13">
        <f t="shared" si="106"/>
        <v>18190000</v>
      </c>
      <c r="H1616" s="13">
        <f t="shared" si="107"/>
        <v>18190000</v>
      </c>
      <c r="I1616" s="13">
        <f t="shared" si="108"/>
        <v>18190000</v>
      </c>
      <c r="J1616" s="13">
        <f t="shared" si="109"/>
        <v>18190000</v>
      </c>
      <c r="K1616" s="13">
        <f>_xlfn.XLOOKUP(A1616,Rotación!$A:$A,Rotación!$P:$P,"",0,-1)</f>
        <v>21990000</v>
      </c>
      <c r="L1616" s="28">
        <f t="shared" si="104"/>
        <v>590000</v>
      </c>
      <c r="M1616" s="29">
        <f t="shared" si="105"/>
        <v>1.2394906542056074</v>
      </c>
      <c r="N1616" s="13"/>
      <c r="O1616" s="13"/>
      <c r="P1616" s="13"/>
      <c r="Q1616" s="13"/>
    </row>
    <row r="1617" spans="1:17" x14ac:dyDescent="0.3">
      <c r="A1617" s="13" t="s">
        <v>4149</v>
      </c>
      <c r="B1617" s="13"/>
      <c r="C1617" s="13"/>
      <c r="D1617" s="27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 t="shared" si="106"/>
        <v>13090000</v>
      </c>
      <c r="H1617" s="13">
        <f t="shared" si="107"/>
        <v>13090000</v>
      </c>
      <c r="I1617" s="13">
        <f t="shared" si="108"/>
        <v>13090000</v>
      </c>
      <c r="J1617" s="13">
        <f t="shared" si="109"/>
        <v>13090000</v>
      </c>
      <c r="K1617" s="13">
        <f>_xlfn.XLOOKUP(A1617,Rotación!$A:$A,Rotación!$P:$P,"",0,-1)</f>
        <v>16990000</v>
      </c>
      <c r="L1617" s="28">
        <f t="shared" ref="L1617:L1623" si="110">K1617-D1617</f>
        <v>1590000</v>
      </c>
      <c r="M1617" s="29">
        <f t="shared" ref="M1617:M1623" si="111">E1617/D1617</f>
        <v>1.3240259740259741</v>
      </c>
      <c r="N1617" s="13"/>
      <c r="O1617" s="13"/>
      <c r="P1617" s="13"/>
      <c r="Q1617" s="13"/>
    </row>
    <row r="1618" spans="1:17" x14ac:dyDescent="0.3">
      <c r="A1618" s="13" t="s">
        <v>4045</v>
      </c>
      <c r="B1618" s="13"/>
      <c r="C1618" s="13"/>
      <c r="D1618" s="27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 t="shared" si="106"/>
        <v>13515000</v>
      </c>
      <c r="H1618" s="13">
        <f t="shared" si="107"/>
        <v>13515000</v>
      </c>
      <c r="I1618" s="13">
        <f t="shared" si="108"/>
        <v>13515000</v>
      </c>
      <c r="J1618" s="13">
        <f t="shared" si="109"/>
        <v>13515000</v>
      </c>
      <c r="K1618" s="13">
        <f>_xlfn.XLOOKUP(A1618,Rotación!$A:$A,Rotación!$P:$P,"",0,-1)</f>
        <v>19490000</v>
      </c>
      <c r="L1618" s="28">
        <f t="shared" si="110"/>
        <v>3590000</v>
      </c>
      <c r="M1618" s="29">
        <f t="shared" si="111"/>
        <v>1.3215880503144655</v>
      </c>
      <c r="N1618" s="13"/>
      <c r="O1618" s="13"/>
      <c r="P1618" s="13"/>
      <c r="Q1618" s="13"/>
    </row>
    <row r="1619" spans="1:17" x14ac:dyDescent="0.3">
      <c r="A1619" s="13" t="s">
        <v>4018</v>
      </c>
      <c r="B1619" s="13"/>
      <c r="C1619" s="13"/>
      <c r="D1619" s="27">
        <v>13700000</v>
      </c>
      <c r="E1619" s="13">
        <f>_xlfn.XLOOKUP(A1619,Rotación!$A:$A,Rotación!$O:$O,"",0,-1)</f>
        <v>17966127</v>
      </c>
      <c r="F1619" s="13" t="str">
        <f>IF(_xlfn.XLOOKUP(A1619,Rotación!A:A,Rotación!K:K)&lt;=30,"ALTA",
IF(_xlfn.XLOOKUP(A1619,Rotación!A:A,Rotación!K:K)&lt;=60,"MEDIA",
IF(_xlfn.XLOOKUP(A1619,Rotación!A:A,Rotación!K:K)&lt;=90,"BAJA",
"LIQUIDAR")))</f>
        <v>LIQUIDAR</v>
      </c>
      <c r="G1619" s="13">
        <f t="shared" si="106"/>
        <v>11645000</v>
      </c>
      <c r="H1619" s="13">
        <f t="shared" si="107"/>
        <v>11645000</v>
      </c>
      <c r="I1619" s="13">
        <f t="shared" si="108"/>
        <v>11645000</v>
      </c>
      <c r="J1619" s="13">
        <f t="shared" si="109"/>
        <v>11645000</v>
      </c>
      <c r="K1619" s="13">
        <f>_xlfn.XLOOKUP(A1619,Rotación!$A:$A,Rotación!$P:$P,"",0,-1)</f>
        <v>16290000</v>
      </c>
      <c r="L1619" s="28">
        <f t="shared" si="110"/>
        <v>2590000</v>
      </c>
      <c r="M1619" s="29">
        <f t="shared" si="111"/>
        <v>1.3113961313868614</v>
      </c>
      <c r="N1619" s="13"/>
      <c r="O1619" s="13"/>
      <c r="P1619" s="13"/>
      <c r="Q1619" s="13"/>
    </row>
    <row r="1620" spans="1:17" x14ac:dyDescent="0.3">
      <c r="A1620" s="13" t="s">
        <v>8525</v>
      </c>
      <c r="B1620" s="13"/>
      <c r="C1620" s="13"/>
      <c r="D1620" s="27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BAJA</v>
      </c>
      <c r="G1620" s="13">
        <f t="shared" si="106"/>
        <v>16833000</v>
      </c>
      <c r="H1620" s="13">
        <f t="shared" si="107"/>
        <v>16290000</v>
      </c>
      <c r="I1620" s="13">
        <f t="shared" si="108"/>
        <v>15385000</v>
      </c>
      <c r="J1620" s="13">
        <f t="shared" si="109"/>
        <v>14480000</v>
      </c>
      <c r="K1620" s="13">
        <f>_xlfn.XLOOKUP(A1620,Rotación!$A:$A,Rotación!$P:$P,"",0,-1)</f>
        <v>20915966</v>
      </c>
      <c r="L1620" s="28">
        <f t="shared" si="110"/>
        <v>2815966</v>
      </c>
      <c r="M1620" s="29">
        <f t="shared" si="111"/>
        <v>0.95031176795580108</v>
      </c>
      <c r="N1620" s="13"/>
      <c r="O1620" s="13"/>
      <c r="P1620" s="13"/>
      <c r="Q1620" s="13"/>
    </row>
    <row r="1621" spans="1:17" x14ac:dyDescent="0.3">
      <c r="A1621" s="13" t="s">
        <v>5831</v>
      </c>
      <c r="B1621" s="13"/>
      <c r="C1621" s="13"/>
      <c r="D1621" s="27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 t="shared" si="106"/>
        <v>14025000</v>
      </c>
      <c r="H1621" s="13">
        <f t="shared" si="107"/>
        <v>14025000</v>
      </c>
      <c r="I1621" s="13">
        <f t="shared" si="108"/>
        <v>14025000</v>
      </c>
      <c r="J1621" s="13">
        <f t="shared" si="109"/>
        <v>14025000</v>
      </c>
      <c r="K1621" s="13">
        <f>_xlfn.XLOOKUP(A1621,Rotación!$A:$A,Rotación!$P:$P,"",0,-1)</f>
        <v>17590000</v>
      </c>
      <c r="L1621" s="28">
        <f t="shared" si="110"/>
        <v>1090000</v>
      </c>
      <c r="M1621" s="29">
        <f t="shared" si="111"/>
        <v>1.3614495151515151</v>
      </c>
      <c r="N1621" s="13"/>
      <c r="O1621" s="13"/>
      <c r="P1621" s="13"/>
      <c r="Q1621" s="13"/>
    </row>
    <row r="1622" spans="1:17" x14ac:dyDescent="0.3">
      <c r="A1622" s="13" t="s">
        <v>4152</v>
      </c>
      <c r="B1622" s="13"/>
      <c r="C1622" s="13"/>
      <c r="D1622" s="27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 t="shared" si="106"/>
        <v>17255000</v>
      </c>
      <c r="H1622" s="13">
        <f t="shared" si="107"/>
        <v>17255000</v>
      </c>
      <c r="I1622" s="13">
        <f t="shared" si="108"/>
        <v>17255000</v>
      </c>
      <c r="J1622" s="13">
        <f t="shared" si="109"/>
        <v>17255000</v>
      </c>
      <c r="K1622" s="13">
        <f>_xlfn.XLOOKUP(A1622,Rotación!$A:$A,Rotación!$P:$P,"",0,-1)</f>
        <v>20990000</v>
      </c>
      <c r="L1622" s="28">
        <f t="shared" si="110"/>
        <v>690000</v>
      </c>
      <c r="M1622" s="29">
        <f t="shared" si="111"/>
        <v>1.3626793103448276</v>
      </c>
      <c r="N1622" s="13"/>
      <c r="O1622" s="13"/>
      <c r="P1622" s="13"/>
      <c r="Q1622" s="13"/>
    </row>
    <row r="1623" spans="1:17" x14ac:dyDescent="0.3">
      <c r="A1623" s="13" t="s">
        <v>4147</v>
      </c>
      <c r="B1623" s="13"/>
      <c r="C1623" s="13"/>
      <c r="D1623" s="13" t="s">
        <v>10172</v>
      </c>
      <c r="E1623" s="13">
        <f>_xlfn.XLOOKUP(A1623,Rotación!$A:$A,Rotación!$O:$O,"",0,-1)</f>
        <v>30278796</v>
      </c>
      <c r="F1623" s="13" t="str">
        <f>IF(_xlfn.XLOOKUP(A1623,Rotación!A:A,Rotación!K:K)&lt;=30,"ALTA",
IF(_xlfn.XLOOKUP(A1623,Rotación!A:A,Rotación!K:K)&lt;=60,"MEDIA",
IF(_xlfn.XLOOKUP(A1623,Rotación!A:A,Rotación!K:K)&lt;=90,"BAJA",
"LIQUIDAR")))</f>
        <v>LIQUIDAR</v>
      </c>
      <c r="G1623" s="13" t="str">
        <f t="shared" si="106"/>
        <v/>
      </c>
      <c r="H1623" s="13" t="str">
        <f t="shared" si="107"/>
        <v/>
      </c>
      <c r="I1623" s="13" t="str">
        <f t="shared" si="108"/>
        <v/>
      </c>
      <c r="J1623" s="13" t="str">
        <f t="shared" si="109"/>
        <v/>
      </c>
      <c r="K1623" s="13">
        <f>_xlfn.XLOOKUP(A1623,Rotación!$A:$A,Rotación!$P:$P,"",0,-1)</f>
        <v>20990000</v>
      </c>
      <c r="L1623" s="28" t="e">
        <f t="shared" si="110"/>
        <v>#VALUE!</v>
      </c>
      <c r="M1623" s="29" t="e">
        <f t="shared" si="111"/>
        <v>#VALUE!</v>
      </c>
      <c r="N1623" s="13"/>
      <c r="O1623" s="13"/>
      <c r="P1623" s="13"/>
      <c r="Q1623" s="13"/>
    </row>
  </sheetData>
  <conditionalFormatting sqref="A2:P2 A3:A65 D3:P65 B3:C1503 L66:P1503 L1504:M1623">
    <cfRule type="expression" dxfId="2" priority="1">
      <formula>AND($N2&lt;&gt;"", $M2&gt;0.88, $O2&gt;15)</formula>
    </cfRule>
  </conditionalFormatting>
  <pageMargins left="0.7" right="0.7" top="0.75" bottom="0.75" header="0.3" footer="0.3"/>
  <ignoredErrors>
    <ignoredError sqref="H150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topLeftCell="J144" workbookViewId="0">
      <selection activeCell="P149" sqref="P149"/>
    </sheetView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P2733"/>
  <sheetViews>
    <sheetView zoomScale="77" zoomScaleNormal="77" workbookViewId="0">
      <pane ySplit="1" topLeftCell="A2710" activePane="bottomLeft" state="frozen"/>
      <selection pane="bottomLeft" activeCell="F2721" sqref="F2721"/>
    </sheetView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6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  <c r="P1" t="s">
        <v>4168</v>
      </c>
    </row>
    <row r="2" spans="1:16" x14ac:dyDescent="0.3">
      <c r="A2" t="s">
        <v>1519</v>
      </c>
      <c r="B2">
        <v>2021</v>
      </c>
      <c r="C2" t="s">
        <v>4216</v>
      </c>
      <c r="D2" t="s">
        <v>5050</v>
      </c>
      <c r="E2" t="s">
        <v>5051</v>
      </c>
      <c r="F2" t="s">
        <v>4172</v>
      </c>
      <c r="G2">
        <v>87000</v>
      </c>
      <c r="H2" t="s">
        <v>4180</v>
      </c>
      <c r="I2">
        <v>13100000</v>
      </c>
      <c r="J2" t="s">
        <v>8733</v>
      </c>
      <c r="K2">
        <v>12700000</v>
      </c>
      <c r="L2">
        <v>13600000</v>
      </c>
      <c r="M2">
        <v>3</v>
      </c>
      <c r="N2" t="s">
        <v>4439</v>
      </c>
      <c r="O2">
        <v>79.400000000000006</v>
      </c>
      <c r="P2" t="s">
        <v>8734</v>
      </c>
    </row>
    <row r="3" spans="1:16" x14ac:dyDescent="0.3">
      <c r="A3" t="s">
        <v>4045</v>
      </c>
      <c r="B3">
        <v>2022</v>
      </c>
      <c r="C3" t="s">
        <v>62</v>
      </c>
      <c r="D3" t="s">
        <v>4250</v>
      </c>
      <c r="E3" t="s">
        <v>4462</v>
      </c>
      <c r="F3" t="s">
        <v>143</v>
      </c>
      <c r="G3">
        <v>1980</v>
      </c>
      <c r="H3" t="s">
        <v>4180</v>
      </c>
      <c r="I3">
        <v>17200000</v>
      </c>
      <c r="J3" t="s">
        <v>5635</v>
      </c>
      <c r="K3">
        <v>16500000</v>
      </c>
      <c r="L3">
        <v>17800000</v>
      </c>
      <c r="M3">
        <v>6</v>
      </c>
      <c r="N3" t="s">
        <v>4333</v>
      </c>
      <c r="O3">
        <v>56.5</v>
      </c>
      <c r="P3" t="s">
        <v>6661</v>
      </c>
    </row>
    <row r="4" spans="1:16" x14ac:dyDescent="0.3">
      <c r="A4" t="s">
        <v>324</v>
      </c>
      <c r="B4">
        <v>2021</v>
      </c>
      <c r="C4" t="s">
        <v>36</v>
      </c>
      <c r="D4" t="s">
        <v>5636</v>
      </c>
      <c r="E4" t="s">
        <v>5637</v>
      </c>
      <c r="F4" t="s">
        <v>173</v>
      </c>
      <c r="G4">
        <v>40095</v>
      </c>
      <c r="H4" t="s">
        <v>4180</v>
      </c>
      <c r="I4">
        <v>8400000</v>
      </c>
      <c r="J4" t="s">
        <v>5635</v>
      </c>
      <c r="K4">
        <v>8100000</v>
      </c>
      <c r="L4">
        <v>8600000</v>
      </c>
      <c r="M4">
        <v>24</v>
      </c>
      <c r="N4" t="s">
        <v>4508</v>
      </c>
      <c r="O4">
        <v>80.099999999999994</v>
      </c>
      <c r="P4" t="s">
        <v>6662</v>
      </c>
    </row>
    <row r="5" spans="1:16" x14ac:dyDescent="0.3">
      <c r="A5" t="s">
        <v>118</v>
      </c>
      <c r="B5">
        <v>2020</v>
      </c>
      <c r="C5" t="s">
        <v>24</v>
      </c>
      <c r="D5" t="s">
        <v>4467</v>
      </c>
      <c r="E5" t="s">
        <v>4468</v>
      </c>
      <c r="F5" t="s">
        <v>43</v>
      </c>
      <c r="G5">
        <v>80000</v>
      </c>
      <c r="H5" t="s">
        <v>4180</v>
      </c>
      <c r="I5">
        <v>45300000</v>
      </c>
      <c r="J5" t="s">
        <v>5635</v>
      </c>
      <c r="K5">
        <v>43500000</v>
      </c>
      <c r="L5">
        <v>47100000</v>
      </c>
      <c r="M5">
        <v>23</v>
      </c>
      <c r="N5" t="s">
        <v>5638</v>
      </c>
      <c r="O5">
        <v>84</v>
      </c>
      <c r="P5" t="s">
        <v>6663</v>
      </c>
    </row>
    <row r="6" spans="1:16" x14ac:dyDescent="0.3">
      <c r="A6" t="s">
        <v>256</v>
      </c>
      <c r="B6">
        <v>2025</v>
      </c>
      <c r="C6" t="s">
        <v>62</v>
      </c>
      <c r="D6" t="s">
        <v>4390</v>
      </c>
      <c r="E6" t="s">
        <v>4682</v>
      </c>
      <c r="F6" t="s">
        <v>4172</v>
      </c>
      <c r="G6">
        <v>4687</v>
      </c>
      <c r="H6" t="s">
        <v>4180</v>
      </c>
      <c r="I6">
        <v>23900000</v>
      </c>
      <c r="J6" t="s">
        <v>5635</v>
      </c>
      <c r="K6">
        <v>23100000</v>
      </c>
      <c r="L6">
        <v>24700000</v>
      </c>
      <c r="M6">
        <v>11</v>
      </c>
      <c r="N6" t="s">
        <v>4965</v>
      </c>
      <c r="O6">
        <v>86.4</v>
      </c>
      <c r="P6" t="s">
        <v>6664</v>
      </c>
    </row>
    <row r="7" spans="1:16" x14ac:dyDescent="0.3">
      <c r="A7" t="s">
        <v>139</v>
      </c>
      <c r="B7">
        <v>2023</v>
      </c>
      <c r="C7" t="s">
        <v>62</v>
      </c>
      <c r="D7" t="s">
        <v>4446</v>
      </c>
      <c r="E7" t="s">
        <v>5639</v>
      </c>
      <c r="F7" t="s">
        <v>43</v>
      </c>
      <c r="G7">
        <v>50900</v>
      </c>
      <c r="H7" t="s">
        <v>4180</v>
      </c>
      <c r="I7">
        <v>16900000</v>
      </c>
      <c r="J7" t="s">
        <v>5635</v>
      </c>
      <c r="K7">
        <v>16200000</v>
      </c>
      <c r="L7">
        <v>17500000</v>
      </c>
      <c r="M7">
        <v>28</v>
      </c>
      <c r="N7" t="s">
        <v>4257</v>
      </c>
      <c r="O7">
        <v>71.599999999999994</v>
      </c>
      <c r="P7" t="s">
        <v>6665</v>
      </c>
    </row>
    <row r="8" spans="1:16" x14ac:dyDescent="0.3">
      <c r="A8" t="s">
        <v>29</v>
      </c>
      <c r="B8">
        <v>2025</v>
      </c>
      <c r="C8" t="s">
        <v>24</v>
      </c>
      <c r="D8" t="s">
        <v>5640</v>
      </c>
      <c r="E8" t="s">
        <v>5641</v>
      </c>
      <c r="F8" t="s">
        <v>4172</v>
      </c>
      <c r="G8">
        <v>9918</v>
      </c>
      <c r="H8" t="s">
        <v>4180</v>
      </c>
      <c r="I8">
        <v>49700000</v>
      </c>
      <c r="J8" t="s">
        <v>5635</v>
      </c>
      <c r="K8">
        <v>48000000</v>
      </c>
      <c r="L8">
        <v>51000000</v>
      </c>
      <c r="M8">
        <v>2</v>
      </c>
      <c r="N8" t="s">
        <v>5642</v>
      </c>
      <c r="O8">
        <v>82</v>
      </c>
      <c r="P8" t="s">
        <v>6666</v>
      </c>
    </row>
    <row r="9" spans="1:16" x14ac:dyDescent="0.3">
      <c r="A9" t="s">
        <v>241</v>
      </c>
      <c r="B9">
        <v>2025</v>
      </c>
      <c r="C9" t="s">
        <v>24</v>
      </c>
      <c r="D9" t="s">
        <v>4405</v>
      </c>
      <c r="E9" t="s">
        <v>5643</v>
      </c>
      <c r="F9" t="s">
        <v>4172</v>
      </c>
      <c r="G9">
        <v>34500</v>
      </c>
      <c r="H9" t="s">
        <v>4180</v>
      </c>
      <c r="I9">
        <v>26400000</v>
      </c>
      <c r="J9" t="s">
        <v>5635</v>
      </c>
      <c r="K9">
        <v>25400000</v>
      </c>
      <c r="L9">
        <v>27400000</v>
      </c>
      <c r="M9">
        <v>2</v>
      </c>
      <c r="N9" t="s">
        <v>4734</v>
      </c>
      <c r="O9">
        <v>76</v>
      </c>
      <c r="P9" t="s">
        <v>6667</v>
      </c>
    </row>
    <row r="10" spans="1:16" x14ac:dyDescent="0.3">
      <c r="A10" t="s">
        <v>73</v>
      </c>
      <c r="B10">
        <v>2022</v>
      </c>
      <c r="C10" t="s">
        <v>62</v>
      </c>
      <c r="D10" t="s">
        <v>4207</v>
      </c>
      <c r="E10" t="s">
        <v>5644</v>
      </c>
      <c r="F10" t="s">
        <v>43</v>
      </c>
      <c r="G10">
        <v>97000</v>
      </c>
      <c r="H10" t="s">
        <v>4180</v>
      </c>
      <c r="I10">
        <v>18100000</v>
      </c>
      <c r="J10" t="s">
        <v>5635</v>
      </c>
      <c r="K10">
        <v>17400000</v>
      </c>
      <c r="L10">
        <v>18700000</v>
      </c>
      <c r="M10">
        <v>10</v>
      </c>
      <c r="N10" t="s">
        <v>5645</v>
      </c>
      <c r="O10">
        <v>64.7</v>
      </c>
      <c r="P10" t="s">
        <v>6668</v>
      </c>
    </row>
    <row r="11" spans="1:16" x14ac:dyDescent="0.3">
      <c r="A11" t="s">
        <v>69</v>
      </c>
      <c r="B11">
        <v>2025</v>
      </c>
      <c r="C11" t="s">
        <v>62</v>
      </c>
      <c r="D11" t="s">
        <v>4250</v>
      </c>
      <c r="E11" t="s">
        <v>4358</v>
      </c>
      <c r="F11" t="s">
        <v>143</v>
      </c>
      <c r="G11">
        <v>5800</v>
      </c>
      <c r="H11" t="s">
        <v>4180</v>
      </c>
      <c r="I11">
        <v>22900000</v>
      </c>
      <c r="J11" t="s">
        <v>5635</v>
      </c>
      <c r="K11">
        <v>22100000</v>
      </c>
      <c r="L11">
        <v>23600000</v>
      </c>
      <c r="M11">
        <v>7</v>
      </c>
      <c r="N11" t="s">
        <v>4200</v>
      </c>
      <c r="O11">
        <v>81.900000000000006</v>
      </c>
      <c r="P11" t="s">
        <v>6669</v>
      </c>
    </row>
    <row r="12" spans="1:16" x14ac:dyDescent="0.3">
      <c r="A12" t="s">
        <v>269</v>
      </c>
      <c r="B12">
        <v>2023</v>
      </c>
      <c r="C12" t="s">
        <v>137</v>
      </c>
      <c r="D12" t="s">
        <v>4692</v>
      </c>
      <c r="E12" t="s">
        <v>4693</v>
      </c>
      <c r="F12" t="s">
        <v>143</v>
      </c>
      <c r="G12">
        <v>31000</v>
      </c>
      <c r="H12" t="s">
        <v>4180</v>
      </c>
      <c r="I12">
        <v>16000000</v>
      </c>
      <c r="J12" t="s">
        <v>5635</v>
      </c>
      <c r="K12">
        <v>15400000</v>
      </c>
      <c r="L12">
        <v>16700000</v>
      </c>
      <c r="M12">
        <v>8</v>
      </c>
      <c r="N12" t="s">
        <v>4213</v>
      </c>
      <c r="O12">
        <v>87.3</v>
      </c>
      <c r="P12" t="s">
        <v>6670</v>
      </c>
    </row>
    <row r="13" spans="1:16" x14ac:dyDescent="0.3">
      <c r="A13" t="s">
        <v>5646</v>
      </c>
      <c r="B13">
        <v>2025</v>
      </c>
      <c r="C13" t="s">
        <v>62</v>
      </c>
      <c r="D13" t="s">
        <v>4232</v>
      </c>
      <c r="E13" t="s">
        <v>4233</v>
      </c>
      <c r="F13" t="s">
        <v>4172</v>
      </c>
      <c r="G13">
        <v>10000</v>
      </c>
      <c r="H13" t="s">
        <v>4180</v>
      </c>
      <c r="I13">
        <v>12600000</v>
      </c>
      <c r="J13" t="s">
        <v>5635</v>
      </c>
      <c r="K13">
        <v>12100000</v>
      </c>
      <c r="L13">
        <v>13000000</v>
      </c>
      <c r="M13">
        <v>25</v>
      </c>
      <c r="N13" t="s">
        <v>4219</v>
      </c>
      <c r="O13">
        <v>81.3</v>
      </c>
      <c r="P13" t="s">
        <v>6671</v>
      </c>
    </row>
    <row r="14" spans="1:16" x14ac:dyDescent="0.3">
      <c r="A14" t="s">
        <v>97</v>
      </c>
      <c r="B14">
        <v>2025</v>
      </c>
      <c r="C14" t="s">
        <v>3981</v>
      </c>
      <c r="D14" t="s">
        <v>5647</v>
      </c>
      <c r="E14" t="s">
        <v>5648</v>
      </c>
      <c r="F14" t="s">
        <v>4172</v>
      </c>
      <c r="G14">
        <v>14676</v>
      </c>
      <c r="H14" t="s">
        <v>4180</v>
      </c>
      <c r="I14">
        <v>12700000</v>
      </c>
      <c r="J14" t="s">
        <v>5635</v>
      </c>
      <c r="K14">
        <v>12300000</v>
      </c>
      <c r="L14">
        <v>13100000</v>
      </c>
      <c r="M14" t="s">
        <v>4175</v>
      </c>
      <c r="N14" t="s">
        <v>4223</v>
      </c>
      <c r="O14">
        <v>89.1</v>
      </c>
      <c r="P14" t="s">
        <v>6672</v>
      </c>
    </row>
    <row r="15" spans="1:16" x14ac:dyDescent="0.3">
      <c r="A15" t="s">
        <v>300</v>
      </c>
      <c r="B15">
        <v>2024</v>
      </c>
      <c r="C15" t="s">
        <v>24</v>
      </c>
      <c r="D15" t="s">
        <v>4658</v>
      </c>
      <c r="E15" t="s">
        <v>4659</v>
      </c>
      <c r="F15" t="s">
        <v>43</v>
      </c>
      <c r="G15">
        <v>5000</v>
      </c>
      <c r="H15" t="s">
        <v>4180</v>
      </c>
      <c r="I15">
        <v>26100000</v>
      </c>
      <c r="J15" t="s">
        <v>5635</v>
      </c>
      <c r="K15">
        <v>25000000</v>
      </c>
      <c r="L15">
        <v>27200000</v>
      </c>
      <c r="M15">
        <v>6</v>
      </c>
      <c r="N15" t="s">
        <v>4257</v>
      </c>
      <c r="O15">
        <v>78.2</v>
      </c>
      <c r="P15" t="s">
        <v>6673</v>
      </c>
    </row>
    <row r="16" spans="1:16" x14ac:dyDescent="0.3">
      <c r="A16" t="s">
        <v>95</v>
      </c>
      <c r="B16">
        <v>2023</v>
      </c>
      <c r="C16" t="s">
        <v>50</v>
      </c>
      <c r="D16">
        <v>580</v>
      </c>
      <c r="E16" t="s">
        <v>4582</v>
      </c>
      <c r="F16" t="s">
        <v>94</v>
      </c>
      <c r="G16">
        <v>24000</v>
      </c>
      <c r="H16" t="s">
        <v>4180</v>
      </c>
      <c r="I16">
        <v>10300000</v>
      </c>
      <c r="J16" t="s">
        <v>5635</v>
      </c>
      <c r="K16">
        <v>9900000</v>
      </c>
      <c r="L16">
        <v>10600000</v>
      </c>
      <c r="M16">
        <v>2</v>
      </c>
      <c r="N16" t="s">
        <v>4508</v>
      </c>
      <c r="O16">
        <v>76.400000000000006</v>
      </c>
      <c r="P16" t="s">
        <v>6674</v>
      </c>
    </row>
    <row r="17" spans="1:16" x14ac:dyDescent="0.3">
      <c r="A17" t="s">
        <v>275</v>
      </c>
      <c r="B17">
        <v>2023</v>
      </c>
      <c r="C17" t="s">
        <v>137</v>
      </c>
      <c r="D17" t="s">
        <v>4692</v>
      </c>
      <c r="E17" t="s">
        <v>5649</v>
      </c>
      <c r="F17" t="s">
        <v>143</v>
      </c>
      <c r="G17">
        <v>37000</v>
      </c>
      <c r="H17" t="s">
        <v>4180</v>
      </c>
      <c r="I17">
        <v>15600000</v>
      </c>
      <c r="J17" t="s">
        <v>5635</v>
      </c>
      <c r="K17">
        <v>15000000</v>
      </c>
      <c r="L17">
        <v>16200000</v>
      </c>
      <c r="M17" t="s">
        <v>4175</v>
      </c>
      <c r="N17" t="s">
        <v>4213</v>
      </c>
      <c r="O17">
        <v>80.5</v>
      </c>
      <c r="P17" t="s">
        <v>6675</v>
      </c>
    </row>
    <row r="18" spans="1:16" x14ac:dyDescent="0.3">
      <c r="A18" t="s">
        <v>5650</v>
      </c>
      <c r="B18">
        <v>2025</v>
      </c>
      <c r="C18" t="s">
        <v>62</v>
      </c>
      <c r="D18" t="s">
        <v>5651</v>
      </c>
      <c r="E18" t="s">
        <v>5652</v>
      </c>
      <c r="F18" t="s">
        <v>4172</v>
      </c>
      <c r="G18">
        <v>10000</v>
      </c>
      <c r="H18" t="s">
        <v>4180</v>
      </c>
      <c r="I18">
        <v>20500000</v>
      </c>
      <c r="J18" t="s">
        <v>5635</v>
      </c>
      <c r="K18">
        <v>19700000</v>
      </c>
      <c r="L18">
        <v>21200000</v>
      </c>
      <c r="M18">
        <v>2</v>
      </c>
      <c r="N18" t="s">
        <v>4192</v>
      </c>
      <c r="O18">
        <v>92</v>
      </c>
      <c r="P18" t="s">
        <v>6676</v>
      </c>
    </row>
    <row r="19" spans="1:16" x14ac:dyDescent="0.3">
      <c r="A19" t="s">
        <v>140</v>
      </c>
      <c r="B19">
        <v>2020</v>
      </c>
      <c r="C19" t="s">
        <v>62</v>
      </c>
      <c r="D19">
        <v>2008</v>
      </c>
      <c r="E19" t="s">
        <v>5250</v>
      </c>
      <c r="F19" t="s">
        <v>43</v>
      </c>
      <c r="G19">
        <v>10000</v>
      </c>
      <c r="H19" t="s">
        <v>4180</v>
      </c>
      <c r="I19">
        <v>12900000</v>
      </c>
      <c r="J19" t="s">
        <v>5635</v>
      </c>
      <c r="K19">
        <v>12000000</v>
      </c>
      <c r="L19">
        <v>13800000</v>
      </c>
      <c r="M19">
        <v>8</v>
      </c>
      <c r="N19" t="s">
        <v>4388</v>
      </c>
      <c r="O19">
        <v>80.7</v>
      </c>
      <c r="P19" t="s">
        <v>6677</v>
      </c>
    </row>
    <row r="20" spans="1:16" x14ac:dyDescent="0.3">
      <c r="A20" t="s">
        <v>309</v>
      </c>
      <c r="B20">
        <v>2022</v>
      </c>
      <c r="C20" t="s">
        <v>24</v>
      </c>
      <c r="D20" t="s">
        <v>4190</v>
      </c>
      <c r="E20" t="s">
        <v>4308</v>
      </c>
      <c r="F20" t="s">
        <v>94</v>
      </c>
      <c r="G20">
        <v>25200</v>
      </c>
      <c r="H20" t="s">
        <v>4180</v>
      </c>
      <c r="I20">
        <v>12800000</v>
      </c>
      <c r="J20" t="s">
        <v>5635</v>
      </c>
      <c r="K20">
        <v>12300000</v>
      </c>
      <c r="L20">
        <v>13400000</v>
      </c>
      <c r="M20">
        <v>57</v>
      </c>
      <c r="N20" t="s">
        <v>4187</v>
      </c>
      <c r="O20">
        <v>60.4</v>
      </c>
      <c r="P20" t="s">
        <v>6678</v>
      </c>
    </row>
    <row r="21" spans="1:16" x14ac:dyDescent="0.3">
      <c r="A21" t="s">
        <v>422</v>
      </c>
      <c r="B21">
        <v>2024</v>
      </c>
      <c r="C21" t="s">
        <v>4031</v>
      </c>
      <c r="D21" t="s">
        <v>5019</v>
      </c>
      <c r="E21" t="s">
        <v>5653</v>
      </c>
      <c r="F21" t="s">
        <v>173</v>
      </c>
      <c r="G21">
        <v>16427</v>
      </c>
      <c r="H21" t="s">
        <v>4180</v>
      </c>
      <c r="I21">
        <v>12300000</v>
      </c>
      <c r="J21" t="s">
        <v>5635</v>
      </c>
      <c r="K21">
        <v>11800000</v>
      </c>
      <c r="L21">
        <v>12700000</v>
      </c>
      <c r="M21">
        <v>7</v>
      </c>
      <c r="N21" t="s">
        <v>4382</v>
      </c>
      <c r="O21">
        <v>91.2</v>
      </c>
      <c r="P21" t="s">
        <v>6679</v>
      </c>
    </row>
    <row r="22" spans="1:16" x14ac:dyDescent="0.3">
      <c r="A22" t="s">
        <v>335</v>
      </c>
      <c r="B22">
        <v>2024</v>
      </c>
      <c r="C22" t="s">
        <v>62</v>
      </c>
      <c r="D22" t="s">
        <v>4292</v>
      </c>
      <c r="E22" t="s">
        <v>4811</v>
      </c>
      <c r="F22" t="s">
        <v>60</v>
      </c>
      <c r="G22">
        <v>273</v>
      </c>
      <c r="H22" t="s">
        <v>4180</v>
      </c>
      <c r="I22">
        <v>17900000</v>
      </c>
      <c r="J22" t="s">
        <v>5635</v>
      </c>
      <c r="K22">
        <v>17300000</v>
      </c>
      <c r="L22">
        <v>18600000</v>
      </c>
      <c r="M22">
        <v>28</v>
      </c>
      <c r="N22" t="s">
        <v>4290</v>
      </c>
      <c r="O22">
        <v>76.3</v>
      </c>
      <c r="P22" t="s">
        <v>6680</v>
      </c>
    </row>
    <row r="23" spans="1:16" x14ac:dyDescent="0.3">
      <c r="A23" t="s">
        <v>263</v>
      </c>
      <c r="B23">
        <v>2020</v>
      </c>
      <c r="C23" t="s">
        <v>199</v>
      </c>
      <c r="D23" t="s">
        <v>5654</v>
      </c>
      <c r="E23" t="s">
        <v>5655</v>
      </c>
      <c r="F23" t="s">
        <v>43</v>
      </c>
      <c r="G23">
        <v>96150</v>
      </c>
      <c r="H23" t="s">
        <v>4180</v>
      </c>
      <c r="I23">
        <v>13500000</v>
      </c>
      <c r="J23" t="s">
        <v>5635</v>
      </c>
      <c r="K23">
        <v>12900000</v>
      </c>
      <c r="L23">
        <v>14200000</v>
      </c>
      <c r="M23">
        <v>7</v>
      </c>
      <c r="N23" t="s">
        <v>4213</v>
      </c>
      <c r="O23">
        <v>66.5</v>
      </c>
      <c r="P23" t="s">
        <v>6681</v>
      </c>
    </row>
    <row r="24" spans="1:16" x14ac:dyDescent="0.3">
      <c r="A24" t="s">
        <v>44</v>
      </c>
      <c r="B24">
        <v>2025</v>
      </c>
      <c r="C24" t="s">
        <v>45</v>
      </c>
      <c r="D24" t="s">
        <v>4886</v>
      </c>
      <c r="E24" t="s">
        <v>4887</v>
      </c>
      <c r="F24" t="s">
        <v>43</v>
      </c>
      <c r="G24">
        <v>16000</v>
      </c>
      <c r="H24" t="s">
        <v>4180</v>
      </c>
      <c r="I24">
        <v>21500000</v>
      </c>
      <c r="J24" t="s">
        <v>5635</v>
      </c>
      <c r="K24">
        <v>20700000</v>
      </c>
      <c r="L24">
        <v>22200000</v>
      </c>
      <c r="M24">
        <v>4</v>
      </c>
      <c r="N24" t="s">
        <v>4192</v>
      </c>
      <c r="O24">
        <v>86.1</v>
      </c>
      <c r="P24" t="s">
        <v>6682</v>
      </c>
    </row>
    <row r="25" spans="1:16" x14ac:dyDescent="0.3">
      <c r="A25" t="s">
        <v>102</v>
      </c>
      <c r="B25">
        <v>2024</v>
      </c>
      <c r="C25" t="s">
        <v>24</v>
      </c>
      <c r="D25" t="s">
        <v>4369</v>
      </c>
      <c r="E25" t="s">
        <v>5718</v>
      </c>
      <c r="F25" t="s">
        <v>43</v>
      </c>
      <c r="G25">
        <v>15400</v>
      </c>
      <c r="H25" t="s">
        <v>4180</v>
      </c>
      <c r="I25">
        <v>43400000</v>
      </c>
      <c r="J25" t="s">
        <v>5635</v>
      </c>
      <c r="K25">
        <v>41900000</v>
      </c>
      <c r="L25">
        <v>44900000</v>
      </c>
      <c r="M25">
        <v>19</v>
      </c>
      <c r="N25" t="s">
        <v>5719</v>
      </c>
      <c r="O25">
        <v>70.7</v>
      </c>
      <c r="P25" t="s">
        <v>6827</v>
      </c>
    </row>
    <row r="26" spans="1:16" x14ac:dyDescent="0.3">
      <c r="A26" t="s">
        <v>4172</v>
      </c>
      <c r="B26">
        <v>2025</v>
      </c>
      <c r="C26" t="s">
        <v>24</v>
      </c>
      <c r="D26" t="s">
        <v>6828</v>
      </c>
      <c r="E26" t="s">
        <v>6829</v>
      </c>
      <c r="F26" t="s">
        <v>4172</v>
      </c>
      <c r="G26">
        <v>20000</v>
      </c>
      <c r="H26" t="s">
        <v>4180</v>
      </c>
      <c r="I26">
        <v>48700000</v>
      </c>
      <c r="J26" t="s">
        <v>5635</v>
      </c>
      <c r="K26">
        <v>47000000</v>
      </c>
      <c r="L26">
        <v>51000000</v>
      </c>
      <c r="M26">
        <v>12</v>
      </c>
      <c r="N26" t="s">
        <v>6830</v>
      </c>
      <c r="O26">
        <v>84</v>
      </c>
      <c r="P26" t="s">
        <v>6831</v>
      </c>
    </row>
    <row r="27" spans="1:16" x14ac:dyDescent="0.3">
      <c r="A27" t="s">
        <v>289</v>
      </c>
      <c r="B27">
        <v>2023</v>
      </c>
      <c r="C27" t="s">
        <v>62</v>
      </c>
      <c r="D27" t="s">
        <v>4292</v>
      </c>
      <c r="E27" t="s">
        <v>4811</v>
      </c>
      <c r="F27" t="s">
        <v>143</v>
      </c>
      <c r="G27">
        <v>13500</v>
      </c>
      <c r="H27" t="s">
        <v>4180</v>
      </c>
      <c r="I27">
        <v>16500000</v>
      </c>
      <c r="J27" t="s">
        <v>5635</v>
      </c>
      <c r="K27">
        <v>16000000</v>
      </c>
      <c r="L27">
        <v>17100000</v>
      </c>
      <c r="M27">
        <v>31</v>
      </c>
      <c r="N27" t="s">
        <v>4272</v>
      </c>
      <c r="O27">
        <v>71.5</v>
      </c>
      <c r="P27" t="s">
        <v>6832</v>
      </c>
    </row>
    <row r="28" spans="1:16" x14ac:dyDescent="0.3">
      <c r="A28" t="s">
        <v>416</v>
      </c>
      <c r="B28">
        <v>2021</v>
      </c>
      <c r="C28" t="s">
        <v>188</v>
      </c>
      <c r="D28" t="s">
        <v>4678</v>
      </c>
      <c r="E28" t="s">
        <v>5720</v>
      </c>
      <c r="F28" t="s">
        <v>143</v>
      </c>
      <c r="G28">
        <v>41000</v>
      </c>
      <c r="H28" t="s">
        <v>4180</v>
      </c>
      <c r="I28">
        <v>10500000</v>
      </c>
      <c r="J28" t="s">
        <v>5635</v>
      </c>
      <c r="K28">
        <v>10200000</v>
      </c>
      <c r="L28">
        <v>10900000</v>
      </c>
      <c r="M28">
        <v>5</v>
      </c>
      <c r="N28" t="s">
        <v>4508</v>
      </c>
      <c r="O28">
        <v>91.4</v>
      </c>
      <c r="P28" t="s">
        <v>6833</v>
      </c>
    </row>
    <row r="29" spans="1:16" x14ac:dyDescent="0.3">
      <c r="A29" t="s">
        <v>209</v>
      </c>
      <c r="B29">
        <v>2022</v>
      </c>
      <c r="C29" t="s">
        <v>92</v>
      </c>
      <c r="D29" t="s">
        <v>4824</v>
      </c>
      <c r="E29" t="s">
        <v>5721</v>
      </c>
      <c r="F29" t="s">
        <v>143</v>
      </c>
      <c r="G29">
        <v>33500</v>
      </c>
      <c r="H29" t="s">
        <v>4180</v>
      </c>
      <c r="I29">
        <v>11000000</v>
      </c>
      <c r="J29" t="s">
        <v>5635</v>
      </c>
      <c r="K29">
        <v>10600000</v>
      </c>
      <c r="L29">
        <v>11400000</v>
      </c>
      <c r="M29">
        <v>61</v>
      </c>
      <c r="N29" t="s">
        <v>4382</v>
      </c>
      <c r="O29">
        <v>81.5</v>
      </c>
      <c r="P29" t="s">
        <v>6834</v>
      </c>
    </row>
    <row r="30" spans="1:16" x14ac:dyDescent="0.3">
      <c r="A30" t="s">
        <v>265</v>
      </c>
      <c r="B30">
        <v>2020</v>
      </c>
      <c r="C30" t="s">
        <v>62</v>
      </c>
      <c r="D30">
        <v>3008</v>
      </c>
      <c r="E30" t="s">
        <v>5722</v>
      </c>
      <c r="F30" t="s">
        <v>43</v>
      </c>
      <c r="G30">
        <v>40000</v>
      </c>
      <c r="H30" t="s">
        <v>4180</v>
      </c>
      <c r="I30">
        <v>15000000</v>
      </c>
      <c r="J30" t="s">
        <v>5635</v>
      </c>
      <c r="K30">
        <v>14400000</v>
      </c>
      <c r="L30">
        <v>15600000</v>
      </c>
      <c r="M30">
        <v>35</v>
      </c>
      <c r="N30" t="s">
        <v>4248</v>
      </c>
      <c r="O30">
        <v>79</v>
      </c>
      <c r="P30" t="s">
        <v>6835</v>
      </c>
    </row>
    <row r="31" spans="1:16" x14ac:dyDescent="0.3">
      <c r="A31" t="s">
        <v>413</v>
      </c>
      <c r="B31">
        <v>2019</v>
      </c>
      <c r="C31" t="s">
        <v>191</v>
      </c>
      <c r="D31" t="s">
        <v>4685</v>
      </c>
      <c r="E31" t="s">
        <v>5723</v>
      </c>
      <c r="F31" t="s">
        <v>43</v>
      </c>
      <c r="G31">
        <v>58000</v>
      </c>
      <c r="H31" t="s">
        <v>4180</v>
      </c>
      <c r="I31">
        <v>20200000</v>
      </c>
      <c r="J31" t="s">
        <v>5635</v>
      </c>
      <c r="K31">
        <v>19500000</v>
      </c>
      <c r="L31">
        <v>20900000</v>
      </c>
      <c r="M31">
        <v>6</v>
      </c>
      <c r="N31" t="s">
        <v>4407</v>
      </c>
      <c r="O31">
        <v>91.9</v>
      </c>
      <c r="P31" t="s">
        <v>6836</v>
      </c>
    </row>
    <row r="32" spans="1:16" x14ac:dyDescent="0.3">
      <c r="A32" t="s">
        <v>4794</v>
      </c>
      <c r="B32">
        <v>2024</v>
      </c>
      <c r="C32" t="s">
        <v>154</v>
      </c>
      <c r="D32" t="s">
        <v>4395</v>
      </c>
      <c r="E32" t="s">
        <v>4795</v>
      </c>
      <c r="F32" t="s">
        <v>43</v>
      </c>
      <c r="G32">
        <v>21500</v>
      </c>
      <c r="H32" t="s">
        <v>4180</v>
      </c>
      <c r="I32">
        <v>43000000</v>
      </c>
      <c r="J32" t="s">
        <v>5635</v>
      </c>
      <c r="K32">
        <v>41500000</v>
      </c>
      <c r="L32">
        <v>44500000</v>
      </c>
      <c r="M32">
        <v>2</v>
      </c>
      <c r="N32" t="s">
        <v>5724</v>
      </c>
      <c r="O32">
        <v>86</v>
      </c>
      <c r="P32" t="s">
        <v>6837</v>
      </c>
    </row>
    <row r="33" spans="1:16" x14ac:dyDescent="0.3">
      <c r="A33" t="s">
        <v>205</v>
      </c>
      <c r="B33">
        <v>2023</v>
      </c>
      <c r="C33" t="s">
        <v>4097</v>
      </c>
      <c r="D33" t="s">
        <v>5725</v>
      </c>
      <c r="E33" t="s">
        <v>5726</v>
      </c>
      <c r="F33" t="s">
        <v>43</v>
      </c>
      <c r="G33">
        <v>34890</v>
      </c>
      <c r="H33" t="s">
        <v>4180</v>
      </c>
      <c r="I33">
        <v>6780000</v>
      </c>
      <c r="J33" t="s">
        <v>5635</v>
      </c>
      <c r="K33">
        <v>6540000</v>
      </c>
      <c r="L33">
        <v>7010000</v>
      </c>
      <c r="M33">
        <v>8</v>
      </c>
      <c r="N33" t="s">
        <v>4382</v>
      </c>
      <c r="O33">
        <v>84.9</v>
      </c>
      <c r="P33" t="s">
        <v>6838</v>
      </c>
    </row>
    <row r="34" spans="1:16" x14ac:dyDescent="0.3">
      <c r="A34" t="s">
        <v>206</v>
      </c>
      <c r="B34">
        <v>2022</v>
      </c>
      <c r="C34" t="s">
        <v>62</v>
      </c>
      <c r="D34" t="s">
        <v>4446</v>
      </c>
      <c r="E34" t="s">
        <v>4459</v>
      </c>
      <c r="F34" t="s">
        <v>143</v>
      </c>
      <c r="G34">
        <v>47000</v>
      </c>
      <c r="H34" t="s">
        <v>4180</v>
      </c>
      <c r="I34">
        <v>12400000</v>
      </c>
      <c r="J34" t="s">
        <v>5635</v>
      </c>
      <c r="K34">
        <v>11900000</v>
      </c>
      <c r="L34">
        <v>12800000</v>
      </c>
      <c r="M34">
        <v>25</v>
      </c>
      <c r="N34" t="s">
        <v>4290</v>
      </c>
      <c r="O34">
        <v>73.900000000000006</v>
      </c>
      <c r="P34" t="s">
        <v>6839</v>
      </c>
    </row>
    <row r="35" spans="1:16" x14ac:dyDescent="0.3">
      <c r="A35" t="s">
        <v>4112</v>
      </c>
      <c r="B35">
        <v>2025</v>
      </c>
      <c r="C35" t="s">
        <v>62</v>
      </c>
      <c r="D35" t="s">
        <v>4232</v>
      </c>
      <c r="E35" t="s">
        <v>4247</v>
      </c>
      <c r="F35" t="s">
        <v>4172</v>
      </c>
      <c r="G35">
        <v>5300</v>
      </c>
      <c r="H35" t="s">
        <v>4180</v>
      </c>
      <c r="I35">
        <v>19000000</v>
      </c>
      <c r="J35" t="s">
        <v>5635</v>
      </c>
      <c r="K35">
        <v>18400000</v>
      </c>
      <c r="L35">
        <v>19700000</v>
      </c>
      <c r="M35">
        <v>4</v>
      </c>
      <c r="N35" t="s">
        <v>4260</v>
      </c>
      <c r="O35">
        <v>88.4</v>
      </c>
      <c r="P35" t="s">
        <v>6840</v>
      </c>
    </row>
    <row r="36" spans="1:16" x14ac:dyDescent="0.3">
      <c r="A36" t="s">
        <v>419</v>
      </c>
      <c r="B36">
        <v>2021</v>
      </c>
      <c r="C36" t="s">
        <v>50</v>
      </c>
      <c r="D36">
        <v>560</v>
      </c>
      <c r="E36" t="s">
        <v>5727</v>
      </c>
      <c r="F36" t="s">
        <v>173</v>
      </c>
      <c r="G36">
        <v>58000</v>
      </c>
      <c r="H36" t="s">
        <v>4180</v>
      </c>
      <c r="I36">
        <v>8200000</v>
      </c>
      <c r="J36" t="s">
        <v>5635</v>
      </c>
      <c r="K36">
        <v>7820000</v>
      </c>
      <c r="L36">
        <v>8500000</v>
      </c>
      <c r="M36" t="s">
        <v>4175</v>
      </c>
      <c r="N36" t="s">
        <v>4382</v>
      </c>
      <c r="O36">
        <v>72.599999999999994</v>
      </c>
      <c r="P36" t="s">
        <v>6841</v>
      </c>
    </row>
    <row r="37" spans="1:16" x14ac:dyDescent="0.3">
      <c r="A37" t="s">
        <v>5376</v>
      </c>
      <c r="B37">
        <v>2021</v>
      </c>
      <c r="C37" t="s">
        <v>62</v>
      </c>
      <c r="D37" t="s">
        <v>4207</v>
      </c>
      <c r="E37" t="s">
        <v>5728</v>
      </c>
      <c r="F37" t="s">
        <v>143</v>
      </c>
      <c r="G37">
        <v>66000</v>
      </c>
      <c r="H37" t="s">
        <v>4180</v>
      </c>
      <c r="I37">
        <v>15200000</v>
      </c>
      <c r="J37" t="s">
        <v>5635</v>
      </c>
      <c r="K37">
        <v>14600000</v>
      </c>
      <c r="L37">
        <v>15700000</v>
      </c>
      <c r="M37">
        <v>14</v>
      </c>
      <c r="N37" t="s">
        <v>4347</v>
      </c>
      <c r="O37">
        <v>70.7</v>
      </c>
      <c r="P37" t="s">
        <v>6842</v>
      </c>
    </row>
    <row r="38" spans="1:16" x14ac:dyDescent="0.3">
      <c r="A38" t="s">
        <v>5264</v>
      </c>
      <c r="B38">
        <v>2025</v>
      </c>
      <c r="C38" t="s">
        <v>24</v>
      </c>
      <c r="D38" t="s">
        <v>5729</v>
      </c>
      <c r="E38" t="s">
        <v>5730</v>
      </c>
      <c r="F38" t="s">
        <v>4172</v>
      </c>
      <c r="G38">
        <v>13430</v>
      </c>
      <c r="H38" t="s">
        <v>4180</v>
      </c>
      <c r="I38">
        <v>45800000</v>
      </c>
      <c r="J38" t="s">
        <v>5635</v>
      </c>
      <c r="K38">
        <v>44100000</v>
      </c>
      <c r="L38">
        <v>47400000</v>
      </c>
      <c r="M38">
        <v>13</v>
      </c>
      <c r="N38" t="s">
        <v>5731</v>
      </c>
      <c r="O38">
        <v>83.3</v>
      </c>
      <c r="P38" t="s">
        <v>6843</v>
      </c>
    </row>
    <row r="39" spans="1:16" x14ac:dyDescent="0.3">
      <c r="A39" t="s">
        <v>34</v>
      </c>
      <c r="B39">
        <v>2021</v>
      </c>
      <c r="C39" t="s">
        <v>36</v>
      </c>
      <c r="D39" t="s">
        <v>4775</v>
      </c>
      <c r="E39" t="s">
        <v>5022</v>
      </c>
      <c r="F39" t="s">
        <v>143</v>
      </c>
      <c r="G39">
        <v>67900</v>
      </c>
      <c r="H39" t="s">
        <v>4180</v>
      </c>
      <c r="I39">
        <v>11500000</v>
      </c>
      <c r="J39" t="s">
        <v>5635</v>
      </c>
      <c r="K39">
        <v>11000000</v>
      </c>
      <c r="L39">
        <v>11900000</v>
      </c>
      <c r="M39">
        <v>22</v>
      </c>
      <c r="N39" t="s">
        <v>4382</v>
      </c>
      <c r="O39">
        <v>71.900000000000006</v>
      </c>
      <c r="P39" t="s">
        <v>6844</v>
      </c>
    </row>
    <row r="40" spans="1:16" x14ac:dyDescent="0.3">
      <c r="A40" t="s">
        <v>407</v>
      </c>
      <c r="B40">
        <v>2023</v>
      </c>
      <c r="C40" t="s">
        <v>36</v>
      </c>
      <c r="D40" t="s">
        <v>4178</v>
      </c>
      <c r="E40" t="s">
        <v>4179</v>
      </c>
      <c r="F40" t="s">
        <v>173</v>
      </c>
      <c r="G40">
        <v>12500</v>
      </c>
      <c r="H40" t="s">
        <v>4180</v>
      </c>
      <c r="I40">
        <v>14700000</v>
      </c>
      <c r="J40" t="s">
        <v>5635</v>
      </c>
      <c r="K40">
        <v>14200000</v>
      </c>
      <c r="L40">
        <v>15200000</v>
      </c>
      <c r="M40">
        <v>26</v>
      </c>
      <c r="N40" t="s">
        <v>4192</v>
      </c>
      <c r="O40">
        <v>73.5</v>
      </c>
      <c r="P40" t="s">
        <v>6845</v>
      </c>
    </row>
    <row r="41" spans="1:16" x14ac:dyDescent="0.3">
      <c r="A41" t="s">
        <v>298</v>
      </c>
      <c r="B41">
        <v>2023</v>
      </c>
      <c r="C41" t="s">
        <v>166</v>
      </c>
      <c r="D41" t="s">
        <v>4515</v>
      </c>
      <c r="E41" t="s">
        <v>5732</v>
      </c>
      <c r="F41" t="s">
        <v>43</v>
      </c>
      <c r="G41">
        <v>52000</v>
      </c>
      <c r="H41" t="s">
        <v>4180</v>
      </c>
      <c r="I41">
        <v>23300000</v>
      </c>
      <c r="J41" t="s">
        <v>5635</v>
      </c>
      <c r="K41">
        <v>22500000</v>
      </c>
      <c r="L41">
        <v>24100000</v>
      </c>
      <c r="M41" t="s">
        <v>4175</v>
      </c>
      <c r="N41" t="s">
        <v>4627</v>
      </c>
      <c r="O41">
        <v>84.8</v>
      </c>
      <c r="P41" t="s">
        <v>6846</v>
      </c>
    </row>
    <row r="42" spans="1:16" x14ac:dyDescent="0.3">
      <c r="A42" t="s">
        <v>193</v>
      </c>
      <c r="B42">
        <v>2023</v>
      </c>
      <c r="C42" t="s">
        <v>194</v>
      </c>
      <c r="D42">
        <v>1500</v>
      </c>
      <c r="E42" t="s">
        <v>5733</v>
      </c>
      <c r="F42" t="s">
        <v>43</v>
      </c>
      <c r="G42">
        <v>33892</v>
      </c>
      <c r="H42" t="s">
        <v>4180</v>
      </c>
      <c r="I42">
        <v>31400000</v>
      </c>
      <c r="J42" t="s">
        <v>5635</v>
      </c>
      <c r="K42">
        <v>29000000</v>
      </c>
      <c r="L42">
        <v>33700000</v>
      </c>
      <c r="M42">
        <v>10</v>
      </c>
      <c r="N42" t="s">
        <v>4223</v>
      </c>
      <c r="O42">
        <v>69.5</v>
      </c>
      <c r="P42" t="s">
        <v>6847</v>
      </c>
    </row>
    <row r="43" spans="1:16" x14ac:dyDescent="0.3">
      <c r="A43" t="s">
        <v>331</v>
      </c>
      <c r="B43">
        <v>2023</v>
      </c>
      <c r="C43" t="s">
        <v>137</v>
      </c>
      <c r="D43" t="s">
        <v>5109</v>
      </c>
      <c r="E43" t="s">
        <v>4598</v>
      </c>
      <c r="F43" t="s">
        <v>161</v>
      </c>
      <c r="G43">
        <v>15000</v>
      </c>
      <c r="H43" t="s">
        <v>4180</v>
      </c>
      <c r="I43">
        <v>20100000</v>
      </c>
      <c r="J43" t="s">
        <v>5635</v>
      </c>
      <c r="K43">
        <v>19400000</v>
      </c>
      <c r="L43">
        <v>20900000</v>
      </c>
      <c r="M43">
        <v>17</v>
      </c>
      <c r="N43" t="s">
        <v>4280</v>
      </c>
      <c r="O43">
        <v>82.1</v>
      </c>
      <c r="P43" t="s">
        <v>6848</v>
      </c>
    </row>
    <row r="44" spans="1:16" x14ac:dyDescent="0.3">
      <c r="A44" t="s">
        <v>287</v>
      </c>
      <c r="B44">
        <v>2024</v>
      </c>
      <c r="C44" t="s">
        <v>4269</v>
      </c>
      <c r="D44" t="s">
        <v>4270</v>
      </c>
      <c r="E44" t="s">
        <v>5734</v>
      </c>
      <c r="F44" t="s">
        <v>43</v>
      </c>
      <c r="G44">
        <v>23276</v>
      </c>
      <c r="H44" t="s">
        <v>4180</v>
      </c>
      <c r="I44">
        <v>14700000</v>
      </c>
      <c r="J44" t="s">
        <v>5635</v>
      </c>
      <c r="K44">
        <v>14100000</v>
      </c>
      <c r="L44">
        <v>15200000</v>
      </c>
      <c r="M44">
        <v>20</v>
      </c>
      <c r="N44" t="s">
        <v>4236</v>
      </c>
      <c r="O44">
        <v>91.9</v>
      </c>
      <c r="P44" t="s">
        <v>6849</v>
      </c>
    </row>
    <row r="45" spans="1:16" x14ac:dyDescent="0.3">
      <c r="A45" t="s">
        <v>107</v>
      </c>
      <c r="B45">
        <v>2018</v>
      </c>
      <c r="C45" t="s">
        <v>108</v>
      </c>
      <c r="D45" t="s">
        <v>4618</v>
      </c>
      <c r="E45" t="s">
        <v>4424</v>
      </c>
      <c r="F45" t="s">
        <v>161</v>
      </c>
      <c r="G45">
        <v>95000</v>
      </c>
      <c r="H45" t="s">
        <v>4180</v>
      </c>
      <c r="I45">
        <v>5850000</v>
      </c>
      <c r="J45" t="s">
        <v>5635</v>
      </c>
      <c r="K45">
        <v>5560000</v>
      </c>
      <c r="L45">
        <v>6130000</v>
      </c>
      <c r="M45">
        <v>4</v>
      </c>
      <c r="N45" t="s">
        <v>4417</v>
      </c>
      <c r="O45">
        <v>91.1</v>
      </c>
      <c r="P45" t="s">
        <v>6850</v>
      </c>
    </row>
    <row r="46" spans="1:16" x14ac:dyDescent="0.3">
      <c r="A46" t="s">
        <v>414</v>
      </c>
      <c r="B46">
        <v>2024</v>
      </c>
      <c r="C46" t="s">
        <v>62</v>
      </c>
      <c r="D46">
        <v>3008</v>
      </c>
      <c r="E46" t="s">
        <v>5735</v>
      </c>
      <c r="F46" t="s">
        <v>143</v>
      </c>
      <c r="G46">
        <v>14989</v>
      </c>
      <c r="H46" t="s">
        <v>4180</v>
      </c>
      <c r="I46">
        <v>25800000</v>
      </c>
      <c r="J46" t="s">
        <v>5635</v>
      </c>
      <c r="K46">
        <v>24900000</v>
      </c>
      <c r="L46">
        <v>26700000</v>
      </c>
      <c r="M46">
        <v>6</v>
      </c>
      <c r="N46" t="s">
        <v>5645</v>
      </c>
      <c r="O46">
        <v>82.6</v>
      </c>
      <c r="P46" t="s">
        <v>6851</v>
      </c>
    </row>
    <row r="47" spans="1:16" x14ac:dyDescent="0.3">
      <c r="A47" t="s">
        <v>5736</v>
      </c>
      <c r="B47">
        <v>2022</v>
      </c>
      <c r="C47" t="s">
        <v>36</v>
      </c>
      <c r="D47" t="s">
        <v>4427</v>
      </c>
      <c r="E47" t="s">
        <v>4507</v>
      </c>
      <c r="F47" t="s">
        <v>143</v>
      </c>
      <c r="G47">
        <v>28212</v>
      </c>
      <c r="H47" t="s">
        <v>4180</v>
      </c>
      <c r="I47">
        <v>7600000</v>
      </c>
      <c r="J47" t="s">
        <v>5635</v>
      </c>
      <c r="K47">
        <v>7340000</v>
      </c>
      <c r="L47">
        <v>7870000</v>
      </c>
      <c r="M47">
        <v>59</v>
      </c>
      <c r="N47" t="s">
        <v>4508</v>
      </c>
      <c r="O47">
        <v>84.5</v>
      </c>
      <c r="P47" t="s">
        <v>6852</v>
      </c>
    </row>
    <row r="48" spans="1:16" x14ac:dyDescent="0.3">
      <c r="A48" t="s">
        <v>4029</v>
      </c>
      <c r="B48">
        <v>2024</v>
      </c>
      <c r="C48" t="s">
        <v>4184</v>
      </c>
      <c r="D48" t="s">
        <v>4365</v>
      </c>
      <c r="E48" t="s">
        <v>4708</v>
      </c>
      <c r="F48" t="s">
        <v>173</v>
      </c>
      <c r="G48">
        <v>51000</v>
      </c>
      <c r="H48" t="s">
        <v>4180</v>
      </c>
      <c r="I48">
        <v>8600000</v>
      </c>
      <c r="J48" t="s">
        <v>5635</v>
      </c>
      <c r="K48">
        <v>8300000</v>
      </c>
      <c r="L48">
        <v>8900000</v>
      </c>
      <c r="M48">
        <v>21</v>
      </c>
      <c r="N48" t="s">
        <v>4552</v>
      </c>
      <c r="O48">
        <v>87.8</v>
      </c>
      <c r="P48" t="s">
        <v>6853</v>
      </c>
    </row>
    <row r="49" spans="1:16" x14ac:dyDescent="0.3">
      <c r="A49" t="s">
        <v>5737</v>
      </c>
      <c r="B49">
        <v>2021</v>
      </c>
      <c r="C49" t="s">
        <v>137</v>
      </c>
      <c r="D49" t="s">
        <v>4336</v>
      </c>
      <c r="E49" t="s">
        <v>4646</v>
      </c>
      <c r="F49" t="s">
        <v>161</v>
      </c>
      <c r="G49">
        <v>89400</v>
      </c>
      <c r="H49" t="s">
        <v>4180</v>
      </c>
      <c r="I49">
        <v>13000000</v>
      </c>
      <c r="J49" t="s">
        <v>5635</v>
      </c>
      <c r="K49">
        <v>12200000</v>
      </c>
      <c r="L49">
        <v>13900000</v>
      </c>
      <c r="M49">
        <v>5</v>
      </c>
      <c r="N49" t="s">
        <v>4219</v>
      </c>
      <c r="O49">
        <v>78.8</v>
      </c>
      <c r="P49" t="s">
        <v>6854</v>
      </c>
    </row>
    <row r="50" spans="1:16" x14ac:dyDescent="0.3">
      <c r="A50" t="s">
        <v>5435</v>
      </c>
      <c r="B50">
        <v>2023</v>
      </c>
      <c r="C50" t="s">
        <v>62</v>
      </c>
      <c r="D50" t="s">
        <v>4434</v>
      </c>
      <c r="E50" t="s">
        <v>5666</v>
      </c>
      <c r="F50" t="s">
        <v>43</v>
      </c>
      <c r="G50">
        <v>79079</v>
      </c>
      <c r="H50" t="s">
        <v>4180</v>
      </c>
      <c r="I50">
        <v>23700000</v>
      </c>
      <c r="J50" t="s">
        <v>5635</v>
      </c>
      <c r="K50">
        <v>22900000</v>
      </c>
      <c r="L50">
        <v>24600000</v>
      </c>
      <c r="M50">
        <v>9</v>
      </c>
      <c r="N50" t="s">
        <v>4236</v>
      </c>
      <c r="O50">
        <v>71.599999999999994</v>
      </c>
      <c r="P50" t="s">
        <v>6855</v>
      </c>
    </row>
    <row r="51" spans="1:16" x14ac:dyDescent="0.3">
      <c r="A51" t="s">
        <v>406</v>
      </c>
      <c r="B51">
        <v>2024</v>
      </c>
      <c r="C51" t="s">
        <v>3991</v>
      </c>
      <c r="D51" t="s">
        <v>4630</v>
      </c>
      <c r="E51" t="s">
        <v>5027</v>
      </c>
      <c r="F51" t="s">
        <v>43</v>
      </c>
      <c r="G51">
        <v>8941</v>
      </c>
      <c r="H51" t="s">
        <v>4180</v>
      </c>
      <c r="I51">
        <v>12000000</v>
      </c>
      <c r="J51" t="s">
        <v>5635</v>
      </c>
      <c r="K51">
        <v>11600000</v>
      </c>
      <c r="L51">
        <v>12400000</v>
      </c>
      <c r="M51">
        <v>2</v>
      </c>
      <c r="N51" t="s">
        <v>4257</v>
      </c>
      <c r="O51">
        <v>86.4</v>
      </c>
      <c r="P51" t="s">
        <v>6856</v>
      </c>
    </row>
    <row r="52" spans="1:16" x14ac:dyDescent="0.3">
      <c r="A52" t="s">
        <v>5738</v>
      </c>
      <c r="B52">
        <v>2022</v>
      </c>
      <c r="C52" t="s">
        <v>4530</v>
      </c>
      <c r="D52" t="s">
        <v>5739</v>
      </c>
      <c r="E52" t="s">
        <v>5740</v>
      </c>
      <c r="F52" t="s">
        <v>43</v>
      </c>
      <c r="G52">
        <v>30000</v>
      </c>
      <c r="H52" t="s">
        <v>4180</v>
      </c>
      <c r="I52">
        <v>5270000</v>
      </c>
      <c r="J52" t="s">
        <v>5635</v>
      </c>
      <c r="K52">
        <v>4950000</v>
      </c>
      <c r="L52">
        <v>5600000</v>
      </c>
      <c r="M52" t="s">
        <v>4175</v>
      </c>
      <c r="N52" t="s">
        <v>4176</v>
      </c>
      <c r="O52">
        <v>59.1</v>
      </c>
      <c r="P52" t="s">
        <v>6857</v>
      </c>
    </row>
    <row r="53" spans="1:16" x14ac:dyDescent="0.3">
      <c r="A53" t="s">
        <v>5255</v>
      </c>
      <c r="B53">
        <v>2024</v>
      </c>
      <c r="C53" t="s">
        <v>4184</v>
      </c>
      <c r="D53" t="s">
        <v>5169</v>
      </c>
      <c r="E53" t="s">
        <v>5170</v>
      </c>
      <c r="F53" t="s">
        <v>143</v>
      </c>
      <c r="G53">
        <v>91424</v>
      </c>
      <c r="H53" t="s">
        <v>4180</v>
      </c>
      <c r="I53">
        <v>12300000</v>
      </c>
      <c r="J53" t="s">
        <v>5635</v>
      </c>
      <c r="K53">
        <v>11900000</v>
      </c>
      <c r="L53">
        <v>12700000</v>
      </c>
      <c r="M53" t="s">
        <v>4175</v>
      </c>
      <c r="N53" t="s">
        <v>4649</v>
      </c>
      <c r="O53">
        <v>94.7</v>
      </c>
      <c r="P53" t="s">
        <v>6858</v>
      </c>
    </row>
    <row r="54" spans="1:16" x14ac:dyDescent="0.3">
      <c r="A54" t="s">
        <v>102</v>
      </c>
      <c r="B54">
        <v>2024</v>
      </c>
      <c r="C54" t="s">
        <v>24</v>
      </c>
      <c r="D54" t="s">
        <v>4369</v>
      </c>
      <c r="E54" t="s">
        <v>5718</v>
      </c>
      <c r="F54" t="s">
        <v>43</v>
      </c>
      <c r="G54">
        <v>15400</v>
      </c>
      <c r="H54" t="s">
        <v>4180</v>
      </c>
      <c r="I54">
        <v>43400000</v>
      </c>
      <c r="J54" t="s">
        <v>5635</v>
      </c>
      <c r="K54">
        <v>41900000</v>
      </c>
      <c r="L54">
        <v>44900000</v>
      </c>
      <c r="M54">
        <v>19</v>
      </c>
      <c r="N54" t="s">
        <v>5719</v>
      </c>
      <c r="O54">
        <v>70.7</v>
      </c>
      <c r="P54" t="s">
        <v>6916</v>
      </c>
    </row>
    <row r="55" spans="1:16" x14ac:dyDescent="0.3">
      <c r="A55" t="s">
        <v>122</v>
      </c>
      <c r="B55">
        <v>2023</v>
      </c>
      <c r="C55" t="s">
        <v>92</v>
      </c>
      <c r="D55" t="s">
        <v>4567</v>
      </c>
      <c r="E55" t="s">
        <v>4835</v>
      </c>
      <c r="F55" t="s">
        <v>161</v>
      </c>
      <c r="G55">
        <v>100000</v>
      </c>
      <c r="H55" t="s">
        <v>4180</v>
      </c>
      <c r="I55">
        <v>23200000</v>
      </c>
      <c r="J55" t="s">
        <v>5656</v>
      </c>
      <c r="K55">
        <v>22300000</v>
      </c>
      <c r="L55">
        <v>24100000</v>
      </c>
      <c r="M55">
        <v>15</v>
      </c>
      <c r="N55" t="s">
        <v>4272</v>
      </c>
      <c r="O55">
        <v>60.1</v>
      </c>
      <c r="P55" t="s">
        <v>6683</v>
      </c>
    </row>
    <row r="56" spans="1:16" x14ac:dyDescent="0.3">
      <c r="A56" t="s">
        <v>65</v>
      </c>
      <c r="B56">
        <v>2025</v>
      </c>
      <c r="C56" t="s">
        <v>62</v>
      </c>
      <c r="D56" t="s">
        <v>5651</v>
      </c>
      <c r="E56" t="s">
        <v>5652</v>
      </c>
      <c r="F56" t="s">
        <v>4172</v>
      </c>
      <c r="G56">
        <v>7651</v>
      </c>
      <c r="H56" t="s">
        <v>4180</v>
      </c>
      <c r="I56">
        <v>20600000</v>
      </c>
      <c r="J56" t="s">
        <v>5656</v>
      </c>
      <c r="K56">
        <v>19800000</v>
      </c>
      <c r="L56">
        <v>21300000</v>
      </c>
      <c r="M56">
        <v>2</v>
      </c>
      <c r="N56" t="s">
        <v>4192</v>
      </c>
      <c r="O56">
        <v>92.4</v>
      </c>
      <c r="P56" t="s">
        <v>6684</v>
      </c>
    </row>
    <row r="57" spans="1:16" x14ac:dyDescent="0.3">
      <c r="A57" t="s">
        <v>226</v>
      </c>
      <c r="B57">
        <v>2023</v>
      </c>
      <c r="C57" t="s">
        <v>50</v>
      </c>
      <c r="D57">
        <v>580</v>
      </c>
      <c r="E57" t="s">
        <v>4582</v>
      </c>
      <c r="F57" t="s">
        <v>173</v>
      </c>
      <c r="G57">
        <v>32100</v>
      </c>
      <c r="H57" t="s">
        <v>4180</v>
      </c>
      <c r="I57">
        <v>10000000</v>
      </c>
      <c r="J57" t="s">
        <v>5656</v>
      </c>
      <c r="K57">
        <v>9600000</v>
      </c>
      <c r="L57">
        <v>10300000</v>
      </c>
      <c r="M57">
        <v>3</v>
      </c>
      <c r="N57" t="s">
        <v>4649</v>
      </c>
      <c r="O57">
        <v>74.099999999999994</v>
      </c>
      <c r="P57" t="s">
        <v>6685</v>
      </c>
    </row>
    <row r="58" spans="1:16" x14ac:dyDescent="0.3">
      <c r="A58" t="s">
        <v>128</v>
      </c>
      <c r="B58">
        <v>2023</v>
      </c>
      <c r="C58" t="s">
        <v>62</v>
      </c>
      <c r="D58" t="s">
        <v>4434</v>
      </c>
      <c r="E58" t="s">
        <v>5072</v>
      </c>
      <c r="F58" t="s">
        <v>143</v>
      </c>
      <c r="G58">
        <v>28000</v>
      </c>
      <c r="H58" t="s">
        <v>4180</v>
      </c>
      <c r="I58">
        <v>24900000</v>
      </c>
      <c r="J58" t="s">
        <v>5656</v>
      </c>
      <c r="K58">
        <v>24000000</v>
      </c>
      <c r="L58">
        <v>25700000</v>
      </c>
      <c r="M58" t="s">
        <v>4175</v>
      </c>
      <c r="N58" t="s">
        <v>4223</v>
      </c>
      <c r="O58">
        <v>76.2</v>
      </c>
      <c r="P58" t="s">
        <v>6686</v>
      </c>
    </row>
    <row r="59" spans="1:16" x14ac:dyDescent="0.3">
      <c r="A59" t="s">
        <v>329</v>
      </c>
      <c r="B59">
        <v>2023</v>
      </c>
      <c r="C59" t="s">
        <v>62</v>
      </c>
      <c r="D59" t="s">
        <v>4250</v>
      </c>
      <c r="E59" t="s">
        <v>5657</v>
      </c>
      <c r="F59" t="s">
        <v>43</v>
      </c>
      <c r="G59">
        <v>9000</v>
      </c>
      <c r="H59" t="s">
        <v>4180</v>
      </c>
      <c r="I59">
        <v>18400000</v>
      </c>
      <c r="J59" t="s">
        <v>5656</v>
      </c>
      <c r="K59">
        <v>17800000</v>
      </c>
      <c r="L59">
        <v>19100000</v>
      </c>
      <c r="M59">
        <v>10</v>
      </c>
      <c r="N59" t="s">
        <v>4388</v>
      </c>
      <c r="O59">
        <v>54.8</v>
      </c>
      <c r="P59" t="s">
        <v>6687</v>
      </c>
    </row>
    <row r="60" spans="1:16" x14ac:dyDescent="0.3">
      <c r="A60" t="s">
        <v>248</v>
      </c>
      <c r="B60">
        <v>2022</v>
      </c>
      <c r="C60" t="s">
        <v>5327</v>
      </c>
      <c r="D60" t="s">
        <v>5658</v>
      </c>
      <c r="E60" t="s">
        <v>5659</v>
      </c>
      <c r="F60" t="s">
        <v>43</v>
      </c>
      <c r="G60">
        <v>25000</v>
      </c>
      <c r="H60" t="s">
        <v>4180</v>
      </c>
      <c r="I60">
        <v>8800000</v>
      </c>
      <c r="J60" t="s">
        <v>5656</v>
      </c>
      <c r="K60">
        <v>8500000</v>
      </c>
      <c r="L60">
        <v>9100000</v>
      </c>
      <c r="M60">
        <v>2</v>
      </c>
      <c r="N60" t="s">
        <v>4192</v>
      </c>
      <c r="O60">
        <v>67.7</v>
      </c>
      <c r="P60" t="s">
        <v>6688</v>
      </c>
    </row>
    <row r="61" spans="1:16" x14ac:dyDescent="0.3">
      <c r="A61" t="s">
        <v>237</v>
      </c>
      <c r="B61">
        <v>2024</v>
      </c>
      <c r="C61" t="s">
        <v>24</v>
      </c>
      <c r="D61" t="s">
        <v>4369</v>
      </c>
      <c r="E61" t="s">
        <v>5660</v>
      </c>
      <c r="F61" t="s">
        <v>143</v>
      </c>
      <c r="G61">
        <v>21000</v>
      </c>
      <c r="H61" t="s">
        <v>4180</v>
      </c>
      <c r="I61">
        <v>49800000</v>
      </c>
      <c r="J61" t="s">
        <v>5656</v>
      </c>
      <c r="K61">
        <v>47900000</v>
      </c>
      <c r="L61">
        <v>52000000</v>
      </c>
      <c r="M61">
        <v>19</v>
      </c>
      <c r="N61" t="s">
        <v>5661</v>
      </c>
      <c r="O61">
        <v>75.8</v>
      </c>
      <c r="P61" t="s">
        <v>6689</v>
      </c>
    </row>
    <row r="62" spans="1:16" x14ac:dyDescent="0.3">
      <c r="A62" t="s">
        <v>77</v>
      </c>
      <c r="B62">
        <v>2022</v>
      </c>
      <c r="C62" t="s">
        <v>62</v>
      </c>
      <c r="D62" t="s">
        <v>4207</v>
      </c>
      <c r="E62" t="s">
        <v>5662</v>
      </c>
      <c r="F62" t="s">
        <v>43</v>
      </c>
      <c r="G62">
        <v>38011</v>
      </c>
      <c r="H62" t="s">
        <v>4180</v>
      </c>
      <c r="I62">
        <v>20700000</v>
      </c>
      <c r="J62" t="s">
        <v>5656</v>
      </c>
      <c r="K62">
        <v>20000000</v>
      </c>
      <c r="L62">
        <v>21500000</v>
      </c>
      <c r="M62">
        <v>4</v>
      </c>
      <c r="N62" t="s">
        <v>5663</v>
      </c>
      <c r="O62">
        <v>69</v>
      </c>
      <c r="P62" t="s">
        <v>6690</v>
      </c>
    </row>
    <row r="63" spans="1:16" x14ac:dyDescent="0.3">
      <c r="A63" t="s">
        <v>323</v>
      </c>
      <c r="B63">
        <v>2024</v>
      </c>
      <c r="C63" t="s">
        <v>4031</v>
      </c>
      <c r="D63" t="s">
        <v>5664</v>
      </c>
      <c r="E63" t="s">
        <v>5665</v>
      </c>
      <c r="F63" t="s">
        <v>43</v>
      </c>
      <c r="G63">
        <v>42958</v>
      </c>
      <c r="H63" t="s">
        <v>4180</v>
      </c>
      <c r="I63">
        <v>19400000</v>
      </c>
      <c r="J63" t="s">
        <v>5656</v>
      </c>
      <c r="K63">
        <v>18700000</v>
      </c>
      <c r="L63">
        <v>20100000</v>
      </c>
      <c r="M63">
        <v>5</v>
      </c>
      <c r="N63" t="s">
        <v>4192</v>
      </c>
      <c r="O63">
        <v>77.7</v>
      </c>
      <c r="P63" t="s">
        <v>6691</v>
      </c>
    </row>
    <row r="64" spans="1:16" x14ac:dyDescent="0.3">
      <c r="A64" t="s">
        <v>200</v>
      </c>
      <c r="B64">
        <v>2025</v>
      </c>
      <c r="C64" t="s">
        <v>201</v>
      </c>
      <c r="D64" t="s">
        <v>4669</v>
      </c>
      <c r="E64" t="s">
        <v>4670</v>
      </c>
      <c r="F64" t="s">
        <v>4172</v>
      </c>
      <c r="G64">
        <v>1905</v>
      </c>
      <c r="H64" t="s">
        <v>4180</v>
      </c>
      <c r="I64">
        <v>12800000</v>
      </c>
      <c r="J64" t="s">
        <v>5656</v>
      </c>
      <c r="K64">
        <v>12300000</v>
      </c>
      <c r="L64">
        <v>13200000</v>
      </c>
      <c r="M64">
        <v>2</v>
      </c>
      <c r="N64" t="s">
        <v>4263</v>
      </c>
      <c r="O64">
        <v>91.5</v>
      </c>
      <c r="P64" t="s">
        <v>6692</v>
      </c>
    </row>
    <row r="65" spans="1:16" x14ac:dyDescent="0.3">
      <c r="A65" t="s">
        <v>219</v>
      </c>
      <c r="B65">
        <v>2023</v>
      </c>
      <c r="C65" t="s">
        <v>62</v>
      </c>
      <c r="D65" t="s">
        <v>4250</v>
      </c>
      <c r="E65" t="s">
        <v>4279</v>
      </c>
      <c r="F65" t="s">
        <v>143</v>
      </c>
      <c r="G65">
        <v>66848</v>
      </c>
      <c r="H65" t="s">
        <v>4180</v>
      </c>
      <c r="I65">
        <v>17700000</v>
      </c>
      <c r="J65" t="s">
        <v>5656</v>
      </c>
      <c r="K65">
        <v>16900000</v>
      </c>
      <c r="L65">
        <v>18500000</v>
      </c>
      <c r="M65">
        <v>8</v>
      </c>
      <c r="N65" t="s">
        <v>4272</v>
      </c>
      <c r="O65">
        <v>52</v>
      </c>
      <c r="P65" t="s">
        <v>6693</v>
      </c>
    </row>
    <row r="66" spans="1:16" x14ac:dyDescent="0.3">
      <c r="A66" t="s">
        <v>159</v>
      </c>
      <c r="B66">
        <v>2021</v>
      </c>
      <c r="C66" t="s">
        <v>137</v>
      </c>
      <c r="D66" t="s">
        <v>4703</v>
      </c>
      <c r="E66" t="s">
        <v>5129</v>
      </c>
      <c r="F66" t="s">
        <v>161</v>
      </c>
      <c r="G66">
        <v>85390</v>
      </c>
      <c r="H66" t="s">
        <v>4180</v>
      </c>
      <c r="I66">
        <v>9800000</v>
      </c>
      <c r="J66" t="s">
        <v>5656</v>
      </c>
      <c r="K66">
        <v>9400000</v>
      </c>
      <c r="L66">
        <v>10300000</v>
      </c>
      <c r="M66">
        <v>7</v>
      </c>
      <c r="N66" t="s">
        <v>4439</v>
      </c>
      <c r="O66">
        <v>88.2</v>
      </c>
      <c r="P66" t="s">
        <v>6694</v>
      </c>
    </row>
    <row r="67" spans="1:16" x14ac:dyDescent="0.3">
      <c r="A67" t="s">
        <v>68</v>
      </c>
      <c r="B67">
        <v>2024</v>
      </c>
      <c r="C67" t="s">
        <v>41</v>
      </c>
      <c r="D67" t="s">
        <v>4722</v>
      </c>
      <c r="E67" t="s">
        <v>4619</v>
      </c>
      <c r="F67" t="s">
        <v>60</v>
      </c>
      <c r="G67">
        <v>6147</v>
      </c>
      <c r="H67" t="s">
        <v>4180</v>
      </c>
      <c r="I67">
        <v>9000000</v>
      </c>
      <c r="J67" t="s">
        <v>5656</v>
      </c>
      <c r="K67">
        <v>8600000</v>
      </c>
      <c r="L67">
        <v>9300000</v>
      </c>
      <c r="M67">
        <v>2</v>
      </c>
      <c r="N67" t="s">
        <v>4417</v>
      </c>
      <c r="O67">
        <v>84.2</v>
      </c>
      <c r="P67" t="s">
        <v>6695</v>
      </c>
    </row>
    <row r="68" spans="1:16" x14ac:dyDescent="0.3">
      <c r="A68" t="s">
        <v>306</v>
      </c>
      <c r="B68">
        <v>2022</v>
      </c>
      <c r="C68" t="s">
        <v>194</v>
      </c>
      <c r="D68" t="s">
        <v>4323</v>
      </c>
      <c r="E68" t="s">
        <v>4324</v>
      </c>
      <c r="F68" t="s">
        <v>143</v>
      </c>
      <c r="G68">
        <v>80718</v>
      </c>
      <c r="H68" t="s">
        <v>4180</v>
      </c>
      <c r="I68">
        <v>34300000</v>
      </c>
      <c r="J68" t="s">
        <v>5656</v>
      </c>
      <c r="K68">
        <v>32800000</v>
      </c>
      <c r="L68">
        <v>35700000</v>
      </c>
      <c r="M68">
        <v>5</v>
      </c>
      <c r="N68" t="s">
        <v>4734</v>
      </c>
      <c r="O68">
        <v>70.3</v>
      </c>
      <c r="P68" t="s">
        <v>6696</v>
      </c>
    </row>
    <row r="69" spans="1:16" x14ac:dyDescent="0.3">
      <c r="A69" t="s">
        <v>134</v>
      </c>
      <c r="B69">
        <v>2022</v>
      </c>
      <c r="C69" t="s">
        <v>108</v>
      </c>
      <c r="D69" t="s">
        <v>4477</v>
      </c>
      <c r="E69" t="s">
        <v>4478</v>
      </c>
      <c r="F69" t="s">
        <v>60</v>
      </c>
      <c r="G69">
        <v>71500</v>
      </c>
      <c r="H69" t="s">
        <v>4180</v>
      </c>
      <c r="I69">
        <v>9500000</v>
      </c>
      <c r="J69" t="s">
        <v>5656</v>
      </c>
      <c r="K69">
        <v>9000000</v>
      </c>
      <c r="L69">
        <v>10000000</v>
      </c>
      <c r="M69">
        <v>27</v>
      </c>
      <c r="N69" t="s">
        <v>4382</v>
      </c>
      <c r="O69">
        <v>75.5</v>
      </c>
      <c r="P69" t="s">
        <v>6697</v>
      </c>
    </row>
    <row r="70" spans="1:16" x14ac:dyDescent="0.3">
      <c r="A70" t="s">
        <v>315</v>
      </c>
      <c r="B70">
        <v>2023</v>
      </c>
      <c r="C70" t="s">
        <v>62</v>
      </c>
      <c r="D70" t="s">
        <v>4434</v>
      </c>
      <c r="E70" t="s">
        <v>5666</v>
      </c>
      <c r="F70" t="s">
        <v>43</v>
      </c>
      <c r="G70">
        <v>66999</v>
      </c>
      <c r="H70" t="s">
        <v>4180</v>
      </c>
      <c r="I70">
        <v>23600000</v>
      </c>
      <c r="J70" t="s">
        <v>5656</v>
      </c>
      <c r="K70">
        <v>22800000</v>
      </c>
      <c r="L70">
        <v>24500000</v>
      </c>
      <c r="M70">
        <v>9</v>
      </c>
      <c r="N70" t="s">
        <v>4223</v>
      </c>
      <c r="O70">
        <v>71.3</v>
      </c>
      <c r="P70" t="s">
        <v>6698</v>
      </c>
    </row>
    <row r="71" spans="1:16" x14ac:dyDescent="0.3">
      <c r="A71" t="s">
        <v>21</v>
      </c>
      <c r="B71">
        <v>2018</v>
      </c>
      <c r="C71" t="s">
        <v>24</v>
      </c>
      <c r="D71" t="s">
        <v>4369</v>
      </c>
      <c r="E71" t="s">
        <v>4370</v>
      </c>
      <c r="F71" t="s">
        <v>43</v>
      </c>
      <c r="G71">
        <v>65000</v>
      </c>
      <c r="H71" t="s">
        <v>4180</v>
      </c>
      <c r="I71">
        <v>22100000</v>
      </c>
      <c r="J71" t="s">
        <v>5656</v>
      </c>
      <c r="K71">
        <v>21400000</v>
      </c>
      <c r="L71">
        <v>22900000</v>
      </c>
      <c r="M71">
        <v>3</v>
      </c>
      <c r="N71" t="s">
        <v>4257</v>
      </c>
      <c r="O71">
        <v>84.5</v>
      </c>
      <c r="P71" t="s">
        <v>6699</v>
      </c>
    </row>
    <row r="72" spans="1:16" x14ac:dyDescent="0.3">
      <c r="A72" t="s">
        <v>126</v>
      </c>
      <c r="B72">
        <v>2023</v>
      </c>
      <c r="C72" t="s">
        <v>92</v>
      </c>
      <c r="D72" t="s">
        <v>4471</v>
      </c>
      <c r="E72" t="s">
        <v>4472</v>
      </c>
      <c r="F72" t="s">
        <v>94</v>
      </c>
      <c r="G72">
        <v>44495</v>
      </c>
      <c r="H72" t="s">
        <v>4180</v>
      </c>
      <c r="I72">
        <v>47500000</v>
      </c>
      <c r="J72" t="s">
        <v>5656</v>
      </c>
      <c r="K72">
        <v>45800000</v>
      </c>
      <c r="L72">
        <v>49200000</v>
      </c>
      <c r="M72">
        <v>47</v>
      </c>
      <c r="N72" t="s">
        <v>5667</v>
      </c>
      <c r="O72">
        <v>75.2</v>
      </c>
      <c r="P72" t="s">
        <v>6700</v>
      </c>
    </row>
    <row r="73" spans="1:16" x14ac:dyDescent="0.3">
      <c r="A73" t="s">
        <v>318</v>
      </c>
      <c r="B73">
        <v>2020</v>
      </c>
      <c r="C73" t="s">
        <v>24</v>
      </c>
      <c r="D73" t="s">
        <v>4467</v>
      </c>
      <c r="E73" t="s">
        <v>4468</v>
      </c>
      <c r="F73" t="s">
        <v>43</v>
      </c>
      <c r="G73">
        <v>97261</v>
      </c>
      <c r="H73" t="s">
        <v>4180</v>
      </c>
      <c r="I73">
        <v>42400000</v>
      </c>
      <c r="J73" t="s">
        <v>5656</v>
      </c>
      <c r="K73">
        <v>40600000</v>
      </c>
      <c r="L73">
        <v>44200000</v>
      </c>
      <c r="M73">
        <v>23</v>
      </c>
      <c r="N73" t="s">
        <v>5668</v>
      </c>
      <c r="O73">
        <v>78.7</v>
      </c>
      <c r="P73" t="s">
        <v>6701</v>
      </c>
    </row>
    <row r="74" spans="1:16" x14ac:dyDescent="0.3">
      <c r="A74" t="s">
        <v>40</v>
      </c>
      <c r="B74">
        <v>2023</v>
      </c>
      <c r="C74" t="s">
        <v>41</v>
      </c>
      <c r="D74" t="s">
        <v>4464</v>
      </c>
      <c r="E74" t="s">
        <v>4465</v>
      </c>
      <c r="F74" t="s">
        <v>43</v>
      </c>
      <c r="G74">
        <v>38000</v>
      </c>
      <c r="H74" t="s">
        <v>4180</v>
      </c>
      <c r="I74">
        <v>16600000</v>
      </c>
      <c r="J74" t="s">
        <v>5656</v>
      </c>
      <c r="K74">
        <v>16100000</v>
      </c>
      <c r="L74">
        <v>17200000</v>
      </c>
      <c r="M74">
        <v>4</v>
      </c>
      <c r="N74" t="s">
        <v>4181</v>
      </c>
      <c r="O74">
        <v>94.3</v>
      </c>
      <c r="P74" t="s">
        <v>6702</v>
      </c>
    </row>
    <row r="75" spans="1:16" x14ac:dyDescent="0.3">
      <c r="A75" t="s">
        <v>75</v>
      </c>
      <c r="B75">
        <v>2023</v>
      </c>
      <c r="C75" t="s">
        <v>62</v>
      </c>
      <c r="D75" t="s">
        <v>4250</v>
      </c>
      <c r="E75" t="s">
        <v>5669</v>
      </c>
      <c r="F75" t="s">
        <v>43</v>
      </c>
      <c r="G75">
        <v>67000</v>
      </c>
      <c r="H75" t="s">
        <v>4180</v>
      </c>
      <c r="I75">
        <v>15300000</v>
      </c>
      <c r="J75" t="s">
        <v>5656</v>
      </c>
      <c r="K75">
        <v>14500000</v>
      </c>
      <c r="L75">
        <v>16100000</v>
      </c>
      <c r="M75">
        <v>40</v>
      </c>
      <c r="N75" t="s">
        <v>4290</v>
      </c>
      <c r="O75">
        <v>59</v>
      </c>
      <c r="P75" t="s">
        <v>6703</v>
      </c>
    </row>
    <row r="76" spans="1:16" x14ac:dyDescent="0.3">
      <c r="A76" t="s">
        <v>147</v>
      </c>
      <c r="B76">
        <v>2023</v>
      </c>
      <c r="C76" t="s">
        <v>137</v>
      </c>
      <c r="D76" t="s">
        <v>4703</v>
      </c>
      <c r="E76" t="s">
        <v>4651</v>
      </c>
      <c r="F76" t="s">
        <v>43</v>
      </c>
      <c r="G76">
        <v>46100</v>
      </c>
      <c r="H76" t="s">
        <v>4180</v>
      </c>
      <c r="I76">
        <v>10900000</v>
      </c>
      <c r="J76" t="s">
        <v>5656</v>
      </c>
      <c r="K76">
        <v>10500000</v>
      </c>
      <c r="L76">
        <v>11300000</v>
      </c>
      <c r="M76">
        <v>47</v>
      </c>
      <c r="N76" t="s">
        <v>4245</v>
      </c>
      <c r="O76">
        <v>95</v>
      </c>
      <c r="P76" t="s">
        <v>6704</v>
      </c>
    </row>
    <row r="77" spans="1:16" x14ac:dyDescent="0.3">
      <c r="A77" t="s">
        <v>509</v>
      </c>
      <c r="B77">
        <v>2023</v>
      </c>
      <c r="C77" t="s">
        <v>62</v>
      </c>
      <c r="D77" t="s">
        <v>4446</v>
      </c>
      <c r="E77" t="s">
        <v>4283</v>
      </c>
      <c r="F77" t="s">
        <v>60</v>
      </c>
      <c r="G77">
        <v>50863</v>
      </c>
      <c r="H77" t="s">
        <v>4180</v>
      </c>
      <c r="I77">
        <v>13200000</v>
      </c>
      <c r="J77" t="s">
        <v>5656</v>
      </c>
      <c r="K77">
        <v>12700000</v>
      </c>
      <c r="L77">
        <v>13700000</v>
      </c>
      <c r="M77">
        <v>7</v>
      </c>
      <c r="N77" t="s">
        <v>4290</v>
      </c>
      <c r="O77">
        <v>65.400000000000006</v>
      </c>
      <c r="P77" t="s">
        <v>6705</v>
      </c>
    </row>
    <row r="78" spans="1:16" x14ac:dyDescent="0.3">
      <c r="A78" t="s">
        <v>292</v>
      </c>
      <c r="B78">
        <v>2021</v>
      </c>
      <c r="C78" t="s">
        <v>62</v>
      </c>
      <c r="D78" t="s">
        <v>4207</v>
      </c>
      <c r="E78" t="s">
        <v>5670</v>
      </c>
      <c r="F78" t="s">
        <v>43</v>
      </c>
      <c r="G78">
        <v>98100</v>
      </c>
      <c r="H78" t="s">
        <v>4180</v>
      </c>
      <c r="I78">
        <v>13800000</v>
      </c>
      <c r="J78" t="s">
        <v>5656</v>
      </c>
      <c r="K78">
        <v>13300000</v>
      </c>
      <c r="L78">
        <v>14300000</v>
      </c>
      <c r="M78">
        <v>10</v>
      </c>
      <c r="N78" t="s">
        <v>4226</v>
      </c>
      <c r="O78">
        <v>67</v>
      </c>
      <c r="P78" t="s">
        <v>6706</v>
      </c>
    </row>
    <row r="79" spans="1:16" x14ac:dyDescent="0.3">
      <c r="A79" t="s">
        <v>236</v>
      </c>
      <c r="B79">
        <v>2021</v>
      </c>
      <c r="C79" t="s">
        <v>89</v>
      </c>
      <c r="D79" t="s">
        <v>4455</v>
      </c>
      <c r="E79" t="s">
        <v>4456</v>
      </c>
      <c r="F79" t="s">
        <v>173</v>
      </c>
      <c r="G79">
        <v>71733</v>
      </c>
      <c r="H79" t="s">
        <v>4180</v>
      </c>
      <c r="I79">
        <v>11600000</v>
      </c>
      <c r="J79" t="s">
        <v>5656</v>
      </c>
      <c r="K79">
        <v>11200000</v>
      </c>
      <c r="L79">
        <v>12000000</v>
      </c>
      <c r="M79">
        <v>8</v>
      </c>
      <c r="N79" t="s">
        <v>4290</v>
      </c>
      <c r="O79">
        <v>63.4</v>
      </c>
      <c r="P79" t="s">
        <v>6707</v>
      </c>
    </row>
    <row r="80" spans="1:16" x14ac:dyDescent="0.3">
      <c r="A80" t="s">
        <v>141</v>
      </c>
      <c r="B80">
        <v>2023</v>
      </c>
      <c r="C80" t="s">
        <v>41</v>
      </c>
      <c r="D80" t="s">
        <v>4452</v>
      </c>
      <c r="E80" t="s">
        <v>4453</v>
      </c>
      <c r="F80" t="s">
        <v>143</v>
      </c>
      <c r="G80">
        <v>40695</v>
      </c>
      <c r="H80" t="s">
        <v>4180</v>
      </c>
      <c r="I80">
        <v>15400000</v>
      </c>
      <c r="J80" t="s">
        <v>5656</v>
      </c>
      <c r="K80">
        <v>14800000</v>
      </c>
      <c r="L80">
        <v>15900000</v>
      </c>
      <c r="M80">
        <v>2</v>
      </c>
      <c r="N80" t="s">
        <v>4508</v>
      </c>
      <c r="O80">
        <v>67.7</v>
      </c>
      <c r="P80" t="s">
        <v>6708</v>
      </c>
    </row>
    <row r="81" spans="1:16" x14ac:dyDescent="0.3">
      <c r="A81" t="s">
        <v>81</v>
      </c>
      <c r="B81">
        <v>2021</v>
      </c>
      <c r="C81" t="s">
        <v>24</v>
      </c>
      <c r="D81" t="s">
        <v>4449</v>
      </c>
      <c r="E81" t="s">
        <v>5671</v>
      </c>
      <c r="F81" t="s">
        <v>161</v>
      </c>
      <c r="G81">
        <v>111255</v>
      </c>
      <c r="H81" t="s">
        <v>4180</v>
      </c>
      <c r="I81">
        <v>29800000</v>
      </c>
      <c r="J81" t="s">
        <v>5656</v>
      </c>
      <c r="K81">
        <v>28700000</v>
      </c>
      <c r="L81">
        <v>31000000</v>
      </c>
      <c r="M81">
        <v>12</v>
      </c>
      <c r="N81" t="s">
        <v>4796</v>
      </c>
      <c r="O81">
        <v>86.7</v>
      </c>
      <c r="P81" t="s">
        <v>6709</v>
      </c>
    </row>
    <row r="82" spans="1:16" x14ac:dyDescent="0.3">
      <c r="A82" t="s">
        <v>79</v>
      </c>
      <c r="B82">
        <v>2024</v>
      </c>
      <c r="C82" t="s">
        <v>62</v>
      </c>
      <c r="D82">
        <v>3008</v>
      </c>
      <c r="E82" t="s">
        <v>4259</v>
      </c>
      <c r="F82" t="s">
        <v>43</v>
      </c>
      <c r="G82">
        <v>17500</v>
      </c>
      <c r="H82" t="s">
        <v>4180</v>
      </c>
      <c r="I82">
        <v>17100000</v>
      </c>
      <c r="J82" t="s">
        <v>5656</v>
      </c>
      <c r="K82">
        <v>16500000</v>
      </c>
      <c r="L82">
        <v>17800000</v>
      </c>
      <c r="M82">
        <v>32</v>
      </c>
      <c r="N82" t="s">
        <v>4252</v>
      </c>
      <c r="O82">
        <v>75.099999999999994</v>
      </c>
      <c r="P82" t="s">
        <v>6710</v>
      </c>
    </row>
    <row r="83" spans="1:16" x14ac:dyDescent="0.3">
      <c r="A83" t="s">
        <v>243</v>
      </c>
      <c r="B83">
        <v>2023</v>
      </c>
      <c r="C83" t="s">
        <v>62</v>
      </c>
      <c r="D83" t="s">
        <v>4446</v>
      </c>
      <c r="E83" t="s">
        <v>5672</v>
      </c>
      <c r="F83" t="s">
        <v>143</v>
      </c>
      <c r="G83">
        <v>55000</v>
      </c>
      <c r="H83" t="s">
        <v>4180</v>
      </c>
      <c r="I83">
        <v>18800000</v>
      </c>
      <c r="J83" t="s">
        <v>5656</v>
      </c>
      <c r="K83">
        <v>18100000</v>
      </c>
      <c r="L83">
        <v>19500000</v>
      </c>
      <c r="M83">
        <v>6</v>
      </c>
      <c r="N83" t="s">
        <v>4226</v>
      </c>
      <c r="O83">
        <v>73</v>
      </c>
      <c r="P83" t="s">
        <v>6711</v>
      </c>
    </row>
    <row r="84" spans="1:16" x14ac:dyDescent="0.3">
      <c r="A84" t="s">
        <v>282</v>
      </c>
      <c r="B84">
        <v>2024</v>
      </c>
      <c r="C84" t="s">
        <v>4184</v>
      </c>
      <c r="D84" t="s">
        <v>4442</v>
      </c>
      <c r="E84" t="s">
        <v>4443</v>
      </c>
      <c r="F84" t="s">
        <v>143</v>
      </c>
      <c r="G84">
        <v>15000</v>
      </c>
      <c r="H84" t="s">
        <v>4180</v>
      </c>
      <c r="I84">
        <v>30400000</v>
      </c>
      <c r="J84" t="s">
        <v>5656</v>
      </c>
      <c r="K84">
        <v>29400000</v>
      </c>
      <c r="L84">
        <v>31400000</v>
      </c>
      <c r="M84" t="s">
        <v>4175</v>
      </c>
      <c r="N84" t="s">
        <v>5673</v>
      </c>
      <c r="O84">
        <v>92.1</v>
      </c>
      <c r="P84" t="s">
        <v>6712</v>
      </c>
    </row>
    <row r="85" spans="1:16" x14ac:dyDescent="0.3">
      <c r="A85" t="s">
        <v>316</v>
      </c>
      <c r="B85">
        <v>2021</v>
      </c>
      <c r="C85" t="s">
        <v>182</v>
      </c>
      <c r="D85" t="s">
        <v>4518</v>
      </c>
      <c r="E85" t="s">
        <v>4519</v>
      </c>
      <c r="F85" t="s">
        <v>43</v>
      </c>
      <c r="G85">
        <v>75000</v>
      </c>
      <c r="H85" t="s">
        <v>4180</v>
      </c>
      <c r="I85">
        <v>12100000</v>
      </c>
      <c r="J85" t="s">
        <v>5656</v>
      </c>
      <c r="K85">
        <v>11500000</v>
      </c>
      <c r="L85">
        <v>12700000</v>
      </c>
      <c r="M85">
        <v>5</v>
      </c>
      <c r="N85" t="s">
        <v>4649</v>
      </c>
      <c r="O85">
        <v>86.5</v>
      </c>
      <c r="P85" t="s">
        <v>6713</v>
      </c>
    </row>
    <row r="86" spans="1:16" x14ac:dyDescent="0.3">
      <c r="A86" t="s">
        <v>319</v>
      </c>
      <c r="B86">
        <v>2025</v>
      </c>
      <c r="C86" t="s">
        <v>188</v>
      </c>
      <c r="D86" t="s">
        <v>5674</v>
      </c>
      <c r="E86" t="s">
        <v>5675</v>
      </c>
      <c r="F86" t="s">
        <v>4172</v>
      </c>
      <c r="G86">
        <v>17000</v>
      </c>
      <c r="H86" t="s">
        <v>4180</v>
      </c>
      <c r="I86">
        <v>32100000</v>
      </c>
      <c r="J86" t="s">
        <v>5656</v>
      </c>
      <c r="K86">
        <v>30900000</v>
      </c>
      <c r="L86">
        <v>33400000</v>
      </c>
      <c r="M86" t="s">
        <v>4175</v>
      </c>
      <c r="N86" t="s">
        <v>4661</v>
      </c>
      <c r="O86">
        <v>90.4</v>
      </c>
      <c r="P86" t="s">
        <v>6714</v>
      </c>
    </row>
    <row r="87" spans="1:16" x14ac:dyDescent="0.3">
      <c r="A87" t="s">
        <v>178</v>
      </c>
      <c r="B87">
        <v>2022</v>
      </c>
      <c r="C87" t="s">
        <v>62</v>
      </c>
      <c r="D87" t="s">
        <v>4434</v>
      </c>
      <c r="E87" t="s">
        <v>5644</v>
      </c>
      <c r="F87" t="s">
        <v>43</v>
      </c>
      <c r="G87">
        <v>39330</v>
      </c>
      <c r="H87" t="s">
        <v>4180</v>
      </c>
      <c r="I87">
        <v>22000000</v>
      </c>
      <c r="J87" t="s">
        <v>5656</v>
      </c>
      <c r="K87">
        <v>21200000</v>
      </c>
      <c r="L87">
        <v>22800000</v>
      </c>
      <c r="M87">
        <v>8</v>
      </c>
      <c r="N87" t="s">
        <v>4407</v>
      </c>
      <c r="O87">
        <v>70.8</v>
      </c>
      <c r="P87" t="s">
        <v>6715</v>
      </c>
    </row>
    <row r="88" spans="1:16" x14ac:dyDescent="0.3">
      <c r="A88" t="s">
        <v>442</v>
      </c>
      <c r="B88">
        <v>2023</v>
      </c>
      <c r="C88" t="s">
        <v>24</v>
      </c>
      <c r="D88" t="s">
        <v>4572</v>
      </c>
      <c r="E88" t="s">
        <v>5676</v>
      </c>
      <c r="F88" t="s">
        <v>143</v>
      </c>
      <c r="G88">
        <v>97500</v>
      </c>
      <c r="H88" t="s">
        <v>4180</v>
      </c>
      <c r="I88">
        <v>18700000</v>
      </c>
      <c r="J88" t="s">
        <v>5656</v>
      </c>
      <c r="K88">
        <v>17600000</v>
      </c>
      <c r="L88">
        <v>19900000</v>
      </c>
      <c r="M88">
        <v>12</v>
      </c>
      <c r="N88" t="s">
        <v>5139</v>
      </c>
      <c r="O88">
        <v>64.5</v>
      </c>
      <c r="P88" t="s">
        <v>6716</v>
      </c>
    </row>
    <row r="89" spans="1:16" x14ac:dyDescent="0.3">
      <c r="A89" t="s">
        <v>330</v>
      </c>
      <c r="B89">
        <v>2023</v>
      </c>
      <c r="C89" t="s">
        <v>92</v>
      </c>
      <c r="D89" t="s">
        <v>5677</v>
      </c>
      <c r="E89" t="s">
        <v>5678</v>
      </c>
      <c r="F89" t="s">
        <v>60</v>
      </c>
      <c r="G89">
        <v>62213</v>
      </c>
      <c r="H89" t="s">
        <v>4180</v>
      </c>
      <c r="I89">
        <v>9900000</v>
      </c>
      <c r="J89" t="s">
        <v>5656</v>
      </c>
      <c r="K89">
        <v>9600000</v>
      </c>
      <c r="L89">
        <v>10300000</v>
      </c>
      <c r="M89">
        <v>10</v>
      </c>
      <c r="N89" t="s">
        <v>4275</v>
      </c>
      <c r="O89">
        <v>69.5</v>
      </c>
      <c r="P89" t="s">
        <v>6717</v>
      </c>
    </row>
    <row r="90" spans="1:16" x14ac:dyDescent="0.3">
      <c r="A90" t="s">
        <v>214</v>
      </c>
      <c r="B90">
        <v>2024</v>
      </c>
      <c r="C90" t="s">
        <v>24</v>
      </c>
      <c r="D90" t="s">
        <v>4405</v>
      </c>
      <c r="E90" t="s">
        <v>4406</v>
      </c>
      <c r="F90" t="s">
        <v>143</v>
      </c>
      <c r="G90">
        <v>69690</v>
      </c>
      <c r="H90" t="s">
        <v>4180</v>
      </c>
      <c r="I90">
        <v>36200000</v>
      </c>
      <c r="J90" t="s">
        <v>5656</v>
      </c>
      <c r="K90">
        <v>34900000</v>
      </c>
      <c r="L90">
        <v>37600000</v>
      </c>
      <c r="M90">
        <v>23</v>
      </c>
      <c r="N90" t="s">
        <v>5679</v>
      </c>
      <c r="O90">
        <v>73.099999999999994</v>
      </c>
      <c r="P90" t="s">
        <v>6718</v>
      </c>
    </row>
    <row r="91" spans="1:16" x14ac:dyDescent="0.3">
      <c r="A91" t="s">
        <v>267</v>
      </c>
      <c r="B91">
        <v>2023</v>
      </c>
      <c r="C91" t="s">
        <v>45</v>
      </c>
      <c r="D91" t="s">
        <v>4935</v>
      </c>
      <c r="E91" t="s">
        <v>4936</v>
      </c>
      <c r="F91" t="s">
        <v>143</v>
      </c>
      <c r="G91">
        <v>24500</v>
      </c>
      <c r="H91" t="s">
        <v>4180</v>
      </c>
      <c r="I91">
        <v>11500000</v>
      </c>
      <c r="J91" t="s">
        <v>5656</v>
      </c>
      <c r="K91">
        <v>10900000</v>
      </c>
      <c r="L91">
        <v>12100000</v>
      </c>
      <c r="M91">
        <v>7</v>
      </c>
      <c r="N91" t="s">
        <v>4192</v>
      </c>
      <c r="O91">
        <v>68.599999999999994</v>
      </c>
      <c r="P91" t="s">
        <v>6719</v>
      </c>
    </row>
    <row r="92" spans="1:16" x14ac:dyDescent="0.3">
      <c r="A92" t="s">
        <v>144</v>
      </c>
      <c r="B92">
        <v>2022</v>
      </c>
      <c r="C92" t="s">
        <v>145</v>
      </c>
      <c r="D92" t="s">
        <v>5680</v>
      </c>
      <c r="E92" t="s">
        <v>5681</v>
      </c>
      <c r="F92" t="s">
        <v>161</v>
      </c>
      <c r="G92">
        <v>33300</v>
      </c>
      <c r="H92" t="s">
        <v>4180</v>
      </c>
      <c r="I92">
        <v>6640000</v>
      </c>
      <c r="J92" t="s">
        <v>5656</v>
      </c>
      <c r="K92">
        <v>6410000</v>
      </c>
      <c r="L92">
        <v>6870000</v>
      </c>
      <c r="M92">
        <v>2</v>
      </c>
      <c r="N92" t="s">
        <v>4219</v>
      </c>
      <c r="O92">
        <v>69.2</v>
      </c>
      <c r="P92" t="s">
        <v>6720</v>
      </c>
    </row>
    <row r="93" spans="1:16" x14ac:dyDescent="0.3">
      <c r="A93" t="s">
        <v>274</v>
      </c>
      <c r="B93">
        <v>2023</v>
      </c>
      <c r="C93" t="s">
        <v>131</v>
      </c>
      <c r="D93" t="s">
        <v>5682</v>
      </c>
      <c r="E93" t="s">
        <v>5683</v>
      </c>
      <c r="F93" t="s">
        <v>143</v>
      </c>
      <c r="G93">
        <v>55000</v>
      </c>
      <c r="H93" t="s">
        <v>4180</v>
      </c>
      <c r="I93">
        <v>16800000</v>
      </c>
      <c r="J93" t="s">
        <v>5656</v>
      </c>
      <c r="K93">
        <v>16100000</v>
      </c>
      <c r="L93">
        <v>17400000</v>
      </c>
      <c r="M93">
        <v>19</v>
      </c>
      <c r="N93" t="s">
        <v>4192</v>
      </c>
      <c r="O93">
        <v>72.8</v>
      </c>
      <c r="P93" t="s">
        <v>6721</v>
      </c>
    </row>
    <row r="94" spans="1:16" x14ac:dyDescent="0.3">
      <c r="A94" t="s">
        <v>249</v>
      </c>
      <c r="B94">
        <v>2025</v>
      </c>
      <c r="C94" t="s">
        <v>250</v>
      </c>
      <c r="D94" t="s">
        <v>5684</v>
      </c>
      <c r="E94" t="s">
        <v>5685</v>
      </c>
      <c r="F94" t="s">
        <v>4172</v>
      </c>
      <c r="G94">
        <v>19678</v>
      </c>
      <c r="H94" t="s">
        <v>4180</v>
      </c>
      <c r="I94">
        <v>40700000</v>
      </c>
      <c r="J94" t="s">
        <v>5656</v>
      </c>
      <c r="K94">
        <v>39200000</v>
      </c>
      <c r="L94">
        <v>42100000</v>
      </c>
      <c r="M94">
        <v>4</v>
      </c>
      <c r="N94" t="s">
        <v>5686</v>
      </c>
      <c r="O94">
        <v>84.8</v>
      </c>
      <c r="P94" t="s">
        <v>6722</v>
      </c>
    </row>
    <row r="95" spans="1:16" x14ac:dyDescent="0.3">
      <c r="A95" t="s">
        <v>229</v>
      </c>
      <c r="B95">
        <v>2024</v>
      </c>
      <c r="C95" t="s">
        <v>230</v>
      </c>
      <c r="D95" t="s">
        <v>4351</v>
      </c>
      <c r="E95" t="s">
        <v>5687</v>
      </c>
      <c r="F95" t="s">
        <v>43</v>
      </c>
      <c r="G95">
        <v>13000</v>
      </c>
      <c r="H95" t="s">
        <v>4180</v>
      </c>
      <c r="I95">
        <v>17400000</v>
      </c>
      <c r="J95" t="s">
        <v>5656</v>
      </c>
      <c r="K95">
        <v>16200000</v>
      </c>
      <c r="L95">
        <v>18500000</v>
      </c>
      <c r="M95">
        <v>9</v>
      </c>
      <c r="N95" t="s">
        <v>4347</v>
      </c>
      <c r="O95">
        <v>69.8</v>
      </c>
      <c r="P95" t="s">
        <v>6723</v>
      </c>
    </row>
    <row r="96" spans="1:16" x14ac:dyDescent="0.3">
      <c r="A96" t="s">
        <v>59</v>
      </c>
      <c r="B96">
        <v>2023</v>
      </c>
      <c r="C96" t="s">
        <v>50</v>
      </c>
      <c r="D96">
        <v>560</v>
      </c>
      <c r="E96" t="s">
        <v>4582</v>
      </c>
      <c r="F96" t="s">
        <v>60</v>
      </c>
      <c r="G96">
        <v>45000</v>
      </c>
      <c r="H96" t="s">
        <v>4180</v>
      </c>
      <c r="I96">
        <v>8900000</v>
      </c>
      <c r="J96" t="s">
        <v>5656</v>
      </c>
      <c r="K96">
        <v>8600000</v>
      </c>
      <c r="L96">
        <v>9300000</v>
      </c>
      <c r="M96">
        <v>22</v>
      </c>
      <c r="N96" t="s">
        <v>4417</v>
      </c>
      <c r="O96">
        <v>71.8</v>
      </c>
      <c r="P96" t="s">
        <v>6724</v>
      </c>
    </row>
    <row r="97" spans="1:16" x14ac:dyDescent="0.3">
      <c r="A97" t="s">
        <v>234</v>
      </c>
      <c r="B97">
        <v>2023</v>
      </c>
      <c r="C97" t="s">
        <v>137</v>
      </c>
      <c r="D97" t="s">
        <v>4336</v>
      </c>
      <c r="E97" t="s">
        <v>4337</v>
      </c>
      <c r="F97" t="s">
        <v>143</v>
      </c>
      <c r="G97">
        <v>45836</v>
      </c>
      <c r="H97" t="s">
        <v>4180</v>
      </c>
      <c r="I97">
        <v>17300000</v>
      </c>
      <c r="J97" t="s">
        <v>5656</v>
      </c>
      <c r="K97">
        <v>16700000</v>
      </c>
      <c r="L97">
        <v>17900000</v>
      </c>
      <c r="M97">
        <v>12</v>
      </c>
      <c r="N97" t="s">
        <v>4192</v>
      </c>
      <c r="O97">
        <v>72.099999999999994</v>
      </c>
      <c r="P97" t="s">
        <v>6725</v>
      </c>
    </row>
    <row r="98" spans="1:16" x14ac:dyDescent="0.3">
      <c r="A98" t="s">
        <v>297</v>
      </c>
      <c r="B98">
        <v>2023</v>
      </c>
      <c r="C98" t="s">
        <v>137</v>
      </c>
      <c r="D98" t="s">
        <v>4336</v>
      </c>
      <c r="E98" t="s">
        <v>5688</v>
      </c>
      <c r="F98" t="s">
        <v>43</v>
      </c>
      <c r="G98">
        <v>45000</v>
      </c>
      <c r="H98" t="s">
        <v>4180</v>
      </c>
      <c r="I98">
        <v>17400000</v>
      </c>
      <c r="J98" t="s">
        <v>5656</v>
      </c>
      <c r="K98">
        <v>16800000</v>
      </c>
      <c r="L98">
        <v>18100000</v>
      </c>
      <c r="M98">
        <v>18</v>
      </c>
      <c r="N98" t="s">
        <v>4192</v>
      </c>
      <c r="O98">
        <v>79.099999999999994</v>
      </c>
      <c r="P98" t="s">
        <v>6726</v>
      </c>
    </row>
    <row r="99" spans="1:16" x14ac:dyDescent="0.3">
      <c r="A99" t="s">
        <v>153</v>
      </c>
      <c r="B99">
        <v>2025</v>
      </c>
      <c r="C99" t="s">
        <v>154</v>
      </c>
      <c r="D99" t="s">
        <v>5689</v>
      </c>
      <c r="E99" t="s">
        <v>5690</v>
      </c>
      <c r="F99" t="s">
        <v>4172</v>
      </c>
      <c r="G99">
        <v>7500</v>
      </c>
      <c r="H99" t="s">
        <v>4180</v>
      </c>
      <c r="I99">
        <v>24400000</v>
      </c>
      <c r="J99" t="s">
        <v>5656</v>
      </c>
      <c r="K99">
        <v>23500000</v>
      </c>
      <c r="L99">
        <v>25300000</v>
      </c>
      <c r="M99">
        <v>2</v>
      </c>
      <c r="N99" t="s">
        <v>4627</v>
      </c>
      <c r="O99">
        <v>85.1</v>
      </c>
      <c r="P99" t="s">
        <v>6727</v>
      </c>
    </row>
    <row r="100" spans="1:16" x14ac:dyDescent="0.3">
      <c r="A100" t="s">
        <v>136</v>
      </c>
      <c r="B100">
        <v>2024</v>
      </c>
      <c r="C100" t="s">
        <v>137</v>
      </c>
      <c r="D100" t="s">
        <v>4336</v>
      </c>
      <c r="E100" t="s">
        <v>4833</v>
      </c>
      <c r="F100" t="s">
        <v>46</v>
      </c>
      <c r="G100">
        <v>7000</v>
      </c>
      <c r="H100" t="s">
        <v>4180</v>
      </c>
      <c r="I100">
        <v>22700000</v>
      </c>
      <c r="J100" t="s">
        <v>5656</v>
      </c>
      <c r="K100">
        <v>21900000</v>
      </c>
      <c r="L100">
        <v>23500000</v>
      </c>
      <c r="M100">
        <v>16</v>
      </c>
      <c r="N100" t="s">
        <v>4263</v>
      </c>
      <c r="O100">
        <v>83.5</v>
      </c>
      <c r="P100" t="s">
        <v>6728</v>
      </c>
    </row>
    <row r="101" spans="1:16" x14ac:dyDescent="0.3">
      <c r="A101" t="s">
        <v>294</v>
      </c>
      <c r="B101">
        <v>2023</v>
      </c>
      <c r="C101" t="s">
        <v>137</v>
      </c>
      <c r="D101" t="s">
        <v>5109</v>
      </c>
      <c r="E101" t="s">
        <v>5691</v>
      </c>
      <c r="F101" t="s">
        <v>43</v>
      </c>
      <c r="G101">
        <v>28000</v>
      </c>
      <c r="H101" t="s">
        <v>4180</v>
      </c>
      <c r="I101">
        <v>27600000</v>
      </c>
      <c r="J101" t="s">
        <v>5656</v>
      </c>
      <c r="K101">
        <v>26600000</v>
      </c>
      <c r="L101">
        <v>28600000</v>
      </c>
      <c r="M101">
        <v>9</v>
      </c>
      <c r="N101" t="s">
        <v>4223</v>
      </c>
      <c r="O101">
        <v>71</v>
      </c>
      <c r="P101" t="s">
        <v>6729</v>
      </c>
    </row>
    <row r="102" spans="1:16" x14ac:dyDescent="0.3">
      <c r="A102" t="s">
        <v>168</v>
      </c>
      <c r="B102">
        <v>2021</v>
      </c>
      <c r="C102" t="s">
        <v>166</v>
      </c>
      <c r="D102" t="s">
        <v>5692</v>
      </c>
      <c r="E102" t="s">
        <v>5693</v>
      </c>
      <c r="F102" t="s">
        <v>161</v>
      </c>
      <c r="G102">
        <v>48014</v>
      </c>
      <c r="H102" t="s">
        <v>4180</v>
      </c>
      <c r="I102">
        <v>19000000</v>
      </c>
      <c r="J102" t="s">
        <v>5656</v>
      </c>
      <c r="K102">
        <v>18300000</v>
      </c>
      <c r="L102">
        <v>19600000</v>
      </c>
      <c r="M102">
        <v>2</v>
      </c>
      <c r="N102" t="s">
        <v>5663</v>
      </c>
      <c r="O102">
        <v>70.400000000000006</v>
      </c>
      <c r="P102" t="s">
        <v>6730</v>
      </c>
    </row>
    <row r="103" spans="1:16" x14ac:dyDescent="0.3">
      <c r="A103" t="s">
        <v>66</v>
      </c>
      <c r="B103">
        <v>2019</v>
      </c>
      <c r="C103" t="s">
        <v>62</v>
      </c>
      <c r="D103">
        <v>3008</v>
      </c>
      <c r="E103" t="s">
        <v>4608</v>
      </c>
      <c r="F103" t="s">
        <v>143</v>
      </c>
      <c r="G103">
        <v>103000</v>
      </c>
      <c r="H103" t="s">
        <v>4180</v>
      </c>
      <c r="I103">
        <v>13200000</v>
      </c>
      <c r="J103" t="s">
        <v>5656</v>
      </c>
      <c r="K103">
        <v>12700000</v>
      </c>
      <c r="L103">
        <v>13700000</v>
      </c>
      <c r="M103">
        <v>11</v>
      </c>
      <c r="N103" t="s">
        <v>4219</v>
      </c>
      <c r="O103">
        <v>68.400000000000006</v>
      </c>
      <c r="P103" t="s">
        <v>6731</v>
      </c>
    </row>
    <row r="104" spans="1:16" x14ac:dyDescent="0.3">
      <c r="A104" t="s">
        <v>112</v>
      </c>
      <c r="B104">
        <v>2020</v>
      </c>
      <c r="C104" t="s">
        <v>24</v>
      </c>
      <c r="D104" t="s">
        <v>4869</v>
      </c>
      <c r="E104" t="s">
        <v>4659</v>
      </c>
      <c r="F104" t="s">
        <v>143</v>
      </c>
      <c r="G104">
        <v>55000</v>
      </c>
      <c r="H104" t="s">
        <v>4180</v>
      </c>
      <c r="I104">
        <v>19200000</v>
      </c>
      <c r="J104" t="s">
        <v>5656</v>
      </c>
      <c r="K104">
        <v>18400000</v>
      </c>
      <c r="L104">
        <v>19900000</v>
      </c>
      <c r="M104">
        <v>12</v>
      </c>
      <c r="N104" t="s">
        <v>5663</v>
      </c>
      <c r="O104">
        <v>76.2</v>
      </c>
      <c r="P104" t="s">
        <v>6732</v>
      </c>
    </row>
    <row r="105" spans="1:16" x14ac:dyDescent="0.3">
      <c r="A105" t="s">
        <v>212</v>
      </c>
      <c r="B105">
        <v>2021</v>
      </c>
      <c r="C105" t="s">
        <v>24</v>
      </c>
      <c r="D105" t="s">
        <v>4190</v>
      </c>
      <c r="E105" t="s">
        <v>4960</v>
      </c>
      <c r="F105" t="s">
        <v>60</v>
      </c>
      <c r="G105">
        <v>26963</v>
      </c>
      <c r="H105" t="s">
        <v>4180</v>
      </c>
      <c r="I105">
        <v>13200000</v>
      </c>
      <c r="J105" t="s">
        <v>5656</v>
      </c>
      <c r="K105">
        <v>12700000</v>
      </c>
      <c r="L105">
        <v>13600000</v>
      </c>
      <c r="M105">
        <v>2</v>
      </c>
      <c r="N105" t="s">
        <v>4245</v>
      </c>
      <c r="O105">
        <v>62.8</v>
      </c>
      <c r="P105" t="s">
        <v>6733</v>
      </c>
    </row>
    <row r="106" spans="1:16" x14ac:dyDescent="0.3">
      <c r="A106" t="s">
        <v>223</v>
      </c>
      <c r="B106">
        <v>2017</v>
      </c>
      <c r="C106" t="s">
        <v>24</v>
      </c>
      <c r="D106" t="s">
        <v>4830</v>
      </c>
      <c r="E106" t="s">
        <v>4504</v>
      </c>
      <c r="F106" t="s">
        <v>94</v>
      </c>
      <c r="G106">
        <v>107300</v>
      </c>
      <c r="H106" t="s">
        <v>4180</v>
      </c>
      <c r="I106">
        <v>16300000</v>
      </c>
      <c r="J106" t="s">
        <v>5656</v>
      </c>
      <c r="K106">
        <v>15100000</v>
      </c>
      <c r="L106">
        <v>17600000</v>
      </c>
      <c r="M106">
        <v>4</v>
      </c>
      <c r="N106" t="s">
        <v>4425</v>
      </c>
      <c r="O106">
        <v>59.5</v>
      </c>
      <c r="P106" t="s">
        <v>6734</v>
      </c>
    </row>
    <row r="107" spans="1:16" x14ac:dyDescent="0.3">
      <c r="A107" t="s">
        <v>302</v>
      </c>
      <c r="B107">
        <v>2015</v>
      </c>
      <c r="C107" t="s">
        <v>182</v>
      </c>
      <c r="D107" t="s">
        <v>5694</v>
      </c>
      <c r="E107" t="s">
        <v>5695</v>
      </c>
      <c r="F107" t="s">
        <v>94</v>
      </c>
      <c r="G107">
        <v>169000</v>
      </c>
      <c r="H107" t="s">
        <v>4180</v>
      </c>
      <c r="I107">
        <v>8300000</v>
      </c>
      <c r="J107" t="s">
        <v>5656</v>
      </c>
      <c r="K107">
        <v>7940000</v>
      </c>
      <c r="L107">
        <v>8600000</v>
      </c>
      <c r="M107">
        <v>7</v>
      </c>
      <c r="N107" t="s">
        <v>4200</v>
      </c>
      <c r="O107">
        <v>51.9</v>
      </c>
      <c r="P107" t="s">
        <v>6735</v>
      </c>
    </row>
    <row r="108" spans="1:16" x14ac:dyDescent="0.3">
      <c r="A108" t="s">
        <v>253</v>
      </c>
      <c r="B108">
        <v>2019</v>
      </c>
      <c r="C108" t="s">
        <v>199</v>
      </c>
      <c r="D108" t="s">
        <v>4535</v>
      </c>
      <c r="E108" t="s">
        <v>4536</v>
      </c>
      <c r="F108" t="s">
        <v>143</v>
      </c>
      <c r="G108">
        <v>71615</v>
      </c>
      <c r="H108" t="s">
        <v>4180</v>
      </c>
      <c r="I108">
        <v>10700000</v>
      </c>
      <c r="J108" t="s">
        <v>5656</v>
      </c>
      <c r="K108">
        <v>10400000</v>
      </c>
      <c r="L108">
        <v>11000000</v>
      </c>
      <c r="M108" t="s">
        <v>4175</v>
      </c>
      <c r="N108" t="s">
        <v>4200</v>
      </c>
      <c r="O108">
        <v>86.7</v>
      </c>
      <c r="P108" t="s">
        <v>6736</v>
      </c>
    </row>
    <row r="109" spans="1:16" x14ac:dyDescent="0.3">
      <c r="A109" t="s">
        <v>328</v>
      </c>
      <c r="B109">
        <v>2022</v>
      </c>
      <c r="C109" t="s">
        <v>92</v>
      </c>
      <c r="D109" t="s">
        <v>4824</v>
      </c>
      <c r="E109" t="s">
        <v>5696</v>
      </c>
      <c r="F109" t="s">
        <v>161</v>
      </c>
      <c r="G109">
        <v>61500</v>
      </c>
      <c r="H109" t="s">
        <v>4180</v>
      </c>
      <c r="I109">
        <v>11800000</v>
      </c>
      <c r="J109" t="s">
        <v>5656</v>
      </c>
      <c r="K109">
        <v>11300000</v>
      </c>
      <c r="L109">
        <v>12200000</v>
      </c>
      <c r="M109">
        <v>72</v>
      </c>
      <c r="N109" t="s">
        <v>4382</v>
      </c>
      <c r="O109">
        <v>81.400000000000006</v>
      </c>
      <c r="P109" t="s">
        <v>6737</v>
      </c>
    </row>
    <row r="110" spans="1:16" x14ac:dyDescent="0.3">
      <c r="A110" t="s">
        <v>174</v>
      </c>
      <c r="B110">
        <v>2022</v>
      </c>
      <c r="C110" t="s">
        <v>62</v>
      </c>
      <c r="D110" t="s">
        <v>4207</v>
      </c>
      <c r="E110" t="s">
        <v>4208</v>
      </c>
      <c r="F110" t="s">
        <v>173</v>
      </c>
      <c r="G110">
        <v>55668</v>
      </c>
      <c r="H110" t="s">
        <v>4180</v>
      </c>
      <c r="I110">
        <v>13800000</v>
      </c>
      <c r="J110" t="s">
        <v>5656</v>
      </c>
      <c r="K110">
        <v>13100000</v>
      </c>
      <c r="L110">
        <v>14400000</v>
      </c>
      <c r="M110">
        <v>31</v>
      </c>
      <c r="N110" t="s">
        <v>4252</v>
      </c>
      <c r="O110">
        <v>68.400000000000006</v>
      </c>
      <c r="P110" t="s">
        <v>6738</v>
      </c>
    </row>
    <row r="111" spans="1:16" x14ac:dyDescent="0.3">
      <c r="A111" t="s">
        <v>408</v>
      </c>
      <c r="B111">
        <v>2023</v>
      </c>
      <c r="C111" t="s">
        <v>24</v>
      </c>
      <c r="D111" t="s">
        <v>4572</v>
      </c>
      <c r="E111" t="s">
        <v>5697</v>
      </c>
      <c r="F111" t="s">
        <v>43</v>
      </c>
      <c r="G111">
        <v>20000</v>
      </c>
      <c r="H111" t="s">
        <v>4180</v>
      </c>
      <c r="I111">
        <v>28500000</v>
      </c>
      <c r="J111" t="s">
        <v>5656</v>
      </c>
      <c r="K111">
        <v>27600000</v>
      </c>
      <c r="L111">
        <v>29500000</v>
      </c>
      <c r="M111">
        <v>10</v>
      </c>
      <c r="N111" t="s">
        <v>4734</v>
      </c>
      <c r="O111">
        <v>74.599999999999994</v>
      </c>
      <c r="P111" t="s">
        <v>6739</v>
      </c>
    </row>
    <row r="112" spans="1:16" x14ac:dyDescent="0.3">
      <c r="A112" t="s">
        <v>304</v>
      </c>
      <c r="B112">
        <v>2022</v>
      </c>
      <c r="C112" t="s">
        <v>191</v>
      </c>
      <c r="D112" t="s">
        <v>5698</v>
      </c>
      <c r="E112" t="s">
        <v>5699</v>
      </c>
      <c r="F112" t="s">
        <v>161</v>
      </c>
      <c r="G112">
        <v>61000</v>
      </c>
      <c r="H112" t="s">
        <v>4180</v>
      </c>
      <c r="I112">
        <v>15000000</v>
      </c>
      <c r="J112" t="s">
        <v>5656</v>
      </c>
      <c r="K112">
        <v>14500000</v>
      </c>
      <c r="L112">
        <v>15600000</v>
      </c>
      <c r="M112">
        <v>5</v>
      </c>
      <c r="N112" t="s">
        <v>4223</v>
      </c>
      <c r="O112">
        <v>68.2</v>
      </c>
      <c r="P112" t="s">
        <v>6740</v>
      </c>
    </row>
    <row r="113" spans="1:16" x14ac:dyDescent="0.3">
      <c r="A113" t="s">
        <v>321</v>
      </c>
      <c r="B113">
        <v>2024</v>
      </c>
      <c r="C113" t="s">
        <v>24</v>
      </c>
      <c r="D113" t="s">
        <v>4405</v>
      </c>
      <c r="E113" t="s">
        <v>5700</v>
      </c>
      <c r="F113" t="s">
        <v>94</v>
      </c>
      <c r="G113">
        <v>44000</v>
      </c>
      <c r="H113" t="s">
        <v>4180</v>
      </c>
      <c r="I113">
        <v>44800000</v>
      </c>
      <c r="J113" t="s">
        <v>5656</v>
      </c>
      <c r="K113">
        <v>43100000</v>
      </c>
      <c r="L113">
        <v>46500000</v>
      </c>
      <c r="M113">
        <v>14</v>
      </c>
      <c r="N113" t="s">
        <v>5701</v>
      </c>
      <c r="O113">
        <v>79.099999999999994</v>
      </c>
      <c r="P113" t="s">
        <v>6741</v>
      </c>
    </row>
    <row r="114" spans="1:16" x14ac:dyDescent="0.3">
      <c r="A114" t="s">
        <v>48</v>
      </c>
      <c r="B114">
        <v>2025</v>
      </c>
      <c r="C114" t="s">
        <v>50</v>
      </c>
      <c r="D114" t="s">
        <v>5702</v>
      </c>
      <c r="E114" t="s">
        <v>5703</v>
      </c>
      <c r="F114" t="s">
        <v>4172</v>
      </c>
      <c r="G114">
        <v>300</v>
      </c>
      <c r="H114" t="s">
        <v>4180</v>
      </c>
      <c r="I114">
        <v>7280000</v>
      </c>
      <c r="J114" t="s">
        <v>5656</v>
      </c>
      <c r="K114">
        <v>7020000</v>
      </c>
      <c r="L114">
        <v>7530000</v>
      </c>
      <c r="M114" t="s">
        <v>4175</v>
      </c>
      <c r="N114" t="s">
        <v>4417</v>
      </c>
      <c r="O114">
        <v>88.8</v>
      </c>
      <c r="P114" t="s">
        <v>6742</v>
      </c>
    </row>
    <row r="115" spans="1:16" x14ac:dyDescent="0.3">
      <c r="A115" t="s">
        <v>238</v>
      </c>
      <c r="B115">
        <v>2019</v>
      </c>
      <c r="C115" t="s">
        <v>137</v>
      </c>
      <c r="D115" t="s">
        <v>4591</v>
      </c>
      <c r="E115" t="s">
        <v>4750</v>
      </c>
      <c r="F115" t="s">
        <v>161</v>
      </c>
      <c r="G115">
        <v>93500</v>
      </c>
      <c r="H115" t="s">
        <v>4180</v>
      </c>
      <c r="I115">
        <v>9200000</v>
      </c>
      <c r="J115" t="s">
        <v>5656</v>
      </c>
      <c r="K115">
        <v>8900000</v>
      </c>
      <c r="L115">
        <v>9600000</v>
      </c>
      <c r="M115">
        <v>20</v>
      </c>
      <c r="N115" t="s">
        <v>4245</v>
      </c>
      <c r="O115">
        <v>92.1</v>
      </c>
      <c r="P115" t="s">
        <v>6743</v>
      </c>
    </row>
    <row r="116" spans="1:16" x14ac:dyDescent="0.3">
      <c r="A116" t="s">
        <v>581</v>
      </c>
      <c r="B116">
        <v>2023</v>
      </c>
      <c r="C116" t="s">
        <v>250</v>
      </c>
      <c r="D116" t="s">
        <v>5704</v>
      </c>
      <c r="E116" t="s">
        <v>5705</v>
      </c>
      <c r="F116" t="s">
        <v>173</v>
      </c>
      <c r="G116">
        <v>38000</v>
      </c>
      <c r="H116" t="s">
        <v>4180</v>
      </c>
      <c r="I116">
        <v>29500000</v>
      </c>
      <c r="J116" t="s">
        <v>5656</v>
      </c>
      <c r="K116">
        <v>28500000</v>
      </c>
      <c r="L116">
        <v>30600000</v>
      </c>
      <c r="M116">
        <v>5</v>
      </c>
      <c r="N116" t="s">
        <v>5679</v>
      </c>
      <c r="O116">
        <v>75.7</v>
      </c>
      <c r="P116" t="s">
        <v>6744</v>
      </c>
    </row>
    <row r="117" spans="1:16" x14ac:dyDescent="0.3">
      <c r="A117" t="s">
        <v>151</v>
      </c>
      <c r="B117">
        <v>2021</v>
      </c>
      <c r="C117" t="s">
        <v>62</v>
      </c>
      <c r="D117">
        <v>308</v>
      </c>
      <c r="E117" t="s">
        <v>5706</v>
      </c>
      <c r="F117" t="s">
        <v>143</v>
      </c>
      <c r="G117">
        <v>45000</v>
      </c>
      <c r="H117" t="s">
        <v>4180</v>
      </c>
      <c r="I117">
        <v>11100000</v>
      </c>
      <c r="J117" t="s">
        <v>5656</v>
      </c>
      <c r="K117">
        <v>10700000</v>
      </c>
      <c r="L117">
        <v>11400000</v>
      </c>
      <c r="M117">
        <v>2</v>
      </c>
      <c r="N117" t="s">
        <v>4275</v>
      </c>
      <c r="O117">
        <v>70.5</v>
      </c>
      <c r="P117" t="s">
        <v>6745</v>
      </c>
    </row>
    <row r="118" spans="1:16" x14ac:dyDescent="0.3">
      <c r="A118" t="s">
        <v>189</v>
      </c>
      <c r="B118">
        <v>2024</v>
      </c>
      <c r="C118" t="s">
        <v>137</v>
      </c>
      <c r="D118" t="s">
        <v>4703</v>
      </c>
      <c r="E118" t="s">
        <v>4438</v>
      </c>
      <c r="F118" t="s">
        <v>143</v>
      </c>
      <c r="G118">
        <v>31700</v>
      </c>
      <c r="H118" t="s">
        <v>4180</v>
      </c>
      <c r="I118">
        <v>11800000</v>
      </c>
      <c r="J118" t="s">
        <v>5656</v>
      </c>
      <c r="K118">
        <v>11400000</v>
      </c>
      <c r="L118">
        <v>12300000</v>
      </c>
      <c r="M118">
        <v>2</v>
      </c>
      <c r="N118" t="s">
        <v>4245</v>
      </c>
      <c r="O118">
        <v>87.5</v>
      </c>
      <c r="P118" t="s">
        <v>6746</v>
      </c>
    </row>
    <row r="119" spans="1:16" x14ac:dyDescent="0.3">
      <c r="A119" t="s">
        <v>217</v>
      </c>
      <c r="B119">
        <v>2024</v>
      </c>
      <c r="C119" t="s">
        <v>62</v>
      </c>
      <c r="D119" t="s">
        <v>4434</v>
      </c>
      <c r="E119" t="s">
        <v>4435</v>
      </c>
      <c r="F119" t="s">
        <v>143</v>
      </c>
      <c r="G119">
        <v>35006</v>
      </c>
      <c r="H119" t="s">
        <v>4180</v>
      </c>
      <c r="I119">
        <v>23100000</v>
      </c>
      <c r="J119" t="s">
        <v>5656</v>
      </c>
      <c r="K119">
        <v>22300000</v>
      </c>
      <c r="L119">
        <v>24000000</v>
      </c>
      <c r="M119">
        <v>6</v>
      </c>
      <c r="N119" t="s">
        <v>4574</v>
      </c>
      <c r="O119">
        <v>77.8</v>
      </c>
      <c r="P119" t="s">
        <v>6747</v>
      </c>
    </row>
    <row r="120" spans="1:16" x14ac:dyDescent="0.3">
      <c r="A120" t="s">
        <v>338</v>
      </c>
      <c r="B120">
        <v>2024</v>
      </c>
      <c r="C120" t="s">
        <v>24</v>
      </c>
      <c r="D120" t="s">
        <v>4431</v>
      </c>
      <c r="E120" t="s">
        <v>4432</v>
      </c>
      <c r="F120" t="s">
        <v>43</v>
      </c>
      <c r="G120">
        <v>48600</v>
      </c>
      <c r="H120" t="s">
        <v>4180</v>
      </c>
      <c r="I120">
        <v>29800000</v>
      </c>
      <c r="J120" t="s">
        <v>5656</v>
      </c>
      <c r="K120">
        <v>28700000</v>
      </c>
      <c r="L120">
        <v>31000000</v>
      </c>
      <c r="M120">
        <v>5</v>
      </c>
      <c r="N120" t="s">
        <v>4325</v>
      </c>
      <c r="O120">
        <v>75.5</v>
      </c>
      <c r="P120" t="s">
        <v>6748</v>
      </c>
    </row>
    <row r="121" spans="1:16" x14ac:dyDescent="0.3">
      <c r="A121" t="s">
        <v>314</v>
      </c>
      <c r="B121">
        <v>2024</v>
      </c>
      <c r="C121" t="s">
        <v>137</v>
      </c>
      <c r="D121" t="s">
        <v>4336</v>
      </c>
      <c r="E121" t="s">
        <v>4826</v>
      </c>
      <c r="F121" t="s">
        <v>143</v>
      </c>
      <c r="G121">
        <v>14000</v>
      </c>
      <c r="H121" t="s">
        <v>4180</v>
      </c>
      <c r="I121">
        <v>22000000</v>
      </c>
      <c r="J121" t="s">
        <v>5656</v>
      </c>
      <c r="K121">
        <v>21300000</v>
      </c>
      <c r="L121">
        <v>22800000</v>
      </c>
      <c r="M121">
        <v>20</v>
      </c>
      <c r="N121" t="s">
        <v>4219</v>
      </c>
      <c r="O121">
        <v>83.9</v>
      </c>
      <c r="P121" t="s">
        <v>6749</v>
      </c>
    </row>
    <row r="122" spans="1:16" x14ac:dyDescent="0.3">
      <c r="A122" t="s">
        <v>115</v>
      </c>
      <c r="B122">
        <v>2023</v>
      </c>
      <c r="C122" t="s">
        <v>50</v>
      </c>
      <c r="D122">
        <v>580</v>
      </c>
      <c r="E122" t="s">
        <v>4582</v>
      </c>
      <c r="F122" t="s">
        <v>143</v>
      </c>
      <c r="G122">
        <v>42035</v>
      </c>
      <c r="H122" t="s">
        <v>4180</v>
      </c>
      <c r="I122">
        <v>9700000</v>
      </c>
      <c r="J122" t="s">
        <v>5656</v>
      </c>
      <c r="K122">
        <v>9400000</v>
      </c>
      <c r="L122">
        <v>10100000</v>
      </c>
      <c r="M122">
        <v>3</v>
      </c>
      <c r="N122" t="s">
        <v>4649</v>
      </c>
      <c r="O122">
        <v>71.900000000000006</v>
      </c>
      <c r="P122" t="s">
        <v>6750</v>
      </c>
    </row>
    <row r="123" spans="1:16" x14ac:dyDescent="0.3">
      <c r="A123" t="s">
        <v>84</v>
      </c>
      <c r="B123">
        <v>2023</v>
      </c>
      <c r="C123" t="s">
        <v>85</v>
      </c>
      <c r="D123" t="s">
        <v>4221</v>
      </c>
      <c r="E123" t="s">
        <v>4222</v>
      </c>
      <c r="F123" t="s">
        <v>143</v>
      </c>
      <c r="G123">
        <v>15600</v>
      </c>
      <c r="H123" t="s">
        <v>4180</v>
      </c>
      <c r="I123">
        <v>31500000</v>
      </c>
      <c r="J123" t="s">
        <v>5656</v>
      </c>
      <c r="K123">
        <v>30200000</v>
      </c>
      <c r="L123">
        <v>32800000</v>
      </c>
      <c r="M123">
        <v>6</v>
      </c>
      <c r="N123" t="s">
        <v>4280</v>
      </c>
      <c r="O123">
        <v>74</v>
      </c>
      <c r="P123" t="s">
        <v>6751</v>
      </c>
    </row>
    <row r="124" spans="1:16" x14ac:dyDescent="0.3">
      <c r="A124" t="s">
        <v>437</v>
      </c>
      <c r="B124">
        <v>2023</v>
      </c>
      <c r="C124" t="s">
        <v>36</v>
      </c>
      <c r="D124" t="s">
        <v>4427</v>
      </c>
      <c r="E124" t="s">
        <v>4507</v>
      </c>
      <c r="F124" t="s">
        <v>43</v>
      </c>
      <c r="G124">
        <v>73330</v>
      </c>
      <c r="H124" t="s">
        <v>4180</v>
      </c>
      <c r="I124">
        <v>7800000</v>
      </c>
      <c r="J124" t="s">
        <v>5656</v>
      </c>
      <c r="K124">
        <v>7510000</v>
      </c>
      <c r="L124">
        <v>8100000</v>
      </c>
      <c r="M124">
        <v>23</v>
      </c>
      <c r="N124" t="s">
        <v>4508</v>
      </c>
      <c r="O124">
        <v>73</v>
      </c>
      <c r="P124" t="s">
        <v>6752</v>
      </c>
    </row>
    <row r="125" spans="1:16" x14ac:dyDescent="0.3">
      <c r="A125" t="s">
        <v>285</v>
      </c>
      <c r="B125">
        <v>2022</v>
      </c>
      <c r="C125" t="s">
        <v>188</v>
      </c>
      <c r="D125" t="s">
        <v>5707</v>
      </c>
      <c r="E125" t="s">
        <v>5708</v>
      </c>
      <c r="F125" t="s">
        <v>43</v>
      </c>
      <c r="G125">
        <v>28000</v>
      </c>
      <c r="H125" t="s">
        <v>4180</v>
      </c>
      <c r="I125">
        <v>23900000</v>
      </c>
      <c r="J125" t="s">
        <v>5656</v>
      </c>
      <c r="K125">
        <v>23100000</v>
      </c>
      <c r="L125">
        <v>24600000</v>
      </c>
      <c r="M125">
        <v>10</v>
      </c>
      <c r="N125" t="s">
        <v>4388</v>
      </c>
      <c r="O125">
        <v>89.3</v>
      </c>
      <c r="P125" t="s">
        <v>6753</v>
      </c>
    </row>
    <row r="126" spans="1:16" x14ac:dyDescent="0.3">
      <c r="A126" t="s">
        <v>463</v>
      </c>
      <c r="B126">
        <v>2021</v>
      </c>
      <c r="C126" t="s">
        <v>24</v>
      </c>
      <c r="D126" t="s">
        <v>4190</v>
      </c>
      <c r="E126" t="s">
        <v>4191</v>
      </c>
      <c r="F126" t="s">
        <v>43</v>
      </c>
      <c r="G126">
        <v>24100</v>
      </c>
      <c r="H126" t="s">
        <v>4180</v>
      </c>
      <c r="I126">
        <v>13000000</v>
      </c>
      <c r="J126" t="s">
        <v>5656</v>
      </c>
      <c r="K126">
        <v>12600000</v>
      </c>
      <c r="L126">
        <v>13500000</v>
      </c>
      <c r="M126">
        <v>23</v>
      </c>
      <c r="N126" t="s">
        <v>4245</v>
      </c>
      <c r="O126">
        <v>63.8</v>
      </c>
      <c r="P126" t="s">
        <v>6754</v>
      </c>
    </row>
    <row r="127" spans="1:16" x14ac:dyDescent="0.3">
      <c r="A127" t="s">
        <v>61</v>
      </c>
      <c r="B127">
        <v>2023</v>
      </c>
      <c r="C127" t="s">
        <v>62</v>
      </c>
      <c r="D127" t="s">
        <v>4292</v>
      </c>
      <c r="E127" t="s">
        <v>4811</v>
      </c>
      <c r="F127" t="s">
        <v>43</v>
      </c>
      <c r="G127">
        <v>54000</v>
      </c>
      <c r="H127" t="s">
        <v>4180</v>
      </c>
      <c r="I127">
        <v>15300000</v>
      </c>
      <c r="J127" t="s">
        <v>5656</v>
      </c>
      <c r="K127">
        <v>14800000</v>
      </c>
      <c r="L127">
        <v>15900000</v>
      </c>
      <c r="M127">
        <v>28</v>
      </c>
      <c r="N127" t="s">
        <v>4223</v>
      </c>
      <c r="O127">
        <v>66.3</v>
      </c>
      <c r="P127" t="s">
        <v>6755</v>
      </c>
    </row>
    <row r="128" spans="1:16" x14ac:dyDescent="0.3">
      <c r="A128" t="s">
        <v>311</v>
      </c>
      <c r="B128">
        <v>2024</v>
      </c>
      <c r="C128" t="s">
        <v>36</v>
      </c>
      <c r="D128" t="s">
        <v>4372</v>
      </c>
      <c r="E128" t="s">
        <v>4373</v>
      </c>
      <c r="F128" t="s">
        <v>173</v>
      </c>
      <c r="G128">
        <v>16000</v>
      </c>
      <c r="H128" t="s">
        <v>4180</v>
      </c>
      <c r="I128">
        <v>13900000</v>
      </c>
      <c r="J128" t="s">
        <v>5656</v>
      </c>
      <c r="K128">
        <v>13400000</v>
      </c>
      <c r="L128">
        <v>14400000</v>
      </c>
      <c r="M128">
        <v>16</v>
      </c>
      <c r="N128" t="s">
        <v>4257</v>
      </c>
      <c r="O128">
        <v>86.9</v>
      </c>
      <c r="P128" t="s">
        <v>6756</v>
      </c>
    </row>
    <row r="129" spans="1:16" x14ac:dyDescent="0.3">
      <c r="A129" t="s">
        <v>117</v>
      </c>
      <c r="B129">
        <v>2023</v>
      </c>
      <c r="C129" t="s">
        <v>62</v>
      </c>
      <c r="D129" t="s">
        <v>4207</v>
      </c>
      <c r="E129" t="s">
        <v>4259</v>
      </c>
      <c r="F129" t="s">
        <v>43</v>
      </c>
      <c r="G129">
        <v>45360</v>
      </c>
      <c r="H129" t="s">
        <v>4180</v>
      </c>
      <c r="I129">
        <v>14500000</v>
      </c>
      <c r="J129" t="s">
        <v>5656</v>
      </c>
      <c r="K129">
        <v>14000000</v>
      </c>
      <c r="L129">
        <v>15100000</v>
      </c>
      <c r="M129">
        <v>10</v>
      </c>
      <c r="N129" t="s">
        <v>4280</v>
      </c>
      <c r="O129">
        <v>66.7</v>
      </c>
      <c r="P129" t="s">
        <v>6757</v>
      </c>
    </row>
    <row r="130" spans="1:16" x14ac:dyDescent="0.3">
      <c r="A130" t="s">
        <v>103</v>
      </c>
      <c r="B130">
        <v>2019</v>
      </c>
      <c r="C130" t="s">
        <v>36</v>
      </c>
      <c r="D130" t="s">
        <v>4427</v>
      </c>
      <c r="E130" t="s">
        <v>4428</v>
      </c>
      <c r="F130" t="s">
        <v>173</v>
      </c>
      <c r="G130">
        <v>67000</v>
      </c>
      <c r="H130" t="s">
        <v>4180</v>
      </c>
      <c r="I130">
        <v>7050000</v>
      </c>
      <c r="J130" t="s">
        <v>5656</v>
      </c>
      <c r="K130">
        <v>6730000</v>
      </c>
      <c r="L130">
        <v>7370000</v>
      </c>
      <c r="M130">
        <v>9</v>
      </c>
      <c r="N130" t="s">
        <v>4583</v>
      </c>
      <c r="O130">
        <v>90.5</v>
      </c>
      <c r="P130" t="s">
        <v>6758</v>
      </c>
    </row>
    <row r="131" spans="1:16" x14ac:dyDescent="0.3">
      <c r="A131" t="s">
        <v>171</v>
      </c>
      <c r="B131">
        <v>2020</v>
      </c>
      <c r="C131" t="s">
        <v>89</v>
      </c>
      <c r="D131" t="s">
        <v>4423</v>
      </c>
      <c r="E131" t="s">
        <v>4424</v>
      </c>
      <c r="F131" t="s">
        <v>173</v>
      </c>
      <c r="G131">
        <v>60000</v>
      </c>
      <c r="H131" t="s">
        <v>4180</v>
      </c>
      <c r="I131">
        <v>8300000</v>
      </c>
      <c r="J131" t="s">
        <v>5656</v>
      </c>
      <c r="K131">
        <v>7980000</v>
      </c>
      <c r="L131">
        <v>8500000</v>
      </c>
      <c r="M131">
        <v>6</v>
      </c>
      <c r="N131" t="s">
        <v>4649</v>
      </c>
      <c r="O131">
        <v>89.1</v>
      </c>
      <c r="P131" t="s">
        <v>6759</v>
      </c>
    </row>
    <row r="132" spans="1:16" x14ac:dyDescent="0.3">
      <c r="A132" t="s">
        <v>337</v>
      </c>
      <c r="B132">
        <v>2024</v>
      </c>
      <c r="C132" t="s">
        <v>62</v>
      </c>
      <c r="D132">
        <v>3008</v>
      </c>
      <c r="E132" t="s">
        <v>4259</v>
      </c>
      <c r="F132" t="s">
        <v>143</v>
      </c>
      <c r="G132">
        <v>53000</v>
      </c>
      <c r="H132" t="s">
        <v>4180</v>
      </c>
      <c r="I132">
        <v>16500000</v>
      </c>
      <c r="J132" t="s">
        <v>5656</v>
      </c>
      <c r="K132">
        <v>15900000</v>
      </c>
      <c r="L132">
        <v>17100000</v>
      </c>
      <c r="M132">
        <v>32</v>
      </c>
      <c r="N132" t="s">
        <v>4252</v>
      </c>
      <c r="O132">
        <v>72.5</v>
      </c>
      <c r="P132" t="s">
        <v>6760</v>
      </c>
    </row>
    <row r="133" spans="1:16" x14ac:dyDescent="0.3">
      <c r="A133" t="s">
        <v>53</v>
      </c>
      <c r="B133">
        <v>2023</v>
      </c>
      <c r="C133" t="s">
        <v>4269</v>
      </c>
      <c r="D133" t="s">
        <v>4419</v>
      </c>
      <c r="E133" t="s">
        <v>4420</v>
      </c>
      <c r="F133" t="s">
        <v>143</v>
      </c>
      <c r="G133">
        <v>49906</v>
      </c>
      <c r="H133" t="s">
        <v>4180</v>
      </c>
      <c r="I133">
        <v>19300000</v>
      </c>
      <c r="J133" t="s">
        <v>5656</v>
      </c>
      <c r="K133">
        <v>18600000</v>
      </c>
      <c r="L133">
        <v>20000000</v>
      </c>
      <c r="M133">
        <v>7</v>
      </c>
      <c r="N133" t="s">
        <v>4965</v>
      </c>
      <c r="O133">
        <v>64.400000000000006</v>
      </c>
      <c r="P133" t="s">
        <v>6761</v>
      </c>
    </row>
    <row r="134" spans="1:16" x14ac:dyDescent="0.3">
      <c r="A134" t="s">
        <v>434</v>
      </c>
      <c r="B134">
        <v>2023</v>
      </c>
      <c r="C134" t="s">
        <v>36</v>
      </c>
      <c r="D134" t="s">
        <v>4400</v>
      </c>
      <c r="E134" t="s">
        <v>4416</v>
      </c>
      <c r="F134" t="s">
        <v>143</v>
      </c>
      <c r="G134">
        <v>90000</v>
      </c>
      <c r="H134" t="s">
        <v>4180</v>
      </c>
      <c r="I134">
        <v>9000000</v>
      </c>
      <c r="J134" t="s">
        <v>5656</v>
      </c>
      <c r="K134">
        <v>8700000</v>
      </c>
      <c r="L134">
        <v>9300000</v>
      </c>
      <c r="M134">
        <v>13</v>
      </c>
      <c r="N134" t="s">
        <v>4649</v>
      </c>
      <c r="O134">
        <v>69.3</v>
      </c>
      <c r="P134" t="s">
        <v>6762</v>
      </c>
    </row>
    <row r="135" spans="1:16" x14ac:dyDescent="0.3">
      <c r="A135" t="s">
        <v>825</v>
      </c>
      <c r="B135">
        <v>2023</v>
      </c>
      <c r="C135" t="s">
        <v>137</v>
      </c>
      <c r="D135" t="s">
        <v>4194</v>
      </c>
      <c r="E135" t="s">
        <v>4414</v>
      </c>
      <c r="F135" t="s">
        <v>143</v>
      </c>
      <c r="G135">
        <v>118000</v>
      </c>
      <c r="H135" t="s">
        <v>4180</v>
      </c>
      <c r="I135">
        <v>24200000</v>
      </c>
      <c r="J135" t="s">
        <v>5656</v>
      </c>
      <c r="K135">
        <v>22600000</v>
      </c>
      <c r="L135">
        <v>25700000</v>
      </c>
      <c r="M135">
        <v>19</v>
      </c>
      <c r="N135" t="s">
        <v>4347</v>
      </c>
      <c r="O135">
        <v>60.9</v>
      </c>
      <c r="P135" t="s">
        <v>6763</v>
      </c>
    </row>
    <row r="136" spans="1:16" x14ac:dyDescent="0.3">
      <c r="A136" t="s">
        <v>220</v>
      </c>
      <c r="B136">
        <v>2022</v>
      </c>
      <c r="C136" t="s">
        <v>85</v>
      </c>
      <c r="D136" t="s">
        <v>4411</v>
      </c>
      <c r="E136" t="s">
        <v>4412</v>
      </c>
      <c r="F136" t="s">
        <v>143</v>
      </c>
      <c r="G136">
        <v>39257</v>
      </c>
      <c r="H136" t="s">
        <v>4180</v>
      </c>
      <c r="I136">
        <v>10600000</v>
      </c>
      <c r="J136" t="s">
        <v>5656</v>
      </c>
      <c r="K136">
        <v>10300000</v>
      </c>
      <c r="L136">
        <v>11000000</v>
      </c>
      <c r="M136">
        <v>8</v>
      </c>
      <c r="N136" t="s">
        <v>4263</v>
      </c>
      <c r="O136">
        <v>74.2</v>
      </c>
      <c r="P136" t="s">
        <v>6764</v>
      </c>
    </row>
    <row r="137" spans="1:16" x14ac:dyDescent="0.3">
      <c r="A137" t="s">
        <v>326</v>
      </c>
      <c r="B137">
        <v>2022</v>
      </c>
      <c r="C137" t="s">
        <v>62</v>
      </c>
      <c r="D137" t="s">
        <v>4232</v>
      </c>
      <c r="E137" t="s">
        <v>4409</v>
      </c>
      <c r="F137" t="s">
        <v>43</v>
      </c>
      <c r="G137">
        <v>43200</v>
      </c>
      <c r="H137" t="s">
        <v>4180</v>
      </c>
      <c r="I137">
        <v>9400000</v>
      </c>
      <c r="J137" t="s">
        <v>5656</v>
      </c>
      <c r="K137">
        <v>8900000</v>
      </c>
      <c r="L137">
        <v>9800000</v>
      </c>
      <c r="M137">
        <v>45</v>
      </c>
      <c r="N137" t="s">
        <v>4219</v>
      </c>
      <c r="O137">
        <v>71.8</v>
      </c>
      <c r="P137" t="s">
        <v>6765</v>
      </c>
    </row>
    <row r="138" spans="1:16" x14ac:dyDescent="0.3">
      <c r="A138" t="s">
        <v>299</v>
      </c>
      <c r="B138">
        <v>2024</v>
      </c>
      <c r="C138" t="s">
        <v>24</v>
      </c>
      <c r="D138" t="s">
        <v>4405</v>
      </c>
      <c r="E138" t="s">
        <v>4406</v>
      </c>
      <c r="F138" t="s">
        <v>43</v>
      </c>
      <c r="G138">
        <v>54774</v>
      </c>
      <c r="H138" t="s">
        <v>4180</v>
      </c>
      <c r="I138">
        <v>36400000</v>
      </c>
      <c r="J138" t="s">
        <v>5656</v>
      </c>
      <c r="K138">
        <v>35000000</v>
      </c>
      <c r="L138">
        <v>37700000</v>
      </c>
      <c r="M138">
        <v>23</v>
      </c>
      <c r="N138" t="s">
        <v>5679</v>
      </c>
      <c r="O138">
        <v>73.5</v>
      </c>
      <c r="P138" t="s">
        <v>6766</v>
      </c>
    </row>
    <row r="139" spans="1:16" x14ac:dyDescent="0.3">
      <c r="A139" t="s">
        <v>203</v>
      </c>
      <c r="B139">
        <v>2025</v>
      </c>
      <c r="C139" t="s">
        <v>163</v>
      </c>
      <c r="D139">
        <v>7</v>
      </c>
      <c r="E139" t="s">
        <v>4277</v>
      </c>
      <c r="F139" t="s">
        <v>4172</v>
      </c>
      <c r="G139">
        <v>6119</v>
      </c>
      <c r="H139" t="s">
        <v>4180</v>
      </c>
      <c r="I139">
        <v>17800000</v>
      </c>
      <c r="J139" t="s">
        <v>5656</v>
      </c>
      <c r="K139">
        <v>17200000</v>
      </c>
      <c r="L139">
        <v>18500000</v>
      </c>
      <c r="M139">
        <v>4</v>
      </c>
      <c r="N139" t="s">
        <v>4257</v>
      </c>
      <c r="O139">
        <v>90.6</v>
      </c>
      <c r="P139" t="s">
        <v>6767</v>
      </c>
    </row>
    <row r="140" spans="1:16" x14ac:dyDescent="0.3">
      <c r="A140" t="s">
        <v>90</v>
      </c>
      <c r="B140">
        <v>2024</v>
      </c>
      <c r="C140" t="s">
        <v>36</v>
      </c>
      <c r="D140" t="s">
        <v>4400</v>
      </c>
      <c r="E140" t="s">
        <v>4401</v>
      </c>
      <c r="F140" t="s">
        <v>43</v>
      </c>
      <c r="G140">
        <v>14000</v>
      </c>
      <c r="H140" t="s">
        <v>4180</v>
      </c>
      <c r="I140">
        <v>8500000</v>
      </c>
      <c r="J140" t="s">
        <v>5656</v>
      </c>
      <c r="K140">
        <v>8200000</v>
      </c>
      <c r="L140">
        <v>8700000</v>
      </c>
      <c r="M140">
        <v>16</v>
      </c>
      <c r="N140" t="s">
        <v>4552</v>
      </c>
      <c r="O140">
        <v>89.6</v>
      </c>
      <c r="P140" t="s">
        <v>6768</v>
      </c>
    </row>
    <row r="141" spans="1:16" x14ac:dyDescent="0.3">
      <c r="A141" t="s">
        <v>124</v>
      </c>
      <c r="B141">
        <v>2023</v>
      </c>
      <c r="C141" t="s">
        <v>62</v>
      </c>
      <c r="D141" t="s">
        <v>4207</v>
      </c>
      <c r="E141" t="s">
        <v>4398</v>
      </c>
      <c r="F141" t="s">
        <v>143</v>
      </c>
      <c r="G141">
        <v>60400</v>
      </c>
      <c r="H141" t="s">
        <v>4180</v>
      </c>
      <c r="I141">
        <v>17800000</v>
      </c>
      <c r="J141" t="s">
        <v>5656</v>
      </c>
      <c r="K141">
        <v>16900000</v>
      </c>
      <c r="L141">
        <v>18700000</v>
      </c>
      <c r="M141">
        <v>25</v>
      </c>
      <c r="N141" t="s">
        <v>4204</v>
      </c>
      <c r="O141">
        <v>72.7</v>
      </c>
      <c r="P141" t="s">
        <v>6769</v>
      </c>
    </row>
    <row r="142" spans="1:16" x14ac:dyDescent="0.3">
      <c r="A142" t="s">
        <v>179</v>
      </c>
      <c r="B142">
        <v>2013</v>
      </c>
      <c r="C142" t="s">
        <v>154</v>
      </c>
      <c r="D142" t="s">
        <v>4395</v>
      </c>
      <c r="E142" t="s">
        <v>4396</v>
      </c>
      <c r="F142" t="s">
        <v>143</v>
      </c>
      <c r="G142">
        <v>160000</v>
      </c>
      <c r="H142" t="s">
        <v>4180</v>
      </c>
      <c r="I142">
        <v>11200000</v>
      </c>
      <c r="J142" t="s">
        <v>5656</v>
      </c>
      <c r="K142">
        <v>10700000</v>
      </c>
      <c r="L142">
        <v>11700000</v>
      </c>
      <c r="M142" t="s">
        <v>4175</v>
      </c>
      <c r="N142" t="s">
        <v>4260</v>
      </c>
      <c r="O142">
        <v>44.8</v>
      </c>
      <c r="P142" t="s">
        <v>6770</v>
      </c>
    </row>
    <row r="143" spans="1:16" x14ac:dyDescent="0.3">
      <c r="A143" t="s">
        <v>279</v>
      </c>
      <c r="B143">
        <v>2020</v>
      </c>
      <c r="C143" t="s">
        <v>24</v>
      </c>
      <c r="D143" t="s">
        <v>4393</v>
      </c>
      <c r="E143" t="s">
        <v>5709</v>
      </c>
      <c r="F143" t="s">
        <v>60</v>
      </c>
      <c r="G143">
        <v>95000</v>
      </c>
      <c r="H143" t="s">
        <v>4180</v>
      </c>
      <c r="I143">
        <v>9500000</v>
      </c>
      <c r="J143" t="s">
        <v>5656</v>
      </c>
      <c r="K143">
        <v>9000000</v>
      </c>
      <c r="L143">
        <v>10100000</v>
      </c>
      <c r="M143">
        <v>2</v>
      </c>
      <c r="N143" t="s">
        <v>4192</v>
      </c>
      <c r="O143">
        <v>70.7</v>
      </c>
      <c r="P143" t="s">
        <v>6771</v>
      </c>
    </row>
    <row r="144" spans="1:16" x14ac:dyDescent="0.3">
      <c r="A144" t="s">
        <v>277</v>
      </c>
      <c r="B144">
        <v>2025</v>
      </c>
      <c r="C144" t="s">
        <v>62</v>
      </c>
      <c r="D144" t="s">
        <v>4390</v>
      </c>
      <c r="E144" t="s">
        <v>4391</v>
      </c>
      <c r="F144" t="s">
        <v>4172</v>
      </c>
      <c r="G144">
        <v>8500</v>
      </c>
      <c r="H144" t="s">
        <v>4180</v>
      </c>
      <c r="I144">
        <v>29100000</v>
      </c>
      <c r="J144" t="s">
        <v>5656</v>
      </c>
      <c r="K144">
        <v>28100000</v>
      </c>
      <c r="L144">
        <v>30100000</v>
      </c>
      <c r="M144">
        <v>7</v>
      </c>
      <c r="N144" t="s">
        <v>5710</v>
      </c>
      <c r="O144">
        <v>84.4</v>
      </c>
      <c r="P144" t="s">
        <v>6772</v>
      </c>
    </row>
    <row r="145" spans="1:16" x14ac:dyDescent="0.3">
      <c r="A145" t="s">
        <v>290</v>
      </c>
      <c r="B145">
        <v>2023</v>
      </c>
      <c r="C145" t="s">
        <v>62</v>
      </c>
      <c r="D145" t="s">
        <v>4207</v>
      </c>
      <c r="E145" t="s">
        <v>4387</v>
      </c>
      <c r="F145" t="s">
        <v>60</v>
      </c>
      <c r="G145">
        <v>25000</v>
      </c>
      <c r="H145" t="s">
        <v>4180</v>
      </c>
      <c r="I145">
        <v>18200000</v>
      </c>
      <c r="J145" t="s">
        <v>5656</v>
      </c>
      <c r="K145">
        <v>17600000</v>
      </c>
      <c r="L145">
        <v>18900000</v>
      </c>
      <c r="M145">
        <v>23</v>
      </c>
      <c r="N145" t="s">
        <v>4223</v>
      </c>
      <c r="O145">
        <v>71.7</v>
      </c>
      <c r="P145" t="s">
        <v>6773</v>
      </c>
    </row>
    <row r="146" spans="1:16" x14ac:dyDescent="0.3">
      <c r="A146" t="s">
        <v>91</v>
      </c>
      <c r="B146">
        <v>2017</v>
      </c>
      <c r="C146" t="s">
        <v>92</v>
      </c>
      <c r="D146" t="s">
        <v>4384</v>
      </c>
      <c r="E146" t="s">
        <v>4385</v>
      </c>
      <c r="F146" t="s">
        <v>94</v>
      </c>
      <c r="G146">
        <v>75000</v>
      </c>
      <c r="H146" t="s">
        <v>4180</v>
      </c>
      <c r="I146">
        <v>9300000</v>
      </c>
      <c r="J146" t="s">
        <v>5656</v>
      </c>
      <c r="K146">
        <v>8600000</v>
      </c>
      <c r="L146">
        <v>10000000</v>
      </c>
      <c r="M146">
        <v>11</v>
      </c>
      <c r="N146" t="s">
        <v>4226</v>
      </c>
      <c r="O146">
        <v>58.7</v>
      </c>
      <c r="P146" t="s">
        <v>6774</v>
      </c>
    </row>
    <row r="147" spans="1:16" x14ac:dyDescent="0.3">
      <c r="A147" t="s">
        <v>197</v>
      </c>
      <c r="B147">
        <v>2021</v>
      </c>
      <c r="C147" t="s">
        <v>89</v>
      </c>
      <c r="D147" t="s">
        <v>4380</v>
      </c>
      <c r="E147" t="s">
        <v>5009</v>
      </c>
      <c r="F147" t="s">
        <v>94</v>
      </c>
      <c r="G147">
        <v>56000</v>
      </c>
      <c r="H147" t="s">
        <v>4180</v>
      </c>
      <c r="I147">
        <v>6960000</v>
      </c>
      <c r="J147" t="s">
        <v>5656</v>
      </c>
      <c r="K147">
        <v>6710000</v>
      </c>
      <c r="L147">
        <v>7210000</v>
      </c>
      <c r="M147">
        <v>62</v>
      </c>
      <c r="N147" t="s">
        <v>4439</v>
      </c>
      <c r="O147">
        <v>89.3</v>
      </c>
      <c r="P147" t="s">
        <v>6775</v>
      </c>
    </row>
    <row r="148" spans="1:16" x14ac:dyDescent="0.3">
      <c r="A148" t="s">
        <v>428</v>
      </c>
      <c r="B148">
        <v>2020</v>
      </c>
      <c r="C148" t="s">
        <v>4184</v>
      </c>
      <c r="D148" t="s">
        <v>4377</v>
      </c>
      <c r="E148" t="s">
        <v>4378</v>
      </c>
      <c r="F148" t="s">
        <v>43</v>
      </c>
      <c r="G148">
        <v>101000</v>
      </c>
      <c r="H148" t="s">
        <v>4180</v>
      </c>
      <c r="I148">
        <v>18300000</v>
      </c>
      <c r="J148" t="s">
        <v>5656</v>
      </c>
      <c r="K148">
        <v>16900000</v>
      </c>
      <c r="L148">
        <v>19700000</v>
      </c>
      <c r="M148">
        <v>2</v>
      </c>
      <c r="N148" t="s">
        <v>5139</v>
      </c>
      <c r="O148">
        <v>73.2</v>
      </c>
      <c r="P148" t="s">
        <v>6776</v>
      </c>
    </row>
    <row r="149" spans="1:16" x14ac:dyDescent="0.3">
      <c r="A149" t="s">
        <v>254</v>
      </c>
      <c r="B149">
        <v>2018</v>
      </c>
      <c r="C149" t="s">
        <v>62</v>
      </c>
      <c r="D149">
        <v>3008</v>
      </c>
      <c r="E149" t="s">
        <v>4375</v>
      </c>
      <c r="F149" t="s">
        <v>143</v>
      </c>
      <c r="G149">
        <v>120000</v>
      </c>
      <c r="H149" t="s">
        <v>4180</v>
      </c>
      <c r="I149">
        <v>12200000</v>
      </c>
      <c r="J149" t="s">
        <v>5656</v>
      </c>
      <c r="K149">
        <v>11500000</v>
      </c>
      <c r="L149">
        <v>12800000</v>
      </c>
      <c r="M149">
        <v>16</v>
      </c>
      <c r="N149" t="s">
        <v>4223</v>
      </c>
      <c r="O149">
        <v>68.599999999999994</v>
      </c>
      <c r="P149" t="s">
        <v>6777</v>
      </c>
    </row>
    <row r="150" spans="1:16" x14ac:dyDescent="0.3">
      <c r="A150" t="s">
        <v>475</v>
      </c>
      <c r="B150">
        <v>2022</v>
      </c>
      <c r="C150" t="s">
        <v>36</v>
      </c>
      <c r="D150" t="s">
        <v>4372</v>
      </c>
      <c r="E150" t="s">
        <v>4373</v>
      </c>
      <c r="F150" t="s">
        <v>143</v>
      </c>
      <c r="G150">
        <v>56415</v>
      </c>
      <c r="H150" t="s">
        <v>4180</v>
      </c>
      <c r="I150">
        <v>11600000</v>
      </c>
      <c r="J150" t="s">
        <v>5656</v>
      </c>
      <c r="K150">
        <v>11200000</v>
      </c>
      <c r="L150">
        <v>12100000</v>
      </c>
      <c r="M150" t="s">
        <v>4175</v>
      </c>
      <c r="N150" t="s">
        <v>4187</v>
      </c>
      <c r="O150">
        <v>64.5</v>
      </c>
      <c r="P150" t="s">
        <v>6778</v>
      </c>
    </row>
    <row r="151" spans="1:16" x14ac:dyDescent="0.3">
      <c r="A151" t="s">
        <v>451</v>
      </c>
      <c r="B151">
        <v>2022</v>
      </c>
      <c r="C151" t="s">
        <v>24</v>
      </c>
      <c r="D151" t="s">
        <v>4369</v>
      </c>
      <c r="E151" t="s">
        <v>4370</v>
      </c>
      <c r="F151" t="s">
        <v>60</v>
      </c>
      <c r="G151">
        <v>61000</v>
      </c>
      <c r="H151" t="s">
        <v>4180</v>
      </c>
      <c r="I151">
        <v>30300000</v>
      </c>
      <c r="J151" t="s">
        <v>5656</v>
      </c>
      <c r="K151">
        <v>29100000</v>
      </c>
      <c r="L151">
        <v>31400000</v>
      </c>
      <c r="M151">
        <v>5</v>
      </c>
      <c r="N151" t="s">
        <v>4588</v>
      </c>
      <c r="O151">
        <v>67</v>
      </c>
      <c r="P151" t="s">
        <v>6779</v>
      </c>
    </row>
    <row r="152" spans="1:16" x14ac:dyDescent="0.3">
      <c r="A152" t="s">
        <v>365</v>
      </c>
      <c r="B152">
        <v>2025</v>
      </c>
      <c r="C152" t="s">
        <v>62</v>
      </c>
      <c r="D152" t="s">
        <v>4198</v>
      </c>
      <c r="E152" t="s">
        <v>4199</v>
      </c>
      <c r="F152" t="s">
        <v>43</v>
      </c>
      <c r="G152">
        <v>5874</v>
      </c>
      <c r="H152" t="s">
        <v>4180</v>
      </c>
      <c r="I152">
        <v>18300000</v>
      </c>
      <c r="J152" t="s">
        <v>5656</v>
      </c>
      <c r="K152">
        <v>17700000</v>
      </c>
      <c r="L152">
        <v>19000000</v>
      </c>
      <c r="M152">
        <v>16</v>
      </c>
      <c r="N152" t="s">
        <v>4627</v>
      </c>
      <c r="O152">
        <v>85.2</v>
      </c>
      <c r="P152" t="s">
        <v>6780</v>
      </c>
    </row>
    <row r="153" spans="1:16" x14ac:dyDescent="0.3">
      <c r="A153" t="s">
        <v>4040</v>
      </c>
      <c r="B153">
        <v>2026</v>
      </c>
      <c r="C153" t="s">
        <v>4184</v>
      </c>
      <c r="D153" t="s">
        <v>4365</v>
      </c>
      <c r="E153" t="s">
        <v>4366</v>
      </c>
      <c r="F153" t="s">
        <v>4172</v>
      </c>
      <c r="G153" t="s">
        <v>4172</v>
      </c>
      <c r="H153" t="s">
        <v>4180</v>
      </c>
      <c r="I153">
        <v>10700000</v>
      </c>
      <c r="J153" t="s">
        <v>5656</v>
      </c>
      <c r="K153">
        <v>10300000</v>
      </c>
      <c r="L153">
        <v>11100000</v>
      </c>
      <c r="M153">
        <v>3</v>
      </c>
      <c r="N153" t="s">
        <v>5711</v>
      </c>
      <c r="O153">
        <v>95</v>
      </c>
      <c r="P153" t="s">
        <v>6781</v>
      </c>
    </row>
    <row r="154" spans="1:16" x14ac:dyDescent="0.3">
      <c r="A154" t="s">
        <v>375</v>
      </c>
      <c r="B154">
        <v>2025</v>
      </c>
      <c r="C154" t="s">
        <v>4184</v>
      </c>
      <c r="D154" t="s">
        <v>4288</v>
      </c>
      <c r="E154" t="s">
        <v>4289</v>
      </c>
      <c r="F154" t="s">
        <v>4172</v>
      </c>
      <c r="G154">
        <v>4833</v>
      </c>
      <c r="H154" t="s">
        <v>4180</v>
      </c>
      <c r="I154">
        <v>20000000</v>
      </c>
      <c r="J154" t="s">
        <v>5656</v>
      </c>
      <c r="K154">
        <v>19300000</v>
      </c>
      <c r="L154">
        <v>20700000</v>
      </c>
      <c r="M154">
        <v>13</v>
      </c>
      <c r="N154" t="s">
        <v>4388</v>
      </c>
      <c r="O154">
        <v>91</v>
      </c>
      <c r="P154" t="s">
        <v>6782</v>
      </c>
    </row>
    <row r="155" spans="1:16" x14ac:dyDescent="0.3">
      <c r="A155" t="s">
        <v>377</v>
      </c>
      <c r="B155">
        <v>2023</v>
      </c>
      <c r="C155" t="s">
        <v>62</v>
      </c>
      <c r="D155" t="s">
        <v>4207</v>
      </c>
      <c r="E155" t="s">
        <v>4259</v>
      </c>
      <c r="F155" t="s">
        <v>173</v>
      </c>
      <c r="G155">
        <v>3324</v>
      </c>
      <c r="H155" t="s">
        <v>4180</v>
      </c>
      <c r="I155">
        <v>15100000</v>
      </c>
      <c r="J155" t="s">
        <v>5656</v>
      </c>
      <c r="K155">
        <v>14600000</v>
      </c>
      <c r="L155">
        <v>15700000</v>
      </c>
      <c r="M155">
        <v>10</v>
      </c>
      <c r="N155" t="s">
        <v>4280</v>
      </c>
      <c r="O155">
        <v>69.5</v>
      </c>
      <c r="P155" t="s">
        <v>6783</v>
      </c>
    </row>
    <row r="156" spans="1:16" x14ac:dyDescent="0.3">
      <c r="A156" t="s">
        <v>4003</v>
      </c>
      <c r="B156">
        <v>2025</v>
      </c>
      <c r="C156" t="s">
        <v>62</v>
      </c>
      <c r="D156">
        <v>3008</v>
      </c>
      <c r="E156" t="s">
        <v>4259</v>
      </c>
      <c r="F156" t="s">
        <v>4172</v>
      </c>
      <c r="G156">
        <v>14</v>
      </c>
      <c r="H156" t="s">
        <v>4180</v>
      </c>
      <c r="I156">
        <v>18000000</v>
      </c>
      <c r="J156" t="s">
        <v>5656</v>
      </c>
      <c r="K156">
        <v>17300000</v>
      </c>
      <c r="L156">
        <v>18600000</v>
      </c>
      <c r="M156">
        <v>20</v>
      </c>
      <c r="N156" t="s">
        <v>4342</v>
      </c>
      <c r="O156">
        <v>84.9</v>
      </c>
      <c r="P156" t="s">
        <v>6784</v>
      </c>
    </row>
    <row r="157" spans="1:16" x14ac:dyDescent="0.3">
      <c r="A157" t="s">
        <v>4005</v>
      </c>
      <c r="B157">
        <v>2025</v>
      </c>
      <c r="C157" t="s">
        <v>62</v>
      </c>
      <c r="D157" t="s">
        <v>4250</v>
      </c>
      <c r="E157" t="s">
        <v>4279</v>
      </c>
      <c r="F157" t="s">
        <v>4172</v>
      </c>
      <c r="G157" t="s">
        <v>4172</v>
      </c>
      <c r="H157" t="s">
        <v>4180</v>
      </c>
      <c r="I157">
        <v>25900000</v>
      </c>
      <c r="J157" t="s">
        <v>5656</v>
      </c>
      <c r="K157">
        <v>25000000</v>
      </c>
      <c r="L157">
        <v>26900000</v>
      </c>
      <c r="M157" t="s">
        <v>4175</v>
      </c>
      <c r="N157" t="s">
        <v>5139</v>
      </c>
      <c r="O157">
        <v>79.3</v>
      </c>
      <c r="P157" t="s">
        <v>6785</v>
      </c>
    </row>
    <row r="158" spans="1:16" x14ac:dyDescent="0.3">
      <c r="A158" t="s">
        <v>3999</v>
      </c>
      <c r="B158">
        <v>2025</v>
      </c>
      <c r="C158" t="s">
        <v>62</v>
      </c>
      <c r="D158" t="s">
        <v>4250</v>
      </c>
      <c r="E158" t="s">
        <v>4358</v>
      </c>
      <c r="F158" t="s">
        <v>4172</v>
      </c>
      <c r="G158" t="s">
        <v>4172</v>
      </c>
      <c r="H158" t="s">
        <v>4180</v>
      </c>
      <c r="I158">
        <v>22700000</v>
      </c>
      <c r="J158" t="s">
        <v>5656</v>
      </c>
      <c r="K158">
        <v>21900000</v>
      </c>
      <c r="L158">
        <v>23500000</v>
      </c>
      <c r="M158">
        <v>8</v>
      </c>
      <c r="N158" t="s">
        <v>4204</v>
      </c>
      <c r="O158">
        <v>81.2</v>
      </c>
      <c r="P158" t="s">
        <v>6786</v>
      </c>
    </row>
    <row r="159" spans="1:16" x14ac:dyDescent="0.3">
      <c r="A159" t="s">
        <v>345</v>
      </c>
      <c r="B159">
        <v>2025</v>
      </c>
      <c r="C159" t="s">
        <v>62</v>
      </c>
      <c r="D159" t="s">
        <v>5712</v>
      </c>
      <c r="E159" t="s">
        <v>5713</v>
      </c>
      <c r="F159" t="s">
        <v>43</v>
      </c>
      <c r="G159">
        <v>12600</v>
      </c>
      <c r="H159" t="s">
        <v>4180</v>
      </c>
      <c r="I159">
        <v>17200000</v>
      </c>
      <c r="J159" t="s">
        <v>5656</v>
      </c>
      <c r="K159">
        <v>16600000</v>
      </c>
      <c r="L159">
        <v>17800000</v>
      </c>
      <c r="M159">
        <v>21</v>
      </c>
      <c r="N159" t="s">
        <v>4245</v>
      </c>
      <c r="O159">
        <v>84.6</v>
      </c>
      <c r="P159" t="s">
        <v>6787</v>
      </c>
    </row>
    <row r="160" spans="1:16" x14ac:dyDescent="0.3">
      <c r="A160" t="s">
        <v>149</v>
      </c>
      <c r="B160">
        <v>2022</v>
      </c>
      <c r="C160" t="s">
        <v>145</v>
      </c>
      <c r="D160" t="s">
        <v>5680</v>
      </c>
      <c r="E160" t="s">
        <v>5714</v>
      </c>
      <c r="F160" t="s">
        <v>43</v>
      </c>
      <c r="G160">
        <v>33000</v>
      </c>
      <c r="H160" t="s">
        <v>4173</v>
      </c>
      <c r="I160">
        <v>6480000</v>
      </c>
      <c r="J160" t="s">
        <v>5656</v>
      </c>
      <c r="K160">
        <v>6220000</v>
      </c>
      <c r="L160">
        <v>6750000</v>
      </c>
      <c r="M160">
        <v>2</v>
      </c>
      <c r="N160" t="s">
        <v>4219</v>
      </c>
      <c r="O160">
        <v>77.2</v>
      </c>
      <c r="P160" t="s">
        <v>6788</v>
      </c>
    </row>
    <row r="161" spans="1:16" x14ac:dyDescent="0.3">
      <c r="A161" t="s">
        <v>376</v>
      </c>
      <c r="B161">
        <v>2025</v>
      </c>
      <c r="C161" t="s">
        <v>62</v>
      </c>
      <c r="D161">
        <v>3008</v>
      </c>
      <c r="E161" t="s">
        <v>4259</v>
      </c>
      <c r="F161" t="s">
        <v>143</v>
      </c>
      <c r="G161">
        <v>8150</v>
      </c>
      <c r="H161" t="s">
        <v>4180</v>
      </c>
      <c r="I161">
        <v>17800000</v>
      </c>
      <c r="J161" t="s">
        <v>5656</v>
      </c>
      <c r="K161">
        <v>17200000</v>
      </c>
      <c r="L161">
        <v>18400000</v>
      </c>
      <c r="M161">
        <v>20</v>
      </c>
      <c r="N161" t="s">
        <v>4342</v>
      </c>
      <c r="O161">
        <v>84</v>
      </c>
      <c r="P161" t="s">
        <v>6789</v>
      </c>
    </row>
    <row r="162" spans="1:16" x14ac:dyDescent="0.3">
      <c r="A162" t="s">
        <v>5741</v>
      </c>
      <c r="B162">
        <v>2023</v>
      </c>
      <c r="C162" t="s">
        <v>24</v>
      </c>
      <c r="D162" t="s">
        <v>4190</v>
      </c>
      <c r="E162" t="s">
        <v>4308</v>
      </c>
      <c r="F162" t="s">
        <v>60</v>
      </c>
      <c r="G162">
        <v>30000</v>
      </c>
      <c r="H162" t="s">
        <v>4180</v>
      </c>
      <c r="I162">
        <v>13100000</v>
      </c>
      <c r="J162" t="s">
        <v>5656</v>
      </c>
      <c r="K162">
        <v>12700000</v>
      </c>
      <c r="L162">
        <v>13600000</v>
      </c>
      <c r="M162">
        <v>40</v>
      </c>
      <c r="N162" t="s">
        <v>4213</v>
      </c>
      <c r="O162">
        <v>67.900000000000006</v>
      </c>
      <c r="P162" t="s">
        <v>6859</v>
      </c>
    </row>
    <row r="163" spans="1:16" x14ac:dyDescent="0.3">
      <c r="A163" t="s">
        <v>5742</v>
      </c>
      <c r="B163">
        <v>2023</v>
      </c>
      <c r="C163" t="s">
        <v>62</v>
      </c>
      <c r="D163" t="s">
        <v>4207</v>
      </c>
      <c r="E163" t="s">
        <v>4435</v>
      </c>
      <c r="F163" t="s">
        <v>143</v>
      </c>
      <c r="G163">
        <v>3200</v>
      </c>
      <c r="H163" t="s">
        <v>4180</v>
      </c>
      <c r="I163">
        <v>19200000</v>
      </c>
      <c r="J163" t="s">
        <v>5656</v>
      </c>
      <c r="K163">
        <v>18500000</v>
      </c>
      <c r="L163">
        <v>19900000</v>
      </c>
      <c r="M163">
        <v>16</v>
      </c>
      <c r="N163" t="s">
        <v>4204</v>
      </c>
      <c r="O163">
        <v>70.400000000000006</v>
      </c>
      <c r="P163" t="s">
        <v>6860</v>
      </c>
    </row>
    <row r="164" spans="1:16" x14ac:dyDescent="0.3">
      <c r="A164" t="s">
        <v>5743</v>
      </c>
      <c r="B164">
        <v>2024</v>
      </c>
      <c r="C164" t="s">
        <v>4641</v>
      </c>
      <c r="D164" t="s">
        <v>4642</v>
      </c>
      <c r="E164" t="s">
        <v>5744</v>
      </c>
      <c r="F164" t="s">
        <v>143</v>
      </c>
      <c r="G164">
        <v>25000</v>
      </c>
      <c r="H164" t="s">
        <v>4180</v>
      </c>
      <c r="I164">
        <v>9800000</v>
      </c>
      <c r="J164" t="s">
        <v>5656</v>
      </c>
      <c r="K164">
        <v>9400000</v>
      </c>
      <c r="L164">
        <v>10100000</v>
      </c>
      <c r="M164">
        <v>23</v>
      </c>
      <c r="N164" t="s">
        <v>4649</v>
      </c>
      <c r="O164">
        <v>95</v>
      </c>
      <c r="P164" t="s">
        <v>6861</v>
      </c>
    </row>
    <row r="165" spans="1:16" x14ac:dyDescent="0.3">
      <c r="A165" t="s">
        <v>5256</v>
      </c>
      <c r="B165">
        <v>2025</v>
      </c>
      <c r="C165" t="s">
        <v>36</v>
      </c>
      <c r="D165" t="s">
        <v>5745</v>
      </c>
      <c r="E165" t="s">
        <v>5746</v>
      </c>
      <c r="F165" t="s">
        <v>4172</v>
      </c>
      <c r="G165">
        <v>13343</v>
      </c>
      <c r="H165" t="s">
        <v>4180</v>
      </c>
      <c r="I165">
        <v>9100000</v>
      </c>
      <c r="J165" t="s">
        <v>5656</v>
      </c>
      <c r="K165">
        <v>8800000</v>
      </c>
      <c r="L165">
        <v>9500000</v>
      </c>
      <c r="M165">
        <v>4</v>
      </c>
      <c r="N165" t="s">
        <v>4402</v>
      </c>
      <c r="O165">
        <v>83.6</v>
      </c>
      <c r="P165" t="s">
        <v>6862</v>
      </c>
    </row>
    <row r="166" spans="1:16" x14ac:dyDescent="0.3">
      <c r="A166" t="s">
        <v>176</v>
      </c>
      <c r="B166">
        <v>2025</v>
      </c>
      <c r="C166" t="s">
        <v>24</v>
      </c>
      <c r="D166" t="s">
        <v>4405</v>
      </c>
      <c r="E166" t="s">
        <v>5700</v>
      </c>
      <c r="F166" t="s">
        <v>143</v>
      </c>
      <c r="G166">
        <v>16000</v>
      </c>
      <c r="H166" t="s">
        <v>4180</v>
      </c>
      <c r="I166">
        <v>49500000</v>
      </c>
      <c r="J166" t="s">
        <v>5656</v>
      </c>
      <c r="K166">
        <v>47700000</v>
      </c>
      <c r="L166">
        <v>51000000</v>
      </c>
      <c r="M166">
        <v>14</v>
      </c>
      <c r="N166" t="s">
        <v>5747</v>
      </c>
      <c r="O166">
        <v>84.1</v>
      </c>
      <c r="P166" t="s">
        <v>6863</v>
      </c>
    </row>
    <row r="167" spans="1:16" x14ac:dyDescent="0.3">
      <c r="A167" t="s">
        <v>5257</v>
      </c>
      <c r="B167">
        <v>2022</v>
      </c>
      <c r="C167" t="s">
        <v>24</v>
      </c>
      <c r="D167" t="s">
        <v>4190</v>
      </c>
      <c r="E167" t="s">
        <v>4308</v>
      </c>
      <c r="F167" t="s">
        <v>94</v>
      </c>
      <c r="G167">
        <v>44000</v>
      </c>
      <c r="H167" t="s">
        <v>4180</v>
      </c>
      <c r="I167">
        <v>12400000</v>
      </c>
      <c r="J167" t="s">
        <v>5656</v>
      </c>
      <c r="K167">
        <v>11800000</v>
      </c>
      <c r="L167">
        <v>12900000</v>
      </c>
      <c r="M167">
        <v>58</v>
      </c>
      <c r="N167" t="s">
        <v>4213</v>
      </c>
      <c r="O167">
        <v>58.5</v>
      </c>
      <c r="P167" t="s">
        <v>6864</v>
      </c>
    </row>
    <row r="168" spans="1:16" x14ac:dyDescent="0.3">
      <c r="A168" t="s">
        <v>5258</v>
      </c>
      <c r="B168">
        <v>2024</v>
      </c>
      <c r="C168" t="s">
        <v>166</v>
      </c>
      <c r="D168" t="s">
        <v>4515</v>
      </c>
      <c r="E168" t="s">
        <v>5748</v>
      </c>
      <c r="F168" t="s">
        <v>43</v>
      </c>
      <c r="G168">
        <v>32700</v>
      </c>
      <c r="H168" t="s">
        <v>4180</v>
      </c>
      <c r="I168">
        <v>21900000</v>
      </c>
      <c r="J168" t="s">
        <v>5656</v>
      </c>
      <c r="K168">
        <v>21200000</v>
      </c>
      <c r="L168">
        <v>22700000</v>
      </c>
      <c r="M168">
        <v>8</v>
      </c>
      <c r="N168" t="s">
        <v>4181</v>
      </c>
      <c r="O168">
        <v>84.8</v>
      </c>
      <c r="P168" t="s">
        <v>6865</v>
      </c>
    </row>
    <row r="169" spans="1:16" x14ac:dyDescent="0.3">
      <c r="A169" t="s">
        <v>5259</v>
      </c>
      <c r="B169">
        <v>2023</v>
      </c>
      <c r="C169" t="s">
        <v>62</v>
      </c>
      <c r="D169" t="s">
        <v>4446</v>
      </c>
      <c r="E169" t="s">
        <v>4283</v>
      </c>
      <c r="F169" t="s">
        <v>4789</v>
      </c>
      <c r="G169">
        <v>41000</v>
      </c>
      <c r="H169" t="s">
        <v>4180</v>
      </c>
      <c r="I169">
        <v>13400000</v>
      </c>
      <c r="J169" t="s">
        <v>5656</v>
      </c>
      <c r="K169">
        <v>12900000</v>
      </c>
      <c r="L169">
        <v>13900000</v>
      </c>
      <c r="M169">
        <v>7</v>
      </c>
      <c r="N169" t="s">
        <v>4290</v>
      </c>
      <c r="O169">
        <v>66.400000000000006</v>
      </c>
      <c r="P169" t="s">
        <v>6866</v>
      </c>
    </row>
    <row r="170" spans="1:16" x14ac:dyDescent="0.3">
      <c r="A170" t="s">
        <v>5260</v>
      </c>
      <c r="B170">
        <v>2025</v>
      </c>
      <c r="C170" t="s">
        <v>62</v>
      </c>
      <c r="D170" t="s">
        <v>4232</v>
      </c>
      <c r="E170" t="s">
        <v>4233</v>
      </c>
      <c r="F170" t="s">
        <v>4172</v>
      </c>
      <c r="G170">
        <v>10054</v>
      </c>
      <c r="H170" t="s">
        <v>4180</v>
      </c>
      <c r="I170">
        <v>12400000</v>
      </c>
      <c r="J170" t="s">
        <v>5656</v>
      </c>
      <c r="K170">
        <v>12000000</v>
      </c>
      <c r="L170">
        <v>12800000</v>
      </c>
      <c r="M170">
        <v>19</v>
      </c>
      <c r="N170" t="s">
        <v>4192</v>
      </c>
      <c r="O170">
        <v>80.099999999999994</v>
      </c>
      <c r="P170" t="s">
        <v>6867</v>
      </c>
    </row>
    <row r="171" spans="1:16" x14ac:dyDescent="0.3">
      <c r="A171" t="s">
        <v>409</v>
      </c>
      <c r="B171">
        <v>2022</v>
      </c>
      <c r="C171" t="s">
        <v>92</v>
      </c>
      <c r="D171" t="s">
        <v>5749</v>
      </c>
      <c r="E171" t="s">
        <v>5750</v>
      </c>
      <c r="F171" t="s">
        <v>94</v>
      </c>
      <c r="G171">
        <v>87403</v>
      </c>
      <c r="H171" t="s">
        <v>4180</v>
      </c>
      <c r="I171">
        <v>24600000</v>
      </c>
      <c r="J171" t="s">
        <v>5656</v>
      </c>
      <c r="K171">
        <v>23200000</v>
      </c>
      <c r="L171">
        <v>26000000</v>
      </c>
      <c r="M171">
        <v>2</v>
      </c>
      <c r="N171" t="s">
        <v>5751</v>
      </c>
      <c r="O171">
        <v>78.099999999999994</v>
      </c>
      <c r="P171" t="s">
        <v>6868</v>
      </c>
    </row>
    <row r="172" spans="1:16" x14ac:dyDescent="0.3">
      <c r="A172" t="s">
        <v>5260</v>
      </c>
      <c r="B172">
        <v>2025</v>
      </c>
      <c r="C172" t="s">
        <v>62</v>
      </c>
      <c r="D172" t="s">
        <v>4232</v>
      </c>
      <c r="E172" t="s">
        <v>6869</v>
      </c>
      <c r="F172" t="s">
        <v>4172</v>
      </c>
      <c r="G172">
        <v>10054</v>
      </c>
      <c r="H172" t="s">
        <v>4180</v>
      </c>
      <c r="I172">
        <v>11800000</v>
      </c>
      <c r="J172" t="s">
        <v>5656</v>
      </c>
      <c r="K172">
        <v>11400000</v>
      </c>
      <c r="L172">
        <v>12200000</v>
      </c>
      <c r="M172">
        <v>19</v>
      </c>
      <c r="N172" t="s">
        <v>4187</v>
      </c>
      <c r="O172">
        <v>88.1</v>
      </c>
      <c r="P172" t="s">
        <v>6870</v>
      </c>
    </row>
    <row r="173" spans="1:16" x14ac:dyDescent="0.3">
      <c r="A173" t="s">
        <v>5261</v>
      </c>
      <c r="B173">
        <v>2021</v>
      </c>
      <c r="C173" t="s">
        <v>4097</v>
      </c>
      <c r="D173" t="s">
        <v>5752</v>
      </c>
      <c r="E173" t="s">
        <v>5753</v>
      </c>
      <c r="F173" t="s">
        <v>143</v>
      </c>
      <c r="G173">
        <v>53400</v>
      </c>
      <c r="H173" t="s">
        <v>4180</v>
      </c>
      <c r="I173">
        <v>8600000</v>
      </c>
      <c r="J173" t="s">
        <v>5656</v>
      </c>
      <c r="K173">
        <v>8300000</v>
      </c>
      <c r="L173">
        <v>8900000</v>
      </c>
      <c r="M173">
        <v>2</v>
      </c>
      <c r="N173" t="s">
        <v>4439</v>
      </c>
      <c r="O173">
        <v>78.3</v>
      </c>
      <c r="P173" t="s">
        <v>6871</v>
      </c>
    </row>
    <row r="174" spans="1:16" x14ac:dyDescent="0.3">
      <c r="A174" t="s">
        <v>2250</v>
      </c>
      <c r="B174">
        <v>2019</v>
      </c>
      <c r="C174" t="s">
        <v>191</v>
      </c>
      <c r="D174" t="s">
        <v>5011</v>
      </c>
      <c r="E174" t="s">
        <v>5754</v>
      </c>
      <c r="F174" t="s">
        <v>143</v>
      </c>
      <c r="G174">
        <v>54000</v>
      </c>
      <c r="H174" t="s">
        <v>4180</v>
      </c>
      <c r="I174">
        <v>11700000</v>
      </c>
      <c r="J174" t="s">
        <v>5656</v>
      </c>
      <c r="K174">
        <v>11200000</v>
      </c>
      <c r="L174">
        <v>12300000</v>
      </c>
      <c r="M174">
        <v>17</v>
      </c>
      <c r="N174" t="s">
        <v>4290</v>
      </c>
      <c r="O174">
        <v>95</v>
      </c>
      <c r="P174" t="s">
        <v>6872</v>
      </c>
    </row>
    <row r="175" spans="1:16" x14ac:dyDescent="0.3">
      <c r="A175" t="s">
        <v>5755</v>
      </c>
      <c r="B175">
        <v>2017</v>
      </c>
      <c r="C175" t="s">
        <v>89</v>
      </c>
      <c r="D175" t="s">
        <v>5756</v>
      </c>
      <c r="E175" t="s">
        <v>5757</v>
      </c>
      <c r="F175" t="s">
        <v>161</v>
      </c>
      <c r="G175">
        <v>92800</v>
      </c>
      <c r="H175" t="s">
        <v>4180</v>
      </c>
      <c r="I175">
        <v>6600000</v>
      </c>
      <c r="J175" t="s">
        <v>5656</v>
      </c>
      <c r="K175">
        <v>6200000</v>
      </c>
      <c r="L175">
        <v>7010000</v>
      </c>
      <c r="M175" t="s">
        <v>4175</v>
      </c>
      <c r="N175" t="s">
        <v>4382</v>
      </c>
      <c r="O175">
        <v>44</v>
      </c>
      <c r="P175" t="s">
        <v>6873</v>
      </c>
    </row>
    <row r="176" spans="1:16" x14ac:dyDescent="0.3">
      <c r="A176" t="s">
        <v>412</v>
      </c>
      <c r="B176">
        <v>2024</v>
      </c>
      <c r="C176" t="s">
        <v>4184</v>
      </c>
      <c r="D176" t="s">
        <v>4228</v>
      </c>
      <c r="E176" t="s">
        <v>5758</v>
      </c>
      <c r="F176" t="s">
        <v>60</v>
      </c>
      <c r="G176">
        <v>30000</v>
      </c>
      <c r="H176" t="s">
        <v>4180</v>
      </c>
      <c r="I176">
        <v>14100000</v>
      </c>
      <c r="J176" t="s">
        <v>5656</v>
      </c>
      <c r="K176">
        <v>13600000</v>
      </c>
      <c r="L176">
        <v>14600000</v>
      </c>
      <c r="M176">
        <v>7</v>
      </c>
      <c r="N176" t="s">
        <v>4187</v>
      </c>
      <c r="O176">
        <v>84</v>
      </c>
      <c r="P176" t="s">
        <v>6874</v>
      </c>
    </row>
    <row r="177" spans="1:16" x14ac:dyDescent="0.3">
      <c r="A177" t="s">
        <v>411</v>
      </c>
      <c r="B177">
        <v>2018</v>
      </c>
      <c r="C177" t="s">
        <v>166</v>
      </c>
      <c r="D177" t="s">
        <v>4696</v>
      </c>
      <c r="E177" t="s">
        <v>5759</v>
      </c>
      <c r="F177" t="s">
        <v>143</v>
      </c>
      <c r="G177">
        <v>56000</v>
      </c>
      <c r="H177" t="s">
        <v>4180</v>
      </c>
      <c r="I177">
        <v>11200000</v>
      </c>
      <c r="J177" t="s">
        <v>5656</v>
      </c>
      <c r="K177">
        <v>10900000</v>
      </c>
      <c r="L177">
        <v>11600000</v>
      </c>
      <c r="M177">
        <v>6</v>
      </c>
      <c r="N177" t="s">
        <v>4402</v>
      </c>
      <c r="O177">
        <v>95</v>
      </c>
      <c r="P177" t="s">
        <v>6875</v>
      </c>
    </row>
    <row r="178" spans="1:16" x14ac:dyDescent="0.3">
      <c r="A178" t="s">
        <v>5262</v>
      </c>
      <c r="B178">
        <v>2019</v>
      </c>
      <c r="C178" t="s">
        <v>4097</v>
      </c>
      <c r="D178" t="s">
        <v>5760</v>
      </c>
      <c r="E178" t="s">
        <v>5761</v>
      </c>
      <c r="F178" t="s">
        <v>4636</v>
      </c>
      <c r="G178">
        <v>53000</v>
      </c>
      <c r="H178" t="s">
        <v>4180</v>
      </c>
      <c r="I178">
        <v>9400000</v>
      </c>
      <c r="J178" t="s">
        <v>5656</v>
      </c>
      <c r="K178">
        <v>9100000</v>
      </c>
      <c r="L178">
        <v>9700000</v>
      </c>
      <c r="M178">
        <v>9</v>
      </c>
      <c r="N178" t="s">
        <v>4248</v>
      </c>
      <c r="O178">
        <v>86.9</v>
      </c>
      <c r="P178" t="s">
        <v>6876</v>
      </c>
    </row>
    <row r="179" spans="1:16" x14ac:dyDescent="0.3">
      <c r="A179" t="s">
        <v>245</v>
      </c>
      <c r="B179">
        <v>2018</v>
      </c>
      <c r="C179" t="s">
        <v>62</v>
      </c>
      <c r="D179">
        <v>3008</v>
      </c>
      <c r="E179" t="s">
        <v>5762</v>
      </c>
      <c r="F179" t="s">
        <v>60</v>
      </c>
      <c r="G179">
        <v>96000</v>
      </c>
      <c r="H179" t="s">
        <v>4180</v>
      </c>
      <c r="I179">
        <v>12000000</v>
      </c>
      <c r="J179" t="s">
        <v>5656</v>
      </c>
      <c r="K179">
        <v>11400000</v>
      </c>
      <c r="L179">
        <v>12600000</v>
      </c>
      <c r="M179">
        <v>9</v>
      </c>
      <c r="N179" t="s">
        <v>4226</v>
      </c>
      <c r="O179">
        <v>75</v>
      </c>
      <c r="P179" t="s">
        <v>6877</v>
      </c>
    </row>
    <row r="180" spans="1:16" x14ac:dyDescent="0.3">
      <c r="A180" t="s">
        <v>403</v>
      </c>
      <c r="B180">
        <v>2021</v>
      </c>
      <c r="C180" t="s">
        <v>4184</v>
      </c>
      <c r="D180" t="s">
        <v>4185</v>
      </c>
      <c r="E180" t="s">
        <v>4792</v>
      </c>
      <c r="F180" t="s">
        <v>161</v>
      </c>
      <c r="G180">
        <v>47500</v>
      </c>
      <c r="H180" t="s">
        <v>4180</v>
      </c>
      <c r="I180">
        <v>7830000</v>
      </c>
      <c r="J180" t="s">
        <v>5656</v>
      </c>
      <c r="K180">
        <v>7560000</v>
      </c>
      <c r="L180">
        <v>8100000</v>
      </c>
      <c r="M180">
        <v>16</v>
      </c>
      <c r="N180" t="s">
        <v>4583</v>
      </c>
      <c r="O180">
        <v>85.2</v>
      </c>
      <c r="P180" t="s">
        <v>6878</v>
      </c>
    </row>
    <row r="181" spans="1:16" x14ac:dyDescent="0.3">
      <c r="A181" t="s">
        <v>405</v>
      </c>
      <c r="B181">
        <v>2021</v>
      </c>
      <c r="C181" t="s">
        <v>89</v>
      </c>
      <c r="D181" t="s">
        <v>4423</v>
      </c>
      <c r="E181" t="s">
        <v>4424</v>
      </c>
      <c r="F181" t="s">
        <v>60</v>
      </c>
      <c r="G181">
        <v>40252</v>
      </c>
      <c r="H181" t="s">
        <v>4180</v>
      </c>
      <c r="I181">
        <v>8400000</v>
      </c>
      <c r="J181" t="s">
        <v>5656</v>
      </c>
      <c r="K181">
        <v>8100000</v>
      </c>
      <c r="L181">
        <v>8700000</v>
      </c>
      <c r="M181">
        <v>36</v>
      </c>
      <c r="N181" t="s">
        <v>4583</v>
      </c>
      <c r="O181">
        <v>81.599999999999994</v>
      </c>
      <c r="P181" t="s">
        <v>6879</v>
      </c>
    </row>
    <row r="182" spans="1:16" x14ac:dyDescent="0.3">
      <c r="A182" t="s">
        <v>5265</v>
      </c>
      <c r="B182">
        <v>2023</v>
      </c>
      <c r="C182" t="s">
        <v>188</v>
      </c>
      <c r="D182" t="s">
        <v>5763</v>
      </c>
      <c r="E182" t="s">
        <v>5764</v>
      </c>
      <c r="F182" t="s">
        <v>60</v>
      </c>
      <c r="G182">
        <v>21000</v>
      </c>
      <c r="H182" t="s">
        <v>4180</v>
      </c>
      <c r="I182">
        <v>12400000</v>
      </c>
      <c r="J182" t="s">
        <v>5656</v>
      </c>
      <c r="K182">
        <v>11400000</v>
      </c>
      <c r="L182">
        <v>13300000</v>
      </c>
      <c r="M182" t="s">
        <v>4175</v>
      </c>
      <c r="N182" t="s">
        <v>4219</v>
      </c>
      <c r="O182">
        <v>82.7</v>
      </c>
      <c r="P182" t="s">
        <v>6880</v>
      </c>
    </row>
    <row r="183" spans="1:16" x14ac:dyDescent="0.3">
      <c r="A183" t="s">
        <v>185</v>
      </c>
      <c r="B183">
        <v>2021</v>
      </c>
      <c r="C183" t="s">
        <v>131</v>
      </c>
      <c r="D183" t="s">
        <v>5682</v>
      </c>
      <c r="E183" t="s">
        <v>5765</v>
      </c>
      <c r="F183" t="s">
        <v>43</v>
      </c>
      <c r="G183">
        <v>28500</v>
      </c>
      <c r="H183" t="s">
        <v>4180</v>
      </c>
      <c r="I183">
        <v>18300000</v>
      </c>
      <c r="J183" t="s">
        <v>5656</v>
      </c>
      <c r="K183">
        <v>17700000</v>
      </c>
      <c r="L183">
        <v>19000000</v>
      </c>
      <c r="M183">
        <v>3</v>
      </c>
      <c r="N183" t="s">
        <v>4219</v>
      </c>
      <c r="O183">
        <v>86</v>
      </c>
      <c r="P183" t="s">
        <v>6881</v>
      </c>
    </row>
    <row r="184" spans="1:16" x14ac:dyDescent="0.3">
      <c r="A184" t="s">
        <v>5266</v>
      </c>
      <c r="B184">
        <v>2025</v>
      </c>
      <c r="C184" t="s">
        <v>50</v>
      </c>
      <c r="D184">
        <v>500</v>
      </c>
      <c r="E184" t="s">
        <v>5766</v>
      </c>
      <c r="F184" t="s">
        <v>4172</v>
      </c>
      <c r="G184">
        <v>5100</v>
      </c>
      <c r="H184" t="s">
        <v>4180</v>
      </c>
      <c r="I184">
        <v>11300000</v>
      </c>
      <c r="J184" t="s">
        <v>5656</v>
      </c>
      <c r="K184">
        <v>10900000</v>
      </c>
      <c r="L184">
        <v>11700000</v>
      </c>
      <c r="M184">
        <v>2</v>
      </c>
      <c r="N184" t="s">
        <v>4187</v>
      </c>
      <c r="O184">
        <v>92.7</v>
      </c>
      <c r="P184" t="s">
        <v>6882</v>
      </c>
    </row>
    <row r="185" spans="1:16" x14ac:dyDescent="0.3">
      <c r="A185" t="s">
        <v>5267</v>
      </c>
      <c r="B185">
        <v>2019</v>
      </c>
      <c r="C185" t="s">
        <v>137</v>
      </c>
      <c r="D185" t="s">
        <v>5767</v>
      </c>
      <c r="E185" t="s">
        <v>5768</v>
      </c>
      <c r="F185" t="s">
        <v>161</v>
      </c>
      <c r="G185">
        <v>96514</v>
      </c>
      <c r="H185" t="s">
        <v>4180</v>
      </c>
      <c r="I185">
        <v>12100000</v>
      </c>
      <c r="J185" t="s">
        <v>5656</v>
      </c>
      <c r="K185">
        <v>11700000</v>
      </c>
      <c r="L185">
        <v>12600000</v>
      </c>
      <c r="M185">
        <v>5</v>
      </c>
      <c r="N185" t="s">
        <v>4382</v>
      </c>
      <c r="O185">
        <v>85.3</v>
      </c>
      <c r="P185" t="s">
        <v>6883</v>
      </c>
    </row>
    <row r="186" spans="1:16" x14ac:dyDescent="0.3">
      <c r="A186" t="s">
        <v>133</v>
      </c>
      <c r="B186">
        <v>2022</v>
      </c>
      <c r="C186" t="s">
        <v>4184</v>
      </c>
      <c r="D186" t="s">
        <v>4185</v>
      </c>
      <c r="E186" t="s">
        <v>4792</v>
      </c>
      <c r="F186" t="s">
        <v>43</v>
      </c>
      <c r="G186">
        <v>47000</v>
      </c>
      <c r="H186" t="s">
        <v>4180</v>
      </c>
      <c r="I186">
        <v>8200000</v>
      </c>
      <c r="J186" t="s">
        <v>5656</v>
      </c>
      <c r="K186">
        <v>7890000</v>
      </c>
      <c r="L186">
        <v>8500000</v>
      </c>
      <c r="M186">
        <v>20</v>
      </c>
      <c r="N186" t="s">
        <v>4275</v>
      </c>
      <c r="O186">
        <v>87.3</v>
      </c>
      <c r="P186" t="s">
        <v>6884</v>
      </c>
    </row>
    <row r="187" spans="1:16" x14ac:dyDescent="0.3">
      <c r="A187" t="s">
        <v>5769</v>
      </c>
      <c r="B187">
        <v>2015</v>
      </c>
      <c r="C187" t="s">
        <v>191</v>
      </c>
      <c r="D187" t="s">
        <v>5770</v>
      </c>
      <c r="E187" t="s">
        <v>5754</v>
      </c>
      <c r="F187" t="s">
        <v>143</v>
      </c>
      <c r="G187">
        <v>89000</v>
      </c>
      <c r="H187" t="s">
        <v>4180</v>
      </c>
      <c r="I187">
        <v>8200000</v>
      </c>
      <c r="J187" t="s">
        <v>5656</v>
      </c>
      <c r="K187">
        <v>7820000</v>
      </c>
      <c r="L187">
        <v>8700000</v>
      </c>
      <c r="M187">
        <v>8</v>
      </c>
      <c r="N187" t="s">
        <v>4192</v>
      </c>
      <c r="O187">
        <v>63.1</v>
      </c>
      <c r="P187" t="s">
        <v>6885</v>
      </c>
    </row>
    <row r="188" spans="1:16" x14ac:dyDescent="0.3">
      <c r="A188" t="s">
        <v>408</v>
      </c>
      <c r="B188">
        <v>2023</v>
      </c>
      <c r="C188" t="s">
        <v>24</v>
      </c>
      <c r="D188" t="s">
        <v>4572</v>
      </c>
      <c r="E188" t="s">
        <v>5697</v>
      </c>
      <c r="F188" t="s">
        <v>43</v>
      </c>
      <c r="G188">
        <v>20000</v>
      </c>
      <c r="H188" t="s">
        <v>4180</v>
      </c>
      <c r="I188">
        <v>28500000</v>
      </c>
      <c r="J188" t="s">
        <v>5656</v>
      </c>
      <c r="K188">
        <v>27600000</v>
      </c>
      <c r="L188">
        <v>29500000</v>
      </c>
      <c r="M188">
        <v>10</v>
      </c>
      <c r="N188" t="s">
        <v>4734</v>
      </c>
      <c r="O188">
        <v>74.599999999999994</v>
      </c>
      <c r="P188" t="s">
        <v>6886</v>
      </c>
    </row>
    <row r="189" spans="1:16" x14ac:dyDescent="0.3">
      <c r="A189" t="s">
        <v>198</v>
      </c>
      <c r="B189">
        <v>2024</v>
      </c>
      <c r="C189" t="s">
        <v>199</v>
      </c>
      <c r="D189" t="s">
        <v>5654</v>
      </c>
      <c r="E189" t="s">
        <v>5771</v>
      </c>
      <c r="F189" t="s">
        <v>143</v>
      </c>
      <c r="G189">
        <v>21178</v>
      </c>
      <c r="H189" t="s">
        <v>4180</v>
      </c>
      <c r="I189">
        <v>18800000</v>
      </c>
      <c r="J189" t="s">
        <v>5656</v>
      </c>
      <c r="K189">
        <v>18200000</v>
      </c>
      <c r="L189">
        <v>19500000</v>
      </c>
      <c r="M189">
        <v>17</v>
      </c>
      <c r="N189" t="s">
        <v>4187</v>
      </c>
      <c r="O189">
        <v>78.400000000000006</v>
      </c>
      <c r="P189" t="s">
        <v>6887</v>
      </c>
    </row>
    <row r="190" spans="1:16" x14ac:dyDescent="0.3">
      <c r="A190" t="s">
        <v>5269</v>
      </c>
      <c r="B190">
        <v>2018</v>
      </c>
      <c r="C190" t="s">
        <v>85</v>
      </c>
      <c r="D190" t="s">
        <v>5772</v>
      </c>
      <c r="E190" t="s">
        <v>5773</v>
      </c>
      <c r="F190" t="s">
        <v>43</v>
      </c>
      <c r="G190">
        <v>82000</v>
      </c>
      <c r="H190" t="s">
        <v>4180</v>
      </c>
      <c r="I190">
        <v>8300000</v>
      </c>
      <c r="J190" t="s">
        <v>5656</v>
      </c>
      <c r="K190">
        <v>7960000</v>
      </c>
      <c r="L190">
        <v>8700000</v>
      </c>
      <c r="M190" t="s">
        <v>4175</v>
      </c>
      <c r="N190" t="s">
        <v>4583</v>
      </c>
      <c r="O190">
        <v>83</v>
      </c>
      <c r="P190" t="s">
        <v>6888</v>
      </c>
    </row>
    <row r="191" spans="1:16" x14ac:dyDescent="0.3">
      <c r="A191" t="s">
        <v>1007</v>
      </c>
      <c r="B191">
        <v>2023</v>
      </c>
      <c r="C191" t="s">
        <v>62</v>
      </c>
      <c r="D191" t="s">
        <v>4446</v>
      </c>
      <c r="E191" t="s">
        <v>5774</v>
      </c>
      <c r="F191" t="s">
        <v>143</v>
      </c>
      <c r="G191">
        <v>97500</v>
      </c>
      <c r="H191" t="s">
        <v>4180</v>
      </c>
      <c r="I191">
        <v>13800000</v>
      </c>
      <c r="J191" t="s">
        <v>5656</v>
      </c>
      <c r="K191">
        <v>13300000</v>
      </c>
      <c r="L191">
        <v>14400000</v>
      </c>
      <c r="M191">
        <v>2</v>
      </c>
      <c r="N191" t="s">
        <v>4257</v>
      </c>
      <c r="O191">
        <v>63.9</v>
      </c>
      <c r="P191" t="s">
        <v>6889</v>
      </c>
    </row>
    <row r="192" spans="1:16" x14ac:dyDescent="0.3">
      <c r="A192" t="s">
        <v>1180</v>
      </c>
      <c r="B192">
        <v>2022</v>
      </c>
      <c r="C192" t="s">
        <v>24</v>
      </c>
      <c r="D192" t="s">
        <v>4369</v>
      </c>
      <c r="E192" t="s">
        <v>5718</v>
      </c>
      <c r="F192" t="s">
        <v>43</v>
      </c>
      <c r="G192">
        <v>83740</v>
      </c>
      <c r="H192" t="s">
        <v>4180</v>
      </c>
      <c r="I192">
        <v>34200000</v>
      </c>
      <c r="J192" t="s">
        <v>5656</v>
      </c>
      <c r="K192">
        <v>32500000</v>
      </c>
      <c r="L192">
        <v>35900000</v>
      </c>
      <c r="M192">
        <v>53</v>
      </c>
      <c r="N192" t="s">
        <v>5775</v>
      </c>
      <c r="O192">
        <v>68.3</v>
      </c>
      <c r="P192" t="s">
        <v>6890</v>
      </c>
    </row>
    <row r="193" spans="1:16" x14ac:dyDescent="0.3">
      <c r="A193" t="s">
        <v>3993</v>
      </c>
      <c r="B193">
        <v>2024</v>
      </c>
      <c r="C193" t="s">
        <v>188</v>
      </c>
      <c r="D193" t="s">
        <v>5674</v>
      </c>
      <c r="E193" t="s">
        <v>5776</v>
      </c>
      <c r="F193" t="s">
        <v>161</v>
      </c>
      <c r="G193">
        <v>58500</v>
      </c>
      <c r="H193" t="s">
        <v>4180</v>
      </c>
      <c r="I193">
        <v>28400000</v>
      </c>
      <c r="J193" t="s">
        <v>5656</v>
      </c>
      <c r="K193">
        <v>27300000</v>
      </c>
      <c r="L193">
        <v>29400000</v>
      </c>
      <c r="M193" t="s">
        <v>4175</v>
      </c>
      <c r="N193" t="s">
        <v>4280</v>
      </c>
      <c r="O193">
        <v>80</v>
      </c>
      <c r="P193" t="s">
        <v>6891</v>
      </c>
    </row>
    <row r="194" spans="1:16" x14ac:dyDescent="0.3">
      <c r="A194" t="s">
        <v>187</v>
      </c>
      <c r="B194">
        <v>2021</v>
      </c>
      <c r="C194" t="s">
        <v>188</v>
      </c>
      <c r="D194" t="s">
        <v>4972</v>
      </c>
      <c r="E194" t="s">
        <v>4973</v>
      </c>
      <c r="F194" t="s">
        <v>43</v>
      </c>
      <c r="G194">
        <v>61681</v>
      </c>
      <c r="H194" t="s">
        <v>4180</v>
      </c>
      <c r="I194">
        <v>6900000</v>
      </c>
      <c r="J194" t="s">
        <v>5656</v>
      </c>
      <c r="K194">
        <v>6650000</v>
      </c>
      <c r="L194">
        <v>7150000</v>
      </c>
      <c r="M194">
        <v>5</v>
      </c>
      <c r="N194" t="s">
        <v>4439</v>
      </c>
      <c r="O194">
        <v>95</v>
      </c>
      <c r="P194" t="s">
        <v>6892</v>
      </c>
    </row>
    <row r="195" spans="1:16" x14ac:dyDescent="0.3">
      <c r="A195" t="s">
        <v>5268</v>
      </c>
      <c r="B195">
        <v>2022</v>
      </c>
      <c r="C195" t="s">
        <v>166</v>
      </c>
      <c r="D195" t="s">
        <v>5777</v>
      </c>
      <c r="E195" t="s">
        <v>5778</v>
      </c>
      <c r="F195" t="s">
        <v>161</v>
      </c>
      <c r="G195">
        <v>35000</v>
      </c>
      <c r="H195" t="s">
        <v>4180</v>
      </c>
      <c r="I195">
        <v>10700000</v>
      </c>
      <c r="J195" t="s">
        <v>5656</v>
      </c>
      <c r="K195">
        <v>10000000</v>
      </c>
      <c r="L195">
        <v>11400000</v>
      </c>
      <c r="M195">
        <v>13</v>
      </c>
      <c r="N195" t="s">
        <v>4382</v>
      </c>
      <c r="O195">
        <v>83.7</v>
      </c>
      <c r="P195" t="s">
        <v>6893</v>
      </c>
    </row>
    <row r="196" spans="1:16" x14ac:dyDescent="0.3">
      <c r="A196" t="s">
        <v>5779</v>
      </c>
      <c r="B196">
        <v>2024</v>
      </c>
      <c r="C196" t="s">
        <v>36</v>
      </c>
      <c r="D196" t="s">
        <v>4400</v>
      </c>
      <c r="E196" t="s">
        <v>5780</v>
      </c>
      <c r="F196" t="s">
        <v>43</v>
      </c>
      <c r="G196">
        <v>24000</v>
      </c>
      <c r="H196" t="s">
        <v>4180</v>
      </c>
      <c r="I196">
        <v>9200000</v>
      </c>
      <c r="J196" t="s">
        <v>5656</v>
      </c>
      <c r="K196">
        <v>8900000</v>
      </c>
      <c r="L196">
        <v>9500000</v>
      </c>
      <c r="M196">
        <v>16</v>
      </c>
      <c r="N196" t="s">
        <v>4552</v>
      </c>
      <c r="O196">
        <v>80.099999999999994</v>
      </c>
      <c r="P196" t="s">
        <v>6894</v>
      </c>
    </row>
    <row r="197" spans="1:16" x14ac:dyDescent="0.3">
      <c r="A197" t="s">
        <v>410</v>
      </c>
      <c r="B197">
        <v>2024</v>
      </c>
      <c r="C197" t="s">
        <v>194</v>
      </c>
      <c r="D197">
        <v>700</v>
      </c>
      <c r="E197" t="s">
        <v>4822</v>
      </c>
      <c r="F197" t="s">
        <v>94</v>
      </c>
      <c r="G197">
        <v>29000</v>
      </c>
      <c r="H197" t="s">
        <v>4180</v>
      </c>
      <c r="I197">
        <v>12800000</v>
      </c>
      <c r="J197" t="s">
        <v>5656</v>
      </c>
      <c r="K197">
        <v>12200000</v>
      </c>
      <c r="L197">
        <v>13400000</v>
      </c>
      <c r="M197">
        <v>3</v>
      </c>
      <c r="N197" t="s">
        <v>4219</v>
      </c>
      <c r="O197">
        <v>83.2</v>
      </c>
      <c r="P197" t="s">
        <v>6895</v>
      </c>
    </row>
    <row r="198" spans="1:16" x14ac:dyDescent="0.3">
      <c r="A198" t="s">
        <v>5271</v>
      </c>
      <c r="B198">
        <v>2023</v>
      </c>
      <c r="C198" t="s">
        <v>89</v>
      </c>
      <c r="D198" t="s">
        <v>5207</v>
      </c>
      <c r="E198" t="s">
        <v>5208</v>
      </c>
      <c r="F198" t="s">
        <v>143</v>
      </c>
      <c r="G198">
        <v>20000</v>
      </c>
      <c r="H198" t="s">
        <v>4180</v>
      </c>
      <c r="I198">
        <v>9300000</v>
      </c>
      <c r="J198" t="s">
        <v>5656</v>
      </c>
      <c r="K198">
        <v>8900000</v>
      </c>
      <c r="L198">
        <v>9600000</v>
      </c>
      <c r="M198">
        <v>41</v>
      </c>
      <c r="N198" t="s">
        <v>4439</v>
      </c>
      <c r="O198">
        <v>77.599999999999994</v>
      </c>
      <c r="P198" t="s">
        <v>6896</v>
      </c>
    </row>
    <row r="199" spans="1:16" x14ac:dyDescent="0.3">
      <c r="A199" t="s">
        <v>5781</v>
      </c>
      <c r="B199">
        <v>2025</v>
      </c>
      <c r="C199" t="s">
        <v>62</v>
      </c>
      <c r="D199" t="s">
        <v>4198</v>
      </c>
      <c r="E199" t="s">
        <v>4808</v>
      </c>
      <c r="F199" t="s">
        <v>4172</v>
      </c>
      <c r="G199">
        <v>4516</v>
      </c>
      <c r="H199" t="s">
        <v>4180</v>
      </c>
      <c r="I199">
        <v>24400000</v>
      </c>
      <c r="J199" t="s">
        <v>5656</v>
      </c>
      <c r="K199">
        <v>23400000</v>
      </c>
      <c r="L199">
        <v>25400000</v>
      </c>
      <c r="M199" t="s">
        <v>4175</v>
      </c>
      <c r="N199" t="s">
        <v>5139</v>
      </c>
      <c r="O199">
        <v>90.7</v>
      </c>
      <c r="P199" t="s">
        <v>6897</v>
      </c>
    </row>
    <row r="200" spans="1:16" x14ac:dyDescent="0.3">
      <c r="A200" t="s">
        <v>5782</v>
      </c>
      <c r="B200">
        <v>2015</v>
      </c>
      <c r="C200" t="s">
        <v>4184</v>
      </c>
      <c r="D200" t="s">
        <v>4185</v>
      </c>
      <c r="E200" t="s">
        <v>5783</v>
      </c>
      <c r="F200" t="s">
        <v>43</v>
      </c>
      <c r="G200">
        <v>54000</v>
      </c>
      <c r="H200" t="s">
        <v>4180</v>
      </c>
      <c r="I200">
        <v>4670000</v>
      </c>
      <c r="J200" t="s">
        <v>5656</v>
      </c>
      <c r="K200">
        <v>4330000</v>
      </c>
      <c r="L200">
        <v>5020000</v>
      </c>
      <c r="M200">
        <v>14</v>
      </c>
      <c r="N200" t="s">
        <v>4552</v>
      </c>
      <c r="O200">
        <v>65.900000000000006</v>
      </c>
      <c r="P200" t="s">
        <v>6898</v>
      </c>
    </row>
    <row r="201" spans="1:16" x14ac:dyDescent="0.3">
      <c r="A201" t="s">
        <v>5272</v>
      </c>
      <c r="B201">
        <v>2021</v>
      </c>
      <c r="C201" t="s">
        <v>250</v>
      </c>
      <c r="D201" t="s">
        <v>5784</v>
      </c>
      <c r="E201" t="s">
        <v>5785</v>
      </c>
      <c r="F201" t="s">
        <v>143</v>
      </c>
      <c r="G201">
        <v>89000</v>
      </c>
      <c r="H201" t="s">
        <v>4180</v>
      </c>
      <c r="I201">
        <v>16600000</v>
      </c>
      <c r="J201" t="s">
        <v>5656</v>
      </c>
      <c r="K201">
        <v>16000000</v>
      </c>
      <c r="L201">
        <v>17200000</v>
      </c>
      <c r="M201">
        <v>6</v>
      </c>
      <c r="N201" t="s">
        <v>4219</v>
      </c>
      <c r="O201">
        <v>90.8</v>
      </c>
      <c r="P201" t="s">
        <v>6899</v>
      </c>
    </row>
    <row r="202" spans="1:16" x14ac:dyDescent="0.3">
      <c r="A202" t="s">
        <v>5715</v>
      </c>
      <c r="B202">
        <v>2019</v>
      </c>
      <c r="C202" t="s">
        <v>89</v>
      </c>
      <c r="D202" t="s">
        <v>4779</v>
      </c>
      <c r="E202" t="s">
        <v>5716</v>
      </c>
      <c r="F202" t="s">
        <v>43</v>
      </c>
      <c r="G202">
        <v>102000</v>
      </c>
      <c r="H202" t="s">
        <v>4180</v>
      </c>
      <c r="I202">
        <v>7780000</v>
      </c>
      <c r="J202" t="s">
        <v>5656</v>
      </c>
      <c r="K202">
        <v>7450000</v>
      </c>
      <c r="L202">
        <v>8100000</v>
      </c>
      <c r="M202">
        <v>2</v>
      </c>
      <c r="N202" t="s">
        <v>4200</v>
      </c>
      <c r="O202">
        <v>64.900000000000006</v>
      </c>
      <c r="P202" t="s">
        <v>6900</v>
      </c>
    </row>
    <row r="203" spans="1:16" x14ac:dyDescent="0.3">
      <c r="A203" t="s">
        <v>4169</v>
      </c>
      <c r="B203">
        <v>2025</v>
      </c>
      <c r="C203" t="s">
        <v>154</v>
      </c>
      <c r="D203" t="s">
        <v>4170</v>
      </c>
      <c r="E203" t="s">
        <v>4171</v>
      </c>
      <c r="F203" t="s">
        <v>4172</v>
      </c>
      <c r="G203">
        <v>500</v>
      </c>
      <c r="H203" t="s">
        <v>4173</v>
      </c>
      <c r="I203">
        <v>13500000</v>
      </c>
      <c r="J203" t="s">
        <v>4174</v>
      </c>
      <c r="K203">
        <v>13000000</v>
      </c>
      <c r="L203">
        <v>13900000</v>
      </c>
      <c r="M203" t="s">
        <v>4175</v>
      </c>
      <c r="N203" t="s">
        <v>4176</v>
      </c>
      <c r="O203">
        <v>80.2</v>
      </c>
      <c r="P203" t="s">
        <v>4177</v>
      </c>
    </row>
    <row r="204" spans="1:16" x14ac:dyDescent="0.3">
      <c r="A204" t="s">
        <v>446</v>
      </c>
      <c r="B204">
        <v>2023</v>
      </c>
      <c r="C204" t="s">
        <v>36</v>
      </c>
      <c r="D204" t="s">
        <v>4178</v>
      </c>
      <c r="E204" t="s">
        <v>4179</v>
      </c>
      <c r="F204" t="s">
        <v>173</v>
      </c>
      <c r="G204">
        <v>60000</v>
      </c>
      <c r="H204" t="s">
        <v>4180</v>
      </c>
      <c r="I204">
        <v>13600000</v>
      </c>
      <c r="J204" t="s">
        <v>4174</v>
      </c>
      <c r="K204">
        <v>13100000</v>
      </c>
      <c r="L204">
        <v>14100000</v>
      </c>
      <c r="M204">
        <v>29</v>
      </c>
      <c r="N204" t="s">
        <v>4181</v>
      </c>
      <c r="O204">
        <v>68</v>
      </c>
      <c r="P204" t="s">
        <v>4182</v>
      </c>
    </row>
    <row r="205" spans="1:16" x14ac:dyDescent="0.3">
      <c r="A205" t="s">
        <v>4183</v>
      </c>
      <c r="B205">
        <v>2024</v>
      </c>
      <c r="C205" t="s">
        <v>4184</v>
      </c>
      <c r="D205" t="s">
        <v>4185</v>
      </c>
      <c r="E205" t="s">
        <v>4186</v>
      </c>
      <c r="F205" t="s">
        <v>94</v>
      </c>
      <c r="G205">
        <v>11200</v>
      </c>
      <c r="H205" t="s">
        <v>4180</v>
      </c>
      <c r="I205">
        <v>10200000</v>
      </c>
      <c r="J205" t="s">
        <v>4174</v>
      </c>
      <c r="K205">
        <v>9800000</v>
      </c>
      <c r="L205">
        <v>10600000</v>
      </c>
      <c r="M205">
        <v>16</v>
      </c>
      <c r="N205" t="s">
        <v>4187</v>
      </c>
      <c r="O205">
        <v>81</v>
      </c>
      <c r="P205" t="s">
        <v>4188</v>
      </c>
    </row>
    <row r="206" spans="1:16" x14ac:dyDescent="0.3">
      <c r="A206" t="s">
        <v>4189</v>
      </c>
      <c r="B206">
        <v>2024</v>
      </c>
      <c r="C206" t="s">
        <v>24</v>
      </c>
      <c r="D206" t="s">
        <v>4190</v>
      </c>
      <c r="E206" t="s">
        <v>4191</v>
      </c>
      <c r="F206" t="s">
        <v>43</v>
      </c>
      <c r="G206">
        <v>42700</v>
      </c>
      <c r="H206" t="s">
        <v>4180</v>
      </c>
      <c r="I206">
        <v>16100000</v>
      </c>
      <c r="J206" t="s">
        <v>4174</v>
      </c>
      <c r="K206">
        <v>15600000</v>
      </c>
      <c r="L206">
        <v>16700000</v>
      </c>
      <c r="M206">
        <v>26</v>
      </c>
      <c r="N206" t="s">
        <v>4192</v>
      </c>
      <c r="O206">
        <v>76.7</v>
      </c>
      <c r="P206" t="s">
        <v>4193</v>
      </c>
    </row>
    <row r="207" spans="1:16" x14ac:dyDescent="0.3">
      <c r="A207" t="s">
        <v>4124</v>
      </c>
      <c r="B207">
        <v>2024</v>
      </c>
      <c r="C207" t="s">
        <v>137</v>
      </c>
      <c r="D207" t="s">
        <v>4194</v>
      </c>
      <c r="E207" t="s">
        <v>4195</v>
      </c>
      <c r="F207" t="s">
        <v>143</v>
      </c>
      <c r="G207">
        <v>20000</v>
      </c>
      <c r="H207" t="s">
        <v>4180</v>
      </c>
      <c r="I207">
        <v>24100000</v>
      </c>
      <c r="J207" t="s">
        <v>4174</v>
      </c>
      <c r="K207">
        <v>22500000</v>
      </c>
      <c r="L207">
        <v>25800000</v>
      </c>
      <c r="M207">
        <v>5</v>
      </c>
      <c r="N207" t="s">
        <v>4196</v>
      </c>
      <c r="O207">
        <v>59.6</v>
      </c>
      <c r="P207" t="s">
        <v>4197</v>
      </c>
    </row>
    <row r="208" spans="1:16" x14ac:dyDescent="0.3">
      <c r="A208" t="s">
        <v>4127</v>
      </c>
      <c r="B208">
        <v>2024</v>
      </c>
      <c r="C208" t="s">
        <v>62</v>
      </c>
      <c r="D208" t="s">
        <v>4198</v>
      </c>
      <c r="E208" t="s">
        <v>4199</v>
      </c>
      <c r="F208" t="s">
        <v>94</v>
      </c>
      <c r="G208">
        <v>23000</v>
      </c>
      <c r="H208" t="s">
        <v>4180</v>
      </c>
      <c r="I208">
        <v>16200000</v>
      </c>
      <c r="J208" t="s">
        <v>4174</v>
      </c>
      <c r="K208">
        <v>15300000</v>
      </c>
      <c r="L208">
        <v>17000000</v>
      </c>
      <c r="M208">
        <v>48</v>
      </c>
      <c r="N208" t="s">
        <v>4200</v>
      </c>
      <c r="O208">
        <v>70.599999999999994</v>
      </c>
      <c r="P208" t="s">
        <v>4201</v>
      </c>
    </row>
    <row r="209" spans="1:16" x14ac:dyDescent="0.3">
      <c r="A209" t="s">
        <v>4172</v>
      </c>
      <c r="B209">
        <v>2025</v>
      </c>
      <c r="C209" t="s">
        <v>137</v>
      </c>
      <c r="D209" t="s">
        <v>4202</v>
      </c>
      <c r="E209" t="s">
        <v>4203</v>
      </c>
      <c r="F209" t="s">
        <v>4172</v>
      </c>
      <c r="G209">
        <v>10000</v>
      </c>
      <c r="H209" t="s">
        <v>4180</v>
      </c>
      <c r="I209">
        <v>29500000</v>
      </c>
      <c r="J209" t="s">
        <v>4174</v>
      </c>
      <c r="K209">
        <v>28500000</v>
      </c>
      <c r="L209">
        <v>30600000</v>
      </c>
      <c r="M209">
        <v>3</v>
      </c>
      <c r="N209" t="s">
        <v>4204</v>
      </c>
      <c r="O209">
        <v>79.8</v>
      </c>
      <c r="P209" t="s">
        <v>4205</v>
      </c>
    </row>
    <row r="210" spans="1:16" x14ac:dyDescent="0.3">
      <c r="A210" t="s">
        <v>4206</v>
      </c>
      <c r="B210">
        <v>2022</v>
      </c>
      <c r="C210" t="s">
        <v>62</v>
      </c>
      <c r="D210" t="s">
        <v>4207</v>
      </c>
      <c r="E210" t="s">
        <v>4208</v>
      </c>
      <c r="F210" t="s">
        <v>43</v>
      </c>
      <c r="G210">
        <v>91700</v>
      </c>
      <c r="H210" t="s">
        <v>4180</v>
      </c>
      <c r="I210">
        <v>13300000</v>
      </c>
      <c r="J210" t="s">
        <v>4174</v>
      </c>
      <c r="K210">
        <v>12800000</v>
      </c>
      <c r="L210">
        <v>13900000</v>
      </c>
      <c r="M210">
        <v>37</v>
      </c>
      <c r="N210" t="s">
        <v>4200</v>
      </c>
      <c r="O210">
        <v>65.900000000000006</v>
      </c>
      <c r="P210" t="s">
        <v>4209</v>
      </c>
    </row>
    <row r="211" spans="1:16" x14ac:dyDescent="0.3">
      <c r="A211" t="s">
        <v>4210</v>
      </c>
      <c r="B211">
        <v>2021</v>
      </c>
      <c r="C211" t="s">
        <v>191</v>
      </c>
      <c r="D211" t="s">
        <v>4211</v>
      </c>
      <c r="E211" t="s">
        <v>4212</v>
      </c>
      <c r="F211" t="s">
        <v>161</v>
      </c>
      <c r="G211">
        <v>57500</v>
      </c>
      <c r="H211" t="s">
        <v>4180</v>
      </c>
      <c r="I211">
        <v>16400000</v>
      </c>
      <c r="J211" t="s">
        <v>4174</v>
      </c>
      <c r="K211">
        <v>15600000</v>
      </c>
      <c r="L211">
        <v>17300000</v>
      </c>
      <c r="M211">
        <v>9</v>
      </c>
      <c r="N211" t="s">
        <v>4213</v>
      </c>
      <c r="O211">
        <v>80.2</v>
      </c>
      <c r="P211" t="s">
        <v>4214</v>
      </c>
    </row>
    <row r="212" spans="1:16" x14ac:dyDescent="0.3">
      <c r="A212" t="s">
        <v>4215</v>
      </c>
      <c r="B212">
        <v>2022</v>
      </c>
      <c r="C212" t="s">
        <v>4216</v>
      </c>
      <c r="D212" t="s">
        <v>4217</v>
      </c>
      <c r="E212" t="s">
        <v>4218</v>
      </c>
      <c r="F212" t="s">
        <v>43</v>
      </c>
      <c r="G212">
        <v>79000</v>
      </c>
      <c r="H212" t="s">
        <v>4180</v>
      </c>
      <c r="I212">
        <v>12800000</v>
      </c>
      <c r="J212" t="s">
        <v>4174</v>
      </c>
      <c r="K212">
        <v>12300000</v>
      </c>
      <c r="L212">
        <v>13300000</v>
      </c>
      <c r="M212">
        <v>4</v>
      </c>
      <c r="N212" t="s">
        <v>4219</v>
      </c>
      <c r="O212">
        <v>76.7</v>
      </c>
      <c r="P212" t="s">
        <v>4220</v>
      </c>
    </row>
    <row r="213" spans="1:16" x14ac:dyDescent="0.3">
      <c r="A213" t="s">
        <v>84</v>
      </c>
      <c r="B213">
        <v>2023</v>
      </c>
      <c r="C213" t="s">
        <v>85</v>
      </c>
      <c r="D213" t="s">
        <v>4221</v>
      </c>
      <c r="E213" t="s">
        <v>4222</v>
      </c>
      <c r="F213" t="s">
        <v>143</v>
      </c>
      <c r="G213">
        <v>18000</v>
      </c>
      <c r="H213" t="s">
        <v>4180</v>
      </c>
      <c r="I213">
        <v>31400000</v>
      </c>
      <c r="J213" t="s">
        <v>4174</v>
      </c>
      <c r="K213">
        <v>29900000</v>
      </c>
      <c r="L213">
        <v>32800000</v>
      </c>
      <c r="M213">
        <v>6</v>
      </c>
      <c r="N213" t="s">
        <v>4223</v>
      </c>
      <c r="O213">
        <v>73.7</v>
      </c>
      <c r="P213" t="s">
        <v>4224</v>
      </c>
    </row>
    <row r="214" spans="1:16" x14ac:dyDescent="0.3">
      <c r="A214" t="s">
        <v>4130</v>
      </c>
      <c r="B214">
        <v>2025</v>
      </c>
      <c r="C214" t="s">
        <v>62</v>
      </c>
      <c r="D214">
        <v>308</v>
      </c>
      <c r="E214" t="s">
        <v>4225</v>
      </c>
      <c r="F214" t="s">
        <v>143</v>
      </c>
      <c r="G214">
        <v>20300</v>
      </c>
      <c r="H214" t="s">
        <v>4180</v>
      </c>
      <c r="I214">
        <v>19800000</v>
      </c>
      <c r="J214" t="s">
        <v>4174</v>
      </c>
      <c r="K214">
        <v>19100000</v>
      </c>
      <c r="L214">
        <v>20500000</v>
      </c>
      <c r="M214">
        <v>8</v>
      </c>
      <c r="N214" t="s">
        <v>4226</v>
      </c>
      <c r="O214">
        <v>81.2</v>
      </c>
      <c r="P214" t="s">
        <v>4227</v>
      </c>
    </row>
    <row r="215" spans="1:16" x14ac:dyDescent="0.3">
      <c r="A215" t="s">
        <v>4105</v>
      </c>
      <c r="B215">
        <v>2025</v>
      </c>
      <c r="C215" t="s">
        <v>4184</v>
      </c>
      <c r="D215" t="s">
        <v>4228</v>
      </c>
      <c r="E215" t="s">
        <v>4229</v>
      </c>
      <c r="F215" t="s">
        <v>4172</v>
      </c>
      <c r="G215">
        <v>10000</v>
      </c>
      <c r="H215" t="s">
        <v>4180</v>
      </c>
      <c r="I215">
        <v>15700000</v>
      </c>
      <c r="J215" t="s">
        <v>4174</v>
      </c>
      <c r="K215">
        <v>15100000</v>
      </c>
      <c r="L215">
        <v>16300000</v>
      </c>
      <c r="M215">
        <v>10</v>
      </c>
      <c r="N215" t="s">
        <v>4192</v>
      </c>
      <c r="O215">
        <v>84.9</v>
      </c>
      <c r="P215" t="s">
        <v>4230</v>
      </c>
    </row>
    <row r="216" spans="1:16" x14ac:dyDescent="0.3">
      <c r="A216" t="s">
        <v>4231</v>
      </c>
      <c r="B216">
        <v>2025</v>
      </c>
      <c r="C216" t="s">
        <v>62</v>
      </c>
      <c r="D216" t="s">
        <v>4232</v>
      </c>
      <c r="E216" t="s">
        <v>4233</v>
      </c>
      <c r="F216" t="s">
        <v>143</v>
      </c>
      <c r="G216">
        <v>12000</v>
      </c>
      <c r="H216" t="s">
        <v>4180</v>
      </c>
      <c r="I216">
        <v>12300000</v>
      </c>
      <c r="J216" t="s">
        <v>4174</v>
      </c>
      <c r="K216">
        <v>11900000</v>
      </c>
      <c r="L216">
        <v>12700000</v>
      </c>
      <c r="M216">
        <v>24</v>
      </c>
      <c r="N216" t="s">
        <v>4187</v>
      </c>
      <c r="O216">
        <v>79.400000000000006</v>
      </c>
      <c r="P216" t="s">
        <v>4234</v>
      </c>
    </row>
    <row r="217" spans="1:16" x14ac:dyDescent="0.3">
      <c r="A217" t="s">
        <v>4103</v>
      </c>
      <c r="B217">
        <v>2025</v>
      </c>
      <c r="C217" t="s">
        <v>62</v>
      </c>
      <c r="D217">
        <v>308</v>
      </c>
      <c r="E217" t="s">
        <v>4235</v>
      </c>
      <c r="F217" t="s">
        <v>4172</v>
      </c>
      <c r="G217">
        <v>20000</v>
      </c>
      <c r="H217" t="s">
        <v>4180</v>
      </c>
      <c r="I217">
        <v>21100000</v>
      </c>
      <c r="J217" t="s">
        <v>4174</v>
      </c>
      <c r="K217">
        <v>20300000</v>
      </c>
      <c r="L217">
        <v>21900000</v>
      </c>
      <c r="M217">
        <v>7</v>
      </c>
      <c r="N217" t="s">
        <v>4236</v>
      </c>
      <c r="O217">
        <v>80.900000000000006</v>
      </c>
      <c r="P217" t="s">
        <v>4237</v>
      </c>
    </row>
    <row r="218" spans="1:16" x14ac:dyDescent="0.3">
      <c r="A218" t="s">
        <v>4103</v>
      </c>
      <c r="B218">
        <v>2025</v>
      </c>
      <c r="C218" t="s">
        <v>62</v>
      </c>
      <c r="D218">
        <v>308</v>
      </c>
      <c r="E218" t="s">
        <v>4235</v>
      </c>
      <c r="F218" t="s">
        <v>4172</v>
      </c>
      <c r="G218">
        <v>20000</v>
      </c>
      <c r="H218" t="s">
        <v>4180</v>
      </c>
      <c r="I218">
        <v>21100000</v>
      </c>
      <c r="J218" t="s">
        <v>4174</v>
      </c>
      <c r="K218">
        <v>20300000</v>
      </c>
      <c r="L218">
        <v>21900000</v>
      </c>
      <c r="M218">
        <v>7</v>
      </c>
      <c r="N218" t="s">
        <v>4236</v>
      </c>
      <c r="O218">
        <v>80.900000000000006</v>
      </c>
      <c r="P218" t="s">
        <v>6917</v>
      </c>
    </row>
    <row r="219" spans="1:16" x14ac:dyDescent="0.3">
      <c r="A219" t="s">
        <v>228</v>
      </c>
      <c r="B219">
        <v>2022</v>
      </c>
      <c r="C219" t="s">
        <v>154</v>
      </c>
      <c r="D219" t="s">
        <v>4483</v>
      </c>
      <c r="E219" t="s">
        <v>4484</v>
      </c>
      <c r="F219" t="s">
        <v>43</v>
      </c>
      <c r="G219">
        <v>49906</v>
      </c>
      <c r="H219" t="s">
        <v>4180</v>
      </c>
      <c r="I219">
        <v>11900000</v>
      </c>
      <c r="J219" t="s">
        <v>4174</v>
      </c>
      <c r="K219">
        <v>11300000</v>
      </c>
      <c r="L219">
        <v>12400000</v>
      </c>
      <c r="M219">
        <v>38</v>
      </c>
      <c r="N219" t="s">
        <v>4219</v>
      </c>
      <c r="O219">
        <v>74.400000000000006</v>
      </c>
      <c r="P219" t="s">
        <v>4485</v>
      </c>
    </row>
    <row r="220" spans="1:16" x14ac:dyDescent="0.3">
      <c r="A220" t="s">
        <v>402</v>
      </c>
      <c r="B220">
        <v>2018</v>
      </c>
      <c r="C220" t="s">
        <v>4184</v>
      </c>
      <c r="D220" t="s">
        <v>4486</v>
      </c>
      <c r="E220" t="s">
        <v>4487</v>
      </c>
      <c r="F220" t="s">
        <v>94</v>
      </c>
      <c r="G220">
        <v>97000</v>
      </c>
      <c r="H220" t="s">
        <v>4180</v>
      </c>
      <c r="I220">
        <v>7710000</v>
      </c>
      <c r="J220" t="s">
        <v>4174</v>
      </c>
      <c r="K220">
        <v>7260000</v>
      </c>
      <c r="L220">
        <v>8200000</v>
      </c>
      <c r="M220">
        <v>5</v>
      </c>
      <c r="N220" t="s">
        <v>4417</v>
      </c>
      <c r="O220">
        <v>87.7</v>
      </c>
      <c r="P220" t="s">
        <v>4488</v>
      </c>
    </row>
    <row r="221" spans="1:16" x14ac:dyDescent="0.3">
      <c r="A221" t="s">
        <v>181</v>
      </c>
      <c r="B221">
        <v>2024</v>
      </c>
      <c r="C221" t="s">
        <v>182</v>
      </c>
      <c r="D221" t="s">
        <v>4489</v>
      </c>
      <c r="E221" t="s">
        <v>4490</v>
      </c>
      <c r="F221" t="s">
        <v>173</v>
      </c>
      <c r="G221">
        <v>35150</v>
      </c>
      <c r="H221" t="s">
        <v>4180</v>
      </c>
      <c r="I221">
        <v>19300000</v>
      </c>
      <c r="J221" t="s">
        <v>4174</v>
      </c>
      <c r="K221">
        <v>18600000</v>
      </c>
      <c r="L221">
        <v>20000000</v>
      </c>
      <c r="M221">
        <v>9</v>
      </c>
      <c r="N221" t="s">
        <v>4272</v>
      </c>
      <c r="O221">
        <v>87</v>
      </c>
      <c r="P221" t="s">
        <v>4491</v>
      </c>
    </row>
    <row r="222" spans="1:16" x14ac:dyDescent="0.3">
      <c r="A222" t="s">
        <v>4026</v>
      </c>
      <c r="B222">
        <v>2021</v>
      </c>
      <c r="C222" t="s">
        <v>4184</v>
      </c>
      <c r="D222" t="s">
        <v>4492</v>
      </c>
      <c r="E222" t="s">
        <v>4493</v>
      </c>
      <c r="F222" t="s">
        <v>143</v>
      </c>
      <c r="G222">
        <v>12053</v>
      </c>
      <c r="H222" t="s">
        <v>4180</v>
      </c>
      <c r="I222">
        <v>12100000</v>
      </c>
      <c r="J222" t="s">
        <v>4174</v>
      </c>
      <c r="K222">
        <v>11600000</v>
      </c>
      <c r="L222">
        <v>12600000</v>
      </c>
      <c r="M222">
        <v>9</v>
      </c>
      <c r="N222" t="s">
        <v>4439</v>
      </c>
      <c r="O222">
        <v>84.7</v>
      </c>
      <c r="P222" t="s">
        <v>4494</v>
      </c>
    </row>
    <row r="223" spans="1:16" x14ac:dyDescent="0.3">
      <c r="A223" t="s">
        <v>4495</v>
      </c>
      <c r="B223">
        <v>2021</v>
      </c>
      <c r="C223" t="s">
        <v>4496</v>
      </c>
      <c r="D223" t="s">
        <v>4497</v>
      </c>
      <c r="E223" t="s">
        <v>4498</v>
      </c>
      <c r="F223" t="s">
        <v>143</v>
      </c>
      <c r="G223">
        <v>47000</v>
      </c>
      <c r="H223" t="s">
        <v>4180</v>
      </c>
      <c r="I223">
        <v>24500000</v>
      </c>
      <c r="J223" t="s">
        <v>4174</v>
      </c>
      <c r="K223">
        <v>23600000</v>
      </c>
      <c r="L223">
        <v>25300000</v>
      </c>
      <c r="M223">
        <v>4</v>
      </c>
      <c r="N223" t="s">
        <v>4469</v>
      </c>
      <c r="O223">
        <v>86.3</v>
      </c>
      <c r="P223" t="s">
        <v>4499</v>
      </c>
    </row>
    <row r="224" spans="1:16" x14ac:dyDescent="0.3">
      <c r="A224" t="s">
        <v>4500</v>
      </c>
      <c r="B224">
        <v>2022</v>
      </c>
      <c r="C224" t="s">
        <v>36</v>
      </c>
      <c r="D224" t="s">
        <v>4427</v>
      </c>
      <c r="E224" t="s">
        <v>4501</v>
      </c>
      <c r="F224" t="s">
        <v>60</v>
      </c>
      <c r="G224">
        <v>28000</v>
      </c>
      <c r="H224" t="s">
        <v>4180</v>
      </c>
      <c r="I224">
        <v>8500000</v>
      </c>
      <c r="J224" t="s">
        <v>4174</v>
      </c>
      <c r="K224">
        <v>8200000</v>
      </c>
      <c r="L224">
        <v>8800000</v>
      </c>
      <c r="M224">
        <v>63</v>
      </c>
      <c r="N224" t="s">
        <v>4425</v>
      </c>
      <c r="O224">
        <v>85.1</v>
      </c>
      <c r="P224" t="s">
        <v>4502</v>
      </c>
    </row>
    <row r="225" spans="1:16" x14ac:dyDescent="0.3">
      <c r="A225" t="s">
        <v>4503</v>
      </c>
      <c r="B225">
        <v>2019</v>
      </c>
      <c r="C225" t="s">
        <v>24</v>
      </c>
      <c r="D225" t="s">
        <v>4431</v>
      </c>
      <c r="E225" t="s">
        <v>4504</v>
      </c>
      <c r="F225" t="s">
        <v>94</v>
      </c>
      <c r="G225">
        <v>63000</v>
      </c>
      <c r="H225" t="s">
        <v>4180</v>
      </c>
      <c r="I225">
        <v>17400000</v>
      </c>
      <c r="J225" t="s">
        <v>4174</v>
      </c>
      <c r="K225">
        <v>16600000</v>
      </c>
      <c r="L225">
        <v>18200000</v>
      </c>
      <c r="M225">
        <v>16</v>
      </c>
      <c r="N225" t="s">
        <v>4252</v>
      </c>
      <c r="O225">
        <v>81.7</v>
      </c>
      <c r="P225" t="s">
        <v>4505</v>
      </c>
    </row>
    <row r="226" spans="1:16" x14ac:dyDescent="0.3">
      <c r="A226" t="s">
        <v>4506</v>
      </c>
      <c r="B226">
        <v>2022</v>
      </c>
      <c r="C226" t="s">
        <v>36</v>
      </c>
      <c r="D226" t="s">
        <v>4427</v>
      </c>
      <c r="E226" t="s">
        <v>4507</v>
      </c>
      <c r="F226" t="s">
        <v>60</v>
      </c>
      <c r="G226">
        <v>46000</v>
      </c>
      <c r="H226" t="s">
        <v>4180</v>
      </c>
      <c r="I226">
        <v>7490000</v>
      </c>
      <c r="J226" t="s">
        <v>4174</v>
      </c>
      <c r="K226">
        <v>7220000</v>
      </c>
      <c r="L226">
        <v>7770000</v>
      </c>
      <c r="M226">
        <v>63</v>
      </c>
      <c r="N226" t="s">
        <v>4508</v>
      </c>
      <c r="O226">
        <v>83.3</v>
      </c>
      <c r="P226" t="s">
        <v>4509</v>
      </c>
    </row>
    <row r="227" spans="1:16" x14ac:dyDescent="0.3">
      <c r="A227" t="s">
        <v>4510</v>
      </c>
      <c r="B227">
        <v>2021</v>
      </c>
      <c r="C227" t="s">
        <v>36</v>
      </c>
      <c r="D227" t="s">
        <v>4511</v>
      </c>
      <c r="E227" t="s">
        <v>4512</v>
      </c>
      <c r="F227" t="s">
        <v>143</v>
      </c>
      <c r="G227">
        <v>70500</v>
      </c>
      <c r="H227" t="s">
        <v>4180</v>
      </c>
      <c r="I227">
        <v>10400000</v>
      </c>
      <c r="J227" t="s">
        <v>4174</v>
      </c>
      <c r="K227">
        <v>10000000</v>
      </c>
      <c r="L227">
        <v>10800000</v>
      </c>
      <c r="M227" t="s">
        <v>4175</v>
      </c>
      <c r="N227" t="s">
        <v>4176</v>
      </c>
      <c r="O227">
        <v>74.3</v>
      </c>
      <c r="P227" t="s">
        <v>4513</v>
      </c>
    </row>
    <row r="228" spans="1:16" x14ac:dyDescent="0.3">
      <c r="A228" t="s">
        <v>4514</v>
      </c>
      <c r="B228">
        <v>2023</v>
      </c>
      <c r="C228" t="s">
        <v>166</v>
      </c>
      <c r="D228" t="s">
        <v>4515</v>
      </c>
      <c r="E228" t="s">
        <v>4516</v>
      </c>
      <c r="F228" t="s">
        <v>161</v>
      </c>
      <c r="G228">
        <v>90000</v>
      </c>
      <c r="H228" t="s">
        <v>4180</v>
      </c>
      <c r="I228">
        <v>19100000</v>
      </c>
      <c r="J228" t="s">
        <v>4174</v>
      </c>
      <c r="K228">
        <v>18400000</v>
      </c>
      <c r="L228">
        <v>19800000</v>
      </c>
      <c r="M228">
        <v>15</v>
      </c>
      <c r="N228" t="s">
        <v>4181</v>
      </c>
      <c r="O228">
        <v>91</v>
      </c>
      <c r="P228" t="s">
        <v>4517</v>
      </c>
    </row>
    <row r="229" spans="1:16" x14ac:dyDescent="0.3">
      <c r="A229" t="s">
        <v>3998</v>
      </c>
      <c r="B229">
        <v>2021</v>
      </c>
      <c r="C229" t="s">
        <v>182</v>
      </c>
      <c r="D229" t="s">
        <v>4518</v>
      </c>
      <c r="E229" t="s">
        <v>4519</v>
      </c>
      <c r="F229" t="s">
        <v>143</v>
      </c>
      <c r="G229">
        <v>103000</v>
      </c>
      <c r="H229" t="s">
        <v>4180</v>
      </c>
      <c r="I229">
        <v>11500000</v>
      </c>
      <c r="J229" t="s">
        <v>4174</v>
      </c>
      <c r="K229">
        <v>10800000</v>
      </c>
      <c r="L229">
        <v>12200000</v>
      </c>
      <c r="M229">
        <v>4</v>
      </c>
      <c r="N229" t="s">
        <v>4439</v>
      </c>
      <c r="O229">
        <v>82.2</v>
      </c>
      <c r="P229" t="s">
        <v>4520</v>
      </c>
    </row>
    <row r="230" spans="1:16" x14ac:dyDescent="0.3">
      <c r="A230" t="s">
        <v>4521</v>
      </c>
      <c r="B230">
        <v>2022</v>
      </c>
      <c r="C230" t="s">
        <v>191</v>
      </c>
      <c r="D230" t="s">
        <v>4211</v>
      </c>
      <c r="E230" t="s">
        <v>4522</v>
      </c>
      <c r="F230" t="s">
        <v>161</v>
      </c>
      <c r="G230">
        <v>59363</v>
      </c>
      <c r="H230" t="s">
        <v>4180</v>
      </c>
      <c r="I230">
        <v>16600000</v>
      </c>
      <c r="J230" t="s">
        <v>4174</v>
      </c>
      <c r="K230">
        <v>16000000</v>
      </c>
      <c r="L230">
        <v>17100000</v>
      </c>
      <c r="M230">
        <v>28</v>
      </c>
      <c r="N230" t="s">
        <v>4263</v>
      </c>
      <c r="O230">
        <v>75.400000000000006</v>
      </c>
      <c r="P230" t="s">
        <v>4523</v>
      </c>
    </row>
    <row r="231" spans="1:16" x14ac:dyDescent="0.3">
      <c r="A231" t="s">
        <v>4524</v>
      </c>
      <c r="B231">
        <v>2023</v>
      </c>
      <c r="C231" t="s">
        <v>4184</v>
      </c>
      <c r="D231" t="s">
        <v>4303</v>
      </c>
      <c r="E231" t="s">
        <v>4311</v>
      </c>
      <c r="F231" t="s">
        <v>143</v>
      </c>
      <c r="G231">
        <v>52000</v>
      </c>
      <c r="H231" t="s">
        <v>4180</v>
      </c>
      <c r="I231">
        <v>20900000</v>
      </c>
      <c r="J231" t="s">
        <v>4174</v>
      </c>
      <c r="K231">
        <v>20100000</v>
      </c>
      <c r="L231">
        <v>21700000</v>
      </c>
      <c r="M231">
        <v>20</v>
      </c>
      <c r="N231" t="s">
        <v>4388</v>
      </c>
      <c r="O231">
        <v>73.400000000000006</v>
      </c>
      <c r="P231" t="s">
        <v>4525</v>
      </c>
    </row>
    <row r="232" spans="1:16" x14ac:dyDescent="0.3">
      <c r="A232" t="s">
        <v>4526</v>
      </c>
      <c r="B232">
        <v>2024</v>
      </c>
      <c r="C232" t="s">
        <v>191</v>
      </c>
      <c r="D232" t="s">
        <v>4211</v>
      </c>
      <c r="E232" t="s">
        <v>4527</v>
      </c>
      <c r="F232" t="s">
        <v>161</v>
      </c>
      <c r="G232">
        <v>12685</v>
      </c>
      <c r="H232" t="s">
        <v>4180</v>
      </c>
      <c r="I232">
        <v>19300000</v>
      </c>
      <c r="J232" t="s">
        <v>4174</v>
      </c>
      <c r="K232">
        <v>18600000</v>
      </c>
      <c r="L232">
        <v>20000000</v>
      </c>
      <c r="M232">
        <v>8</v>
      </c>
      <c r="N232" t="s">
        <v>4263</v>
      </c>
      <c r="O232">
        <v>90.2</v>
      </c>
      <c r="P232" t="s">
        <v>4528</v>
      </c>
    </row>
    <row r="233" spans="1:16" x14ac:dyDescent="0.3">
      <c r="A233" t="s">
        <v>4529</v>
      </c>
      <c r="B233">
        <v>2021</v>
      </c>
      <c r="C233" t="s">
        <v>4530</v>
      </c>
      <c r="D233" t="s">
        <v>4531</v>
      </c>
      <c r="E233" t="s">
        <v>4532</v>
      </c>
      <c r="F233" t="s">
        <v>161</v>
      </c>
      <c r="G233">
        <v>93000</v>
      </c>
      <c r="H233" t="s">
        <v>4180</v>
      </c>
      <c r="I233">
        <v>7490000</v>
      </c>
      <c r="J233" t="s">
        <v>4174</v>
      </c>
      <c r="K233">
        <v>7210000</v>
      </c>
      <c r="L233">
        <v>7770000</v>
      </c>
      <c r="M233">
        <v>2</v>
      </c>
      <c r="N233" t="s">
        <v>4508</v>
      </c>
      <c r="O233">
        <v>65.2</v>
      </c>
      <c r="P233" t="s">
        <v>4533</v>
      </c>
    </row>
    <row r="234" spans="1:16" x14ac:dyDescent="0.3">
      <c r="A234" t="s">
        <v>4534</v>
      </c>
      <c r="B234">
        <v>2019</v>
      </c>
      <c r="C234" t="s">
        <v>199</v>
      </c>
      <c r="D234" t="s">
        <v>4535</v>
      </c>
      <c r="E234" t="s">
        <v>4536</v>
      </c>
      <c r="F234" t="s">
        <v>143</v>
      </c>
      <c r="G234">
        <v>75217</v>
      </c>
      <c r="H234" t="s">
        <v>4180</v>
      </c>
      <c r="I234">
        <v>10600000</v>
      </c>
      <c r="J234" t="s">
        <v>4174</v>
      </c>
      <c r="K234">
        <v>10300000</v>
      </c>
      <c r="L234">
        <v>10900000</v>
      </c>
      <c r="M234" t="s">
        <v>4175</v>
      </c>
      <c r="N234" t="s">
        <v>4290</v>
      </c>
      <c r="O234">
        <v>85.9</v>
      </c>
      <c r="P234" t="s">
        <v>4537</v>
      </c>
    </row>
    <row r="235" spans="1:16" x14ac:dyDescent="0.3">
      <c r="A235" t="s">
        <v>4538</v>
      </c>
      <c r="B235">
        <v>2023</v>
      </c>
      <c r="C235" t="s">
        <v>24</v>
      </c>
      <c r="D235" t="s">
        <v>4190</v>
      </c>
      <c r="E235" t="s">
        <v>4308</v>
      </c>
      <c r="F235" t="s">
        <v>4539</v>
      </c>
      <c r="G235">
        <v>88000</v>
      </c>
      <c r="H235" t="s">
        <v>4180</v>
      </c>
      <c r="I235">
        <v>12500000</v>
      </c>
      <c r="J235" t="s">
        <v>4174</v>
      </c>
      <c r="K235">
        <v>12000000</v>
      </c>
      <c r="L235">
        <v>13000000</v>
      </c>
      <c r="M235">
        <v>40</v>
      </c>
      <c r="N235" t="s">
        <v>4187</v>
      </c>
      <c r="O235">
        <v>64.8</v>
      </c>
      <c r="P235" t="s">
        <v>4540</v>
      </c>
    </row>
    <row r="236" spans="1:16" x14ac:dyDescent="0.3">
      <c r="A236" t="s">
        <v>4541</v>
      </c>
      <c r="B236">
        <v>2018</v>
      </c>
      <c r="C236" t="s">
        <v>85</v>
      </c>
      <c r="D236" t="s">
        <v>4542</v>
      </c>
      <c r="E236" t="s">
        <v>4543</v>
      </c>
      <c r="F236" t="s">
        <v>143</v>
      </c>
      <c r="G236">
        <v>94000</v>
      </c>
      <c r="H236" t="s">
        <v>4180</v>
      </c>
      <c r="I236">
        <v>7230000</v>
      </c>
      <c r="J236" t="s">
        <v>4174</v>
      </c>
      <c r="K236">
        <v>6930000</v>
      </c>
      <c r="L236">
        <v>7530000</v>
      </c>
      <c r="M236">
        <v>5</v>
      </c>
      <c r="N236" t="s">
        <v>4200</v>
      </c>
      <c r="O236">
        <v>76.2</v>
      </c>
      <c r="P236" t="s">
        <v>4544</v>
      </c>
    </row>
    <row r="237" spans="1:16" x14ac:dyDescent="0.3">
      <c r="A237" t="s">
        <v>3989</v>
      </c>
      <c r="B237">
        <v>2025</v>
      </c>
      <c r="C237" t="s">
        <v>62</v>
      </c>
      <c r="D237" t="s">
        <v>4232</v>
      </c>
      <c r="E237" t="s">
        <v>4545</v>
      </c>
      <c r="F237" t="s">
        <v>4172</v>
      </c>
      <c r="G237">
        <v>14216</v>
      </c>
      <c r="H237" t="s">
        <v>4173</v>
      </c>
      <c r="I237">
        <v>11200000</v>
      </c>
      <c r="J237" t="s">
        <v>4174</v>
      </c>
      <c r="K237">
        <v>10700000</v>
      </c>
      <c r="L237">
        <v>11700000</v>
      </c>
      <c r="M237">
        <v>4</v>
      </c>
      <c r="N237" t="s">
        <v>4263</v>
      </c>
      <c r="O237">
        <v>82.6</v>
      </c>
      <c r="P237" t="s">
        <v>4546</v>
      </c>
    </row>
    <row r="238" spans="1:16" x14ac:dyDescent="0.3">
      <c r="A238" t="s">
        <v>4547</v>
      </c>
      <c r="B238">
        <v>2021</v>
      </c>
      <c r="C238" t="s">
        <v>89</v>
      </c>
      <c r="D238" t="s">
        <v>4548</v>
      </c>
      <c r="E238" t="s">
        <v>4549</v>
      </c>
      <c r="F238" t="s">
        <v>43</v>
      </c>
      <c r="G238">
        <v>36050</v>
      </c>
      <c r="H238" t="s">
        <v>4180</v>
      </c>
      <c r="I238">
        <v>9600000</v>
      </c>
      <c r="J238" t="s">
        <v>4174</v>
      </c>
      <c r="K238">
        <v>9200000</v>
      </c>
      <c r="L238">
        <v>9900000</v>
      </c>
      <c r="M238">
        <v>5</v>
      </c>
      <c r="N238" t="s">
        <v>4382</v>
      </c>
      <c r="O238">
        <v>65.8</v>
      </c>
      <c r="P238" t="s">
        <v>4550</v>
      </c>
    </row>
    <row r="239" spans="1:16" x14ac:dyDescent="0.3">
      <c r="A239" t="s">
        <v>3979</v>
      </c>
      <c r="B239">
        <v>2021</v>
      </c>
      <c r="C239" t="s">
        <v>4184</v>
      </c>
      <c r="D239" t="s">
        <v>4185</v>
      </c>
      <c r="E239" t="s">
        <v>4551</v>
      </c>
      <c r="F239" t="s">
        <v>60</v>
      </c>
      <c r="G239">
        <v>27277</v>
      </c>
      <c r="H239" t="s">
        <v>4180</v>
      </c>
      <c r="I239">
        <v>8100000</v>
      </c>
      <c r="J239" t="s">
        <v>4174</v>
      </c>
      <c r="K239">
        <v>7800000</v>
      </c>
      <c r="L239">
        <v>8500000</v>
      </c>
      <c r="M239">
        <v>12</v>
      </c>
      <c r="N239" t="s">
        <v>4552</v>
      </c>
      <c r="O239">
        <v>82.7</v>
      </c>
      <c r="P239" t="s">
        <v>4553</v>
      </c>
    </row>
    <row r="240" spans="1:16" x14ac:dyDescent="0.3">
      <c r="A240" t="s">
        <v>4554</v>
      </c>
      <c r="B240">
        <v>2022</v>
      </c>
      <c r="C240" t="s">
        <v>230</v>
      </c>
      <c r="D240" t="s">
        <v>4555</v>
      </c>
      <c r="E240" t="s">
        <v>4556</v>
      </c>
      <c r="F240" t="s">
        <v>43</v>
      </c>
      <c r="G240">
        <v>45306</v>
      </c>
      <c r="H240" t="s">
        <v>4180</v>
      </c>
      <c r="I240">
        <v>12700000</v>
      </c>
      <c r="J240" t="s">
        <v>4174</v>
      </c>
      <c r="K240">
        <v>12200000</v>
      </c>
      <c r="L240">
        <v>13200000</v>
      </c>
      <c r="M240">
        <v>30</v>
      </c>
      <c r="N240" t="s">
        <v>4187</v>
      </c>
      <c r="O240">
        <v>72.2</v>
      </c>
      <c r="P240" t="s">
        <v>4557</v>
      </c>
    </row>
    <row r="241" spans="1:16" x14ac:dyDescent="0.3">
      <c r="A241" t="s">
        <v>4558</v>
      </c>
      <c r="B241">
        <v>2024</v>
      </c>
      <c r="C241" t="s">
        <v>194</v>
      </c>
      <c r="D241" t="s">
        <v>4323</v>
      </c>
      <c r="E241" t="s">
        <v>4559</v>
      </c>
      <c r="F241" t="s">
        <v>143</v>
      </c>
      <c r="G241">
        <v>50100</v>
      </c>
      <c r="H241" t="s">
        <v>4180</v>
      </c>
      <c r="I241">
        <v>44200000</v>
      </c>
      <c r="J241" t="s">
        <v>4174</v>
      </c>
      <c r="K241">
        <v>42600000</v>
      </c>
      <c r="L241">
        <v>45800000</v>
      </c>
      <c r="M241">
        <v>4</v>
      </c>
      <c r="N241" t="s">
        <v>4560</v>
      </c>
      <c r="O241">
        <v>63</v>
      </c>
      <c r="P241" t="s">
        <v>4561</v>
      </c>
    </row>
    <row r="242" spans="1:16" x14ac:dyDescent="0.3">
      <c r="A242" t="s">
        <v>3997</v>
      </c>
      <c r="B242">
        <v>2022</v>
      </c>
      <c r="C242" t="s">
        <v>62</v>
      </c>
      <c r="D242" t="s">
        <v>4446</v>
      </c>
      <c r="E242" t="s">
        <v>4562</v>
      </c>
      <c r="F242" t="s">
        <v>43</v>
      </c>
      <c r="G242">
        <v>63000</v>
      </c>
      <c r="H242" t="s">
        <v>4180</v>
      </c>
      <c r="I242">
        <v>12900000</v>
      </c>
      <c r="J242" t="s">
        <v>4174</v>
      </c>
      <c r="K242">
        <v>12300000</v>
      </c>
      <c r="L242">
        <v>13500000</v>
      </c>
      <c r="M242">
        <v>24</v>
      </c>
      <c r="N242" t="s">
        <v>4213</v>
      </c>
      <c r="O242">
        <v>69</v>
      </c>
      <c r="P242" t="s">
        <v>4563</v>
      </c>
    </row>
    <row r="243" spans="1:16" x14ac:dyDescent="0.3">
      <c r="A243" t="s">
        <v>111</v>
      </c>
      <c r="B243">
        <v>2023</v>
      </c>
      <c r="C243" t="s">
        <v>4184</v>
      </c>
      <c r="D243" t="s">
        <v>4303</v>
      </c>
      <c r="E243" t="s">
        <v>4304</v>
      </c>
      <c r="F243" t="s">
        <v>173</v>
      </c>
      <c r="G243">
        <v>42000</v>
      </c>
      <c r="H243" t="s">
        <v>4180</v>
      </c>
      <c r="I243">
        <v>19500000</v>
      </c>
      <c r="J243" t="s">
        <v>4174</v>
      </c>
      <c r="K243">
        <v>18800000</v>
      </c>
      <c r="L243">
        <v>20200000</v>
      </c>
      <c r="M243">
        <v>28</v>
      </c>
      <c r="N243" t="s">
        <v>4290</v>
      </c>
      <c r="O243">
        <v>86.7</v>
      </c>
      <c r="P243" t="s">
        <v>4564</v>
      </c>
    </row>
    <row r="244" spans="1:16" x14ac:dyDescent="0.3">
      <c r="A244" t="s">
        <v>359</v>
      </c>
      <c r="B244">
        <v>2024</v>
      </c>
      <c r="C244" t="s">
        <v>62</v>
      </c>
      <c r="D244" t="s">
        <v>4198</v>
      </c>
      <c r="E244" t="s">
        <v>4285</v>
      </c>
      <c r="F244" t="s">
        <v>43</v>
      </c>
      <c r="G244">
        <v>3000</v>
      </c>
      <c r="H244" t="s">
        <v>4180</v>
      </c>
      <c r="I244">
        <v>16000000</v>
      </c>
      <c r="J244" t="s">
        <v>4174</v>
      </c>
      <c r="K244">
        <v>15400000</v>
      </c>
      <c r="L244">
        <v>16600000</v>
      </c>
      <c r="M244">
        <v>48</v>
      </c>
      <c r="N244" t="s">
        <v>4200</v>
      </c>
      <c r="O244">
        <v>76.099999999999994</v>
      </c>
      <c r="P244" t="s">
        <v>4565</v>
      </c>
    </row>
    <row r="245" spans="1:16" x14ac:dyDescent="0.3">
      <c r="A245" t="s">
        <v>4566</v>
      </c>
      <c r="B245">
        <v>2022</v>
      </c>
      <c r="C245" t="s">
        <v>92</v>
      </c>
      <c r="D245" t="s">
        <v>4567</v>
      </c>
      <c r="E245" t="s">
        <v>4568</v>
      </c>
      <c r="F245" t="s">
        <v>161</v>
      </c>
      <c r="G245">
        <v>101000</v>
      </c>
      <c r="H245" t="s">
        <v>4180</v>
      </c>
      <c r="I245">
        <v>24200000</v>
      </c>
      <c r="J245" t="s">
        <v>4174</v>
      </c>
      <c r="K245">
        <v>22900000</v>
      </c>
      <c r="L245">
        <v>25400000</v>
      </c>
      <c r="M245">
        <v>6</v>
      </c>
      <c r="N245" t="s">
        <v>4388</v>
      </c>
      <c r="O245">
        <v>84.1</v>
      </c>
      <c r="P245" t="s">
        <v>4569</v>
      </c>
    </row>
    <row r="246" spans="1:16" x14ac:dyDescent="0.3">
      <c r="A246" t="s">
        <v>4570</v>
      </c>
      <c r="B246">
        <v>2024</v>
      </c>
      <c r="C246" t="s">
        <v>36</v>
      </c>
      <c r="D246" t="s">
        <v>4400</v>
      </c>
      <c r="E246" t="s">
        <v>4401</v>
      </c>
      <c r="F246" t="s">
        <v>143</v>
      </c>
      <c r="G246">
        <v>36000</v>
      </c>
      <c r="H246" t="s">
        <v>4180</v>
      </c>
      <c r="I246">
        <v>7990000</v>
      </c>
      <c r="J246" t="s">
        <v>4174</v>
      </c>
      <c r="K246">
        <v>7700000</v>
      </c>
      <c r="L246">
        <v>8300000</v>
      </c>
      <c r="M246">
        <v>17</v>
      </c>
      <c r="N246" t="s">
        <v>4402</v>
      </c>
      <c r="O246">
        <v>84.2</v>
      </c>
      <c r="P246" t="s">
        <v>4571</v>
      </c>
    </row>
    <row r="247" spans="1:16" x14ac:dyDescent="0.3">
      <c r="A247" t="s">
        <v>4070</v>
      </c>
      <c r="B247">
        <v>2023</v>
      </c>
      <c r="C247" t="s">
        <v>24</v>
      </c>
      <c r="D247" t="s">
        <v>4572</v>
      </c>
      <c r="E247" t="s">
        <v>4573</v>
      </c>
      <c r="F247" t="s">
        <v>94</v>
      </c>
      <c r="G247">
        <v>114000</v>
      </c>
      <c r="H247" t="s">
        <v>4180</v>
      </c>
      <c r="I247">
        <v>33400000</v>
      </c>
      <c r="J247" t="s">
        <v>4174</v>
      </c>
      <c r="K247">
        <v>32200000</v>
      </c>
      <c r="L247">
        <v>34600000</v>
      </c>
      <c r="M247">
        <v>17</v>
      </c>
      <c r="N247" t="s">
        <v>4574</v>
      </c>
      <c r="O247">
        <v>67.8</v>
      </c>
      <c r="P247" t="s">
        <v>4575</v>
      </c>
    </row>
    <row r="248" spans="1:16" x14ac:dyDescent="0.3">
      <c r="A248" t="s">
        <v>4576</v>
      </c>
      <c r="B248">
        <v>2024</v>
      </c>
      <c r="C248" t="s">
        <v>137</v>
      </c>
      <c r="D248" t="s">
        <v>4336</v>
      </c>
      <c r="E248" t="s">
        <v>4577</v>
      </c>
      <c r="F248" t="s">
        <v>143</v>
      </c>
      <c r="G248">
        <v>42000</v>
      </c>
      <c r="H248" t="s">
        <v>4180</v>
      </c>
      <c r="I248">
        <v>24300000</v>
      </c>
      <c r="J248" t="s">
        <v>4174</v>
      </c>
      <c r="K248">
        <v>23400000</v>
      </c>
      <c r="L248">
        <v>25100000</v>
      </c>
      <c r="M248">
        <v>5</v>
      </c>
      <c r="N248" t="s">
        <v>4290</v>
      </c>
      <c r="O248">
        <v>82.3</v>
      </c>
      <c r="P248" t="s">
        <v>4578</v>
      </c>
    </row>
    <row r="249" spans="1:16" x14ac:dyDescent="0.3">
      <c r="A249" t="s">
        <v>4579</v>
      </c>
      <c r="B249">
        <v>2022</v>
      </c>
      <c r="C249" t="s">
        <v>62</v>
      </c>
      <c r="D249" t="s">
        <v>4207</v>
      </c>
      <c r="E249" t="s">
        <v>4208</v>
      </c>
      <c r="F249" t="s">
        <v>43</v>
      </c>
      <c r="G249">
        <v>41448</v>
      </c>
      <c r="H249" t="s">
        <v>4180</v>
      </c>
      <c r="I249">
        <v>14100000</v>
      </c>
      <c r="J249" t="s">
        <v>4174</v>
      </c>
      <c r="K249">
        <v>13600000</v>
      </c>
      <c r="L249">
        <v>14700000</v>
      </c>
      <c r="M249">
        <v>37</v>
      </c>
      <c r="N249" t="s">
        <v>4200</v>
      </c>
      <c r="O249">
        <v>69.8</v>
      </c>
      <c r="P249" t="s">
        <v>4580</v>
      </c>
    </row>
    <row r="250" spans="1:16" x14ac:dyDescent="0.3">
      <c r="A250" t="s">
        <v>4581</v>
      </c>
      <c r="B250">
        <v>2023</v>
      </c>
      <c r="C250" t="s">
        <v>50</v>
      </c>
      <c r="D250">
        <v>580</v>
      </c>
      <c r="E250" t="s">
        <v>4582</v>
      </c>
      <c r="F250" t="s">
        <v>94</v>
      </c>
      <c r="G250">
        <v>68000</v>
      </c>
      <c r="H250" t="s">
        <v>4180</v>
      </c>
      <c r="I250">
        <v>9200000</v>
      </c>
      <c r="J250" t="s">
        <v>4174</v>
      </c>
      <c r="K250">
        <v>8900000</v>
      </c>
      <c r="L250">
        <v>9600000</v>
      </c>
      <c r="M250">
        <v>6</v>
      </c>
      <c r="N250" t="s">
        <v>4583</v>
      </c>
      <c r="O250">
        <v>68.2</v>
      </c>
      <c r="P250" t="s">
        <v>4584</v>
      </c>
    </row>
    <row r="251" spans="1:16" x14ac:dyDescent="0.3">
      <c r="A251" t="s">
        <v>4585</v>
      </c>
      <c r="B251">
        <v>2025</v>
      </c>
      <c r="C251" t="s">
        <v>45</v>
      </c>
      <c r="D251" t="s">
        <v>4586</v>
      </c>
      <c r="E251" t="s">
        <v>4587</v>
      </c>
      <c r="F251" t="s">
        <v>4172</v>
      </c>
      <c r="G251">
        <v>46</v>
      </c>
      <c r="H251" t="s">
        <v>4180</v>
      </c>
      <c r="I251">
        <v>29200000</v>
      </c>
      <c r="J251" t="s">
        <v>4174</v>
      </c>
      <c r="K251">
        <v>28100000</v>
      </c>
      <c r="L251">
        <v>30200000</v>
      </c>
      <c r="M251" t="s">
        <v>4175</v>
      </c>
      <c r="N251" t="s">
        <v>4588</v>
      </c>
      <c r="O251">
        <v>84.6</v>
      </c>
      <c r="P251" t="s">
        <v>4589</v>
      </c>
    </row>
    <row r="252" spans="1:16" x14ac:dyDescent="0.3">
      <c r="A252" t="s">
        <v>4590</v>
      </c>
      <c r="B252">
        <v>2019</v>
      </c>
      <c r="C252" t="s">
        <v>137</v>
      </c>
      <c r="D252" t="s">
        <v>4591</v>
      </c>
      <c r="E252" t="s">
        <v>4592</v>
      </c>
      <c r="F252" t="s">
        <v>94</v>
      </c>
      <c r="G252">
        <v>78300</v>
      </c>
      <c r="H252" t="s">
        <v>4180</v>
      </c>
      <c r="I252">
        <v>11000000</v>
      </c>
      <c r="J252" t="s">
        <v>4174</v>
      </c>
      <c r="K252">
        <v>10500000</v>
      </c>
      <c r="L252">
        <v>11500000</v>
      </c>
      <c r="M252">
        <v>26</v>
      </c>
      <c r="N252" t="s">
        <v>4275</v>
      </c>
      <c r="O252">
        <v>88.8</v>
      </c>
      <c r="P252" t="s">
        <v>4593</v>
      </c>
    </row>
    <row r="253" spans="1:16" x14ac:dyDescent="0.3">
      <c r="A253" t="s">
        <v>4028</v>
      </c>
      <c r="B253">
        <v>2024</v>
      </c>
      <c r="C253" t="s">
        <v>188</v>
      </c>
      <c r="D253" t="s">
        <v>4594</v>
      </c>
      <c r="E253" t="s">
        <v>4595</v>
      </c>
      <c r="F253" t="s">
        <v>43</v>
      </c>
      <c r="G253">
        <v>60200</v>
      </c>
      <c r="H253" t="s">
        <v>4180</v>
      </c>
      <c r="I253">
        <v>9200000</v>
      </c>
      <c r="J253" t="s">
        <v>4174</v>
      </c>
      <c r="K253">
        <v>8900000</v>
      </c>
      <c r="L253">
        <v>9500000</v>
      </c>
      <c r="M253">
        <v>2</v>
      </c>
      <c r="N253" t="s">
        <v>4425</v>
      </c>
      <c r="O253">
        <v>95</v>
      </c>
      <c r="P253" t="s">
        <v>4596</v>
      </c>
    </row>
    <row r="254" spans="1:16" x14ac:dyDescent="0.3">
      <c r="A254" t="s">
        <v>4597</v>
      </c>
      <c r="B254">
        <v>2021</v>
      </c>
      <c r="C254" t="s">
        <v>137</v>
      </c>
      <c r="D254" t="s">
        <v>4202</v>
      </c>
      <c r="E254" t="s">
        <v>4598</v>
      </c>
      <c r="F254" t="s">
        <v>43</v>
      </c>
      <c r="G254">
        <v>38685</v>
      </c>
      <c r="H254" t="s">
        <v>4180</v>
      </c>
      <c r="I254">
        <v>14600000</v>
      </c>
      <c r="J254" t="s">
        <v>4174</v>
      </c>
      <c r="K254">
        <v>14100000</v>
      </c>
      <c r="L254">
        <v>15100000</v>
      </c>
      <c r="M254">
        <v>14</v>
      </c>
      <c r="N254" t="s">
        <v>4275</v>
      </c>
      <c r="O254">
        <v>95</v>
      </c>
      <c r="P254" t="s">
        <v>4599</v>
      </c>
    </row>
    <row r="255" spans="1:16" x14ac:dyDescent="0.3">
      <c r="A255" t="s">
        <v>4600</v>
      </c>
      <c r="B255">
        <v>2019</v>
      </c>
      <c r="C255" t="s">
        <v>24</v>
      </c>
      <c r="D255" t="s">
        <v>4572</v>
      </c>
      <c r="E255" t="s">
        <v>4601</v>
      </c>
      <c r="F255" t="s">
        <v>43</v>
      </c>
      <c r="G255">
        <v>118300</v>
      </c>
      <c r="H255" t="s">
        <v>4180</v>
      </c>
      <c r="I255">
        <v>18700000</v>
      </c>
      <c r="J255" t="s">
        <v>4174</v>
      </c>
      <c r="K255">
        <v>18000000</v>
      </c>
      <c r="L255">
        <v>19300000</v>
      </c>
      <c r="M255">
        <v>12</v>
      </c>
      <c r="N255" t="s">
        <v>4213</v>
      </c>
      <c r="O255">
        <v>77.400000000000006</v>
      </c>
      <c r="P255" t="s">
        <v>4602</v>
      </c>
    </row>
    <row r="256" spans="1:16" x14ac:dyDescent="0.3">
      <c r="A256" t="s">
        <v>4603</v>
      </c>
      <c r="B256">
        <v>2021</v>
      </c>
      <c r="C256" t="s">
        <v>89</v>
      </c>
      <c r="D256" t="s">
        <v>4423</v>
      </c>
      <c r="E256" t="s">
        <v>4424</v>
      </c>
      <c r="F256" t="s">
        <v>173</v>
      </c>
      <c r="G256">
        <v>65700</v>
      </c>
      <c r="H256" t="s">
        <v>4180</v>
      </c>
      <c r="I256">
        <v>8200000</v>
      </c>
      <c r="J256" t="s">
        <v>4174</v>
      </c>
      <c r="K256">
        <v>7870000</v>
      </c>
      <c r="L256">
        <v>8500000</v>
      </c>
      <c r="M256">
        <v>45</v>
      </c>
      <c r="N256" t="s">
        <v>4508</v>
      </c>
      <c r="O256">
        <v>79.7</v>
      </c>
      <c r="P256" t="s">
        <v>4604</v>
      </c>
    </row>
    <row r="257" spans="1:16" x14ac:dyDescent="0.3">
      <c r="A257" t="s">
        <v>4605</v>
      </c>
      <c r="B257">
        <v>2019</v>
      </c>
      <c r="C257" t="s">
        <v>89</v>
      </c>
      <c r="D257" t="s">
        <v>4380</v>
      </c>
      <c r="E257" t="s">
        <v>4381</v>
      </c>
      <c r="F257" t="s">
        <v>43</v>
      </c>
      <c r="G257">
        <v>54500</v>
      </c>
      <c r="H257" t="s">
        <v>4180</v>
      </c>
      <c r="I257">
        <v>6180000</v>
      </c>
      <c r="J257" t="s">
        <v>4174</v>
      </c>
      <c r="K257">
        <v>5630000</v>
      </c>
      <c r="L257">
        <v>6740000</v>
      </c>
      <c r="M257">
        <v>7</v>
      </c>
      <c r="N257" t="s">
        <v>4382</v>
      </c>
      <c r="O257">
        <v>84.8</v>
      </c>
      <c r="P257" t="s">
        <v>4606</v>
      </c>
    </row>
    <row r="258" spans="1:16" x14ac:dyDescent="0.3">
      <c r="A258" t="s">
        <v>4607</v>
      </c>
      <c r="B258">
        <v>2023</v>
      </c>
      <c r="C258" t="s">
        <v>62</v>
      </c>
      <c r="D258" t="s">
        <v>4295</v>
      </c>
      <c r="E258" t="s">
        <v>4608</v>
      </c>
      <c r="F258" t="s">
        <v>143</v>
      </c>
      <c r="G258">
        <v>96000</v>
      </c>
      <c r="H258" t="s">
        <v>4180</v>
      </c>
      <c r="I258">
        <v>16800000</v>
      </c>
      <c r="J258" t="s">
        <v>4174</v>
      </c>
      <c r="K258">
        <v>16200000</v>
      </c>
      <c r="L258">
        <v>17400000</v>
      </c>
      <c r="M258">
        <v>17</v>
      </c>
      <c r="N258" t="s">
        <v>4263</v>
      </c>
      <c r="O258">
        <v>73.400000000000006</v>
      </c>
      <c r="P258" t="s">
        <v>4609</v>
      </c>
    </row>
    <row r="259" spans="1:16" x14ac:dyDescent="0.3">
      <c r="A259" t="s">
        <v>1140</v>
      </c>
      <c r="B259">
        <v>2022</v>
      </c>
      <c r="C259" t="s">
        <v>24</v>
      </c>
      <c r="D259" t="s">
        <v>4431</v>
      </c>
      <c r="E259" t="s">
        <v>4432</v>
      </c>
      <c r="F259" t="s">
        <v>43</v>
      </c>
      <c r="G259">
        <v>73000</v>
      </c>
      <c r="H259" t="s">
        <v>4180</v>
      </c>
      <c r="I259">
        <v>25600000</v>
      </c>
      <c r="J259" t="s">
        <v>4174</v>
      </c>
      <c r="K259">
        <v>24600000</v>
      </c>
      <c r="L259">
        <v>26600000</v>
      </c>
      <c r="M259">
        <v>13</v>
      </c>
      <c r="N259" t="s">
        <v>4347</v>
      </c>
      <c r="O259">
        <v>67.900000000000006</v>
      </c>
      <c r="P259" t="s">
        <v>4610</v>
      </c>
    </row>
    <row r="260" spans="1:16" x14ac:dyDescent="0.3">
      <c r="A260" t="s">
        <v>404</v>
      </c>
      <c r="B260">
        <v>2018</v>
      </c>
      <c r="C260" t="s">
        <v>250</v>
      </c>
      <c r="D260" t="s">
        <v>4380</v>
      </c>
      <c r="E260" t="s">
        <v>4611</v>
      </c>
      <c r="F260" t="s">
        <v>143</v>
      </c>
      <c r="G260">
        <v>61000</v>
      </c>
      <c r="H260" t="s">
        <v>4180</v>
      </c>
      <c r="I260">
        <v>10000000</v>
      </c>
      <c r="J260" t="s">
        <v>4174</v>
      </c>
      <c r="K260">
        <v>9600000</v>
      </c>
      <c r="L260">
        <v>10300000</v>
      </c>
      <c r="M260">
        <v>10</v>
      </c>
      <c r="N260" t="s">
        <v>4248</v>
      </c>
      <c r="O260">
        <v>90.9</v>
      </c>
      <c r="P260" t="s">
        <v>4612</v>
      </c>
    </row>
    <row r="261" spans="1:16" x14ac:dyDescent="0.3">
      <c r="A261" t="s">
        <v>4613</v>
      </c>
      <c r="B261">
        <v>2021</v>
      </c>
      <c r="C261" t="s">
        <v>188</v>
      </c>
      <c r="D261" t="s">
        <v>4614</v>
      </c>
      <c r="E261" t="s">
        <v>4615</v>
      </c>
      <c r="F261" t="s">
        <v>161</v>
      </c>
      <c r="G261">
        <v>78700</v>
      </c>
      <c r="H261" t="s">
        <v>4180</v>
      </c>
      <c r="I261">
        <v>8000000</v>
      </c>
      <c r="J261" t="s">
        <v>4174</v>
      </c>
      <c r="K261">
        <v>7710000</v>
      </c>
      <c r="L261">
        <v>8300000</v>
      </c>
      <c r="M261">
        <v>9</v>
      </c>
      <c r="N261" t="s">
        <v>4425</v>
      </c>
      <c r="O261">
        <v>85.2</v>
      </c>
      <c r="P261" t="s">
        <v>4616</v>
      </c>
    </row>
    <row r="262" spans="1:16" x14ac:dyDescent="0.3">
      <c r="A262" t="s">
        <v>4617</v>
      </c>
      <c r="B262">
        <v>2019</v>
      </c>
      <c r="C262" t="s">
        <v>108</v>
      </c>
      <c r="D262" t="s">
        <v>4618</v>
      </c>
      <c r="E262" t="s">
        <v>4619</v>
      </c>
      <c r="F262" t="s">
        <v>60</v>
      </c>
      <c r="G262">
        <v>65374</v>
      </c>
      <c r="H262" t="s">
        <v>4180</v>
      </c>
      <c r="I262">
        <v>6960000</v>
      </c>
      <c r="J262" t="s">
        <v>4174</v>
      </c>
      <c r="K262">
        <v>6720000</v>
      </c>
      <c r="L262">
        <v>7200000</v>
      </c>
      <c r="M262" t="s">
        <v>4175</v>
      </c>
      <c r="N262" t="s">
        <v>4176</v>
      </c>
      <c r="O262">
        <v>95</v>
      </c>
      <c r="P262" t="s">
        <v>4620</v>
      </c>
    </row>
    <row r="263" spans="1:16" x14ac:dyDescent="0.3">
      <c r="A263" t="s">
        <v>4621</v>
      </c>
      <c r="B263">
        <v>2020</v>
      </c>
      <c r="C263" t="s">
        <v>137</v>
      </c>
      <c r="D263" t="s">
        <v>4622</v>
      </c>
      <c r="E263" t="s">
        <v>4623</v>
      </c>
      <c r="F263" t="s">
        <v>161</v>
      </c>
      <c r="G263">
        <v>45000</v>
      </c>
      <c r="H263" t="s">
        <v>4180</v>
      </c>
      <c r="I263">
        <v>15800000</v>
      </c>
      <c r="J263" t="s">
        <v>4174</v>
      </c>
      <c r="K263">
        <v>15100000</v>
      </c>
      <c r="L263">
        <v>16600000</v>
      </c>
      <c r="M263">
        <v>4</v>
      </c>
      <c r="N263" t="s">
        <v>4263</v>
      </c>
      <c r="O263">
        <v>89.3</v>
      </c>
      <c r="P263" t="s">
        <v>4624</v>
      </c>
    </row>
    <row r="264" spans="1:16" x14ac:dyDescent="0.3">
      <c r="A264" t="s">
        <v>4625</v>
      </c>
      <c r="B264">
        <v>2021</v>
      </c>
      <c r="C264" t="s">
        <v>137</v>
      </c>
      <c r="D264" t="s">
        <v>4194</v>
      </c>
      <c r="E264" t="s">
        <v>4626</v>
      </c>
      <c r="F264" t="s">
        <v>43</v>
      </c>
      <c r="G264">
        <v>101000</v>
      </c>
      <c r="H264" t="s">
        <v>4180</v>
      </c>
      <c r="I264">
        <v>23600000</v>
      </c>
      <c r="J264" t="s">
        <v>4174</v>
      </c>
      <c r="K264">
        <v>21600000</v>
      </c>
      <c r="L264">
        <v>25600000</v>
      </c>
      <c r="M264">
        <v>4</v>
      </c>
      <c r="N264" t="s">
        <v>4627</v>
      </c>
      <c r="O264">
        <v>63.7</v>
      </c>
      <c r="P264" t="s">
        <v>4628</v>
      </c>
    </row>
    <row r="265" spans="1:16" x14ac:dyDescent="0.3">
      <c r="A265" t="s">
        <v>4629</v>
      </c>
      <c r="B265">
        <v>2022</v>
      </c>
      <c r="C265" t="s">
        <v>3991</v>
      </c>
      <c r="D265" t="s">
        <v>4630</v>
      </c>
      <c r="E265" t="s">
        <v>4631</v>
      </c>
      <c r="F265" t="s">
        <v>161</v>
      </c>
      <c r="G265">
        <v>40000</v>
      </c>
      <c r="H265" t="s">
        <v>4180</v>
      </c>
      <c r="I265">
        <v>8400000</v>
      </c>
      <c r="J265" t="s">
        <v>4174</v>
      </c>
      <c r="K265">
        <v>8100000</v>
      </c>
      <c r="L265">
        <v>8700000</v>
      </c>
      <c r="M265">
        <v>14</v>
      </c>
      <c r="N265" t="s">
        <v>4382</v>
      </c>
      <c r="O265">
        <v>61.8</v>
      </c>
      <c r="P265" t="s">
        <v>4632</v>
      </c>
    </row>
    <row r="266" spans="1:16" x14ac:dyDescent="0.3">
      <c r="A266" t="s">
        <v>4633</v>
      </c>
      <c r="B266">
        <v>2023</v>
      </c>
      <c r="C266" t="s">
        <v>92</v>
      </c>
      <c r="D266" t="s">
        <v>4634</v>
      </c>
      <c r="E266" t="s">
        <v>4635</v>
      </c>
      <c r="F266" t="s">
        <v>4636</v>
      </c>
      <c r="G266">
        <v>27520</v>
      </c>
      <c r="H266" t="s">
        <v>4180</v>
      </c>
      <c r="I266">
        <v>15800000</v>
      </c>
      <c r="J266" t="s">
        <v>4174</v>
      </c>
      <c r="K266">
        <v>15200000</v>
      </c>
      <c r="L266">
        <v>16300000</v>
      </c>
      <c r="M266">
        <v>15</v>
      </c>
      <c r="N266" t="s">
        <v>4219</v>
      </c>
      <c r="O266">
        <v>83.9</v>
      </c>
      <c r="P266" t="s">
        <v>4637</v>
      </c>
    </row>
    <row r="267" spans="1:16" x14ac:dyDescent="0.3">
      <c r="A267" t="s">
        <v>4086</v>
      </c>
      <c r="B267">
        <v>2022</v>
      </c>
      <c r="C267" t="s">
        <v>36</v>
      </c>
      <c r="D267" t="s">
        <v>4427</v>
      </c>
      <c r="E267" t="s">
        <v>4638</v>
      </c>
      <c r="F267" t="s">
        <v>43</v>
      </c>
      <c r="G267">
        <v>29307</v>
      </c>
      <c r="H267" t="s">
        <v>4180</v>
      </c>
      <c r="I267">
        <v>7760000</v>
      </c>
      <c r="J267" t="s">
        <v>4174</v>
      </c>
      <c r="K267">
        <v>7490000</v>
      </c>
      <c r="L267">
        <v>8000000</v>
      </c>
      <c r="M267">
        <v>33</v>
      </c>
      <c r="N267" t="s">
        <v>4508</v>
      </c>
      <c r="O267">
        <v>91.4</v>
      </c>
      <c r="P267" t="s">
        <v>4639</v>
      </c>
    </row>
    <row r="268" spans="1:16" x14ac:dyDescent="0.3">
      <c r="A268" t="s">
        <v>4640</v>
      </c>
      <c r="B268">
        <v>2022</v>
      </c>
      <c r="C268" t="s">
        <v>4641</v>
      </c>
      <c r="D268" t="s">
        <v>4642</v>
      </c>
      <c r="E268" t="s">
        <v>4643</v>
      </c>
      <c r="F268" t="s">
        <v>60</v>
      </c>
      <c r="G268">
        <v>35600</v>
      </c>
      <c r="H268" t="s">
        <v>4180</v>
      </c>
      <c r="I268">
        <v>10900000</v>
      </c>
      <c r="J268" t="s">
        <v>4174</v>
      </c>
      <c r="K268">
        <v>10500000</v>
      </c>
      <c r="L268">
        <v>11300000</v>
      </c>
      <c r="M268">
        <v>5</v>
      </c>
      <c r="N268" t="s">
        <v>4275</v>
      </c>
      <c r="O268">
        <v>82.6</v>
      </c>
      <c r="P268" t="s">
        <v>4644</v>
      </c>
    </row>
    <row r="269" spans="1:16" x14ac:dyDescent="0.3">
      <c r="A269" t="s">
        <v>4645</v>
      </c>
      <c r="B269">
        <v>2020</v>
      </c>
      <c r="C269" t="s">
        <v>137</v>
      </c>
      <c r="D269" t="s">
        <v>4336</v>
      </c>
      <c r="E269" t="s">
        <v>4646</v>
      </c>
      <c r="F269" t="s">
        <v>143</v>
      </c>
      <c r="G269">
        <v>80000</v>
      </c>
      <c r="H269" t="s">
        <v>4180</v>
      </c>
      <c r="I269">
        <v>12200000</v>
      </c>
      <c r="J269" t="s">
        <v>4174</v>
      </c>
      <c r="K269">
        <v>11800000</v>
      </c>
      <c r="L269">
        <v>12700000</v>
      </c>
      <c r="M269">
        <v>4</v>
      </c>
      <c r="N269" t="s">
        <v>4275</v>
      </c>
      <c r="O269">
        <v>87.4</v>
      </c>
      <c r="P269" t="s">
        <v>4647</v>
      </c>
    </row>
    <row r="270" spans="1:16" x14ac:dyDescent="0.3">
      <c r="A270" t="s">
        <v>4648</v>
      </c>
      <c r="B270">
        <v>2024</v>
      </c>
      <c r="C270" t="s">
        <v>36</v>
      </c>
      <c r="D270" t="s">
        <v>4427</v>
      </c>
      <c r="E270" t="s">
        <v>4501</v>
      </c>
      <c r="F270" t="s">
        <v>143</v>
      </c>
      <c r="G270">
        <v>22000</v>
      </c>
      <c r="H270" t="s">
        <v>4180</v>
      </c>
      <c r="I270">
        <v>8900000</v>
      </c>
      <c r="J270" t="s">
        <v>4174</v>
      </c>
      <c r="K270">
        <v>8600000</v>
      </c>
      <c r="L270">
        <v>9300000</v>
      </c>
      <c r="M270">
        <v>12</v>
      </c>
      <c r="N270" t="s">
        <v>4649</v>
      </c>
      <c r="O270">
        <v>84.8</v>
      </c>
      <c r="P270" t="s">
        <v>4650</v>
      </c>
    </row>
    <row r="271" spans="1:16" x14ac:dyDescent="0.3">
      <c r="A271" t="s">
        <v>5715</v>
      </c>
      <c r="B271">
        <v>2019</v>
      </c>
      <c r="C271" t="s">
        <v>89</v>
      </c>
      <c r="D271" t="s">
        <v>4779</v>
      </c>
      <c r="E271" t="s">
        <v>5716</v>
      </c>
      <c r="F271" t="s">
        <v>43</v>
      </c>
      <c r="G271">
        <v>103000</v>
      </c>
      <c r="H271" t="s">
        <v>4180</v>
      </c>
      <c r="I271">
        <v>7740000</v>
      </c>
      <c r="J271" t="s">
        <v>4174</v>
      </c>
      <c r="K271">
        <v>7420000</v>
      </c>
      <c r="L271">
        <v>8100000</v>
      </c>
      <c r="M271">
        <v>2</v>
      </c>
      <c r="N271" t="s">
        <v>4245</v>
      </c>
      <c r="O271">
        <v>64.599999999999994</v>
      </c>
      <c r="P271" t="s">
        <v>6790</v>
      </c>
    </row>
    <row r="272" spans="1:16" x14ac:dyDescent="0.3">
      <c r="A272" t="s">
        <v>4041</v>
      </c>
      <c r="B272">
        <v>2024</v>
      </c>
      <c r="C272" t="s">
        <v>230</v>
      </c>
      <c r="D272" t="s">
        <v>4351</v>
      </c>
      <c r="E272" t="s">
        <v>4352</v>
      </c>
      <c r="F272" t="s">
        <v>143</v>
      </c>
      <c r="G272">
        <v>9230</v>
      </c>
      <c r="H272" t="s">
        <v>4180</v>
      </c>
      <c r="I272">
        <v>19000000</v>
      </c>
      <c r="J272" t="s">
        <v>4174</v>
      </c>
      <c r="K272">
        <v>18300000</v>
      </c>
      <c r="L272">
        <v>19700000</v>
      </c>
      <c r="M272">
        <v>14</v>
      </c>
      <c r="N272" t="s">
        <v>4347</v>
      </c>
      <c r="O272">
        <v>70.099999999999994</v>
      </c>
      <c r="P272" t="s">
        <v>6791</v>
      </c>
    </row>
    <row r="273" spans="1:16" x14ac:dyDescent="0.3">
      <c r="A273" t="s">
        <v>364</v>
      </c>
      <c r="B273">
        <v>2023</v>
      </c>
      <c r="C273" t="s">
        <v>62</v>
      </c>
      <c r="D273" t="s">
        <v>4292</v>
      </c>
      <c r="E273" t="s">
        <v>4283</v>
      </c>
      <c r="F273" t="s">
        <v>143</v>
      </c>
      <c r="G273">
        <v>685</v>
      </c>
      <c r="H273" t="s">
        <v>4180</v>
      </c>
      <c r="I273">
        <v>16000000</v>
      </c>
      <c r="J273" t="s">
        <v>4174</v>
      </c>
      <c r="K273">
        <v>15400000</v>
      </c>
      <c r="L273">
        <v>16500000</v>
      </c>
      <c r="M273">
        <v>12</v>
      </c>
      <c r="N273" t="s">
        <v>4627</v>
      </c>
      <c r="O273">
        <v>76.5</v>
      </c>
      <c r="P273" t="s">
        <v>6792</v>
      </c>
    </row>
    <row r="274" spans="1:16" x14ac:dyDescent="0.3">
      <c r="A274" t="s">
        <v>4011</v>
      </c>
      <c r="B274">
        <v>2025</v>
      </c>
      <c r="C274" t="s">
        <v>62</v>
      </c>
      <c r="D274" t="s">
        <v>4250</v>
      </c>
      <c r="E274" t="s">
        <v>4279</v>
      </c>
      <c r="F274" t="s">
        <v>4172</v>
      </c>
      <c r="G274" t="s">
        <v>4172</v>
      </c>
      <c r="H274" t="s">
        <v>4180</v>
      </c>
      <c r="I274">
        <v>25900000</v>
      </c>
      <c r="J274" t="s">
        <v>4174</v>
      </c>
      <c r="K274">
        <v>25000000</v>
      </c>
      <c r="L274">
        <v>26900000</v>
      </c>
      <c r="M274" t="s">
        <v>4175</v>
      </c>
      <c r="N274" t="s">
        <v>4226</v>
      </c>
      <c r="O274">
        <v>79.3</v>
      </c>
      <c r="P274" t="s">
        <v>6793</v>
      </c>
    </row>
    <row r="275" spans="1:16" x14ac:dyDescent="0.3">
      <c r="A275" t="s">
        <v>362</v>
      </c>
      <c r="B275">
        <v>2025</v>
      </c>
      <c r="C275" t="s">
        <v>62</v>
      </c>
      <c r="D275">
        <v>3008</v>
      </c>
      <c r="E275" t="s">
        <v>4346</v>
      </c>
      <c r="F275" t="s">
        <v>43</v>
      </c>
      <c r="G275">
        <v>9609</v>
      </c>
      <c r="H275" t="s">
        <v>4180</v>
      </c>
      <c r="I275">
        <v>24200000</v>
      </c>
      <c r="J275" t="s">
        <v>4174</v>
      </c>
      <c r="K275">
        <v>23200000</v>
      </c>
      <c r="L275">
        <v>25200000</v>
      </c>
      <c r="M275">
        <v>4</v>
      </c>
      <c r="N275" t="s">
        <v>4226</v>
      </c>
      <c r="O275">
        <v>87.7</v>
      </c>
      <c r="P275" t="s">
        <v>6794</v>
      </c>
    </row>
    <row r="276" spans="1:16" x14ac:dyDescent="0.3">
      <c r="A276" t="s">
        <v>4010</v>
      </c>
      <c r="B276">
        <v>2024</v>
      </c>
      <c r="C276" t="s">
        <v>62</v>
      </c>
      <c r="D276">
        <v>2008</v>
      </c>
      <c r="E276" t="s">
        <v>4344</v>
      </c>
      <c r="F276" t="s">
        <v>94</v>
      </c>
      <c r="G276">
        <v>25</v>
      </c>
      <c r="H276" t="s">
        <v>4180</v>
      </c>
      <c r="I276">
        <v>14800000</v>
      </c>
      <c r="J276" t="s">
        <v>4174</v>
      </c>
      <c r="K276">
        <v>14300000</v>
      </c>
      <c r="L276">
        <v>15400000</v>
      </c>
      <c r="M276">
        <v>48</v>
      </c>
      <c r="N276" t="s">
        <v>4272</v>
      </c>
      <c r="O276">
        <v>72.900000000000006</v>
      </c>
      <c r="P276" t="s">
        <v>6795</v>
      </c>
    </row>
    <row r="277" spans="1:16" x14ac:dyDescent="0.3">
      <c r="A277" t="s">
        <v>360</v>
      </c>
      <c r="B277">
        <v>2025</v>
      </c>
      <c r="C277" t="s">
        <v>62</v>
      </c>
      <c r="D277">
        <v>3008</v>
      </c>
      <c r="E277" t="s">
        <v>4341</v>
      </c>
      <c r="F277" t="s">
        <v>43</v>
      </c>
      <c r="G277">
        <v>7735</v>
      </c>
      <c r="H277" t="s">
        <v>4180</v>
      </c>
      <c r="I277">
        <v>29600000</v>
      </c>
      <c r="J277" t="s">
        <v>4174</v>
      </c>
      <c r="K277">
        <v>28500000</v>
      </c>
      <c r="L277">
        <v>30600000</v>
      </c>
      <c r="M277">
        <v>13</v>
      </c>
      <c r="N277" t="s">
        <v>4342</v>
      </c>
      <c r="O277">
        <v>75.3</v>
      </c>
      <c r="P277" t="s">
        <v>6796</v>
      </c>
    </row>
    <row r="278" spans="1:16" x14ac:dyDescent="0.3">
      <c r="A278" t="s">
        <v>382</v>
      </c>
      <c r="B278">
        <v>2024</v>
      </c>
      <c r="C278" t="s">
        <v>62</v>
      </c>
      <c r="D278" t="s">
        <v>4250</v>
      </c>
      <c r="E278" t="s">
        <v>4251</v>
      </c>
      <c r="F278" t="s">
        <v>94</v>
      </c>
      <c r="G278">
        <v>21000</v>
      </c>
      <c r="H278" t="s">
        <v>4180</v>
      </c>
      <c r="I278">
        <v>20800000</v>
      </c>
      <c r="J278" t="s">
        <v>4174</v>
      </c>
      <c r="K278">
        <v>20000000</v>
      </c>
      <c r="L278">
        <v>21600000</v>
      </c>
      <c r="M278">
        <v>33</v>
      </c>
      <c r="N278" t="s">
        <v>4333</v>
      </c>
      <c r="O278">
        <v>80.2</v>
      </c>
      <c r="P278" t="s">
        <v>6797</v>
      </c>
    </row>
    <row r="279" spans="1:16" x14ac:dyDescent="0.3">
      <c r="A279" t="s">
        <v>369</v>
      </c>
      <c r="B279">
        <v>2025</v>
      </c>
      <c r="C279" t="s">
        <v>62</v>
      </c>
      <c r="D279">
        <v>3008</v>
      </c>
      <c r="E279" t="s">
        <v>4259</v>
      </c>
      <c r="F279" t="s">
        <v>43</v>
      </c>
      <c r="G279">
        <v>3150</v>
      </c>
      <c r="H279" t="s">
        <v>4180</v>
      </c>
      <c r="I279">
        <v>17900000</v>
      </c>
      <c r="J279" t="s">
        <v>4174</v>
      </c>
      <c r="K279">
        <v>17300000</v>
      </c>
      <c r="L279">
        <v>18600000</v>
      </c>
      <c r="M279">
        <v>18</v>
      </c>
      <c r="N279" t="s">
        <v>4257</v>
      </c>
      <c r="O279">
        <v>84.5</v>
      </c>
      <c r="P279" t="s">
        <v>6798</v>
      </c>
    </row>
    <row r="280" spans="1:16" x14ac:dyDescent="0.3">
      <c r="A280" t="s">
        <v>371</v>
      </c>
      <c r="B280">
        <v>2024</v>
      </c>
      <c r="C280" t="s">
        <v>137</v>
      </c>
      <c r="D280" t="s">
        <v>4336</v>
      </c>
      <c r="E280" t="s">
        <v>4337</v>
      </c>
      <c r="F280" t="s">
        <v>43</v>
      </c>
      <c r="G280">
        <v>11900</v>
      </c>
      <c r="H280" t="s">
        <v>4180</v>
      </c>
      <c r="I280">
        <v>19900000</v>
      </c>
      <c r="J280" t="s">
        <v>4174</v>
      </c>
      <c r="K280">
        <v>19200000</v>
      </c>
      <c r="L280">
        <v>20600000</v>
      </c>
      <c r="M280">
        <v>24</v>
      </c>
      <c r="N280" t="s">
        <v>4187</v>
      </c>
      <c r="O280">
        <v>81.5</v>
      </c>
      <c r="P280" t="s">
        <v>6799</v>
      </c>
    </row>
    <row r="281" spans="1:16" x14ac:dyDescent="0.3">
      <c r="A281" t="s">
        <v>380</v>
      </c>
      <c r="B281">
        <v>2024</v>
      </c>
      <c r="C281" t="s">
        <v>62</v>
      </c>
      <c r="D281" t="s">
        <v>4331</v>
      </c>
      <c r="E281" t="s">
        <v>4332</v>
      </c>
      <c r="F281" t="s">
        <v>43</v>
      </c>
      <c r="G281">
        <v>2139</v>
      </c>
      <c r="H281" t="s">
        <v>4180</v>
      </c>
      <c r="I281">
        <v>22700000</v>
      </c>
      <c r="J281" t="s">
        <v>4174</v>
      </c>
      <c r="K281">
        <v>21900000</v>
      </c>
      <c r="L281">
        <v>23500000</v>
      </c>
      <c r="M281">
        <v>7</v>
      </c>
      <c r="N281" t="s">
        <v>4333</v>
      </c>
      <c r="O281">
        <v>62.4</v>
      </c>
      <c r="P281" t="s">
        <v>6800</v>
      </c>
    </row>
    <row r="282" spans="1:16" x14ac:dyDescent="0.3">
      <c r="A282" t="s">
        <v>4008</v>
      </c>
      <c r="B282">
        <v>2025</v>
      </c>
      <c r="C282" t="s">
        <v>62</v>
      </c>
      <c r="D282" t="s">
        <v>4250</v>
      </c>
      <c r="E282" t="s">
        <v>4279</v>
      </c>
      <c r="F282" t="s">
        <v>4172</v>
      </c>
      <c r="G282" t="s">
        <v>4172</v>
      </c>
      <c r="H282" t="s">
        <v>4180</v>
      </c>
      <c r="I282">
        <v>25900000</v>
      </c>
      <c r="J282" t="s">
        <v>4174</v>
      </c>
      <c r="K282">
        <v>25000000</v>
      </c>
      <c r="L282">
        <v>26900000</v>
      </c>
      <c r="M282" t="s">
        <v>4175</v>
      </c>
      <c r="N282" t="s">
        <v>4226</v>
      </c>
      <c r="O282">
        <v>79.3</v>
      </c>
      <c r="P282" t="s">
        <v>6801</v>
      </c>
    </row>
    <row r="283" spans="1:16" x14ac:dyDescent="0.3">
      <c r="A283" t="s">
        <v>4015</v>
      </c>
      <c r="B283">
        <v>2024</v>
      </c>
      <c r="C283" t="s">
        <v>62</v>
      </c>
      <c r="D283">
        <v>2008</v>
      </c>
      <c r="E283" t="s">
        <v>4329</v>
      </c>
      <c r="F283" t="s">
        <v>43</v>
      </c>
      <c r="G283">
        <v>18</v>
      </c>
      <c r="H283" t="s">
        <v>4180</v>
      </c>
      <c r="I283">
        <v>16200000</v>
      </c>
      <c r="J283" t="s">
        <v>4174</v>
      </c>
      <c r="K283">
        <v>15400000</v>
      </c>
      <c r="L283">
        <v>17100000</v>
      </c>
      <c r="M283">
        <v>48</v>
      </c>
      <c r="N283" t="s">
        <v>4200</v>
      </c>
      <c r="O283">
        <v>72.099999999999994</v>
      </c>
      <c r="P283" t="s">
        <v>6802</v>
      </c>
    </row>
    <row r="284" spans="1:16" x14ac:dyDescent="0.3">
      <c r="A284" t="s">
        <v>352</v>
      </c>
      <c r="B284">
        <v>2024</v>
      </c>
      <c r="C284" t="s">
        <v>62</v>
      </c>
      <c r="D284" t="s">
        <v>4292</v>
      </c>
      <c r="E284" t="s">
        <v>4283</v>
      </c>
      <c r="F284" t="s">
        <v>94</v>
      </c>
      <c r="G284">
        <v>89</v>
      </c>
      <c r="H284" t="s">
        <v>4180</v>
      </c>
      <c r="I284">
        <v>16500000</v>
      </c>
      <c r="J284" t="s">
        <v>4174</v>
      </c>
      <c r="K284">
        <v>16000000</v>
      </c>
      <c r="L284">
        <v>17100000</v>
      </c>
      <c r="M284">
        <v>17</v>
      </c>
      <c r="N284" t="s">
        <v>4260</v>
      </c>
      <c r="O284">
        <v>77</v>
      </c>
      <c r="P284" t="s">
        <v>6803</v>
      </c>
    </row>
    <row r="285" spans="1:16" x14ac:dyDescent="0.3">
      <c r="A285" t="s">
        <v>355</v>
      </c>
      <c r="B285">
        <v>2024</v>
      </c>
      <c r="C285" t="s">
        <v>62</v>
      </c>
      <c r="D285">
        <v>2008</v>
      </c>
      <c r="E285" t="s">
        <v>4344</v>
      </c>
      <c r="F285" t="s">
        <v>43</v>
      </c>
      <c r="G285">
        <v>11203</v>
      </c>
      <c r="H285" t="s">
        <v>4180</v>
      </c>
      <c r="I285">
        <v>14800000</v>
      </c>
      <c r="J285" t="s">
        <v>4174</v>
      </c>
      <c r="K285">
        <v>14200000</v>
      </c>
      <c r="L285">
        <v>15400000</v>
      </c>
      <c r="M285">
        <v>48</v>
      </c>
      <c r="N285" t="s">
        <v>4272</v>
      </c>
      <c r="O285">
        <v>72.900000000000006</v>
      </c>
      <c r="P285" t="s">
        <v>6804</v>
      </c>
    </row>
    <row r="286" spans="1:16" x14ac:dyDescent="0.3">
      <c r="A286" t="s">
        <v>4042</v>
      </c>
      <c r="B286">
        <v>2025</v>
      </c>
      <c r="C286" t="s">
        <v>191</v>
      </c>
      <c r="D286" t="s">
        <v>4299</v>
      </c>
      <c r="E286" t="s">
        <v>4300</v>
      </c>
      <c r="F286" t="s">
        <v>4172</v>
      </c>
      <c r="G286" t="s">
        <v>4172</v>
      </c>
      <c r="H286" t="s">
        <v>4180</v>
      </c>
      <c r="I286">
        <v>22400000</v>
      </c>
      <c r="J286" t="s">
        <v>4174</v>
      </c>
      <c r="K286">
        <v>21600000</v>
      </c>
      <c r="L286">
        <v>23200000</v>
      </c>
      <c r="M286">
        <v>4</v>
      </c>
      <c r="N286" t="s">
        <v>4257</v>
      </c>
      <c r="O286">
        <v>89.7</v>
      </c>
      <c r="P286" t="s">
        <v>6805</v>
      </c>
    </row>
    <row r="287" spans="1:16" x14ac:dyDescent="0.3">
      <c r="A287" t="s">
        <v>4017</v>
      </c>
      <c r="B287">
        <v>2025</v>
      </c>
      <c r="C287" t="s">
        <v>62</v>
      </c>
      <c r="D287" t="s">
        <v>4250</v>
      </c>
      <c r="E287" t="s">
        <v>4279</v>
      </c>
      <c r="F287" t="s">
        <v>4172</v>
      </c>
      <c r="G287" t="s">
        <v>4172</v>
      </c>
      <c r="H287" t="s">
        <v>4180</v>
      </c>
      <c r="I287">
        <v>25900000</v>
      </c>
      <c r="J287" t="s">
        <v>4174</v>
      </c>
      <c r="K287">
        <v>25000000</v>
      </c>
      <c r="L287">
        <v>26900000</v>
      </c>
      <c r="M287" t="s">
        <v>4175</v>
      </c>
      <c r="N287" t="s">
        <v>4226</v>
      </c>
      <c r="O287">
        <v>79.3</v>
      </c>
      <c r="P287" t="s">
        <v>6806</v>
      </c>
    </row>
    <row r="288" spans="1:16" x14ac:dyDescent="0.3">
      <c r="A288" t="s">
        <v>340</v>
      </c>
      <c r="B288">
        <v>2025</v>
      </c>
      <c r="C288" t="s">
        <v>62</v>
      </c>
      <c r="D288" t="s">
        <v>4295</v>
      </c>
      <c r="E288" t="s">
        <v>4296</v>
      </c>
      <c r="F288" t="s">
        <v>143</v>
      </c>
      <c r="G288">
        <v>2000</v>
      </c>
      <c r="H288" t="s">
        <v>4180</v>
      </c>
      <c r="I288">
        <v>18600000</v>
      </c>
      <c r="J288" t="s">
        <v>4174</v>
      </c>
      <c r="K288">
        <v>18000000</v>
      </c>
      <c r="L288">
        <v>19300000</v>
      </c>
      <c r="M288">
        <v>3</v>
      </c>
      <c r="N288" t="s">
        <v>4245</v>
      </c>
      <c r="O288">
        <v>88.5</v>
      </c>
      <c r="P288" t="s">
        <v>6807</v>
      </c>
    </row>
    <row r="289" spans="1:16" x14ac:dyDescent="0.3">
      <c r="A289" t="s">
        <v>367</v>
      </c>
      <c r="B289">
        <v>2024</v>
      </c>
      <c r="C289" t="s">
        <v>62</v>
      </c>
      <c r="D289">
        <v>208</v>
      </c>
      <c r="E289" t="s">
        <v>4254</v>
      </c>
      <c r="F289" t="s">
        <v>43</v>
      </c>
      <c r="G289">
        <v>2700</v>
      </c>
      <c r="H289" t="s">
        <v>4180</v>
      </c>
      <c r="I289">
        <v>14400000</v>
      </c>
      <c r="J289" t="s">
        <v>4174</v>
      </c>
      <c r="K289">
        <v>13900000</v>
      </c>
      <c r="L289">
        <v>14900000</v>
      </c>
      <c r="M289">
        <v>14</v>
      </c>
      <c r="N289" t="s">
        <v>4213</v>
      </c>
      <c r="O289">
        <v>79.7</v>
      </c>
      <c r="P289" t="s">
        <v>6808</v>
      </c>
    </row>
    <row r="290" spans="1:16" x14ac:dyDescent="0.3">
      <c r="A290" t="s">
        <v>358</v>
      </c>
      <c r="B290">
        <v>2024</v>
      </c>
      <c r="C290" t="s">
        <v>62</v>
      </c>
      <c r="D290" t="s">
        <v>4292</v>
      </c>
      <c r="E290" t="s">
        <v>4283</v>
      </c>
      <c r="F290" t="s">
        <v>43</v>
      </c>
      <c r="G290">
        <v>55</v>
      </c>
      <c r="H290" t="s">
        <v>4180</v>
      </c>
      <c r="I290">
        <v>16500000</v>
      </c>
      <c r="J290" t="s">
        <v>4174</v>
      </c>
      <c r="K290">
        <v>16000000</v>
      </c>
      <c r="L290">
        <v>17100000</v>
      </c>
      <c r="M290">
        <v>17</v>
      </c>
      <c r="N290" t="s">
        <v>4260</v>
      </c>
      <c r="O290">
        <v>77</v>
      </c>
      <c r="P290" t="s">
        <v>6809</v>
      </c>
    </row>
    <row r="291" spans="1:16" x14ac:dyDescent="0.3">
      <c r="A291" t="s">
        <v>350</v>
      </c>
      <c r="B291">
        <v>2025</v>
      </c>
      <c r="C291" t="s">
        <v>4184</v>
      </c>
      <c r="D291" t="s">
        <v>4288</v>
      </c>
      <c r="E291" t="s">
        <v>4289</v>
      </c>
      <c r="F291" t="s">
        <v>4172</v>
      </c>
      <c r="G291">
        <v>3639</v>
      </c>
      <c r="H291" t="s">
        <v>4180</v>
      </c>
      <c r="I291">
        <v>20100000</v>
      </c>
      <c r="J291" t="s">
        <v>4174</v>
      </c>
      <c r="K291">
        <v>19400000</v>
      </c>
      <c r="L291">
        <v>20800000</v>
      </c>
      <c r="M291">
        <v>15</v>
      </c>
      <c r="N291" t="s">
        <v>4290</v>
      </c>
      <c r="O291">
        <v>91.4</v>
      </c>
      <c r="P291" t="s">
        <v>6810</v>
      </c>
    </row>
    <row r="292" spans="1:16" x14ac:dyDescent="0.3">
      <c r="A292" t="s">
        <v>4012</v>
      </c>
      <c r="B292">
        <v>2025</v>
      </c>
      <c r="C292" t="s">
        <v>62</v>
      </c>
      <c r="D292">
        <v>3008</v>
      </c>
      <c r="E292" t="s">
        <v>4259</v>
      </c>
      <c r="F292" t="s">
        <v>4172</v>
      </c>
      <c r="G292">
        <v>20</v>
      </c>
      <c r="H292" t="s">
        <v>4180</v>
      </c>
      <c r="I292">
        <v>17900000</v>
      </c>
      <c r="J292" t="s">
        <v>4174</v>
      </c>
      <c r="K292">
        <v>17300000</v>
      </c>
      <c r="L292">
        <v>18600000</v>
      </c>
      <c r="M292">
        <v>18</v>
      </c>
      <c r="N292" t="s">
        <v>4257</v>
      </c>
      <c r="O292">
        <v>84.5</v>
      </c>
      <c r="P292" t="s">
        <v>6811</v>
      </c>
    </row>
    <row r="293" spans="1:16" x14ac:dyDescent="0.3">
      <c r="A293" t="s">
        <v>373</v>
      </c>
      <c r="B293">
        <v>2025</v>
      </c>
      <c r="C293" t="s">
        <v>62</v>
      </c>
      <c r="D293" t="s">
        <v>4198</v>
      </c>
      <c r="E293" t="s">
        <v>4285</v>
      </c>
      <c r="F293" t="s">
        <v>43</v>
      </c>
      <c r="G293">
        <v>1300</v>
      </c>
      <c r="H293" t="s">
        <v>4180</v>
      </c>
      <c r="I293">
        <v>17000000</v>
      </c>
      <c r="J293" t="s">
        <v>4174</v>
      </c>
      <c r="K293">
        <v>16400000</v>
      </c>
      <c r="L293">
        <v>17600000</v>
      </c>
      <c r="M293">
        <v>22</v>
      </c>
      <c r="N293" t="s">
        <v>4290</v>
      </c>
      <c r="O293">
        <v>88.6</v>
      </c>
      <c r="P293" t="s">
        <v>6812</v>
      </c>
    </row>
    <row r="294" spans="1:16" x14ac:dyDescent="0.3">
      <c r="A294" t="s">
        <v>348</v>
      </c>
      <c r="B294">
        <v>2025</v>
      </c>
      <c r="C294" t="s">
        <v>62</v>
      </c>
      <c r="D294">
        <v>308</v>
      </c>
      <c r="E294" t="s">
        <v>4283</v>
      </c>
      <c r="F294" t="s">
        <v>173</v>
      </c>
      <c r="G294">
        <v>4385</v>
      </c>
      <c r="H294" t="s">
        <v>4180</v>
      </c>
      <c r="I294">
        <v>18100000</v>
      </c>
      <c r="J294" t="s">
        <v>4174</v>
      </c>
      <c r="K294">
        <v>17500000</v>
      </c>
      <c r="L294">
        <v>18700000</v>
      </c>
      <c r="M294">
        <v>15</v>
      </c>
      <c r="N294" t="s">
        <v>4200</v>
      </c>
      <c r="O294">
        <v>86.8</v>
      </c>
      <c r="P294" t="s">
        <v>6813</v>
      </c>
    </row>
    <row r="295" spans="1:16" x14ac:dyDescent="0.3">
      <c r="A295" t="s">
        <v>379</v>
      </c>
      <c r="B295">
        <v>2023</v>
      </c>
      <c r="C295" t="s">
        <v>62</v>
      </c>
      <c r="D295" t="s">
        <v>4232</v>
      </c>
      <c r="E295" t="s">
        <v>4254</v>
      </c>
      <c r="F295" t="s">
        <v>143</v>
      </c>
      <c r="G295">
        <v>100</v>
      </c>
      <c r="H295" t="s">
        <v>4180</v>
      </c>
      <c r="I295">
        <v>13900000</v>
      </c>
      <c r="J295" t="s">
        <v>4174</v>
      </c>
      <c r="K295">
        <v>13400000</v>
      </c>
      <c r="L295">
        <v>14400000</v>
      </c>
      <c r="M295">
        <v>8</v>
      </c>
      <c r="N295" t="s">
        <v>4192</v>
      </c>
      <c r="O295">
        <v>71.7</v>
      </c>
      <c r="P295" t="s">
        <v>6814</v>
      </c>
    </row>
    <row r="296" spans="1:16" x14ac:dyDescent="0.3">
      <c r="A296" t="s">
        <v>4002</v>
      </c>
      <c r="B296">
        <v>2025</v>
      </c>
      <c r="C296" t="s">
        <v>62</v>
      </c>
      <c r="D296" t="s">
        <v>4250</v>
      </c>
      <c r="E296" t="s">
        <v>4279</v>
      </c>
      <c r="F296" t="s">
        <v>4172</v>
      </c>
      <c r="G296" t="s">
        <v>4172</v>
      </c>
      <c r="H296" t="s">
        <v>4180</v>
      </c>
      <c r="I296">
        <v>25900000</v>
      </c>
      <c r="J296" t="s">
        <v>4174</v>
      </c>
      <c r="K296">
        <v>25000000</v>
      </c>
      <c r="L296">
        <v>26900000</v>
      </c>
      <c r="M296" t="s">
        <v>4175</v>
      </c>
      <c r="N296" t="s">
        <v>4226</v>
      </c>
      <c r="O296">
        <v>79.3</v>
      </c>
      <c r="P296" t="s">
        <v>6815</v>
      </c>
    </row>
    <row r="297" spans="1:16" x14ac:dyDescent="0.3">
      <c r="A297" t="s">
        <v>394</v>
      </c>
      <c r="B297">
        <v>2025</v>
      </c>
      <c r="C297" t="s">
        <v>163</v>
      </c>
      <c r="D297">
        <v>7</v>
      </c>
      <c r="E297" t="s">
        <v>4277</v>
      </c>
      <c r="F297" t="s">
        <v>4172</v>
      </c>
      <c r="G297">
        <v>8508</v>
      </c>
      <c r="H297" t="s">
        <v>4180</v>
      </c>
      <c r="I297">
        <v>17700000</v>
      </c>
      <c r="J297" t="s">
        <v>4174</v>
      </c>
      <c r="K297">
        <v>17100000</v>
      </c>
      <c r="L297">
        <v>18300000</v>
      </c>
      <c r="M297">
        <v>4</v>
      </c>
      <c r="N297" t="s">
        <v>4248</v>
      </c>
      <c r="O297">
        <v>90</v>
      </c>
      <c r="P297" t="s">
        <v>6816</v>
      </c>
    </row>
    <row r="298" spans="1:16" x14ac:dyDescent="0.3">
      <c r="A298" t="s">
        <v>390</v>
      </c>
      <c r="B298">
        <v>2024</v>
      </c>
      <c r="C298" t="s">
        <v>392</v>
      </c>
      <c r="D298" t="s">
        <v>4243</v>
      </c>
      <c r="E298" t="s">
        <v>4274</v>
      </c>
      <c r="F298" t="s">
        <v>173</v>
      </c>
      <c r="G298">
        <v>19482</v>
      </c>
      <c r="H298" t="s">
        <v>4180</v>
      </c>
      <c r="I298">
        <v>24700000</v>
      </c>
      <c r="J298" t="s">
        <v>4174</v>
      </c>
      <c r="K298">
        <v>23900000</v>
      </c>
      <c r="L298">
        <v>25500000</v>
      </c>
      <c r="M298">
        <v>3</v>
      </c>
      <c r="N298" t="s">
        <v>4213</v>
      </c>
      <c r="O298">
        <v>72.7</v>
      </c>
      <c r="P298" t="s">
        <v>6817</v>
      </c>
    </row>
    <row r="299" spans="1:16" x14ac:dyDescent="0.3">
      <c r="A299" t="s">
        <v>388</v>
      </c>
      <c r="B299">
        <v>2023</v>
      </c>
      <c r="C299" t="s">
        <v>4269</v>
      </c>
      <c r="D299" t="s">
        <v>4270</v>
      </c>
      <c r="E299" t="s">
        <v>4271</v>
      </c>
      <c r="F299" t="s">
        <v>60</v>
      </c>
      <c r="G299">
        <v>14755</v>
      </c>
      <c r="H299" t="s">
        <v>4180</v>
      </c>
      <c r="I299">
        <v>15100000</v>
      </c>
      <c r="J299" t="s">
        <v>4174</v>
      </c>
      <c r="K299">
        <v>14600000</v>
      </c>
      <c r="L299">
        <v>15700000</v>
      </c>
      <c r="M299">
        <v>13</v>
      </c>
      <c r="N299" t="s">
        <v>4187</v>
      </c>
      <c r="O299">
        <v>65.7</v>
      </c>
      <c r="P299" t="s">
        <v>6818</v>
      </c>
    </row>
    <row r="300" spans="1:16" x14ac:dyDescent="0.3">
      <c r="A300" t="s">
        <v>4044</v>
      </c>
      <c r="B300">
        <v>2026</v>
      </c>
      <c r="C300" t="s">
        <v>41</v>
      </c>
      <c r="D300" t="s">
        <v>4265</v>
      </c>
      <c r="E300" t="s">
        <v>4266</v>
      </c>
      <c r="F300" t="s">
        <v>4172</v>
      </c>
      <c r="G300" t="s">
        <v>4172</v>
      </c>
      <c r="H300" t="s">
        <v>4180</v>
      </c>
      <c r="I300">
        <v>31900000</v>
      </c>
      <c r="J300" t="s">
        <v>4174</v>
      </c>
      <c r="K300">
        <v>30700000</v>
      </c>
      <c r="L300">
        <v>33000000</v>
      </c>
      <c r="M300" t="s">
        <v>4175</v>
      </c>
      <c r="N300" t="s">
        <v>4267</v>
      </c>
      <c r="O300">
        <v>92.5</v>
      </c>
      <c r="P300" t="s">
        <v>6819</v>
      </c>
    </row>
    <row r="301" spans="1:16" x14ac:dyDescent="0.3">
      <c r="A301" t="s">
        <v>384</v>
      </c>
      <c r="B301">
        <v>2024</v>
      </c>
      <c r="C301" t="s">
        <v>163</v>
      </c>
      <c r="D301">
        <v>7</v>
      </c>
      <c r="E301" t="s">
        <v>4262</v>
      </c>
      <c r="F301" t="s">
        <v>60</v>
      </c>
      <c r="G301">
        <v>10100</v>
      </c>
      <c r="H301" t="s">
        <v>4180</v>
      </c>
      <c r="I301">
        <v>15700000</v>
      </c>
      <c r="J301" t="s">
        <v>4174</v>
      </c>
      <c r="K301">
        <v>14900000</v>
      </c>
      <c r="L301">
        <v>16600000</v>
      </c>
      <c r="M301">
        <v>5</v>
      </c>
      <c r="N301" t="s">
        <v>4263</v>
      </c>
      <c r="O301">
        <v>87.3</v>
      </c>
      <c r="P301" t="s">
        <v>6820</v>
      </c>
    </row>
    <row r="302" spans="1:16" x14ac:dyDescent="0.3">
      <c r="A302" t="s">
        <v>4025</v>
      </c>
      <c r="B302">
        <v>2024</v>
      </c>
      <c r="C302" t="s">
        <v>62</v>
      </c>
      <c r="D302">
        <v>3008</v>
      </c>
      <c r="E302" t="s">
        <v>4259</v>
      </c>
      <c r="F302" t="s">
        <v>43</v>
      </c>
      <c r="G302">
        <v>6300</v>
      </c>
      <c r="H302" t="s">
        <v>4180</v>
      </c>
      <c r="I302">
        <v>17000000</v>
      </c>
      <c r="J302" t="s">
        <v>4174</v>
      </c>
      <c r="K302">
        <v>16400000</v>
      </c>
      <c r="L302">
        <v>17600000</v>
      </c>
      <c r="M302">
        <v>34</v>
      </c>
      <c r="N302" t="s">
        <v>4257</v>
      </c>
      <c r="O302">
        <v>74.7</v>
      </c>
      <c r="P302" t="s">
        <v>6821</v>
      </c>
    </row>
    <row r="303" spans="1:16" x14ac:dyDescent="0.3">
      <c r="A303" t="s">
        <v>4023</v>
      </c>
      <c r="B303">
        <v>2024</v>
      </c>
      <c r="C303" t="s">
        <v>62</v>
      </c>
      <c r="D303">
        <v>2008</v>
      </c>
      <c r="E303" t="s">
        <v>4256</v>
      </c>
      <c r="F303" t="s">
        <v>60</v>
      </c>
      <c r="G303">
        <v>12300</v>
      </c>
      <c r="H303" t="s">
        <v>4180</v>
      </c>
      <c r="I303">
        <v>13700000</v>
      </c>
      <c r="J303" t="s">
        <v>4174</v>
      </c>
      <c r="K303">
        <v>13100000</v>
      </c>
      <c r="L303">
        <v>14400000</v>
      </c>
      <c r="M303">
        <v>40</v>
      </c>
      <c r="N303" t="s">
        <v>4388</v>
      </c>
      <c r="O303">
        <v>75.7</v>
      </c>
      <c r="P303" t="s">
        <v>6822</v>
      </c>
    </row>
    <row r="304" spans="1:16" x14ac:dyDescent="0.3">
      <c r="A304" t="s">
        <v>4018</v>
      </c>
      <c r="B304">
        <v>2024</v>
      </c>
      <c r="C304" t="s">
        <v>62</v>
      </c>
      <c r="D304">
        <v>208</v>
      </c>
      <c r="E304" t="s">
        <v>4254</v>
      </c>
      <c r="F304" t="s">
        <v>43</v>
      </c>
      <c r="G304">
        <v>1800</v>
      </c>
      <c r="H304" t="s">
        <v>4180</v>
      </c>
      <c r="I304">
        <v>14400000</v>
      </c>
      <c r="J304" t="s">
        <v>4174</v>
      </c>
      <c r="K304">
        <v>13900000</v>
      </c>
      <c r="L304">
        <v>14900000</v>
      </c>
      <c r="M304">
        <v>14</v>
      </c>
      <c r="N304" t="s">
        <v>4213</v>
      </c>
      <c r="O304">
        <v>79.7</v>
      </c>
      <c r="P304" t="s">
        <v>6823</v>
      </c>
    </row>
    <row r="305" spans="1:16" x14ac:dyDescent="0.3">
      <c r="A305" t="s">
        <v>4021</v>
      </c>
      <c r="B305">
        <v>2024</v>
      </c>
      <c r="C305" t="s">
        <v>62</v>
      </c>
      <c r="D305" t="s">
        <v>4250</v>
      </c>
      <c r="E305" t="s">
        <v>4251</v>
      </c>
      <c r="F305" t="s">
        <v>143</v>
      </c>
      <c r="G305">
        <v>11552</v>
      </c>
      <c r="H305" t="s">
        <v>4180</v>
      </c>
      <c r="I305">
        <v>20900000</v>
      </c>
      <c r="J305" t="s">
        <v>4174</v>
      </c>
      <c r="K305">
        <v>20100000</v>
      </c>
      <c r="L305">
        <v>21700000</v>
      </c>
      <c r="M305">
        <v>33</v>
      </c>
      <c r="N305" t="s">
        <v>4333</v>
      </c>
      <c r="O305">
        <v>80.599999999999994</v>
      </c>
      <c r="P305" t="s">
        <v>6824</v>
      </c>
    </row>
    <row r="306" spans="1:16" x14ac:dyDescent="0.3">
      <c r="A306" t="s">
        <v>4172</v>
      </c>
      <c r="B306">
        <v>2023</v>
      </c>
      <c r="C306" t="s">
        <v>131</v>
      </c>
      <c r="D306" t="s">
        <v>5041</v>
      </c>
      <c r="E306" t="s">
        <v>5717</v>
      </c>
      <c r="F306" t="s">
        <v>4172</v>
      </c>
      <c r="G306" t="s">
        <v>4172</v>
      </c>
      <c r="H306" t="s">
        <v>4180</v>
      </c>
      <c r="I306">
        <v>24800000</v>
      </c>
      <c r="J306" t="s">
        <v>4174</v>
      </c>
      <c r="K306">
        <v>23300000</v>
      </c>
      <c r="L306">
        <v>26300000</v>
      </c>
      <c r="M306">
        <v>2</v>
      </c>
      <c r="N306" t="s">
        <v>4627</v>
      </c>
      <c r="O306">
        <v>82.7</v>
      </c>
      <c r="P306" t="s">
        <v>6825</v>
      </c>
    </row>
    <row r="307" spans="1:16" x14ac:dyDescent="0.3">
      <c r="A307" t="s">
        <v>5384</v>
      </c>
      <c r="B307">
        <v>2022</v>
      </c>
      <c r="C307" t="s">
        <v>36</v>
      </c>
      <c r="D307" t="s">
        <v>4372</v>
      </c>
      <c r="E307" t="s">
        <v>4373</v>
      </c>
      <c r="F307" t="s">
        <v>43</v>
      </c>
      <c r="G307">
        <v>37800</v>
      </c>
      <c r="H307" t="s">
        <v>4180</v>
      </c>
      <c r="I307">
        <v>11900000</v>
      </c>
      <c r="J307" t="s">
        <v>4174</v>
      </c>
      <c r="K307">
        <v>11400000</v>
      </c>
      <c r="L307">
        <v>12300000</v>
      </c>
      <c r="M307" t="s">
        <v>4175</v>
      </c>
      <c r="N307" t="s">
        <v>4275</v>
      </c>
      <c r="O307">
        <v>66.099999999999994</v>
      </c>
      <c r="P307" t="s">
        <v>6826</v>
      </c>
    </row>
    <row r="308" spans="1:16" x14ac:dyDescent="0.3">
      <c r="A308" t="s">
        <v>321</v>
      </c>
      <c r="B308">
        <v>2024</v>
      </c>
      <c r="C308" t="s">
        <v>24</v>
      </c>
      <c r="D308" t="s">
        <v>4405</v>
      </c>
      <c r="E308" t="s">
        <v>5700</v>
      </c>
      <c r="F308" t="s">
        <v>94</v>
      </c>
      <c r="G308">
        <v>45000</v>
      </c>
      <c r="H308" t="s">
        <v>4180</v>
      </c>
      <c r="I308">
        <v>44700000</v>
      </c>
      <c r="J308" t="s">
        <v>4174</v>
      </c>
      <c r="K308">
        <v>43000000</v>
      </c>
      <c r="L308">
        <v>46300000</v>
      </c>
      <c r="M308">
        <v>19</v>
      </c>
      <c r="N308" t="s">
        <v>5786</v>
      </c>
      <c r="O308">
        <v>78.900000000000006</v>
      </c>
      <c r="P308" t="s">
        <v>6901</v>
      </c>
    </row>
    <row r="309" spans="1:16" x14ac:dyDescent="0.3">
      <c r="A309" t="s">
        <v>5787</v>
      </c>
      <c r="B309">
        <v>2024</v>
      </c>
      <c r="C309" t="s">
        <v>5788</v>
      </c>
      <c r="D309" t="s">
        <v>5789</v>
      </c>
      <c r="E309" t="s">
        <v>5790</v>
      </c>
      <c r="F309" t="s">
        <v>60</v>
      </c>
      <c r="G309">
        <v>21000</v>
      </c>
      <c r="H309" t="s">
        <v>4180</v>
      </c>
      <c r="I309">
        <v>40000000</v>
      </c>
      <c r="J309" t="s">
        <v>4174</v>
      </c>
      <c r="K309">
        <v>37600000</v>
      </c>
      <c r="L309">
        <v>42500000</v>
      </c>
      <c r="M309" t="s">
        <v>4175</v>
      </c>
      <c r="N309" t="s">
        <v>5157</v>
      </c>
      <c r="O309">
        <v>76.2</v>
      </c>
      <c r="P309" t="s">
        <v>6902</v>
      </c>
    </row>
    <row r="310" spans="1:16" x14ac:dyDescent="0.3">
      <c r="A310" t="s">
        <v>4082</v>
      </c>
      <c r="B310">
        <v>2025</v>
      </c>
      <c r="C310" t="s">
        <v>24</v>
      </c>
      <c r="D310" t="s">
        <v>4405</v>
      </c>
      <c r="E310" t="s">
        <v>5791</v>
      </c>
      <c r="F310" t="s">
        <v>43</v>
      </c>
      <c r="G310">
        <v>12000</v>
      </c>
      <c r="H310" t="s">
        <v>4180</v>
      </c>
      <c r="I310">
        <v>34800000</v>
      </c>
      <c r="J310" t="s">
        <v>4174</v>
      </c>
      <c r="K310">
        <v>33600000</v>
      </c>
      <c r="L310">
        <v>36000000</v>
      </c>
      <c r="M310">
        <v>35</v>
      </c>
      <c r="N310" t="s">
        <v>4588</v>
      </c>
      <c r="O310">
        <v>77.900000000000006</v>
      </c>
      <c r="P310" t="s">
        <v>6903</v>
      </c>
    </row>
    <row r="311" spans="1:16" x14ac:dyDescent="0.3">
      <c r="A311" t="s">
        <v>5792</v>
      </c>
      <c r="B311">
        <v>2022</v>
      </c>
      <c r="C311" t="s">
        <v>24</v>
      </c>
      <c r="D311" t="s">
        <v>4658</v>
      </c>
      <c r="E311" t="s">
        <v>5793</v>
      </c>
      <c r="F311" t="s">
        <v>43</v>
      </c>
      <c r="G311">
        <v>30500</v>
      </c>
      <c r="H311" t="s">
        <v>4180</v>
      </c>
      <c r="I311">
        <v>28200000</v>
      </c>
      <c r="J311" t="s">
        <v>4174</v>
      </c>
      <c r="K311">
        <v>27200000</v>
      </c>
      <c r="L311">
        <v>29200000</v>
      </c>
      <c r="M311">
        <v>8</v>
      </c>
      <c r="N311" t="s">
        <v>4236</v>
      </c>
      <c r="O311">
        <v>74</v>
      </c>
      <c r="P311" t="s">
        <v>6904</v>
      </c>
    </row>
    <row r="312" spans="1:16" x14ac:dyDescent="0.3">
      <c r="A312" t="s">
        <v>5276</v>
      </c>
      <c r="B312">
        <v>2022</v>
      </c>
      <c r="C312" t="s">
        <v>50</v>
      </c>
      <c r="D312">
        <v>580</v>
      </c>
      <c r="E312" t="s">
        <v>4582</v>
      </c>
      <c r="F312" t="s">
        <v>143</v>
      </c>
      <c r="G312">
        <v>47000</v>
      </c>
      <c r="H312" t="s">
        <v>4180</v>
      </c>
      <c r="I312">
        <v>9000000</v>
      </c>
      <c r="J312" t="s">
        <v>4174</v>
      </c>
      <c r="K312">
        <v>8500000</v>
      </c>
      <c r="L312">
        <v>9500000</v>
      </c>
      <c r="M312">
        <v>6</v>
      </c>
      <c r="N312" t="s">
        <v>4245</v>
      </c>
      <c r="O312">
        <v>72.099999999999994</v>
      </c>
      <c r="P312" t="s">
        <v>6905</v>
      </c>
    </row>
    <row r="313" spans="1:16" x14ac:dyDescent="0.3">
      <c r="A313" t="s">
        <v>5277</v>
      </c>
      <c r="B313">
        <v>2020</v>
      </c>
      <c r="C313" t="s">
        <v>4641</v>
      </c>
      <c r="D313" t="s">
        <v>5794</v>
      </c>
      <c r="E313" t="s">
        <v>5795</v>
      </c>
      <c r="F313" t="s">
        <v>173</v>
      </c>
      <c r="G313">
        <v>75365</v>
      </c>
      <c r="H313" t="s">
        <v>4180</v>
      </c>
      <c r="I313">
        <v>8400000</v>
      </c>
      <c r="J313" t="s">
        <v>4174</v>
      </c>
      <c r="K313">
        <v>8100000</v>
      </c>
      <c r="L313">
        <v>8700000</v>
      </c>
      <c r="M313">
        <v>21</v>
      </c>
      <c r="N313" t="s">
        <v>4425</v>
      </c>
      <c r="O313">
        <v>95</v>
      </c>
      <c r="P313" t="s">
        <v>6906</v>
      </c>
    </row>
    <row r="314" spans="1:16" x14ac:dyDescent="0.3">
      <c r="A314" t="s">
        <v>573</v>
      </c>
      <c r="B314">
        <v>2024</v>
      </c>
      <c r="C314" t="s">
        <v>36</v>
      </c>
      <c r="D314" t="s">
        <v>4400</v>
      </c>
      <c r="E314" t="s">
        <v>5780</v>
      </c>
      <c r="F314" t="s">
        <v>43</v>
      </c>
      <c r="G314">
        <v>21000</v>
      </c>
      <c r="H314" t="s">
        <v>4180</v>
      </c>
      <c r="I314">
        <v>9400000</v>
      </c>
      <c r="J314" t="s">
        <v>4174</v>
      </c>
      <c r="K314">
        <v>9100000</v>
      </c>
      <c r="L314">
        <v>9700000</v>
      </c>
      <c r="M314">
        <v>17</v>
      </c>
      <c r="N314" t="s">
        <v>4417</v>
      </c>
      <c r="O314">
        <v>81.8</v>
      </c>
      <c r="P314" t="s">
        <v>6907</v>
      </c>
    </row>
    <row r="315" spans="1:16" x14ac:dyDescent="0.3">
      <c r="A315" t="s">
        <v>5278</v>
      </c>
      <c r="B315">
        <v>2025</v>
      </c>
      <c r="C315" t="s">
        <v>230</v>
      </c>
      <c r="D315" t="s">
        <v>4555</v>
      </c>
      <c r="E315" t="s">
        <v>5796</v>
      </c>
      <c r="F315" t="s">
        <v>4172</v>
      </c>
      <c r="G315">
        <v>6767</v>
      </c>
      <c r="H315" t="s">
        <v>4180</v>
      </c>
      <c r="I315">
        <v>16500000</v>
      </c>
      <c r="J315" t="s">
        <v>4174</v>
      </c>
      <c r="K315">
        <v>15900000</v>
      </c>
      <c r="L315">
        <v>17100000</v>
      </c>
      <c r="M315" t="s">
        <v>4175</v>
      </c>
      <c r="N315" t="s">
        <v>4263</v>
      </c>
      <c r="O315">
        <v>81.3</v>
      </c>
      <c r="P315" t="s">
        <v>6908</v>
      </c>
    </row>
    <row r="316" spans="1:16" x14ac:dyDescent="0.3">
      <c r="A316" t="s">
        <v>240</v>
      </c>
      <c r="B316">
        <v>2024</v>
      </c>
      <c r="C316" t="s">
        <v>36</v>
      </c>
      <c r="D316" t="s">
        <v>4775</v>
      </c>
      <c r="E316" t="s">
        <v>4814</v>
      </c>
      <c r="F316" t="s">
        <v>173</v>
      </c>
      <c r="G316">
        <v>16000</v>
      </c>
      <c r="H316" t="s">
        <v>4180</v>
      </c>
      <c r="I316">
        <v>13900000</v>
      </c>
      <c r="J316" t="s">
        <v>4174</v>
      </c>
      <c r="K316">
        <v>12800000</v>
      </c>
      <c r="L316">
        <v>14900000</v>
      </c>
      <c r="M316" t="s">
        <v>4175</v>
      </c>
      <c r="N316" t="s">
        <v>4439</v>
      </c>
      <c r="O316">
        <v>86.9</v>
      </c>
      <c r="P316" t="s">
        <v>6909</v>
      </c>
    </row>
    <row r="317" spans="1:16" x14ac:dyDescent="0.3">
      <c r="A317" t="s">
        <v>5279</v>
      </c>
      <c r="B317">
        <v>2022</v>
      </c>
      <c r="C317" t="s">
        <v>154</v>
      </c>
      <c r="D317" t="s">
        <v>4395</v>
      </c>
      <c r="E317" t="s">
        <v>5797</v>
      </c>
      <c r="F317" t="s">
        <v>143</v>
      </c>
      <c r="G317">
        <v>22271</v>
      </c>
      <c r="H317" t="s">
        <v>4180</v>
      </c>
      <c r="I317">
        <v>30300000</v>
      </c>
      <c r="J317" t="s">
        <v>4174</v>
      </c>
      <c r="K317">
        <v>28700000</v>
      </c>
      <c r="L317">
        <v>31800000</v>
      </c>
      <c r="M317">
        <v>17</v>
      </c>
      <c r="N317" t="s">
        <v>4574</v>
      </c>
      <c r="O317">
        <v>67.3</v>
      </c>
      <c r="P317" t="s">
        <v>6910</v>
      </c>
    </row>
    <row r="318" spans="1:16" x14ac:dyDescent="0.3">
      <c r="A318" t="s">
        <v>5281</v>
      </c>
      <c r="B318">
        <v>2024</v>
      </c>
      <c r="C318" t="s">
        <v>188</v>
      </c>
      <c r="D318" t="s">
        <v>5798</v>
      </c>
      <c r="E318" t="s">
        <v>5799</v>
      </c>
      <c r="F318" t="s">
        <v>43</v>
      </c>
      <c r="G318">
        <v>25285</v>
      </c>
      <c r="H318" t="s">
        <v>4180</v>
      </c>
      <c r="I318">
        <v>18000000</v>
      </c>
      <c r="J318" t="s">
        <v>4174</v>
      </c>
      <c r="K318">
        <v>17500000</v>
      </c>
      <c r="L318">
        <v>18600000</v>
      </c>
      <c r="M318">
        <v>2</v>
      </c>
      <c r="N318" t="s">
        <v>4187</v>
      </c>
      <c r="O318">
        <v>95</v>
      </c>
      <c r="P318" t="s">
        <v>6911</v>
      </c>
    </row>
    <row r="319" spans="1:16" x14ac:dyDescent="0.3">
      <c r="A319" t="s">
        <v>100</v>
      </c>
      <c r="B319">
        <v>2018</v>
      </c>
      <c r="C319" t="s">
        <v>50</v>
      </c>
      <c r="D319">
        <v>580</v>
      </c>
      <c r="E319" t="s">
        <v>4619</v>
      </c>
      <c r="F319" t="s">
        <v>43</v>
      </c>
      <c r="G319">
        <v>59981</v>
      </c>
      <c r="H319" t="s">
        <v>4180</v>
      </c>
      <c r="I319">
        <v>10700000</v>
      </c>
      <c r="J319" t="s">
        <v>4174</v>
      </c>
      <c r="K319">
        <v>9900000</v>
      </c>
      <c r="L319">
        <v>11500000</v>
      </c>
      <c r="M319" t="s">
        <v>4175</v>
      </c>
      <c r="N319" t="s">
        <v>4627</v>
      </c>
      <c r="O319">
        <v>95</v>
      </c>
      <c r="P319" t="s">
        <v>6912</v>
      </c>
    </row>
    <row r="320" spans="1:16" x14ac:dyDescent="0.3">
      <c r="A320" t="s">
        <v>5800</v>
      </c>
      <c r="B320">
        <v>2021</v>
      </c>
      <c r="C320" t="s">
        <v>62</v>
      </c>
      <c r="D320">
        <v>3008</v>
      </c>
      <c r="E320" t="s">
        <v>5801</v>
      </c>
      <c r="F320" t="s">
        <v>43</v>
      </c>
      <c r="G320">
        <v>45618</v>
      </c>
      <c r="H320" t="s">
        <v>4180</v>
      </c>
      <c r="I320">
        <v>15000000</v>
      </c>
      <c r="J320" t="s">
        <v>4174</v>
      </c>
      <c r="K320">
        <v>14400000</v>
      </c>
      <c r="L320">
        <v>15700000</v>
      </c>
      <c r="M320">
        <v>12</v>
      </c>
      <c r="N320" t="s">
        <v>4260</v>
      </c>
      <c r="O320">
        <v>77.8</v>
      </c>
      <c r="P320" t="s">
        <v>6913</v>
      </c>
    </row>
    <row r="321" spans="1:16" x14ac:dyDescent="0.3">
      <c r="A321" t="s">
        <v>88</v>
      </c>
      <c r="B321">
        <v>2023</v>
      </c>
      <c r="C321" t="s">
        <v>89</v>
      </c>
      <c r="D321" t="s">
        <v>4380</v>
      </c>
      <c r="E321" t="s">
        <v>5802</v>
      </c>
      <c r="F321" t="s">
        <v>43</v>
      </c>
      <c r="G321">
        <v>62000</v>
      </c>
      <c r="H321" t="s">
        <v>4180</v>
      </c>
      <c r="I321">
        <v>8200000</v>
      </c>
      <c r="J321" t="s">
        <v>4174</v>
      </c>
      <c r="K321">
        <v>7910000</v>
      </c>
      <c r="L321">
        <v>8500000</v>
      </c>
      <c r="M321">
        <v>38</v>
      </c>
      <c r="N321" t="s">
        <v>4382</v>
      </c>
      <c r="O321">
        <v>74.599999999999994</v>
      </c>
      <c r="P321" t="s">
        <v>6914</v>
      </c>
    </row>
    <row r="322" spans="1:16" x14ac:dyDescent="0.3">
      <c r="A322" t="s">
        <v>157</v>
      </c>
      <c r="B322">
        <v>2024</v>
      </c>
      <c r="C322" t="s">
        <v>92</v>
      </c>
      <c r="D322" t="s">
        <v>4672</v>
      </c>
      <c r="E322" t="s">
        <v>4673</v>
      </c>
      <c r="F322" t="s">
        <v>43</v>
      </c>
      <c r="G322">
        <v>25880</v>
      </c>
      <c r="H322" t="s">
        <v>4180</v>
      </c>
      <c r="I322">
        <v>10100000</v>
      </c>
      <c r="J322" t="s">
        <v>4174</v>
      </c>
      <c r="K322">
        <v>9800000</v>
      </c>
      <c r="L322">
        <v>10500000</v>
      </c>
      <c r="M322">
        <v>17</v>
      </c>
      <c r="N322" t="s">
        <v>4508</v>
      </c>
      <c r="O322">
        <v>79.400000000000006</v>
      </c>
      <c r="P322" t="s">
        <v>6915</v>
      </c>
    </row>
    <row r="323" spans="1:16" x14ac:dyDescent="0.3">
      <c r="A323" t="s">
        <v>4238</v>
      </c>
      <c r="B323">
        <v>2024</v>
      </c>
      <c r="C323" t="s">
        <v>131</v>
      </c>
      <c r="D323" t="s">
        <v>4239</v>
      </c>
      <c r="E323" t="s">
        <v>4240</v>
      </c>
      <c r="F323" t="s">
        <v>161</v>
      </c>
      <c r="G323">
        <v>23800</v>
      </c>
      <c r="H323" t="s">
        <v>4180</v>
      </c>
      <c r="I323">
        <v>20400000</v>
      </c>
      <c r="J323" t="s">
        <v>4241</v>
      </c>
      <c r="K323">
        <v>19700000</v>
      </c>
      <c r="L323">
        <v>21100000</v>
      </c>
      <c r="M323">
        <v>26</v>
      </c>
      <c r="N323" t="s">
        <v>4213</v>
      </c>
      <c r="O323">
        <v>87.6</v>
      </c>
      <c r="P323" t="s">
        <v>4242</v>
      </c>
    </row>
    <row r="324" spans="1:16" x14ac:dyDescent="0.3">
      <c r="A324" t="s">
        <v>417</v>
      </c>
      <c r="B324">
        <v>2024</v>
      </c>
      <c r="C324" t="s">
        <v>392</v>
      </c>
      <c r="D324" t="s">
        <v>4243</v>
      </c>
      <c r="E324" t="s">
        <v>4244</v>
      </c>
      <c r="F324" t="s">
        <v>60</v>
      </c>
      <c r="G324">
        <v>30000</v>
      </c>
      <c r="H324" t="s">
        <v>4180</v>
      </c>
      <c r="I324">
        <v>22100000</v>
      </c>
      <c r="J324" t="s">
        <v>4241</v>
      </c>
      <c r="K324">
        <v>21300000</v>
      </c>
      <c r="L324">
        <v>22900000</v>
      </c>
      <c r="M324">
        <v>3</v>
      </c>
      <c r="N324" t="s">
        <v>4245</v>
      </c>
      <c r="O324">
        <v>69.099999999999994</v>
      </c>
      <c r="P324" t="s">
        <v>4246</v>
      </c>
    </row>
    <row r="325" spans="1:16" x14ac:dyDescent="0.3">
      <c r="A325" t="s">
        <v>4112</v>
      </c>
      <c r="B325">
        <v>2025</v>
      </c>
      <c r="C325" t="s">
        <v>62</v>
      </c>
      <c r="D325" t="s">
        <v>4232</v>
      </c>
      <c r="E325" t="s">
        <v>4247</v>
      </c>
      <c r="F325" t="s">
        <v>4172</v>
      </c>
      <c r="G325">
        <v>5300</v>
      </c>
      <c r="H325" t="s">
        <v>4180</v>
      </c>
      <c r="I325">
        <v>17600000</v>
      </c>
      <c r="J325" t="s">
        <v>4241</v>
      </c>
      <c r="K325">
        <v>17000000</v>
      </c>
      <c r="L325">
        <v>18200000</v>
      </c>
      <c r="M325">
        <v>5</v>
      </c>
      <c r="N325" t="s">
        <v>4248</v>
      </c>
      <c r="O325">
        <v>81.900000000000006</v>
      </c>
      <c r="P325" t="s">
        <v>4249</v>
      </c>
    </row>
    <row r="326" spans="1:16" x14ac:dyDescent="0.3">
      <c r="A326" t="s">
        <v>4021</v>
      </c>
      <c r="B326">
        <v>2024</v>
      </c>
      <c r="C326" t="s">
        <v>62</v>
      </c>
      <c r="D326" t="s">
        <v>4250</v>
      </c>
      <c r="E326" t="s">
        <v>4251</v>
      </c>
      <c r="F326" t="s">
        <v>143</v>
      </c>
      <c r="G326">
        <v>11552</v>
      </c>
      <c r="H326" t="s">
        <v>4180</v>
      </c>
      <c r="I326">
        <v>21000000</v>
      </c>
      <c r="J326" t="s">
        <v>4241</v>
      </c>
      <c r="K326">
        <v>20100000</v>
      </c>
      <c r="L326">
        <v>21800000</v>
      </c>
      <c r="M326">
        <v>38</v>
      </c>
      <c r="N326" t="s">
        <v>4252</v>
      </c>
      <c r="O326">
        <v>81</v>
      </c>
      <c r="P326" t="s">
        <v>4253</v>
      </c>
    </row>
    <row r="327" spans="1:16" x14ac:dyDescent="0.3">
      <c r="A327" t="s">
        <v>4018</v>
      </c>
      <c r="B327">
        <v>2024</v>
      </c>
      <c r="C327" t="s">
        <v>62</v>
      </c>
      <c r="D327">
        <v>208</v>
      </c>
      <c r="E327" t="s">
        <v>4254</v>
      </c>
      <c r="F327" t="s">
        <v>43</v>
      </c>
      <c r="G327">
        <v>1800</v>
      </c>
      <c r="H327" t="s">
        <v>4180</v>
      </c>
      <c r="I327">
        <v>14400000</v>
      </c>
      <c r="J327" t="s">
        <v>4241</v>
      </c>
      <c r="K327">
        <v>13900000</v>
      </c>
      <c r="L327">
        <v>14800000</v>
      </c>
      <c r="M327">
        <v>14</v>
      </c>
      <c r="N327" t="s">
        <v>4187</v>
      </c>
      <c r="O327">
        <v>79.7</v>
      </c>
      <c r="P327" t="s">
        <v>4255</v>
      </c>
    </row>
    <row r="328" spans="1:16" x14ac:dyDescent="0.3">
      <c r="A328" t="s">
        <v>4023</v>
      </c>
      <c r="B328">
        <v>2024</v>
      </c>
      <c r="C328" t="s">
        <v>62</v>
      </c>
      <c r="D328">
        <v>2008</v>
      </c>
      <c r="E328" t="s">
        <v>4256</v>
      </c>
      <c r="F328" t="s">
        <v>60</v>
      </c>
      <c r="G328">
        <v>12300</v>
      </c>
      <c r="H328" t="s">
        <v>4180</v>
      </c>
      <c r="I328">
        <v>13200000</v>
      </c>
      <c r="J328" t="s">
        <v>4241</v>
      </c>
      <c r="K328">
        <v>12500000</v>
      </c>
      <c r="L328">
        <v>13900000</v>
      </c>
      <c r="M328">
        <v>38</v>
      </c>
      <c r="N328" t="s">
        <v>4257</v>
      </c>
      <c r="O328">
        <v>73</v>
      </c>
      <c r="P328" t="s">
        <v>4258</v>
      </c>
    </row>
    <row r="329" spans="1:16" x14ac:dyDescent="0.3">
      <c r="A329" t="s">
        <v>4025</v>
      </c>
      <c r="B329">
        <v>2024</v>
      </c>
      <c r="C329" t="s">
        <v>62</v>
      </c>
      <c r="D329">
        <v>3008</v>
      </c>
      <c r="E329" t="s">
        <v>4259</v>
      </c>
      <c r="F329" t="s">
        <v>43</v>
      </c>
      <c r="G329">
        <v>6300</v>
      </c>
      <c r="H329" t="s">
        <v>4180</v>
      </c>
      <c r="I329">
        <v>17000000</v>
      </c>
      <c r="J329" t="s">
        <v>4241</v>
      </c>
      <c r="K329">
        <v>16400000</v>
      </c>
      <c r="L329">
        <v>17600000</v>
      </c>
      <c r="M329">
        <v>30</v>
      </c>
      <c r="N329" t="s">
        <v>4260</v>
      </c>
      <c r="O329">
        <v>74.7</v>
      </c>
      <c r="P329" t="s">
        <v>4261</v>
      </c>
    </row>
    <row r="330" spans="1:16" x14ac:dyDescent="0.3">
      <c r="A330" t="s">
        <v>384</v>
      </c>
      <c r="B330">
        <v>2024</v>
      </c>
      <c r="C330" t="s">
        <v>163</v>
      </c>
      <c r="D330">
        <v>7</v>
      </c>
      <c r="E330" t="s">
        <v>4262</v>
      </c>
      <c r="F330" t="s">
        <v>60</v>
      </c>
      <c r="G330">
        <v>10100</v>
      </c>
      <c r="H330" t="s">
        <v>4180</v>
      </c>
      <c r="I330">
        <v>15700000</v>
      </c>
      <c r="J330" t="s">
        <v>4241</v>
      </c>
      <c r="K330">
        <v>15100000</v>
      </c>
      <c r="L330">
        <v>16300000</v>
      </c>
      <c r="M330">
        <v>5</v>
      </c>
      <c r="N330" t="s">
        <v>4263</v>
      </c>
      <c r="O330">
        <v>87.3</v>
      </c>
      <c r="P330" t="s">
        <v>4264</v>
      </c>
    </row>
    <row r="331" spans="1:16" x14ac:dyDescent="0.3">
      <c r="A331" t="s">
        <v>4044</v>
      </c>
      <c r="B331">
        <v>2026</v>
      </c>
      <c r="C331" t="s">
        <v>41</v>
      </c>
      <c r="D331" t="s">
        <v>4265</v>
      </c>
      <c r="E331" t="s">
        <v>4266</v>
      </c>
      <c r="F331" t="s">
        <v>4172</v>
      </c>
      <c r="G331" t="s">
        <v>4172</v>
      </c>
      <c r="H331" t="s">
        <v>4180</v>
      </c>
      <c r="I331">
        <v>31800000</v>
      </c>
      <c r="J331" t="s">
        <v>4241</v>
      </c>
      <c r="K331">
        <v>30700000</v>
      </c>
      <c r="L331">
        <v>32900000</v>
      </c>
      <c r="M331" t="s">
        <v>4175</v>
      </c>
      <c r="N331" t="s">
        <v>4267</v>
      </c>
      <c r="O331">
        <v>92.2</v>
      </c>
      <c r="P331" t="s">
        <v>4268</v>
      </c>
    </row>
    <row r="332" spans="1:16" x14ac:dyDescent="0.3">
      <c r="A332" t="s">
        <v>388</v>
      </c>
      <c r="B332">
        <v>2023</v>
      </c>
      <c r="C332" t="s">
        <v>4269</v>
      </c>
      <c r="D332" t="s">
        <v>4270</v>
      </c>
      <c r="E332" t="s">
        <v>4271</v>
      </c>
      <c r="F332" t="s">
        <v>60</v>
      </c>
      <c r="G332">
        <v>14755</v>
      </c>
      <c r="H332" t="s">
        <v>4180</v>
      </c>
      <c r="I332">
        <v>15100000</v>
      </c>
      <c r="J332" t="s">
        <v>4241</v>
      </c>
      <c r="K332">
        <v>14600000</v>
      </c>
      <c r="L332">
        <v>15600000</v>
      </c>
      <c r="M332">
        <v>15</v>
      </c>
      <c r="N332" t="s">
        <v>4272</v>
      </c>
      <c r="O332">
        <v>65.7</v>
      </c>
      <c r="P332" t="s">
        <v>4273</v>
      </c>
    </row>
    <row r="333" spans="1:16" x14ac:dyDescent="0.3">
      <c r="A333" t="s">
        <v>390</v>
      </c>
      <c r="B333">
        <v>2024</v>
      </c>
      <c r="C333" t="s">
        <v>392</v>
      </c>
      <c r="D333" t="s">
        <v>4243</v>
      </c>
      <c r="E333" t="s">
        <v>4274</v>
      </c>
      <c r="F333" t="s">
        <v>173</v>
      </c>
      <c r="G333">
        <v>19482</v>
      </c>
      <c r="H333" t="s">
        <v>4180</v>
      </c>
      <c r="I333">
        <v>23700000</v>
      </c>
      <c r="J333" t="s">
        <v>4241</v>
      </c>
      <c r="K333">
        <v>22600000</v>
      </c>
      <c r="L333">
        <v>24700000</v>
      </c>
      <c r="M333">
        <v>4</v>
      </c>
      <c r="N333" t="s">
        <v>4275</v>
      </c>
      <c r="O333">
        <v>69.7</v>
      </c>
      <c r="P333" t="s">
        <v>4276</v>
      </c>
    </row>
    <row r="334" spans="1:16" x14ac:dyDescent="0.3">
      <c r="A334" t="s">
        <v>394</v>
      </c>
      <c r="B334">
        <v>2025</v>
      </c>
      <c r="C334" t="s">
        <v>163</v>
      </c>
      <c r="D334">
        <v>7</v>
      </c>
      <c r="E334" t="s">
        <v>4277</v>
      </c>
      <c r="F334" t="s">
        <v>4172</v>
      </c>
      <c r="G334">
        <v>8508</v>
      </c>
      <c r="H334" t="s">
        <v>4180</v>
      </c>
      <c r="I334">
        <v>17600000</v>
      </c>
      <c r="J334" t="s">
        <v>4241</v>
      </c>
      <c r="K334">
        <v>17000000</v>
      </c>
      <c r="L334">
        <v>18300000</v>
      </c>
      <c r="M334">
        <v>4</v>
      </c>
      <c r="N334" t="s">
        <v>4248</v>
      </c>
      <c r="O334">
        <v>89.5</v>
      </c>
      <c r="P334" t="s">
        <v>4278</v>
      </c>
    </row>
    <row r="335" spans="1:16" x14ac:dyDescent="0.3">
      <c r="A335" t="s">
        <v>4002</v>
      </c>
      <c r="B335">
        <v>2025</v>
      </c>
      <c r="C335" t="s">
        <v>62</v>
      </c>
      <c r="D335" t="s">
        <v>4250</v>
      </c>
      <c r="E335" t="s">
        <v>4279</v>
      </c>
      <c r="F335" t="s">
        <v>4172</v>
      </c>
      <c r="G335" t="s">
        <v>4172</v>
      </c>
      <c r="H335" t="s">
        <v>4180</v>
      </c>
      <c r="I335">
        <v>25900000</v>
      </c>
      <c r="J335" t="s">
        <v>4241</v>
      </c>
      <c r="K335">
        <v>24900000</v>
      </c>
      <c r="L335">
        <v>26800000</v>
      </c>
      <c r="M335" t="s">
        <v>4175</v>
      </c>
      <c r="N335" t="s">
        <v>4280</v>
      </c>
      <c r="O335">
        <v>79.3</v>
      </c>
      <c r="P335" t="s">
        <v>4281</v>
      </c>
    </row>
    <row r="336" spans="1:16" x14ac:dyDescent="0.3">
      <c r="A336" t="s">
        <v>379</v>
      </c>
      <c r="B336">
        <v>2023</v>
      </c>
      <c r="C336" t="s">
        <v>62</v>
      </c>
      <c r="D336" t="s">
        <v>4232</v>
      </c>
      <c r="E336" t="s">
        <v>4254</v>
      </c>
      <c r="F336" t="s">
        <v>143</v>
      </c>
      <c r="G336">
        <v>100</v>
      </c>
      <c r="H336" t="s">
        <v>4180</v>
      </c>
      <c r="I336">
        <v>13800000</v>
      </c>
      <c r="J336" t="s">
        <v>4241</v>
      </c>
      <c r="K336">
        <v>13300000</v>
      </c>
      <c r="L336">
        <v>14300000</v>
      </c>
      <c r="M336">
        <v>9</v>
      </c>
      <c r="N336" t="s">
        <v>4187</v>
      </c>
      <c r="O336">
        <v>71.2</v>
      </c>
      <c r="P336" t="s">
        <v>4282</v>
      </c>
    </row>
    <row r="337" spans="1:16" x14ac:dyDescent="0.3">
      <c r="A337" t="s">
        <v>348</v>
      </c>
      <c r="B337">
        <v>2025</v>
      </c>
      <c r="C337" t="s">
        <v>62</v>
      </c>
      <c r="D337">
        <v>308</v>
      </c>
      <c r="E337" t="s">
        <v>4283</v>
      </c>
      <c r="F337" t="s">
        <v>173</v>
      </c>
      <c r="G337">
        <v>4385</v>
      </c>
      <c r="H337" t="s">
        <v>4180</v>
      </c>
      <c r="I337">
        <v>17700000</v>
      </c>
      <c r="J337" t="s">
        <v>4241</v>
      </c>
      <c r="K337">
        <v>17100000</v>
      </c>
      <c r="L337">
        <v>18300000</v>
      </c>
      <c r="M337">
        <v>14</v>
      </c>
      <c r="N337" t="s">
        <v>4204</v>
      </c>
      <c r="O337">
        <v>84.9</v>
      </c>
      <c r="P337" t="s">
        <v>4284</v>
      </c>
    </row>
    <row r="338" spans="1:16" x14ac:dyDescent="0.3">
      <c r="A338" t="s">
        <v>373</v>
      </c>
      <c r="B338">
        <v>2025</v>
      </c>
      <c r="C338" t="s">
        <v>62</v>
      </c>
      <c r="D338" t="s">
        <v>4198</v>
      </c>
      <c r="E338" t="s">
        <v>4285</v>
      </c>
      <c r="F338" t="s">
        <v>43</v>
      </c>
      <c r="G338">
        <v>1300</v>
      </c>
      <c r="H338" t="s">
        <v>4180</v>
      </c>
      <c r="I338">
        <v>17100000</v>
      </c>
      <c r="J338" t="s">
        <v>4241</v>
      </c>
      <c r="K338">
        <v>16500000</v>
      </c>
      <c r="L338">
        <v>17700000</v>
      </c>
      <c r="M338">
        <v>17</v>
      </c>
      <c r="N338" t="s">
        <v>4260</v>
      </c>
      <c r="O338">
        <v>89.1</v>
      </c>
      <c r="P338" t="s">
        <v>4286</v>
      </c>
    </row>
    <row r="339" spans="1:16" x14ac:dyDescent="0.3">
      <c r="A339" t="s">
        <v>4012</v>
      </c>
      <c r="B339">
        <v>2025</v>
      </c>
      <c r="C339" t="s">
        <v>62</v>
      </c>
      <c r="D339">
        <v>3008</v>
      </c>
      <c r="E339" t="s">
        <v>4259</v>
      </c>
      <c r="F339" t="s">
        <v>4172</v>
      </c>
      <c r="G339">
        <v>20</v>
      </c>
      <c r="H339" t="s">
        <v>4180</v>
      </c>
      <c r="I339">
        <v>17900000</v>
      </c>
      <c r="J339" t="s">
        <v>4241</v>
      </c>
      <c r="K339">
        <v>17300000</v>
      </c>
      <c r="L339">
        <v>18500000</v>
      </c>
      <c r="M339">
        <v>17</v>
      </c>
      <c r="N339" t="s">
        <v>4257</v>
      </c>
      <c r="O339">
        <v>84.5</v>
      </c>
      <c r="P339" t="s">
        <v>4287</v>
      </c>
    </row>
    <row r="340" spans="1:16" x14ac:dyDescent="0.3">
      <c r="A340" t="s">
        <v>350</v>
      </c>
      <c r="B340">
        <v>2025</v>
      </c>
      <c r="C340" t="s">
        <v>4184</v>
      </c>
      <c r="D340" t="s">
        <v>4288</v>
      </c>
      <c r="E340" t="s">
        <v>4289</v>
      </c>
      <c r="F340" t="s">
        <v>4172</v>
      </c>
      <c r="G340">
        <v>3639</v>
      </c>
      <c r="H340" t="s">
        <v>4180</v>
      </c>
      <c r="I340">
        <v>20100000</v>
      </c>
      <c r="J340" t="s">
        <v>4241</v>
      </c>
      <c r="K340">
        <v>19400000</v>
      </c>
      <c r="L340">
        <v>20800000</v>
      </c>
      <c r="M340">
        <v>20</v>
      </c>
      <c r="N340" t="s">
        <v>4290</v>
      </c>
      <c r="O340">
        <v>91.4</v>
      </c>
      <c r="P340" t="s">
        <v>4291</v>
      </c>
    </row>
    <row r="341" spans="1:16" x14ac:dyDescent="0.3">
      <c r="A341" t="s">
        <v>358</v>
      </c>
      <c r="B341">
        <v>2024</v>
      </c>
      <c r="C341" t="s">
        <v>62</v>
      </c>
      <c r="D341" t="s">
        <v>4292</v>
      </c>
      <c r="E341" t="s">
        <v>4283</v>
      </c>
      <c r="F341" t="s">
        <v>43</v>
      </c>
      <c r="G341">
        <v>55</v>
      </c>
      <c r="H341" t="s">
        <v>4180</v>
      </c>
      <c r="I341">
        <v>16400000</v>
      </c>
      <c r="J341" t="s">
        <v>4241</v>
      </c>
      <c r="K341">
        <v>15800000</v>
      </c>
      <c r="L341">
        <v>16900000</v>
      </c>
      <c r="M341">
        <v>18</v>
      </c>
      <c r="N341" t="s">
        <v>4260</v>
      </c>
      <c r="O341">
        <v>76.599999999999994</v>
      </c>
      <c r="P341" t="s">
        <v>4293</v>
      </c>
    </row>
    <row r="342" spans="1:16" x14ac:dyDescent="0.3">
      <c r="A342" t="s">
        <v>367</v>
      </c>
      <c r="B342">
        <v>2024</v>
      </c>
      <c r="C342" t="s">
        <v>62</v>
      </c>
      <c r="D342">
        <v>208</v>
      </c>
      <c r="E342" t="s">
        <v>4254</v>
      </c>
      <c r="F342" t="s">
        <v>43</v>
      </c>
      <c r="G342">
        <v>2700</v>
      </c>
      <c r="H342" t="s">
        <v>4180</v>
      </c>
      <c r="I342">
        <v>14400000</v>
      </c>
      <c r="J342" t="s">
        <v>4241</v>
      </c>
      <c r="K342">
        <v>13900000</v>
      </c>
      <c r="L342">
        <v>14800000</v>
      </c>
      <c r="M342">
        <v>14</v>
      </c>
      <c r="N342" t="s">
        <v>4187</v>
      </c>
      <c r="O342">
        <v>79.7</v>
      </c>
      <c r="P342" t="s">
        <v>4294</v>
      </c>
    </row>
    <row r="343" spans="1:16" x14ac:dyDescent="0.3">
      <c r="A343" t="s">
        <v>340</v>
      </c>
      <c r="B343">
        <v>2025</v>
      </c>
      <c r="C343" t="s">
        <v>62</v>
      </c>
      <c r="D343" t="s">
        <v>4295</v>
      </c>
      <c r="E343" t="s">
        <v>4296</v>
      </c>
      <c r="F343" t="s">
        <v>143</v>
      </c>
      <c r="G343">
        <v>2000</v>
      </c>
      <c r="H343" t="s">
        <v>4180</v>
      </c>
      <c r="I343">
        <v>18800000</v>
      </c>
      <c r="J343" t="s">
        <v>4241</v>
      </c>
      <c r="K343">
        <v>18100000</v>
      </c>
      <c r="L343">
        <v>19400000</v>
      </c>
      <c r="M343">
        <v>4</v>
      </c>
      <c r="N343" t="s">
        <v>4263</v>
      </c>
      <c r="O343">
        <v>89.4</v>
      </c>
      <c r="P343" t="s">
        <v>4297</v>
      </c>
    </row>
    <row r="344" spans="1:16" x14ac:dyDescent="0.3">
      <c r="A344" t="s">
        <v>4017</v>
      </c>
      <c r="B344">
        <v>2025</v>
      </c>
      <c r="C344" t="s">
        <v>62</v>
      </c>
      <c r="D344" t="s">
        <v>4250</v>
      </c>
      <c r="E344" t="s">
        <v>4279</v>
      </c>
      <c r="F344" t="s">
        <v>4172</v>
      </c>
      <c r="G344" t="s">
        <v>4172</v>
      </c>
      <c r="H344" t="s">
        <v>4180</v>
      </c>
      <c r="I344">
        <v>25900000</v>
      </c>
      <c r="J344" t="s">
        <v>4241</v>
      </c>
      <c r="K344">
        <v>24900000</v>
      </c>
      <c r="L344">
        <v>26800000</v>
      </c>
      <c r="M344" t="s">
        <v>4175</v>
      </c>
      <c r="N344" t="s">
        <v>4280</v>
      </c>
      <c r="O344">
        <v>79.3</v>
      </c>
      <c r="P344" t="s">
        <v>4298</v>
      </c>
    </row>
    <row r="345" spans="1:16" x14ac:dyDescent="0.3">
      <c r="A345" t="s">
        <v>4042</v>
      </c>
      <c r="B345">
        <v>2025</v>
      </c>
      <c r="C345" t="s">
        <v>191</v>
      </c>
      <c r="D345" t="s">
        <v>4299</v>
      </c>
      <c r="E345" t="s">
        <v>4300</v>
      </c>
      <c r="F345" t="s">
        <v>4172</v>
      </c>
      <c r="G345" t="s">
        <v>4172</v>
      </c>
      <c r="H345" t="s">
        <v>4180</v>
      </c>
      <c r="I345">
        <v>22500000</v>
      </c>
      <c r="J345" t="s">
        <v>4241</v>
      </c>
      <c r="K345">
        <v>21700000</v>
      </c>
      <c r="L345">
        <v>23300000</v>
      </c>
      <c r="M345">
        <v>4</v>
      </c>
      <c r="N345" t="s">
        <v>4290</v>
      </c>
      <c r="O345">
        <v>90.1</v>
      </c>
      <c r="P345" t="s">
        <v>4301</v>
      </c>
    </row>
    <row r="346" spans="1:16" x14ac:dyDescent="0.3">
      <c r="A346" t="s">
        <v>355</v>
      </c>
      <c r="B346">
        <v>2024</v>
      </c>
      <c r="C346" t="s">
        <v>62</v>
      </c>
      <c r="D346" t="s">
        <v>4198</v>
      </c>
      <c r="E346" t="s">
        <v>4285</v>
      </c>
      <c r="F346" t="s">
        <v>43</v>
      </c>
      <c r="G346">
        <v>11203</v>
      </c>
      <c r="H346" t="s">
        <v>4180</v>
      </c>
      <c r="I346">
        <v>15800000</v>
      </c>
      <c r="J346" t="s">
        <v>4241</v>
      </c>
      <c r="K346">
        <v>15300000</v>
      </c>
      <c r="L346">
        <v>16400000</v>
      </c>
      <c r="M346">
        <v>45</v>
      </c>
      <c r="N346" t="s">
        <v>4181</v>
      </c>
      <c r="O346">
        <v>75.2</v>
      </c>
      <c r="P346" t="s">
        <v>4302</v>
      </c>
    </row>
    <row r="347" spans="1:16" x14ac:dyDescent="0.3">
      <c r="A347" t="s">
        <v>233</v>
      </c>
      <c r="B347">
        <v>2023</v>
      </c>
      <c r="C347" t="s">
        <v>4184</v>
      </c>
      <c r="D347" t="s">
        <v>4303</v>
      </c>
      <c r="E347" t="s">
        <v>4304</v>
      </c>
      <c r="F347" t="s">
        <v>43</v>
      </c>
      <c r="G347">
        <v>68000</v>
      </c>
      <c r="H347" t="s">
        <v>4180</v>
      </c>
      <c r="I347">
        <v>18700000</v>
      </c>
      <c r="J347" t="s">
        <v>4241</v>
      </c>
      <c r="K347">
        <v>18000000</v>
      </c>
      <c r="L347">
        <v>19400000</v>
      </c>
      <c r="M347">
        <v>31</v>
      </c>
      <c r="N347" t="s">
        <v>4290</v>
      </c>
      <c r="O347">
        <v>83.1</v>
      </c>
      <c r="P347" t="s">
        <v>4305</v>
      </c>
    </row>
    <row r="348" spans="1:16" x14ac:dyDescent="0.3">
      <c r="A348" t="s">
        <v>331</v>
      </c>
      <c r="B348">
        <v>2023</v>
      </c>
      <c r="C348" t="s">
        <v>137</v>
      </c>
      <c r="D348" t="s">
        <v>4202</v>
      </c>
      <c r="E348" t="s">
        <v>6918</v>
      </c>
      <c r="F348" t="s">
        <v>161</v>
      </c>
      <c r="G348">
        <v>15000</v>
      </c>
      <c r="H348" t="s">
        <v>4173</v>
      </c>
      <c r="I348">
        <v>19900000</v>
      </c>
      <c r="J348" t="s">
        <v>4241</v>
      </c>
      <c r="K348">
        <v>19200000</v>
      </c>
      <c r="L348">
        <v>20600000</v>
      </c>
      <c r="M348">
        <v>18</v>
      </c>
      <c r="N348" t="s">
        <v>4213</v>
      </c>
      <c r="O348">
        <v>91.7</v>
      </c>
      <c r="P348" t="s">
        <v>4306</v>
      </c>
    </row>
    <row r="349" spans="1:16" x14ac:dyDescent="0.3">
      <c r="A349" t="s">
        <v>4307</v>
      </c>
      <c r="B349">
        <v>2023</v>
      </c>
      <c r="C349" t="s">
        <v>24</v>
      </c>
      <c r="D349" t="s">
        <v>4190</v>
      </c>
      <c r="E349" t="s">
        <v>4308</v>
      </c>
      <c r="F349" t="s">
        <v>60</v>
      </c>
      <c r="G349">
        <v>30200</v>
      </c>
      <c r="H349" t="s">
        <v>4180</v>
      </c>
      <c r="I349">
        <v>13200000</v>
      </c>
      <c r="J349" t="s">
        <v>4241</v>
      </c>
      <c r="K349">
        <v>12700000</v>
      </c>
      <c r="L349">
        <v>13600000</v>
      </c>
      <c r="M349">
        <v>37</v>
      </c>
      <c r="N349" t="s">
        <v>4219</v>
      </c>
      <c r="O349">
        <v>68.400000000000006</v>
      </c>
      <c r="P349" t="s">
        <v>4309</v>
      </c>
    </row>
    <row r="350" spans="1:16" x14ac:dyDescent="0.3">
      <c r="A350" t="s">
        <v>4310</v>
      </c>
      <c r="B350">
        <v>2024</v>
      </c>
      <c r="C350" t="s">
        <v>4184</v>
      </c>
      <c r="D350" t="s">
        <v>4303</v>
      </c>
      <c r="E350" t="s">
        <v>4311</v>
      </c>
      <c r="F350" t="s">
        <v>43</v>
      </c>
      <c r="G350">
        <v>50400</v>
      </c>
      <c r="H350" t="s">
        <v>4180</v>
      </c>
      <c r="I350">
        <v>23300000</v>
      </c>
      <c r="J350" t="s">
        <v>4241</v>
      </c>
      <c r="K350">
        <v>22500000</v>
      </c>
      <c r="L350">
        <v>24200000</v>
      </c>
      <c r="M350">
        <v>10</v>
      </c>
      <c r="N350" t="s">
        <v>4290</v>
      </c>
      <c r="O350">
        <v>80.400000000000006</v>
      </c>
      <c r="P350" t="s">
        <v>4312</v>
      </c>
    </row>
    <row r="351" spans="1:16" x14ac:dyDescent="0.3">
      <c r="A351" t="s">
        <v>4313</v>
      </c>
      <c r="B351">
        <v>2022</v>
      </c>
      <c r="C351" t="s">
        <v>191</v>
      </c>
      <c r="D351" t="s">
        <v>4314</v>
      </c>
      <c r="E351" t="s">
        <v>4315</v>
      </c>
      <c r="F351" t="s">
        <v>161</v>
      </c>
      <c r="G351">
        <v>23000</v>
      </c>
      <c r="H351" t="s">
        <v>4180</v>
      </c>
      <c r="I351">
        <v>29300000</v>
      </c>
      <c r="J351" t="s">
        <v>4241</v>
      </c>
      <c r="K351">
        <v>28300000</v>
      </c>
      <c r="L351">
        <v>30300000</v>
      </c>
      <c r="M351" t="s">
        <v>4175</v>
      </c>
      <c r="N351" t="s">
        <v>4316</v>
      </c>
      <c r="O351">
        <v>79.2</v>
      </c>
      <c r="P351" t="s">
        <v>4317</v>
      </c>
    </row>
    <row r="352" spans="1:16" x14ac:dyDescent="0.3">
      <c r="A352" t="s">
        <v>4318</v>
      </c>
      <c r="B352">
        <v>2024</v>
      </c>
      <c r="C352" t="s">
        <v>250</v>
      </c>
      <c r="D352" t="s">
        <v>4319</v>
      </c>
      <c r="E352" t="s">
        <v>4320</v>
      </c>
      <c r="F352" t="s">
        <v>161</v>
      </c>
      <c r="G352">
        <v>12000</v>
      </c>
      <c r="H352" t="s">
        <v>4180</v>
      </c>
      <c r="I352">
        <v>18700000</v>
      </c>
      <c r="J352" t="s">
        <v>4241</v>
      </c>
      <c r="K352">
        <v>18000000</v>
      </c>
      <c r="L352">
        <v>19400000</v>
      </c>
      <c r="M352" t="s">
        <v>4175</v>
      </c>
      <c r="N352" t="s">
        <v>4219</v>
      </c>
      <c r="O352">
        <v>86.2</v>
      </c>
      <c r="P352" t="s">
        <v>4321</v>
      </c>
    </row>
    <row r="353" spans="1:16" x14ac:dyDescent="0.3">
      <c r="A353" t="s">
        <v>4322</v>
      </c>
      <c r="B353">
        <v>2019</v>
      </c>
      <c r="C353" t="s">
        <v>194</v>
      </c>
      <c r="D353" t="s">
        <v>4323</v>
      </c>
      <c r="E353" t="s">
        <v>4324</v>
      </c>
      <c r="F353" t="s">
        <v>60</v>
      </c>
      <c r="G353">
        <v>89961</v>
      </c>
      <c r="H353" t="s">
        <v>4180</v>
      </c>
      <c r="I353">
        <v>31600000</v>
      </c>
      <c r="J353" t="s">
        <v>4241</v>
      </c>
      <c r="K353">
        <v>30500000</v>
      </c>
      <c r="L353">
        <v>32700000</v>
      </c>
      <c r="M353">
        <v>5</v>
      </c>
      <c r="N353" t="s">
        <v>4325</v>
      </c>
      <c r="O353">
        <v>73.8</v>
      </c>
      <c r="P353" t="s">
        <v>4326</v>
      </c>
    </row>
    <row r="354" spans="1:16" x14ac:dyDescent="0.3">
      <c r="A354" t="s">
        <v>4027</v>
      </c>
      <c r="B354">
        <v>2022</v>
      </c>
      <c r="C354" t="s">
        <v>137</v>
      </c>
      <c r="D354" t="s">
        <v>4437</v>
      </c>
      <c r="E354" t="s">
        <v>4651</v>
      </c>
      <c r="F354" t="s">
        <v>143</v>
      </c>
      <c r="G354">
        <v>74000</v>
      </c>
      <c r="H354" t="s">
        <v>4180</v>
      </c>
      <c r="I354">
        <v>9700000</v>
      </c>
      <c r="J354" t="s">
        <v>4241</v>
      </c>
      <c r="K354">
        <v>9300000</v>
      </c>
      <c r="L354">
        <v>10000000</v>
      </c>
      <c r="M354">
        <v>21</v>
      </c>
      <c r="N354" t="s">
        <v>4219</v>
      </c>
      <c r="O354">
        <v>89.3</v>
      </c>
      <c r="P354" t="s">
        <v>4652</v>
      </c>
    </row>
    <row r="355" spans="1:16" x14ac:dyDescent="0.3">
      <c r="A355" t="s">
        <v>4653</v>
      </c>
      <c r="B355">
        <v>2019</v>
      </c>
      <c r="C355" t="s">
        <v>250</v>
      </c>
      <c r="D355" t="s">
        <v>4654</v>
      </c>
      <c r="E355" t="s">
        <v>4655</v>
      </c>
      <c r="F355" t="s">
        <v>143</v>
      </c>
      <c r="G355">
        <v>92600</v>
      </c>
      <c r="H355" t="s">
        <v>4180</v>
      </c>
      <c r="I355">
        <v>12600000</v>
      </c>
      <c r="J355" t="s">
        <v>4241</v>
      </c>
      <c r="K355">
        <v>12100000</v>
      </c>
      <c r="L355">
        <v>13100000</v>
      </c>
      <c r="M355">
        <v>20</v>
      </c>
      <c r="N355" t="s">
        <v>4187</v>
      </c>
      <c r="O355">
        <v>95</v>
      </c>
      <c r="P355" t="s">
        <v>4656</v>
      </c>
    </row>
    <row r="356" spans="1:16" x14ac:dyDescent="0.3">
      <c r="A356" t="s">
        <v>4657</v>
      </c>
      <c r="B356">
        <v>2022</v>
      </c>
      <c r="C356" t="s">
        <v>24</v>
      </c>
      <c r="D356" t="s">
        <v>4658</v>
      </c>
      <c r="E356" t="s">
        <v>4659</v>
      </c>
      <c r="F356" t="s">
        <v>43</v>
      </c>
      <c r="G356">
        <v>93000</v>
      </c>
      <c r="H356" t="s">
        <v>4180</v>
      </c>
      <c r="I356">
        <v>21400000</v>
      </c>
      <c r="J356" t="s">
        <v>4241</v>
      </c>
      <c r="K356">
        <v>19700000</v>
      </c>
      <c r="L356">
        <v>23200000</v>
      </c>
      <c r="M356">
        <v>5</v>
      </c>
      <c r="N356" t="s">
        <v>4388</v>
      </c>
      <c r="O356">
        <v>63.1</v>
      </c>
      <c r="P356" t="s">
        <v>4660</v>
      </c>
    </row>
    <row r="357" spans="1:16" x14ac:dyDescent="0.3">
      <c r="A357" t="s">
        <v>4172</v>
      </c>
      <c r="B357">
        <v>2025</v>
      </c>
      <c r="C357" t="s">
        <v>24</v>
      </c>
      <c r="D357" t="s">
        <v>4405</v>
      </c>
      <c r="E357" t="s">
        <v>4406</v>
      </c>
      <c r="F357" t="s">
        <v>4172</v>
      </c>
      <c r="G357">
        <v>61000</v>
      </c>
      <c r="H357" t="s">
        <v>4180</v>
      </c>
      <c r="I357">
        <v>40200000</v>
      </c>
      <c r="J357" t="s">
        <v>4241</v>
      </c>
      <c r="K357">
        <v>38700000</v>
      </c>
      <c r="L357">
        <v>41600000</v>
      </c>
      <c r="M357">
        <v>11</v>
      </c>
      <c r="N357" t="s">
        <v>4661</v>
      </c>
      <c r="O357">
        <v>79.099999999999994</v>
      </c>
      <c r="P357" t="s">
        <v>7229</v>
      </c>
    </row>
    <row r="358" spans="1:16" x14ac:dyDescent="0.3">
      <c r="A358" t="s">
        <v>4662</v>
      </c>
      <c r="B358">
        <v>2022</v>
      </c>
      <c r="C358" t="s">
        <v>4641</v>
      </c>
      <c r="D358" t="s">
        <v>4663</v>
      </c>
      <c r="E358" t="s">
        <v>4664</v>
      </c>
      <c r="F358" t="s">
        <v>143</v>
      </c>
      <c r="G358">
        <v>41300</v>
      </c>
      <c r="H358" t="s">
        <v>4180</v>
      </c>
      <c r="I358">
        <v>5280000</v>
      </c>
      <c r="J358" t="s">
        <v>4241</v>
      </c>
      <c r="K358">
        <v>5100000</v>
      </c>
      <c r="L358">
        <v>5470000</v>
      </c>
      <c r="M358">
        <v>2</v>
      </c>
      <c r="N358" t="s">
        <v>4263</v>
      </c>
      <c r="O358">
        <v>80.099999999999994</v>
      </c>
      <c r="P358" t="s">
        <v>4665</v>
      </c>
    </row>
    <row r="359" spans="1:16" x14ac:dyDescent="0.3">
      <c r="A359" t="s">
        <v>4666</v>
      </c>
      <c r="B359">
        <v>2021</v>
      </c>
      <c r="C359" t="s">
        <v>89</v>
      </c>
      <c r="D359" t="s">
        <v>4423</v>
      </c>
      <c r="E359" t="s">
        <v>4667</v>
      </c>
      <c r="F359" t="s">
        <v>60</v>
      </c>
      <c r="G359">
        <v>83355</v>
      </c>
      <c r="H359" t="s">
        <v>4180</v>
      </c>
      <c r="I359">
        <v>7390000</v>
      </c>
      <c r="J359" t="s">
        <v>4241</v>
      </c>
      <c r="K359">
        <v>7110000</v>
      </c>
      <c r="L359">
        <v>7660000</v>
      </c>
      <c r="M359">
        <v>61</v>
      </c>
      <c r="N359" t="s">
        <v>4508</v>
      </c>
      <c r="O359">
        <v>77.900000000000006</v>
      </c>
      <c r="P359" t="s">
        <v>7230</v>
      </c>
    </row>
    <row r="360" spans="1:16" x14ac:dyDescent="0.3">
      <c r="A360" t="s">
        <v>4668</v>
      </c>
      <c r="B360">
        <v>2024</v>
      </c>
      <c r="C360" t="s">
        <v>201</v>
      </c>
      <c r="D360" t="s">
        <v>4669</v>
      </c>
      <c r="E360" t="s">
        <v>4670</v>
      </c>
      <c r="F360" t="s">
        <v>94</v>
      </c>
      <c r="G360">
        <v>32000</v>
      </c>
      <c r="H360" t="s">
        <v>4180</v>
      </c>
      <c r="I360">
        <v>12200000</v>
      </c>
      <c r="J360" t="s">
        <v>4241</v>
      </c>
      <c r="K360">
        <v>11700000</v>
      </c>
      <c r="L360">
        <v>12700000</v>
      </c>
      <c r="M360">
        <v>6</v>
      </c>
      <c r="N360" t="s">
        <v>4245</v>
      </c>
      <c r="O360">
        <v>87.2</v>
      </c>
      <c r="P360" t="s">
        <v>4671</v>
      </c>
    </row>
    <row r="361" spans="1:16" x14ac:dyDescent="0.3">
      <c r="A361" t="s">
        <v>157</v>
      </c>
      <c r="B361">
        <v>2024</v>
      </c>
      <c r="C361" t="s">
        <v>92</v>
      </c>
      <c r="D361" t="s">
        <v>4672</v>
      </c>
      <c r="E361" t="s">
        <v>4673</v>
      </c>
      <c r="F361" t="s">
        <v>43</v>
      </c>
      <c r="G361">
        <v>25880</v>
      </c>
      <c r="H361" t="s">
        <v>4180</v>
      </c>
      <c r="I361">
        <v>10000000</v>
      </c>
      <c r="J361" t="s">
        <v>4241</v>
      </c>
      <c r="K361">
        <v>9700000</v>
      </c>
      <c r="L361">
        <v>10400000</v>
      </c>
      <c r="M361">
        <v>17</v>
      </c>
      <c r="N361" t="s">
        <v>4439</v>
      </c>
      <c r="O361">
        <v>78.599999999999994</v>
      </c>
      <c r="P361" t="s">
        <v>4674</v>
      </c>
    </row>
    <row r="362" spans="1:16" x14ac:dyDescent="0.3">
      <c r="A362" t="s">
        <v>4675</v>
      </c>
      <c r="B362">
        <v>2024</v>
      </c>
      <c r="C362" t="s">
        <v>50</v>
      </c>
      <c r="D362">
        <v>500</v>
      </c>
      <c r="E362" t="s">
        <v>4619</v>
      </c>
      <c r="F362" t="s">
        <v>143</v>
      </c>
      <c r="G362">
        <v>29000</v>
      </c>
      <c r="H362" t="s">
        <v>4180</v>
      </c>
      <c r="I362">
        <v>9500000</v>
      </c>
      <c r="J362" t="s">
        <v>4241</v>
      </c>
      <c r="K362">
        <v>9100000</v>
      </c>
      <c r="L362">
        <v>9800000</v>
      </c>
      <c r="M362">
        <v>8</v>
      </c>
      <c r="N362" t="s">
        <v>4439</v>
      </c>
      <c r="O362">
        <v>81.3</v>
      </c>
      <c r="P362" t="s">
        <v>4676</v>
      </c>
    </row>
    <row r="363" spans="1:16" x14ac:dyDescent="0.3">
      <c r="A363" t="s">
        <v>4677</v>
      </c>
      <c r="B363">
        <v>2021</v>
      </c>
      <c r="C363" t="s">
        <v>188</v>
      </c>
      <c r="D363" t="s">
        <v>4678</v>
      </c>
      <c r="E363" t="s">
        <v>4679</v>
      </c>
      <c r="F363" t="s">
        <v>161</v>
      </c>
      <c r="G363">
        <v>77841</v>
      </c>
      <c r="H363" t="s">
        <v>4180</v>
      </c>
      <c r="I363">
        <v>9200000</v>
      </c>
      <c r="J363" t="s">
        <v>4241</v>
      </c>
      <c r="K363">
        <v>8900000</v>
      </c>
      <c r="L363">
        <v>9600000</v>
      </c>
      <c r="M363">
        <v>2</v>
      </c>
      <c r="N363" t="s">
        <v>4382</v>
      </c>
      <c r="O363">
        <v>87.7</v>
      </c>
      <c r="P363" t="s">
        <v>4680</v>
      </c>
    </row>
    <row r="364" spans="1:16" x14ac:dyDescent="0.3">
      <c r="A364" t="s">
        <v>4681</v>
      </c>
      <c r="B364">
        <v>2025</v>
      </c>
      <c r="C364" t="s">
        <v>62</v>
      </c>
      <c r="D364" t="s">
        <v>4390</v>
      </c>
      <c r="E364" t="s">
        <v>4682</v>
      </c>
      <c r="F364" t="s">
        <v>4172</v>
      </c>
      <c r="G364">
        <v>15000</v>
      </c>
      <c r="H364" t="s">
        <v>4180</v>
      </c>
      <c r="I364">
        <v>22800000</v>
      </c>
      <c r="J364" t="s">
        <v>4241</v>
      </c>
      <c r="K364">
        <v>22000000</v>
      </c>
      <c r="L364">
        <v>23600000</v>
      </c>
      <c r="M364">
        <v>11</v>
      </c>
      <c r="N364" t="s">
        <v>4627</v>
      </c>
      <c r="O364">
        <v>82.4</v>
      </c>
      <c r="P364" t="s">
        <v>4683</v>
      </c>
    </row>
    <row r="365" spans="1:16" x14ac:dyDescent="0.3">
      <c r="A365" t="s">
        <v>4684</v>
      </c>
      <c r="B365">
        <v>2018</v>
      </c>
      <c r="C365" t="s">
        <v>191</v>
      </c>
      <c r="D365" t="s">
        <v>4685</v>
      </c>
      <c r="E365" t="s">
        <v>4686</v>
      </c>
      <c r="F365" t="s">
        <v>143</v>
      </c>
      <c r="G365">
        <v>92752</v>
      </c>
      <c r="H365" t="s">
        <v>4180</v>
      </c>
      <c r="I365">
        <v>16300000</v>
      </c>
      <c r="J365" t="s">
        <v>4241</v>
      </c>
      <c r="K365">
        <v>15200000</v>
      </c>
      <c r="L365">
        <v>17400000</v>
      </c>
      <c r="M365">
        <v>7</v>
      </c>
      <c r="N365" t="s">
        <v>4248</v>
      </c>
      <c r="O365">
        <v>81.5</v>
      </c>
      <c r="P365" t="s">
        <v>4687</v>
      </c>
    </row>
    <row r="366" spans="1:16" x14ac:dyDescent="0.3">
      <c r="A366" t="s">
        <v>4688</v>
      </c>
      <c r="B366">
        <v>2023</v>
      </c>
      <c r="C366" t="s">
        <v>62</v>
      </c>
      <c r="D366" t="s">
        <v>4295</v>
      </c>
      <c r="E366" t="s">
        <v>4608</v>
      </c>
      <c r="F366" t="s">
        <v>43</v>
      </c>
      <c r="G366">
        <v>44707</v>
      </c>
      <c r="H366" t="s">
        <v>4180</v>
      </c>
      <c r="I366">
        <v>17700000</v>
      </c>
      <c r="J366" t="s">
        <v>4241</v>
      </c>
      <c r="K366">
        <v>17100000</v>
      </c>
      <c r="L366">
        <v>18400000</v>
      </c>
      <c r="M366">
        <v>18</v>
      </c>
      <c r="N366" t="s">
        <v>4219</v>
      </c>
      <c r="O366">
        <v>77.3</v>
      </c>
      <c r="P366" t="s">
        <v>4689</v>
      </c>
    </row>
    <row r="367" spans="1:16" x14ac:dyDescent="0.3">
      <c r="A367" t="s">
        <v>4690</v>
      </c>
      <c r="B367">
        <v>2022</v>
      </c>
      <c r="C367" t="s">
        <v>36</v>
      </c>
      <c r="D367" t="s">
        <v>4400</v>
      </c>
      <c r="E367" t="s">
        <v>4401</v>
      </c>
      <c r="F367" t="s">
        <v>143</v>
      </c>
      <c r="G367">
        <v>41000</v>
      </c>
      <c r="H367" t="s">
        <v>4180</v>
      </c>
      <c r="I367">
        <v>8000000</v>
      </c>
      <c r="J367" t="s">
        <v>4241</v>
      </c>
      <c r="K367">
        <v>7730000</v>
      </c>
      <c r="L367">
        <v>8300000</v>
      </c>
      <c r="M367">
        <v>29</v>
      </c>
      <c r="N367" t="s">
        <v>4583</v>
      </c>
      <c r="O367">
        <v>72.8</v>
      </c>
      <c r="P367" t="s">
        <v>4691</v>
      </c>
    </row>
    <row r="368" spans="1:16" x14ac:dyDescent="0.3">
      <c r="A368" t="s">
        <v>1833</v>
      </c>
      <c r="B368">
        <v>2021</v>
      </c>
      <c r="C368" t="s">
        <v>137</v>
      </c>
      <c r="D368" t="s">
        <v>4692</v>
      </c>
      <c r="E368" t="s">
        <v>4693</v>
      </c>
      <c r="F368" t="s">
        <v>143</v>
      </c>
      <c r="G368">
        <v>75000</v>
      </c>
      <c r="H368" t="s">
        <v>4180</v>
      </c>
      <c r="I368">
        <v>11600000</v>
      </c>
      <c r="J368" t="s">
        <v>4241</v>
      </c>
      <c r="K368">
        <v>10600000</v>
      </c>
      <c r="L368">
        <v>12500000</v>
      </c>
      <c r="M368" t="s">
        <v>4175</v>
      </c>
      <c r="N368" t="s">
        <v>4187</v>
      </c>
      <c r="O368">
        <v>72.7</v>
      </c>
      <c r="P368" t="s">
        <v>4694</v>
      </c>
    </row>
    <row r="369" spans="1:16" x14ac:dyDescent="0.3">
      <c r="A369" t="s">
        <v>4695</v>
      </c>
      <c r="B369">
        <v>2023</v>
      </c>
      <c r="C369" t="s">
        <v>166</v>
      </c>
      <c r="D369" t="s">
        <v>4696</v>
      </c>
      <c r="E369" t="s">
        <v>4697</v>
      </c>
      <c r="F369" t="s">
        <v>43</v>
      </c>
      <c r="G369">
        <v>43000</v>
      </c>
      <c r="H369" t="s">
        <v>4180</v>
      </c>
      <c r="I369">
        <v>13400000</v>
      </c>
      <c r="J369" t="s">
        <v>4241</v>
      </c>
      <c r="K369">
        <v>13000000</v>
      </c>
      <c r="L369">
        <v>13900000</v>
      </c>
      <c r="M369">
        <v>13</v>
      </c>
      <c r="N369" t="s">
        <v>4275</v>
      </c>
      <c r="O369">
        <v>84.9</v>
      </c>
      <c r="P369" t="s">
        <v>4698</v>
      </c>
    </row>
    <row r="370" spans="1:16" x14ac:dyDescent="0.3">
      <c r="A370" t="s">
        <v>4073</v>
      </c>
      <c r="B370">
        <v>2021</v>
      </c>
      <c r="C370" t="s">
        <v>24</v>
      </c>
      <c r="D370" t="s">
        <v>4572</v>
      </c>
      <c r="E370" t="s">
        <v>4699</v>
      </c>
      <c r="F370" t="s">
        <v>143</v>
      </c>
      <c r="G370">
        <v>60000</v>
      </c>
      <c r="H370" t="s">
        <v>4180</v>
      </c>
      <c r="I370">
        <v>32200000</v>
      </c>
      <c r="J370" t="s">
        <v>4241</v>
      </c>
      <c r="K370">
        <v>31000000</v>
      </c>
      <c r="L370">
        <v>33500000</v>
      </c>
      <c r="M370">
        <v>20</v>
      </c>
      <c r="N370" t="s">
        <v>4700</v>
      </c>
      <c r="O370">
        <v>78.900000000000006</v>
      </c>
      <c r="P370" t="s">
        <v>4701</v>
      </c>
    </row>
    <row r="371" spans="1:16" x14ac:dyDescent="0.3">
      <c r="A371" t="s">
        <v>4702</v>
      </c>
      <c r="B371">
        <v>2023</v>
      </c>
      <c r="C371" t="s">
        <v>137</v>
      </c>
      <c r="D371" t="s">
        <v>4703</v>
      </c>
      <c r="E371" t="s">
        <v>4651</v>
      </c>
      <c r="F371" t="s">
        <v>60</v>
      </c>
      <c r="G371">
        <v>20800</v>
      </c>
      <c r="H371" t="s">
        <v>4180</v>
      </c>
      <c r="I371">
        <v>11200000</v>
      </c>
      <c r="J371" t="s">
        <v>4241</v>
      </c>
      <c r="K371">
        <v>10800000</v>
      </c>
      <c r="L371">
        <v>11600000</v>
      </c>
      <c r="M371">
        <v>50</v>
      </c>
      <c r="N371" t="s">
        <v>4245</v>
      </c>
      <c r="O371">
        <v>95</v>
      </c>
      <c r="P371" t="s">
        <v>4704</v>
      </c>
    </row>
    <row r="372" spans="1:16" x14ac:dyDescent="0.3">
      <c r="A372" t="s">
        <v>2129</v>
      </c>
      <c r="B372">
        <v>2019</v>
      </c>
      <c r="C372" t="s">
        <v>24</v>
      </c>
      <c r="D372" t="s">
        <v>4705</v>
      </c>
      <c r="E372" t="s">
        <v>4706</v>
      </c>
      <c r="F372" t="s">
        <v>43</v>
      </c>
      <c r="G372">
        <v>54000</v>
      </c>
      <c r="H372" t="s">
        <v>4180</v>
      </c>
      <c r="I372">
        <v>12300000</v>
      </c>
      <c r="J372" t="s">
        <v>4241</v>
      </c>
      <c r="K372">
        <v>11500000</v>
      </c>
      <c r="L372">
        <v>13000000</v>
      </c>
      <c r="M372">
        <v>11</v>
      </c>
      <c r="N372" t="s">
        <v>4388</v>
      </c>
      <c r="O372">
        <v>82.1</v>
      </c>
      <c r="P372" t="s">
        <v>4707</v>
      </c>
    </row>
    <row r="373" spans="1:16" x14ac:dyDescent="0.3">
      <c r="A373" t="s">
        <v>4029</v>
      </c>
      <c r="B373">
        <v>2024</v>
      </c>
      <c r="C373" t="s">
        <v>4184</v>
      </c>
      <c r="D373" t="s">
        <v>4365</v>
      </c>
      <c r="E373" t="s">
        <v>4708</v>
      </c>
      <c r="F373" t="s">
        <v>173</v>
      </c>
      <c r="G373">
        <v>51000</v>
      </c>
      <c r="H373" t="s">
        <v>4180</v>
      </c>
      <c r="I373">
        <v>8400000</v>
      </c>
      <c r="J373" t="s">
        <v>4241</v>
      </c>
      <c r="K373">
        <v>8100000</v>
      </c>
      <c r="L373">
        <v>8700000</v>
      </c>
      <c r="M373">
        <v>20</v>
      </c>
      <c r="N373" t="s">
        <v>4552</v>
      </c>
      <c r="O373">
        <v>85.8</v>
      </c>
      <c r="P373" t="s">
        <v>4709</v>
      </c>
    </row>
    <row r="374" spans="1:16" x14ac:dyDescent="0.3">
      <c r="A374" t="s">
        <v>4710</v>
      </c>
      <c r="B374">
        <v>2025</v>
      </c>
      <c r="C374" t="s">
        <v>36</v>
      </c>
      <c r="D374" t="s">
        <v>4400</v>
      </c>
      <c r="E374" t="s">
        <v>4401</v>
      </c>
      <c r="F374" t="s">
        <v>4172</v>
      </c>
      <c r="G374">
        <v>10137</v>
      </c>
      <c r="H374" t="s">
        <v>4180</v>
      </c>
      <c r="I374">
        <v>7870000</v>
      </c>
      <c r="J374" t="s">
        <v>4241</v>
      </c>
      <c r="K374">
        <v>7600000</v>
      </c>
      <c r="L374">
        <v>8100000</v>
      </c>
      <c r="M374">
        <v>8</v>
      </c>
      <c r="N374" t="s">
        <v>4552</v>
      </c>
      <c r="O374">
        <v>85.6</v>
      </c>
      <c r="P374" t="s">
        <v>4711</v>
      </c>
    </row>
    <row r="375" spans="1:16" x14ac:dyDescent="0.3">
      <c r="A375" t="s">
        <v>4712</v>
      </c>
      <c r="B375">
        <v>2020</v>
      </c>
      <c r="C375" t="s">
        <v>4184</v>
      </c>
      <c r="D375" t="s">
        <v>4713</v>
      </c>
      <c r="E375" t="s">
        <v>4714</v>
      </c>
      <c r="F375" t="s">
        <v>143</v>
      </c>
      <c r="G375">
        <v>82500</v>
      </c>
      <c r="H375" t="s">
        <v>4180</v>
      </c>
      <c r="I375">
        <v>10200000</v>
      </c>
      <c r="J375" t="s">
        <v>4241</v>
      </c>
      <c r="K375">
        <v>9700000</v>
      </c>
      <c r="L375">
        <v>10800000</v>
      </c>
      <c r="M375">
        <v>4</v>
      </c>
      <c r="N375" t="s">
        <v>4425</v>
      </c>
      <c r="O375">
        <v>86.5</v>
      </c>
      <c r="P375" t="s">
        <v>4715</v>
      </c>
    </row>
    <row r="376" spans="1:16" x14ac:dyDescent="0.3">
      <c r="A376" t="s">
        <v>4716</v>
      </c>
      <c r="B376">
        <v>2022</v>
      </c>
      <c r="C376" t="s">
        <v>62</v>
      </c>
      <c r="D376" t="s">
        <v>4207</v>
      </c>
      <c r="E376" t="s">
        <v>4208</v>
      </c>
      <c r="F376" t="s">
        <v>143</v>
      </c>
      <c r="G376">
        <v>73762</v>
      </c>
      <c r="H376" t="s">
        <v>4180</v>
      </c>
      <c r="I376">
        <v>13300000</v>
      </c>
      <c r="J376" t="s">
        <v>4241</v>
      </c>
      <c r="K376">
        <v>12800000</v>
      </c>
      <c r="L376">
        <v>13800000</v>
      </c>
      <c r="M376">
        <v>36</v>
      </c>
      <c r="N376" t="s">
        <v>4257</v>
      </c>
      <c r="O376">
        <v>65.900000000000006</v>
      </c>
      <c r="P376" t="s">
        <v>4717</v>
      </c>
    </row>
    <row r="377" spans="1:16" x14ac:dyDescent="0.3">
      <c r="A377" t="s">
        <v>4718</v>
      </c>
      <c r="B377">
        <v>2023</v>
      </c>
      <c r="C377" t="s">
        <v>4184</v>
      </c>
      <c r="D377" t="s">
        <v>4492</v>
      </c>
      <c r="E377" t="s">
        <v>4719</v>
      </c>
      <c r="F377" t="s">
        <v>143</v>
      </c>
      <c r="G377">
        <v>13500</v>
      </c>
      <c r="H377" t="s">
        <v>4180</v>
      </c>
      <c r="I377">
        <v>13400000</v>
      </c>
      <c r="J377" t="s">
        <v>4241</v>
      </c>
      <c r="K377">
        <v>12900000</v>
      </c>
      <c r="L377">
        <v>13800000</v>
      </c>
      <c r="M377">
        <v>12</v>
      </c>
      <c r="N377" t="s">
        <v>4213</v>
      </c>
      <c r="O377">
        <v>89.4</v>
      </c>
      <c r="P377" t="s">
        <v>4720</v>
      </c>
    </row>
    <row r="378" spans="1:16" x14ac:dyDescent="0.3">
      <c r="A378" t="s">
        <v>4721</v>
      </c>
      <c r="B378">
        <v>2026</v>
      </c>
      <c r="C378" t="s">
        <v>41</v>
      </c>
      <c r="D378" t="s">
        <v>4722</v>
      </c>
      <c r="E378" t="s">
        <v>4723</v>
      </c>
      <c r="F378" t="s">
        <v>4172</v>
      </c>
      <c r="G378">
        <v>511</v>
      </c>
      <c r="H378" t="s">
        <v>4180</v>
      </c>
      <c r="I378">
        <v>9800000</v>
      </c>
      <c r="J378" t="s">
        <v>4241</v>
      </c>
      <c r="K378">
        <v>9200000</v>
      </c>
      <c r="L378">
        <v>10300000</v>
      </c>
      <c r="M378" t="s">
        <v>4175</v>
      </c>
      <c r="N378" t="s">
        <v>4236</v>
      </c>
      <c r="O378">
        <v>95</v>
      </c>
      <c r="P378" t="s">
        <v>4724</v>
      </c>
    </row>
    <row r="379" spans="1:16" x14ac:dyDescent="0.3">
      <c r="A379" t="s">
        <v>4725</v>
      </c>
      <c r="B379">
        <v>2023</v>
      </c>
      <c r="C379" t="s">
        <v>108</v>
      </c>
      <c r="D379" t="s">
        <v>4477</v>
      </c>
      <c r="E379" t="s">
        <v>4726</v>
      </c>
      <c r="F379" t="s">
        <v>43</v>
      </c>
      <c r="G379">
        <v>40000</v>
      </c>
      <c r="H379" t="s">
        <v>4180</v>
      </c>
      <c r="I379">
        <v>10600000</v>
      </c>
      <c r="J379" t="s">
        <v>4241</v>
      </c>
      <c r="K379">
        <v>10300000</v>
      </c>
      <c r="L379">
        <v>11000000</v>
      </c>
      <c r="M379">
        <v>6</v>
      </c>
      <c r="N379" t="s">
        <v>4508</v>
      </c>
      <c r="O379">
        <v>67.099999999999994</v>
      </c>
      <c r="P379" t="s">
        <v>4727</v>
      </c>
    </row>
    <row r="380" spans="1:16" x14ac:dyDescent="0.3">
      <c r="A380" t="s">
        <v>4728</v>
      </c>
      <c r="B380">
        <v>2021</v>
      </c>
      <c r="C380" t="s">
        <v>89</v>
      </c>
      <c r="D380" t="s">
        <v>4423</v>
      </c>
      <c r="E380" t="s">
        <v>4424</v>
      </c>
      <c r="F380" t="s">
        <v>60</v>
      </c>
      <c r="G380">
        <v>69400</v>
      </c>
      <c r="H380" t="s">
        <v>4180</v>
      </c>
      <c r="I380">
        <v>8000000</v>
      </c>
      <c r="J380" t="s">
        <v>4241</v>
      </c>
      <c r="K380">
        <v>7710000</v>
      </c>
      <c r="L380">
        <v>8300000</v>
      </c>
      <c r="M380">
        <v>46</v>
      </c>
      <c r="N380" t="s">
        <v>4508</v>
      </c>
      <c r="O380">
        <v>77.7</v>
      </c>
      <c r="P380" t="s">
        <v>4729</v>
      </c>
    </row>
    <row r="381" spans="1:16" x14ac:dyDescent="0.3">
      <c r="A381" t="s">
        <v>4730</v>
      </c>
      <c r="B381">
        <v>2023</v>
      </c>
      <c r="C381" t="s">
        <v>4184</v>
      </c>
      <c r="D381" t="s">
        <v>4303</v>
      </c>
      <c r="E381" t="s">
        <v>4731</v>
      </c>
      <c r="F381" t="s">
        <v>94</v>
      </c>
      <c r="G381">
        <v>35000</v>
      </c>
      <c r="H381" t="s">
        <v>4173</v>
      </c>
      <c r="I381">
        <v>21200000</v>
      </c>
      <c r="J381" t="s">
        <v>4241</v>
      </c>
      <c r="K381">
        <v>20400000</v>
      </c>
      <c r="L381">
        <v>21900000</v>
      </c>
      <c r="M381">
        <v>31</v>
      </c>
      <c r="N381" t="s">
        <v>4257</v>
      </c>
      <c r="O381">
        <v>86</v>
      </c>
      <c r="P381" t="s">
        <v>4732</v>
      </c>
    </row>
    <row r="382" spans="1:16" x14ac:dyDescent="0.3">
      <c r="A382" t="s">
        <v>4733</v>
      </c>
      <c r="B382">
        <v>2022</v>
      </c>
      <c r="C382" t="s">
        <v>194</v>
      </c>
      <c r="D382" t="s">
        <v>4323</v>
      </c>
      <c r="E382" t="s">
        <v>4324</v>
      </c>
      <c r="F382" t="s">
        <v>94</v>
      </c>
      <c r="G382">
        <v>70000</v>
      </c>
      <c r="H382" t="s">
        <v>4180</v>
      </c>
      <c r="I382">
        <v>34900000</v>
      </c>
      <c r="J382" t="s">
        <v>4241</v>
      </c>
      <c r="K382">
        <v>33500000</v>
      </c>
      <c r="L382">
        <v>36200000</v>
      </c>
      <c r="M382">
        <v>9</v>
      </c>
      <c r="N382" t="s">
        <v>4734</v>
      </c>
      <c r="O382">
        <v>71.5</v>
      </c>
      <c r="P382" t="s">
        <v>4735</v>
      </c>
    </row>
    <row r="383" spans="1:16" x14ac:dyDescent="0.3">
      <c r="A383" t="s">
        <v>4736</v>
      </c>
      <c r="B383">
        <v>2024</v>
      </c>
      <c r="C383" t="s">
        <v>41</v>
      </c>
      <c r="D383" t="s">
        <v>4722</v>
      </c>
      <c r="E383" t="s">
        <v>4737</v>
      </c>
      <c r="F383" t="s">
        <v>43</v>
      </c>
      <c r="G383">
        <v>44644</v>
      </c>
      <c r="H383" t="s">
        <v>4180</v>
      </c>
      <c r="I383">
        <v>8200000</v>
      </c>
      <c r="J383" t="s">
        <v>4241</v>
      </c>
      <c r="K383">
        <v>7860000</v>
      </c>
      <c r="L383">
        <v>8500000</v>
      </c>
      <c r="M383">
        <v>7</v>
      </c>
      <c r="N383" t="s">
        <v>4425</v>
      </c>
      <c r="O383">
        <v>83.8</v>
      </c>
      <c r="P383" t="s">
        <v>4738</v>
      </c>
    </row>
    <row r="384" spans="1:16" x14ac:dyDescent="0.3">
      <c r="A384" t="s">
        <v>4739</v>
      </c>
      <c r="B384">
        <v>2025</v>
      </c>
      <c r="C384" t="s">
        <v>201</v>
      </c>
      <c r="D384" t="s">
        <v>4669</v>
      </c>
      <c r="E384" t="s">
        <v>4740</v>
      </c>
      <c r="F384" t="s">
        <v>4172</v>
      </c>
      <c r="G384">
        <v>11100</v>
      </c>
      <c r="H384" t="s">
        <v>4180</v>
      </c>
      <c r="I384">
        <v>15100000</v>
      </c>
      <c r="J384" t="s">
        <v>4241</v>
      </c>
      <c r="K384">
        <v>14500000</v>
      </c>
      <c r="L384">
        <v>15600000</v>
      </c>
      <c r="M384">
        <v>5</v>
      </c>
      <c r="N384" t="s">
        <v>4213</v>
      </c>
      <c r="O384">
        <v>89.8</v>
      </c>
      <c r="P384" t="s">
        <v>4741</v>
      </c>
    </row>
    <row r="385" spans="1:16" x14ac:dyDescent="0.3">
      <c r="A385" t="s">
        <v>4172</v>
      </c>
      <c r="B385">
        <v>2025</v>
      </c>
      <c r="C385" t="s">
        <v>392</v>
      </c>
      <c r="D385" t="s">
        <v>7231</v>
      </c>
      <c r="E385" t="s">
        <v>7232</v>
      </c>
      <c r="F385" t="s">
        <v>4172</v>
      </c>
      <c r="G385">
        <v>16000</v>
      </c>
      <c r="H385" t="s">
        <v>4180</v>
      </c>
      <c r="I385">
        <v>27900000</v>
      </c>
      <c r="J385" t="s">
        <v>4241</v>
      </c>
      <c r="K385">
        <v>26900000</v>
      </c>
      <c r="L385">
        <v>28900000</v>
      </c>
      <c r="M385">
        <v>7</v>
      </c>
      <c r="N385" t="s">
        <v>4627</v>
      </c>
      <c r="O385">
        <v>77.5</v>
      </c>
      <c r="P385" t="s">
        <v>7233</v>
      </c>
    </row>
    <row r="386" spans="1:16" x14ac:dyDescent="0.3">
      <c r="A386" t="s">
        <v>4742</v>
      </c>
      <c r="B386">
        <v>2023</v>
      </c>
      <c r="C386" t="s">
        <v>50</v>
      </c>
      <c r="D386">
        <v>560</v>
      </c>
      <c r="E386" t="s">
        <v>4743</v>
      </c>
      <c r="F386" t="s">
        <v>43</v>
      </c>
      <c r="G386">
        <v>45000</v>
      </c>
      <c r="H386" t="s">
        <v>4180</v>
      </c>
      <c r="I386">
        <v>9100000</v>
      </c>
      <c r="J386" t="s">
        <v>4241</v>
      </c>
      <c r="K386">
        <v>8800000</v>
      </c>
      <c r="L386">
        <v>9400000</v>
      </c>
      <c r="M386">
        <v>27</v>
      </c>
      <c r="N386" t="s">
        <v>4552</v>
      </c>
      <c r="O386">
        <v>88.4</v>
      </c>
      <c r="P386" t="s">
        <v>4744</v>
      </c>
    </row>
    <row r="387" spans="1:16" x14ac:dyDescent="0.3">
      <c r="A387" t="s">
        <v>4745</v>
      </c>
      <c r="B387">
        <v>2025</v>
      </c>
      <c r="C387" t="s">
        <v>137</v>
      </c>
      <c r="D387" t="s">
        <v>4202</v>
      </c>
      <c r="E387" t="s">
        <v>4746</v>
      </c>
      <c r="F387" t="s">
        <v>4172</v>
      </c>
      <c r="G387">
        <v>12300</v>
      </c>
      <c r="H387" t="s">
        <v>4180</v>
      </c>
      <c r="I387">
        <v>24400000</v>
      </c>
      <c r="J387" t="s">
        <v>4241</v>
      </c>
      <c r="K387">
        <v>23500000</v>
      </c>
      <c r="L387">
        <v>25400000</v>
      </c>
      <c r="M387">
        <v>2</v>
      </c>
      <c r="N387" t="s">
        <v>4200</v>
      </c>
      <c r="O387">
        <v>75.099999999999994</v>
      </c>
      <c r="P387" t="s">
        <v>4747</v>
      </c>
    </row>
    <row r="388" spans="1:16" x14ac:dyDescent="0.3">
      <c r="A388" t="s">
        <v>4748</v>
      </c>
      <c r="B388">
        <v>2024</v>
      </c>
      <c r="C388" t="s">
        <v>137</v>
      </c>
      <c r="D388" t="s">
        <v>4749</v>
      </c>
      <c r="E388" t="s">
        <v>4750</v>
      </c>
      <c r="F388" t="s">
        <v>60</v>
      </c>
      <c r="G388">
        <v>33004</v>
      </c>
      <c r="H388" t="s">
        <v>4180</v>
      </c>
      <c r="I388">
        <v>14000000</v>
      </c>
      <c r="J388" t="s">
        <v>4241</v>
      </c>
      <c r="K388">
        <v>13500000</v>
      </c>
      <c r="L388">
        <v>14500000</v>
      </c>
      <c r="M388">
        <v>4</v>
      </c>
      <c r="N388" t="s">
        <v>4192</v>
      </c>
      <c r="O388">
        <v>95</v>
      </c>
      <c r="P388" t="s">
        <v>4751</v>
      </c>
    </row>
    <row r="389" spans="1:16" x14ac:dyDescent="0.3">
      <c r="A389" t="s">
        <v>4752</v>
      </c>
      <c r="B389">
        <v>2022</v>
      </c>
      <c r="C389" t="s">
        <v>92</v>
      </c>
      <c r="D389" t="s">
        <v>4753</v>
      </c>
      <c r="E389" t="s">
        <v>4754</v>
      </c>
      <c r="F389" t="s">
        <v>60</v>
      </c>
      <c r="G389">
        <v>49498</v>
      </c>
      <c r="H389" t="s">
        <v>4180</v>
      </c>
      <c r="I389">
        <v>10600000</v>
      </c>
      <c r="J389" t="s">
        <v>4241</v>
      </c>
      <c r="K389">
        <v>10200000</v>
      </c>
      <c r="L389">
        <v>11000000</v>
      </c>
      <c r="M389">
        <v>20</v>
      </c>
      <c r="N389" t="s">
        <v>4508</v>
      </c>
      <c r="O389">
        <v>92.3</v>
      </c>
      <c r="P389" t="s">
        <v>4755</v>
      </c>
    </row>
    <row r="390" spans="1:16" x14ac:dyDescent="0.3">
      <c r="A390" t="s">
        <v>3980</v>
      </c>
      <c r="B390">
        <v>2023</v>
      </c>
      <c r="C390" t="s">
        <v>3981</v>
      </c>
      <c r="D390" t="s">
        <v>4756</v>
      </c>
      <c r="E390" t="s">
        <v>4757</v>
      </c>
      <c r="F390" t="s">
        <v>173</v>
      </c>
      <c r="G390">
        <v>57000</v>
      </c>
      <c r="H390" t="s">
        <v>4180</v>
      </c>
      <c r="I390">
        <v>12500000</v>
      </c>
      <c r="J390" t="s">
        <v>4241</v>
      </c>
      <c r="K390">
        <v>12100000</v>
      </c>
      <c r="L390">
        <v>12900000</v>
      </c>
      <c r="M390">
        <v>4</v>
      </c>
      <c r="N390" t="s">
        <v>4219</v>
      </c>
      <c r="O390">
        <v>65.7</v>
      </c>
      <c r="P390" t="s">
        <v>4758</v>
      </c>
    </row>
    <row r="391" spans="1:16" x14ac:dyDescent="0.3">
      <c r="A391" t="s">
        <v>4172</v>
      </c>
      <c r="B391">
        <v>2026</v>
      </c>
      <c r="C391" t="s">
        <v>201</v>
      </c>
      <c r="D391" t="s">
        <v>4669</v>
      </c>
      <c r="E391" t="s">
        <v>4740</v>
      </c>
      <c r="F391" t="s">
        <v>4172</v>
      </c>
      <c r="G391">
        <v>3000</v>
      </c>
      <c r="H391" t="s">
        <v>4180</v>
      </c>
      <c r="I391">
        <v>15800000</v>
      </c>
      <c r="J391" t="s">
        <v>4241</v>
      </c>
      <c r="K391">
        <v>15200000</v>
      </c>
      <c r="L391">
        <v>16300000</v>
      </c>
      <c r="M391" t="s">
        <v>4175</v>
      </c>
      <c r="N391" t="s">
        <v>4187</v>
      </c>
      <c r="O391">
        <v>93</v>
      </c>
      <c r="P391" t="s">
        <v>7234</v>
      </c>
    </row>
    <row r="392" spans="1:16" x14ac:dyDescent="0.3">
      <c r="A392" t="s">
        <v>4759</v>
      </c>
      <c r="B392">
        <v>2021</v>
      </c>
      <c r="C392" t="s">
        <v>62</v>
      </c>
      <c r="D392" t="s">
        <v>4434</v>
      </c>
      <c r="E392" t="s">
        <v>4760</v>
      </c>
      <c r="F392" t="s">
        <v>143</v>
      </c>
      <c r="G392">
        <v>76491</v>
      </c>
      <c r="H392" t="s">
        <v>4180</v>
      </c>
      <c r="I392">
        <v>17800000</v>
      </c>
      <c r="J392" t="s">
        <v>4241</v>
      </c>
      <c r="K392">
        <v>17100000</v>
      </c>
      <c r="L392">
        <v>18400000</v>
      </c>
      <c r="M392">
        <v>7</v>
      </c>
      <c r="N392" t="s">
        <v>4272</v>
      </c>
      <c r="O392">
        <v>68.8</v>
      </c>
      <c r="P392" t="s">
        <v>4761</v>
      </c>
    </row>
    <row r="393" spans="1:16" x14ac:dyDescent="0.3">
      <c r="A393" t="s">
        <v>4084</v>
      </c>
      <c r="B393">
        <v>2025</v>
      </c>
      <c r="C393" t="s">
        <v>24</v>
      </c>
      <c r="D393" t="s">
        <v>4405</v>
      </c>
      <c r="E393" t="s">
        <v>4406</v>
      </c>
      <c r="F393" t="s">
        <v>4172</v>
      </c>
      <c r="G393">
        <v>48500</v>
      </c>
      <c r="H393" t="s">
        <v>4180</v>
      </c>
      <c r="I393">
        <v>40200000</v>
      </c>
      <c r="J393" t="s">
        <v>4241</v>
      </c>
      <c r="K393">
        <v>38700000</v>
      </c>
      <c r="L393">
        <v>41600000</v>
      </c>
      <c r="M393">
        <v>11</v>
      </c>
      <c r="N393" t="s">
        <v>4661</v>
      </c>
      <c r="O393">
        <v>79.099999999999994</v>
      </c>
      <c r="P393" t="s">
        <v>4762</v>
      </c>
    </row>
    <row r="394" spans="1:16" x14ac:dyDescent="0.3">
      <c r="A394" t="s">
        <v>4763</v>
      </c>
      <c r="B394">
        <v>2022</v>
      </c>
      <c r="C394" t="s">
        <v>154</v>
      </c>
      <c r="D394" t="s">
        <v>4483</v>
      </c>
      <c r="E394" t="s">
        <v>4484</v>
      </c>
      <c r="F394" t="s">
        <v>43</v>
      </c>
      <c r="G394">
        <v>105800</v>
      </c>
      <c r="H394" t="s">
        <v>4180</v>
      </c>
      <c r="I394">
        <v>11400000</v>
      </c>
      <c r="J394" t="s">
        <v>4241</v>
      </c>
      <c r="K394">
        <v>10800000</v>
      </c>
      <c r="L394">
        <v>12100000</v>
      </c>
      <c r="M394">
        <v>38</v>
      </c>
      <c r="N394" t="s">
        <v>4219</v>
      </c>
      <c r="O394">
        <v>71.3</v>
      </c>
      <c r="P394" t="s">
        <v>4764</v>
      </c>
    </row>
    <row r="395" spans="1:16" x14ac:dyDescent="0.3">
      <c r="A395" t="s">
        <v>4074</v>
      </c>
      <c r="B395">
        <v>2023</v>
      </c>
      <c r="C395" t="s">
        <v>4091</v>
      </c>
      <c r="D395" t="s">
        <v>4765</v>
      </c>
      <c r="E395" t="s">
        <v>4766</v>
      </c>
      <c r="F395" t="s">
        <v>43</v>
      </c>
      <c r="G395">
        <v>48800</v>
      </c>
      <c r="H395" t="s">
        <v>4180</v>
      </c>
      <c r="I395">
        <v>12800000</v>
      </c>
      <c r="J395" t="s">
        <v>4241</v>
      </c>
      <c r="K395">
        <v>12300000</v>
      </c>
      <c r="L395">
        <v>13200000</v>
      </c>
      <c r="M395" t="s">
        <v>4175</v>
      </c>
      <c r="N395" t="s">
        <v>4649</v>
      </c>
      <c r="O395">
        <v>87.5</v>
      </c>
      <c r="P395" t="s">
        <v>4767</v>
      </c>
    </row>
    <row r="396" spans="1:16" x14ac:dyDescent="0.3">
      <c r="A396" t="s">
        <v>4768</v>
      </c>
      <c r="B396">
        <v>2025</v>
      </c>
      <c r="C396" t="s">
        <v>137</v>
      </c>
      <c r="D396" t="s">
        <v>4749</v>
      </c>
      <c r="E396" t="s">
        <v>4592</v>
      </c>
      <c r="F396" t="s">
        <v>4172</v>
      </c>
      <c r="G396">
        <v>3606</v>
      </c>
      <c r="H396" t="s">
        <v>4180</v>
      </c>
      <c r="I396">
        <v>17500000</v>
      </c>
      <c r="J396" t="s">
        <v>4241</v>
      </c>
      <c r="K396">
        <v>16900000</v>
      </c>
      <c r="L396">
        <v>18100000</v>
      </c>
      <c r="M396">
        <v>2</v>
      </c>
      <c r="N396" t="s">
        <v>4245</v>
      </c>
      <c r="O396">
        <v>86.6</v>
      </c>
      <c r="P396" t="s">
        <v>4769</v>
      </c>
    </row>
    <row r="397" spans="1:16" x14ac:dyDescent="0.3">
      <c r="A397" t="s">
        <v>4770</v>
      </c>
      <c r="B397">
        <v>2019</v>
      </c>
      <c r="C397" t="s">
        <v>131</v>
      </c>
      <c r="D397" t="s">
        <v>4771</v>
      </c>
      <c r="E397" t="s">
        <v>4772</v>
      </c>
      <c r="F397" t="s">
        <v>143</v>
      </c>
      <c r="G397">
        <v>99000</v>
      </c>
      <c r="H397" t="s">
        <v>4180</v>
      </c>
      <c r="I397">
        <v>11500000</v>
      </c>
      <c r="J397" t="s">
        <v>4241</v>
      </c>
      <c r="K397">
        <v>11000000</v>
      </c>
      <c r="L397">
        <v>11900000</v>
      </c>
      <c r="M397">
        <v>5</v>
      </c>
      <c r="N397" t="s">
        <v>4213</v>
      </c>
      <c r="O397">
        <v>93.6</v>
      </c>
      <c r="P397" t="s">
        <v>4773</v>
      </c>
    </row>
    <row r="398" spans="1:16" x14ac:dyDescent="0.3">
      <c r="A398" t="s">
        <v>4774</v>
      </c>
      <c r="B398">
        <v>2021</v>
      </c>
      <c r="C398" t="s">
        <v>36</v>
      </c>
      <c r="D398" t="s">
        <v>4775</v>
      </c>
      <c r="E398" t="s">
        <v>4776</v>
      </c>
      <c r="F398" t="s">
        <v>60</v>
      </c>
      <c r="G398">
        <v>50000</v>
      </c>
      <c r="H398" t="s">
        <v>4180</v>
      </c>
      <c r="I398">
        <v>11200000</v>
      </c>
      <c r="J398" t="s">
        <v>4241</v>
      </c>
      <c r="K398">
        <v>10800000</v>
      </c>
      <c r="L398">
        <v>11600000</v>
      </c>
      <c r="M398">
        <v>11</v>
      </c>
      <c r="N398" t="s">
        <v>4187</v>
      </c>
      <c r="O398">
        <v>89.7</v>
      </c>
      <c r="P398" t="s">
        <v>4777</v>
      </c>
    </row>
    <row r="399" spans="1:16" x14ac:dyDescent="0.3">
      <c r="A399" t="s">
        <v>4778</v>
      </c>
      <c r="B399">
        <v>2021</v>
      </c>
      <c r="C399" t="s">
        <v>89</v>
      </c>
      <c r="D399" t="s">
        <v>4779</v>
      </c>
      <c r="E399" t="s">
        <v>4780</v>
      </c>
      <c r="F399" t="s">
        <v>43</v>
      </c>
      <c r="G399">
        <v>55000</v>
      </c>
      <c r="H399" t="s">
        <v>4180</v>
      </c>
      <c r="I399">
        <v>10900000</v>
      </c>
      <c r="J399" t="s">
        <v>4241</v>
      </c>
      <c r="K399">
        <v>10500000</v>
      </c>
      <c r="L399">
        <v>11300000</v>
      </c>
      <c r="M399" t="s">
        <v>4175</v>
      </c>
      <c r="N399" t="s">
        <v>4382</v>
      </c>
      <c r="O399">
        <v>61.3</v>
      </c>
      <c r="P399" t="s">
        <v>7235</v>
      </c>
    </row>
    <row r="400" spans="1:16" x14ac:dyDescent="0.3">
      <c r="A400" t="s">
        <v>4781</v>
      </c>
      <c r="B400">
        <v>2022</v>
      </c>
      <c r="C400" t="s">
        <v>62</v>
      </c>
      <c r="D400" t="s">
        <v>4446</v>
      </c>
      <c r="E400" t="s">
        <v>4782</v>
      </c>
      <c r="F400" t="s">
        <v>94</v>
      </c>
      <c r="G400">
        <v>57000</v>
      </c>
      <c r="H400" t="s">
        <v>4180</v>
      </c>
      <c r="I400">
        <v>16000000</v>
      </c>
      <c r="J400" t="s">
        <v>4241</v>
      </c>
      <c r="K400">
        <v>15400000</v>
      </c>
      <c r="L400">
        <v>16600000</v>
      </c>
      <c r="M400">
        <v>26</v>
      </c>
      <c r="N400" t="s">
        <v>4248</v>
      </c>
      <c r="O400">
        <v>71.5</v>
      </c>
      <c r="P400" t="s">
        <v>4783</v>
      </c>
    </row>
    <row r="401" spans="1:16" x14ac:dyDescent="0.3">
      <c r="A401" t="s">
        <v>4784</v>
      </c>
      <c r="B401">
        <v>2024</v>
      </c>
      <c r="C401" t="s">
        <v>201</v>
      </c>
      <c r="D401" t="s">
        <v>4669</v>
      </c>
      <c r="E401" t="s">
        <v>4785</v>
      </c>
      <c r="F401" t="s">
        <v>143</v>
      </c>
      <c r="G401">
        <v>80000</v>
      </c>
      <c r="H401" t="s">
        <v>4180</v>
      </c>
      <c r="I401">
        <v>14700000</v>
      </c>
      <c r="J401" t="s">
        <v>4241</v>
      </c>
      <c r="K401">
        <v>14100000</v>
      </c>
      <c r="L401">
        <v>15200000</v>
      </c>
      <c r="M401">
        <v>8</v>
      </c>
      <c r="N401" t="s">
        <v>4219</v>
      </c>
      <c r="O401">
        <v>79.5</v>
      </c>
      <c r="P401" t="s">
        <v>4786</v>
      </c>
    </row>
    <row r="402" spans="1:16" x14ac:dyDescent="0.3">
      <c r="A402" t="s">
        <v>4071</v>
      </c>
      <c r="B402">
        <v>2024</v>
      </c>
      <c r="C402" t="s">
        <v>3991</v>
      </c>
      <c r="D402" t="s">
        <v>4630</v>
      </c>
      <c r="E402" t="s">
        <v>4631</v>
      </c>
      <c r="F402" t="s">
        <v>173</v>
      </c>
      <c r="G402">
        <v>39000</v>
      </c>
      <c r="H402" t="s">
        <v>4180</v>
      </c>
      <c r="I402">
        <v>8700000</v>
      </c>
      <c r="J402" t="s">
        <v>4241</v>
      </c>
      <c r="K402">
        <v>8400000</v>
      </c>
      <c r="L402">
        <v>9000000</v>
      </c>
      <c r="M402">
        <v>5</v>
      </c>
      <c r="N402" t="s">
        <v>4275</v>
      </c>
      <c r="O402">
        <v>79.400000000000006</v>
      </c>
      <c r="P402" t="s">
        <v>4787</v>
      </c>
    </row>
    <row r="403" spans="1:16" x14ac:dyDescent="0.3">
      <c r="A403" t="s">
        <v>4788</v>
      </c>
      <c r="B403">
        <v>2021</v>
      </c>
      <c r="C403" t="s">
        <v>36</v>
      </c>
      <c r="D403" t="s">
        <v>4427</v>
      </c>
      <c r="E403" t="s">
        <v>4507</v>
      </c>
      <c r="F403" t="s">
        <v>4789</v>
      </c>
      <c r="G403">
        <v>39065</v>
      </c>
      <c r="H403" t="s">
        <v>4180</v>
      </c>
      <c r="I403">
        <v>7420000</v>
      </c>
      <c r="J403" t="s">
        <v>4241</v>
      </c>
      <c r="K403">
        <v>7160000</v>
      </c>
      <c r="L403">
        <v>7690000</v>
      </c>
      <c r="M403">
        <v>26</v>
      </c>
      <c r="N403" t="s">
        <v>4425</v>
      </c>
      <c r="O403">
        <v>92.9</v>
      </c>
      <c r="P403" t="s">
        <v>4790</v>
      </c>
    </row>
    <row r="404" spans="1:16" x14ac:dyDescent="0.3">
      <c r="A404" t="s">
        <v>4791</v>
      </c>
      <c r="B404">
        <v>2023</v>
      </c>
      <c r="C404" t="s">
        <v>4184</v>
      </c>
      <c r="D404" t="s">
        <v>4185</v>
      </c>
      <c r="E404" t="s">
        <v>4792</v>
      </c>
      <c r="F404" t="s">
        <v>60</v>
      </c>
      <c r="G404">
        <v>12893</v>
      </c>
      <c r="H404" t="s">
        <v>4180</v>
      </c>
      <c r="I404">
        <v>8900000</v>
      </c>
      <c r="J404" t="s">
        <v>4241</v>
      </c>
      <c r="K404">
        <v>8600000</v>
      </c>
      <c r="L404">
        <v>9200000</v>
      </c>
      <c r="M404">
        <v>26</v>
      </c>
      <c r="N404" t="s">
        <v>4275</v>
      </c>
      <c r="O404">
        <v>89.1</v>
      </c>
      <c r="P404" t="s">
        <v>4793</v>
      </c>
    </row>
    <row r="405" spans="1:16" x14ac:dyDescent="0.3">
      <c r="A405" t="s">
        <v>4794</v>
      </c>
      <c r="B405">
        <v>2024</v>
      </c>
      <c r="C405" t="s">
        <v>154</v>
      </c>
      <c r="D405" t="s">
        <v>4395</v>
      </c>
      <c r="E405" t="s">
        <v>4795</v>
      </c>
      <c r="F405" t="s">
        <v>43</v>
      </c>
      <c r="G405">
        <v>21000</v>
      </c>
      <c r="H405" t="s">
        <v>4180</v>
      </c>
      <c r="I405">
        <v>43500000</v>
      </c>
      <c r="J405" t="s">
        <v>4241</v>
      </c>
      <c r="K405">
        <v>41900000</v>
      </c>
      <c r="L405">
        <v>45000000</v>
      </c>
      <c r="M405">
        <v>6</v>
      </c>
      <c r="N405" t="s">
        <v>4796</v>
      </c>
      <c r="O405">
        <v>87</v>
      </c>
      <c r="P405" t="s">
        <v>4797</v>
      </c>
    </row>
    <row r="406" spans="1:16" x14ac:dyDescent="0.3">
      <c r="A406" t="s">
        <v>4798</v>
      </c>
      <c r="B406">
        <v>2023</v>
      </c>
      <c r="C406" t="s">
        <v>62</v>
      </c>
      <c r="D406" t="s">
        <v>4207</v>
      </c>
      <c r="E406" t="s">
        <v>4259</v>
      </c>
      <c r="F406" t="s">
        <v>43</v>
      </c>
      <c r="G406">
        <v>45063</v>
      </c>
      <c r="H406" t="s">
        <v>4180</v>
      </c>
      <c r="I406">
        <v>14400000</v>
      </c>
      <c r="J406" t="s">
        <v>4241</v>
      </c>
      <c r="K406">
        <v>13800000</v>
      </c>
      <c r="L406">
        <v>15100000</v>
      </c>
      <c r="M406">
        <v>17</v>
      </c>
      <c r="N406" t="s">
        <v>4290</v>
      </c>
      <c r="O406">
        <v>66.3</v>
      </c>
      <c r="P406" t="s">
        <v>4799</v>
      </c>
    </row>
    <row r="407" spans="1:16" x14ac:dyDescent="0.3">
      <c r="A407" t="s">
        <v>4800</v>
      </c>
      <c r="B407">
        <v>2024</v>
      </c>
      <c r="C407" t="s">
        <v>108</v>
      </c>
      <c r="D407" t="s">
        <v>4801</v>
      </c>
      <c r="E407" t="s">
        <v>4802</v>
      </c>
      <c r="F407" t="s">
        <v>143</v>
      </c>
      <c r="G407">
        <v>7399</v>
      </c>
      <c r="H407" t="s">
        <v>4180</v>
      </c>
      <c r="I407">
        <v>16200000</v>
      </c>
      <c r="J407" t="s">
        <v>4241</v>
      </c>
      <c r="K407">
        <v>15700000</v>
      </c>
      <c r="L407">
        <v>16700000</v>
      </c>
      <c r="M407">
        <v>3</v>
      </c>
      <c r="N407" t="s">
        <v>4187</v>
      </c>
      <c r="O407">
        <v>92.6</v>
      </c>
      <c r="P407" t="s">
        <v>4803</v>
      </c>
    </row>
    <row r="408" spans="1:16" x14ac:dyDescent="0.3">
      <c r="A408" t="s">
        <v>4804</v>
      </c>
      <c r="B408">
        <v>2021</v>
      </c>
      <c r="C408" t="s">
        <v>62</v>
      </c>
      <c r="D408" t="s">
        <v>4446</v>
      </c>
      <c r="E408" t="s">
        <v>4805</v>
      </c>
      <c r="F408" t="s">
        <v>173</v>
      </c>
      <c r="G408">
        <v>61038</v>
      </c>
      <c r="H408" t="s">
        <v>4180</v>
      </c>
      <c r="I408">
        <v>11200000</v>
      </c>
      <c r="J408" t="s">
        <v>4241</v>
      </c>
      <c r="K408">
        <v>10700000</v>
      </c>
      <c r="L408">
        <v>11700000</v>
      </c>
      <c r="M408">
        <v>31</v>
      </c>
      <c r="N408" t="s">
        <v>4187</v>
      </c>
      <c r="O408">
        <v>76.2</v>
      </c>
      <c r="P408" t="s">
        <v>4806</v>
      </c>
    </row>
    <row r="409" spans="1:16" x14ac:dyDescent="0.3">
      <c r="A409" t="s">
        <v>4807</v>
      </c>
      <c r="B409">
        <v>2025</v>
      </c>
      <c r="C409" t="s">
        <v>62</v>
      </c>
      <c r="D409" t="s">
        <v>4198</v>
      </c>
      <c r="E409" t="s">
        <v>4808</v>
      </c>
      <c r="F409" t="s">
        <v>4172</v>
      </c>
      <c r="G409">
        <v>12800</v>
      </c>
      <c r="H409" t="s">
        <v>4180</v>
      </c>
      <c r="I409">
        <v>23800000</v>
      </c>
      <c r="J409" t="s">
        <v>4241</v>
      </c>
      <c r="K409">
        <v>22700000</v>
      </c>
      <c r="L409">
        <v>24900000</v>
      </c>
      <c r="M409" t="s">
        <v>4175</v>
      </c>
      <c r="N409" t="s">
        <v>4627</v>
      </c>
      <c r="O409">
        <v>88.5</v>
      </c>
      <c r="P409" t="s">
        <v>4809</v>
      </c>
    </row>
    <row r="410" spans="1:16" x14ac:dyDescent="0.3">
      <c r="A410" t="s">
        <v>4810</v>
      </c>
      <c r="B410">
        <v>2023</v>
      </c>
      <c r="C410" t="s">
        <v>62</v>
      </c>
      <c r="D410" t="s">
        <v>4292</v>
      </c>
      <c r="E410" t="s">
        <v>4811</v>
      </c>
      <c r="F410" t="s">
        <v>173</v>
      </c>
      <c r="G410">
        <v>16524</v>
      </c>
      <c r="H410" t="s">
        <v>4180</v>
      </c>
      <c r="I410">
        <v>15900000</v>
      </c>
      <c r="J410" t="s">
        <v>4241</v>
      </c>
      <c r="K410">
        <v>15300000</v>
      </c>
      <c r="L410">
        <v>16500000</v>
      </c>
      <c r="M410">
        <v>29</v>
      </c>
      <c r="N410" t="s">
        <v>4200</v>
      </c>
      <c r="O410">
        <v>68.900000000000006</v>
      </c>
      <c r="P410" t="s">
        <v>4812</v>
      </c>
    </row>
    <row r="411" spans="1:16" x14ac:dyDescent="0.3">
      <c r="A411" t="s">
        <v>4813</v>
      </c>
      <c r="B411">
        <v>2024</v>
      </c>
      <c r="C411" t="s">
        <v>36</v>
      </c>
      <c r="D411" t="s">
        <v>4775</v>
      </c>
      <c r="E411" t="s">
        <v>4814</v>
      </c>
      <c r="F411" t="s">
        <v>60</v>
      </c>
      <c r="G411">
        <v>26000</v>
      </c>
      <c r="H411" t="s">
        <v>4180</v>
      </c>
      <c r="I411">
        <v>13600000</v>
      </c>
      <c r="J411" t="s">
        <v>4241</v>
      </c>
      <c r="K411">
        <v>12600000</v>
      </c>
      <c r="L411">
        <v>14700000</v>
      </c>
      <c r="M411">
        <v>3</v>
      </c>
      <c r="N411" t="s">
        <v>4439</v>
      </c>
      <c r="O411">
        <v>85.1</v>
      </c>
      <c r="P411" t="s">
        <v>4815</v>
      </c>
    </row>
    <row r="412" spans="1:16" x14ac:dyDescent="0.3">
      <c r="A412" t="s">
        <v>4816</v>
      </c>
      <c r="B412">
        <v>2024</v>
      </c>
      <c r="C412" t="s">
        <v>62</v>
      </c>
      <c r="D412" t="s">
        <v>4292</v>
      </c>
      <c r="E412" t="s">
        <v>4811</v>
      </c>
      <c r="F412" t="s">
        <v>173</v>
      </c>
      <c r="G412">
        <v>20020</v>
      </c>
      <c r="H412" t="s">
        <v>4180</v>
      </c>
      <c r="I412">
        <v>16900000</v>
      </c>
      <c r="J412" t="s">
        <v>4241</v>
      </c>
      <c r="K412">
        <v>16300000</v>
      </c>
      <c r="L412">
        <v>17500000</v>
      </c>
      <c r="M412">
        <v>24</v>
      </c>
      <c r="N412" t="s">
        <v>4290</v>
      </c>
      <c r="O412">
        <v>72</v>
      </c>
      <c r="P412" t="s">
        <v>4817</v>
      </c>
    </row>
    <row r="413" spans="1:16" x14ac:dyDescent="0.3">
      <c r="A413" t="s">
        <v>4079</v>
      </c>
      <c r="B413">
        <v>2022</v>
      </c>
      <c r="C413" t="s">
        <v>250</v>
      </c>
      <c r="D413" t="s">
        <v>4818</v>
      </c>
      <c r="E413" t="s">
        <v>4819</v>
      </c>
      <c r="F413" t="s">
        <v>60</v>
      </c>
      <c r="G413">
        <v>34000</v>
      </c>
      <c r="H413" t="s">
        <v>4180</v>
      </c>
      <c r="I413">
        <v>21000000</v>
      </c>
      <c r="J413" t="s">
        <v>4241</v>
      </c>
      <c r="K413">
        <v>20300000</v>
      </c>
      <c r="L413">
        <v>21700000</v>
      </c>
      <c r="M413" t="s">
        <v>4175</v>
      </c>
      <c r="N413" t="s">
        <v>4257</v>
      </c>
      <c r="O413">
        <v>84.7</v>
      </c>
      <c r="P413" t="s">
        <v>4820</v>
      </c>
    </row>
    <row r="414" spans="1:16" x14ac:dyDescent="0.3">
      <c r="A414" t="s">
        <v>4821</v>
      </c>
      <c r="B414">
        <v>2022</v>
      </c>
      <c r="C414" t="s">
        <v>194</v>
      </c>
      <c r="D414">
        <v>700</v>
      </c>
      <c r="E414" t="s">
        <v>4822</v>
      </c>
      <c r="F414" t="s">
        <v>143</v>
      </c>
      <c r="G414">
        <v>45000</v>
      </c>
      <c r="H414" t="s">
        <v>4180</v>
      </c>
      <c r="I414">
        <v>11600000</v>
      </c>
      <c r="J414" t="s">
        <v>4241</v>
      </c>
      <c r="K414">
        <v>11100000</v>
      </c>
      <c r="L414">
        <v>12100000</v>
      </c>
      <c r="M414">
        <v>14</v>
      </c>
      <c r="N414" t="s">
        <v>4275</v>
      </c>
      <c r="O414">
        <v>83.4</v>
      </c>
      <c r="P414" t="s">
        <v>4823</v>
      </c>
    </row>
    <row r="415" spans="1:16" x14ac:dyDescent="0.3">
      <c r="A415" t="s">
        <v>4065</v>
      </c>
      <c r="B415">
        <v>2022</v>
      </c>
      <c r="C415" t="s">
        <v>92</v>
      </c>
      <c r="D415" t="s">
        <v>4824</v>
      </c>
      <c r="E415" t="s">
        <v>4825</v>
      </c>
      <c r="F415" t="s">
        <v>143</v>
      </c>
      <c r="G415">
        <v>44800</v>
      </c>
      <c r="H415" t="s">
        <v>4180</v>
      </c>
      <c r="I415">
        <v>11000000</v>
      </c>
      <c r="J415" t="s">
        <v>4241</v>
      </c>
      <c r="K415">
        <v>10600000</v>
      </c>
      <c r="L415">
        <v>11300000</v>
      </c>
      <c r="M415">
        <v>51</v>
      </c>
      <c r="N415" t="s">
        <v>4245</v>
      </c>
      <c r="O415">
        <v>94.1</v>
      </c>
      <c r="P415" t="s">
        <v>7236</v>
      </c>
    </row>
    <row r="416" spans="1:16" x14ac:dyDescent="0.3">
      <c r="A416" t="s">
        <v>314</v>
      </c>
      <c r="B416">
        <v>2024</v>
      </c>
      <c r="C416" t="s">
        <v>137</v>
      </c>
      <c r="D416" t="s">
        <v>4336</v>
      </c>
      <c r="E416" t="s">
        <v>4826</v>
      </c>
      <c r="F416" t="s">
        <v>143</v>
      </c>
      <c r="G416">
        <v>14000</v>
      </c>
      <c r="H416" t="s">
        <v>4180</v>
      </c>
      <c r="I416">
        <v>21400000</v>
      </c>
      <c r="J416" t="s">
        <v>4241</v>
      </c>
      <c r="K416">
        <v>20600000</v>
      </c>
      <c r="L416">
        <v>22100000</v>
      </c>
      <c r="M416">
        <v>23</v>
      </c>
      <c r="N416" t="s">
        <v>4272</v>
      </c>
      <c r="O416">
        <v>81.599999999999994</v>
      </c>
      <c r="P416" t="s">
        <v>4827</v>
      </c>
    </row>
    <row r="417" spans="1:16" x14ac:dyDescent="0.3">
      <c r="A417" t="s">
        <v>300</v>
      </c>
      <c r="B417">
        <v>2024</v>
      </c>
      <c r="C417" t="s">
        <v>24</v>
      </c>
      <c r="D417" t="s">
        <v>4658</v>
      </c>
      <c r="E417" t="s">
        <v>4659</v>
      </c>
      <c r="F417" t="s">
        <v>43</v>
      </c>
      <c r="G417">
        <v>5000</v>
      </c>
      <c r="H417" t="s">
        <v>4180</v>
      </c>
      <c r="I417">
        <v>26700000</v>
      </c>
      <c r="J417" t="s">
        <v>4241</v>
      </c>
      <c r="K417">
        <v>25500000</v>
      </c>
      <c r="L417">
        <v>27900000</v>
      </c>
      <c r="M417">
        <v>4</v>
      </c>
      <c r="N417" t="s">
        <v>4200</v>
      </c>
      <c r="O417">
        <v>80</v>
      </c>
      <c r="P417" t="s">
        <v>4828</v>
      </c>
    </row>
    <row r="418" spans="1:16" x14ac:dyDescent="0.3">
      <c r="A418" t="s">
        <v>234</v>
      </c>
      <c r="B418">
        <v>2023</v>
      </c>
      <c r="C418" t="s">
        <v>137</v>
      </c>
      <c r="D418" t="s">
        <v>4336</v>
      </c>
      <c r="E418" t="s">
        <v>4337</v>
      </c>
      <c r="F418" t="s">
        <v>143</v>
      </c>
      <c r="G418">
        <v>46000</v>
      </c>
      <c r="H418" t="s">
        <v>4180</v>
      </c>
      <c r="I418">
        <v>17600000</v>
      </c>
      <c r="J418" t="s">
        <v>4241</v>
      </c>
      <c r="K418">
        <v>16900000</v>
      </c>
      <c r="L418">
        <v>18200000</v>
      </c>
      <c r="M418">
        <v>14</v>
      </c>
      <c r="N418" t="s">
        <v>4219</v>
      </c>
      <c r="O418">
        <v>73.400000000000006</v>
      </c>
      <c r="P418" t="s">
        <v>4829</v>
      </c>
    </row>
    <row r="419" spans="1:16" x14ac:dyDescent="0.3">
      <c r="A419" t="s">
        <v>203</v>
      </c>
      <c r="B419">
        <v>2025</v>
      </c>
      <c r="C419" t="s">
        <v>163</v>
      </c>
      <c r="D419">
        <v>7</v>
      </c>
      <c r="E419" t="s">
        <v>4277</v>
      </c>
      <c r="F419" t="s">
        <v>4172</v>
      </c>
      <c r="G419">
        <v>7000</v>
      </c>
      <c r="H419" t="s">
        <v>4180</v>
      </c>
      <c r="I419">
        <v>17700000</v>
      </c>
      <c r="J419" t="s">
        <v>4241</v>
      </c>
      <c r="K419">
        <v>17100000</v>
      </c>
      <c r="L419">
        <v>18300000</v>
      </c>
      <c r="M419">
        <v>4</v>
      </c>
      <c r="N419" t="s">
        <v>4248</v>
      </c>
      <c r="O419">
        <v>90</v>
      </c>
      <c r="P419" t="s">
        <v>7237</v>
      </c>
    </row>
    <row r="420" spans="1:16" x14ac:dyDescent="0.3">
      <c r="A420" t="s">
        <v>223</v>
      </c>
      <c r="B420">
        <v>2017</v>
      </c>
      <c r="C420" t="s">
        <v>24</v>
      </c>
      <c r="D420" t="s">
        <v>4830</v>
      </c>
      <c r="E420" t="s">
        <v>4504</v>
      </c>
      <c r="F420" t="s">
        <v>94</v>
      </c>
      <c r="G420">
        <v>107300</v>
      </c>
      <c r="H420" t="s">
        <v>4180</v>
      </c>
      <c r="I420">
        <v>17700000</v>
      </c>
      <c r="J420" t="s">
        <v>4241</v>
      </c>
      <c r="K420">
        <v>16300000</v>
      </c>
      <c r="L420">
        <v>19100000</v>
      </c>
      <c r="M420">
        <v>5</v>
      </c>
      <c r="N420" t="s">
        <v>4260</v>
      </c>
      <c r="O420">
        <v>64.599999999999994</v>
      </c>
      <c r="P420" t="s">
        <v>4831</v>
      </c>
    </row>
    <row r="421" spans="1:16" x14ac:dyDescent="0.3">
      <c r="A421" t="s">
        <v>352</v>
      </c>
      <c r="B421">
        <v>2024</v>
      </c>
      <c r="C421" t="s">
        <v>62</v>
      </c>
      <c r="D421" t="s">
        <v>4292</v>
      </c>
      <c r="E421" t="s">
        <v>4283</v>
      </c>
      <c r="F421" t="s">
        <v>94</v>
      </c>
      <c r="G421">
        <v>89</v>
      </c>
      <c r="H421" t="s">
        <v>4180</v>
      </c>
      <c r="I421">
        <v>16400000</v>
      </c>
      <c r="J421" t="s">
        <v>4241</v>
      </c>
      <c r="K421">
        <v>15800000</v>
      </c>
      <c r="L421">
        <v>16900000</v>
      </c>
      <c r="M421">
        <v>18</v>
      </c>
      <c r="N421" t="s">
        <v>4260</v>
      </c>
      <c r="O421">
        <v>76.599999999999994</v>
      </c>
      <c r="P421" t="s">
        <v>7238</v>
      </c>
    </row>
    <row r="422" spans="1:16" x14ac:dyDescent="0.3">
      <c r="A422" t="s">
        <v>355</v>
      </c>
      <c r="B422">
        <v>2024</v>
      </c>
      <c r="C422" t="s">
        <v>62</v>
      </c>
      <c r="D422" t="s">
        <v>4198</v>
      </c>
      <c r="E422" t="s">
        <v>4285</v>
      </c>
      <c r="F422" t="s">
        <v>43</v>
      </c>
      <c r="G422">
        <v>11203</v>
      </c>
      <c r="H422" t="s">
        <v>4180</v>
      </c>
      <c r="I422">
        <v>15800000</v>
      </c>
      <c r="J422" t="s">
        <v>4241</v>
      </c>
      <c r="K422">
        <v>15300000</v>
      </c>
      <c r="L422">
        <v>16400000</v>
      </c>
      <c r="M422">
        <v>45</v>
      </c>
      <c r="N422" t="s">
        <v>4181</v>
      </c>
      <c r="O422">
        <v>75.2</v>
      </c>
      <c r="P422" t="s">
        <v>7239</v>
      </c>
    </row>
    <row r="423" spans="1:16" x14ac:dyDescent="0.3">
      <c r="A423" t="s">
        <v>335</v>
      </c>
      <c r="B423">
        <v>2024</v>
      </c>
      <c r="C423" t="s">
        <v>62</v>
      </c>
      <c r="D423" t="s">
        <v>4292</v>
      </c>
      <c r="E423" t="s">
        <v>4811</v>
      </c>
      <c r="F423" t="s">
        <v>60</v>
      </c>
      <c r="G423">
        <v>273</v>
      </c>
      <c r="H423" t="s">
        <v>4180</v>
      </c>
      <c r="I423">
        <v>17300000</v>
      </c>
      <c r="J423" t="s">
        <v>4241</v>
      </c>
      <c r="K423">
        <v>16700000</v>
      </c>
      <c r="L423">
        <v>17900000</v>
      </c>
      <c r="M423">
        <v>24</v>
      </c>
      <c r="N423" t="s">
        <v>4290</v>
      </c>
      <c r="O423">
        <v>73.8</v>
      </c>
      <c r="P423" t="s">
        <v>4832</v>
      </c>
    </row>
    <row r="424" spans="1:16" x14ac:dyDescent="0.3">
      <c r="A424" t="s">
        <v>136</v>
      </c>
      <c r="B424">
        <v>2024</v>
      </c>
      <c r="C424" t="s">
        <v>137</v>
      </c>
      <c r="D424" t="s">
        <v>4336</v>
      </c>
      <c r="E424" t="s">
        <v>4833</v>
      </c>
      <c r="F424" t="s">
        <v>46</v>
      </c>
      <c r="G424">
        <v>7000</v>
      </c>
      <c r="H424" t="s">
        <v>4180</v>
      </c>
      <c r="I424">
        <v>22000000</v>
      </c>
      <c r="J424" t="s">
        <v>4241</v>
      </c>
      <c r="K424">
        <v>21200000</v>
      </c>
      <c r="L424">
        <v>22700000</v>
      </c>
      <c r="M424">
        <v>16</v>
      </c>
      <c r="N424" t="s">
        <v>4272</v>
      </c>
      <c r="O424">
        <v>80.900000000000006</v>
      </c>
      <c r="P424" t="s">
        <v>4834</v>
      </c>
    </row>
    <row r="425" spans="1:16" x14ac:dyDescent="0.3">
      <c r="A425" t="s">
        <v>4172</v>
      </c>
      <c r="B425">
        <v>2022</v>
      </c>
      <c r="C425" t="s">
        <v>4269</v>
      </c>
      <c r="D425" t="s">
        <v>4419</v>
      </c>
      <c r="E425" t="s">
        <v>6057</v>
      </c>
      <c r="F425" t="s">
        <v>4172</v>
      </c>
      <c r="G425">
        <v>36200</v>
      </c>
      <c r="H425" t="s">
        <v>4180</v>
      </c>
      <c r="I425">
        <v>19800000</v>
      </c>
      <c r="J425" t="s">
        <v>4241</v>
      </c>
      <c r="K425">
        <v>19000000</v>
      </c>
      <c r="L425">
        <v>20600000</v>
      </c>
      <c r="M425" t="s">
        <v>4175</v>
      </c>
      <c r="N425" t="s">
        <v>4187</v>
      </c>
      <c r="O425">
        <v>61.9</v>
      </c>
      <c r="P425" t="s">
        <v>7240</v>
      </c>
    </row>
    <row r="426" spans="1:16" x14ac:dyDescent="0.3">
      <c r="A426" t="s">
        <v>122</v>
      </c>
      <c r="B426">
        <v>2023</v>
      </c>
      <c r="C426" t="s">
        <v>92</v>
      </c>
      <c r="D426" t="s">
        <v>4567</v>
      </c>
      <c r="E426" t="s">
        <v>4835</v>
      </c>
      <c r="F426" t="s">
        <v>161</v>
      </c>
      <c r="G426">
        <v>100000</v>
      </c>
      <c r="H426" t="s">
        <v>4180</v>
      </c>
      <c r="I426">
        <v>23700000</v>
      </c>
      <c r="J426" t="s">
        <v>4241</v>
      </c>
      <c r="K426">
        <v>22800000</v>
      </c>
      <c r="L426">
        <v>24600000</v>
      </c>
      <c r="M426">
        <v>18</v>
      </c>
      <c r="N426" t="s">
        <v>4181</v>
      </c>
      <c r="O426">
        <v>61.4</v>
      </c>
      <c r="P426" t="s">
        <v>4836</v>
      </c>
    </row>
    <row r="427" spans="1:16" x14ac:dyDescent="0.3">
      <c r="A427" t="s">
        <v>4025</v>
      </c>
      <c r="B427">
        <v>2024</v>
      </c>
      <c r="C427" t="s">
        <v>62</v>
      </c>
      <c r="D427">
        <v>3008</v>
      </c>
      <c r="E427" t="s">
        <v>4259</v>
      </c>
      <c r="F427" t="s">
        <v>43</v>
      </c>
      <c r="G427">
        <v>6300</v>
      </c>
      <c r="H427" t="s">
        <v>4180</v>
      </c>
      <c r="I427">
        <v>17000000</v>
      </c>
      <c r="J427" t="s">
        <v>4241</v>
      </c>
      <c r="K427">
        <v>16400000</v>
      </c>
      <c r="L427">
        <v>17600000</v>
      </c>
      <c r="M427">
        <v>30</v>
      </c>
      <c r="N427" t="s">
        <v>4260</v>
      </c>
      <c r="O427">
        <v>74.7</v>
      </c>
      <c r="P427" t="s">
        <v>7241</v>
      </c>
    </row>
    <row r="428" spans="1:16" x14ac:dyDescent="0.3">
      <c r="A428" t="s">
        <v>4837</v>
      </c>
      <c r="B428">
        <v>2024</v>
      </c>
      <c r="C428" t="s">
        <v>166</v>
      </c>
      <c r="D428" t="s">
        <v>4838</v>
      </c>
      <c r="E428" t="s">
        <v>4839</v>
      </c>
      <c r="F428" t="s">
        <v>43</v>
      </c>
      <c r="G428">
        <v>79617</v>
      </c>
      <c r="H428" t="s">
        <v>4180</v>
      </c>
      <c r="I428">
        <v>17100000</v>
      </c>
      <c r="J428" t="s">
        <v>4241</v>
      </c>
      <c r="K428">
        <v>16500000</v>
      </c>
      <c r="L428">
        <v>17800000</v>
      </c>
      <c r="M428">
        <v>12</v>
      </c>
      <c r="N428" t="s">
        <v>4219</v>
      </c>
      <c r="O428">
        <v>90.2</v>
      </c>
      <c r="P428" t="s">
        <v>4840</v>
      </c>
    </row>
    <row r="429" spans="1:16" x14ac:dyDescent="0.3">
      <c r="A429" t="s">
        <v>261</v>
      </c>
      <c r="B429">
        <v>2023</v>
      </c>
      <c r="C429" t="s">
        <v>137</v>
      </c>
      <c r="D429" t="s">
        <v>4202</v>
      </c>
      <c r="E429" t="s">
        <v>4841</v>
      </c>
      <c r="F429" t="s">
        <v>143</v>
      </c>
      <c r="G429">
        <v>50500</v>
      </c>
      <c r="H429" t="s">
        <v>4180</v>
      </c>
      <c r="I429">
        <v>18500000</v>
      </c>
      <c r="J429" t="s">
        <v>4241</v>
      </c>
      <c r="K429">
        <v>17900000</v>
      </c>
      <c r="L429">
        <v>19200000</v>
      </c>
      <c r="M429">
        <v>18</v>
      </c>
      <c r="N429" t="s">
        <v>4213</v>
      </c>
      <c r="O429">
        <v>90.7</v>
      </c>
      <c r="P429" t="s">
        <v>4842</v>
      </c>
    </row>
    <row r="430" spans="1:16" x14ac:dyDescent="0.3">
      <c r="A430" t="s">
        <v>4843</v>
      </c>
      <c r="B430">
        <v>2017</v>
      </c>
      <c r="C430" t="s">
        <v>188</v>
      </c>
      <c r="D430" t="s">
        <v>4844</v>
      </c>
      <c r="E430" t="s">
        <v>4845</v>
      </c>
      <c r="F430" t="s">
        <v>161</v>
      </c>
      <c r="G430">
        <v>101500</v>
      </c>
      <c r="H430" t="s">
        <v>4173</v>
      </c>
      <c r="I430">
        <v>9100000</v>
      </c>
      <c r="J430" t="s">
        <v>4241</v>
      </c>
      <c r="K430">
        <v>8800000</v>
      </c>
      <c r="L430">
        <v>9400000</v>
      </c>
      <c r="M430">
        <v>13</v>
      </c>
      <c r="N430" t="s">
        <v>4187</v>
      </c>
      <c r="O430">
        <v>71.2</v>
      </c>
      <c r="P430" t="s">
        <v>4846</v>
      </c>
    </row>
    <row r="431" spans="1:16" x14ac:dyDescent="0.3">
      <c r="A431" t="s">
        <v>4847</v>
      </c>
      <c r="B431">
        <v>2019</v>
      </c>
      <c r="C431" t="s">
        <v>62</v>
      </c>
      <c r="D431">
        <v>5008</v>
      </c>
      <c r="E431" t="s">
        <v>4848</v>
      </c>
      <c r="F431" t="s">
        <v>43</v>
      </c>
      <c r="G431">
        <v>92064</v>
      </c>
      <c r="H431" t="s">
        <v>4173</v>
      </c>
      <c r="I431">
        <v>14200000</v>
      </c>
      <c r="J431" t="s">
        <v>4241</v>
      </c>
      <c r="K431">
        <v>13500000</v>
      </c>
      <c r="L431">
        <v>14800000</v>
      </c>
      <c r="M431">
        <v>3</v>
      </c>
      <c r="N431" t="s">
        <v>4187</v>
      </c>
      <c r="O431">
        <v>70</v>
      </c>
      <c r="P431" t="s">
        <v>4849</v>
      </c>
    </row>
    <row r="432" spans="1:16" x14ac:dyDescent="0.3">
      <c r="A432" t="s">
        <v>4850</v>
      </c>
      <c r="B432">
        <v>2021</v>
      </c>
      <c r="C432" t="s">
        <v>89</v>
      </c>
      <c r="D432" t="s">
        <v>4423</v>
      </c>
      <c r="E432" t="s">
        <v>4851</v>
      </c>
      <c r="F432" t="s">
        <v>43</v>
      </c>
      <c r="G432">
        <v>45000</v>
      </c>
      <c r="H432" t="s">
        <v>4180</v>
      </c>
      <c r="I432">
        <v>9000000</v>
      </c>
      <c r="J432" t="s">
        <v>4241</v>
      </c>
      <c r="K432">
        <v>8600000</v>
      </c>
      <c r="L432">
        <v>9300000</v>
      </c>
      <c r="M432">
        <v>46</v>
      </c>
      <c r="N432" t="s">
        <v>4425</v>
      </c>
      <c r="O432">
        <v>77</v>
      </c>
      <c r="P432" t="s">
        <v>4852</v>
      </c>
    </row>
    <row r="433" spans="1:16" x14ac:dyDescent="0.3">
      <c r="A433" t="s">
        <v>4853</v>
      </c>
      <c r="B433">
        <v>2024</v>
      </c>
      <c r="C433" t="s">
        <v>24</v>
      </c>
      <c r="D433" t="s">
        <v>4854</v>
      </c>
      <c r="E433" t="s">
        <v>4191</v>
      </c>
      <c r="F433" t="s">
        <v>94</v>
      </c>
      <c r="G433">
        <v>41011</v>
      </c>
      <c r="H433" t="s">
        <v>4180</v>
      </c>
      <c r="I433">
        <v>16300000</v>
      </c>
      <c r="J433" t="s">
        <v>4241</v>
      </c>
      <c r="K433">
        <v>15700000</v>
      </c>
      <c r="L433">
        <v>16800000</v>
      </c>
      <c r="M433">
        <v>26</v>
      </c>
      <c r="N433" t="s">
        <v>4248</v>
      </c>
      <c r="O433">
        <v>63</v>
      </c>
      <c r="P433" t="s">
        <v>4855</v>
      </c>
    </row>
    <row r="434" spans="1:16" x14ac:dyDescent="0.3">
      <c r="A434" t="s">
        <v>4856</v>
      </c>
      <c r="B434">
        <v>2021</v>
      </c>
      <c r="C434" t="s">
        <v>24</v>
      </c>
      <c r="D434" t="s">
        <v>4572</v>
      </c>
      <c r="E434" t="s">
        <v>4857</v>
      </c>
      <c r="F434" t="s">
        <v>94</v>
      </c>
      <c r="G434">
        <v>94000</v>
      </c>
      <c r="H434" t="s">
        <v>4180</v>
      </c>
      <c r="I434">
        <v>18000000</v>
      </c>
      <c r="J434" t="s">
        <v>4241</v>
      </c>
      <c r="K434">
        <v>16700000</v>
      </c>
      <c r="L434">
        <v>19400000</v>
      </c>
      <c r="M434">
        <v>2</v>
      </c>
      <c r="N434" t="s">
        <v>4257</v>
      </c>
      <c r="O434">
        <v>84.1</v>
      </c>
      <c r="P434" t="s">
        <v>7242</v>
      </c>
    </row>
    <row r="435" spans="1:16" x14ac:dyDescent="0.3">
      <c r="A435" t="s">
        <v>4858</v>
      </c>
      <c r="B435">
        <v>2023</v>
      </c>
      <c r="C435" t="s">
        <v>4859</v>
      </c>
      <c r="D435" t="s">
        <v>4860</v>
      </c>
      <c r="E435" t="s">
        <v>4861</v>
      </c>
      <c r="F435" t="s">
        <v>4862</v>
      </c>
      <c r="G435">
        <v>85000</v>
      </c>
      <c r="H435" t="s">
        <v>4173</v>
      </c>
      <c r="I435">
        <v>20800000</v>
      </c>
      <c r="J435" t="s">
        <v>4241</v>
      </c>
      <c r="K435">
        <v>20100000</v>
      </c>
      <c r="L435">
        <v>21600000</v>
      </c>
      <c r="M435">
        <v>5</v>
      </c>
      <c r="N435" t="s">
        <v>4863</v>
      </c>
      <c r="O435">
        <v>69.099999999999994</v>
      </c>
      <c r="P435" t="s">
        <v>7243</v>
      </c>
    </row>
    <row r="436" spans="1:16" x14ac:dyDescent="0.3">
      <c r="A436" t="s">
        <v>4172</v>
      </c>
      <c r="B436">
        <v>2023</v>
      </c>
      <c r="C436" t="s">
        <v>4859</v>
      </c>
      <c r="D436" t="s">
        <v>4860</v>
      </c>
      <c r="E436" t="s">
        <v>4861</v>
      </c>
      <c r="F436" t="s">
        <v>4172</v>
      </c>
      <c r="G436">
        <v>85000</v>
      </c>
      <c r="H436" t="s">
        <v>4173</v>
      </c>
      <c r="I436">
        <v>20800000</v>
      </c>
      <c r="J436" t="s">
        <v>4241</v>
      </c>
      <c r="K436">
        <v>20100000</v>
      </c>
      <c r="L436">
        <v>21600000</v>
      </c>
      <c r="M436">
        <v>5</v>
      </c>
      <c r="N436" t="s">
        <v>4863</v>
      </c>
      <c r="O436">
        <v>69.099999999999994</v>
      </c>
      <c r="P436" t="s">
        <v>7244</v>
      </c>
    </row>
    <row r="437" spans="1:16" x14ac:dyDescent="0.3">
      <c r="A437" t="s">
        <v>4864</v>
      </c>
      <c r="B437">
        <v>2023</v>
      </c>
      <c r="C437" t="s">
        <v>24</v>
      </c>
      <c r="D437" t="s">
        <v>4190</v>
      </c>
      <c r="E437" t="s">
        <v>4191</v>
      </c>
      <c r="F437" t="s">
        <v>43</v>
      </c>
      <c r="G437">
        <v>22500</v>
      </c>
      <c r="H437" t="s">
        <v>4180</v>
      </c>
      <c r="I437">
        <v>13900000</v>
      </c>
      <c r="J437" t="s">
        <v>4241</v>
      </c>
      <c r="K437">
        <v>13400000</v>
      </c>
      <c r="L437">
        <v>14300000</v>
      </c>
      <c r="M437">
        <v>16</v>
      </c>
      <c r="N437" t="s">
        <v>4263</v>
      </c>
      <c r="O437">
        <v>63.2</v>
      </c>
      <c r="P437" t="s">
        <v>4865</v>
      </c>
    </row>
    <row r="438" spans="1:16" x14ac:dyDescent="0.3">
      <c r="A438" t="s">
        <v>4866</v>
      </c>
      <c r="B438">
        <v>2022</v>
      </c>
      <c r="C438" t="s">
        <v>24</v>
      </c>
      <c r="D438" t="s">
        <v>4190</v>
      </c>
      <c r="E438" t="s">
        <v>4308</v>
      </c>
      <c r="F438" t="s">
        <v>43</v>
      </c>
      <c r="G438">
        <v>42233</v>
      </c>
      <c r="H438" t="s">
        <v>4180</v>
      </c>
      <c r="I438">
        <v>12600000</v>
      </c>
      <c r="J438" t="s">
        <v>4241</v>
      </c>
      <c r="K438">
        <v>12100000</v>
      </c>
      <c r="L438">
        <v>13200000</v>
      </c>
      <c r="M438">
        <v>57</v>
      </c>
      <c r="N438" t="s">
        <v>4213</v>
      </c>
      <c r="O438">
        <v>59.5</v>
      </c>
      <c r="P438" t="s">
        <v>4867</v>
      </c>
    </row>
    <row r="439" spans="1:16" x14ac:dyDescent="0.3">
      <c r="A439" t="s">
        <v>4868</v>
      </c>
      <c r="B439">
        <v>2020</v>
      </c>
      <c r="C439" t="s">
        <v>24</v>
      </c>
      <c r="D439" t="s">
        <v>4869</v>
      </c>
      <c r="E439" t="s">
        <v>4659</v>
      </c>
      <c r="F439" t="s">
        <v>43</v>
      </c>
      <c r="G439">
        <v>97000</v>
      </c>
      <c r="H439" t="s">
        <v>4180</v>
      </c>
      <c r="I439">
        <v>17800000</v>
      </c>
      <c r="J439" t="s">
        <v>4241</v>
      </c>
      <c r="K439">
        <v>17100000</v>
      </c>
      <c r="L439">
        <v>18400000</v>
      </c>
      <c r="M439">
        <v>10</v>
      </c>
      <c r="N439" t="s">
        <v>4342</v>
      </c>
      <c r="O439">
        <v>70.7</v>
      </c>
      <c r="P439" t="s">
        <v>4870</v>
      </c>
    </row>
    <row r="440" spans="1:16" x14ac:dyDescent="0.3">
      <c r="A440" t="s">
        <v>140</v>
      </c>
      <c r="B440">
        <v>2020</v>
      </c>
      <c r="C440" t="s">
        <v>62</v>
      </c>
      <c r="D440">
        <v>2008</v>
      </c>
      <c r="E440" t="s">
        <v>5250</v>
      </c>
      <c r="F440" t="s">
        <v>43</v>
      </c>
      <c r="G440" t="s">
        <v>4172</v>
      </c>
      <c r="H440" t="s">
        <v>4172</v>
      </c>
      <c r="I440">
        <v>12300000</v>
      </c>
      <c r="J440" t="s">
        <v>4241</v>
      </c>
      <c r="K440">
        <v>11300000</v>
      </c>
      <c r="L440">
        <v>13200000</v>
      </c>
      <c r="M440">
        <v>10</v>
      </c>
      <c r="N440" t="s">
        <v>4192</v>
      </c>
      <c r="O440">
        <v>76.900000000000006</v>
      </c>
      <c r="P440" t="s">
        <v>5251</v>
      </c>
    </row>
    <row r="441" spans="1:16" x14ac:dyDescent="0.3">
      <c r="A441" t="s">
        <v>140</v>
      </c>
      <c r="B441">
        <v>2020</v>
      </c>
      <c r="C441" t="s">
        <v>62</v>
      </c>
      <c r="D441">
        <v>2008</v>
      </c>
      <c r="E441" t="s">
        <v>5250</v>
      </c>
      <c r="F441" t="s">
        <v>43</v>
      </c>
      <c r="G441">
        <v>10000</v>
      </c>
      <c r="H441" t="s">
        <v>4180</v>
      </c>
      <c r="I441">
        <v>12800000</v>
      </c>
      <c r="J441" t="s">
        <v>4241</v>
      </c>
      <c r="K441">
        <v>11900000</v>
      </c>
      <c r="L441">
        <v>13800000</v>
      </c>
      <c r="M441">
        <v>10</v>
      </c>
      <c r="N441" t="s">
        <v>4192</v>
      </c>
      <c r="O441">
        <v>80.099999999999994</v>
      </c>
      <c r="P441" t="s">
        <v>8420</v>
      </c>
    </row>
    <row r="442" spans="1:16" x14ac:dyDescent="0.3">
      <c r="A442" t="s">
        <v>379</v>
      </c>
      <c r="B442">
        <v>2023</v>
      </c>
      <c r="C442" t="s">
        <v>62</v>
      </c>
      <c r="D442" t="s">
        <v>4232</v>
      </c>
      <c r="E442" t="s">
        <v>4254</v>
      </c>
      <c r="F442" t="s">
        <v>143</v>
      </c>
      <c r="G442">
        <v>100</v>
      </c>
      <c r="H442" t="s">
        <v>4173</v>
      </c>
      <c r="I442">
        <v>13800000</v>
      </c>
      <c r="J442" t="s">
        <v>4241</v>
      </c>
      <c r="K442">
        <v>13300000</v>
      </c>
      <c r="L442">
        <v>14300000</v>
      </c>
      <c r="M442">
        <v>9</v>
      </c>
      <c r="N442" t="s">
        <v>4187</v>
      </c>
      <c r="O442">
        <v>71.2</v>
      </c>
      <c r="P442" t="s">
        <v>8421</v>
      </c>
    </row>
    <row r="443" spans="1:16" x14ac:dyDescent="0.3">
      <c r="A443" t="s">
        <v>196</v>
      </c>
      <c r="B443">
        <v>2021</v>
      </c>
      <c r="C443" t="s">
        <v>137</v>
      </c>
      <c r="D443" t="s">
        <v>5252</v>
      </c>
      <c r="E443" t="s">
        <v>5253</v>
      </c>
      <c r="F443" t="s">
        <v>43</v>
      </c>
      <c r="G443">
        <v>69000</v>
      </c>
      <c r="H443" t="s">
        <v>4180</v>
      </c>
      <c r="I443">
        <v>24400000</v>
      </c>
      <c r="J443" t="s">
        <v>4241</v>
      </c>
      <c r="K443">
        <v>22900000</v>
      </c>
      <c r="L443">
        <v>25800000</v>
      </c>
      <c r="M443" t="s">
        <v>4175</v>
      </c>
      <c r="N443" t="s">
        <v>4290</v>
      </c>
      <c r="O443">
        <v>66.8</v>
      </c>
      <c r="P443" t="s">
        <v>5254</v>
      </c>
    </row>
    <row r="444" spans="1:16" x14ac:dyDescent="0.3">
      <c r="A444" t="s">
        <v>352</v>
      </c>
      <c r="B444">
        <v>2024</v>
      </c>
      <c r="C444" t="s">
        <v>62</v>
      </c>
      <c r="D444" t="s">
        <v>4292</v>
      </c>
      <c r="E444" t="s">
        <v>4283</v>
      </c>
      <c r="F444" t="s">
        <v>94</v>
      </c>
      <c r="G444">
        <v>89</v>
      </c>
      <c r="H444" t="s">
        <v>4180</v>
      </c>
      <c r="I444">
        <v>16200000</v>
      </c>
      <c r="J444" t="s">
        <v>4327</v>
      </c>
      <c r="K444">
        <v>15600000</v>
      </c>
      <c r="L444">
        <v>16700000</v>
      </c>
      <c r="M444">
        <v>18</v>
      </c>
      <c r="N444" t="s">
        <v>4260</v>
      </c>
      <c r="O444">
        <v>75.599999999999994</v>
      </c>
      <c r="P444" t="s">
        <v>4328</v>
      </c>
    </row>
    <row r="445" spans="1:16" x14ac:dyDescent="0.3">
      <c r="A445" t="s">
        <v>4015</v>
      </c>
      <c r="B445">
        <v>2024</v>
      </c>
      <c r="C445" t="s">
        <v>62</v>
      </c>
      <c r="D445">
        <v>2008</v>
      </c>
      <c r="E445" t="s">
        <v>4329</v>
      </c>
      <c r="F445" t="s">
        <v>43</v>
      </c>
      <c r="G445">
        <v>18</v>
      </c>
      <c r="H445" t="s">
        <v>4180</v>
      </c>
      <c r="I445">
        <v>16100000</v>
      </c>
      <c r="J445" t="s">
        <v>4327</v>
      </c>
      <c r="K445">
        <v>15400000</v>
      </c>
      <c r="L445">
        <v>16900000</v>
      </c>
      <c r="M445">
        <v>47</v>
      </c>
      <c r="N445" t="s">
        <v>4200</v>
      </c>
      <c r="O445">
        <v>71.7</v>
      </c>
      <c r="P445" t="s">
        <v>4330</v>
      </c>
    </row>
    <row r="446" spans="1:16" x14ac:dyDescent="0.3">
      <c r="A446" t="s">
        <v>380</v>
      </c>
      <c r="B446">
        <v>2024</v>
      </c>
      <c r="C446" t="s">
        <v>62</v>
      </c>
      <c r="D446" t="s">
        <v>4331</v>
      </c>
      <c r="E446" t="s">
        <v>4332</v>
      </c>
      <c r="F446" t="s">
        <v>43</v>
      </c>
      <c r="G446">
        <v>2139</v>
      </c>
      <c r="H446" t="s">
        <v>4180</v>
      </c>
      <c r="I446">
        <v>22700000</v>
      </c>
      <c r="J446" t="s">
        <v>4327</v>
      </c>
      <c r="K446">
        <v>21900000</v>
      </c>
      <c r="L446">
        <v>23500000</v>
      </c>
      <c r="M446">
        <v>7</v>
      </c>
      <c r="N446" t="s">
        <v>4333</v>
      </c>
      <c r="O446">
        <v>62.4</v>
      </c>
      <c r="P446" t="s">
        <v>4334</v>
      </c>
    </row>
    <row r="447" spans="1:16" x14ac:dyDescent="0.3">
      <c r="A447" t="s">
        <v>4008</v>
      </c>
      <c r="B447">
        <v>2025</v>
      </c>
      <c r="C447" t="s">
        <v>62</v>
      </c>
      <c r="D447" t="s">
        <v>4250</v>
      </c>
      <c r="E447" t="s">
        <v>4279</v>
      </c>
      <c r="F447" t="s">
        <v>4172</v>
      </c>
      <c r="G447" t="s">
        <v>4172</v>
      </c>
      <c r="H447" t="s">
        <v>4180</v>
      </c>
      <c r="I447">
        <v>25800000</v>
      </c>
      <c r="J447" t="s">
        <v>4327</v>
      </c>
      <c r="K447">
        <v>24800000</v>
      </c>
      <c r="L447">
        <v>26700000</v>
      </c>
      <c r="M447" t="s">
        <v>4175</v>
      </c>
      <c r="N447" t="s">
        <v>4200</v>
      </c>
      <c r="O447">
        <v>79</v>
      </c>
      <c r="P447" t="s">
        <v>4335</v>
      </c>
    </row>
    <row r="448" spans="1:16" x14ac:dyDescent="0.3">
      <c r="A448" t="s">
        <v>371</v>
      </c>
      <c r="B448">
        <v>2024</v>
      </c>
      <c r="C448" t="s">
        <v>137</v>
      </c>
      <c r="D448" t="s">
        <v>4336</v>
      </c>
      <c r="E448" t="s">
        <v>4337</v>
      </c>
      <c r="F448" t="s">
        <v>43</v>
      </c>
      <c r="G448">
        <v>11900</v>
      </c>
      <c r="H448" t="s">
        <v>4180</v>
      </c>
      <c r="I448">
        <v>20400000</v>
      </c>
      <c r="J448" t="s">
        <v>4327</v>
      </c>
      <c r="K448">
        <v>19600000</v>
      </c>
      <c r="L448">
        <v>21100000</v>
      </c>
      <c r="M448">
        <v>21</v>
      </c>
      <c r="N448" t="s">
        <v>4257</v>
      </c>
      <c r="O448">
        <v>83.5</v>
      </c>
      <c r="P448" t="s">
        <v>4338</v>
      </c>
    </row>
    <row r="449" spans="1:16" x14ac:dyDescent="0.3">
      <c r="A449" t="s">
        <v>369</v>
      </c>
      <c r="B449">
        <v>2025</v>
      </c>
      <c r="C449" t="s">
        <v>62</v>
      </c>
      <c r="D449">
        <v>3008</v>
      </c>
      <c r="E449" t="s">
        <v>4259</v>
      </c>
      <c r="F449" t="s">
        <v>43</v>
      </c>
      <c r="G449">
        <v>3150</v>
      </c>
      <c r="H449" t="s">
        <v>4180</v>
      </c>
      <c r="I449">
        <v>17600000</v>
      </c>
      <c r="J449" t="s">
        <v>4327</v>
      </c>
      <c r="K449">
        <v>17000000</v>
      </c>
      <c r="L449">
        <v>18200000</v>
      </c>
      <c r="M449">
        <v>18</v>
      </c>
      <c r="N449" t="s">
        <v>4257</v>
      </c>
      <c r="O449">
        <v>83.1</v>
      </c>
      <c r="P449" t="s">
        <v>4339</v>
      </c>
    </row>
    <row r="450" spans="1:16" x14ac:dyDescent="0.3">
      <c r="A450" t="s">
        <v>369</v>
      </c>
      <c r="B450">
        <v>2025</v>
      </c>
      <c r="C450" t="s">
        <v>62</v>
      </c>
      <c r="D450">
        <v>3008</v>
      </c>
      <c r="E450" t="s">
        <v>4259</v>
      </c>
      <c r="F450" t="s">
        <v>43</v>
      </c>
      <c r="G450">
        <v>3150</v>
      </c>
      <c r="H450" t="s">
        <v>4180</v>
      </c>
      <c r="I450">
        <v>17600000</v>
      </c>
      <c r="J450" t="s">
        <v>4327</v>
      </c>
      <c r="K450">
        <v>17000000</v>
      </c>
      <c r="L450">
        <v>18200000</v>
      </c>
      <c r="M450">
        <v>18</v>
      </c>
      <c r="N450" t="s">
        <v>4257</v>
      </c>
      <c r="O450">
        <v>83.1</v>
      </c>
      <c r="P450" t="s">
        <v>6919</v>
      </c>
    </row>
    <row r="451" spans="1:16" x14ac:dyDescent="0.3">
      <c r="A451" t="s">
        <v>382</v>
      </c>
      <c r="B451">
        <v>2024</v>
      </c>
      <c r="C451" t="s">
        <v>62</v>
      </c>
      <c r="D451" t="s">
        <v>4250</v>
      </c>
      <c r="E451" t="s">
        <v>4251</v>
      </c>
      <c r="F451" t="s">
        <v>94</v>
      </c>
      <c r="G451">
        <v>21000</v>
      </c>
      <c r="H451" t="s">
        <v>4180</v>
      </c>
      <c r="I451">
        <v>21100000</v>
      </c>
      <c r="J451" t="s">
        <v>4327</v>
      </c>
      <c r="K451">
        <v>20300000</v>
      </c>
      <c r="L451">
        <v>21800000</v>
      </c>
      <c r="M451">
        <v>37</v>
      </c>
      <c r="N451" t="s">
        <v>4252</v>
      </c>
      <c r="O451">
        <v>81.400000000000006</v>
      </c>
      <c r="P451" t="s">
        <v>4340</v>
      </c>
    </row>
    <row r="452" spans="1:16" x14ac:dyDescent="0.3">
      <c r="A452" t="s">
        <v>360</v>
      </c>
      <c r="B452">
        <v>2025</v>
      </c>
      <c r="C452" t="s">
        <v>62</v>
      </c>
      <c r="D452">
        <v>3008</v>
      </c>
      <c r="E452" t="s">
        <v>4341</v>
      </c>
      <c r="F452" t="s">
        <v>43</v>
      </c>
      <c r="G452">
        <v>7735</v>
      </c>
      <c r="H452" t="s">
        <v>4180</v>
      </c>
      <c r="I452">
        <v>29500000</v>
      </c>
      <c r="J452" t="s">
        <v>4327</v>
      </c>
      <c r="K452">
        <v>28500000</v>
      </c>
      <c r="L452">
        <v>30500000</v>
      </c>
      <c r="M452">
        <v>11</v>
      </c>
      <c r="N452" t="s">
        <v>4342</v>
      </c>
      <c r="O452">
        <v>75.099999999999994</v>
      </c>
      <c r="P452" t="s">
        <v>4343</v>
      </c>
    </row>
    <row r="453" spans="1:16" x14ac:dyDescent="0.3">
      <c r="A453" t="s">
        <v>4010</v>
      </c>
      <c r="B453">
        <v>2024</v>
      </c>
      <c r="C453" t="s">
        <v>62</v>
      </c>
      <c r="D453">
        <v>2008</v>
      </c>
      <c r="E453" t="s">
        <v>4344</v>
      </c>
      <c r="F453" t="s">
        <v>94</v>
      </c>
      <c r="G453">
        <v>25</v>
      </c>
      <c r="H453" t="s">
        <v>4180</v>
      </c>
      <c r="I453">
        <v>14900000</v>
      </c>
      <c r="J453" t="s">
        <v>4327</v>
      </c>
      <c r="K453">
        <v>14300000</v>
      </c>
      <c r="L453">
        <v>15500000</v>
      </c>
      <c r="M453">
        <v>47</v>
      </c>
      <c r="N453" t="s">
        <v>4272</v>
      </c>
      <c r="O453">
        <v>73.400000000000006</v>
      </c>
      <c r="P453" t="s">
        <v>4345</v>
      </c>
    </row>
    <row r="454" spans="1:16" x14ac:dyDescent="0.3">
      <c r="A454" t="s">
        <v>362</v>
      </c>
      <c r="B454">
        <v>2025</v>
      </c>
      <c r="C454" t="s">
        <v>62</v>
      </c>
      <c r="D454">
        <v>3008</v>
      </c>
      <c r="E454" t="s">
        <v>4346</v>
      </c>
      <c r="F454" t="s">
        <v>43</v>
      </c>
      <c r="G454">
        <v>9609</v>
      </c>
      <c r="H454" t="s">
        <v>4180</v>
      </c>
      <c r="I454">
        <v>24500000</v>
      </c>
      <c r="J454" t="s">
        <v>4327</v>
      </c>
      <c r="K454">
        <v>23700000</v>
      </c>
      <c r="L454">
        <v>25300000</v>
      </c>
      <c r="M454">
        <v>5</v>
      </c>
      <c r="N454" t="s">
        <v>4347</v>
      </c>
      <c r="O454">
        <v>88.8</v>
      </c>
      <c r="P454" t="s">
        <v>4348</v>
      </c>
    </row>
    <row r="455" spans="1:16" x14ac:dyDescent="0.3">
      <c r="A455" t="s">
        <v>4011</v>
      </c>
      <c r="B455">
        <v>2025</v>
      </c>
      <c r="C455" t="s">
        <v>62</v>
      </c>
      <c r="D455" t="s">
        <v>4250</v>
      </c>
      <c r="E455" t="s">
        <v>4279</v>
      </c>
      <c r="F455" t="s">
        <v>4172</v>
      </c>
      <c r="G455" t="s">
        <v>4172</v>
      </c>
      <c r="H455" t="s">
        <v>4180</v>
      </c>
      <c r="I455">
        <v>25800000</v>
      </c>
      <c r="J455" t="s">
        <v>4327</v>
      </c>
      <c r="K455">
        <v>24800000</v>
      </c>
      <c r="L455">
        <v>26700000</v>
      </c>
      <c r="M455" t="s">
        <v>4175</v>
      </c>
      <c r="N455" t="s">
        <v>4200</v>
      </c>
      <c r="O455">
        <v>79</v>
      </c>
      <c r="P455" t="s">
        <v>4349</v>
      </c>
    </row>
    <row r="456" spans="1:16" x14ac:dyDescent="0.3">
      <c r="A456" t="s">
        <v>364</v>
      </c>
      <c r="B456">
        <v>2023</v>
      </c>
      <c r="C456" t="s">
        <v>62</v>
      </c>
      <c r="D456" t="s">
        <v>4292</v>
      </c>
      <c r="E456" t="s">
        <v>4283</v>
      </c>
      <c r="F456" t="s">
        <v>143</v>
      </c>
      <c r="G456">
        <v>685</v>
      </c>
      <c r="H456" t="s">
        <v>4180</v>
      </c>
      <c r="I456">
        <v>15200000</v>
      </c>
      <c r="J456" t="s">
        <v>4327</v>
      </c>
      <c r="K456">
        <v>14700000</v>
      </c>
      <c r="L456">
        <v>15700000</v>
      </c>
      <c r="M456">
        <v>11</v>
      </c>
      <c r="N456" t="s">
        <v>4272</v>
      </c>
      <c r="O456">
        <v>72.599999999999994</v>
      </c>
      <c r="P456" t="s">
        <v>4350</v>
      </c>
    </row>
    <row r="457" spans="1:16" x14ac:dyDescent="0.3">
      <c r="A457" t="s">
        <v>4041</v>
      </c>
      <c r="B457">
        <v>2024</v>
      </c>
      <c r="C457" t="s">
        <v>230</v>
      </c>
      <c r="D457" t="s">
        <v>4351</v>
      </c>
      <c r="E457" t="s">
        <v>4352</v>
      </c>
      <c r="F457" t="s">
        <v>143</v>
      </c>
      <c r="G457">
        <v>9230</v>
      </c>
      <c r="H457" t="s">
        <v>4180</v>
      </c>
      <c r="I457">
        <v>19400000</v>
      </c>
      <c r="J457" t="s">
        <v>4327</v>
      </c>
      <c r="K457">
        <v>18800000</v>
      </c>
      <c r="L457">
        <v>20100000</v>
      </c>
      <c r="M457">
        <v>12</v>
      </c>
      <c r="N457" t="s">
        <v>4257</v>
      </c>
      <c r="O457">
        <v>71.5</v>
      </c>
      <c r="P457" t="s">
        <v>4353</v>
      </c>
    </row>
    <row r="458" spans="1:16" x14ac:dyDescent="0.3">
      <c r="A458" t="s">
        <v>376</v>
      </c>
      <c r="B458">
        <v>2025</v>
      </c>
      <c r="C458" t="s">
        <v>62</v>
      </c>
      <c r="D458">
        <v>3008</v>
      </c>
      <c r="E458" t="s">
        <v>4259</v>
      </c>
      <c r="F458" t="s">
        <v>143</v>
      </c>
      <c r="G458">
        <v>8150</v>
      </c>
      <c r="H458" t="s">
        <v>4180</v>
      </c>
      <c r="I458">
        <v>17500000</v>
      </c>
      <c r="J458" t="s">
        <v>4327</v>
      </c>
      <c r="K458">
        <v>16900000</v>
      </c>
      <c r="L458">
        <v>18100000</v>
      </c>
      <c r="M458">
        <v>18</v>
      </c>
      <c r="N458" t="s">
        <v>4257</v>
      </c>
      <c r="O458">
        <v>82.6</v>
      </c>
      <c r="P458" t="s">
        <v>4354</v>
      </c>
    </row>
    <row r="459" spans="1:16" x14ac:dyDescent="0.3">
      <c r="A459" t="s">
        <v>345</v>
      </c>
      <c r="B459">
        <v>2025</v>
      </c>
      <c r="C459" t="s">
        <v>62</v>
      </c>
      <c r="D459" t="s">
        <v>4355</v>
      </c>
      <c r="E459" t="s">
        <v>4356</v>
      </c>
      <c r="F459" t="s">
        <v>43</v>
      </c>
      <c r="G459">
        <v>12600</v>
      </c>
      <c r="H459" t="s">
        <v>4180</v>
      </c>
      <c r="I459">
        <v>16300000</v>
      </c>
      <c r="J459" t="s">
        <v>4327</v>
      </c>
      <c r="K459">
        <v>15700000</v>
      </c>
      <c r="L459">
        <v>17000000</v>
      </c>
      <c r="M459">
        <v>24</v>
      </c>
      <c r="N459" t="s">
        <v>4187</v>
      </c>
      <c r="O459">
        <v>81.599999999999994</v>
      </c>
      <c r="P459" t="s">
        <v>4357</v>
      </c>
    </row>
    <row r="460" spans="1:16" x14ac:dyDescent="0.3">
      <c r="A460" t="s">
        <v>345</v>
      </c>
      <c r="B460">
        <v>2025</v>
      </c>
      <c r="C460" t="s">
        <v>62</v>
      </c>
      <c r="D460" t="s">
        <v>4355</v>
      </c>
      <c r="E460" t="s">
        <v>4356</v>
      </c>
      <c r="F460" t="s">
        <v>43</v>
      </c>
      <c r="G460">
        <v>12600</v>
      </c>
      <c r="H460" t="s">
        <v>4180</v>
      </c>
      <c r="I460">
        <v>16300000</v>
      </c>
      <c r="J460" t="s">
        <v>4327</v>
      </c>
      <c r="K460">
        <v>15700000</v>
      </c>
      <c r="L460">
        <v>17000000</v>
      </c>
      <c r="M460">
        <v>24</v>
      </c>
      <c r="N460" t="s">
        <v>4187</v>
      </c>
      <c r="O460">
        <v>81.599999999999994</v>
      </c>
      <c r="P460" t="s">
        <v>6920</v>
      </c>
    </row>
    <row r="461" spans="1:16" x14ac:dyDescent="0.3">
      <c r="A461" t="s">
        <v>3999</v>
      </c>
      <c r="B461">
        <v>2025</v>
      </c>
      <c r="C461" t="s">
        <v>62</v>
      </c>
      <c r="D461" t="s">
        <v>4250</v>
      </c>
      <c r="E461" t="s">
        <v>4358</v>
      </c>
      <c r="F461" t="s">
        <v>4172</v>
      </c>
      <c r="G461" t="s">
        <v>4172</v>
      </c>
      <c r="H461" t="s">
        <v>4180</v>
      </c>
      <c r="I461">
        <v>22100000</v>
      </c>
      <c r="J461" t="s">
        <v>4327</v>
      </c>
      <c r="K461">
        <v>21300000</v>
      </c>
      <c r="L461">
        <v>22900000</v>
      </c>
      <c r="M461">
        <v>7</v>
      </c>
      <c r="N461" t="s">
        <v>4257</v>
      </c>
      <c r="O461">
        <v>79.099999999999994</v>
      </c>
      <c r="P461" t="s">
        <v>4359</v>
      </c>
    </row>
    <row r="462" spans="1:16" x14ac:dyDescent="0.3">
      <c r="A462" t="s">
        <v>4005</v>
      </c>
      <c r="B462">
        <v>2025</v>
      </c>
      <c r="C462" t="s">
        <v>62</v>
      </c>
      <c r="D462" t="s">
        <v>4250</v>
      </c>
      <c r="E462" t="s">
        <v>4279</v>
      </c>
      <c r="F462" t="s">
        <v>4172</v>
      </c>
      <c r="G462" t="s">
        <v>4172</v>
      </c>
      <c r="H462" t="s">
        <v>4180</v>
      </c>
      <c r="I462">
        <v>25800000</v>
      </c>
      <c r="J462" t="s">
        <v>4327</v>
      </c>
      <c r="K462">
        <v>24800000</v>
      </c>
      <c r="L462">
        <v>26700000</v>
      </c>
      <c r="M462" t="s">
        <v>4175</v>
      </c>
      <c r="N462" t="s">
        <v>4200</v>
      </c>
      <c r="O462">
        <v>79</v>
      </c>
      <c r="P462" t="s">
        <v>4360</v>
      </c>
    </row>
    <row r="463" spans="1:16" x14ac:dyDescent="0.3">
      <c r="A463" t="s">
        <v>4003</v>
      </c>
      <c r="B463">
        <v>2025</v>
      </c>
      <c r="C463" t="s">
        <v>62</v>
      </c>
      <c r="D463">
        <v>3008</v>
      </c>
      <c r="E463" t="s">
        <v>4259</v>
      </c>
      <c r="F463" t="s">
        <v>4172</v>
      </c>
      <c r="G463">
        <v>14</v>
      </c>
      <c r="H463" t="s">
        <v>4180</v>
      </c>
      <c r="I463">
        <v>17600000</v>
      </c>
      <c r="J463" t="s">
        <v>4327</v>
      </c>
      <c r="K463">
        <v>17000000</v>
      </c>
      <c r="L463">
        <v>18200000</v>
      </c>
      <c r="M463">
        <v>18</v>
      </c>
      <c r="N463" t="s">
        <v>4257</v>
      </c>
      <c r="O463">
        <v>83.1</v>
      </c>
      <c r="P463" t="s">
        <v>4361</v>
      </c>
    </row>
    <row r="464" spans="1:16" x14ac:dyDescent="0.3">
      <c r="A464" t="s">
        <v>377</v>
      </c>
      <c r="B464">
        <v>2023</v>
      </c>
      <c r="C464" t="s">
        <v>62</v>
      </c>
      <c r="D464" t="s">
        <v>4207</v>
      </c>
      <c r="E464" t="s">
        <v>4259</v>
      </c>
      <c r="F464" t="s">
        <v>173</v>
      </c>
      <c r="G464">
        <v>3324</v>
      </c>
      <c r="H464" t="s">
        <v>4180</v>
      </c>
      <c r="I464">
        <v>15100000</v>
      </c>
      <c r="J464" t="s">
        <v>4327</v>
      </c>
      <c r="K464">
        <v>14500000</v>
      </c>
      <c r="L464">
        <v>15700000</v>
      </c>
      <c r="M464">
        <v>18</v>
      </c>
      <c r="N464" t="s">
        <v>4260</v>
      </c>
      <c r="O464">
        <v>69.5</v>
      </c>
      <c r="P464" t="s">
        <v>4362</v>
      </c>
    </row>
    <row r="465" spans="1:16" x14ac:dyDescent="0.3">
      <c r="A465" t="s">
        <v>271</v>
      </c>
      <c r="B465">
        <v>2022</v>
      </c>
      <c r="C465" t="s">
        <v>4184</v>
      </c>
      <c r="D465" t="s">
        <v>4492</v>
      </c>
      <c r="E465" t="s">
        <v>4493</v>
      </c>
      <c r="F465" t="s">
        <v>143</v>
      </c>
      <c r="G465">
        <v>60500</v>
      </c>
      <c r="H465" t="s">
        <v>4180</v>
      </c>
      <c r="I465">
        <v>12800000</v>
      </c>
      <c r="J465" t="s">
        <v>4327</v>
      </c>
      <c r="K465">
        <v>12400000</v>
      </c>
      <c r="L465">
        <v>13300000</v>
      </c>
      <c r="M465">
        <v>9</v>
      </c>
      <c r="N465" t="s">
        <v>4248</v>
      </c>
      <c r="O465">
        <v>75.3</v>
      </c>
      <c r="P465" t="s">
        <v>4871</v>
      </c>
    </row>
    <row r="466" spans="1:16" x14ac:dyDescent="0.3">
      <c r="A466" t="s">
        <v>4872</v>
      </c>
      <c r="B466">
        <v>2024</v>
      </c>
      <c r="C466" t="s">
        <v>131</v>
      </c>
      <c r="D466" t="s">
        <v>4873</v>
      </c>
      <c r="E466" t="s">
        <v>4240</v>
      </c>
      <c r="F466" t="s">
        <v>161</v>
      </c>
      <c r="G466">
        <v>13500</v>
      </c>
      <c r="H466" t="s">
        <v>4180</v>
      </c>
      <c r="I466">
        <v>19600000</v>
      </c>
      <c r="J466" t="s">
        <v>4327</v>
      </c>
      <c r="K466">
        <v>18900000</v>
      </c>
      <c r="L466">
        <v>20300000</v>
      </c>
      <c r="M466">
        <v>2</v>
      </c>
      <c r="N466" t="s">
        <v>4260</v>
      </c>
      <c r="O466">
        <v>89.9</v>
      </c>
      <c r="P466" t="s">
        <v>4874</v>
      </c>
    </row>
    <row r="467" spans="1:16" x14ac:dyDescent="0.3">
      <c r="A467" t="s">
        <v>4875</v>
      </c>
      <c r="B467">
        <v>2023</v>
      </c>
      <c r="C467" t="s">
        <v>41</v>
      </c>
      <c r="D467" t="s">
        <v>4876</v>
      </c>
      <c r="E467" t="s">
        <v>4877</v>
      </c>
      <c r="F467" t="s">
        <v>43</v>
      </c>
      <c r="G467">
        <v>68539</v>
      </c>
      <c r="H467" t="s">
        <v>4173</v>
      </c>
      <c r="I467">
        <v>9200000</v>
      </c>
      <c r="J467" t="s">
        <v>4327</v>
      </c>
      <c r="K467">
        <v>8900000</v>
      </c>
      <c r="L467">
        <v>9600000</v>
      </c>
      <c r="M467">
        <v>16</v>
      </c>
      <c r="N467" t="s">
        <v>4219</v>
      </c>
      <c r="O467">
        <v>78</v>
      </c>
      <c r="P467" t="s">
        <v>4878</v>
      </c>
    </row>
    <row r="468" spans="1:16" x14ac:dyDescent="0.3">
      <c r="A468" t="s">
        <v>4081</v>
      </c>
      <c r="B468">
        <v>2025</v>
      </c>
      <c r="C468" t="s">
        <v>108</v>
      </c>
      <c r="D468" t="s">
        <v>4879</v>
      </c>
      <c r="E468" t="s">
        <v>4880</v>
      </c>
      <c r="F468" t="s">
        <v>4172</v>
      </c>
      <c r="G468">
        <v>3515</v>
      </c>
      <c r="H468" t="s">
        <v>4180</v>
      </c>
      <c r="I468">
        <v>13200000</v>
      </c>
      <c r="J468" t="s">
        <v>4327</v>
      </c>
      <c r="K468">
        <v>12800000</v>
      </c>
      <c r="L468">
        <v>13600000</v>
      </c>
      <c r="M468" t="s">
        <v>4175</v>
      </c>
      <c r="N468" t="s">
        <v>4439</v>
      </c>
      <c r="O468">
        <v>95</v>
      </c>
      <c r="P468" t="s">
        <v>4881</v>
      </c>
    </row>
    <row r="469" spans="1:16" x14ac:dyDescent="0.3">
      <c r="A469" t="s">
        <v>4083</v>
      </c>
      <c r="B469">
        <v>2023</v>
      </c>
      <c r="C469" t="s">
        <v>36</v>
      </c>
      <c r="D469" t="s">
        <v>4427</v>
      </c>
      <c r="E469" t="s">
        <v>4501</v>
      </c>
      <c r="F469" t="s">
        <v>143</v>
      </c>
      <c r="G469">
        <v>26400</v>
      </c>
      <c r="H469" t="s">
        <v>4180</v>
      </c>
      <c r="I469">
        <v>9000000</v>
      </c>
      <c r="J469" t="s">
        <v>4327</v>
      </c>
      <c r="K469">
        <v>8600000</v>
      </c>
      <c r="L469">
        <v>9300000</v>
      </c>
      <c r="M469">
        <v>22</v>
      </c>
      <c r="N469" t="s">
        <v>4508</v>
      </c>
      <c r="O469">
        <v>78.3</v>
      </c>
      <c r="P469" t="s">
        <v>4882</v>
      </c>
    </row>
    <row r="470" spans="1:16" x14ac:dyDescent="0.3">
      <c r="A470" t="s">
        <v>4883</v>
      </c>
      <c r="B470">
        <v>2021</v>
      </c>
      <c r="C470" t="s">
        <v>89</v>
      </c>
      <c r="D470" t="s">
        <v>4380</v>
      </c>
      <c r="E470" t="s">
        <v>4381</v>
      </c>
      <c r="F470" t="s">
        <v>60</v>
      </c>
      <c r="G470">
        <v>94000</v>
      </c>
      <c r="H470" t="s">
        <v>4180</v>
      </c>
      <c r="I470">
        <v>7080000</v>
      </c>
      <c r="J470" t="s">
        <v>4327</v>
      </c>
      <c r="K470">
        <v>6820000</v>
      </c>
      <c r="L470">
        <v>7340000</v>
      </c>
      <c r="M470">
        <v>32</v>
      </c>
      <c r="N470" t="s">
        <v>4245</v>
      </c>
      <c r="O470">
        <v>79.599999999999994</v>
      </c>
      <c r="P470" t="s">
        <v>4884</v>
      </c>
    </row>
    <row r="471" spans="1:16" x14ac:dyDescent="0.3">
      <c r="A471" t="s">
        <v>4172</v>
      </c>
      <c r="B471">
        <v>2026</v>
      </c>
      <c r="C471" t="s">
        <v>41</v>
      </c>
      <c r="D471" t="s">
        <v>4722</v>
      </c>
      <c r="E471" t="s">
        <v>4424</v>
      </c>
      <c r="F471" t="s">
        <v>4172</v>
      </c>
      <c r="G471">
        <v>1715</v>
      </c>
      <c r="H471" t="s">
        <v>4180</v>
      </c>
      <c r="I471">
        <v>8200000</v>
      </c>
      <c r="J471" t="s">
        <v>4327</v>
      </c>
      <c r="K471">
        <v>7910000</v>
      </c>
      <c r="L471">
        <v>8500000</v>
      </c>
      <c r="M471" t="s">
        <v>4175</v>
      </c>
      <c r="N471" t="s">
        <v>4627</v>
      </c>
      <c r="O471">
        <v>93.3</v>
      </c>
      <c r="P471" t="s">
        <v>7245</v>
      </c>
    </row>
    <row r="472" spans="1:16" x14ac:dyDescent="0.3">
      <c r="A472" t="s">
        <v>4172</v>
      </c>
      <c r="B472">
        <v>2026</v>
      </c>
      <c r="C472" t="s">
        <v>62</v>
      </c>
      <c r="D472" t="s">
        <v>4250</v>
      </c>
      <c r="E472" t="s">
        <v>7246</v>
      </c>
      <c r="F472" t="s">
        <v>4172</v>
      </c>
      <c r="G472" t="s">
        <v>4172</v>
      </c>
      <c r="H472" t="s">
        <v>4180</v>
      </c>
      <c r="I472">
        <v>25600000</v>
      </c>
      <c r="J472" t="s">
        <v>4327</v>
      </c>
      <c r="K472">
        <v>24700000</v>
      </c>
      <c r="L472">
        <v>26500000</v>
      </c>
      <c r="M472" t="s">
        <v>4175</v>
      </c>
      <c r="N472" t="s">
        <v>4272</v>
      </c>
      <c r="O472">
        <v>89.7</v>
      </c>
      <c r="P472" t="s">
        <v>7247</v>
      </c>
    </row>
    <row r="473" spans="1:16" x14ac:dyDescent="0.3">
      <c r="A473" t="s">
        <v>4172</v>
      </c>
      <c r="B473">
        <v>2023</v>
      </c>
      <c r="C473" t="s">
        <v>41</v>
      </c>
      <c r="D473" t="s">
        <v>4464</v>
      </c>
      <c r="E473" t="s">
        <v>4465</v>
      </c>
      <c r="F473" t="s">
        <v>4172</v>
      </c>
      <c r="G473">
        <v>38000</v>
      </c>
      <c r="H473" t="s">
        <v>4180</v>
      </c>
      <c r="I473">
        <v>16800000</v>
      </c>
      <c r="J473" t="s">
        <v>4327</v>
      </c>
      <c r="K473">
        <v>16200000</v>
      </c>
      <c r="L473">
        <v>17400000</v>
      </c>
      <c r="M473">
        <v>4</v>
      </c>
      <c r="N473" t="s">
        <v>4245</v>
      </c>
      <c r="O473">
        <v>95</v>
      </c>
      <c r="P473" t="s">
        <v>7248</v>
      </c>
    </row>
    <row r="474" spans="1:16" x14ac:dyDescent="0.3">
      <c r="A474" t="s">
        <v>4885</v>
      </c>
      <c r="B474">
        <v>2026</v>
      </c>
      <c r="C474" t="s">
        <v>45</v>
      </c>
      <c r="D474" t="s">
        <v>4886</v>
      </c>
      <c r="E474" t="s">
        <v>4887</v>
      </c>
      <c r="F474" t="s">
        <v>4172</v>
      </c>
      <c r="G474">
        <v>1800</v>
      </c>
      <c r="H474" t="s">
        <v>4180</v>
      </c>
      <c r="I474">
        <v>22200000</v>
      </c>
      <c r="J474" t="s">
        <v>4327</v>
      </c>
      <c r="K474">
        <v>21600000</v>
      </c>
      <c r="L474">
        <v>22900000</v>
      </c>
      <c r="M474" t="s">
        <v>4175</v>
      </c>
      <c r="N474" t="s">
        <v>4888</v>
      </c>
      <c r="O474">
        <v>87.5</v>
      </c>
      <c r="P474" t="s">
        <v>4889</v>
      </c>
    </row>
    <row r="475" spans="1:16" x14ac:dyDescent="0.3">
      <c r="A475" t="s">
        <v>4890</v>
      </c>
      <c r="B475">
        <v>2021</v>
      </c>
      <c r="C475" t="s">
        <v>188</v>
      </c>
      <c r="D475" t="s">
        <v>4614</v>
      </c>
      <c r="E475" t="s">
        <v>4615</v>
      </c>
      <c r="F475" t="s">
        <v>43</v>
      </c>
      <c r="G475">
        <v>69989</v>
      </c>
      <c r="H475" t="s">
        <v>4180</v>
      </c>
      <c r="I475">
        <v>7970000</v>
      </c>
      <c r="J475" t="s">
        <v>4327</v>
      </c>
      <c r="K475">
        <v>7680000</v>
      </c>
      <c r="L475">
        <v>8300000</v>
      </c>
      <c r="M475">
        <v>5</v>
      </c>
      <c r="N475" t="s">
        <v>4192</v>
      </c>
      <c r="O475">
        <v>84.9</v>
      </c>
      <c r="P475" t="s">
        <v>4891</v>
      </c>
    </row>
    <row r="476" spans="1:16" x14ac:dyDescent="0.3">
      <c r="A476" t="s">
        <v>4892</v>
      </c>
      <c r="B476">
        <v>2020</v>
      </c>
      <c r="C476" t="s">
        <v>92</v>
      </c>
      <c r="D476" t="s">
        <v>4471</v>
      </c>
      <c r="E476" t="s">
        <v>4893</v>
      </c>
      <c r="F476" t="s">
        <v>94</v>
      </c>
      <c r="G476">
        <v>103700</v>
      </c>
      <c r="H476" t="s">
        <v>4180</v>
      </c>
      <c r="I476">
        <v>33600000</v>
      </c>
      <c r="J476" t="s">
        <v>4327</v>
      </c>
      <c r="K476">
        <v>31600000</v>
      </c>
      <c r="L476">
        <v>35700000</v>
      </c>
      <c r="M476">
        <v>3</v>
      </c>
      <c r="N476" t="s">
        <v>4588</v>
      </c>
      <c r="O476">
        <v>76.8</v>
      </c>
      <c r="P476" t="s">
        <v>4894</v>
      </c>
    </row>
    <row r="477" spans="1:16" x14ac:dyDescent="0.3">
      <c r="A477" t="s">
        <v>4895</v>
      </c>
      <c r="B477">
        <v>2021</v>
      </c>
      <c r="C477" t="s">
        <v>4896</v>
      </c>
      <c r="D477" t="s">
        <v>4897</v>
      </c>
      <c r="E477" t="s">
        <v>4898</v>
      </c>
      <c r="F477" t="s">
        <v>43</v>
      </c>
      <c r="G477">
        <v>63000</v>
      </c>
      <c r="H477" t="s">
        <v>4180</v>
      </c>
      <c r="I477">
        <v>10000000</v>
      </c>
      <c r="J477" t="s">
        <v>4327</v>
      </c>
      <c r="K477">
        <v>9600000</v>
      </c>
      <c r="L477">
        <v>10500000</v>
      </c>
      <c r="M477">
        <v>5</v>
      </c>
      <c r="N477" t="s">
        <v>4245</v>
      </c>
      <c r="O477">
        <v>76.400000000000006</v>
      </c>
      <c r="P477" t="s">
        <v>4899</v>
      </c>
    </row>
    <row r="478" spans="1:16" x14ac:dyDescent="0.3">
      <c r="A478" t="s">
        <v>4900</v>
      </c>
      <c r="B478">
        <v>2023</v>
      </c>
      <c r="C478" t="s">
        <v>166</v>
      </c>
      <c r="D478" t="s">
        <v>4515</v>
      </c>
      <c r="E478" t="s">
        <v>4901</v>
      </c>
      <c r="F478" t="s">
        <v>143</v>
      </c>
      <c r="G478">
        <v>80000</v>
      </c>
      <c r="H478" t="s">
        <v>4180</v>
      </c>
      <c r="I478">
        <v>16100000</v>
      </c>
      <c r="J478" t="s">
        <v>4327</v>
      </c>
      <c r="K478">
        <v>15500000</v>
      </c>
      <c r="L478">
        <v>16700000</v>
      </c>
      <c r="M478">
        <v>38</v>
      </c>
      <c r="N478" t="s">
        <v>4290</v>
      </c>
      <c r="O478">
        <v>89.5</v>
      </c>
      <c r="P478" t="s">
        <v>4902</v>
      </c>
    </row>
    <row r="479" spans="1:16" x14ac:dyDescent="0.3">
      <c r="A479" t="s">
        <v>4076</v>
      </c>
      <c r="B479">
        <v>2025</v>
      </c>
      <c r="C479" t="s">
        <v>62</v>
      </c>
      <c r="D479" t="s">
        <v>4198</v>
      </c>
      <c r="E479" t="s">
        <v>4903</v>
      </c>
      <c r="F479" t="s">
        <v>4172</v>
      </c>
      <c r="G479">
        <v>14780</v>
      </c>
      <c r="H479" t="s">
        <v>4180</v>
      </c>
      <c r="I479">
        <v>14300000</v>
      </c>
      <c r="J479" t="s">
        <v>4327</v>
      </c>
      <c r="K479">
        <v>13700000</v>
      </c>
      <c r="L479">
        <v>14900000</v>
      </c>
      <c r="M479">
        <v>16</v>
      </c>
      <c r="N479" t="s">
        <v>4213</v>
      </c>
      <c r="O479">
        <v>85.7</v>
      </c>
      <c r="P479" t="s">
        <v>7249</v>
      </c>
    </row>
    <row r="480" spans="1:16" x14ac:dyDescent="0.3">
      <c r="A480" t="s">
        <v>4904</v>
      </c>
      <c r="B480">
        <v>2025</v>
      </c>
      <c r="C480" t="s">
        <v>392</v>
      </c>
      <c r="D480" t="s">
        <v>4905</v>
      </c>
      <c r="E480" t="s">
        <v>4906</v>
      </c>
      <c r="F480" t="s">
        <v>4172</v>
      </c>
      <c r="G480">
        <v>22000</v>
      </c>
      <c r="H480" t="s">
        <v>4180</v>
      </c>
      <c r="I480">
        <v>20200000</v>
      </c>
      <c r="J480" t="s">
        <v>4327</v>
      </c>
      <c r="K480">
        <v>19400000</v>
      </c>
      <c r="L480">
        <v>20900000</v>
      </c>
      <c r="M480" t="s">
        <v>4175</v>
      </c>
      <c r="N480" t="s">
        <v>4583</v>
      </c>
      <c r="O480">
        <v>80.8</v>
      </c>
      <c r="P480" t="s">
        <v>4907</v>
      </c>
    </row>
    <row r="481" spans="1:16" x14ac:dyDescent="0.3">
      <c r="A481" t="s">
        <v>4085</v>
      </c>
      <c r="B481">
        <v>2026</v>
      </c>
      <c r="C481" t="s">
        <v>41</v>
      </c>
      <c r="D481" t="s">
        <v>4722</v>
      </c>
      <c r="E481" t="s">
        <v>4424</v>
      </c>
      <c r="F481" t="s">
        <v>4172</v>
      </c>
      <c r="G481">
        <v>1750</v>
      </c>
      <c r="H481" t="s">
        <v>4180</v>
      </c>
      <c r="I481">
        <v>8200000</v>
      </c>
      <c r="J481" t="s">
        <v>4327</v>
      </c>
      <c r="K481">
        <v>7910000</v>
      </c>
      <c r="L481">
        <v>8500000</v>
      </c>
      <c r="M481" t="s">
        <v>4175</v>
      </c>
      <c r="N481" t="s">
        <v>4627</v>
      </c>
      <c r="O481">
        <v>93.3</v>
      </c>
      <c r="P481" t="s">
        <v>4908</v>
      </c>
    </row>
    <row r="482" spans="1:16" x14ac:dyDescent="0.3">
      <c r="A482" t="s">
        <v>4909</v>
      </c>
      <c r="B482">
        <v>2022</v>
      </c>
      <c r="C482" t="s">
        <v>92</v>
      </c>
      <c r="D482" t="s">
        <v>4910</v>
      </c>
      <c r="E482" t="s">
        <v>4911</v>
      </c>
      <c r="F482" t="s">
        <v>173</v>
      </c>
      <c r="G482">
        <v>45000</v>
      </c>
      <c r="H482" t="s">
        <v>4173</v>
      </c>
      <c r="I482">
        <v>7730000</v>
      </c>
      <c r="J482" t="s">
        <v>4327</v>
      </c>
      <c r="K482">
        <v>7440000</v>
      </c>
      <c r="L482">
        <v>8000000</v>
      </c>
      <c r="M482">
        <v>10</v>
      </c>
      <c r="N482" t="s">
        <v>4425</v>
      </c>
      <c r="O482">
        <v>74.8</v>
      </c>
      <c r="P482" t="s">
        <v>4912</v>
      </c>
    </row>
    <row r="483" spans="1:16" x14ac:dyDescent="0.3">
      <c r="A483" t="s">
        <v>4913</v>
      </c>
      <c r="B483">
        <v>2024</v>
      </c>
      <c r="C483" t="s">
        <v>45</v>
      </c>
      <c r="D483" t="s">
        <v>4886</v>
      </c>
      <c r="E483" t="s">
        <v>4887</v>
      </c>
      <c r="F483" t="s">
        <v>43</v>
      </c>
      <c r="G483">
        <v>50000</v>
      </c>
      <c r="H483" t="s">
        <v>4180</v>
      </c>
      <c r="I483">
        <v>19300000</v>
      </c>
      <c r="J483" t="s">
        <v>4327</v>
      </c>
      <c r="K483">
        <v>18600000</v>
      </c>
      <c r="L483">
        <v>20100000</v>
      </c>
      <c r="M483">
        <v>7</v>
      </c>
      <c r="N483" t="s">
        <v>4248</v>
      </c>
      <c r="O483">
        <v>77</v>
      </c>
      <c r="P483" t="s">
        <v>4914</v>
      </c>
    </row>
    <row r="484" spans="1:16" x14ac:dyDescent="0.3">
      <c r="A484" t="s">
        <v>4172</v>
      </c>
      <c r="B484">
        <v>2026</v>
      </c>
      <c r="C484" t="s">
        <v>62</v>
      </c>
      <c r="D484" t="s">
        <v>4250</v>
      </c>
      <c r="E484" t="s">
        <v>7246</v>
      </c>
      <c r="F484" t="s">
        <v>4172</v>
      </c>
      <c r="G484" t="s">
        <v>4172</v>
      </c>
      <c r="H484" t="s">
        <v>4180</v>
      </c>
      <c r="I484">
        <v>25600000</v>
      </c>
      <c r="J484" t="s">
        <v>4327</v>
      </c>
      <c r="K484">
        <v>24700000</v>
      </c>
      <c r="L484">
        <v>26500000</v>
      </c>
      <c r="M484" t="s">
        <v>4175</v>
      </c>
      <c r="N484" t="s">
        <v>4272</v>
      </c>
      <c r="O484">
        <v>89.7</v>
      </c>
      <c r="P484" t="s">
        <v>7250</v>
      </c>
    </row>
    <row r="485" spans="1:16" x14ac:dyDescent="0.3">
      <c r="A485" t="s">
        <v>4915</v>
      </c>
      <c r="B485">
        <v>2021</v>
      </c>
      <c r="C485" t="s">
        <v>4091</v>
      </c>
      <c r="D485" t="s">
        <v>4916</v>
      </c>
      <c r="E485" t="s">
        <v>4917</v>
      </c>
      <c r="F485" t="s">
        <v>60</v>
      </c>
      <c r="G485">
        <v>87000</v>
      </c>
      <c r="H485" t="s">
        <v>4180</v>
      </c>
      <c r="I485">
        <v>6970000</v>
      </c>
      <c r="J485" t="s">
        <v>4327</v>
      </c>
      <c r="K485">
        <v>6590000</v>
      </c>
      <c r="L485">
        <v>7350000</v>
      </c>
      <c r="M485" t="s">
        <v>4175</v>
      </c>
      <c r="N485" t="s">
        <v>4245</v>
      </c>
      <c r="O485">
        <v>90.6</v>
      </c>
      <c r="P485" t="s">
        <v>4918</v>
      </c>
    </row>
    <row r="486" spans="1:16" x14ac:dyDescent="0.3">
      <c r="A486" t="s">
        <v>4172</v>
      </c>
      <c r="B486">
        <v>2019</v>
      </c>
      <c r="C486" t="s">
        <v>92</v>
      </c>
      <c r="D486" t="s">
        <v>7251</v>
      </c>
      <c r="E486" t="s">
        <v>7252</v>
      </c>
      <c r="F486" t="s">
        <v>4172</v>
      </c>
      <c r="G486">
        <v>101000</v>
      </c>
      <c r="H486" t="s">
        <v>4180</v>
      </c>
      <c r="I486">
        <v>7890000</v>
      </c>
      <c r="J486" t="s">
        <v>4327</v>
      </c>
      <c r="K486">
        <v>7600000</v>
      </c>
      <c r="L486">
        <v>8200000</v>
      </c>
      <c r="M486">
        <v>9</v>
      </c>
      <c r="N486" t="s">
        <v>4257</v>
      </c>
      <c r="O486">
        <v>75.900000000000006</v>
      </c>
      <c r="P486" t="s">
        <v>7253</v>
      </c>
    </row>
    <row r="487" spans="1:16" x14ac:dyDescent="0.3">
      <c r="A487" t="s">
        <v>4067</v>
      </c>
      <c r="B487">
        <v>2023</v>
      </c>
      <c r="C487" t="s">
        <v>24</v>
      </c>
      <c r="D487" t="s">
        <v>4919</v>
      </c>
      <c r="E487" t="s">
        <v>4920</v>
      </c>
      <c r="F487" t="s">
        <v>43</v>
      </c>
      <c r="G487">
        <v>45000</v>
      </c>
      <c r="H487" t="s">
        <v>4180</v>
      </c>
      <c r="I487">
        <v>22100000</v>
      </c>
      <c r="J487" t="s">
        <v>4327</v>
      </c>
      <c r="K487">
        <v>21300000</v>
      </c>
      <c r="L487">
        <v>22900000</v>
      </c>
      <c r="M487">
        <v>5</v>
      </c>
      <c r="N487" t="s">
        <v>4192</v>
      </c>
      <c r="O487">
        <v>57</v>
      </c>
      <c r="P487" t="s">
        <v>4921</v>
      </c>
    </row>
    <row r="488" spans="1:16" x14ac:dyDescent="0.3">
      <c r="A488" t="s">
        <v>4922</v>
      </c>
      <c r="B488">
        <v>2024</v>
      </c>
      <c r="C488" t="s">
        <v>4091</v>
      </c>
      <c r="D488" t="s">
        <v>4923</v>
      </c>
      <c r="E488" t="s">
        <v>4924</v>
      </c>
      <c r="F488" t="s">
        <v>43</v>
      </c>
      <c r="G488">
        <v>58160</v>
      </c>
      <c r="H488" t="s">
        <v>4180</v>
      </c>
      <c r="I488">
        <v>17100000</v>
      </c>
      <c r="J488" t="s">
        <v>4327</v>
      </c>
      <c r="K488">
        <v>16400000</v>
      </c>
      <c r="L488">
        <v>17700000</v>
      </c>
      <c r="M488">
        <v>14</v>
      </c>
      <c r="N488" t="s">
        <v>4192</v>
      </c>
      <c r="O488">
        <v>87.1</v>
      </c>
      <c r="P488" t="s">
        <v>7254</v>
      </c>
    </row>
    <row r="489" spans="1:16" x14ac:dyDescent="0.3">
      <c r="A489" t="s">
        <v>4080</v>
      </c>
      <c r="B489">
        <v>2019</v>
      </c>
      <c r="C489" t="s">
        <v>137</v>
      </c>
      <c r="D489" t="s">
        <v>4591</v>
      </c>
      <c r="E489" t="s">
        <v>4925</v>
      </c>
      <c r="F489" t="s">
        <v>143</v>
      </c>
      <c r="G489">
        <v>51000</v>
      </c>
      <c r="H489" t="s">
        <v>4180</v>
      </c>
      <c r="I489">
        <v>10600000</v>
      </c>
      <c r="J489" t="s">
        <v>4327</v>
      </c>
      <c r="K489">
        <v>10200000</v>
      </c>
      <c r="L489">
        <v>11000000</v>
      </c>
      <c r="M489">
        <v>21</v>
      </c>
      <c r="N489" t="s">
        <v>4275</v>
      </c>
      <c r="O489">
        <v>95</v>
      </c>
      <c r="P489" t="s">
        <v>4926</v>
      </c>
    </row>
    <row r="490" spans="1:16" x14ac:dyDescent="0.3">
      <c r="A490" t="s">
        <v>4927</v>
      </c>
      <c r="B490">
        <v>2023</v>
      </c>
      <c r="C490" t="s">
        <v>4184</v>
      </c>
      <c r="D490" t="s">
        <v>4303</v>
      </c>
      <c r="E490" t="s">
        <v>4304</v>
      </c>
      <c r="F490" t="s">
        <v>94</v>
      </c>
      <c r="G490">
        <v>37900</v>
      </c>
      <c r="H490" t="s">
        <v>4180</v>
      </c>
      <c r="I490">
        <v>19600000</v>
      </c>
      <c r="J490" t="s">
        <v>4327</v>
      </c>
      <c r="K490">
        <v>18900000</v>
      </c>
      <c r="L490">
        <v>20300000</v>
      </c>
      <c r="M490">
        <v>32</v>
      </c>
      <c r="N490" t="s">
        <v>4257</v>
      </c>
      <c r="O490">
        <v>87.1</v>
      </c>
      <c r="P490" t="s">
        <v>4928</v>
      </c>
    </row>
    <row r="491" spans="1:16" x14ac:dyDescent="0.3">
      <c r="A491" t="s">
        <v>4929</v>
      </c>
      <c r="B491">
        <v>2023</v>
      </c>
      <c r="C491" t="s">
        <v>4184</v>
      </c>
      <c r="D491" t="s">
        <v>4303</v>
      </c>
      <c r="E491" t="s">
        <v>4304</v>
      </c>
      <c r="F491" t="s">
        <v>43</v>
      </c>
      <c r="G491">
        <v>15810</v>
      </c>
      <c r="H491" t="s">
        <v>4180</v>
      </c>
      <c r="I491">
        <v>20000000</v>
      </c>
      <c r="J491" t="s">
        <v>4327</v>
      </c>
      <c r="K491">
        <v>19300000</v>
      </c>
      <c r="L491">
        <v>20700000</v>
      </c>
      <c r="M491">
        <v>32</v>
      </c>
      <c r="N491" t="s">
        <v>4257</v>
      </c>
      <c r="O491">
        <v>88.9</v>
      </c>
      <c r="P491" t="s">
        <v>4930</v>
      </c>
    </row>
    <row r="492" spans="1:16" x14ac:dyDescent="0.3">
      <c r="A492" t="s">
        <v>4172</v>
      </c>
      <c r="B492">
        <v>2025</v>
      </c>
      <c r="C492" t="s">
        <v>24</v>
      </c>
      <c r="D492" t="s">
        <v>4405</v>
      </c>
      <c r="E492" t="s">
        <v>5791</v>
      </c>
      <c r="F492" t="s">
        <v>4172</v>
      </c>
      <c r="G492">
        <v>12000</v>
      </c>
      <c r="H492" t="s">
        <v>4180</v>
      </c>
      <c r="I492">
        <v>35000000</v>
      </c>
      <c r="J492" t="s">
        <v>4327</v>
      </c>
      <c r="K492">
        <v>33800000</v>
      </c>
      <c r="L492">
        <v>36200000</v>
      </c>
      <c r="M492">
        <v>33</v>
      </c>
      <c r="N492" t="s">
        <v>4863</v>
      </c>
      <c r="O492">
        <v>78.3</v>
      </c>
      <c r="P492" t="s">
        <v>7255</v>
      </c>
    </row>
    <row r="493" spans="1:16" x14ac:dyDescent="0.3">
      <c r="A493" t="s">
        <v>4931</v>
      </c>
      <c r="B493">
        <v>2025</v>
      </c>
      <c r="C493" t="s">
        <v>4184</v>
      </c>
      <c r="D493" t="s">
        <v>4932</v>
      </c>
      <c r="E493" t="s">
        <v>4933</v>
      </c>
      <c r="F493" t="s">
        <v>4172</v>
      </c>
      <c r="G493">
        <v>2544</v>
      </c>
      <c r="H493" t="s">
        <v>4180</v>
      </c>
      <c r="I493">
        <v>15500000</v>
      </c>
      <c r="J493" t="s">
        <v>4327</v>
      </c>
      <c r="K493">
        <v>15000000</v>
      </c>
      <c r="L493">
        <v>16000000</v>
      </c>
      <c r="M493" t="s">
        <v>4175</v>
      </c>
      <c r="N493" t="s">
        <v>4263</v>
      </c>
      <c r="O493">
        <v>95</v>
      </c>
      <c r="P493" t="s">
        <v>7256</v>
      </c>
    </row>
    <row r="494" spans="1:16" x14ac:dyDescent="0.3">
      <c r="A494" t="s">
        <v>4934</v>
      </c>
      <c r="B494">
        <v>2023</v>
      </c>
      <c r="C494" t="s">
        <v>45</v>
      </c>
      <c r="D494" t="s">
        <v>4935</v>
      </c>
      <c r="E494" t="s">
        <v>4936</v>
      </c>
      <c r="F494" t="s">
        <v>143</v>
      </c>
      <c r="G494">
        <v>39000</v>
      </c>
      <c r="H494" t="s">
        <v>4180</v>
      </c>
      <c r="I494">
        <v>11300000</v>
      </c>
      <c r="J494" t="s">
        <v>4327</v>
      </c>
      <c r="K494">
        <v>10700000</v>
      </c>
      <c r="L494">
        <v>12000000</v>
      </c>
      <c r="M494">
        <v>6</v>
      </c>
      <c r="N494" t="s">
        <v>4219</v>
      </c>
      <c r="O494">
        <v>67.400000000000006</v>
      </c>
      <c r="P494" t="s">
        <v>4937</v>
      </c>
    </row>
    <row r="495" spans="1:16" x14ac:dyDescent="0.3">
      <c r="A495" t="s">
        <v>4938</v>
      </c>
      <c r="B495">
        <v>2020</v>
      </c>
      <c r="C495" t="s">
        <v>4530</v>
      </c>
      <c r="D495" t="s">
        <v>4531</v>
      </c>
      <c r="E495" t="s">
        <v>4939</v>
      </c>
      <c r="F495" t="s">
        <v>43</v>
      </c>
      <c r="G495">
        <v>81000</v>
      </c>
      <c r="H495" t="s">
        <v>4180</v>
      </c>
      <c r="I495">
        <v>8700000</v>
      </c>
      <c r="J495" t="s">
        <v>4327</v>
      </c>
      <c r="K495">
        <v>8300000</v>
      </c>
      <c r="L495">
        <v>9200000</v>
      </c>
      <c r="M495" t="s">
        <v>4175</v>
      </c>
      <c r="N495" t="s">
        <v>4275</v>
      </c>
      <c r="O495">
        <v>75.7</v>
      </c>
      <c r="P495" t="s">
        <v>4940</v>
      </c>
    </row>
    <row r="496" spans="1:16" x14ac:dyDescent="0.3">
      <c r="A496" t="s">
        <v>4075</v>
      </c>
      <c r="B496">
        <v>2024</v>
      </c>
      <c r="C496" t="s">
        <v>4184</v>
      </c>
      <c r="D496" t="s">
        <v>4941</v>
      </c>
      <c r="E496" t="s">
        <v>4942</v>
      </c>
      <c r="F496" t="s">
        <v>143</v>
      </c>
      <c r="G496">
        <v>37000</v>
      </c>
      <c r="H496" t="s">
        <v>4180</v>
      </c>
      <c r="I496">
        <v>34600000</v>
      </c>
      <c r="J496" t="s">
        <v>4327</v>
      </c>
      <c r="K496">
        <v>33300000</v>
      </c>
      <c r="L496">
        <v>35900000</v>
      </c>
      <c r="M496" t="s">
        <v>4175</v>
      </c>
      <c r="N496" t="s">
        <v>4943</v>
      </c>
      <c r="O496">
        <v>88.7</v>
      </c>
      <c r="P496" t="s">
        <v>4944</v>
      </c>
    </row>
    <row r="497" spans="1:16" x14ac:dyDescent="0.3">
      <c r="A497" t="s">
        <v>4945</v>
      </c>
      <c r="B497">
        <v>2022</v>
      </c>
      <c r="C497" t="s">
        <v>92</v>
      </c>
      <c r="D497" t="s">
        <v>4946</v>
      </c>
      <c r="E497" t="s">
        <v>4947</v>
      </c>
      <c r="F497" t="s">
        <v>143</v>
      </c>
      <c r="G497">
        <v>48597</v>
      </c>
      <c r="H497" t="s">
        <v>4180</v>
      </c>
      <c r="I497">
        <v>12400000</v>
      </c>
      <c r="J497" t="s">
        <v>4327</v>
      </c>
      <c r="K497">
        <v>12000000</v>
      </c>
      <c r="L497">
        <v>12900000</v>
      </c>
      <c r="M497">
        <v>22</v>
      </c>
      <c r="N497" t="s">
        <v>4219</v>
      </c>
      <c r="O497">
        <v>77.5</v>
      </c>
      <c r="P497" t="s">
        <v>4948</v>
      </c>
    </row>
    <row r="498" spans="1:16" x14ac:dyDescent="0.3">
      <c r="A498" t="s">
        <v>4949</v>
      </c>
      <c r="B498">
        <v>2023</v>
      </c>
      <c r="C498" t="s">
        <v>4097</v>
      </c>
      <c r="D498" t="s">
        <v>4950</v>
      </c>
      <c r="E498" t="s">
        <v>4951</v>
      </c>
      <c r="F498" t="s">
        <v>143</v>
      </c>
      <c r="G498">
        <v>31377</v>
      </c>
      <c r="H498" t="s">
        <v>4180</v>
      </c>
      <c r="I498">
        <v>12400000</v>
      </c>
      <c r="J498" t="s">
        <v>4327</v>
      </c>
      <c r="K498">
        <v>12000000</v>
      </c>
      <c r="L498">
        <v>12800000</v>
      </c>
      <c r="M498">
        <v>2</v>
      </c>
      <c r="N498" t="s">
        <v>4260</v>
      </c>
      <c r="O498">
        <v>82.7</v>
      </c>
      <c r="P498" t="s">
        <v>7257</v>
      </c>
    </row>
    <row r="499" spans="1:16" x14ac:dyDescent="0.3">
      <c r="A499" t="s">
        <v>1791</v>
      </c>
      <c r="B499">
        <v>2021</v>
      </c>
      <c r="C499" t="s">
        <v>4184</v>
      </c>
      <c r="D499" t="s">
        <v>4952</v>
      </c>
      <c r="E499" t="s">
        <v>4953</v>
      </c>
      <c r="F499" t="s">
        <v>60</v>
      </c>
      <c r="G499">
        <v>80000</v>
      </c>
      <c r="H499" t="s">
        <v>4180</v>
      </c>
      <c r="I499">
        <v>12800000</v>
      </c>
      <c r="J499" t="s">
        <v>4327</v>
      </c>
      <c r="K499">
        <v>12300000</v>
      </c>
      <c r="L499">
        <v>13300000</v>
      </c>
      <c r="M499">
        <v>23</v>
      </c>
      <c r="N499" t="s">
        <v>4388</v>
      </c>
      <c r="O499">
        <v>79.599999999999994</v>
      </c>
      <c r="P499" t="s">
        <v>4954</v>
      </c>
    </row>
    <row r="500" spans="1:16" x14ac:dyDescent="0.3">
      <c r="A500" t="s">
        <v>4078</v>
      </c>
      <c r="B500">
        <v>2018</v>
      </c>
      <c r="C500" t="s">
        <v>199</v>
      </c>
      <c r="D500" t="s">
        <v>4955</v>
      </c>
      <c r="E500" t="s">
        <v>4956</v>
      </c>
      <c r="F500" t="s">
        <v>4862</v>
      </c>
      <c r="G500">
        <v>53057</v>
      </c>
      <c r="H500" t="s">
        <v>4180</v>
      </c>
      <c r="I500">
        <v>6150000</v>
      </c>
      <c r="J500" t="s">
        <v>4327</v>
      </c>
      <c r="K500">
        <v>5900000</v>
      </c>
      <c r="L500">
        <v>6400000</v>
      </c>
      <c r="M500" t="s">
        <v>4175</v>
      </c>
      <c r="N500" t="s">
        <v>4260</v>
      </c>
      <c r="O500">
        <v>81</v>
      </c>
      <c r="P500" t="s">
        <v>4957</v>
      </c>
    </row>
    <row r="501" spans="1:16" x14ac:dyDescent="0.3">
      <c r="A501" t="s">
        <v>4958</v>
      </c>
      <c r="B501">
        <v>2022</v>
      </c>
      <c r="C501" t="s">
        <v>24</v>
      </c>
      <c r="D501" t="s">
        <v>4919</v>
      </c>
      <c r="E501" t="s">
        <v>4920</v>
      </c>
      <c r="F501" t="s">
        <v>143</v>
      </c>
      <c r="G501">
        <v>36000</v>
      </c>
      <c r="H501" t="s">
        <v>4180</v>
      </c>
      <c r="I501">
        <v>20800000</v>
      </c>
      <c r="J501" t="s">
        <v>4327</v>
      </c>
      <c r="K501">
        <v>20000000</v>
      </c>
      <c r="L501">
        <v>21500000</v>
      </c>
      <c r="M501">
        <v>5</v>
      </c>
      <c r="N501" t="s">
        <v>4290</v>
      </c>
      <c r="O501">
        <v>59.7</v>
      </c>
      <c r="P501" t="s">
        <v>7258</v>
      </c>
    </row>
    <row r="502" spans="1:16" x14ac:dyDescent="0.3">
      <c r="A502" t="s">
        <v>4959</v>
      </c>
      <c r="B502">
        <v>2022</v>
      </c>
      <c r="C502" t="s">
        <v>24</v>
      </c>
      <c r="D502" t="s">
        <v>4190</v>
      </c>
      <c r="E502" t="s">
        <v>4960</v>
      </c>
      <c r="F502" t="s">
        <v>4539</v>
      </c>
      <c r="G502">
        <v>35400</v>
      </c>
      <c r="H502" t="s">
        <v>4180</v>
      </c>
      <c r="I502">
        <v>13400000</v>
      </c>
      <c r="J502" t="s">
        <v>4327</v>
      </c>
      <c r="K502">
        <v>13000000</v>
      </c>
      <c r="L502">
        <v>13900000</v>
      </c>
      <c r="M502">
        <v>18</v>
      </c>
      <c r="N502" t="s">
        <v>4192</v>
      </c>
      <c r="O502">
        <v>49.7</v>
      </c>
      <c r="P502" t="s">
        <v>7259</v>
      </c>
    </row>
    <row r="503" spans="1:16" x14ac:dyDescent="0.3">
      <c r="A503" t="s">
        <v>4961</v>
      </c>
      <c r="B503">
        <v>2019</v>
      </c>
      <c r="C503" t="s">
        <v>250</v>
      </c>
      <c r="D503" t="s">
        <v>4962</v>
      </c>
      <c r="E503" t="s">
        <v>4963</v>
      </c>
      <c r="F503" t="s">
        <v>43</v>
      </c>
      <c r="G503">
        <v>98660</v>
      </c>
      <c r="H503" t="s">
        <v>4180</v>
      </c>
      <c r="I503">
        <v>14700000</v>
      </c>
      <c r="J503" t="s">
        <v>4327</v>
      </c>
      <c r="K503">
        <v>14200000</v>
      </c>
      <c r="L503">
        <v>15200000</v>
      </c>
      <c r="M503">
        <v>5</v>
      </c>
      <c r="N503" t="s">
        <v>4213</v>
      </c>
      <c r="O503">
        <v>74</v>
      </c>
      <c r="P503" t="s">
        <v>7260</v>
      </c>
    </row>
    <row r="504" spans="1:16" x14ac:dyDescent="0.3">
      <c r="A504" t="s">
        <v>4964</v>
      </c>
      <c r="B504">
        <v>2025</v>
      </c>
      <c r="C504" t="s">
        <v>4184</v>
      </c>
      <c r="D504" t="s">
        <v>4941</v>
      </c>
      <c r="E504" t="s">
        <v>4942</v>
      </c>
      <c r="F504" t="s">
        <v>4172</v>
      </c>
      <c r="G504">
        <v>23000</v>
      </c>
      <c r="H504" t="s">
        <v>4180</v>
      </c>
      <c r="I504">
        <v>36000000</v>
      </c>
      <c r="J504" t="s">
        <v>4327</v>
      </c>
      <c r="K504">
        <v>34700000</v>
      </c>
      <c r="L504">
        <v>37200000</v>
      </c>
      <c r="M504">
        <v>5</v>
      </c>
      <c r="N504" t="s">
        <v>4965</v>
      </c>
      <c r="O504">
        <v>86.8</v>
      </c>
      <c r="P504" t="s">
        <v>7261</v>
      </c>
    </row>
    <row r="505" spans="1:16" x14ac:dyDescent="0.3">
      <c r="A505" t="s">
        <v>4966</v>
      </c>
      <c r="B505">
        <v>2024</v>
      </c>
      <c r="C505" t="s">
        <v>250</v>
      </c>
      <c r="D505" t="s">
        <v>4967</v>
      </c>
      <c r="E505" t="s">
        <v>4968</v>
      </c>
      <c r="F505" t="s">
        <v>143</v>
      </c>
      <c r="G505">
        <v>15000</v>
      </c>
      <c r="H505" t="s">
        <v>4180</v>
      </c>
      <c r="I505">
        <v>28300000</v>
      </c>
      <c r="J505" t="s">
        <v>4327</v>
      </c>
      <c r="K505">
        <v>27300000</v>
      </c>
      <c r="L505">
        <v>29200000</v>
      </c>
      <c r="M505">
        <v>3</v>
      </c>
      <c r="N505" t="s">
        <v>4290</v>
      </c>
      <c r="O505">
        <v>90.4</v>
      </c>
      <c r="P505" t="s">
        <v>7262</v>
      </c>
    </row>
    <row r="506" spans="1:16" x14ac:dyDescent="0.3">
      <c r="A506" t="s">
        <v>4969</v>
      </c>
      <c r="B506">
        <v>2022</v>
      </c>
      <c r="C506" t="s">
        <v>4031</v>
      </c>
      <c r="D506" t="s">
        <v>4970</v>
      </c>
      <c r="E506" t="s">
        <v>4971</v>
      </c>
      <c r="F506" t="s">
        <v>94</v>
      </c>
      <c r="G506">
        <v>45000</v>
      </c>
      <c r="H506" t="s">
        <v>4180</v>
      </c>
      <c r="I506">
        <v>14500000</v>
      </c>
      <c r="J506" t="s">
        <v>4327</v>
      </c>
      <c r="K506">
        <v>14000000</v>
      </c>
      <c r="L506">
        <v>15000000</v>
      </c>
      <c r="M506">
        <v>10</v>
      </c>
      <c r="N506" t="s">
        <v>4219</v>
      </c>
      <c r="O506">
        <v>70.8</v>
      </c>
      <c r="P506" t="s">
        <v>7263</v>
      </c>
    </row>
    <row r="507" spans="1:16" x14ac:dyDescent="0.3">
      <c r="A507" t="s">
        <v>4057</v>
      </c>
      <c r="B507">
        <v>2025</v>
      </c>
      <c r="C507" t="s">
        <v>194</v>
      </c>
      <c r="D507" t="s">
        <v>4480</v>
      </c>
      <c r="E507" t="s">
        <v>4481</v>
      </c>
      <c r="F507" t="s">
        <v>4172</v>
      </c>
      <c r="G507">
        <v>15200</v>
      </c>
      <c r="H507" t="s">
        <v>4173</v>
      </c>
      <c r="I507">
        <v>31700000</v>
      </c>
      <c r="J507" t="s">
        <v>4327</v>
      </c>
      <c r="K507">
        <v>30500000</v>
      </c>
      <c r="L507">
        <v>32800000</v>
      </c>
      <c r="M507">
        <v>4</v>
      </c>
      <c r="N507" t="s">
        <v>4236</v>
      </c>
      <c r="O507">
        <v>80.7</v>
      </c>
      <c r="P507" t="s">
        <v>7264</v>
      </c>
    </row>
    <row r="508" spans="1:16" x14ac:dyDescent="0.3">
      <c r="A508" t="s">
        <v>4077</v>
      </c>
      <c r="B508">
        <v>2020</v>
      </c>
      <c r="C508" t="s">
        <v>188</v>
      </c>
      <c r="D508" t="s">
        <v>4972</v>
      </c>
      <c r="E508" t="s">
        <v>4973</v>
      </c>
      <c r="F508" t="s">
        <v>143</v>
      </c>
      <c r="G508">
        <v>16244</v>
      </c>
      <c r="H508" t="s">
        <v>4180</v>
      </c>
      <c r="I508">
        <v>7080000</v>
      </c>
      <c r="J508" t="s">
        <v>4327</v>
      </c>
      <c r="K508">
        <v>6840000</v>
      </c>
      <c r="L508">
        <v>7320000</v>
      </c>
      <c r="M508">
        <v>6</v>
      </c>
      <c r="N508" t="s">
        <v>4583</v>
      </c>
      <c r="O508">
        <v>95</v>
      </c>
      <c r="P508" t="s">
        <v>7265</v>
      </c>
    </row>
    <row r="509" spans="1:16" x14ac:dyDescent="0.3">
      <c r="A509" t="s">
        <v>4974</v>
      </c>
      <c r="B509">
        <v>2020</v>
      </c>
      <c r="C509" t="s">
        <v>4097</v>
      </c>
      <c r="D509" t="s">
        <v>4975</v>
      </c>
      <c r="E509" t="s">
        <v>4976</v>
      </c>
      <c r="F509" t="s">
        <v>143</v>
      </c>
      <c r="G509">
        <v>52000</v>
      </c>
      <c r="H509" t="s">
        <v>4180</v>
      </c>
      <c r="I509">
        <v>7840000</v>
      </c>
      <c r="J509" t="s">
        <v>4327</v>
      </c>
      <c r="K509">
        <v>7550000</v>
      </c>
      <c r="L509">
        <v>8100000</v>
      </c>
      <c r="M509">
        <v>6</v>
      </c>
      <c r="N509" t="s">
        <v>4219</v>
      </c>
      <c r="O509">
        <v>89.2</v>
      </c>
      <c r="P509" t="s">
        <v>7266</v>
      </c>
    </row>
    <row r="510" spans="1:16" x14ac:dyDescent="0.3">
      <c r="A510" t="s">
        <v>4977</v>
      </c>
      <c r="B510">
        <v>2021</v>
      </c>
      <c r="C510" t="s">
        <v>24</v>
      </c>
      <c r="D510" t="s">
        <v>4449</v>
      </c>
      <c r="E510" t="s">
        <v>4450</v>
      </c>
      <c r="F510" t="s">
        <v>60</v>
      </c>
      <c r="G510">
        <v>46400</v>
      </c>
      <c r="H510" t="s">
        <v>4180</v>
      </c>
      <c r="I510">
        <v>32800000</v>
      </c>
      <c r="J510" t="s">
        <v>4327</v>
      </c>
      <c r="K510">
        <v>31600000</v>
      </c>
      <c r="L510">
        <v>33900000</v>
      </c>
      <c r="M510">
        <v>6</v>
      </c>
      <c r="N510" t="s">
        <v>4342</v>
      </c>
      <c r="O510">
        <v>86.4</v>
      </c>
      <c r="P510" t="s">
        <v>7267</v>
      </c>
    </row>
    <row r="511" spans="1:16" x14ac:dyDescent="0.3">
      <c r="A511" t="s">
        <v>4322</v>
      </c>
      <c r="B511">
        <v>2019</v>
      </c>
      <c r="C511" t="s">
        <v>194</v>
      </c>
      <c r="D511" t="s">
        <v>4323</v>
      </c>
      <c r="E511" t="s">
        <v>4324</v>
      </c>
      <c r="F511" t="s">
        <v>60</v>
      </c>
      <c r="G511">
        <v>89700</v>
      </c>
      <c r="H511" t="s">
        <v>4180</v>
      </c>
      <c r="I511">
        <v>32500000</v>
      </c>
      <c r="J511" t="s">
        <v>4327</v>
      </c>
      <c r="K511">
        <v>31300000</v>
      </c>
      <c r="L511">
        <v>33600000</v>
      </c>
      <c r="M511">
        <v>5</v>
      </c>
      <c r="N511" t="s">
        <v>4978</v>
      </c>
      <c r="O511">
        <v>75.900000000000006</v>
      </c>
      <c r="P511" t="s">
        <v>7268</v>
      </c>
    </row>
    <row r="512" spans="1:16" x14ac:dyDescent="0.3">
      <c r="A512" t="s">
        <v>4979</v>
      </c>
      <c r="B512">
        <v>2025</v>
      </c>
      <c r="C512" t="s">
        <v>137</v>
      </c>
      <c r="D512" t="s">
        <v>4749</v>
      </c>
      <c r="E512" t="s">
        <v>4925</v>
      </c>
      <c r="F512" t="s">
        <v>4172</v>
      </c>
      <c r="G512">
        <v>12500</v>
      </c>
      <c r="H512" t="s">
        <v>4180</v>
      </c>
      <c r="I512">
        <v>15500000</v>
      </c>
      <c r="J512" t="s">
        <v>4327</v>
      </c>
      <c r="K512">
        <v>14900000</v>
      </c>
      <c r="L512">
        <v>16000000</v>
      </c>
      <c r="M512">
        <v>2</v>
      </c>
      <c r="N512" t="s">
        <v>4382</v>
      </c>
      <c r="O512">
        <v>90.2</v>
      </c>
      <c r="P512" t="s">
        <v>7269</v>
      </c>
    </row>
    <row r="513" spans="1:16" x14ac:dyDescent="0.3">
      <c r="A513" t="s">
        <v>4980</v>
      </c>
      <c r="B513">
        <v>2021</v>
      </c>
      <c r="C513" t="s">
        <v>62</v>
      </c>
      <c r="D513" t="s">
        <v>4446</v>
      </c>
      <c r="E513" t="s">
        <v>4981</v>
      </c>
      <c r="F513" t="s">
        <v>143</v>
      </c>
      <c r="G513">
        <v>94691</v>
      </c>
      <c r="H513" t="s">
        <v>4180</v>
      </c>
      <c r="I513">
        <v>11600000</v>
      </c>
      <c r="J513" t="s">
        <v>4327</v>
      </c>
      <c r="K513">
        <v>11200000</v>
      </c>
      <c r="L513">
        <v>12100000</v>
      </c>
      <c r="M513">
        <v>31</v>
      </c>
      <c r="N513" t="s">
        <v>4187</v>
      </c>
      <c r="O513">
        <v>69.099999999999994</v>
      </c>
      <c r="P513" t="s">
        <v>7270</v>
      </c>
    </row>
    <row r="514" spans="1:16" x14ac:dyDescent="0.3">
      <c r="A514" t="s">
        <v>4980</v>
      </c>
      <c r="B514">
        <v>2021</v>
      </c>
      <c r="C514" t="s">
        <v>62</v>
      </c>
      <c r="D514" t="s">
        <v>4446</v>
      </c>
      <c r="E514" t="s">
        <v>4981</v>
      </c>
      <c r="F514" t="s">
        <v>143</v>
      </c>
      <c r="G514">
        <v>94691</v>
      </c>
      <c r="H514" t="s">
        <v>4180</v>
      </c>
      <c r="I514">
        <v>11600000</v>
      </c>
      <c r="J514" t="s">
        <v>4327</v>
      </c>
      <c r="K514">
        <v>11200000</v>
      </c>
      <c r="L514">
        <v>12100000</v>
      </c>
      <c r="M514">
        <v>31</v>
      </c>
      <c r="N514" t="s">
        <v>4187</v>
      </c>
      <c r="O514">
        <v>69.099999999999994</v>
      </c>
      <c r="P514" t="s">
        <v>7271</v>
      </c>
    </row>
    <row r="515" spans="1:16" x14ac:dyDescent="0.3">
      <c r="A515" t="s">
        <v>219</v>
      </c>
      <c r="B515">
        <v>2023</v>
      </c>
      <c r="C515" t="s">
        <v>62</v>
      </c>
      <c r="D515" t="s">
        <v>4250</v>
      </c>
      <c r="E515" t="s">
        <v>4279</v>
      </c>
      <c r="F515" t="s">
        <v>143</v>
      </c>
      <c r="G515">
        <v>67000</v>
      </c>
      <c r="H515" t="s">
        <v>4180</v>
      </c>
      <c r="I515">
        <v>17600000</v>
      </c>
      <c r="J515" t="s">
        <v>4327</v>
      </c>
      <c r="K515">
        <v>16800000</v>
      </c>
      <c r="L515">
        <v>18300000</v>
      </c>
      <c r="M515">
        <v>10</v>
      </c>
      <c r="N515" t="s">
        <v>4257</v>
      </c>
      <c r="O515">
        <v>51.7</v>
      </c>
      <c r="P515" t="s">
        <v>7272</v>
      </c>
    </row>
    <row r="516" spans="1:16" x14ac:dyDescent="0.3">
      <c r="A516" t="s">
        <v>4982</v>
      </c>
      <c r="B516">
        <v>2017</v>
      </c>
      <c r="C516" t="s">
        <v>4184</v>
      </c>
      <c r="D516" t="s">
        <v>4377</v>
      </c>
      <c r="E516" t="s">
        <v>4983</v>
      </c>
      <c r="F516" t="s">
        <v>161</v>
      </c>
      <c r="G516">
        <v>90700</v>
      </c>
      <c r="H516" t="s">
        <v>4180</v>
      </c>
      <c r="I516">
        <v>12700000</v>
      </c>
      <c r="J516" t="s">
        <v>4327</v>
      </c>
      <c r="K516">
        <v>12300000</v>
      </c>
      <c r="L516">
        <v>13200000</v>
      </c>
      <c r="M516">
        <v>17</v>
      </c>
      <c r="N516" t="s">
        <v>4260</v>
      </c>
      <c r="O516">
        <v>74.400000000000006</v>
      </c>
      <c r="P516" t="s">
        <v>7273</v>
      </c>
    </row>
    <row r="517" spans="1:16" x14ac:dyDescent="0.3">
      <c r="A517" t="s">
        <v>4984</v>
      </c>
      <c r="B517">
        <v>2023</v>
      </c>
      <c r="C517" t="s">
        <v>108</v>
      </c>
      <c r="D517" t="s">
        <v>4618</v>
      </c>
      <c r="E517" t="s">
        <v>4424</v>
      </c>
      <c r="F517" t="s">
        <v>60</v>
      </c>
      <c r="G517">
        <v>29227</v>
      </c>
      <c r="H517" t="s">
        <v>4180</v>
      </c>
      <c r="I517">
        <v>8100000</v>
      </c>
      <c r="J517" t="s">
        <v>4327</v>
      </c>
      <c r="K517">
        <v>7800000</v>
      </c>
      <c r="L517">
        <v>8400000</v>
      </c>
      <c r="M517">
        <v>16</v>
      </c>
      <c r="N517" t="s">
        <v>4583</v>
      </c>
      <c r="O517">
        <v>85.1</v>
      </c>
      <c r="P517" t="s">
        <v>7274</v>
      </c>
    </row>
    <row r="518" spans="1:16" x14ac:dyDescent="0.3">
      <c r="A518" t="s">
        <v>4985</v>
      </c>
      <c r="B518">
        <v>2023</v>
      </c>
      <c r="C518" t="s">
        <v>137</v>
      </c>
      <c r="D518" t="s">
        <v>4703</v>
      </c>
      <c r="E518" t="s">
        <v>4651</v>
      </c>
      <c r="F518" t="s">
        <v>173</v>
      </c>
      <c r="G518">
        <v>54000</v>
      </c>
      <c r="H518" t="s">
        <v>4180</v>
      </c>
      <c r="I518">
        <v>10600000</v>
      </c>
      <c r="J518" t="s">
        <v>4327</v>
      </c>
      <c r="K518">
        <v>10200000</v>
      </c>
      <c r="L518">
        <v>11000000</v>
      </c>
      <c r="M518">
        <v>51</v>
      </c>
      <c r="N518" t="s">
        <v>4245</v>
      </c>
      <c r="O518">
        <v>93.1</v>
      </c>
      <c r="P518" t="s">
        <v>7275</v>
      </c>
    </row>
    <row r="519" spans="1:16" x14ac:dyDescent="0.3">
      <c r="A519" t="s">
        <v>4986</v>
      </c>
      <c r="B519">
        <v>2024</v>
      </c>
      <c r="C519" t="s">
        <v>24</v>
      </c>
      <c r="D519" t="s">
        <v>4190</v>
      </c>
      <c r="E519" t="s">
        <v>4308</v>
      </c>
      <c r="F519" t="s">
        <v>60</v>
      </c>
      <c r="G519">
        <v>21778</v>
      </c>
      <c r="H519" t="s">
        <v>4180</v>
      </c>
      <c r="I519">
        <v>15500000</v>
      </c>
      <c r="J519" t="s">
        <v>4327</v>
      </c>
      <c r="K519">
        <v>14900000</v>
      </c>
      <c r="L519">
        <v>16000000</v>
      </c>
      <c r="M519">
        <v>19</v>
      </c>
      <c r="N519" t="s">
        <v>4192</v>
      </c>
      <c r="O519">
        <v>86.2</v>
      </c>
      <c r="P519" t="s">
        <v>7276</v>
      </c>
    </row>
    <row r="520" spans="1:16" x14ac:dyDescent="0.3">
      <c r="A520" t="s">
        <v>4987</v>
      </c>
      <c r="B520">
        <v>2023</v>
      </c>
      <c r="C520" t="s">
        <v>199</v>
      </c>
      <c r="D520" t="s">
        <v>4988</v>
      </c>
      <c r="E520" t="s">
        <v>4989</v>
      </c>
      <c r="F520" t="s">
        <v>60</v>
      </c>
      <c r="G520">
        <v>15000</v>
      </c>
      <c r="H520" t="s">
        <v>4180</v>
      </c>
      <c r="I520">
        <v>15200000</v>
      </c>
      <c r="J520" t="s">
        <v>4327</v>
      </c>
      <c r="K520">
        <v>14700000</v>
      </c>
      <c r="L520">
        <v>15700000</v>
      </c>
      <c r="M520">
        <v>9</v>
      </c>
      <c r="N520" t="s">
        <v>4388</v>
      </c>
      <c r="O520">
        <v>73.8</v>
      </c>
      <c r="P520" t="s">
        <v>7277</v>
      </c>
    </row>
    <row r="521" spans="1:16" x14ac:dyDescent="0.3">
      <c r="A521" t="s">
        <v>4990</v>
      </c>
      <c r="B521">
        <v>2024</v>
      </c>
      <c r="C521" t="s">
        <v>92</v>
      </c>
      <c r="D521" t="s">
        <v>4471</v>
      </c>
      <c r="E521" t="s">
        <v>4991</v>
      </c>
      <c r="F521" t="s">
        <v>173</v>
      </c>
      <c r="G521">
        <v>38000</v>
      </c>
      <c r="H521" t="s">
        <v>4180</v>
      </c>
      <c r="I521">
        <v>43100000</v>
      </c>
      <c r="J521" t="s">
        <v>4327</v>
      </c>
      <c r="K521">
        <v>41600000</v>
      </c>
      <c r="L521">
        <v>44600000</v>
      </c>
      <c r="M521">
        <v>29</v>
      </c>
      <c r="N521" t="s">
        <v>4863</v>
      </c>
      <c r="O521">
        <v>68</v>
      </c>
      <c r="P521" t="s">
        <v>7278</v>
      </c>
    </row>
    <row r="522" spans="1:16" x14ac:dyDescent="0.3">
      <c r="A522" t="s">
        <v>4068</v>
      </c>
      <c r="B522">
        <v>2019</v>
      </c>
      <c r="C522" t="s">
        <v>4184</v>
      </c>
      <c r="D522" t="s">
        <v>4303</v>
      </c>
      <c r="E522" t="s">
        <v>4992</v>
      </c>
      <c r="F522" t="s">
        <v>43</v>
      </c>
      <c r="G522">
        <v>77807</v>
      </c>
      <c r="H522" t="s">
        <v>4180</v>
      </c>
      <c r="I522">
        <v>13700000</v>
      </c>
      <c r="J522" t="s">
        <v>4327</v>
      </c>
      <c r="K522">
        <v>13200000</v>
      </c>
      <c r="L522">
        <v>14200000</v>
      </c>
      <c r="M522">
        <v>29</v>
      </c>
      <c r="N522" t="s">
        <v>4263</v>
      </c>
      <c r="O522">
        <v>91.1</v>
      </c>
      <c r="P522" t="s">
        <v>7279</v>
      </c>
    </row>
    <row r="523" spans="1:16" x14ac:dyDescent="0.3">
      <c r="A523" t="s">
        <v>4993</v>
      </c>
      <c r="B523">
        <v>2021</v>
      </c>
      <c r="C523" t="s">
        <v>131</v>
      </c>
      <c r="D523" t="s">
        <v>4994</v>
      </c>
      <c r="E523" t="s">
        <v>4995</v>
      </c>
      <c r="F523" t="s">
        <v>43</v>
      </c>
      <c r="G523">
        <v>82000</v>
      </c>
      <c r="H523" t="s">
        <v>4180</v>
      </c>
      <c r="I523">
        <v>18100000</v>
      </c>
      <c r="J523" t="s">
        <v>4327</v>
      </c>
      <c r="K523">
        <v>17500000</v>
      </c>
      <c r="L523">
        <v>18800000</v>
      </c>
      <c r="M523">
        <v>9</v>
      </c>
      <c r="N523" t="s">
        <v>4388</v>
      </c>
      <c r="O523">
        <v>88.3</v>
      </c>
      <c r="P523" t="s">
        <v>7280</v>
      </c>
    </row>
    <row r="524" spans="1:16" x14ac:dyDescent="0.3">
      <c r="A524" t="s">
        <v>4996</v>
      </c>
      <c r="B524">
        <v>2024</v>
      </c>
      <c r="C524" t="s">
        <v>194</v>
      </c>
      <c r="D524">
        <v>700</v>
      </c>
      <c r="E524" t="s">
        <v>4997</v>
      </c>
      <c r="F524" t="s">
        <v>94</v>
      </c>
      <c r="G524">
        <v>58000</v>
      </c>
      <c r="H524" t="s">
        <v>4180</v>
      </c>
      <c r="I524">
        <v>13600000</v>
      </c>
      <c r="J524" t="s">
        <v>4327</v>
      </c>
      <c r="K524">
        <v>13100000</v>
      </c>
      <c r="L524">
        <v>14100000</v>
      </c>
      <c r="M524">
        <v>2</v>
      </c>
      <c r="N524" t="s">
        <v>4245</v>
      </c>
      <c r="O524">
        <v>76.2</v>
      </c>
      <c r="P524" t="s">
        <v>7281</v>
      </c>
    </row>
    <row r="525" spans="1:16" x14ac:dyDescent="0.3">
      <c r="A525" t="s">
        <v>4998</v>
      </c>
      <c r="B525">
        <v>2022</v>
      </c>
      <c r="C525" t="s">
        <v>24</v>
      </c>
      <c r="D525" t="s">
        <v>4999</v>
      </c>
      <c r="E525" t="s">
        <v>5000</v>
      </c>
      <c r="F525" t="s">
        <v>173</v>
      </c>
      <c r="G525">
        <v>72260</v>
      </c>
      <c r="H525" t="s">
        <v>4180</v>
      </c>
      <c r="I525">
        <v>20900000</v>
      </c>
      <c r="J525" t="s">
        <v>4327</v>
      </c>
      <c r="K525">
        <v>20000000</v>
      </c>
      <c r="L525">
        <v>21900000</v>
      </c>
      <c r="M525">
        <v>9</v>
      </c>
      <c r="N525" t="s">
        <v>4187</v>
      </c>
      <c r="O525">
        <v>67</v>
      </c>
      <c r="P525" t="s">
        <v>7282</v>
      </c>
    </row>
    <row r="526" spans="1:16" x14ac:dyDescent="0.3">
      <c r="A526" t="s">
        <v>5001</v>
      </c>
      <c r="B526">
        <v>2022</v>
      </c>
      <c r="C526" t="s">
        <v>250</v>
      </c>
      <c r="D526">
        <v>6</v>
      </c>
      <c r="E526" t="s">
        <v>5002</v>
      </c>
      <c r="F526" t="s">
        <v>43</v>
      </c>
      <c r="G526">
        <v>76000</v>
      </c>
      <c r="H526" t="s">
        <v>4180</v>
      </c>
      <c r="I526">
        <v>14800000</v>
      </c>
      <c r="J526" t="s">
        <v>4327</v>
      </c>
      <c r="K526">
        <v>14300000</v>
      </c>
      <c r="L526">
        <v>15400000</v>
      </c>
      <c r="M526">
        <v>4</v>
      </c>
      <c r="N526" t="s">
        <v>4245</v>
      </c>
      <c r="O526">
        <v>78.8</v>
      </c>
      <c r="P526" t="s">
        <v>5003</v>
      </c>
    </row>
    <row r="527" spans="1:16" x14ac:dyDescent="0.3">
      <c r="A527" t="s">
        <v>5004</v>
      </c>
      <c r="B527">
        <v>2022</v>
      </c>
      <c r="C527" t="s">
        <v>166</v>
      </c>
      <c r="D527" t="s">
        <v>5005</v>
      </c>
      <c r="E527" t="s">
        <v>5006</v>
      </c>
      <c r="F527" t="s">
        <v>60</v>
      </c>
      <c r="G527">
        <v>119000</v>
      </c>
      <c r="H527" t="s">
        <v>4180</v>
      </c>
      <c r="I527">
        <v>17300000</v>
      </c>
      <c r="J527" t="s">
        <v>4327</v>
      </c>
      <c r="K527">
        <v>16700000</v>
      </c>
      <c r="L527">
        <v>18000000</v>
      </c>
      <c r="M527">
        <v>40</v>
      </c>
      <c r="N527" t="s">
        <v>4388</v>
      </c>
      <c r="O527">
        <v>90.2</v>
      </c>
      <c r="P527" t="s">
        <v>7283</v>
      </c>
    </row>
    <row r="528" spans="1:16" x14ac:dyDescent="0.3">
      <c r="A528" t="s">
        <v>4060</v>
      </c>
      <c r="B528">
        <v>2025</v>
      </c>
      <c r="C528" t="s">
        <v>24</v>
      </c>
      <c r="D528" t="s">
        <v>4999</v>
      </c>
      <c r="E528" t="s">
        <v>5000</v>
      </c>
      <c r="F528" t="s">
        <v>4172</v>
      </c>
      <c r="G528">
        <v>14438</v>
      </c>
      <c r="H528" t="s">
        <v>4180</v>
      </c>
      <c r="I528">
        <v>28300000</v>
      </c>
      <c r="J528" t="s">
        <v>4327</v>
      </c>
      <c r="K528">
        <v>27300000</v>
      </c>
      <c r="L528">
        <v>29300000</v>
      </c>
      <c r="M528">
        <v>2</v>
      </c>
      <c r="N528" t="s">
        <v>4347</v>
      </c>
      <c r="O528">
        <v>91.3</v>
      </c>
      <c r="P528" t="s">
        <v>5007</v>
      </c>
    </row>
    <row r="529" spans="1:16" x14ac:dyDescent="0.3">
      <c r="A529" t="s">
        <v>5008</v>
      </c>
      <c r="B529">
        <v>2021</v>
      </c>
      <c r="C529" t="s">
        <v>89</v>
      </c>
      <c r="D529" t="s">
        <v>4380</v>
      </c>
      <c r="E529" t="s">
        <v>5009</v>
      </c>
      <c r="F529" t="s">
        <v>43</v>
      </c>
      <c r="G529">
        <v>46000</v>
      </c>
      <c r="H529" t="s">
        <v>4180</v>
      </c>
      <c r="I529">
        <v>7150000</v>
      </c>
      <c r="J529" t="s">
        <v>4327</v>
      </c>
      <c r="K529">
        <v>6910000</v>
      </c>
      <c r="L529">
        <v>7400000</v>
      </c>
      <c r="M529">
        <v>58</v>
      </c>
      <c r="N529" t="s">
        <v>4382</v>
      </c>
      <c r="O529">
        <v>91.8</v>
      </c>
      <c r="P529" t="s">
        <v>5010</v>
      </c>
    </row>
    <row r="530" spans="1:16" x14ac:dyDescent="0.3">
      <c r="A530" t="s">
        <v>190</v>
      </c>
      <c r="B530">
        <v>2024</v>
      </c>
      <c r="C530" t="s">
        <v>191</v>
      </c>
      <c r="D530" t="s">
        <v>5011</v>
      </c>
      <c r="E530" t="s">
        <v>5012</v>
      </c>
      <c r="F530" t="s">
        <v>60</v>
      </c>
      <c r="G530">
        <v>16000</v>
      </c>
      <c r="H530" t="s">
        <v>4180</v>
      </c>
      <c r="I530">
        <v>25200000</v>
      </c>
      <c r="J530" t="s">
        <v>4327</v>
      </c>
      <c r="K530">
        <v>24400000</v>
      </c>
      <c r="L530">
        <v>26100000</v>
      </c>
      <c r="M530" t="s">
        <v>4175</v>
      </c>
      <c r="N530" t="s">
        <v>4257</v>
      </c>
      <c r="O530">
        <v>85.5</v>
      </c>
      <c r="P530" t="s">
        <v>5013</v>
      </c>
    </row>
    <row r="531" spans="1:16" x14ac:dyDescent="0.3">
      <c r="A531" t="s">
        <v>243</v>
      </c>
      <c r="B531">
        <v>2023</v>
      </c>
      <c r="C531" t="s">
        <v>62</v>
      </c>
      <c r="D531" t="s">
        <v>4446</v>
      </c>
      <c r="E531" t="s">
        <v>7097</v>
      </c>
      <c r="F531" t="s">
        <v>143</v>
      </c>
      <c r="G531">
        <v>55000</v>
      </c>
      <c r="H531" t="s">
        <v>4180</v>
      </c>
      <c r="I531">
        <v>18500000</v>
      </c>
      <c r="J531" t="s">
        <v>4327</v>
      </c>
      <c r="K531">
        <v>17800000</v>
      </c>
      <c r="L531">
        <v>19200000</v>
      </c>
      <c r="M531">
        <v>10</v>
      </c>
      <c r="N531" t="s">
        <v>4388</v>
      </c>
      <c r="O531">
        <v>52.9</v>
      </c>
      <c r="P531" t="s">
        <v>7284</v>
      </c>
    </row>
    <row r="532" spans="1:16" x14ac:dyDescent="0.3">
      <c r="A532" t="s">
        <v>5014</v>
      </c>
      <c r="B532">
        <v>2023</v>
      </c>
      <c r="C532" t="s">
        <v>4184</v>
      </c>
      <c r="D532" t="s">
        <v>4185</v>
      </c>
      <c r="E532" t="s">
        <v>4792</v>
      </c>
      <c r="F532" t="s">
        <v>143</v>
      </c>
      <c r="G532">
        <v>22877</v>
      </c>
      <c r="H532" t="s">
        <v>4180</v>
      </c>
      <c r="I532">
        <v>8900000</v>
      </c>
      <c r="J532" t="s">
        <v>4327</v>
      </c>
      <c r="K532">
        <v>8600000</v>
      </c>
      <c r="L532">
        <v>9200000</v>
      </c>
      <c r="M532">
        <v>25</v>
      </c>
      <c r="N532" t="s">
        <v>4275</v>
      </c>
      <c r="O532">
        <v>89.1</v>
      </c>
      <c r="P532" t="s">
        <v>5015</v>
      </c>
    </row>
    <row r="533" spans="1:16" x14ac:dyDescent="0.3">
      <c r="A533" t="s">
        <v>4172</v>
      </c>
      <c r="B533">
        <v>2025</v>
      </c>
      <c r="C533" t="s">
        <v>163</v>
      </c>
      <c r="D533">
        <v>7</v>
      </c>
      <c r="E533" t="s">
        <v>4277</v>
      </c>
      <c r="F533" t="s">
        <v>4172</v>
      </c>
      <c r="G533">
        <v>10200</v>
      </c>
      <c r="H533" t="s">
        <v>4180</v>
      </c>
      <c r="I533">
        <v>17500000</v>
      </c>
      <c r="J533" t="s">
        <v>4327</v>
      </c>
      <c r="K533">
        <v>16900000</v>
      </c>
      <c r="L533">
        <v>18200000</v>
      </c>
      <c r="M533">
        <v>4</v>
      </c>
      <c r="N533" t="s">
        <v>4248</v>
      </c>
      <c r="O533">
        <v>89</v>
      </c>
      <c r="P533" t="s">
        <v>7285</v>
      </c>
    </row>
    <row r="534" spans="1:16" x14ac:dyDescent="0.3">
      <c r="A534" t="s">
        <v>5016</v>
      </c>
      <c r="B534">
        <v>2024</v>
      </c>
      <c r="C534" t="s">
        <v>62</v>
      </c>
      <c r="D534">
        <v>2008</v>
      </c>
      <c r="E534" t="s">
        <v>4344</v>
      </c>
      <c r="F534" t="s">
        <v>143</v>
      </c>
      <c r="G534">
        <v>32000</v>
      </c>
      <c r="H534" t="s">
        <v>4180</v>
      </c>
      <c r="I534">
        <v>14300000</v>
      </c>
      <c r="J534" t="s">
        <v>4327</v>
      </c>
      <c r="K534">
        <v>13700000</v>
      </c>
      <c r="L534">
        <v>14900000</v>
      </c>
      <c r="M534">
        <v>47</v>
      </c>
      <c r="N534" t="s">
        <v>4272</v>
      </c>
      <c r="O534">
        <v>70.5</v>
      </c>
      <c r="P534" t="s">
        <v>5017</v>
      </c>
    </row>
    <row r="535" spans="1:16" x14ac:dyDescent="0.3">
      <c r="A535" t="s">
        <v>5018</v>
      </c>
      <c r="B535">
        <v>2026</v>
      </c>
      <c r="C535" t="s">
        <v>4031</v>
      </c>
      <c r="D535" t="s">
        <v>5019</v>
      </c>
      <c r="E535" t="s">
        <v>5020</v>
      </c>
      <c r="F535" t="s">
        <v>4172</v>
      </c>
      <c r="G535">
        <v>8500</v>
      </c>
      <c r="H535" t="s">
        <v>4180</v>
      </c>
      <c r="I535">
        <v>13900000</v>
      </c>
      <c r="J535" t="s">
        <v>4327</v>
      </c>
      <c r="K535">
        <v>13000000</v>
      </c>
      <c r="L535">
        <v>14800000</v>
      </c>
      <c r="M535">
        <v>3</v>
      </c>
      <c r="N535" t="s">
        <v>4176</v>
      </c>
      <c r="O535">
        <v>95</v>
      </c>
      <c r="P535" t="s">
        <v>7286</v>
      </c>
    </row>
    <row r="536" spans="1:16" x14ac:dyDescent="0.3">
      <c r="A536" t="s">
        <v>5021</v>
      </c>
      <c r="B536">
        <v>2021</v>
      </c>
      <c r="C536" t="s">
        <v>36</v>
      </c>
      <c r="D536" t="s">
        <v>4775</v>
      </c>
      <c r="E536" t="s">
        <v>5022</v>
      </c>
      <c r="F536" t="s">
        <v>161</v>
      </c>
      <c r="G536">
        <v>42584</v>
      </c>
      <c r="H536" t="s">
        <v>4180</v>
      </c>
      <c r="I536">
        <v>12300000</v>
      </c>
      <c r="J536" t="s">
        <v>4327</v>
      </c>
      <c r="K536">
        <v>11900000</v>
      </c>
      <c r="L536">
        <v>12700000</v>
      </c>
      <c r="M536">
        <v>19</v>
      </c>
      <c r="N536" t="s">
        <v>4248</v>
      </c>
      <c r="O536">
        <v>76.900000000000006</v>
      </c>
      <c r="P536" t="s">
        <v>7287</v>
      </c>
    </row>
    <row r="537" spans="1:16" x14ac:dyDescent="0.3">
      <c r="A537" t="s">
        <v>5023</v>
      </c>
      <c r="B537">
        <v>2024</v>
      </c>
      <c r="C537" t="s">
        <v>188</v>
      </c>
      <c r="D537" t="s">
        <v>5024</v>
      </c>
      <c r="E537" t="s">
        <v>5025</v>
      </c>
      <c r="F537" t="s">
        <v>143</v>
      </c>
      <c r="G537">
        <v>32000</v>
      </c>
      <c r="H537" t="s">
        <v>4180</v>
      </c>
      <c r="I537">
        <v>11500000</v>
      </c>
      <c r="J537" t="s">
        <v>4327</v>
      </c>
      <c r="K537">
        <v>11100000</v>
      </c>
      <c r="L537">
        <v>11900000</v>
      </c>
      <c r="M537">
        <v>25</v>
      </c>
      <c r="N537" t="s">
        <v>4382</v>
      </c>
      <c r="O537">
        <v>85.2</v>
      </c>
      <c r="P537" t="s">
        <v>7288</v>
      </c>
    </row>
    <row r="538" spans="1:16" x14ac:dyDescent="0.3">
      <c r="A538" t="s">
        <v>5026</v>
      </c>
      <c r="B538">
        <v>2022</v>
      </c>
      <c r="C538" t="s">
        <v>108</v>
      </c>
      <c r="D538" t="s">
        <v>4477</v>
      </c>
      <c r="E538" t="s">
        <v>5027</v>
      </c>
      <c r="F538" t="s">
        <v>143</v>
      </c>
      <c r="G538">
        <v>42500</v>
      </c>
      <c r="H538" t="s">
        <v>4180</v>
      </c>
      <c r="I538">
        <v>10100000</v>
      </c>
      <c r="J538" t="s">
        <v>4327</v>
      </c>
      <c r="K538">
        <v>9700000</v>
      </c>
      <c r="L538">
        <v>10500000</v>
      </c>
      <c r="M538">
        <v>24</v>
      </c>
      <c r="N538" t="s">
        <v>4382</v>
      </c>
      <c r="O538">
        <v>78.400000000000006</v>
      </c>
      <c r="P538" t="s">
        <v>7289</v>
      </c>
    </row>
    <row r="539" spans="1:16" x14ac:dyDescent="0.3">
      <c r="A539" t="s">
        <v>318</v>
      </c>
      <c r="B539">
        <v>2020</v>
      </c>
      <c r="C539" t="s">
        <v>24</v>
      </c>
      <c r="D539" t="s">
        <v>4467</v>
      </c>
      <c r="E539" t="s">
        <v>4468</v>
      </c>
      <c r="F539" t="s">
        <v>43</v>
      </c>
      <c r="G539">
        <v>98000</v>
      </c>
      <c r="H539" t="s">
        <v>4180</v>
      </c>
      <c r="I539">
        <v>43200000</v>
      </c>
      <c r="J539" t="s">
        <v>4327</v>
      </c>
      <c r="K539">
        <v>41400000</v>
      </c>
      <c r="L539">
        <v>45000000</v>
      </c>
      <c r="M539">
        <v>20</v>
      </c>
      <c r="N539" t="s">
        <v>5819</v>
      </c>
      <c r="O539">
        <v>80.099999999999994</v>
      </c>
      <c r="P539" t="s">
        <v>7290</v>
      </c>
    </row>
    <row r="540" spans="1:16" x14ac:dyDescent="0.3">
      <c r="A540" t="s">
        <v>5028</v>
      </c>
      <c r="B540">
        <v>2020</v>
      </c>
      <c r="C540" t="s">
        <v>24</v>
      </c>
      <c r="D540" t="s">
        <v>4393</v>
      </c>
      <c r="E540" t="s">
        <v>5029</v>
      </c>
      <c r="F540" t="s">
        <v>60</v>
      </c>
      <c r="G540">
        <v>67000</v>
      </c>
      <c r="H540" t="s">
        <v>4180</v>
      </c>
      <c r="I540">
        <v>10100000</v>
      </c>
      <c r="J540" t="s">
        <v>4327</v>
      </c>
      <c r="K540">
        <v>9400000</v>
      </c>
      <c r="L540">
        <v>10800000</v>
      </c>
      <c r="M540">
        <v>4</v>
      </c>
      <c r="N540" t="s">
        <v>4248</v>
      </c>
      <c r="O540">
        <v>80.5</v>
      </c>
      <c r="P540" t="s">
        <v>7291</v>
      </c>
    </row>
    <row r="541" spans="1:16" x14ac:dyDescent="0.3">
      <c r="A541" t="s">
        <v>5030</v>
      </c>
      <c r="B541">
        <v>2023</v>
      </c>
      <c r="C541" t="s">
        <v>4184</v>
      </c>
      <c r="D541" t="s">
        <v>4952</v>
      </c>
      <c r="E541" t="s">
        <v>4953</v>
      </c>
      <c r="F541" t="s">
        <v>94</v>
      </c>
      <c r="G541">
        <v>31000</v>
      </c>
      <c r="H541" t="s">
        <v>4180</v>
      </c>
      <c r="I541">
        <v>16400000</v>
      </c>
      <c r="J541" t="s">
        <v>4327</v>
      </c>
      <c r="K541">
        <v>15800000</v>
      </c>
      <c r="L541">
        <v>16900000</v>
      </c>
      <c r="M541">
        <v>5</v>
      </c>
      <c r="N541" t="s">
        <v>4290</v>
      </c>
      <c r="O541">
        <v>81.599999999999994</v>
      </c>
      <c r="P541" t="s">
        <v>7292</v>
      </c>
    </row>
    <row r="542" spans="1:16" x14ac:dyDescent="0.3">
      <c r="A542" t="s">
        <v>5031</v>
      </c>
      <c r="B542">
        <v>2022</v>
      </c>
      <c r="C542" t="s">
        <v>41</v>
      </c>
      <c r="D542" t="s">
        <v>5032</v>
      </c>
      <c r="E542" t="s">
        <v>5033</v>
      </c>
      <c r="F542" t="s">
        <v>4172</v>
      </c>
      <c r="G542">
        <v>84000</v>
      </c>
      <c r="H542" t="s">
        <v>4180</v>
      </c>
      <c r="I542">
        <v>11700000</v>
      </c>
      <c r="J542" t="s">
        <v>4327</v>
      </c>
      <c r="K542">
        <v>10800000</v>
      </c>
      <c r="L542">
        <v>12600000</v>
      </c>
      <c r="M542">
        <v>2</v>
      </c>
      <c r="N542" t="s">
        <v>4257</v>
      </c>
      <c r="O542">
        <v>67.599999999999994</v>
      </c>
      <c r="P542" t="s">
        <v>7293</v>
      </c>
    </row>
    <row r="543" spans="1:16" x14ac:dyDescent="0.3">
      <c r="A543" t="s">
        <v>5034</v>
      </c>
      <c r="B543">
        <v>2019</v>
      </c>
      <c r="C543" t="s">
        <v>92</v>
      </c>
      <c r="D543" t="s">
        <v>5035</v>
      </c>
      <c r="E543" t="s">
        <v>5036</v>
      </c>
      <c r="F543" t="s">
        <v>60</v>
      </c>
      <c r="G543">
        <v>74939</v>
      </c>
      <c r="H543" t="s">
        <v>4180</v>
      </c>
      <c r="I543">
        <v>6900000</v>
      </c>
      <c r="J543" t="s">
        <v>4327</v>
      </c>
      <c r="K543">
        <v>6640000</v>
      </c>
      <c r="L543">
        <v>7160000</v>
      </c>
      <c r="M543">
        <v>14</v>
      </c>
      <c r="N543" t="s">
        <v>4219</v>
      </c>
      <c r="O543">
        <v>81.2</v>
      </c>
      <c r="P543" t="s">
        <v>7294</v>
      </c>
    </row>
    <row r="544" spans="1:16" x14ac:dyDescent="0.3">
      <c r="A544" t="s">
        <v>5037</v>
      </c>
      <c r="B544">
        <v>2023</v>
      </c>
      <c r="C544" t="s">
        <v>89</v>
      </c>
      <c r="D544" t="s">
        <v>4380</v>
      </c>
      <c r="E544" t="s">
        <v>5009</v>
      </c>
      <c r="F544" t="s">
        <v>173</v>
      </c>
      <c r="G544">
        <v>5060</v>
      </c>
      <c r="H544" t="s">
        <v>4180</v>
      </c>
      <c r="I544">
        <v>7860000</v>
      </c>
      <c r="J544" t="s">
        <v>4327</v>
      </c>
      <c r="K544">
        <v>7590000</v>
      </c>
      <c r="L544">
        <v>8100000</v>
      </c>
      <c r="M544">
        <v>49</v>
      </c>
      <c r="N544" t="s">
        <v>4425</v>
      </c>
      <c r="O544">
        <v>92.6</v>
      </c>
      <c r="P544" t="s">
        <v>7295</v>
      </c>
    </row>
    <row r="545" spans="1:16" x14ac:dyDescent="0.3">
      <c r="A545" t="s">
        <v>5038</v>
      </c>
      <c r="B545">
        <v>2024</v>
      </c>
      <c r="C545" t="s">
        <v>166</v>
      </c>
      <c r="D545" t="s">
        <v>5005</v>
      </c>
      <c r="E545" t="s">
        <v>5039</v>
      </c>
      <c r="F545" t="s">
        <v>43</v>
      </c>
      <c r="G545">
        <v>10000</v>
      </c>
      <c r="H545" t="s">
        <v>4180</v>
      </c>
      <c r="I545">
        <v>33600000</v>
      </c>
      <c r="J545" t="s">
        <v>4327</v>
      </c>
      <c r="K545">
        <v>32400000</v>
      </c>
      <c r="L545">
        <v>34700000</v>
      </c>
      <c r="M545" t="s">
        <v>4175</v>
      </c>
      <c r="N545" t="s">
        <v>4226</v>
      </c>
      <c r="O545">
        <v>86.2</v>
      </c>
      <c r="P545" t="s">
        <v>7296</v>
      </c>
    </row>
    <row r="546" spans="1:16" x14ac:dyDescent="0.3">
      <c r="A546" t="s">
        <v>5040</v>
      </c>
      <c r="B546">
        <v>2021</v>
      </c>
      <c r="C546" t="s">
        <v>131</v>
      </c>
      <c r="D546" t="s">
        <v>5041</v>
      </c>
      <c r="E546" t="s">
        <v>5042</v>
      </c>
      <c r="F546" t="s">
        <v>161</v>
      </c>
      <c r="G546">
        <v>64000</v>
      </c>
      <c r="H546" t="s">
        <v>4180</v>
      </c>
      <c r="I546">
        <v>20700000</v>
      </c>
      <c r="J546" t="s">
        <v>4327</v>
      </c>
      <c r="K546">
        <v>19300000</v>
      </c>
      <c r="L546">
        <v>22100000</v>
      </c>
      <c r="M546">
        <v>5</v>
      </c>
      <c r="N546" t="s">
        <v>4260</v>
      </c>
      <c r="O546">
        <v>86.3</v>
      </c>
      <c r="P546" t="s">
        <v>7297</v>
      </c>
    </row>
    <row r="547" spans="1:16" x14ac:dyDescent="0.3">
      <c r="A547" t="s">
        <v>5043</v>
      </c>
      <c r="B547">
        <v>2020</v>
      </c>
      <c r="C547" t="s">
        <v>154</v>
      </c>
      <c r="D547" t="s">
        <v>4483</v>
      </c>
      <c r="E547" t="s">
        <v>5044</v>
      </c>
      <c r="F547" t="s">
        <v>143</v>
      </c>
      <c r="G547">
        <v>37000</v>
      </c>
      <c r="H547" t="s">
        <v>4180</v>
      </c>
      <c r="I547">
        <v>11000000</v>
      </c>
      <c r="J547" t="s">
        <v>4327</v>
      </c>
      <c r="K547">
        <v>10600000</v>
      </c>
      <c r="L547">
        <v>11400000</v>
      </c>
      <c r="M547">
        <v>11</v>
      </c>
      <c r="N547" t="s">
        <v>4260</v>
      </c>
      <c r="O547">
        <v>88.1</v>
      </c>
      <c r="P547" t="s">
        <v>7298</v>
      </c>
    </row>
    <row r="548" spans="1:16" x14ac:dyDescent="0.3">
      <c r="A548" t="s">
        <v>5045</v>
      </c>
      <c r="B548">
        <v>2025</v>
      </c>
      <c r="C548" t="s">
        <v>166</v>
      </c>
      <c r="D548" t="s">
        <v>4838</v>
      </c>
      <c r="E548" t="s">
        <v>5046</v>
      </c>
      <c r="F548" t="s">
        <v>43</v>
      </c>
      <c r="G548">
        <v>24000</v>
      </c>
      <c r="H548" t="s">
        <v>4180</v>
      </c>
      <c r="I548">
        <v>18900000</v>
      </c>
      <c r="J548" t="s">
        <v>4327</v>
      </c>
      <c r="K548">
        <v>18200000</v>
      </c>
      <c r="L548">
        <v>19500000</v>
      </c>
      <c r="M548">
        <v>2</v>
      </c>
      <c r="N548" t="s">
        <v>4245</v>
      </c>
      <c r="O548">
        <v>92.7</v>
      </c>
      <c r="P548" t="s">
        <v>7299</v>
      </c>
    </row>
    <row r="549" spans="1:16" x14ac:dyDescent="0.3">
      <c r="A549" t="s">
        <v>4172</v>
      </c>
      <c r="B549">
        <v>2025</v>
      </c>
      <c r="C549" t="s">
        <v>163</v>
      </c>
      <c r="D549">
        <v>7</v>
      </c>
      <c r="E549" t="s">
        <v>4277</v>
      </c>
      <c r="F549" t="s">
        <v>4172</v>
      </c>
      <c r="G549">
        <v>10200</v>
      </c>
      <c r="H549" t="s">
        <v>4180</v>
      </c>
      <c r="I549">
        <v>17500000</v>
      </c>
      <c r="J549" t="s">
        <v>4327</v>
      </c>
      <c r="K549">
        <v>16900000</v>
      </c>
      <c r="L549">
        <v>18200000</v>
      </c>
      <c r="M549">
        <v>4</v>
      </c>
      <c r="N549" t="s">
        <v>4248</v>
      </c>
      <c r="O549">
        <v>89</v>
      </c>
      <c r="P549" t="s">
        <v>7300</v>
      </c>
    </row>
    <row r="550" spans="1:16" x14ac:dyDescent="0.3">
      <c r="A550" t="s">
        <v>5047</v>
      </c>
      <c r="B550">
        <v>2023</v>
      </c>
      <c r="C550" t="s">
        <v>62</v>
      </c>
      <c r="D550" t="s">
        <v>4446</v>
      </c>
      <c r="E550" t="s">
        <v>5048</v>
      </c>
      <c r="F550" t="s">
        <v>43</v>
      </c>
      <c r="G550">
        <v>42304</v>
      </c>
      <c r="H550" t="s">
        <v>4180</v>
      </c>
      <c r="I550">
        <v>14800000</v>
      </c>
      <c r="J550" t="s">
        <v>4327</v>
      </c>
      <c r="K550">
        <v>14300000</v>
      </c>
      <c r="L550">
        <v>15300000</v>
      </c>
      <c r="M550">
        <v>10</v>
      </c>
      <c r="N550" t="s">
        <v>4248</v>
      </c>
      <c r="O550">
        <v>66.2</v>
      </c>
      <c r="P550" t="s">
        <v>7301</v>
      </c>
    </row>
    <row r="551" spans="1:16" x14ac:dyDescent="0.3">
      <c r="A551" t="s">
        <v>4069</v>
      </c>
      <c r="B551">
        <v>2022</v>
      </c>
      <c r="C551" t="s">
        <v>182</v>
      </c>
      <c r="D551" t="s">
        <v>4518</v>
      </c>
      <c r="E551" t="s">
        <v>5049</v>
      </c>
      <c r="F551" t="s">
        <v>173</v>
      </c>
      <c r="G551">
        <v>35598</v>
      </c>
      <c r="H551" t="s">
        <v>4180</v>
      </c>
      <c r="I551">
        <v>14300000</v>
      </c>
      <c r="J551" t="s">
        <v>4327</v>
      </c>
      <c r="K551">
        <v>13400000</v>
      </c>
      <c r="L551">
        <v>15200000</v>
      </c>
      <c r="M551">
        <v>2</v>
      </c>
      <c r="N551" t="s">
        <v>4272</v>
      </c>
      <c r="O551">
        <v>69.8</v>
      </c>
      <c r="P551" t="s">
        <v>7302</v>
      </c>
    </row>
    <row r="552" spans="1:16" x14ac:dyDescent="0.3">
      <c r="A552" t="s">
        <v>1519</v>
      </c>
      <c r="B552">
        <v>2021</v>
      </c>
      <c r="C552" t="s">
        <v>4216</v>
      </c>
      <c r="D552" t="s">
        <v>5050</v>
      </c>
      <c r="E552" t="s">
        <v>5051</v>
      </c>
      <c r="F552" t="s">
        <v>143</v>
      </c>
      <c r="G552">
        <v>108000</v>
      </c>
      <c r="H552" t="s">
        <v>4180</v>
      </c>
      <c r="I552">
        <v>12400000</v>
      </c>
      <c r="J552" t="s">
        <v>4327</v>
      </c>
      <c r="K552">
        <v>11900000</v>
      </c>
      <c r="L552">
        <v>12800000</v>
      </c>
      <c r="M552">
        <v>2</v>
      </c>
      <c r="N552" t="s">
        <v>4439</v>
      </c>
      <c r="O552">
        <v>75.2</v>
      </c>
      <c r="P552" t="s">
        <v>7303</v>
      </c>
    </row>
    <row r="553" spans="1:16" x14ac:dyDescent="0.3">
      <c r="A553" t="s">
        <v>4072</v>
      </c>
      <c r="B553">
        <v>2022</v>
      </c>
      <c r="C553" t="s">
        <v>4641</v>
      </c>
      <c r="D553" t="s">
        <v>4663</v>
      </c>
      <c r="E553" t="s">
        <v>4664</v>
      </c>
      <c r="F553" t="s">
        <v>43</v>
      </c>
      <c r="G553">
        <v>9000</v>
      </c>
      <c r="H553" t="s">
        <v>4180</v>
      </c>
      <c r="I553">
        <v>5490000</v>
      </c>
      <c r="J553" t="s">
        <v>4327</v>
      </c>
      <c r="K553">
        <v>5300000</v>
      </c>
      <c r="L553">
        <v>5670000</v>
      </c>
      <c r="M553">
        <v>2</v>
      </c>
      <c r="N553" t="s">
        <v>4245</v>
      </c>
      <c r="O553">
        <v>83.3</v>
      </c>
      <c r="P553" t="s">
        <v>7304</v>
      </c>
    </row>
    <row r="554" spans="1:16" x14ac:dyDescent="0.3">
      <c r="A554" t="s">
        <v>375</v>
      </c>
      <c r="B554">
        <v>2025</v>
      </c>
      <c r="C554" t="s">
        <v>4184</v>
      </c>
      <c r="D554" t="s">
        <v>4288</v>
      </c>
      <c r="E554" t="s">
        <v>4289</v>
      </c>
      <c r="F554" t="s">
        <v>4172</v>
      </c>
      <c r="G554">
        <v>4833</v>
      </c>
      <c r="H554" t="s">
        <v>4180</v>
      </c>
      <c r="I554">
        <v>20300000</v>
      </c>
      <c r="J554" t="s">
        <v>4363</v>
      </c>
      <c r="K554">
        <v>19600000</v>
      </c>
      <c r="L554">
        <v>21000000</v>
      </c>
      <c r="M554">
        <v>17</v>
      </c>
      <c r="N554" t="s">
        <v>4248</v>
      </c>
      <c r="O554">
        <v>92.3</v>
      </c>
      <c r="P554" t="s">
        <v>4364</v>
      </c>
    </row>
    <row r="555" spans="1:16" x14ac:dyDescent="0.3">
      <c r="A555" t="s">
        <v>4040</v>
      </c>
      <c r="B555">
        <v>2026</v>
      </c>
      <c r="C555" t="s">
        <v>4184</v>
      </c>
      <c r="D555" t="s">
        <v>4365</v>
      </c>
      <c r="E555" t="s">
        <v>4366</v>
      </c>
      <c r="F555" t="s">
        <v>4172</v>
      </c>
      <c r="G555" t="s">
        <v>4172</v>
      </c>
      <c r="H555" t="s">
        <v>4180</v>
      </c>
      <c r="I555">
        <v>10800000</v>
      </c>
      <c r="J555" t="s">
        <v>4363</v>
      </c>
      <c r="K555">
        <v>10400000</v>
      </c>
      <c r="L555">
        <v>11200000</v>
      </c>
      <c r="M555" t="s">
        <v>4175</v>
      </c>
      <c r="N555" t="s">
        <v>6921</v>
      </c>
      <c r="O555">
        <v>95</v>
      </c>
      <c r="P555" t="s">
        <v>4367</v>
      </c>
    </row>
    <row r="556" spans="1:16" x14ac:dyDescent="0.3">
      <c r="A556" t="s">
        <v>365</v>
      </c>
      <c r="B556">
        <v>2025</v>
      </c>
      <c r="C556" t="s">
        <v>62</v>
      </c>
      <c r="D556" t="s">
        <v>4198</v>
      </c>
      <c r="E556" t="s">
        <v>4285</v>
      </c>
      <c r="F556" t="s">
        <v>43</v>
      </c>
      <c r="G556">
        <v>5874</v>
      </c>
      <c r="H556" t="s">
        <v>4180</v>
      </c>
      <c r="I556">
        <v>16900000</v>
      </c>
      <c r="J556" t="s">
        <v>4363</v>
      </c>
      <c r="K556">
        <v>16300000</v>
      </c>
      <c r="L556">
        <v>17500000</v>
      </c>
      <c r="M556">
        <v>17</v>
      </c>
      <c r="N556" t="s">
        <v>4260</v>
      </c>
      <c r="O556">
        <v>88.1</v>
      </c>
      <c r="P556" t="s">
        <v>4368</v>
      </c>
    </row>
    <row r="557" spans="1:16" x14ac:dyDescent="0.3">
      <c r="A557" t="s">
        <v>451</v>
      </c>
      <c r="B557">
        <v>2022</v>
      </c>
      <c r="C557" t="s">
        <v>24</v>
      </c>
      <c r="D557" t="s">
        <v>4369</v>
      </c>
      <c r="E557" t="s">
        <v>4370</v>
      </c>
      <c r="F557" t="s">
        <v>60</v>
      </c>
      <c r="G557">
        <v>61000</v>
      </c>
      <c r="H557" t="s">
        <v>4180</v>
      </c>
      <c r="I557">
        <v>29700000</v>
      </c>
      <c r="J557" t="s">
        <v>4363</v>
      </c>
      <c r="K557">
        <v>28600000</v>
      </c>
      <c r="L557">
        <v>30700000</v>
      </c>
      <c r="M557">
        <v>6</v>
      </c>
      <c r="N557" t="s">
        <v>4325</v>
      </c>
      <c r="O557">
        <v>65.7</v>
      </c>
      <c r="P557" t="s">
        <v>4371</v>
      </c>
    </row>
    <row r="558" spans="1:16" x14ac:dyDescent="0.3">
      <c r="A558" t="s">
        <v>475</v>
      </c>
      <c r="B558">
        <v>2022</v>
      </c>
      <c r="C558" t="s">
        <v>36</v>
      </c>
      <c r="D558" t="s">
        <v>4372</v>
      </c>
      <c r="E558" t="s">
        <v>4373</v>
      </c>
      <c r="F558" t="s">
        <v>143</v>
      </c>
      <c r="G558">
        <v>56415</v>
      </c>
      <c r="H558" t="s">
        <v>4180</v>
      </c>
      <c r="I558">
        <v>11600000</v>
      </c>
      <c r="J558" t="s">
        <v>4363</v>
      </c>
      <c r="K558">
        <v>11100000</v>
      </c>
      <c r="L558">
        <v>12100000</v>
      </c>
      <c r="M558" t="s">
        <v>4175</v>
      </c>
      <c r="N558" t="s">
        <v>4245</v>
      </c>
      <c r="O558">
        <v>64.5</v>
      </c>
      <c r="P558" t="s">
        <v>4374</v>
      </c>
    </row>
    <row r="559" spans="1:16" x14ac:dyDescent="0.3">
      <c r="A559" t="s">
        <v>475</v>
      </c>
      <c r="B559">
        <v>2022</v>
      </c>
      <c r="C559" t="s">
        <v>36</v>
      </c>
      <c r="D559" t="s">
        <v>4372</v>
      </c>
      <c r="E559" t="s">
        <v>4373</v>
      </c>
      <c r="F559" t="s">
        <v>143</v>
      </c>
      <c r="G559">
        <v>56415</v>
      </c>
      <c r="H559" t="s">
        <v>4180</v>
      </c>
      <c r="I559">
        <v>11600000</v>
      </c>
      <c r="J559" t="s">
        <v>4363</v>
      </c>
      <c r="K559">
        <v>11100000</v>
      </c>
      <c r="L559">
        <v>12100000</v>
      </c>
      <c r="M559" t="s">
        <v>4175</v>
      </c>
      <c r="N559" t="s">
        <v>4245</v>
      </c>
      <c r="O559">
        <v>64.5</v>
      </c>
      <c r="P559" t="s">
        <v>6922</v>
      </c>
    </row>
    <row r="560" spans="1:16" x14ac:dyDescent="0.3">
      <c r="A560" t="s">
        <v>254</v>
      </c>
      <c r="B560">
        <v>2018</v>
      </c>
      <c r="C560" t="s">
        <v>62</v>
      </c>
      <c r="D560">
        <v>3008</v>
      </c>
      <c r="E560" t="s">
        <v>4375</v>
      </c>
      <c r="F560" t="s">
        <v>143</v>
      </c>
      <c r="G560">
        <v>120000</v>
      </c>
      <c r="H560" t="s">
        <v>4180</v>
      </c>
      <c r="I560">
        <v>11800000</v>
      </c>
      <c r="J560" t="s">
        <v>4363</v>
      </c>
      <c r="K560">
        <v>11200000</v>
      </c>
      <c r="L560">
        <v>12300000</v>
      </c>
      <c r="M560">
        <v>14</v>
      </c>
      <c r="N560" t="s">
        <v>4236</v>
      </c>
      <c r="O560">
        <v>66.3</v>
      </c>
      <c r="P560" t="s">
        <v>4376</v>
      </c>
    </row>
    <row r="561" spans="1:16" x14ac:dyDescent="0.3">
      <c r="A561" t="s">
        <v>428</v>
      </c>
      <c r="B561">
        <v>2020</v>
      </c>
      <c r="C561" t="s">
        <v>4184</v>
      </c>
      <c r="D561" t="s">
        <v>4377</v>
      </c>
      <c r="E561" t="s">
        <v>4378</v>
      </c>
      <c r="F561" t="s">
        <v>43</v>
      </c>
      <c r="G561">
        <v>101000</v>
      </c>
      <c r="H561" t="s">
        <v>4180</v>
      </c>
      <c r="I561">
        <v>17700000</v>
      </c>
      <c r="J561" t="s">
        <v>4363</v>
      </c>
      <c r="K561">
        <v>17100000</v>
      </c>
      <c r="L561">
        <v>18400000</v>
      </c>
      <c r="M561" t="s">
        <v>4175</v>
      </c>
      <c r="N561" t="s">
        <v>4181</v>
      </c>
      <c r="O561">
        <v>70.8</v>
      </c>
      <c r="P561" t="s">
        <v>4379</v>
      </c>
    </row>
    <row r="562" spans="1:16" x14ac:dyDescent="0.3">
      <c r="A562" t="s">
        <v>197</v>
      </c>
      <c r="B562">
        <v>2021</v>
      </c>
      <c r="C562" t="s">
        <v>89</v>
      </c>
      <c r="D562" t="s">
        <v>4380</v>
      </c>
      <c r="E562" t="s">
        <v>4381</v>
      </c>
      <c r="F562" t="s">
        <v>94</v>
      </c>
      <c r="G562">
        <v>56000</v>
      </c>
      <c r="H562" t="s">
        <v>4180</v>
      </c>
      <c r="I562">
        <v>7320000</v>
      </c>
      <c r="J562" t="s">
        <v>4363</v>
      </c>
      <c r="K562">
        <v>7060000</v>
      </c>
      <c r="L562">
        <v>7590000</v>
      </c>
      <c r="M562">
        <v>34</v>
      </c>
      <c r="N562" t="s">
        <v>4382</v>
      </c>
      <c r="O562">
        <v>82.3</v>
      </c>
      <c r="P562" t="s">
        <v>4383</v>
      </c>
    </row>
    <row r="563" spans="1:16" x14ac:dyDescent="0.3">
      <c r="A563" t="s">
        <v>91</v>
      </c>
      <c r="B563">
        <v>2017</v>
      </c>
      <c r="C563" t="s">
        <v>92</v>
      </c>
      <c r="D563" t="s">
        <v>4384</v>
      </c>
      <c r="E563" t="s">
        <v>4385</v>
      </c>
      <c r="F563" t="s">
        <v>94</v>
      </c>
      <c r="G563">
        <v>75000</v>
      </c>
      <c r="H563" t="s">
        <v>4180</v>
      </c>
      <c r="I563">
        <v>9100000</v>
      </c>
      <c r="J563" t="s">
        <v>4363</v>
      </c>
      <c r="K563">
        <v>8400000</v>
      </c>
      <c r="L563">
        <v>9800000</v>
      </c>
      <c r="M563">
        <v>8</v>
      </c>
      <c r="N563" t="s">
        <v>4200</v>
      </c>
      <c r="O563">
        <v>57.4</v>
      </c>
      <c r="P563" t="s">
        <v>4386</v>
      </c>
    </row>
    <row r="564" spans="1:16" x14ac:dyDescent="0.3">
      <c r="A564" t="s">
        <v>290</v>
      </c>
      <c r="B564">
        <v>2023</v>
      </c>
      <c r="C564" t="s">
        <v>62</v>
      </c>
      <c r="D564" t="s">
        <v>4207</v>
      </c>
      <c r="E564" t="s">
        <v>4387</v>
      </c>
      <c r="F564" t="s">
        <v>60</v>
      </c>
      <c r="G564">
        <v>25000</v>
      </c>
      <c r="H564" t="s">
        <v>4180</v>
      </c>
      <c r="I564">
        <v>18500000</v>
      </c>
      <c r="J564" t="s">
        <v>4363</v>
      </c>
      <c r="K564">
        <v>17800000</v>
      </c>
      <c r="L564">
        <v>19100000</v>
      </c>
      <c r="M564">
        <v>21</v>
      </c>
      <c r="N564" t="s">
        <v>4388</v>
      </c>
      <c r="O564">
        <v>72.900000000000006</v>
      </c>
      <c r="P564" t="s">
        <v>4389</v>
      </c>
    </row>
    <row r="565" spans="1:16" x14ac:dyDescent="0.3">
      <c r="A565" t="s">
        <v>277</v>
      </c>
      <c r="B565">
        <v>2025</v>
      </c>
      <c r="C565" t="s">
        <v>62</v>
      </c>
      <c r="D565" t="s">
        <v>4390</v>
      </c>
      <c r="E565" t="s">
        <v>4391</v>
      </c>
      <c r="F565" t="s">
        <v>4172</v>
      </c>
      <c r="G565">
        <v>8500</v>
      </c>
      <c r="H565" t="s">
        <v>4180</v>
      </c>
      <c r="I565">
        <v>28400000</v>
      </c>
      <c r="J565" t="s">
        <v>4363</v>
      </c>
      <c r="K565">
        <v>27400000</v>
      </c>
      <c r="L565">
        <v>29400000</v>
      </c>
      <c r="M565">
        <v>11</v>
      </c>
      <c r="N565" t="s">
        <v>4333</v>
      </c>
      <c r="O565">
        <v>82.3</v>
      </c>
      <c r="P565" t="s">
        <v>4392</v>
      </c>
    </row>
    <row r="566" spans="1:16" x14ac:dyDescent="0.3">
      <c r="A566" t="s">
        <v>279</v>
      </c>
      <c r="B566">
        <v>2020</v>
      </c>
      <c r="C566" t="s">
        <v>24</v>
      </c>
      <c r="D566" t="s">
        <v>4393</v>
      </c>
      <c r="E566" t="s">
        <v>6923</v>
      </c>
      <c r="F566" t="s">
        <v>60</v>
      </c>
      <c r="G566">
        <v>95000</v>
      </c>
      <c r="H566" t="s">
        <v>4180</v>
      </c>
      <c r="I566">
        <v>8000000</v>
      </c>
      <c r="J566" t="s">
        <v>4363</v>
      </c>
      <c r="K566">
        <v>7660000</v>
      </c>
      <c r="L566">
        <v>8400000</v>
      </c>
      <c r="M566">
        <v>8</v>
      </c>
      <c r="N566" t="s">
        <v>4187</v>
      </c>
      <c r="O566">
        <v>78.5</v>
      </c>
      <c r="P566" t="s">
        <v>4394</v>
      </c>
    </row>
    <row r="567" spans="1:16" x14ac:dyDescent="0.3">
      <c r="A567" t="s">
        <v>179</v>
      </c>
      <c r="B567">
        <v>2013</v>
      </c>
      <c r="C567" t="s">
        <v>154</v>
      </c>
      <c r="D567" t="s">
        <v>4395</v>
      </c>
      <c r="E567" t="s">
        <v>4396</v>
      </c>
      <c r="F567" t="s">
        <v>143</v>
      </c>
      <c r="G567">
        <v>160000</v>
      </c>
      <c r="H567" t="s">
        <v>4180</v>
      </c>
      <c r="I567">
        <v>11600000</v>
      </c>
      <c r="J567" t="s">
        <v>4363</v>
      </c>
      <c r="K567">
        <v>11000000</v>
      </c>
      <c r="L567">
        <v>12200000</v>
      </c>
      <c r="M567" t="s">
        <v>4175</v>
      </c>
      <c r="N567" t="s">
        <v>4187</v>
      </c>
      <c r="O567">
        <v>46.4</v>
      </c>
      <c r="P567" t="s">
        <v>4397</v>
      </c>
    </row>
    <row r="568" spans="1:16" x14ac:dyDescent="0.3">
      <c r="A568" t="s">
        <v>124</v>
      </c>
      <c r="B568">
        <v>2023</v>
      </c>
      <c r="C568" t="s">
        <v>62</v>
      </c>
      <c r="D568" t="s">
        <v>4207</v>
      </c>
      <c r="E568" t="s">
        <v>4398</v>
      </c>
      <c r="F568" t="s">
        <v>143</v>
      </c>
      <c r="G568">
        <v>60400</v>
      </c>
      <c r="H568" t="s">
        <v>4180</v>
      </c>
      <c r="I568">
        <v>17400000</v>
      </c>
      <c r="J568" t="s">
        <v>4363</v>
      </c>
      <c r="K568">
        <v>16500000</v>
      </c>
      <c r="L568">
        <v>18200000</v>
      </c>
      <c r="M568">
        <v>27</v>
      </c>
      <c r="N568" t="s">
        <v>4257</v>
      </c>
      <c r="O568">
        <v>71</v>
      </c>
      <c r="P568" t="s">
        <v>4399</v>
      </c>
    </row>
    <row r="569" spans="1:16" x14ac:dyDescent="0.3">
      <c r="A569" t="s">
        <v>90</v>
      </c>
      <c r="B569">
        <v>2024</v>
      </c>
      <c r="C569" t="s">
        <v>36</v>
      </c>
      <c r="D569" t="s">
        <v>4400</v>
      </c>
      <c r="E569" t="s">
        <v>4401</v>
      </c>
      <c r="F569" t="s">
        <v>43</v>
      </c>
      <c r="G569">
        <v>14000</v>
      </c>
      <c r="H569" t="s">
        <v>4180</v>
      </c>
      <c r="I569">
        <v>8400000</v>
      </c>
      <c r="J569" t="s">
        <v>4363</v>
      </c>
      <c r="K569">
        <v>8100000</v>
      </c>
      <c r="L569">
        <v>8700000</v>
      </c>
      <c r="M569">
        <v>11</v>
      </c>
      <c r="N569" t="s">
        <v>4402</v>
      </c>
      <c r="O569">
        <v>88.5</v>
      </c>
      <c r="P569" t="s">
        <v>4403</v>
      </c>
    </row>
    <row r="570" spans="1:16" x14ac:dyDescent="0.3">
      <c r="A570" t="s">
        <v>203</v>
      </c>
      <c r="B570">
        <v>2025</v>
      </c>
      <c r="C570" t="s">
        <v>163</v>
      </c>
      <c r="D570">
        <v>7</v>
      </c>
      <c r="E570" t="s">
        <v>4277</v>
      </c>
      <c r="F570" t="s">
        <v>4172</v>
      </c>
      <c r="G570">
        <v>6119</v>
      </c>
      <c r="H570" t="s">
        <v>4180</v>
      </c>
      <c r="I570">
        <v>17500000</v>
      </c>
      <c r="J570" t="s">
        <v>4363</v>
      </c>
      <c r="K570">
        <v>16900000</v>
      </c>
      <c r="L570">
        <v>18100000</v>
      </c>
      <c r="M570">
        <v>3</v>
      </c>
      <c r="N570" t="s">
        <v>4248</v>
      </c>
      <c r="O570">
        <v>89</v>
      </c>
      <c r="P570" t="s">
        <v>4404</v>
      </c>
    </row>
    <row r="571" spans="1:16" x14ac:dyDescent="0.3">
      <c r="A571" t="s">
        <v>299</v>
      </c>
      <c r="B571">
        <v>2024</v>
      </c>
      <c r="C571" t="s">
        <v>24</v>
      </c>
      <c r="D571" t="s">
        <v>4405</v>
      </c>
      <c r="E571" t="s">
        <v>4406</v>
      </c>
      <c r="F571" t="s">
        <v>43</v>
      </c>
      <c r="G571">
        <v>54774</v>
      </c>
      <c r="H571" t="s">
        <v>4180</v>
      </c>
      <c r="I571">
        <v>36700000</v>
      </c>
      <c r="J571" t="s">
        <v>4363</v>
      </c>
      <c r="K571">
        <v>35400000</v>
      </c>
      <c r="L571">
        <v>38100000</v>
      </c>
      <c r="M571">
        <v>25</v>
      </c>
      <c r="N571" t="s">
        <v>4407</v>
      </c>
      <c r="O571">
        <v>74.2</v>
      </c>
      <c r="P571" t="s">
        <v>4408</v>
      </c>
    </row>
    <row r="572" spans="1:16" x14ac:dyDescent="0.3">
      <c r="A572" t="s">
        <v>326</v>
      </c>
      <c r="B572">
        <v>2022</v>
      </c>
      <c r="C572" t="s">
        <v>62</v>
      </c>
      <c r="D572" t="s">
        <v>4232</v>
      </c>
      <c r="E572" t="s">
        <v>4409</v>
      </c>
      <c r="F572" t="s">
        <v>43</v>
      </c>
      <c r="G572">
        <v>43200</v>
      </c>
      <c r="H572" t="s">
        <v>4180</v>
      </c>
      <c r="I572">
        <v>9500000</v>
      </c>
      <c r="J572" t="s">
        <v>4363</v>
      </c>
      <c r="K572">
        <v>9100000</v>
      </c>
      <c r="L572">
        <v>9900000</v>
      </c>
      <c r="M572">
        <v>33</v>
      </c>
      <c r="N572" t="s">
        <v>4275</v>
      </c>
      <c r="O572">
        <v>72.599999999999994</v>
      </c>
      <c r="P572" t="s">
        <v>4410</v>
      </c>
    </row>
    <row r="573" spans="1:16" x14ac:dyDescent="0.3">
      <c r="A573" t="s">
        <v>220</v>
      </c>
      <c r="B573">
        <v>2022</v>
      </c>
      <c r="C573" t="s">
        <v>85</v>
      </c>
      <c r="D573" t="s">
        <v>4411</v>
      </c>
      <c r="E573" t="s">
        <v>4412</v>
      </c>
      <c r="F573" t="s">
        <v>143</v>
      </c>
      <c r="G573">
        <v>39257</v>
      </c>
      <c r="H573" t="s">
        <v>4180</v>
      </c>
      <c r="I573">
        <v>10400000</v>
      </c>
      <c r="J573" t="s">
        <v>4363</v>
      </c>
      <c r="K573">
        <v>10100000</v>
      </c>
      <c r="L573">
        <v>10800000</v>
      </c>
      <c r="M573">
        <v>6</v>
      </c>
      <c r="N573" t="s">
        <v>4275</v>
      </c>
      <c r="O573">
        <v>72.8</v>
      </c>
      <c r="P573" t="s">
        <v>4413</v>
      </c>
    </row>
    <row r="574" spans="1:16" x14ac:dyDescent="0.3">
      <c r="A574" t="s">
        <v>825</v>
      </c>
      <c r="B574">
        <v>2023</v>
      </c>
      <c r="C574" t="s">
        <v>137</v>
      </c>
      <c r="D574" t="s">
        <v>4194</v>
      </c>
      <c r="E574" t="s">
        <v>4414</v>
      </c>
      <c r="F574" t="s">
        <v>143</v>
      </c>
      <c r="G574">
        <v>118000</v>
      </c>
      <c r="H574" t="s">
        <v>4180</v>
      </c>
      <c r="I574">
        <v>22200000</v>
      </c>
      <c r="J574" t="s">
        <v>4363</v>
      </c>
      <c r="K574">
        <v>20700000</v>
      </c>
      <c r="L574">
        <v>23700000</v>
      </c>
      <c r="M574">
        <v>18</v>
      </c>
      <c r="N574" t="s">
        <v>4325</v>
      </c>
      <c r="O574">
        <v>55.8</v>
      </c>
      <c r="P574" t="s">
        <v>4415</v>
      </c>
    </row>
    <row r="575" spans="1:16" x14ac:dyDescent="0.3">
      <c r="A575" t="s">
        <v>434</v>
      </c>
      <c r="B575">
        <v>2023</v>
      </c>
      <c r="C575" t="s">
        <v>36</v>
      </c>
      <c r="D575" t="s">
        <v>4400</v>
      </c>
      <c r="E575" t="s">
        <v>4416</v>
      </c>
      <c r="F575" t="s">
        <v>143</v>
      </c>
      <c r="G575">
        <v>90000</v>
      </c>
      <c r="H575" t="s">
        <v>4180</v>
      </c>
      <c r="I575">
        <v>9000000</v>
      </c>
      <c r="J575" t="s">
        <v>4363</v>
      </c>
      <c r="K575">
        <v>8700000</v>
      </c>
      <c r="L575">
        <v>9300000</v>
      </c>
      <c r="M575">
        <v>16</v>
      </c>
      <c r="N575" t="s">
        <v>4417</v>
      </c>
      <c r="O575">
        <v>69.3</v>
      </c>
      <c r="P575" t="s">
        <v>4418</v>
      </c>
    </row>
    <row r="576" spans="1:16" x14ac:dyDescent="0.3">
      <c r="A576" t="s">
        <v>53</v>
      </c>
      <c r="B576">
        <v>2023</v>
      </c>
      <c r="C576" t="s">
        <v>4269</v>
      </c>
      <c r="D576" t="s">
        <v>4419</v>
      </c>
      <c r="E576" t="s">
        <v>4420</v>
      </c>
      <c r="F576" t="s">
        <v>143</v>
      </c>
      <c r="G576">
        <v>49906</v>
      </c>
      <c r="H576" t="s">
        <v>4180</v>
      </c>
      <c r="I576">
        <v>17100000</v>
      </c>
      <c r="J576" t="s">
        <v>4363</v>
      </c>
      <c r="K576">
        <v>16500000</v>
      </c>
      <c r="L576">
        <v>17700000</v>
      </c>
      <c r="M576">
        <v>10</v>
      </c>
      <c r="N576" t="s">
        <v>4192</v>
      </c>
      <c r="O576">
        <v>57</v>
      </c>
      <c r="P576" t="s">
        <v>4421</v>
      </c>
    </row>
    <row r="577" spans="1:16" x14ac:dyDescent="0.3">
      <c r="A577" t="s">
        <v>337</v>
      </c>
      <c r="B577">
        <v>2024</v>
      </c>
      <c r="C577" t="s">
        <v>62</v>
      </c>
      <c r="D577">
        <v>3008</v>
      </c>
      <c r="E577" t="s">
        <v>4259</v>
      </c>
      <c r="F577" t="s">
        <v>143</v>
      </c>
      <c r="G577">
        <v>53000</v>
      </c>
      <c r="H577" t="s">
        <v>4180</v>
      </c>
      <c r="I577">
        <v>16100000</v>
      </c>
      <c r="J577" t="s">
        <v>4363</v>
      </c>
      <c r="K577">
        <v>15500000</v>
      </c>
      <c r="L577">
        <v>16700000</v>
      </c>
      <c r="M577">
        <v>31</v>
      </c>
      <c r="N577" t="s">
        <v>4260</v>
      </c>
      <c r="O577">
        <v>70.7</v>
      </c>
      <c r="P577" t="s">
        <v>4422</v>
      </c>
    </row>
    <row r="578" spans="1:16" x14ac:dyDescent="0.3">
      <c r="A578" t="s">
        <v>171</v>
      </c>
      <c r="B578">
        <v>2020</v>
      </c>
      <c r="C578" t="s">
        <v>89</v>
      </c>
      <c r="D578" t="s">
        <v>4423</v>
      </c>
      <c r="E578" t="s">
        <v>4424</v>
      </c>
      <c r="F578" t="s">
        <v>173</v>
      </c>
      <c r="G578">
        <v>60000</v>
      </c>
      <c r="H578" t="s">
        <v>4180</v>
      </c>
      <c r="I578">
        <v>8100000</v>
      </c>
      <c r="J578" t="s">
        <v>4363</v>
      </c>
      <c r="K578">
        <v>7810000</v>
      </c>
      <c r="L578">
        <v>8400000</v>
      </c>
      <c r="M578">
        <v>6</v>
      </c>
      <c r="N578" t="s">
        <v>4425</v>
      </c>
      <c r="O578">
        <v>87</v>
      </c>
      <c r="P578" t="s">
        <v>4426</v>
      </c>
    </row>
    <row r="579" spans="1:16" x14ac:dyDescent="0.3">
      <c r="A579" t="s">
        <v>103</v>
      </c>
      <c r="B579">
        <v>2019</v>
      </c>
      <c r="C579" t="s">
        <v>36</v>
      </c>
      <c r="D579" t="s">
        <v>4427</v>
      </c>
      <c r="E579" t="s">
        <v>4428</v>
      </c>
      <c r="F579" t="s">
        <v>173</v>
      </c>
      <c r="G579">
        <v>67000</v>
      </c>
      <c r="H579" t="s">
        <v>4180</v>
      </c>
      <c r="I579">
        <v>6880000</v>
      </c>
      <c r="J579" t="s">
        <v>4363</v>
      </c>
      <c r="K579">
        <v>6580000</v>
      </c>
      <c r="L579">
        <v>7180000</v>
      </c>
      <c r="M579">
        <v>7</v>
      </c>
      <c r="N579" t="s">
        <v>4275</v>
      </c>
      <c r="O579">
        <v>88.3</v>
      </c>
      <c r="P579" t="s">
        <v>4429</v>
      </c>
    </row>
    <row r="580" spans="1:16" x14ac:dyDescent="0.3">
      <c r="A580" t="s">
        <v>117</v>
      </c>
      <c r="B580">
        <v>2023</v>
      </c>
      <c r="C580" t="s">
        <v>62</v>
      </c>
      <c r="D580" t="s">
        <v>4207</v>
      </c>
      <c r="E580" t="s">
        <v>4259</v>
      </c>
      <c r="F580" t="s">
        <v>43</v>
      </c>
      <c r="G580">
        <v>45360</v>
      </c>
      <c r="H580" t="s">
        <v>4180</v>
      </c>
      <c r="I580">
        <v>14400000</v>
      </c>
      <c r="J580" t="s">
        <v>4363</v>
      </c>
      <c r="K580">
        <v>13700000</v>
      </c>
      <c r="L580">
        <v>15100000</v>
      </c>
      <c r="M580">
        <v>17</v>
      </c>
      <c r="N580" t="s">
        <v>4248</v>
      </c>
      <c r="O580">
        <v>66.3</v>
      </c>
      <c r="P580" t="s">
        <v>4430</v>
      </c>
    </row>
    <row r="581" spans="1:16" x14ac:dyDescent="0.3">
      <c r="A581" t="s">
        <v>338</v>
      </c>
      <c r="B581">
        <v>2024</v>
      </c>
      <c r="C581" t="s">
        <v>24</v>
      </c>
      <c r="D581" t="s">
        <v>4431</v>
      </c>
      <c r="E581" t="s">
        <v>4432</v>
      </c>
      <c r="F581" t="s">
        <v>43</v>
      </c>
      <c r="G581">
        <v>48600</v>
      </c>
      <c r="H581" t="s">
        <v>4180</v>
      </c>
      <c r="I581">
        <v>29900000</v>
      </c>
      <c r="J581" t="s">
        <v>4363</v>
      </c>
      <c r="K581">
        <v>28800000</v>
      </c>
      <c r="L581">
        <v>31000000</v>
      </c>
      <c r="M581">
        <v>5</v>
      </c>
      <c r="N581" t="s">
        <v>4204</v>
      </c>
      <c r="O581">
        <v>75.7</v>
      </c>
      <c r="P581" t="s">
        <v>4433</v>
      </c>
    </row>
    <row r="582" spans="1:16" x14ac:dyDescent="0.3">
      <c r="A582" t="s">
        <v>217</v>
      </c>
      <c r="B582">
        <v>2024</v>
      </c>
      <c r="C582" t="s">
        <v>62</v>
      </c>
      <c r="D582" t="s">
        <v>4434</v>
      </c>
      <c r="E582" t="s">
        <v>4435</v>
      </c>
      <c r="F582" t="s">
        <v>143</v>
      </c>
      <c r="G582">
        <v>35006</v>
      </c>
      <c r="H582" t="s">
        <v>4180</v>
      </c>
      <c r="I582">
        <v>22200000</v>
      </c>
      <c r="J582" t="s">
        <v>4363</v>
      </c>
      <c r="K582">
        <v>21400000</v>
      </c>
      <c r="L582">
        <v>23000000</v>
      </c>
      <c r="M582">
        <v>8</v>
      </c>
      <c r="N582" t="s">
        <v>4200</v>
      </c>
      <c r="O582">
        <v>74.8</v>
      </c>
      <c r="P582" t="s">
        <v>4436</v>
      </c>
    </row>
    <row r="583" spans="1:16" x14ac:dyDescent="0.3">
      <c r="A583" t="s">
        <v>189</v>
      </c>
      <c r="B583">
        <v>2024</v>
      </c>
      <c r="C583" t="s">
        <v>137</v>
      </c>
      <c r="D583" t="s">
        <v>4437</v>
      </c>
      <c r="E583" t="s">
        <v>4438</v>
      </c>
      <c r="F583" t="s">
        <v>143</v>
      </c>
      <c r="G583">
        <v>31700</v>
      </c>
      <c r="H583" t="s">
        <v>4180</v>
      </c>
      <c r="I583">
        <v>12900000</v>
      </c>
      <c r="J583" t="s">
        <v>4363</v>
      </c>
      <c r="K583">
        <v>12400000</v>
      </c>
      <c r="L583">
        <v>13400000</v>
      </c>
      <c r="M583">
        <v>4</v>
      </c>
      <c r="N583" t="s">
        <v>4439</v>
      </c>
      <c r="O583">
        <v>77.8</v>
      </c>
      <c r="P583" t="s">
        <v>4440</v>
      </c>
    </row>
    <row r="584" spans="1:16" x14ac:dyDescent="0.3">
      <c r="A584" t="s">
        <v>151</v>
      </c>
      <c r="B584">
        <v>2021</v>
      </c>
      <c r="C584" t="s">
        <v>62</v>
      </c>
      <c r="D584">
        <v>308</v>
      </c>
      <c r="E584" t="s">
        <v>6924</v>
      </c>
      <c r="F584" t="s">
        <v>143</v>
      </c>
      <c r="G584">
        <v>45000</v>
      </c>
      <c r="H584" t="s">
        <v>4180</v>
      </c>
      <c r="I584">
        <v>10700000</v>
      </c>
      <c r="J584" t="s">
        <v>4363</v>
      </c>
      <c r="K584">
        <v>10300000</v>
      </c>
      <c r="L584">
        <v>11000000</v>
      </c>
      <c r="M584" t="s">
        <v>4175</v>
      </c>
      <c r="N584" t="s">
        <v>4275</v>
      </c>
      <c r="O584">
        <v>72.8</v>
      </c>
      <c r="P584" t="s">
        <v>4441</v>
      </c>
    </row>
    <row r="585" spans="1:16" x14ac:dyDescent="0.3">
      <c r="A585" t="s">
        <v>282</v>
      </c>
      <c r="B585">
        <v>2024</v>
      </c>
      <c r="C585" t="s">
        <v>4184</v>
      </c>
      <c r="D585" t="s">
        <v>4442</v>
      </c>
      <c r="E585" t="s">
        <v>4443</v>
      </c>
      <c r="F585" t="s">
        <v>143</v>
      </c>
      <c r="G585">
        <v>15000</v>
      </c>
      <c r="H585" t="s">
        <v>4180</v>
      </c>
      <c r="I585">
        <v>29100000</v>
      </c>
      <c r="J585" t="s">
        <v>4363</v>
      </c>
      <c r="K585">
        <v>26900000</v>
      </c>
      <c r="L585">
        <v>31200000</v>
      </c>
      <c r="M585" t="s">
        <v>4175</v>
      </c>
      <c r="N585" t="s">
        <v>4444</v>
      </c>
      <c r="O585">
        <v>88.2</v>
      </c>
      <c r="P585" t="s">
        <v>4445</v>
      </c>
    </row>
    <row r="586" spans="1:16" x14ac:dyDescent="0.3">
      <c r="A586" t="s">
        <v>243</v>
      </c>
      <c r="B586">
        <v>2023</v>
      </c>
      <c r="C586" t="s">
        <v>62</v>
      </c>
      <c r="D586" t="s">
        <v>4446</v>
      </c>
      <c r="E586" t="s">
        <v>6925</v>
      </c>
      <c r="F586" t="s">
        <v>143</v>
      </c>
      <c r="G586">
        <v>55000</v>
      </c>
      <c r="H586" t="s">
        <v>4180</v>
      </c>
      <c r="I586">
        <v>14100000</v>
      </c>
      <c r="J586" t="s">
        <v>4363</v>
      </c>
      <c r="K586">
        <v>13600000</v>
      </c>
      <c r="L586">
        <v>14600000</v>
      </c>
      <c r="M586">
        <v>30</v>
      </c>
      <c r="N586" t="s">
        <v>4248</v>
      </c>
      <c r="O586">
        <v>63.3</v>
      </c>
      <c r="P586" t="s">
        <v>4447</v>
      </c>
    </row>
    <row r="587" spans="1:16" x14ac:dyDescent="0.3">
      <c r="A587" t="s">
        <v>79</v>
      </c>
      <c r="B587">
        <v>2024</v>
      </c>
      <c r="C587" t="s">
        <v>62</v>
      </c>
      <c r="D587">
        <v>3008</v>
      </c>
      <c r="E587" t="s">
        <v>4259</v>
      </c>
      <c r="F587" t="s">
        <v>43</v>
      </c>
      <c r="G587">
        <v>17500</v>
      </c>
      <c r="H587" t="s">
        <v>4180</v>
      </c>
      <c r="I587">
        <v>16800000</v>
      </c>
      <c r="J587" t="s">
        <v>4363</v>
      </c>
      <c r="K587">
        <v>16200000</v>
      </c>
      <c r="L587">
        <v>17400000</v>
      </c>
      <c r="M587">
        <v>31</v>
      </c>
      <c r="N587" t="s">
        <v>4260</v>
      </c>
      <c r="O587">
        <v>73.8</v>
      </c>
      <c r="P587" t="s">
        <v>4448</v>
      </c>
    </row>
    <row r="588" spans="1:16" x14ac:dyDescent="0.3">
      <c r="A588" t="s">
        <v>81</v>
      </c>
      <c r="B588">
        <v>2021</v>
      </c>
      <c r="C588" t="s">
        <v>24</v>
      </c>
      <c r="D588" t="s">
        <v>4449</v>
      </c>
      <c r="E588" t="s">
        <v>4450</v>
      </c>
      <c r="F588" t="s">
        <v>161</v>
      </c>
      <c r="G588">
        <v>111255</v>
      </c>
      <c r="H588" t="s">
        <v>4180</v>
      </c>
      <c r="I588">
        <v>29100000</v>
      </c>
      <c r="J588" t="s">
        <v>4363</v>
      </c>
      <c r="K588">
        <v>28000000</v>
      </c>
      <c r="L588">
        <v>30200000</v>
      </c>
      <c r="M588">
        <v>7</v>
      </c>
      <c r="N588" t="s">
        <v>4252</v>
      </c>
      <c r="O588">
        <v>76.599999999999994</v>
      </c>
      <c r="P588" t="s">
        <v>4451</v>
      </c>
    </row>
    <row r="589" spans="1:16" x14ac:dyDescent="0.3">
      <c r="A589" t="s">
        <v>141</v>
      </c>
      <c r="B589">
        <v>2023</v>
      </c>
      <c r="C589" t="s">
        <v>41</v>
      </c>
      <c r="D589" t="s">
        <v>4452</v>
      </c>
      <c r="E589" t="s">
        <v>4453</v>
      </c>
      <c r="F589" t="s">
        <v>143</v>
      </c>
      <c r="G589">
        <v>40695</v>
      </c>
      <c r="H589" t="s">
        <v>4180</v>
      </c>
      <c r="I589">
        <v>15500000</v>
      </c>
      <c r="J589" t="s">
        <v>4363</v>
      </c>
      <c r="K589">
        <v>15000000</v>
      </c>
      <c r="L589">
        <v>16100000</v>
      </c>
      <c r="M589">
        <v>2</v>
      </c>
      <c r="N589" t="s">
        <v>4204</v>
      </c>
      <c r="O589">
        <v>68.099999999999994</v>
      </c>
      <c r="P589" t="s">
        <v>4454</v>
      </c>
    </row>
    <row r="590" spans="1:16" x14ac:dyDescent="0.3">
      <c r="A590" t="s">
        <v>236</v>
      </c>
      <c r="B590">
        <v>2021</v>
      </c>
      <c r="C590" t="s">
        <v>89</v>
      </c>
      <c r="D590" t="s">
        <v>4455</v>
      </c>
      <c r="E590" t="s">
        <v>4456</v>
      </c>
      <c r="F590" t="s">
        <v>173</v>
      </c>
      <c r="G590">
        <v>71733</v>
      </c>
      <c r="H590" t="s">
        <v>4180</v>
      </c>
      <c r="I590">
        <v>10700000</v>
      </c>
      <c r="J590" t="s">
        <v>4363</v>
      </c>
      <c r="K590">
        <v>10300000</v>
      </c>
      <c r="L590">
        <v>11100000</v>
      </c>
      <c r="M590">
        <v>7</v>
      </c>
      <c r="N590" t="s">
        <v>4263</v>
      </c>
      <c r="O590">
        <v>58.5</v>
      </c>
      <c r="P590" t="s">
        <v>4457</v>
      </c>
    </row>
    <row r="591" spans="1:16" x14ac:dyDescent="0.3">
      <c r="A591" t="s">
        <v>292</v>
      </c>
      <c r="B591">
        <v>2021</v>
      </c>
      <c r="C591" t="s">
        <v>62</v>
      </c>
      <c r="D591">
        <v>3008</v>
      </c>
      <c r="E591" t="s">
        <v>6926</v>
      </c>
      <c r="F591" t="s">
        <v>43</v>
      </c>
      <c r="G591">
        <v>98100</v>
      </c>
      <c r="H591" t="s">
        <v>4180</v>
      </c>
      <c r="I591">
        <v>13800000</v>
      </c>
      <c r="J591" t="s">
        <v>4363</v>
      </c>
      <c r="K591">
        <v>13000000</v>
      </c>
      <c r="L591">
        <v>14600000</v>
      </c>
      <c r="M591">
        <v>24</v>
      </c>
      <c r="N591" t="s">
        <v>4248</v>
      </c>
      <c r="O591">
        <v>69.400000000000006</v>
      </c>
      <c r="P591" t="s">
        <v>4458</v>
      </c>
    </row>
    <row r="592" spans="1:16" x14ac:dyDescent="0.3">
      <c r="A592" t="s">
        <v>509</v>
      </c>
      <c r="B592">
        <v>2023</v>
      </c>
      <c r="C592" t="s">
        <v>62</v>
      </c>
      <c r="D592" t="s">
        <v>4446</v>
      </c>
      <c r="E592" t="s">
        <v>4459</v>
      </c>
      <c r="F592" t="s">
        <v>60</v>
      </c>
      <c r="G592">
        <v>50863</v>
      </c>
      <c r="H592" t="s">
        <v>4180</v>
      </c>
      <c r="I592">
        <v>11800000</v>
      </c>
      <c r="J592" t="s">
        <v>4363</v>
      </c>
      <c r="K592">
        <v>11300000</v>
      </c>
      <c r="L592">
        <v>12200000</v>
      </c>
      <c r="M592">
        <v>30</v>
      </c>
      <c r="N592" t="s">
        <v>4187</v>
      </c>
      <c r="O592">
        <v>66.2</v>
      </c>
      <c r="P592" t="s">
        <v>4460</v>
      </c>
    </row>
    <row r="593" spans="1:16" x14ac:dyDescent="0.3">
      <c r="A593" t="s">
        <v>147</v>
      </c>
      <c r="B593">
        <v>2023</v>
      </c>
      <c r="C593" t="s">
        <v>137</v>
      </c>
      <c r="D593" t="s">
        <v>4437</v>
      </c>
      <c r="E593" t="s">
        <v>4438</v>
      </c>
      <c r="F593" t="s">
        <v>43</v>
      </c>
      <c r="G593">
        <v>46100</v>
      </c>
      <c r="H593" t="s">
        <v>4180</v>
      </c>
      <c r="I593">
        <v>11700000</v>
      </c>
      <c r="J593" t="s">
        <v>4363</v>
      </c>
      <c r="K593">
        <v>11300000</v>
      </c>
      <c r="L593">
        <v>12200000</v>
      </c>
      <c r="M593">
        <v>14</v>
      </c>
      <c r="N593" t="s">
        <v>4219</v>
      </c>
      <c r="O593">
        <v>77.400000000000006</v>
      </c>
      <c r="P593" t="s">
        <v>4461</v>
      </c>
    </row>
    <row r="594" spans="1:16" x14ac:dyDescent="0.3">
      <c r="A594" t="s">
        <v>75</v>
      </c>
      <c r="B594">
        <v>2023</v>
      </c>
      <c r="C594" t="s">
        <v>62</v>
      </c>
      <c r="D594" t="s">
        <v>4250</v>
      </c>
      <c r="E594" t="s">
        <v>4462</v>
      </c>
      <c r="F594" t="s">
        <v>43</v>
      </c>
      <c r="G594">
        <v>67000</v>
      </c>
      <c r="H594" t="s">
        <v>4180</v>
      </c>
      <c r="I594">
        <v>15900000</v>
      </c>
      <c r="J594" t="s">
        <v>4363</v>
      </c>
      <c r="K594">
        <v>15000000</v>
      </c>
      <c r="L594">
        <v>16700000</v>
      </c>
      <c r="M594">
        <v>13</v>
      </c>
      <c r="N594" t="s">
        <v>4260</v>
      </c>
      <c r="O594">
        <v>56.6</v>
      </c>
      <c r="P594" t="s">
        <v>4463</v>
      </c>
    </row>
    <row r="595" spans="1:16" x14ac:dyDescent="0.3">
      <c r="A595" t="s">
        <v>40</v>
      </c>
      <c r="B595">
        <v>2023</v>
      </c>
      <c r="C595" t="s">
        <v>41</v>
      </c>
      <c r="D595" t="s">
        <v>4464</v>
      </c>
      <c r="E595" t="s">
        <v>4465</v>
      </c>
      <c r="F595" t="s">
        <v>43</v>
      </c>
      <c r="G595">
        <v>38000</v>
      </c>
      <c r="H595" t="s">
        <v>4180</v>
      </c>
      <c r="I595">
        <v>16800000</v>
      </c>
      <c r="J595" t="s">
        <v>4363</v>
      </c>
      <c r="K595">
        <v>16200000</v>
      </c>
      <c r="L595">
        <v>17400000</v>
      </c>
      <c r="M595">
        <v>5</v>
      </c>
      <c r="N595" t="s">
        <v>4382</v>
      </c>
      <c r="O595">
        <v>95</v>
      </c>
      <c r="P595" t="s">
        <v>4466</v>
      </c>
    </row>
    <row r="596" spans="1:16" x14ac:dyDescent="0.3">
      <c r="A596" t="s">
        <v>318</v>
      </c>
      <c r="B596">
        <v>2020</v>
      </c>
      <c r="C596" t="s">
        <v>24</v>
      </c>
      <c r="D596" t="s">
        <v>4467</v>
      </c>
      <c r="E596" t="s">
        <v>4468</v>
      </c>
      <c r="F596" t="s">
        <v>43</v>
      </c>
      <c r="G596">
        <v>97261</v>
      </c>
      <c r="H596" t="s">
        <v>4180</v>
      </c>
      <c r="I596">
        <v>43400000</v>
      </c>
      <c r="J596" t="s">
        <v>4363</v>
      </c>
      <c r="K596">
        <v>41500000</v>
      </c>
      <c r="L596">
        <v>45200000</v>
      </c>
      <c r="M596">
        <v>18</v>
      </c>
      <c r="N596" t="s">
        <v>4469</v>
      </c>
      <c r="O596">
        <v>80.5</v>
      </c>
      <c r="P596" t="s">
        <v>4470</v>
      </c>
    </row>
    <row r="597" spans="1:16" x14ac:dyDescent="0.3">
      <c r="A597" t="s">
        <v>126</v>
      </c>
      <c r="B597">
        <v>2023</v>
      </c>
      <c r="C597" t="s">
        <v>92</v>
      </c>
      <c r="D597" t="s">
        <v>4471</v>
      </c>
      <c r="E597" t="s">
        <v>4472</v>
      </c>
      <c r="F597" t="s">
        <v>94</v>
      </c>
      <c r="G597">
        <v>44495</v>
      </c>
      <c r="H597" t="s">
        <v>4180</v>
      </c>
      <c r="I597">
        <v>47200000</v>
      </c>
      <c r="J597" t="s">
        <v>4363</v>
      </c>
      <c r="K597">
        <v>45500000</v>
      </c>
      <c r="L597">
        <v>48800000</v>
      </c>
      <c r="M597">
        <v>47</v>
      </c>
      <c r="N597" t="s">
        <v>4473</v>
      </c>
      <c r="O597">
        <v>74.7</v>
      </c>
      <c r="P597" t="s">
        <v>4474</v>
      </c>
    </row>
    <row r="598" spans="1:16" x14ac:dyDescent="0.3">
      <c r="A598" t="s">
        <v>21</v>
      </c>
      <c r="B598">
        <v>2018</v>
      </c>
      <c r="C598" t="s">
        <v>24</v>
      </c>
      <c r="D598" t="s">
        <v>4369</v>
      </c>
      <c r="E598" t="s">
        <v>4370</v>
      </c>
      <c r="F598" t="s">
        <v>43</v>
      </c>
      <c r="G598">
        <v>65000</v>
      </c>
      <c r="H598" t="s">
        <v>4180</v>
      </c>
      <c r="I598">
        <v>21300000</v>
      </c>
      <c r="J598" t="s">
        <v>4363</v>
      </c>
      <c r="K598">
        <v>19800000</v>
      </c>
      <c r="L598">
        <v>22800000</v>
      </c>
      <c r="M598">
        <v>7</v>
      </c>
      <c r="N598" t="s">
        <v>4257</v>
      </c>
      <c r="O598">
        <v>81.400000000000006</v>
      </c>
      <c r="P598" t="s">
        <v>4475</v>
      </c>
    </row>
    <row r="599" spans="1:16" x14ac:dyDescent="0.3">
      <c r="A599" t="s">
        <v>315</v>
      </c>
      <c r="B599">
        <v>2023</v>
      </c>
      <c r="C599" t="s">
        <v>62</v>
      </c>
      <c r="D599" t="s">
        <v>4434</v>
      </c>
      <c r="E599" t="s">
        <v>4435</v>
      </c>
      <c r="F599" t="s">
        <v>43</v>
      </c>
      <c r="G599">
        <v>66999</v>
      </c>
      <c r="H599" t="s">
        <v>4180</v>
      </c>
      <c r="I599">
        <v>20100000</v>
      </c>
      <c r="J599" t="s">
        <v>4363</v>
      </c>
      <c r="K599">
        <v>19300000</v>
      </c>
      <c r="L599">
        <v>20900000</v>
      </c>
      <c r="M599">
        <v>11</v>
      </c>
      <c r="N599" t="s">
        <v>4181</v>
      </c>
      <c r="O599">
        <v>70.099999999999994</v>
      </c>
      <c r="P599" t="s">
        <v>4476</v>
      </c>
    </row>
    <row r="600" spans="1:16" x14ac:dyDescent="0.3">
      <c r="A600" t="s">
        <v>134</v>
      </c>
      <c r="B600">
        <v>2022</v>
      </c>
      <c r="C600" t="s">
        <v>108</v>
      </c>
      <c r="D600" t="s">
        <v>4477</v>
      </c>
      <c r="E600" t="s">
        <v>4478</v>
      </c>
      <c r="F600" t="s">
        <v>60</v>
      </c>
      <c r="G600">
        <v>71500</v>
      </c>
      <c r="H600" t="s">
        <v>4180</v>
      </c>
      <c r="I600">
        <v>9300000</v>
      </c>
      <c r="J600" t="s">
        <v>4363</v>
      </c>
      <c r="K600">
        <v>8800000</v>
      </c>
      <c r="L600">
        <v>9900000</v>
      </c>
      <c r="M600">
        <v>26</v>
      </c>
      <c r="N600" t="s">
        <v>4439</v>
      </c>
      <c r="O600">
        <v>73.900000000000006</v>
      </c>
      <c r="P600" t="s">
        <v>4479</v>
      </c>
    </row>
    <row r="601" spans="1:16" x14ac:dyDescent="0.3">
      <c r="A601" t="s">
        <v>4057</v>
      </c>
      <c r="B601">
        <v>2025</v>
      </c>
      <c r="C601" t="s">
        <v>194</v>
      </c>
      <c r="D601" t="s">
        <v>4480</v>
      </c>
      <c r="E601" t="s">
        <v>4481</v>
      </c>
      <c r="F601" t="s">
        <v>4172</v>
      </c>
      <c r="G601">
        <v>15200</v>
      </c>
      <c r="H601" t="s">
        <v>4173</v>
      </c>
      <c r="I601">
        <v>31500000</v>
      </c>
      <c r="J601" t="s">
        <v>4363</v>
      </c>
      <c r="K601">
        <v>30300000</v>
      </c>
      <c r="L601">
        <v>32600000</v>
      </c>
      <c r="M601">
        <v>3</v>
      </c>
      <c r="N601" t="s">
        <v>4236</v>
      </c>
      <c r="O601">
        <v>80.2</v>
      </c>
      <c r="P601" t="s">
        <v>4482</v>
      </c>
    </row>
    <row r="602" spans="1:16" x14ac:dyDescent="0.3">
      <c r="A602" t="s">
        <v>5052</v>
      </c>
      <c r="B602">
        <v>2021</v>
      </c>
      <c r="C602" t="s">
        <v>24</v>
      </c>
      <c r="D602" t="s">
        <v>5053</v>
      </c>
      <c r="E602" t="s">
        <v>5054</v>
      </c>
      <c r="F602" t="s">
        <v>94</v>
      </c>
      <c r="G602">
        <v>68000</v>
      </c>
      <c r="H602" t="s">
        <v>4180</v>
      </c>
      <c r="I602">
        <v>33300000</v>
      </c>
      <c r="J602" t="s">
        <v>4363</v>
      </c>
      <c r="K602">
        <v>32000000</v>
      </c>
      <c r="L602">
        <v>34600000</v>
      </c>
      <c r="M602">
        <v>4</v>
      </c>
      <c r="N602" t="s">
        <v>4588</v>
      </c>
      <c r="O602">
        <v>72.099999999999994</v>
      </c>
      <c r="P602" t="s">
        <v>7305</v>
      </c>
    </row>
    <row r="603" spans="1:16" x14ac:dyDescent="0.3">
      <c r="A603" t="s">
        <v>5055</v>
      </c>
      <c r="B603">
        <v>2021</v>
      </c>
      <c r="C603" t="s">
        <v>92</v>
      </c>
      <c r="D603" t="s">
        <v>5056</v>
      </c>
      <c r="E603" t="s">
        <v>5057</v>
      </c>
      <c r="F603" t="s">
        <v>173</v>
      </c>
      <c r="G603">
        <v>52000</v>
      </c>
      <c r="H603" t="s">
        <v>4180</v>
      </c>
      <c r="I603">
        <v>9800000</v>
      </c>
      <c r="J603" t="s">
        <v>4363</v>
      </c>
      <c r="K603">
        <v>9500000</v>
      </c>
      <c r="L603">
        <v>10200000</v>
      </c>
      <c r="M603">
        <v>22</v>
      </c>
      <c r="N603" t="s">
        <v>4275</v>
      </c>
      <c r="O603">
        <v>81.400000000000006</v>
      </c>
      <c r="P603" t="s">
        <v>7306</v>
      </c>
    </row>
    <row r="604" spans="1:16" x14ac:dyDescent="0.3">
      <c r="A604" t="s">
        <v>5058</v>
      </c>
      <c r="B604">
        <v>2024</v>
      </c>
      <c r="C604" t="s">
        <v>194</v>
      </c>
      <c r="D604" t="s">
        <v>4480</v>
      </c>
      <c r="E604" t="s">
        <v>4481</v>
      </c>
      <c r="F604" t="s">
        <v>94</v>
      </c>
      <c r="G604">
        <v>37007</v>
      </c>
      <c r="H604" t="s">
        <v>4180</v>
      </c>
      <c r="I604">
        <v>29200000</v>
      </c>
      <c r="J604" t="s">
        <v>4363</v>
      </c>
      <c r="K604">
        <v>28200000</v>
      </c>
      <c r="L604">
        <v>30300000</v>
      </c>
      <c r="M604">
        <v>9</v>
      </c>
      <c r="N604" t="s">
        <v>4181</v>
      </c>
      <c r="O604">
        <v>79.2</v>
      </c>
      <c r="P604" t="s">
        <v>7307</v>
      </c>
    </row>
    <row r="605" spans="1:16" x14ac:dyDescent="0.3">
      <c r="A605" t="s">
        <v>5059</v>
      </c>
      <c r="B605">
        <v>2024</v>
      </c>
      <c r="C605" t="s">
        <v>24</v>
      </c>
      <c r="D605" t="s">
        <v>4405</v>
      </c>
      <c r="E605" t="s">
        <v>5060</v>
      </c>
      <c r="F605" t="s">
        <v>43</v>
      </c>
      <c r="G605">
        <v>61400</v>
      </c>
      <c r="H605" t="s">
        <v>4180</v>
      </c>
      <c r="I605">
        <v>28000000</v>
      </c>
      <c r="J605" t="s">
        <v>4363</v>
      </c>
      <c r="K605">
        <v>27000000</v>
      </c>
      <c r="L605">
        <v>29100000</v>
      </c>
      <c r="M605">
        <v>37</v>
      </c>
      <c r="N605" t="s">
        <v>4204</v>
      </c>
      <c r="O605">
        <v>71</v>
      </c>
      <c r="P605" t="s">
        <v>7308</v>
      </c>
    </row>
    <row r="606" spans="1:16" x14ac:dyDescent="0.3">
      <c r="A606" t="s">
        <v>5061</v>
      </c>
      <c r="B606">
        <v>2019</v>
      </c>
      <c r="C606" t="s">
        <v>4184</v>
      </c>
      <c r="D606" t="s">
        <v>4185</v>
      </c>
      <c r="E606" t="s">
        <v>4186</v>
      </c>
      <c r="F606" t="s">
        <v>60</v>
      </c>
      <c r="G606">
        <v>38000</v>
      </c>
      <c r="H606" t="s">
        <v>4180</v>
      </c>
      <c r="I606">
        <v>7880000</v>
      </c>
      <c r="J606" t="s">
        <v>4363</v>
      </c>
      <c r="K606">
        <v>7580000</v>
      </c>
      <c r="L606">
        <v>8200000</v>
      </c>
      <c r="M606">
        <v>19</v>
      </c>
      <c r="N606" t="s">
        <v>4552</v>
      </c>
      <c r="O606">
        <v>92.7</v>
      </c>
      <c r="P606" t="s">
        <v>7309</v>
      </c>
    </row>
    <row r="607" spans="1:16" x14ac:dyDescent="0.3">
      <c r="A607" t="s">
        <v>5062</v>
      </c>
      <c r="B607">
        <v>2023</v>
      </c>
      <c r="C607" t="s">
        <v>137</v>
      </c>
      <c r="D607" t="s">
        <v>4692</v>
      </c>
      <c r="E607" t="s">
        <v>4693</v>
      </c>
      <c r="F607" t="s">
        <v>173</v>
      </c>
      <c r="G607">
        <v>49005</v>
      </c>
      <c r="H607" t="s">
        <v>4180</v>
      </c>
      <c r="I607">
        <v>15200000</v>
      </c>
      <c r="J607" t="s">
        <v>4363</v>
      </c>
      <c r="K607">
        <v>14700000</v>
      </c>
      <c r="L607">
        <v>15700000</v>
      </c>
      <c r="M607">
        <v>6</v>
      </c>
      <c r="N607" t="s">
        <v>4213</v>
      </c>
      <c r="O607">
        <v>83</v>
      </c>
      <c r="P607" t="s">
        <v>7310</v>
      </c>
    </row>
    <row r="608" spans="1:16" x14ac:dyDescent="0.3">
      <c r="A608" t="s">
        <v>5063</v>
      </c>
      <c r="B608">
        <v>2020</v>
      </c>
      <c r="C608" t="s">
        <v>50</v>
      </c>
      <c r="D608">
        <v>580</v>
      </c>
      <c r="E608" t="s">
        <v>4631</v>
      </c>
      <c r="F608" t="s">
        <v>60</v>
      </c>
      <c r="G608">
        <v>73000</v>
      </c>
      <c r="H608" t="s">
        <v>4180</v>
      </c>
      <c r="I608">
        <v>8400000</v>
      </c>
      <c r="J608" t="s">
        <v>4363</v>
      </c>
      <c r="K608">
        <v>8100000</v>
      </c>
      <c r="L608">
        <v>8700000</v>
      </c>
      <c r="M608">
        <v>2</v>
      </c>
      <c r="N608" t="s">
        <v>4257</v>
      </c>
      <c r="O608">
        <v>75.7</v>
      </c>
      <c r="P608" t="s">
        <v>7311</v>
      </c>
    </row>
    <row r="609" spans="1:16" x14ac:dyDescent="0.3">
      <c r="A609" t="s">
        <v>5064</v>
      </c>
      <c r="B609">
        <v>2022</v>
      </c>
      <c r="C609" t="s">
        <v>166</v>
      </c>
      <c r="D609" t="s">
        <v>4696</v>
      </c>
      <c r="E609" t="s">
        <v>5065</v>
      </c>
      <c r="F609" t="s">
        <v>43</v>
      </c>
      <c r="G609">
        <v>35890</v>
      </c>
      <c r="H609" t="s">
        <v>4180</v>
      </c>
      <c r="I609">
        <v>13400000</v>
      </c>
      <c r="J609" t="s">
        <v>4363</v>
      </c>
      <c r="K609">
        <v>12900000</v>
      </c>
      <c r="L609">
        <v>13900000</v>
      </c>
      <c r="M609">
        <v>20</v>
      </c>
      <c r="N609" t="s">
        <v>4275</v>
      </c>
      <c r="O609">
        <v>82.3</v>
      </c>
      <c r="P609" t="s">
        <v>7312</v>
      </c>
    </row>
    <row r="610" spans="1:16" x14ac:dyDescent="0.3">
      <c r="A610" t="s">
        <v>5066</v>
      </c>
      <c r="B610">
        <v>2016</v>
      </c>
      <c r="C610" t="s">
        <v>137</v>
      </c>
      <c r="D610" t="s">
        <v>5067</v>
      </c>
      <c r="E610" t="s">
        <v>5068</v>
      </c>
      <c r="F610" t="s">
        <v>43</v>
      </c>
      <c r="G610">
        <v>138000</v>
      </c>
      <c r="H610" t="s">
        <v>4180</v>
      </c>
      <c r="I610">
        <v>9900000</v>
      </c>
      <c r="J610" t="s">
        <v>4363</v>
      </c>
      <c r="K610">
        <v>9300000</v>
      </c>
      <c r="L610">
        <v>10500000</v>
      </c>
      <c r="M610">
        <v>5</v>
      </c>
      <c r="N610" t="s">
        <v>4192</v>
      </c>
      <c r="O610">
        <v>36.799999999999997</v>
      </c>
      <c r="P610" t="s">
        <v>7313</v>
      </c>
    </row>
    <row r="611" spans="1:16" x14ac:dyDescent="0.3">
      <c r="A611" t="s">
        <v>5069</v>
      </c>
      <c r="B611">
        <v>2019</v>
      </c>
      <c r="C611" t="s">
        <v>4031</v>
      </c>
      <c r="D611" t="s">
        <v>5070</v>
      </c>
      <c r="E611" t="s">
        <v>5071</v>
      </c>
      <c r="F611" t="s">
        <v>43</v>
      </c>
      <c r="G611">
        <v>64000</v>
      </c>
      <c r="H611" t="s">
        <v>4180</v>
      </c>
      <c r="I611">
        <v>10200000</v>
      </c>
      <c r="J611" t="s">
        <v>4363</v>
      </c>
      <c r="K611">
        <v>9600000</v>
      </c>
      <c r="L611">
        <v>10700000</v>
      </c>
      <c r="M611" t="s">
        <v>4175</v>
      </c>
      <c r="N611" t="s">
        <v>4176</v>
      </c>
      <c r="O611">
        <v>64.599999999999994</v>
      </c>
      <c r="P611" t="s">
        <v>7314</v>
      </c>
    </row>
    <row r="612" spans="1:16" x14ac:dyDescent="0.3">
      <c r="A612" t="s">
        <v>4063</v>
      </c>
      <c r="B612">
        <v>2023</v>
      </c>
      <c r="C612" t="s">
        <v>62</v>
      </c>
      <c r="D612" t="s">
        <v>4434</v>
      </c>
      <c r="E612" t="s">
        <v>5072</v>
      </c>
      <c r="F612" t="s">
        <v>143</v>
      </c>
      <c r="G612">
        <v>76000</v>
      </c>
      <c r="H612" t="s">
        <v>4180</v>
      </c>
      <c r="I612">
        <v>22800000</v>
      </c>
      <c r="J612" t="s">
        <v>4363</v>
      </c>
      <c r="K612">
        <v>21900000</v>
      </c>
      <c r="L612">
        <v>23600000</v>
      </c>
      <c r="M612">
        <v>3</v>
      </c>
      <c r="N612" t="s">
        <v>4627</v>
      </c>
      <c r="O612">
        <v>69.7</v>
      </c>
      <c r="P612" t="s">
        <v>7315</v>
      </c>
    </row>
    <row r="613" spans="1:16" x14ac:dyDescent="0.3">
      <c r="A613" t="s">
        <v>5073</v>
      </c>
      <c r="B613">
        <v>2024</v>
      </c>
      <c r="C613" t="s">
        <v>166</v>
      </c>
      <c r="D613" t="s">
        <v>5005</v>
      </c>
      <c r="E613" t="s">
        <v>5074</v>
      </c>
      <c r="F613" t="s">
        <v>43</v>
      </c>
      <c r="G613">
        <v>21000</v>
      </c>
      <c r="H613" t="s">
        <v>4180</v>
      </c>
      <c r="I613">
        <v>21800000</v>
      </c>
      <c r="J613" t="s">
        <v>4363</v>
      </c>
      <c r="K613">
        <v>21100000</v>
      </c>
      <c r="L613">
        <v>22500000</v>
      </c>
      <c r="M613">
        <v>14</v>
      </c>
      <c r="N613" t="s">
        <v>4187</v>
      </c>
      <c r="O613">
        <v>87.7</v>
      </c>
      <c r="P613" t="s">
        <v>7316</v>
      </c>
    </row>
    <row r="614" spans="1:16" x14ac:dyDescent="0.3">
      <c r="A614" t="s">
        <v>5075</v>
      </c>
      <c r="B614">
        <v>2019</v>
      </c>
      <c r="C614" t="s">
        <v>92</v>
      </c>
      <c r="D614" t="s">
        <v>5076</v>
      </c>
      <c r="E614" t="s">
        <v>5077</v>
      </c>
      <c r="F614" t="s">
        <v>60</v>
      </c>
      <c r="G614">
        <v>84000</v>
      </c>
      <c r="H614" t="s">
        <v>4180</v>
      </c>
      <c r="I614">
        <v>11000000</v>
      </c>
      <c r="J614" t="s">
        <v>4363</v>
      </c>
      <c r="K614">
        <v>10600000</v>
      </c>
      <c r="L614">
        <v>11300000</v>
      </c>
      <c r="M614">
        <v>5</v>
      </c>
      <c r="N614" t="s">
        <v>4508</v>
      </c>
      <c r="O614">
        <v>88.1</v>
      </c>
      <c r="P614" t="s">
        <v>7317</v>
      </c>
    </row>
    <row r="615" spans="1:16" x14ac:dyDescent="0.3">
      <c r="A615" t="s">
        <v>4071</v>
      </c>
      <c r="B615">
        <v>2024</v>
      </c>
      <c r="C615" t="s">
        <v>3991</v>
      </c>
      <c r="D615" t="s">
        <v>4630</v>
      </c>
      <c r="E615" t="s">
        <v>4631</v>
      </c>
      <c r="F615" t="s">
        <v>173</v>
      </c>
      <c r="G615">
        <v>39000</v>
      </c>
      <c r="H615" t="s">
        <v>4180</v>
      </c>
      <c r="I615">
        <v>9100000</v>
      </c>
      <c r="J615" t="s">
        <v>4363</v>
      </c>
      <c r="K615">
        <v>8800000</v>
      </c>
      <c r="L615">
        <v>9500000</v>
      </c>
      <c r="M615">
        <v>2</v>
      </c>
      <c r="N615" t="s">
        <v>4192</v>
      </c>
      <c r="O615">
        <v>83.1</v>
      </c>
      <c r="P615" t="s">
        <v>7318</v>
      </c>
    </row>
    <row r="616" spans="1:16" x14ac:dyDescent="0.3">
      <c r="A616" t="s">
        <v>5078</v>
      </c>
      <c r="B616">
        <v>2022</v>
      </c>
      <c r="C616" t="s">
        <v>36</v>
      </c>
      <c r="D616" t="s">
        <v>4775</v>
      </c>
      <c r="E616" t="s">
        <v>5079</v>
      </c>
      <c r="F616" t="s">
        <v>143</v>
      </c>
      <c r="G616">
        <v>49962</v>
      </c>
      <c r="H616" t="s">
        <v>4180</v>
      </c>
      <c r="I616">
        <v>12200000</v>
      </c>
      <c r="J616" t="s">
        <v>4363</v>
      </c>
      <c r="K616">
        <v>11700000</v>
      </c>
      <c r="L616">
        <v>12600000</v>
      </c>
      <c r="M616">
        <v>15</v>
      </c>
      <c r="N616" t="s">
        <v>4245</v>
      </c>
      <c r="O616">
        <v>62.6</v>
      </c>
      <c r="P616" t="s">
        <v>7319</v>
      </c>
    </row>
    <row r="617" spans="1:16" x14ac:dyDescent="0.3">
      <c r="A617" t="s">
        <v>5080</v>
      </c>
      <c r="B617">
        <v>2018</v>
      </c>
      <c r="C617" t="s">
        <v>92</v>
      </c>
      <c r="D617" t="s">
        <v>5081</v>
      </c>
      <c r="E617" t="s">
        <v>5082</v>
      </c>
      <c r="F617" t="s">
        <v>161</v>
      </c>
      <c r="G617">
        <v>15000</v>
      </c>
      <c r="H617" t="s">
        <v>4180</v>
      </c>
      <c r="I617">
        <v>6660000</v>
      </c>
      <c r="J617" t="s">
        <v>4363</v>
      </c>
      <c r="K617">
        <v>6430000</v>
      </c>
      <c r="L617">
        <v>6880000</v>
      </c>
      <c r="M617">
        <v>10</v>
      </c>
      <c r="N617" t="s">
        <v>4508</v>
      </c>
      <c r="O617">
        <v>80.099999999999994</v>
      </c>
      <c r="P617" t="s">
        <v>7320</v>
      </c>
    </row>
    <row r="618" spans="1:16" x14ac:dyDescent="0.3">
      <c r="A618" t="s">
        <v>5083</v>
      </c>
      <c r="B618">
        <v>2021</v>
      </c>
      <c r="C618" t="s">
        <v>145</v>
      </c>
      <c r="D618" t="s">
        <v>5084</v>
      </c>
      <c r="E618" t="s">
        <v>5085</v>
      </c>
      <c r="F618" t="s">
        <v>4172</v>
      </c>
      <c r="G618">
        <v>65000</v>
      </c>
      <c r="H618" t="s">
        <v>4180</v>
      </c>
      <c r="I618">
        <v>9800000</v>
      </c>
      <c r="J618" t="s">
        <v>4363</v>
      </c>
      <c r="K618">
        <v>9100000</v>
      </c>
      <c r="L618">
        <v>10500000</v>
      </c>
      <c r="M618">
        <v>6</v>
      </c>
      <c r="N618" t="s">
        <v>4382</v>
      </c>
      <c r="O618">
        <v>76.3</v>
      </c>
      <c r="P618" t="s">
        <v>7321</v>
      </c>
    </row>
    <row r="619" spans="1:16" x14ac:dyDescent="0.3">
      <c r="A619" t="s">
        <v>5086</v>
      </c>
      <c r="B619">
        <v>2021</v>
      </c>
      <c r="C619" t="s">
        <v>92</v>
      </c>
      <c r="D619" t="s">
        <v>5087</v>
      </c>
      <c r="E619" t="s">
        <v>4568</v>
      </c>
      <c r="F619" t="s">
        <v>43</v>
      </c>
      <c r="G619">
        <v>56453</v>
      </c>
      <c r="H619" t="s">
        <v>4180</v>
      </c>
      <c r="I619">
        <v>21100000</v>
      </c>
      <c r="J619" t="s">
        <v>4363</v>
      </c>
      <c r="K619">
        <v>20100000</v>
      </c>
      <c r="L619">
        <v>22100000</v>
      </c>
      <c r="M619">
        <v>12</v>
      </c>
      <c r="N619" t="s">
        <v>4347</v>
      </c>
      <c r="O619">
        <v>80.7</v>
      </c>
      <c r="P619" t="s">
        <v>7322</v>
      </c>
    </row>
    <row r="620" spans="1:16" x14ac:dyDescent="0.3">
      <c r="A620" t="s">
        <v>5088</v>
      </c>
      <c r="B620">
        <v>2022</v>
      </c>
      <c r="C620" t="s">
        <v>92</v>
      </c>
      <c r="D620" t="s">
        <v>5089</v>
      </c>
      <c r="E620" t="s">
        <v>5090</v>
      </c>
      <c r="F620" t="s">
        <v>173</v>
      </c>
      <c r="G620">
        <v>17340</v>
      </c>
      <c r="H620" t="s">
        <v>4180</v>
      </c>
      <c r="I620">
        <v>9000000</v>
      </c>
      <c r="J620" t="s">
        <v>4363</v>
      </c>
      <c r="K620">
        <v>8700000</v>
      </c>
      <c r="L620">
        <v>9300000</v>
      </c>
      <c r="M620">
        <v>22</v>
      </c>
      <c r="N620" t="s">
        <v>4439</v>
      </c>
      <c r="O620">
        <v>81.2</v>
      </c>
      <c r="P620" t="s">
        <v>7323</v>
      </c>
    </row>
    <row r="621" spans="1:16" x14ac:dyDescent="0.3">
      <c r="A621" t="s">
        <v>5091</v>
      </c>
      <c r="B621">
        <v>2021</v>
      </c>
      <c r="C621" t="s">
        <v>24</v>
      </c>
      <c r="D621" t="s">
        <v>4572</v>
      </c>
      <c r="E621" t="s">
        <v>5092</v>
      </c>
      <c r="F621" t="s">
        <v>60</v>
      </c>
      <c r="G621">
        <v>58321</v>
      </c>
      <c r="H621" t="s">
        <v>4180</v>
      </c>
      <c r="I621">
        <v>23200000</v>
      </c>
      <c r="J621" t="s">
        <v>4363</v>
      </c>
      <c r="K621">
        <v>22500000</v>
      </c>
      <c r="L621">
        <v>24000000</v>
      </c>
      <c r="M621">
        <v>12</v>
      </c>
      <c r="N621" t="s">
        <v>4200</v>
      </c>
      <c r="O621">
        <v>72.599999999999994</v>
      </c>
      <c r="P621" t="s">
        <v>7324</v>
      </c>
    </row>
    <row r="622" spans="1:16" x14ac:dyDescent="0.3">
      <c r="A622" t="s">
        <v>5093</v>
      </c>
      <c r="B622">
        <v>2022</v>
      </c>
      <c r="C622" t="s">
        <v>4641</v>
      </c>
      <c r="D622" t="s">
        <v>5094</v>
      </c>
      <c r="E622" t="s">
        <v>5095</v>
      </c>
      <c r="F622" t="s">
        <v>143</v>
      </c>
      <c r="G622">
        <v>29000</v>
      </c>
      <c r="H622" t="s">
        <v>4180</v>
      </c>
      <c r="I622">
        <v>10500000</v>
      </c>
      <c r="J622" t="s">
        <v>4363</v>
      </c>
      <c r="K622">
        <v>10100000</v>
      </c>
      <c r="L622">
        <v>10900000</v>
      </c>
      <c r="M622">
        <v>15</v>
      </c>
      <c r="N622" t="s">
        <v>4425</v>
      </c>
      <c r="O622">
        <v>89.1</v>
      </c>
      <c r="P622" t="s">
        <v>7325</v>
      </c>
    </row>
    <row r="623" spans="1:16" x14ac:dyDescent="0.3">
      <c r="A623" t="s">
        <v>5096</v>
      </c>
      <c r="B623">
        <v>2021</v>
      </c>
      <c r="C623" t="s">
        <v>137</v>
      </c>
      <c r="D623" t="s">
        <v>5097</v>
      </c>
      <c r="E623" t="s">
        <v>5098</v>
      </c>
      <c r="F623" t="s">
        <v>43</v>
      </c>
      <c r="G623">
        <v>91000</v>
      </c>
      <c r="H623" t="s">
        <v>4180</v>
      </c>
      <c r="I623">
        <v>14300000</v>
      </c>
      <c r="J623" t="s">
        <v>4363</v>
      </c>
      <c r="K623">
        <v>13800000</v>
      </c>
      <c r="L623">
        <v>14800000</v>
      </c>
      <c r="M623">
        <v>6</v>
      </c>
      <c r="N623" t="s">
        <v>4181</v>
      </c>
      <c r="O623">
        <v>72.599999999999994</v>
      </c>
      <c r="P623" t="s">
        <v>7326</v>
      </c>
    </row>
    <row r="624" spans="1:16" x14ac:dyDescent="0.3">
      <c r="A624" t="s">
        <v>4059</v>
      </c>
      <c r="B624">
        <v>2023</v>
      </c>
      <c r="C624" t="s">
        <v>36</v>
      </c>
      <c r="D624" t="s">
        <v>4372</v>
      </c>
      <c r="E624" t="s">
        <v>5099</v>
      </c>
      <c r="F624" t="s">
        <v>143</v>
      </c>
      <c r="G624">
        <v>28730</v>
      </c>
      <c r="H624" t="s">
        <v>4180</v>
      </c>
      <c r="I624">
        <v>12600000</v>
      </c>
      <c r="J624" t="s">
        <v>4363</v>
      </c>
      <c r="K624">
        <v>12100000</v>
      </c>
      <c r="L624">
        <v>13000000</v>
      </c>
      <c r="M624">
        <v>22</v>
      </c>
      <c r="N624" t="s">
        <v>4192</v>
      </c>
      <c r="O624">
        <v>76.400000000000006</v>
      </c>
      <c r="P624" t="s">
        <v>7327</v>
      </c>
    </row>
    <row r="625" spans="1:16" x14ac:dyDescent="0.3">
      <c r="A625" t="s">
        <v>5100</v>
      </c>
      <c r="B625">
        <v>2019</v>
      </c>
      <c r="C625" t="s">
        <v>188</v>
      </c>
      <c r="D625" t="s">
        <v>5101</v>
      </c>
      <c r="E625" t="s">
        <v>5102</v>
      </c>
      <c r="F625" t="s">
        <v>143</v>
      </c>
      <c r="G625">
        <v>47000</v>
      </c>
      <c r="H625" t="s">
        <v>4180</v>
      </c>
      <c r="I625">
        <v>9800000</v>
      </c>
      <c r="J625" t="s">
        <v>4363</v>
      </c>
      <c r="K625">
        <v>9100000</v>
      </c>
      <c r="L625">
        <v>10500000</v>
      </c>
      <c r="M625" t="s">
        <v>4175</v>
      </c>
      <c r="N625" t="s">
        <v>4263</v>
      </c>
      <c r="O625">
        <v>84.6</v>
      </c>
      <c r="P625" t="s">
        <v>7328</v>
      </c>
    </row>
    <row r="626" spans="1:16" x14ac:dyDescent="0.3">
      <c r="A626" t="s">
        <v>4066</v>
      </c>
      <c r="B626">
        <v>2023</v>
      </c>
      <c r="C626" t="s">
        <v>89</v>
      </c>
      <c r="D626" t="s">
        <v>4380</v>
      </c>
      <c r="E626" t="s">
        <v>5103</v>
      </c>
      <c r="F626" t="s">
        <v>43</v>
      </c>
      <c r="G626">
        <v>27500</v>
      </c>
      <c r="H626" t="s">
        <v>4180</v>
      </c>
      <c r="I626">
        <v>8500000</v>
      </c>
      <c r="J626" t="s">
        <v>4363</v>
      </c>
      <c r="K626">
        <v>8200000</v>
      </c>
      <c r="L626">
        <v>8800000</v>
      </c>
      <c r="M626">
        <v>48</v>
      </c>
      <c r="N626" t="s">
        <v>4382</v>
      </c>
      <c r="O626">
        <v>89.6</v>
      </c>
      <c r="P626" t="s">
        <v>7329</v>
      </c>
    </row>
    <row r="627" spans="1:16" x14ac:dyDescent="0.3">
      <c r="A627" t="s">
        <v>5104</v>
      </c>
      <c r="B627">
        <v>2019</v>
      </c>
      <c r="C627" t="s">
        <v>89</v>
      </c>
      <c r="D627" t="s">
        <v>4423</v>
      </c>
      <c r="E627" t="s">
        <v>4424</v>
      </c>
      <c r="F627" t="s">
        <v>143</v>
      </c>
      <c r="G627">
        <v>77000</v>
      </c>
      <c r="H627" t="s">
        <v>4180</v>
      </c>
      <c r="I627">
        <v>7860000</v>
      </c>
      <c r="J627" t="s">
        <v>4363</v>
      </c>
      <c r="K627">
        <v>7590000</v>
      </c>
      <c r="L627">
        <v>8100000</v>
      </c>
      <c r="M627">
        <v>9</v>
      </c>
      <c r="N627" t="s">
        <v>4275</v>
      </c>
      <c r="O627">
        <v>92.6</v>
      </c>
      <c r="P627" t="s">
        <v>7330</v>
      </c>
    </row>
    <row r="628" spans="1:16" x14ac:dyDescent="0.3">
      <c r="A628" t="s">
        <v>4061</v>
      </c>
      <c r="B628">
        <v>2016</v>
      </c>
      <c r="C628" t="s">
        <v>92</v>
      </c>
      <c r="D628" t="s">
        <v>5105</v>
      </c>
      <c r="E628" t="s">
        <v>5106</v>
      </c>
      <c r="F628" t="s">
        <v>94</v>
      </c>
      <c r="G628">
        <v>82000</v>
      </c>
      <c r="H628" t="s">
        <v>4180</v>
      </c>
      <c r="I628">
        <v>4860000</v>
      </c>
      <c r="J628" t="s">
        <v>4363</v>
      </c>
      <c r="K628">
        <v>4480000</v>
      </c>
      <c r="L628">
        <v>5230000</v>
      </c>
      <c r="M628">
        <v>9</v>
      </c>
      <c r="N628" t="s">
        <v>4649</v>
      </c>
      <c r="O628">
        <v>80.3</v>
      </c>
      <c r="P628" t="s">
        <v>7331</v>
      </c>
    </row>
    <row r="629" spans="1:16" x14ac:dyDescent="0.3">
      <c r="A629" t="s">
        <v>5107</v>
      </c>
      <c r="B629">
        <v>2024</v>
      </c>
      <c r="C629" t="s">
        <v>4184</v>
      </c>
      <c r="D629" t="s">
        <v>4365</v>
      </c>
      <c r="E629" t="s">
        <v>4708</v>
      </c>
      <c r="F629" t="s">
        <v>161</v>
      </c>
      <c r="G629">
        <v>20000</v>
      </c>
      <c r="H629" t="s">
        <v>4180</v>
      </c>
      <c r="I629">
        <v>8900000</v>
      </c>
      <c r="J629" t="s">
        <v>4363</v>
      </c>
      <c r="K629">
        <v>8600000</v>
      </c>
      <c r="L629">
        <v>9200000</v>
      </c>
      <c r="M629">
        <v>18</v>
      </c>
      <c r="N629" t="s">
        <v>4649</v>
      </c>
      <c r="O629">
        <v>90.9</v>
      </c>
      <c r="P629" t="s">
        <v>7332</v>
      </c>
    </row>
    <row r="630" spans="1:16" x14ac:dyDescent="0.3">
      <c r="A630" t="s">
        <v>4064</v>
      </c>
      <c r="B630">
        <v>2021</v>
      </c>
      <c r="C630" t="s">
        <v>137</v>
      </c>
      <c r="D630" t="s">
        <v>4336</v>
      </c>
      <c r="E630" t="s">
        <v>5108</v>
      </c>
      <c r="F630" t="s">
        <v>43</v>
      </c>
      <c r="G630">
        <v>66809</v>
      </c>
      <c r="H630" t="s">
        <v>4180</v>
      </c>
      <c r="I630">
        <v>16000000</v>
      </c>
      <c r="J630" t="s">
        <v>4363</v>
      </c>
      <c r="K630">
        <v>15400000</v>
      </c>
      <c r="L630">
        <v>16600000</v>
      </c>
      <c r="M630">
        <v>2</v>
      </c>
      <c r="N630" t="s">
        <v>4260</v>
      </c>
      <c r="O630">
        <v>81.3</v>
      </c>
      <c r="P630" t="s">
        <v>7333</v>
      </c>
    </row>
    <row r="631" spans="1:16" x14ac:dyDescent="0.3">
      <c r="A631" t="s">
        <v>4062</v>
      </c>
      <c r="B631">
        <v>2024</v>
      </c>
      <c r="C631" t="s">
        <v>137</v>
      </c>
      <c r="D631" t="s">
        <v>5109</v>
      </c>
      <c r="E631" t="s">
        <v>5110</v>
      </c>
      <c r="F631" t="s">
        <v>43</v>
      </c>
      <c r="G631">
        <v>19000</v>
      </c>
      <c r="H631" t="s">
        <v>4180</v>
      </c>
      <c r="I631">
        <v>23100000</v>
      </c>
      <c r="J631" t="s">
        <v>4363</v>
      </c>
      <c r="K631">
        <v>22300000</v>
      </c>
      <c r="L631">
        <v>23900000</v>
      </c>
      <c r="M631">
        <v>40</v>
      </c>
      <c r="N631" t="s">
        <v>4226</v>
      </c>
      <c r="O631">
        <v>95</v>
      </c>
      <c r="P631" t="s">
        <v>7334</v>
      </c>
    </row>
    <row r="632" spans="1:16" x14ac:dyDescent="0.3">
      <c r="A632" t="s">
        <v>5111</v>
      </c>
      <c r="B632">
        <v>2018</v>
      </c>
      <c r="C632" t="s">
        <v>154</v>
      </c>
      <c r="D632" t="s">
        <v>4483</v>
      </c>
      <c r="E632" t="s">
        <v>4484</v>
      </c>
      <c r="F632" t="s">
        <v>60</v>
      </c>
      <c r="G632">
        <v>82000</v>
      </c>
      <c r="H632" t="s">
        <v>4180</v>
      </c>
      <c r="I632">
        <v>9000000</v>
      </c>
      <c r="J632" t="s">
        <v>4363</v>
      </c>
      <c r="K632">
        <v>8700000</v>
      </c>
      <c r="L632">
        <v>9400000</v>
      </c>
      <c r="M632">
        <v>25</v>
      </c>
      <c r="N632" t="s">
        <v>4219</v>
      </c>
      <c r="O632">
        <v>71.7</v>
      </c>
      <c r="P632" t="s">
        <v>7335</v>
      </c>
    </row>
    <row r="633" spans="1:16" x14ac:dyDescent="0.3">
      <c r="A633" t="s">
        <v>5112</v>
      </c>
      <c r="B633">
        <v>2022</v>
      </c>
      <c r="C633" t="s">
        <v>62</v>
      </c>
      <c r="D633" t="s">
        <v>4446</v>
      </c>
      <c r="E633" t="s">
        <v>5113</v>
      </c>
      <c r="F633" t="s">
        <v>60</v>
      </c>
      <c r="G633">
        <v>28000</v>
      </c>
      <c r="H633" t="s">
        <v>4180</v>
      </c>
      <c r="I633">
        <v>19000000</v>
      </c>
      <c r="J633" t="s">
        <v>4363</v>
      </c>
      <c r="K633">
        <v>18200000</v>
      </c>
      <c r="L633">
        <v>19900000</v>
      </c>
      <c r="M633">
        <v>2</v>
      </c>
      <c r="N633" t="s">
        <v>4257</v>
      </c>
      <c r="O633">
        <v>72</v>
      </c>
      <c r="P633" t="s">
        <v>7336</v>
      </c>
    </row>
    <row r="634" spans="1:16" x14ac:dyDescent="0.3">
      <c r="A634" t="s">
        <v>223</v>
      </c>
      <c r="B634">
        <v>2017</v>
      </c>
      <c r="C634" t="s">
        <v>24</v>
      </c>
      <c r="D634" t="s">
        <v>4830</v>
      </c>
      <c r="E634" t="s">
        <v>4504</v>
      </c>
      <c r="F634" t="s">
        <v>94</v>
      </c>
      <c r="G634">
        <v>117000</v>
      </c>
      <c r="H634" t="s">
        <v>4180</v>
      </c>
      <c r="I634">
        <v>15100000</v>
      </c>
      <c r="J634" t="s">
        <v>4363</v>
      </c>
      <c r="K634">
        <v>13900000</v>
      </c>
      <c r="L634">
        <v>16300000</v>
      </c>
      <c r="M634">
        <v>2</v>
      </c>
      <c r="N634" t="s">
        <v>4965</v>
      </c>
      <c r="O634">
        <v>55.1</v>
      </c>
      <c r="P634" t="s">
        <v>7337</v>
      </c>
    </row>
    <row r="635" spans="1:16" x14ac:dyDescent="0.3">
      <c r="A635" t="s">
        <v>5114</v>
      </c>
      <c r="B635">
        <v>2023</v>
      </c>
      <c r="C635" t="s">
        <v>24</v>
      </c>
      <c r="D635" t="s">
        <v>4999</v>
      </c>
      <c r="E635" t="s">
        <v>5000</v>
      </c>
      <c r="F635" t="s">
        <v>43</v>
      </c>
      <c r="G635">
        <v>23000</v>
      </c>
      <c r="H635" t="s">
        <v>4180</v>
      </c>
      <c r="I635">
        <v>24100000</v>
      </c>
      <c r="J635" t="s">
        <v>4363</v>
      </c>
      <c r="K635">
        <v>23300000</v>
      </c>
      <c r="L635">
        <v>24900000</v>
      </c>
      <c r="M635">
        <v>17</v>
      </c>
      <c r="N635" t="s">
        <v>4181</v>
      </c>
      <c r="O635">
        <v>72</v>
      </c>
      <c r="P635" t="s">
        <v>7338</v>
      </c>
    </row>
    <row r="636" spans="1:16" x14ac:dyDescent="0.3">
      <c r="A636" t="s">
        <v>5115</v>
      </c>
      <c r="B636">
        <v>2024</v>
      </c>
      <c r="C636" t="s">
        <v>4184</v>
      </c>
      <c r="D636" t="s">
        <v>5116</v>
      </c>
      <c r="E636" t="s">
        <v>5117</v>
      </c>
      <c r="F636" t="s">
        <v>43</v>
      </c>
      <c r="G636">
        <v>31650</v>
      </c>
      <c r="H636" t="s">
        <v>4180</v>
      </c>
      <c r="I636">
        <v>17100000</v>
      </c>
      <c r="J636" t="s">
        <v>4363</v>
      </c>
      <c r="K636">
        <v>15800000</v>
      </c>
      <c r="L636">
        <v>18500000</v>
      </c>
      <c r="M636">
        <v>4</v>
      </c>
      <c r="N636" t="s">
        <v>4407</v>
      </c>
      <c r="O636">
        <v>87.7</v>
      </c>
      <c r="P636" t="s">
        <v>7339</v>
      </c>
    </row>
    <row r="637" spans="1:16" x14ac:dyDescent="0.3">
      <c r="A637" t="s">
        <v>5118</v>
      </c>
      <c r="B637">
        <v>2017</v>
      </c>
      <c r="C637" t="s">
        <v>4091</v>
      </c>
      <c r="D637" t="s">
        <v>5119</v>
      </c>
      <c r="E637" t="s">
        <v>5120</v>
      </c>
      <c r="F637" t="s">
        <v>4789</v>
      </c>
      <c r="G637">
        <v>80000</v>
      </c>
      <c r="H637" t="s">
        <v>4180</v>
      </c>
      <c r="I637">
        <v>6240000</v>
      </c>
      <c r="J637" t="s">
        <v>4363</v>
      </c>
      <c r="K637">
        <v>6020000</v>
      </c>
      <c r="L637">
        <v>6460000</v>
      </c>
      <c r="M637" t="s">
        <v>4175</v>
      </c>
      <c r="N637" t="s">
        <v>4213</v>
      </c>
      <c r="O637">
        <v>75.599999999999994</v>
      </c>
      <c r="P637" t="s">
        <v>7340</v>
      </c>
    </row>
    <row r="638" spans="1:16" x14ac:dyDescent="0.3">
      <c r="A638" t="s">
        <v>5121</v>
      </c>
      <c r="B638">
        <v>2023</v>
      </c>
      <c r="C638" t="s">
        <v>24</v>
      </c>
      <c r="D638" t="s">
        <v>4999</v>
      </c>
      <c r="E638" t="s">
        <v>5122</v>
      </c>
      <c r="F638" t="s">
        <v>43</v>
      </c>
      <c r="G638">
        <v>40200</v>
      </c>
      <c r="H638" t="s">
        <v>4180</v>
      </c>
      <c r="I638">
        <v>21100000</v>
      </c>
      <c r="J638" t="s">
        <v>4363</v>
      </c>
      <c r="K638">
        <v>19900000</v>
      </c>
      <c r="L638">
        <v>22200000</v>
      </c>
      <c r="M638">
        <v>5</v>
      </c>
      <c r="N638" t="s">
        <v>4388</v>
      </c>
      <c r="O638">
        <v>74.900000000000006</v>
      </c>
      <c r="P638" t="s">
        <v>7341</v>
      </c>
    </row>
    <row r="639" spans="1:16" x14ac:dyDescent="0.3">
      <c r="A639" t="s">
        <v>4060</v>
      </c>
      <c r="B639">
        <v>2025</v>
      </c>
      <c r="C639" t="s">
        <v>24</v>
      </c>
      <c r="D639" t="s">
        <v>4999</v>
      </c>
      <c r="E639" t="s">
        <v>5000</v>
      </c>
      <c r="F639" t="s">
        <v>4172</v>
      </c>
      <c r="G639">
        <v>13400</v>
      </c>
      <c r="H639" t="s">
        <v>4180</v>
      </c>
      <c r="I639">
        <v>28400000</v>
      </c>
      <c r="J639" t="s">
        <v>4363</v>
      </c>
      <c r="K639">
        <v>27400000</v>
      </c>
      <c r="L639">
        <v>29400000</v>
      </c>
      <c r="M639">
        <v>2</v>
      </c>
      <c r="N639" t="s">
        <v>4226</v>
      </c>
      <c r="O639">
        <v>91.6</v>
      </c>
      <c r="P639" t="s">
        <v>7342</v>
      </c>
    </row>
    <row r="640" spans="1:16" x14ac:dyDescent="0.3">
      <c r="A640" t="s">
        <v>5123</v>
      </c>
      <c r="B640">
        <v>2024</v>
      </c>
      <c r="C640" t="s">
        <v>137</v>
      </c>
      <c r="D640" t="s">
        <v>5124</v>
      </c>
      <c r="E640" t="s">
        <v>4693</v>
      </c>
      <c r="F640" t="s">
        <v>43</v>
      </c>
      <c r="G640">
        <v>23156</v>
      </c>
      <c r="H640" t="s">
        <v>4180</v>
      </c>
      <c r="I640">
        <v>17300000</v>
      </c>
      <c r="J640" t="s">
        <v>4363</v>
      </c>
      <c r="K640">
        <v>16700000</v>
      </c>
      <c r="L640">
        <v>17800000</v>
      </c>
      <c r="M640" t="s">
        <v>4175</v>
      </c>
      <c r="N640" t="s">
        <v>4219</v>
      </c>
      <c r="O640">
        <v>78.2</v>
      </c>
      <c r="P640" t="s">
        <v>7343</v>
      </c>
    </row>
    <row r="641" spans="1:16" x14ac:dyDescent="0.3">
      <c r="A641" t="s">
        <v>4172</v>
      </c>
      <c r="B641">
        <v>2018</v>
      </c>
      <c r="C641" t="s">
        <v>4641</v>
      </c>
      <c r="D641" t="s">
        <v>6058</v>
      </c>
      <c r="E641" t="s">
        <v>7344</v>
      </c>
      <c r="F641" t="s">
        <v>4172</v>
      </c>
      <c r="G641">
        <v>95404</v>
      </c>
      <c r="H641" t="s">
        <v>4180</v>
      </c>
      <c r="I641">
        <v>9800000</v>
      </c>
      <c r="J641" t="s">
        <v>4363</v>
      </c>
      <c r="K641">
        <v>9300000</v>
      </c>
      <c r="L641">
        <v>10400000</v>
      </c>
      <c r="M641">
        <v>3</v>
      </c>
      <c r="N641" t="s">
        <v>4245</v>
      </c>
      <c r="O641">
        <v>87.6</v>
      </c>
      <c r="P641" t="s">
        <v>7345</v>
      </c>
    </row>
    <row r="642" spans="1:16" x14ac:dyDescent="0.3">
      <c r="A642" t="s">
        <v>5125</v>
      </c>
      <c r="B642">
        <v>2025</v>
      </c>
      <c r="C642" t="s">
        <v>92</v>
      </c>
      <c r="D642" t="s">
        <v>4471</v>
      </c>
      <c r="E642" t="s">
        <v>4472</v>
      </c>
      <c r="F642" t="s">
        <v>143</v>
      </c>
      <c r="G642">
        <v>37000</v>
      </c>
      <c r="H642" t="s">
        <v>4180</v>
      </c>
      <c r="I642">
        <v>57000000</v>
      </c>
      <c r="J642" t="s">
        <v>4363</v>
      </c>
      <c r="K642">
        <v>55000000</v>
      </c>
      <c r="L642">
        <v>59000000</v>
      </c>
      <c r="M642">
        <v>18</v>
      </c>
      <c r="N642" t="s">
        <v>4444</v>
      </c>
      <c r="O642">
        <v>79.5</v>
      </c>
      <c r="P642" t="s">
        <v>7346</v>
      </c>
    </row>
    <row r="643" spans="1:16" x14ac:dyDescent="0.3">
      <c r="A643" t="s">
        <v>5126</v>
      </c>
      <c r="B643">
        <v>2024</v>
      </c>
      <c r="C643" t="s">
        <v>137</v>
      </c>
      <c r="D643" t="s">
        <v>5109</v>
      </c>
      <c r="E643" t="s">
        <v>5127</v>
      </c>
      <c r="F643" t="s">
        <v>143</v>
      </c>
      <c r="G643">
        <v>32181</v>
      </c>
      <c r="H643" t="s">
        <v>4180</v>
      </c>
      <c r="I643">
        <v>30500000</v>
      </c>
      <c r="J643" t="s">
        <v>4363</v>
      </c>
      <c r="K643">
        <v>29400000</v>
      </c>
      <c r="L643">
        <v>31600000</v>
      </c>
      <c r="M643">
        <v>8</v>
      </c>
      <c r="N643" t="s">
        <v>4978</v>
      </c>
      <c r="O643">
        <v>77</v>
      </c>
      <c r="P643" t="s">
        <v>7347</v>
      </c>
    </row>
    <row r="644" spans="1:16" x14ac:dyDescent="0.3">
      <c r="A644" t="s">
        <v>5128</v>
      </c>
      <c r="B644">
        <v>2021</v>
      </c>
      <c r="C644" t="s">
        <v>137</v>
      </c>
      <c r="D644" t="s">
        <v>4703</v>
      </c>
      <c r="E644" t="s">
        <v>5129</v>
      </c>
      <c r="F644" t="s">
        <v>43</v>
      </c>
      <c r="G644">
        <v>60800</v>
      </c>
      <c r="H644" t="s">
        <v>4180</v>
      </c>
      <c r="I644">
        <v>9900000</v>
      </c>
      <c r="J644" t="s">
        <v>4363</v>
      </c>
      <c r="K644">
        <v>9200000</v>
      </c>
      <c r="L644">
        <v>10600000</v>
      </c>
      <c r="M644">
        <v>8</v>
      </c>
      <c r="N644" t="s">
        <v>4439</v>
      </c>
      <c r="O644">
        <v>89.1</v>
      </c>
      <c r="P644" t="s">
        <v>7348</v>
      </c>
    </row>
    <row r="645" spans="1:16" x14ac:dyDescent="0.3">
      <c r="A645" t="s">
        <v>5130</v>
      </c>
      <c r="B645">
        <v>2024</v>
      </c>
      <c r="C645" t="s">
        <v>4031</v>
      </c>
      <c r="D645" t="s">
        <v>5131</v>
      </c>
      <c r="E645" t="s">
        <v>4478</v>
      </c>
      <c r="F645" t="s">
        <v>43</v>
      </c>
      <c r="G645">
        <v>21000</v>
      </c>
      <c r="H645" t="s">
        <v>4180</v>
      </c>
      <c r="I645">
        <v>12500000</v>
      </c>
      <c r="J645" t="s">
        <v>4363</v>
      </c>
      <c r="K645">
        <v>12100000</v>
      </c>
      <c r="L645">
        <v>13000000</v>
      </c>
      <c r="M645">
        <v>14</v>
      </c>
      <c r="N645" t="s">
        <v>4263</v>
      </c>
      <c r="O645">
        <v>89.3</v>
      </c>
      <c r="P645" t="s">
        <v>7349</v>
      </c>
    </row>
    <row r="646" spans="1:16" x14ac:dyDescent="0.3">
      <c r="A646" t="s">
        <v>5132</v>
      </c>
      <c r="B646">
        <v>2025</v>
      </c>
      <c r="C646" t="s">
        <v>4641</v>
      </c>
      <c r="D646" t="s">
        <v>5133</v>
      </c>
      <c r="E646" t="s">
        <v>5134</v>
      </c>
      <c r="F646" t="s">
        <v>4172</v>
      </c>
      <c r="G646">
        <v>34000</v>
      </c>
      <c r="H646" t="s">
        <v>4180</v>
      </c>
      <c r="I646">
        <v>17500000</v>
      </c>
      <c r="J646" t="s">
        <v>4363</v>
      </c>
      <c r="K646">
        <v>16900000</v>
      </c>
      <c r="L646">
        <v>18200000</v>
      </c>
      <c r="M646">
        <v>3</v>
      </c>
      <c r="N646" t="s">
        <v>4187</v>
      </c>
      <c r="O646">
        <v>85</v>
      </c>
      <c r="P646" t="s">
        <v>7350</v>
      </c>
    </row>
    <row r="647" spans="1:16" x14ac:dyDescent="0.3">
      <c r="A647" t="s">
        <v>5135</v>
      </c>
      <c r="B647">
        <v>2023</v>
      </c>
      <c r="C647" t="s">
        <v>92</v>
      </c>
      <c r="D647" t="s">
        <v>5136</v>
      </c>
      <c r="E647" t="s">
        <v>5137</v>
      </c>
      <c r="F647" t="s">
        <v>94</v>
      </c>
      <c r="G647">
        <v>56000</v>
      </c>
      <c r="H647" t="s">
        <v>4180</v>
      </c>
      <c r="I647">
        <v>24500000</v>
      </c>
      <c r="J647" t="s">
        <v>4363</v>
      </c>
      <c r="K647">
        <v>23600000</v>
      </c>
      <c r="L647">
        <v>25400000</v>
      </c>
      <c r="M647">
        <v>7</v>
      </c>
      <c r="N647" t="s">
        <v>4213</v>
      </c>
      <c r="O647">
        <v>81.7</v>
      </c>
      <c r="P647" t="s">
        <v>7351</v>
      </c>
    </row>
    <row r="648" spans="1:16" x14ac:dyDescent="0.3">
      <c r="A648" t="s">
        <v>5138</v>
      </c>
      <c r="B648">
        <v>2021</v>
      </c>
      <c r="C648" t="s">
        <v>24</v>
      </c>
      <c r="D648" t="s">
        <v>4572</v>
      </c>
      <c r="E648" t="s">
        <v>4699</v>
      </c>
      <c r="F648" t="s">
        <v>94</v>
      </c>
      <c r="G648">
        <v>98000</v>
      </c>
      <c r="H648" t="s">
        <v>4180</v>
      </c>
      <c r="I648">
        <v>29900000</v>
      </c>
      <c r="J648" t="s">
        <v>4363</v>
      </c>
      <c r="K648">
        <v>28700000</v>
      </c>
      <c r="L648">
        <v>31100000</v>
      </c>
      <c r="M648">
        <v>22</v>
      </c>
      <c r="N648" t="s">
        <v>5139</v>
      </c>
      <c r="O648">
        <v>73.3</v>
      </c>
      <c r="P648" t="s">
        <v>7352</v>
      </c>
    </row>
    <row r="649" spans="1:16" x14ac:dyDescent="0.3">
      <c r="A649" t="s">
        <v>5140</v>
      </c>
      <c r="B649">
        <v>2025</v>
      </c>
      <c r="C649" t="s">
        <v>188</v>
      </c>
      <c r="D649" t="s">
        <v>5141</v>
      </c>
      <c r="E649" t="s">
        <v>5142</v>
      </c>
      <c r="F649" t="s">
        <v>4172</v>
      </c>
      <c r="G649">
        <v>14000</v>
      </c>
      <c r="H649" t="s">
        <v>4180</v>
      </c>
      <c r="I649">
        <v>14300000</v>
      </c>
      <c r="J649" t="s">
        <v>4363</v>
      </c>
      <c r="K649">
        <v>13800000</v>
      </c>
      <c r="L649">
        <v>14800000</v>
      </c>
      <c r="M649" t="s">
        <v>4175</v>
      </c>
      <c r="N649" t="s">
        <v>4588</v>
      </c>
      <c r="O649">
        <v>91.1</v>
      </c>
      <c r="P649" t="s">
        <v>7353</v>
      </c>
    </row>
    <row r="650" spans="1:16" x14ac:dyDescent="0.3">
      <c r="A650" t="s">
        <v>5143</v>
      </c>
      <c r="B650">
        <v>2023</v>
      </c>
      <c r="C650" t="s">
        <v>36</v>
      </c>
      <c r="D650" t="s">
        <v>4372</v>
      </c>
      <c r="E650" t="s">
        <v>4373</v>
      </c>
      <c r="F650" t="s">
        <v>60</v>
      </c>
      <c r="G650">
        <v>20166</v>
      </c>
      <c r="H650" t="s">
        <v>4180</v>
      </c>
      <c r="I650">
        <v>13100000</v>
      </c>
      <c r="J650" t="s">
        <v>4363</v>
      </c>
      <c r="K650">
        <v>12600000</v>
      </c>
      <c r="L650">
        <v>13500000</v>
      </c>
      <c r="M650">
        <v>44</v>
      </c>
      <c r="N650" t="s">
        <v>4213</v>
      </c>
      <c r="O650">
        <v>71.5</v>
      </c>
      <c r="P650" t="s">
        <v>7354</v>
      </c>
    </row>
    <row r="651" spans="1:16" x14ac:dyDescent="0.3">
      <c r="A651" t="s">
        <v>4172</v>
      </c>
      <c r="B651">
        <v>2023</v>
      </c>
      <c r="C651" t="s">
        <v>250</v>
      </c>
      <c r="D651" t="s">
        <v>7355</v>
      </c>
      <c r="E651" t="s">
        <v>7356</v>
      </c>
      <c r="F651" t="s">
        <v>4172</v>
      </c>
      <c r="G651">
        <v>18500</v>
      </c>
      <c r="H651" t="s">
        <v>6059</v>
      </c>
      <c r="I651">
        <v>12100000</v>
      </c>
      <c r="J651" t="s">
        <v>4363</v>
      </c>
      <c r="K651">
        <v>11600000</v>
      </c>
      <c r="L651">
        <v>12700000</v>
      </c>
      <c r="M651">
        <v>19</v>
      </c>
      <c r="N651" t="s">
        <v>4187</v>
      </c>
      <c r="O651">
        <v>66.5</v>
      </c>
      <c r="P651" t="s">
        <v>7357</v>
      </c>
    </row>
    <row r="652" spans="1:16" x14ac:dyDescent="0.3">
      <c r="A652" t="s">
        <v>5144</v>
      </c>
      <c r="B652">
        <v>2021</v>
      </c>
      <c r="C652" t="s">
        <v>41</v>
      </c>
      <c r="D652" t="s">
        <v>4722</v>
      </c>
      <c r="E652" t="s">
        <v>4424</v>
      </c>
      <c r="F652" t="s">
        <v>43</v>
      </c>
      <c r="G652">
        <v>47000</v>
      </c>
      <c r="H652" t="s">
        <v>4180</v>
      </c>
      <c r="I652">
        <v>7100000</v>
      </c>
      <c r="J652" t="s">
        <v>4363</v>
      </c>
      <c r="K652">
        <v>6860000</v>
      </c>
      <c r="L652">
        <v>7350000</v>
      </c>
      <c r="M652">
        <v>9</v>
      </c>
      <c r="N652" t="s">
        <v>4439</v>
      </c>
      <c r="O652">
        <v>88.9</v>
      </c>
      <c r="P652" t="s">
        <v>7358</v>
      </c>
    </row>
    <row r="653" spans="1:16" x14ac:dyDescent="0.3">
      <c r="A653" t="s">
        <v>5145</v>
      </c>
      <c r="B653">
        <v>2020</v>
      </c>
      <c r="C653" t="s">
        <v>89</v>
      </c>
      <c r="D653" t="s">
        <v>4423</v>
      </c>
      <c r="E653" t="s">
        <v>4851</v>
      </c>
      <c r="F653" t="s">
        <v>60</v>
      </c>
      <c r="G653">
        <v>89000</v>
      </c>
      <c r="H653" t="s">
        <v>4180</v>
      </c>
      <c r="I653">
        <v>8300000</v>
      </c>
      <c r="J653" t="s">
        <v>4363</v>
      </c>
      <c r="K653">
        <v>7960000</v>
      </c>
      <c r="L653">
        <v>8600000</v>
      </c>
      <c r="M653">
        <v>6</v>
      </c>
      <c r="N653" t="s">
        <v>4439</v>
      </c>
      <c r="O653">
        <v>75.5</v>
      </c>
      <c r="P653" t="s">
        <v>7359</v>
      </c>
    </row>
    <row r="654" spans="1:16" x14ac:dyDescent="0.3">
      <c r="A654" t="s">
        <v>5146</v>
      </c>
      <c r="B654">
        <v>2019</v>
      </c>
      <c r="C654" t="s">
        <v>108</v>
      </c>
      <c r="D654" t="s">
        <v>4618</v>
      </c>
      <c r="E654" t="s">
        <v>5147</v>
      </c>
      <c r="F654" t="s">
        <v>60</v>
      </c>
      <c r="G654">
        <v>81000</v>
      </c>
      <c r="H654" t="s">
        <v>4180</v>
      </c>
      <c r="I654">
        <v>6400000</v>
      </c>
      <c r="J654" t="s">
        <v>4363</v>
      </c>
      <c r="K654">
        <v>6200000</v>
      </c>
      <c r="L654">
        <v>6600000</v>
      </c>
      <c r="M654" t="s">
        <v>4175</v>
      </c>
      <c r="N654" t="s">
        <v>4402</v>
      </c>
      <c r="O654">
        <v>95</v>
      </c>
      <c r="P654" t="s">
        <v>7360</v>
      </c>
    </row>
    <row r="655" spans="1:16" x14ac:dyDescent="0.3">
      <c r="A655" t="s">
        <v>5148</v>
      </c>
      <c r="B655">
        <v>2022</v>
      </c>
      <c r="C655" t="s">
        <v>182</v>
      </c>
      <c r="D655" t="s">
        <v>4518</v>
      </c>
      <c r="E655" t="s">
        <v>5149</v>
      </c>
      <c r="F655" t="s">
        <v>43</v>
      </c>
      <c r="G655">
        <v>37000</v>
      </c>
      <c r="H655" t="s">
        <v>4180</v>
      </c>
      <c r="I655">
        <v>15200000</v>
      </c>
      <c r="J655" t="s">
        <v>4363</v>
      </c>
      <c r="K655">
        <v>14700000</v>
      </c>
      <c r="L655">
        <v>15800000</v>
      </c>
      <c r="M655">
        <v>6</v>
      </c>
      <c r="N655" t="s">
        <v>4236</v>
      </c>
      <c r="O655">
        <v>66.099999999999994</v>
      </c>
      <c r="P655" t="s">
        <v>7361</v>
      </c>
    </row>
    <row r="656" spans="1:16" x14ac:dyDescent="0.3">
      <c r="A656" t="s">
        <v>5150</v>
      </c>
      <c r="B656">
        <v>2023</v>
      </c>
      <c r="C656" t="s">
        <v>62</v>
      </c>
      <c r="D656" t="s">
        <v>4232</v>
      </c>
      <c r="E656" t="s">
        <v>5151</v>
      </c>
      <c r="F656" t="s">
        <v>43</v>
      </c>
      <c r="G656">
        <v>52000</v>
      </c>
      <c r="H656" t="s">
        <v>4173</v>
      </c>
      <c r="I656">
        <v>9100000</v>
      </c>
      <c r="J656" t="s">
        <v>4363</v>
      </c>
      <c r="K656">
        <v>8700000</v>
      </c>
      <c r="L656">
        <v>9500000</v>
      </c>
      <c r="M656">
        <v>13</v>
      </c>
      <c r="N656" t="s">
        <v>4245</v>
      </c>
      <c r="O656">
        <v>61.9</v>
      </c>
      <c r="P656" t="s">
        <v>7362</v>
      </c>
    </row>
    <row r="657" spans="1:16" x14ac:dyDescent="0.3">
      <c r="A657" t="s">
        <v>5152</v>
      </c>
      <c r="B657">
        <v>2023</v>
      </c>
      <c r="C657" t="s">
        <v>62</v>
      </c>
      <c r="D657" t="s">
        <v>4250</v>
      </c>
      <c r="E657" t="s">
        <v>5153</v>
      </c>
      <c r="F657" t="s">
        <v>143</v>
      </c>
      <c r="G657">
        <v>51720</v>
      </c>
      <c r="H657" t="s">
        <v>4173</v>
      </c>
      <c r="I657">
        <v>13700000</v>
      </c>
      <c r="J657" t="s">
        <v>4363</v>
      </c>
      <c r="K657">
        <v>13100000</v>
      </c>
      <c r="L657">
        <v>14400000</v>
      </c>
      <c r="M657">
        <v>66</v>
      </c>
      <c r="N657" t="s">
        <v>4192</v>
      </c>
      <c r="O657">
        <v>57.6</v>
      </c>
      <c r="P657" t="s">
        <v>7363</v>
      </c>
    </row>
    <row r="658" spans="1:16" x14ac:dyDescent="0.3">
      <c r="A658" t="s">
        <v>4172</v>
      </c>
      <c r="B658">
        <v>2019</v>
      </c>
      <c r="C658" t="s">
        <v>250</v>
      </c>
      <c r="D658" t="s">
        <v>4380</v>
      </c>
      <c r="E658" t="s">
        <v>7364</v>
      </c>
      <c r="F658" t="s">
        <v>4172</v>
      </c>
      <c r="G658">
        <v>31000</v>
      </c>
      <c r="H658" t="s">
        <v>4180</v>
      </c>
      <c r="I658">
        <v>15500000</v>
      </c>
      <c r="J658" t="s">
        <v>4363</v>
      </c>
      <c r="K658">
        <v>15000000</v>
      </c>
      <c r="L658">
        <v>16000000</v>
      </c>
      <c r="M658">
        <v>7</v>
      </c>
      <c r="N658" t="s">
        <v>4248</v>
      </c>
      <c r="O658">
        <v>89.9</v>
      </c>
      <c r="P658" t="s">
        <v>7365</v>
      </c>
    </row>
    <row r="659" spans="1:16" x14ac:dyDescent="0.3">
      <c r="A659" t="s">
        <v>5154</v>
      </c>
      <c r="B659">
        <v>2020</v>
      </c>
      <c r="C659" t="s">
        <v>137</v>
      </c>
      <c r="D659" t="s">
        <v>4703</v>
      </c>
      <c r="E659" t="s">
        <v>4438</v>
      </c>
      <c r="F659" t="s">
        <v>43</v>
      </c>
      <c r="G659">
        <v>38397</v>
      </c>
      <c r="H659" t="s">
        <v>4180</v>
      </c>
      <c r="I659">
        <v>9700000</v>
      </c>
      <c r="J659" t="s">
        <v>4363</v>
      </c>
      <c r="K659">
        <v>9200000</v>
      </c>
      <c r="L659">
        <v>10100000</v>
      </c>
      <c r="M659">
        <v>3</v>
      </c>
      <c r="N659" t="s">
        <v>4181</v>
      </c>
      <c r="O659">
        <v>95</v>
      </c>
      <c r="P659" t="s">
        <v>5155</v>
      </c>
    </row>
    <row r="660" spans="1:16" x14ac:dyDescent="0.3">
      <c r="A660" t="s">
        <v>5154</v>
      </c>
      <c r="B660">
        <v>2020</v>
      </c>
      <c r="C660" t="s">
        <v>137</v>
      </c>
      <c r="D660" t="s">
        <v>4437</v>
      </c>
      <c r="E660" t="s">
        <v>4438</v>
      </c>
      <c r="F660" t="s">
        <v>43</v>
      </c>
      <c r="G660">
        <v>39000</v>
      </c>
      <c r="H660" t="s">
        <v>4180</v>
      </c>
      <c r="I660">
        <v>9500000</v>
      </c>
      <c r="J660" t="s">
        <v>4363</v>
      </c>
      <c r="K660">
        <v>9000000</v>
      </c>
      <c r="L660">
        <v>10000000</v>
      </c>
      <c r="M660">
        <v>3</v>
      </c>
      <c r="N660" t="s">
        <v>4181</v>
      </c>
      <c r="O660">
        <v>95</v>
      </c>
      <c r="P660" t="s">
        <v>7366</v>
      </c>
    </row>
    <row r="661" spans="1:16" x14ac:dyDescent="0.3">
      <c r="A661" t="s">
        <v>5156</v>
      </c>
      <c r="B661">
        <v>2026</v>
      </c>
      <c r="C661" t="s">
        <v>4184</v>
      </c>
      <c r="D661" t="s">
        <v>4288</v>
      </c>
      <c r="E661" t="s">
        <v>4719</v>
      </c>
      <c r="F661" t="s">
        <v>4172</v>
      </c>
      <c r="G661">
        <v>2650</v>
      </c>
      <c r="H661" t="s">
        <v>4180</v>
      </c>
      <c r="I661">
        <v>16700000</v>
      </c>
      <c r="J661" t="s">
        <v>4363</v>
      </c>
      <c r="K661">
        <v>16100000</v>
      </c>
      <c r="L661">
        <v>17300000</v>
      </c>
      <c r="M661" t="s">
        <v>4175</v>
      </c>
      <c r="N661" t="s">
        <v>5157</v>
      </c>
      <c r="O661">
        <v>92.8</v>
      </c>
      <c r="P661" t="s">
        <v>5158</v>
      </c>
    </row>
    <row r="662" spans="1:16" x14ac:dyDescent="0.3">
      <c r="A662" t="s">
        <v>5159</v>
      </c>
      <c r="B662">
        <v>2017</v>
      </c>
      <c r="C662" t="s">
        <v>199</v>
      </c>
      <c r="D662" t="s">
        <v>5160</v>
      </c>
      <c r="E662" t="s">
        <v>5161</v>
      </c>
      <c r="F662" t="s">
        <v>143</v>
      </c>
      <c r="G662">
        <v>68000</v>
      </c>
      <c r="H662" t="s">
        <v>4180</v>
      </c>
      <c r="I662">
        <v>8400000</v>
      </c>
      <c r="J662" t="s">
        <v>4363</v>
      </c>
      <c r="K662">
        <v>8000000</v>
      </c>
      <c r="L662">
        <v>8700000</v>
      </c>
      <c r="M662" t="s">
        <v>4175</v>
      </c>
      <c r="N662" t="s">
        <v>4417</v>
      </c>
      <c r="O662">
        <v>66.5</v>
      </c>
      <c r="P662" t="s">
        <v>5162</v>
      </c>
    </row>
    <row r="663" spans="1:16" x14ac:dyDescent="0.3">
      <c r="A663" t="s">
        <v>2466</v>
      </c>
      <c r="B663">
        <v>2020</v>
      </c>
      <c r="C663" t="s">
        <v>62</v>
      </c>
      <c r="D663">
        <v>5008</v>
      </c>
      <c r="E663" t="s">
        <v>5163</v>
      </c>
      <c r="F663" t="s">
        <v>43</v>
      </c>
      <c r="G663">
        <v>102337</v>
      </c>
      <c r="H663" t="s">
        <v>4180</v>
      </c>
      <c r="I663">
        <v>17100000</v>
      </c>
      <c r="J663" t="s">
        <v>4363</v>
      </c>
      <c r="K663">
        <v>16200000</v>
      </c>
      <c r="L663">
        <v>17900000</v>
      </c>
      <c r="M663">
        <v>5</v>
      </c>
      <c r="N663" t="s">
        <v>4290</v>
      </c>
      <c r="O663">
        <v>67.599999999999994</v>
      </c>
      <c r="P663" t="s">
        <v>5164</v>
      </c>
    </row>
    <row r="664" spans="1:16" x14ac:dyDescent="0.3">
      <c r="A664" t="s">
        <v>5165</v>
      </c>
      <c r="B664">
        <v>2020</v>
      </c>
      <c r="C664" t="s">
        <v>24</v>
      </c>
      <c r="D664" t="s">
        <v>4431</v>
      </c>
      <c r="E664" t="s">
        <v>5166</v>
      </c>
      <c r="F664" t="s">
        <v>143</v>
      </c>
      <c r="G664">
        <v>82000</v>
      </c>
      <c r="H664" t="s">
        <v>4180</v>
      </c>
      <c r="I664">
        <v>17700000</v>
      </c>
      <c r="J664" t="s">
        <v>4363</v>
      </c>
      <c r="K664">
        <v>17100000</v>
      </c>
      <c r="L664">
        <v>18400000</v>
      </c>
      <c r="M664">
        <v>7</v>
      </c>
      <c r="N664" t="s">
        <v>4181</v>
      </c>
      <c r="O664">
        <v>89.4</v>
      </c>
      <c r="P664" t="s">
        <v>5167</v>
      </c>
    </row>
    <row r="665" spans="1:16" x14ac:dyDescent="0.3">
      <c r="A665" t="s">
        <v>1658</v>
      </c>
      <c r="B665">
        <v>2020</v>
      </c>
      <c r="C665" t="s">
        <v>137</v>
      </c>
      <c r="D665" t="s">
        <v>4202</v>
      </c>
      <c r="E665" t="s">
        <v>4598</v>
      </c>
      <c r="F665" t="s">
        <v>161</v>
      </c>
      <c r="G665">
        <v>40500</v>
      </c>
      <c r="H665" t="s">
        <v>4180</v>
      </c>
      <c r="I665">
        <v>13400000</v>
      </c>
      <c r="J665" t="s">
        <v>4363</v>
      </c>
      <c r="K665">
        <v>12700000</v>
      </c>
      <c r="L665">
        <v>14200000</v>
      </c>
      <c r="M665">
        <v>13</v>
      </c>
      <c r="N665" t="s">
        <v>4245</v>
      </c>
      <c r="O665">
        <v>94.4</v>
      </c>
      <c r="P665" t="s">
        <v>5168</v>
      </c>
    </row>
    <row r="666" spans="1:16" x14ac:dyDescent="0.3">
      <c r="A666" t="s">
        <v>4058</v>
      </c>
      <c r="B666">
        <v>2023</v>
      </c>
      <c r="C666" t="s">
        <v>4184</v>
      </c>
      <c r="D666" t="s">
        <v>5169</v>
      </c>
      <c r="E666" t="s">
        <v>5170</v>
      </c>
      <c r="F666" t="s">
        <v>161</v>
      </c>
      <c r="G666">
        <v>4000</v>
      </c>
      <c r="H666" t="s">
        <v>4180</v>
      </c>
      <c r="I666">
        <v>12200000</v>
      </c>
      <c r="J666" t="s">
        <v>4363</v>
      </c>
      <c r="K666">
        <v>11800000</v>
      </c>
      <c r="L666">
        <v>12700000</v>
      </c>
      <c r="M666">
        <v>2</v>
      </c>
      <c r="N666" t="s">
        <v>4649</v>
      </c>
      <c r="O666">
        <v>87.8</v>
      </c>
      <c r="P666" t="s">
        <v>5171</v>
      </c>
    </row>
    <row r="667" spans="1:16" x14ac:dyDescent="0.3">
      <c r="A667" t="s">
        <v>716</v>
      </c>
      <c r="B667">
        <v>2025</v>
      </c>
      <c r="C667" t="s">
        <v>4184</v>
      </c>
      <c r="D667" t="s">
        <v>4932</v>
      </c>
      <c r="E667" t="s">
        <v>5172</v>
      </c>
      <c r="F667" t="s">
        <v>60</v>
      </c>
      <c r="G667">
        <v>9300</v>
      </c>
      <c r="H667" t="s">
        <v>4180</v>
      </c>
      <c r="I667">
        <v>17700000</v>
      </c>
      <c r="J667" t="s">
        <v>4363</v>
      </c>
      <c r="K667">
        <v>17100000</v>
      </c>
      <c r="L667">
        <v>18300000</v>
      </c>
      <c r="M667">
        <v>4</v>
      </c>
      <c r="N667" t="s">
        <v>4248</v>
      </c>
      <c r="O667">
        <v>88.5</v>
      </c>
      <c r="P667" t="s">
        <v>5173</v>
      </c>
    </row>
    <row r="668" spans="1:16" x14ac:dyDescent="0.3">
      <c r="A668" t="s">
        <v>1087</v>
      </c>
      <c r="B668">
        <v>2020</v>
      </c>
      <c r="C668" t="s">
        <v>137</v>
      </c>
      <c r="D668" t="s">
        <v>5124</v>
      </c>
      <c r="E668" t="s">
        <v>5174</v>
      </c>
      <c r="F668" t="s">
        <v>43</v>
      </c>
      <c r="G668">
        <v>2020</v>
      </c>
      <c r="H668" t="s">
        <v>4180</v>
      </c>
      <c r="I668">
        <v>11800000</v>
      </c>
      <c r="J668" t="s">
        <v>4363</v>
      </c>
      <c r="K668">
        <v>11400000</v>
      </c>
      <c r="L668">
        <v>12200000</v>
      </c>
      <c r="M668">
        <v>3</v>
      </c>
      <c r="N668" t="s">
        <v>4181</v>
      </c>
      <c r="O668">
        <v>95</v>
      </c>
      <c r="P668" t="s">
        <v>5175</v>
      </c>
    </row>
    <row r="669" spans="1:16" x14ac:dyDescent="0.3">
      <c r="A669" t="s">
        <v>5176</v>
      </c>
      <c r="B669">
        <v>2025</v>
      </c>
      <c r="C669" t="s">
        <v>108</v>
      </c>
      <c r="D669" t="s">
        <v>4618</v>
      </c>
      <c r="E669" t="s">
        <v>4424</v>
      </c>
      <c r="F669" t="s">
        <v>4172</v>
      </c>
      <c r="G669">
        <v>14644</v>
      </c>
      <c r="H669" t="s">
        <v>4180</v>
      </c>
      <c r="I669">
        <v>8600000</v>
      </c>
      <c r="J669" t="s">
        <v>4363</v>
      </c>
      <c r="K669">
        <v>8300000</v>
      </c>
      <c r="L669">
        <v>8900000</v>
      </c>
      <c r="M669">
        <v>11</v>
      </c>
      <c r="N669" t="s">
        <v>4583</v>
      </c>
      <c r="O669">
        <v>90.6</v>
      </c>
      <c r="P669" t="s">
        <v>5177</v>
      </c>
    </row>
    <row r="670" spans="1:16" x14ac:dyDescent="0.3">
      <c r="A670" t="s">
        <v>5178</v>
      </c>
      <c r="B670">
        <v>2022</v>
      </c>
      <c r="C670" t="s">
        <v>5179</v>
      </c>
      <c r="D670" t="s">
        <v>5180</v>
      </c>
      <c r="E670" t="s">
        <v>5181</v>
      </c>
      <c r="F670" t="s">
        <v>173</v>
      </c>
      <c r="G670">
        <v>80000</v>
      </c>
      <c r="H670" t="s">
        <v>4180</v>
      </c>
      <c r="I670">
        <v>9500000</v>
      </c>
      <c r="J670" t="s">
        <v>4363</v>
      </c>
      <c r="K670">
        <v>9100000</v>
      </c>
      <c r="L670">
        <v>9900000</v>
      </c>
      <c r="M670">
        <v>9</v>
      </c>
      <c r="N670" t="s">
        <v>4275</v>
      </c>
      <c r="O670">
        <v>63.4</v>
      </c>
      <c r="P670" t="s">
        <v>5182</v>
      </c>
    </row>
    <row r="671" spans="1:16" x14ac:dyDescent="0.3">
      <c r="A671" t="s">
        <v>5183</v>
      </c>
      <c r="B671">
        <v>2023</v>
      </c>
      <c r="C671" t="s">
        <v>4184</v>
      </c>
      <c r="D671" t="s">
        <v>4303</v>
      </c>
      <c r="E671" t="s">
        <v>5184</v>
      </c>
      <c r="F671" t="s">
        <v>143</v>
      </c>
      <c r="G671">
        <v>50782</v>
      </c>
      <c r="H671" t="s">
        <v>4180</v>
      </c>
      <c r="I671">
        <v>20600000</v>
      </c>
      <c r="J671" t="s">
        <v>4363</v>
      </c>
      <c r="K671">
        <v>19900000</v>
      </c>
      <c r="L671">
        <v>21400000</v>
      </c>
      <c r="M671">
        <v>18</v>
      </c>
      <c r="N671" t="s">
        <v>4272</v>
      </c>
      <c r="O671">
        <v>74.900000000000006</v>
      </c>
      <c r="P671" t="s">
        <v>7367</v>
      </c>
    </row>
    <row r="672" spans="1:16" x14ac:dyDescent="0.3">
      <c r="A672" t="s">
        <v>5185</v>
      </c>
      <c r="B672">
        <v>2023</v>
      </c>
      <c r="C672" t="s">
        <v>3991</v>
      </c>
      <c r="D672" t="s">
        <v>4630</v>
      </c>
      <c r="E672" t="s">
        <v>4478</v>
      </c>
      <c r="F672" t="s">
        <v>173</v>
      </c>
      <c r="G672">
        <v>10000</v>
      </c>
      <c r="H672" t="s">
        <v>4180</v>
      </c>
      <c r="I672">
        <v>9200000</v>
      </c>
      <c r="J672" t="s">
        <v>4363</v>
      </c>
      <c r="K672">
        <v>8900000</v>
      </c>
      <c r="L672">
        <v>9500000</v>
      </c>
      <c r="M672">
        <v>4</v>
      </c>
      <c r="N672" t="s">
        <v>4649</v>
      </c>
      <c r="O672">
        <v>65.900000000000006</v>
      </c>
      <c r="P672" t="s">
        <v>5186</v>
      </c>
    </row>
    <row r="673" spans="1:16" x14ac:dyDescent="0.3">
      <c r="A673" t="s">
        <v>5187</v>
      </c>
      <c r="B673">
        <v>2024</v>
      </c>
      <c r="C673" t="s">
        <v>5188</v>
      </c>
      <c r="D673" t="s">
        <v>5189</v>
      </c>
      <c r="E673" t="s">
        <v>5190</v>
      </c>
      <c r="F673" t="s">
        <v>43</v>
      </c>
      <c r="G673">
        <v>5685</v>
      </c>
      <c r="H673" t="s">
        <v>4180</v>
      </c>
      <c r="I673">
        <v>10900000</v>
      </c>
      <c r="J673" t="s">
        <v>4363</v>
      </c>
      <c r="K673">
        <v>10600000</v>
      </c>
      <c r="L673">
        <v>11300000</v>
      </c>
      <c r="M673" t="s">
        <v>4175</v>
      </c>
      <c r="N673" t="s">
        <v>4417</v>
      </c>
      <c r="O673">
        <v>95</v>
      </c>
      <c r="P673" t="s">
        <v>5191</v>
      </c>
    </row>
    <row r="674" spans="1:16" x14ac:dyDescent="0.3">
      <c r="A674" t="s">
        <v>5192</v>
      </c>
      <c r="B674">
        <v>2022</v>
      </c>
      <c r="C674" t="s">
        <v>24</v>
      </c>
      <c r="D674" t="s">
        <v>4369</v>
      </c>
      <c r="E674" t="s">
        <v>4370</v>
      </c>
      <c r="F674" t="s">
        <v>43</v>
      </c>
      <c r="G674">
        <v>87750</v>
      </c>
      <c r="H674" t="s">
        <v>4180</v>
      </c>
      <c r="I674">
        <v>28000000</v>
      </c>
      <c r="J674" t="s">
        <v>4363</v>
      </c>
      <c r="K674">
        <v>26900000</v>
      </c>
      <c r="L674">
        <v>29000000</v>
      </c>
      <c r="M674">
        <v>6</v>
      </c>
      <c r="N674" t="s">
        <v>4325</v>
      </c>
      <c r="O674">
        <v>61.9</v>
      </c>
      <c r="P674" t="s">
        <v>5193</v>
      </c>
    </row>
    <row r="675" spans="1:16" x14ac:dyDescent="0.3">
      <c r="A675" t="s">
        <v>5194</v>
      </c>
      <c r="B675">
        <v>2022</v>
      </c>
      <c r="C675" t="s">
        <v>108</v>
      </c>
      <c r="D675" t="s">
        <v>5195</v>
      </c>
      <c r="E675" t="s">
        <v>5196</v>
      </c>
      <c r="F675" t="s">
        <v>60</v>
      </c>
      <c r="G675">
        <v>94000</v>
      </c>
      <c r="H675" t="s">
        <v>4180</v>
      </c>
      <c r="I675">
        <v>10000000</v>
      </c>
      <c r="J675" t="s">
        <v>4363</v>
      </c>
      <c r="K675">
        <v>9600000</v>
      </c>
      <c r="L675">
        <v>10300000</v>
      </c>
      <c r="M675">
        <v>6</v>
      </c>
      <c r="N675" t="s">
        <v>4263</v>
      </c>
      <c r="O675">
        <v>60.3</v>
      </c>
      <c r="P675" t="s">
        <v>5197</v>
      </c>
    </row>
    <row r="676" spans="1:16" x14ac:dyDescent="0.3">
      <c r="A676" t="s">
        <v>5198</v>
      </c>
      <c r="B676">
        <v>2024</v>
      </c>
      <c r="C676" t="s">
        <v>62</v>
      </c>
      <c r="D676" t="s">
        <v>4355</v>
      </c>
      <c r="E676" t="s">
        <v>5199</v>
      </c>
      <c r="F676" t="s">
        <v>43</v>
      </c>
      <c r="G676">
        <v>81000</v>
      </c>
      <c r="H676" t="s">
        <v>4180</v>
      </c>
      <c r="I676">
        <v>15400000</v>
      </c>
      <c r="J676" t="s">
        <v>4363</v>
      </c>
      <c r="K676">
        <v>14800000</v>
      </c>
      <c r="L676">
        <v>16100000</v>
      </c>
      <c r="M676">
        <v>4</v>
      </c>
      <c r="N676" t="s">
        <v>4272</v>
      </c>
      <c r="O676">
        <v>72.900000000000006</v>
      </c>
      <c r="P676" t="s">
        <v>5200</v>
      </c>
    </row>
    <row r="677" spans="1:16" x14ac:dyDescent="0.3">
      <c r="A677" t="s">
        <v>5201</v>
      </c>
      <c r="B677">
        <v>2017</v>
      </c>
      <c r="C677" t="s">
        <v>24</v>
      </c>
      <c r="D677" t="s">
        <v>5202</v>
      </c>
      <c r="E677" t="s">
        <v>4450</v>
      </c>
      <c r="F677" t="s">
        <v>173</v>
      </c>
      <c r="G677">
        <v>150000</v>
      </c>
      <c r="H677" t="s">
        <v>4180</v>
      </c>
      <c r="I677">
        <v>21900000</v>
      </c>
      <c r="J677" t="s">
        <v>4363</v>
      </c>
      <c r="K677">
        <v>21000000</v>
      </c>
      <c r="L677">
        <v>22700000</v>
      </c>
      <c r="M677">
        <v>2</v>
      </c>
      <c r="N677" t="s">
        <v>4226</v>
      </c>
      <c r="O677">
        <v>66</v>
      </c>
      <c r="P677" t="s">
        <v>5203</v>
      </c>
    </row>
    <row r="678" spans="1:16" x14ac:dyDescent="0.3">
      <c r="A678" t="s">
        <v>5204</v>
      </c>
      <c r="B678">
        <v>2024</v>
      </c>
      <c r="C678" t="s">
        <v>45</v>
      </c>
      <c r="D678" t="s">
        <v>4886</v>
      </c>
      <c r="E678" t="s">
        <v>4887</v>
      </c>
      <c r="F678" t="s">
        <v>43</v>
      </c>
      <c r="G678">
        <v>68000</v>
      </c>
      <c r="H678" t="s">
        <v>4180</v>
      </c>
      <c r="I678">
        <v>19100000</v>
      </c>
      <c r="J678" t="s">
        <v>4363</v>
      </c>
      <c r="K678">
        <v>18200000</v>
      </c>
      <c r="L678">
        <v>19900000</v>
      </c>
      <c r="M678">
        <v>5</v>
      </c>
      <c r="N678" t="s">
        <v>4290</v>
      </c>
      <c r="O678">
        <v>76.2</v>
      </c>
      <c r="P678" t="s">
        <v>5205</v>
      </c>
    </row>
    <row r="679" spans="1:16" x14ac:dyDescent="0.3">
      <c r="A679" t="s">
        <v>5206</v>
      </c>
      <c r="B679">
        <v>2023</v>
      </c>
      <c r="C679" t="s">
        <v>89</v>
      </c>
      <c r="D679" t="s">
        <v>5207</v>
      </c>
      <c r="E679" t="s">
        <v>5208</v>
      </c>
      <c r="F679" t="s">
        <v>173</v>
      </c>
      <c r="G679">
        <v>35000</v>
      </c>
      <c r="H679" t="s">
        <v>4180</v>
      </c>
      <c r="I679">
        <v>7920000</v>
      </c>
      <c r="J679" t="s">
        <v>4363</v>
      </c>
      <c r="K679">
        <v>7590000</v>
      </c>
      <c r="L679">
        <v>8200000</v>
      </c>
      <c r="M679">
        <v>40</v>
      </c>
      <c r="N679" t="s">
        <v>4583</v>
      </c>
      <c r="O679">
        <v>66.099999999999994</v>
      </c>
      <c r="P679" t="s">
        <v>7368</v>
      </c>
    </row>
    <row r="680" spans="1:16" x14ac:dyDescent="0.3">
      <c r="A680" t="s">
        <v>5209</v>
      </c>
      <c r="B680">
        <v>2021</v>
      </c>
      <c r="C680" t="s">
        <v>4184</v>
      </c>
      <c r="D680" t="s">
        <v>4952</v>
      </c>
      <c r="E680" t="s">
        <v>5210</v>
      </c>
      <c r="F680" t="s">
        <v>143</v>
      </c>
      <c r="G680">
        <v>95235</v>
      </c>
      <c r="H680" t="s">
        <v>4180</v>
      </c>
      <c r="I680">
        <v>12300000</v>
      </c>
      <c r="J680" t="s">
        <v>4363</v>
      </c>
      <c r="K680">
        <v>11800000</v>
      </c>
      <c r="L680">
        <v>12700000</v>
      </c>
      <c r="M680">
        <v>21</v>
      </c>
      <c r="N680" t="s">
        <v>4388</v>
      </c>
      <c r="O680">
        <v>84.3</v>
      </c>
      <c r="P680" t="s">
        <v>5211</v>
      </c>
    </row>
    <row r="681" spans="1:16" x14ac:dyDescent="0.3">
      <c r="A681" t="s">
        <v>4172</v>
      </c>
      <c r="B681">
        <v>2022</v>
      </c>
      <c r="C681" t="s">
        <v>62</v>
      </c>
      <c r="D681" t="s">
        <v>4207</v>
      </c>
      <c r="E681" t="s">
        <v>5662</v>
      </c>
      <c r="F681" t="s">
        <v>4172</v>
      </c>
      <c r="G681">
        <v>65375</v>
      </c>
      <c r="H681" t="s">
        <v>4180</v>
      </c>
      <c r="I681">
        <v>19100000</v>
      </c>
      <c r="J681" t="s">
        <v>4363</v>
      </c>
      <c r="K681">
        <v>18300000</v>
      </c>
      <c r="L681">
        <v>19800000</v>
      </c>
      <c r="M681">
        <v>7</v>
      </c>
      <c r="N681" t="s">
        <v>4272</v>
      </c>
      <c r="O681">
        <v>63.7</v>
      </c>
      <c r="P681" t="s">
        <v>7369</v>
      </c>
    </row>
    <row r="682" spans="1:16" x14ac:dyDescent="0.3">
      <c r="A682" t="s">
        <v>5212</v>
      </c>
      <c r="B682">
        <v>2022</v>
      </c>
      <c r="C682" t="s">
        <v>92</v>
      </c>
      <c r="D682" t="s">
        <v>4753</v>
      </c>
      <c r="E682" t="s">
        <v>5213</v>
      </c>
      <c r="F682" t="s">
        <v>43</v>
      </c>
      <c r="G682">
        <v>78000</v>
      </c>
      <c r="H682" t="s">
        <v>4180</v>
      </c>
      <c r="I682">
        <v>9200000</v>
      </c>
      <c r="J682" t="s">
        <v>4363</v>
      </c>
      <c r="K682">
        <v>8900000</v>
      </c>
      <c r="L682">
        <v>9600000</v>
      </c>
      <c r="M682">
        <v>14</v>
      </c>
      <c r="N682" t="s">
        <v>4649</v>
      </c>
      <c r="O682">
        <v>89.4</v>
      </c>
      <c r="P682" t="s">
        <v>5214</v>
      </c>
    </row>
    <row r="683" spans="1:16" x14ac:dyDescent="0.3">
      <c r="A683" t="s">
        <v>4172</v>
      </c>
      <c r="B683">
        <v>2021</v>
      </c>
      <c r="C683" t="s">
        <v>108</v>
      </c>
      <c r="D683" t="s">
        <v>4477</v>
      </c>
      <c r="E683" t="s">
        <v>5027</v>
      </c>
      <c r="F683" t="s">
        <v>4172</v>
      </c>
      <c r="G683">
        <v>44930</v>
      </c>
      <c r="H683" t="s">
        <v>4180</v>
      </c>
      <c r="I683">
        <v>9200000</v>
      </c>
      <c r="J683" t="s">
        <v>4363</v>
      </c>
      <c r="K683">
        <v>8900000</v>
      </c>
      <c r="L683">
        <v>9500000</v>
      </c>
      <c r="M683">
        <v>4</v>
      </c>
      <c r="N683" t="s">
        <v>4382</v>
      </c>
      <c r="O683">
        <v>78.7</v>
      </c>
      <c r="P683" t="s">
        <v>7370</v>
      </c>
    </row>
    <row r="684" spans="1:16" x14ac:dyDescent="0.3">
      <c r="A684" t="s">
        <v>5215</v>
      </c>
      <c r="B684">
        <v>2023</v>
      </c>
      <c r="C684" t="s">
        <v>5179</v>
      </c>
      <c r="D684" t="s">
        <v>5216</v>
      </c>
      <c r="E684" t="s">
        <v>5217</v>
      </c>
      <c r="F684" t="s">
        <v>4539</v>
      </c>
      <c r="G684">
        <v>50300</v>
      </c>
      <c r="H684" t="s">
        <v>4180</v>
      </c>
      <c r="I684">
        <v>11300000</v>
      </c>
      <c r="J684" t="s">
        <v>4363</v>
      </c>
      <c r="K684">
        <v>10900000</v>
      </c>
      <c r="L684">
        <v>11700000</v>
      </c>
      <c r="M684" t="s">
        <v>4175</v>
      </c>
      <c r="N684" t="s">
        <v>4382</v>
      </c>
      <c r="O684">
        <v>74.900000000000006</v>
      </c>
      <c r="P684" t="s">
        <v>5218</v>
      </c>
    </row>
    <row r="685" spans="1:16" x14ac:dyDescent="0.3">
      <c r="A685" t="s">
        <v>5121</v>
      </c>
      <c r="B685">
        <v>2023</v>
      </c>
      <c r="C685" t="s">
        <v>24</v>
      </c>
      <c r="D685" t="s">
        <v>4999</v>
      </c>
      <c r="E685" t="s">
        <v>5122</v>
      </c>
      <c r="F685" t="s">
        <v>43</v>
      </c>
      <c r="G685">
        <v>40200</v>
      </c>
      <c r="H685" t="s">
        <v>4180</v>
      </c>
      <c r="I685">
        <v>21100000</v>
      </c>
      <c r="J685" t="s">
        <v>4363</v>
      </c>
      <c r="K685">
        <v>19900000</v>
      </c>
      <c r="L685">
        <v>22200000</v>
      </c>
      <c r="M685">
        <v>5</v>
      </c>
      <c r="N685" t="s">
        <v>4388</v>
      </c>
      <c r="O685">
        <v>74.900000000000006</v>
      </c>
      <c r="P685" t="s">
        <v>7371</v>
      </c>
    </row>
    <row r="686" spans="1:16" x14ac:dyDescent="0.3">
      <c r="A686" t="s">
        <v>5219</v>
      </c>
      <c r="B686">
        <v>2024</v>
      </c>
      <c r="C686" t="s">
        <v>201</v>
      </c>
      <c r="D686" t="s">
        <v>4669</v>
      </c>
      <c r="E686" t="s">
        <v>4785</v>
      </c>
      <c r="F686" t="s">
        <v>143</v>
      </c>
      <c r="G686">
        <v>40000</v>
      </c>
      <c r="H686" t="s">
        <v>4180</v>
      </c>
      <c r="I686">
        <v>14200000</v>
      </c>
      <c r="J686" t="s">
        <v>4363</v>
      </c>
      <c r="K686">
        <v>13700000</v>
      </c>
      <c r="L686">
        <v>14800000</v>
      </c>
      <c r="M686">
        <v>12</v>
      </c>
      <c r="N686" t="s">
        <v>4219</v>
      </c>
      <c r="O686">
        <v>76.8</v>
      </c>
      <c r="P686" t="s">
        <v>5220</v>
      </c>
    </row>
    <row r="687" spans="1:16" x14ac:dyDescent="0.3">
      <c r="A687" t="s">
        <v>5221</v>
      </c>
      <c r="B687">
        <v>2017</v>
      </c>
      <c r="C687" t="s">
        <v>85</v>
      </c>
      <c r="D687" t="s">
        <v>5222</v>
      </c>
      <c r="E687" t="s">
        <v>5223</v>
      </c>
      <c r="F687" t="s">
        <v>43</v>
      </c>
      <c r="G687">
        <v>64000</v>
      </c>
      <c r="H687" t="s">
        <v>4180</v>
      </c>
      <c r="I687">
        <v>9600000</v>
      </c>
      <c r="J687" t="s">
        <v>4363</v>
      </c>
      <c r="K687">
        <v>8900000</v>
      </c>
      <c r="L687">
        <v>10300000</v>
      </c>
      <c r="M687">
        <v>7</v>
      </c>
      <c r="N687" t="s">
        <v>4272</v>
      </c>
      <c r="O687">
        <v>66.3</v>
      </c>
      <c r="P687" t="s">
        <v>5224</v>
      </c>
    </row>
    <row r="688" spans="1:16" x14ac:dyDescent="0.3">
      <c r="A688" t="s">
        <v>5225</v>
      </c>
      <c r="B688">
        <v>2022</v>
      </c>
      <c r="C688" t="s">
        <v>36</v>
      </c>
      <c r="D688" t="s">
        <v>4400</v>
      </c>
      <c r="E688" t="s">
        <v>4401</v>
      </c>
      <c r="F688" t="s">
        <v>94</v>
      </c>
      <c r="G688">
        <v>43500</v>
      </c>
      <c r="H688" t="s">
        <v>4180</v>
      </c>
      <c r="I688">
        <v>8100000</v>
      </c>
      <c r="J688" t="s">
        <v>4363</v>
      </c>
      <c r="K688">
        <v>7820000</v>
      </c>
      <c r="L688">
        <v>8400000</v>
      </c>
      <c r="M688">
        <v>26</v>
      </c>
      <c r="N688" t="s">
        <v>4649</v>
      </c>
      <c r="O688">
        <v>73.7</v>
      </c>
      <c r="P688" t="s">
        <v>5226</v>
      </c>
    </row>
    <row r="689" spans="1:16" x14ac:dyDescent="0.3">
      <c r="A689" t="s">
        <v>5400</v>
      </c>
      <c r="B689">
        <v>2022</v>
      </c>
      <c r="C689" t="s">
        <v>92</v>
      </c>
      <c r="D689" t="s">
        <v>4946</v>
      </c>
      <c r="E689" t="s">
        <v>5803</v>
      </c>
      <c r="F689" t="s">
        <v>43</v>
      </c>
      <c r="G689">
        <v>40000</v>
      </c>
      <c r="H689" t="s">
        <v>4180</v>
      </c>
      <c r="I689">
        <v>13600000</v>
      </c>
      <c r="J689" t="s">
        <v>5229</v>
      </c>
      <c r="K689">
        <v>13000000</v>
      </c>
      <c r="L689">
        <v>14100000</v>
      </c>
      <c r="M689">
        <v>40</v>
      </c>
      <c r="N689" t="s">
        <v>4192</v>
      </c>
      <c r="O689">
        <v>73.2</v>
      </c>
      <c r="P689" t="s">
        <v>6927</v>
      </c>
    </row>
    <row r="690" spans="1:16" x14ac:dyDescent="0.3">
      <c r="A690" t="s">
        <v>5401</v>
      </c>
      <c r="B690">
        <v>2021</v>
      </c>
      <c r="C690" t="s">
        <v>4184</v>
      </c>
      <c r="D690" t="s">
        <v>4952</v>
      </c>
      <c r="E690" t="s">
        <v>5210</v>
      </c>
      <c r="F690" t="s">
        <v>143</v>
      </c>
      <c r="G690">
        <v>60000</v>
      </c>
      <c r="H690" t="s">
        <v>4180</v>
      </c>
      <c r="I690">
        <v>12900000</v>
      </c>
      <c r="J690" t="s">
        <v>5229</v>
      </c>
      <c r="K690">
        <v>12400000</v>
      </c>
      <c r="L690">
        <v>13300000</v>
      </c>
      <c r="M690">
        <v>24</v>
      </c>
      <c r="N690" t="s">
        <v>4200</v>
      </c>
      <c r="O690">
        <v>88.4</v>
      </c>
      <c r="P690" t="s">
        <v>6928</v>
      </c>
    </row>
    <row r="691" spans="1:16" x14ac:dyDescent="0.3">
      <c r="A691" t="s">
        <v>5402</v>
      </c>
      <c r="B691">
        <v>2024</v>
      </c>
      <c r="C691" t="s">
        <v>188</v>
      </c>
      <c r="D691" t="s">
        <v>4594</v>
      </c>
      <c r="E691" t="s">
        <v>5804</v>
      </c>
      <c r="F691" t="s">
        <v>173</v>
      </c>
      <c r="G691">
        <v>5100</v>
      </c>
      <c r="H691" t="s">
        <v>4180</v>
      </c>
      <c r="I691">
        <v>9600000</v>
      </c>
      <c r="J691" t="s">
        <v>5229</v>
      </c>
      <c r="K691">
        <v>9200000</v>
      </c>
      <c r="L691">
        <v>9900000</v>
      </c>
      <c r="M691">
        <v>15</v>
      </c>
      <c r="N691" t="s">
        <v>4425</v>
      </c>
      <c r="O691">
        <v>95</v>
      </c>
      <c r="P691" t="s">
        <v>6929</v>
      </c>
    </row>
    <row r="692" spans="1:16" x14ac:dyDescent="0.3">
      <c r="A692" t="s">
        <v>5805</v>
      </c>
      <c r="B692">
        <v>2019</v>
      </c>
      <c r="C692" t="s">
        <v>250</v>
      </c>
      <c r="D692" t="s">
        <v>4962</v>
      </c>
      <c r="E692" t="s">
        <v>4655</v>
      </c>
      <c r="F692" t="s">
        <v>43</v>
      </c>
      <c r="G692">
        <v>60000</v>
      </c>
      <c r="H692" t="s">
        <v>4180</v>
      </c>
      <c r="I692">
        <v>15700000</v>
      </c>
      <c r="J692" t="s">
        <v>5229</v>
      </c>
      <c r="K692">
        <v>15200000</v>
      </c>
      <c r="L692">
        <v>16200000</v>
      </c>
      <c r="M692">
        <v>32</v>
      </c>
      <c r="N692" t="s">
        <v>4213</v>
      </c>
      <c r="O692">
        <v>95</v>
      </c>
      <c r="P692" t="s">
        <v>6930</v>
      </c>
    </row>
    <row r="693" spans="1:16" x14ac:dyDescent="0.3">
      <c r="A693" t="s">
        <v>5403</v>
      </c>
      <c r="B693">
        <v>2024</v>
      </c>
      <c r="C693" t="s">
        <v>230</v>
      </c>
      <c r="D693" t="s">
        <v>4555</v>
      </c>
      <c r="E693" t="s">
        <v>5806</v>
      </c>
      <c r="F693" t="s">
        <v>43</v>
      </c>
      <c r="G693">
        <v>17000</v>
      </c>
      <c r="H693" t="s">
        <v>4180</v>
      </c>
      <c r="I693">
        <v>14900000</v>
      </c>
      <c r="J693" t="s">
        <v>5229</v>
      </c>
      <c r="K693">
        <v>14400000</v>
      </c>
      <c r="L693">
        <v>15500000</v>
      </c>
      <c r="M693">
        <v>30</v>
      </c>
      <c r="N693" t="s">
        <v>4192</v>
      </c>
      <c r="O693">
        <v>73.400000000000006</v>
      </c>
      <c r="P693" t="s">
        <v>6931</v>
      </c>
    </row>
    <row r="694" spans="1:16" x14ac:dyDescent="0.3">
      <c r="A694" t="s">
        <v>1571</v>
      </c>
      <c r="B694">
        <v>2022</v>
      </c>
      <c r="C694" t="s">
        <v>92</v>
      </c>
      <c r="D694" t="s">
        <v>4567</v>
      </c>
      <c r="E694" t="s">
        <v>5807</v>
      </c>
      <c r="F694" t="s">
        <v>43</v>
      </c>
      <c r="G694">
        <v>62000</v>
      </c>
      <c r="H694" t="s">
        <v>4180</v>
      </c>
      <c r="I694">
        <v>19800000</v>
      </c>
      <c r="J694" t="s">
        <v>5229</v>
      </c>
      <c r="K694">
        <v>18600000</v>
      </c>
      <c r="L694">
        <v>20900000</v>
      </c>
      <c r="M694">
        <v>35</v>
      </c>
      <c r="N694" t="s">
        <v>4260</v>
      </c>
      <c r="O694">
        <v>83.9</v>
      </c>
      <c r="P694" t="s">
        <v>6932</v>
      </c>
    </row>
    <row r="695" spans="1:16" x14ac:dyDescent="0.3">
      <c r="A695" t="s">
        <v>5404</v>
      </c>
      <c r="B695">
        <v>2025</v>
      </c>
      <c r="C695" t="s">
        <v>108</v>
      </c>
      <c r="D695" t="s">
        <v>5808</v>
      </c>
      <c r="E695" t="s">
        <v>5809</v>
      </c>
      <c r="F695" t="s">
        <v>4172</v>
      </c>
      <c r="G695">
        <v>3067</v>
      </c>
      <c r="H695" t="s">
        <v>4180</v>
      </c>
      <c r="I695">
        <v>9900000</v>
      </c>
      <c r="J695" t="s">
        <v>5229</v>
      </c>
      <c r="K695">
        <v>9500000</v>
      </c>
      <c r="L695">
        <v>10200000</v>
      </c>
      <c r="M695">
        <v>2</v>
      </c>
      <c r="N695" t="s">
        <v>4439</v>
      </c>
      <c r="O695">
        <v>95</v>
      </c>
      <c r="P695" t="s">
        <v>6933</v>
      </c>
    </row>
    <row r="696" spans="1:16" x14ac:dyDescent="0.3">
      <c r="A696" t="s">
        <v>5405</v>
      </c>
      <c r="B696">
        <v>2023</v>
      </c>
      <c r="C696" t="s">
        <v>4184</v>
      </c>
      <c r="D696" t="s">
        <v>4185</v>
      </c>
      <c r="E696" t="s">
        <v>4792</v>
      </c>
      <c r="F696" t="s">
        <v>43</v>
      </c>
      <c r="G696">
        <v>35906</v>
      </c>
      <c r="H696" t="s">
        <v>4180</v>
      </c>
      <c r="I696">
        <v>8600000</v>
      </c>
      <c r="J696" t="s">
        <v>5229</v>
      </c>
      <c r="K696">
        <v>8300000</v>
      </c>
      <c r="L696">
        <v>8900000</v>
      </c>
      <c r="M696">
        <v>15</v>
      </c>
      <c r="N696" t="s">
        <v>4382</v>
      </c>
      <c r="O696">
        <v>86.1</v>
      </c>
      <c r="P696" t="s">
        <v>6934</v>
      </c>
    </row>
    <row r="697" spans="1:16" x14ac:dyDescent="0.3">
      <c r="A697" t="s">
        <v>4102</v>
      </c>
      <c r="B697">
        <v>2025</v>
      </c>
      <c r="C697" t="s">
        <v>62</v>
      </c>
      <c r="D697" t="s">
        <v>4198</v>
      </c>
      <c r="E697" t="s">
        <v>4199</v>
      </c>
      <c r="F697" t="s">
        <v>4172</v>
      </c>
      <c r="G697">
        <v>14000</v>
      </c>
      <c r="H697" t="s">
        <v>4180</v>
      </c>
      <c r="I697">
        <v>17500000</v>
      </c>
      <c r="J697" t="s">
        <v>5229</v>
      </c>
      <c r="K697">
        <v>16900000</v>
      </c>
      <c r="L697">
        <v>18100000</v>
      </c>
      <c r="M697">
        <v>17</v>
      </c>
      <c r="N697" t="s">
        <v>4257</v>
      </c>
      <c r="O697">
        <v>81.400000000000006</v>
      </c>
      <c r="P697" t="s">
        <v>6935</v>
      </c>
    </row>
    <row r="698" spans="1:16" x14ac:dyDescent="0.3">
      <c r="A698" t="s">
        <v>4135</v>
      </c>
      <c r="B698">
        <v>2024</v>
      </c>
      <c r="C698" t="s">
        <v>163</v>
      </c>
      <c r="D698">
        <v>7</v>
      </c>
      <c r="E698" t="s">
        <v>5810</v>
      </c>
      <c r="F698" t="s">
        <v>43</v>
      </c>
      <c r="G698">
        <v>10171</v>
      </c>
      <c r="H698" t="s">
        <v>4180</v>
      </c>
      <c r="I698">
        <v>17000000</v>
      </c>
      <c r="J698" t="s">
        <v>5229</v>
      </c>
      <c r="K698">
        <v>16400000</v>
      </c>
      <c r="L698">
        <v>17600000</v>
      </c>
      <c r="M698">
        <v>3</v>
      </c>
      <c r="N698" t="s">
        <v>4275</v>
      </c>
      <c r="O698">
        <v>78.400000000000006</v>
      </c>
      <c r="P698" t="s">
        <v>6936</v>
      </c>
    </row>
    <row r="699" spans="1:16" x14ac:dyDescent="0.3">
      <c r="A699" t="s">
        <v>394</v>
      </c>
      <c r="B699">
        <v>2025</v>
      </c>
      <c r="C699" t="s">
        <v>163</v>
      </c>
      <c r="D699">
        <v>7</v>
      </c>
      <c r="E699" t="s">
        <v>4277</v>
      </c>
      <c r="F699" t="s">
        <v>4172</v>
      </c>
      <c r="G699">
        <v>8500</v>
      </c>
      <c r="H699" t="s">
        <v>4180</v>
      </c>
      <c r="I699">
        <v>17500000</v>
      </c>
      <c r="J699" t="s">
        <v>5229</v>
      </c>
      <c r="K699">
        <v>16900000</v>
      </c>
      <c r="L699">
        <v>18200000</v>
      </c>
      <c r="M699">
        <v>2</v>
      </c>
      <c r="N699" t="s">
        <v>4257</v>
      </c>
      <c r="O699">
        <v>89</v>
      </c>
      <c r="P699" t="s">
        <v>6937</v>
      </c>
    </row>
    <row r="700" spans="1:16" x14ac:dyDescent="0.3">
      <c r="A700" t="s">
        <v>5317</v>
      </c>
      <c r="B700">
        <v>2024</v>
      </c>
      <c r="C700" t="s">
        <v>62</v>
      </c>
      <c r="D700">
        <v>208</v>
      </c>
      <c r="E700" t="s">
        <v>4254</v>
      </c>
      <c r="F700" t="s">
        <v>143</v>
      </c>
      <c r="G700">
        <v>5000</v>
      </c>
      <c r="H700" t="s">
        <v>4180</v>
      </c>
      <c r="I700">
        <v>13900000</v>
      </c>
      <c r="J700" t="s">
        <v>5229</v>
      </c>
      <c r="K700">
        <v>13400000</v>
      </c>
      <c r="L700">
        <v>14400000</v>
      </c>
      <c r="M700">
        <v>10</v>
      </c>
      <c r="N700" t="s">
        <v>4263</v>
      </c>
      <c r="O700">
        <v>77</v>
      </c>
      <c r="P700" t="s">
        <v>6938</v>
      </c>
    </row>
    <row r="701" spans="1:16" x14ac:dyDescent="0.3">
      <c r="A701" t="s">
        <v>5227</v>
      </c>
      <c r="B701">
        <v>2022</v>
      </c>
      <c r="C701" t="s">
        <v>41</v>
      </c>
      <c r="D701" t="s">
        <v>5032</v>
      </c>
      <c r="E701" t="s">
        <v>5228</v>
      </c>
      <c r="F701" t="s">
        <v>43</v>
      </c>
      <c r="G701">
        <v>69000</v>
      </c>
      <c r="H701" t="s">
        <v>4173</v>
      </c>
      <c r="I701">
        <v>11700000</v>
      </c>
      <c r="J701" t="s">
        <v>5229</v>
      </c>
      <c r="K701">
        <v>11300000</v>
      </c>
      <c r="L701">
        <v>12100000</v>
      </c>
      <c r="M701">
        <v>7</v>
      </c>
      <c r="N701" t="s">
        <v>4200</v>
      </c>
      <c r="O701">
        <v>66.900000000000006</v>
      </c>
      <c r="P701" t="s">
        <v>5230</v>
      </c>
    </row>
    <row r="702" spans="1:16" x14ac:dyDescent="0.3">
      <c r="A702" t="s">
        <v>5231</v>
      </c>
      <c r="B702">
        <v>2021</v>
      </c>
      <c r="C702" t="s">
        <v>4184</v>
      </c>
      <c r="D702" t="s">
        <v>4952</v>
      </c>
      <c r="E702" t="s">
        <v>5232</v>
      </c>
      <c r="F702" t="s">
        <v>143</v>
      </c>
      <c r="G702">
        <v>54322</v>
      </c>
      <c r="H702" t="s">
        <v>4180</v>
      </c>
      <c r="I702">
        <v>12900000</v>
      </c>
      <c r="J702" t="s">
        <v>5229</v>
      </c>
      <c r="K702">
        <v>12400000</v>
      </c>
      <c r="L702">
        <v>13400000</v>
      </c>
      <c r="M702">
        <v>24</v>
      </c>
      <c r="N702" t="s">
        <v>4181</v>
      </c>
      <c r="O702">
        <v>81.2</v>
      </c>
      <c r="P702" t="s">
        <v>5233</v>
      </c>
    </row>
    <row r="703" spans="1:16" x14ac:dyDescent="0.3">
      <c r="A703" t="s">
        <v>5234</v>
      </c>
      <c r="B703">
        <v>2024</v>
      </c>
      <c r="C703" t="s">
        <v>62</v>
      </c>
      <c r="D703" t="s">
        <v>4198</v>
      </c>
      <c r="E703" t="s">
        <v>4199</v>
      </c>
      <c r="F703" t="s">
        <v>143</v>
      </c>
      <c r="G703">
        <v>21752</v>
      </c>
      <c r="H703" t="s">
        <v>4180</v>
      </c>
      <c r="I703">
        <v>16200000</v>
      </c>
      <c r="J703" t="s">
        <v>5229</v>
      </c>
      <c r="K703">
        <v>15300000</v>
      </c>
      <c r="L703">
        <v>17100000</v>
      </c>
      <c r="M703">
        <v>41</v>
      </c>
      <c r="N703" t="s">
        <v>4627</v>
      </c>
      <c r="O703">
        <v>70.599999999999994</v>
      </c>
      <c r="P703" t="s">
        <v>5235</v>
      </c>
    </row>
    <row r="704" spans="1:16" x14ac:dyDescent="0.3">
      <c r="A704" t="s">
        <v>5236</v>
      </c>
      <c r="B704">
        <v>2026</v>
      </c>
      <c r="C704" t="s">
        <v>62</v>
      </c>
      <c r="D704" t="s">
        <v>4390</v>
      </c>
      <c r="E704" t="s">
        <v>4682</v>
      </c>
      <c r="F704" t="s">
        <v>4172</v>
      </c>
      <c r="G704">
        <v>4400</v>
      </c>
      <c r="H704" t="s">
        <v>4180</v>
      </c>
      <c r="I704">
        <v>24200000</v>
      </c>
      <c r="J704" t="s">
        <v>5229</v>
      </c>
      <c r="K704">
        <v>23300000</v>
      </c>
      <c r="L704">
        <v>25000000</v>
      </c>
      <c r="M704" t="s">
        <v>4175</v>
      </c>
      <c r="N704" t="s">
        <v>4275</v>
      </c>
      <c r="O704">
        <v>89.9</v>
      </c>
      <c r="P704" t="s">
        <v>5237</v>
      </c>
    </row>
    <row r="705" spans="1:16" x14ac:dyDescent="0.3">
      <c r="A705" t="s">
        <v>5238</v>
      </c>
      <c r="B705">
        <v>2021</v>
      </c>
      <c r="C705" t="s">
        <v>4184</v>
      </c>
      <c r="D705" t="s">
        <v>4185</v>
      </c>
      <c r="E705" t="s">
        <v>4186</v>
      </c>
      <c r="F705" t="s">
        <v>43</v>
      </c>
      <c r="G705">
        <v>36538</v>
      </c>
      <c r="H705" t="s">
        <v>4180</v>
      </c>
      <c r="I705">
        <v>8600000</v>
      </c>
      <c r="J705" t="s">
        <v>5229</v>
      </c>
      <c r="K705">
        <v>8300000</v>
      </c>
      <c r="L705">
        <v>8900000</v>
      </c>
      <c r="M705">
        <v>11</v>
      </c>
      <c r="N705" t="s">
        <v>4649</v>
      </c>
      <c r="O705">
        <v>82</v>
      </c>
      <c r="P705" t="s">
        <v>5239</v>
      </c>
    </row>
    <row r="706" spans="1:16" x14ac:dyDescent="0.3">
      <c r="A706" t="s">
        <v>5240</v>
      </c>
      <c r="B706">
        <v>2023</v>
      </c>
      <c r="C706" t="s">
        <v>230</v>
      </c>
      <c r="D706" t="s">
        <v>4555</v>
      </c>
      <c r="E706" t="s">
        <v>5241</v>
      </c>
      <c r="F706" t="s">
        <v>43</v>
      </c>
      <c r="G706">
        <v>26000</v>
      </c>
      <c r="H706" t="s">
        <v>4180</v>
      </c>
      <c r="I706">
        <v>13900000</v>
      </c>
      <c r="J706" t="s">
        <v>5229</v>
      </c>
      <c r="K706">
        <v>13400000</v>
      </c>
      <c r="L706">
        <v>14400000</v>
      </c>
      <c r="M706">
        <v>46</v>
      </c>
      <c r="N706" t="s">
        <v>4260</v>
      </c>
      <c r="O706">
        <v>72.8</v>
      </c>
      <c r="P706" t="s">
        <v>5242</v>
      </c>
    </row>
    <row r="707" spans="1:16" x14ac:dyDescent="0.3">
      <c r="A707" t="s">
        <v>4172</v>
      </c>
      <c r="B707">
        <v>2023</v>
      </c>
      <c r="C707" t="s">
        <v>250</v>
      </c>
      <c r="D707" t="s">
        <v>4319</v>
      </c>
      <c r="E707" t="s">
        <v>5984</v>
      </c>
      <c r="F707" t="s">
        <v>4172</v>
      </c>
      <c r="G707">
        <v>18500</v>
      </c>
      <c r="H707" t="s">
        <v>4180</v>
      </c>
      <c r="I707">
        <v>19600000</v>
      </c>
      <c r="J707" t="s">
        <v>5229</v>
      </c>
      <c r="K707">
        <v>18900000</v>
      </c>
      <c r="L707">
        <v>20300000</v>
      </c>
      <c r="M707">
        <v>8</v>
      </c>
      <c r="N707" t="s">
        <v>4192</v>
      </c>
      <c r="O707">
        <v>89.5</v>
      </c>
      <c r="P707" t="s">
        <v>7372</v>
      </c>
    </row>
    <row r="708" spans="1:16" x14ac:dyDescent="0.3">
      <c r="A708" t="s">
        <v>5243</v>
      </c>
      <c r="B708">
        <v>2023</v>
      </c>
      <c r="C708" t="s">
        <v>250</v>
      </c>
      <c r="D708" t="s">
        <v>4319</v>
      </c>
      <c r="E708" t="s">
        <v>5244</v>
      </c>
      <c r="F708" t="s">
        <v>43</v>
      </c>
      <c r="G708">
        <v>18500</v>
      </c>
      <c r="H708" t="s">
        <v>4180</v>
      </c>
      <c r="I708">
        <v>18900000</v>
      </c>
      <c r="J708" t="s">
        <v>5229</v>
      </c>
      <c r="K708">
        <v>18200000</v>
      </c>
      <c r="L708">
        <v>19500000</v>
      </c>
      <c r="M708">
        <v>5</v>
      </c>
      <c r="N708" t="s">
        <v>4187</v>
      </c>
      <c r="O708">
        <v>93.6</v>
      </c>
      <c r="P708" t="s">
        <v>5245</v>
      </c>
    </row>
    <row r="709" spans="1:16" x14ac:dyDescent="0.3">
      <c r="A709" t="s">
        <v>5246</v>
      </c>
      <c r="B709">
        <v>2018</v>
      </c>
      <c r="C709" t="s">
        <v>24</v>
      </c>
      <c r="D709" t="s">
        <v>5247</v>
      </c>
      <c r="E709" t="s">
        <v>5248</v>
      </c>
      <c r="F709" t="s">
        <v>60</v>
      </c>
      <c r="G709">
        <v>94000</v>
      </c>
      <c r="H709" t="s">
        <v>4180</v>
      </c>
      <c r="I709">
        <v>12800000</v>
      </c>
      <c r="J709" t="s">
        <v>5229</v>
      </c>
      <c r="K709">
        <v>12300000</v>
      </c>
      <c r="L709">
        <v>13200000</v>
      </c>
      <c r="M709">
        <v>7</v>
      </c>
      <c r="N709" t="s">
        <v>4263</v>
      </c>
      <c r="O709">
        <v>64.599999999999994</v>
      </c>
      <c r="P709" t="s">
        <v>5249</v>
      </c>
    </row>
    <row r="710" spans="1:16" x14ac:dyDescent="0.3">
      <c r="A710" t="s">
        <v>4152</v>
      </c>
      <c r="B710">
        <v>2024</v>
      </c>
      <c r="C710" t="s">
        <v>62</v>
      </c>
      <c r="D710" t="s">
        <v>4250</v>
      </c>
      <c r="E710" t="s">
        <v>4358</v>
      </c>
      <c r="F710" t="s">
        <v>43</v>
      </c>
      <c r="G710">
        <v>27913</v>
      </c>
      <c r="H710" t="s">
        <v>4180</v>
      </c>
      <c r="I710">
        <v>21900000</v>
      </c>
      <c r="J710" t="s">
        <v>5229</v>
      </c>
      <c r="K710">
        <v>21100000</v>
      </c>
      <c r="L710">
        <v>22600000</v>
      </c>
      <c r="M710">
        <v>36</v>
      </c>
      <c r="N710" t="s">
        <v>4280</v>
      </c>
      <c r="O710">
        <v>80</v>
      </c>
      <c r="P710" t="s">
        <v>7373</v>
      </c>
    </row>
    <row r="711" spans="1:16" x14ac:dyDescent="0.3">
      <c r="A711" t="s">
        <v>3985</v>
      </c>
      <c r="B711">
        <v>2017</v>
      </c>
      <c r="C711" t="s">
        <v>85</v>
      </c>
      <c r="D711" t="s">
        <v>6060</v>
      </c>
      <c r="E711" t="s">
        <v>6061</v>
      </c>
      <c r="F711" t="s">
        <v>161</v>
      </c>
      <c r="G711">
        <v>70000</v>
      </c>
      <c r="H711" t="s">
        <v>4180</v>
      </c>
      <c r="I711">
        <v>9900000</v>
      </c>
      <c r="J711" t="s">
        <v>5229</v>
      </c>
      <c r="K711">
        <v>9300000</v>
      </c>
      <c r="L711">
        <v>10500000</v>
      </c>
      <c r="M711">
        <v>9</v>
      </c>
      <c r="N711" t="s">
        <v>4260</v>
      </c>
      <c r="O711">
        <v>77.7</v>
      </c>
      <c r="P711" t="s">
        <v>7374</v>
      </c>
    </row>
    <row r="712" spans="1:16" x14ac:dyDescent="0.3">
      <c r="A712" t="s">
        <v>165</v>
      </c>
      <c r="B712">
        <v>2024</v>
      </c>
      <c r="C712" t="s">
        <v>166</v>
      </c>
      <c r="D712" t="s">
        <v>5829</v>
      </c>
      <c r="E712" t="s">
        <v>6062</v>
      </c>
      <c r="F712" t="s">
        <v>143</v>
      </c>
      <c r="G712">
        <v>40000</v>
      </c>
      <c r="H712" t="s">
        <v>4180</v>
      </c>
      <c r="I712">
        <v>21700000</v>
      </c>
      <c r="J712" t="s">
        <v>5229</v>
      </c>
      <c r="K712">
        <v>19600000</v>
      </c>
      <c r="L712">
        <v>23800000</v>
      </c>
      <c r="M712" t="s">
        <v>4175</v>
      </c>
      <c r="N712" t="s">
        <v>4388</v>
      </c>
      <c r="O712">
        <v>69.400000000000006</v>
      </c>
      <c r="P712" t="s">
        <v>7375</v>
      </c>
    </row>
    <row r="713" spans="1:16" x14ac:dyDescent="0.3">
      <c r="A713" t="s">
        <v>4172</v>
      </c>
      <c r="B713">
        <v>2020</v>
      </c>
      <c r="C713" t="s">
        <v>24</v>
      </c>
      <c r="D713" t="s">
        <v>4467</v>
      </c>
      <c r="E713" t="s">
        <v>4468</v>
      </c>
      <c r="F713" t="s">
        <v>4172</v>
      </c>
      <c r="G713">
        <v>69000</v>
      </c>
      <c r="H713" t="s">
        <v>4180</v>
      </c>
      <c r="I713">
        <v>44600000</v>
      </c>
      <c r="J713" t="s">
        <v>5229</v>
      </c>
      <c r="K713">
        <v>42600000</v>
      </c>
      <c r="L713">
        <v>46500000</v>
      </c>
      <c r="M713">
        <v>18</v>
      </c>
      <c r="N713" t="s">
        <v>7376</v>
      </c>
      <c r="O713">
        <v>82.7</v>
      </c>
      <c r="P713" t="s">
        <v>7377</v>
      </c>
    </row>
    <row r="714" spans="1:16" x14ac:dyDescent="0.3">
      <c r="A714" t="s">
        <v>5407</v>
      </c>
      <c r="B714">
        <v>2018</v>
      </c>
      <c r="C714" t="s">
        <v>188</v>
      </c>
      <c r="D714" t="s">
        <v>5101</v>
      </c>
      <c r="E714" t="s">
        <v>6063</v>
      </c>
      <c r="F714" t="s">
        <v>143</v>
      </c>
      <c r="G714">
        <v>45300</v>
      </c>
      <c r="H714" t="s">
        <v>4180</v>
      </c>
      <c r="I714">
        <v>10200000</v>
      </c>
      <c r="J714" t="s">
        <v>5229</v>
      </c>
      <c r="K714">
        <v>9900000</v>
      </c>
      <c r="L714">
        <v>10600000</v>
      </c>
      <c r="M714" t="s">
        <v>4175</v>
      </c>
      <c r="N714" t="s">
        <v>4213</v>
      </c>
      <c r="O714">
        <v>85.6</v>
      </c>
      <c r="P714" t="s">
        <v>7378</v>
      </c>
    </row>
    <row r="715" spans="1:16" x14ac:dyDescent="0.3">
      <c r="A715" t="s">
        <v>5409</v>
      </c>
      <c r="B715">
        <v>2024</v>
      </c>
      <c r="C715" t="s">
        <v>4031</v>
      </c>
      <c r="D715" t="s">
        <v>5664</v>
      </c>
      <c r="E715" t="s">
        <v>5665</v>
      </c>
      <c r="F715" t="s">
        <v>173</v>
      </c>
      <c r="G715">
        <v>33580</v>
      </c>
      <c r="H715" t="s">
        <v>4180</v>
      </c>
      <c r="I715">
        <v>18900000</v>
      </c>
      <c r="J715" t="s">
        <v>5229</v>
      </c>
      <c r="K715">
        <v>18200000</v>
      </c>
      <c r="L715">
        <v>19500000</v>
      </c>
      <c r="M715">
        <v>9</v>
      </c>
      <c r="N715" t="s">
        <v>4245</v>
      </c>
      <c r="O715">
        <v>75.7</v>
      </c>
      <c r="P715" t="s">
        <v>7379</v>
      </c>
    </row>
    <row r="716" spans="1:16" x14ac:dyDescent="0.3">
      <c r="A716" t="s">
        <v>4172</v>
      </c>
      <c r="B716">
        <v>2026</v>
      </c>
      <c r="C716" t="s">
        <v>24</v>
      </c>
      <c r="D716" t="s">
        <v>7380</v>
      </c>
      <c r="E716" t="s">
        <v>7381</v>
      </c>
      <c r="F716" t="s">
        <v>4172</v>
      </c>
      <c r="G716">
        <v>4200</v>
      </c>
      <c r="H716" t="s">
        <v>4180</v>
      </c>
      <c r="I716">
        <v>27600000</v>
      </c>
      <c r="J716" t="s">
        <v>5229</v>
      </c>
      <c r="K716">
        <v>26600000</v>
      </c>
      <c r="L716">
        <v>28600000</v>
      </c>
      <c r="M716">
        <v>4</v>
      </c>
      <c r="N716" t="s">
        <v>7382</v>
      </c>
      <c r="O716">
        <v>91.4</v>
      </c>
      <c r="P716" t="s">
        <v>7383</v>
      </c>
    </row>
    <row r="717" spans="1:16" x14ac:dyDescent="0.3">
      <c r="A717" t="s">
        <v>5411</v>
      </c>
      <c r="B717">
        <v>2026</v>
      </c>
      <c r="C717" t="s">
        <v>201</v>
      </c>
      <c r="D717" t="s">
        <v>4669</v>
      </c>
      <c r="E717" t="s">
        <v>4740</v>
      </c>
      <c r="F717" t="s">
        <v>4172</v>
      </c>
      <c r="G717">
        <v>3000</v>
      </c>
      <c r="H717" t="s">
        <v>4180</v>
      </c>
      <c r="I717">
        <v>15700000</v>
      </c>
      <c r="J717" t="s">
        <v>5229</v>
      </c>
      <c r="K717">
        <v>15100000</v>
      </c>
      <c r="L717">
        <v>16200000</v>
      </c>
      <c r="M717" t="s">
        <v>4175</v>
      </c>
      <c r="N717" t="s">
        <v>4260</v>
      </c>
      <c r="O717">
        <v>92.4</v>
      </c>
      <c r="P717" t="s">
        <v>7384</v>
      </c>
    </row>
    <row r="718" spans="1:16" x14ac:dyDescent="0.3">
      <c r="A718" t="s">
        <v>4172</v>
      </c>
      <c r="B718">
        <v>2019</v>
      </c>
      <c r="C718" t="s">
        <v>92</v>
      </c>
      <c r="D718" t="s">
        <v>6064</v>
      </c>
      <c r="E718" t="s">
        <v>7385</v>
      </c>
      <c r="F718" t="s">
        <v>4172</v>
      </c>
      <c r="G718">
        <v>78000</v>
      </c>
      <c r="H718" t="s">
        <v>4180</v>
      </c>
      <c r="I718">
        <v>9400000</v>
      </c>
      <c r="J718" t="s">
        <v>5229</v>
      </c>
      <c r="K718">
        <v>8800000</v>
      </c>
      <c r="L718">
        <v>10000000</v>
      </c>
      <c r="M718">
        <v>11</v>
      </c>
      <c r="N718" t="s">
        <v>4219</v>
      </c>
      <c r="O718">
        <v>70.7</v>
      </c>
      <c r="P718" t="s">
        <v>7386</v>
      </c>
    </row>
    <row r="719" spans="1:16" x14ac:dyDescent="0.3">
      <c r="A719" t="s">
        <v>5413</v>
      </c>
      <c r="B719">
        <v>2022</v>
      </c>
      <c r="C719" t="s">
        <v>24</v>
      </c>
      <c r="D719" t="s">
        <v>4190</v>
      </c>
      <c r="E719" t="s">
        <v>4191</v>
      </c>
      <c r="F719" t="s">
        <v>43</v>
      </c>
      <c r="G719">
        <v>41000</v>
      </c>
      <c r="H719" t="s">
        <v>4180</v>
      </c>
      <c r="I719">
        <v>13100000</v>
      </c>
      <c r="J719" t="s">
        <v>5229</v>
      </c>
      <c r="K719">
        <v>12700000</v>
      </c>
      <c r="L719">
        <v>13600000</v>
      </c>
      <c r="M719">
        <v>39</v>
      </c>
      <c r="N719" t="s">
        <v>4187</v>
      </c>
      <c r="O719">
        <v>52.8</v>
      </c>
      <c r="P719" t="s">
        <v>7387</v>
      </c>
    </row>
    <row r="720" spans="1:16" x14ac:dyDescent="0.3">
      <c r="A720" t="s">
        <v>4172</v>
      </c>
      <c r="B720">
        <v>2026</v>
      </c>
      <c r="C720" t="s">
        <v>7206</v>
      </c>
      <c r="D720" t="s">
        <v>7207</v>
      </c>
      <c r="E720" t="s">
        <v>7208</v>
      </c>
      <c r="F720" t="s">
        <v>4172</v>
      </c>
      <c r="G720">
        <v>748</v>
      </c>
      <c r="H720" t="s">
        <v>4173</v>
      </c>
      <c r="I720">
        <v>16000000</v>
      </c>
      <c r="J720" t="s">
        <v>5229</v>
      </c>
      <c r="K720">
        <v>15300000</v>
      </c>
      <c r="L720">
        <v>16800000</v>
      </c>
      <c r="M720" t="s">
        <v>4175</v>
      </c>
      <c r="N720" t="s">
        <v>4196</v>
      </c>
      <c r="O720">
        <v>91.7</v>
      </c>
      <c r="P720" t="s">
        <v>7388</v>
      </c>
    </row>
    <row r="721" spans="1:16" x14ac:dyDescent="0.3">
      <c r="A721" t="s">
        <v>5414</v>
      </c>
      <c r="B721">
        <v>2023</v>
      </c>
      <c r="C721" t="s">
        <v>194</v>
      </c>
      <c r="D721">
        <v>700</v>
      </c>
      <c r="E721" t="s">
        <v>6065</v>
      </c>
      <c r="F721" t="s">
        <v>43</v>
      </c>
      <c r="G721">
        <v>70000</v>
      </c>
      <c r="H721" t="s">
        <v>4180</v>
      </c>
      <c r="I721">
        <v>13600000</v>
      </c>
      <c r="J721" t="s">
        <v>5229</v>
      </c>
      <c r="K721">
        <v>13100000</v>
      </c>
      <c r="L721">
        <v>14100000</v>
      </c>
      <c r="M721" t="s">
        <v>4175</v>
      </c>
      <c r="N721" t="s">
        <v>4213</v>
      </c>
      <c r="O721">
        <v>76.2</v>
      </c>
      <c r="P721" t="s">
        <v>7389</v>
      </c>
    </row>
    <row r="722" spans="1:16" x14ac:dyDescent="0.3">
      <c r="A722" t="s">
        <v>5415</v>
      </c>
      <c r="B722">
        <v>2023</v>
      </c>
      <c r="C722" t="s">
        <v>137</v>
      </c>
      <c r="D722" t="s">
        <v>4703</v>
      </c>
      <c r="E722" t="s">
        <v>4651</v>
      </c>
      <c r="F722" t="s">
        <v>143</v>
      </c>
      <c r="G722">
        <v>48000</v>
      </c>
      <c r="H722" t="s">
        <v>4180</v>
      </c>
      <c r="I722">
        <v>10800000</v>
      </c>
      <c r="J722" t="s">
        <v>5229</v>
      </c>
      <c r="K722">
        <v>10400000</v>
      </c>
      <c r="L722">
        <v>11200000</v>
      </c>
      <c r="M722">
        <v>39</v>
      </c>
      <c r="N722" t="s">
        <v>4275</v>
      </c>
      <c r="O722">
        <v>94.8</v>
      </c>
      <c r="P722" t="s">
        <v>7390</v>
      </c>
    </row>
    <row r="723" spans="1:16" x14ac:dyDescent="0.3">
      <c r="A723" t="s">
        <v>2088</v>
      </c>
      <c r="B723">
        <v>2020</v>
      </c>
      <c r="C723" t="s">
        <v>4184</v>
      </c>
      <c r="D723" t="s">
        <v>4303</v>
      </c>
      <c r="E723" t="s">
        <v>5979</v>
      </c>
      <c r="F723" t="s">
        <v>173</v>
      </c>
      <c r="G723">
        <v>75000</v>
      </c>
      <c r="H723" t="s">
        <v>4180</v>
      </c>
      <c r="I723">
        <v>14300000</v>
      </c>
      <c r="J723" t="s">
        <v>5229</v>
      </c>
      <c r="K723">
        <v>13800000</v>
      </c>
      <c r="L723">
        <v>14800000</v>
      </c>
      <c r="M723">
        <v>19</v>
      </c>
      <c r="N723" t="s">
        <v>4347</v>
      </c>
      <c r="O723">
        <v>95</v>
      </c>
      <c r="P723" t="s">
        <v>7391</v>
      </c>
    </row>
    <row r="724" spans="1:16" x14ac:dyDescent="0.3">
      <c r="A724" t="s">
        <v>5298</v>
      </c>
      <c r="B724">
        <v>2023</v>
      </c>
      <c r="C724" t="s">
        <v>5179</v>
      </c>
      <c r="D724" t="s">
        <v>5216</v>
      </c>
      <c r="E724" t="s">
        <v>6066</v>
      </c>
      <c r="F724" t="s">
        <v>60</v>
      </c>
      <c r="G724">
        <v>35183</v>
      </c>
      <c r="H724" t="s">
        <v>4180</v>
      </c>
      <c r="I724">
        <v>8600000</v>
      </c>
      <c r="J724" t="s">
        <v>5229</v>
      </c>
      <c r="K724">
        <v>8200000</v>
      </c>
      <c r="L724">
        <v>8900000</v>
      </c>
      <c r="M724">
        <v>7</v>
      </c>
      <c r="N724" t="s">
        <v>4425</v>
      </c>
      <c r="O724">
        <v>78.3</v>
      </c>
      <c r="P724" t="s">
        <v>7392</v>
      </c>
    </row>
    <row r="725" spans="1:16" x14ac:dyDescent="0.3">
      <c r="A725" t="s">
        <v>5416</v>
      </c>
      <c r="B725">
        <v>2025</v>
      </c>
      <c r="C725" t="s">
        <v>201</v>
      </c>
      <c r="D725" t="s">
        <v>4669</v>
      </c>
      <c r="E725" t="s">
        <v>4785</v>
      </c>
      <c r="F725" t="s">
        <v>4172</v>
      </c>
      <c r="G725">
        <v>9250</v>
      </c>
      <c r="H725" t="s">
        <v>4180</v>
      </c>
      <c r="I725">
        <v>16000000</v>
      </c>
      <c r="J725" t="s">
        <v>5229</v>
      </c>
      <c r="K725">
        <v>15400000</v>
      </c>
      <c r="L725">
        <v>16600000</v>
      </c>
      <c r="M725">
        <v>12</v>
      </c>
      <c r="N725" t="s">
        <v>4627</v>
      </c>
      <c r="O725">
        <v>88.9</v>
      </c>
      <c r="P725" t="s">
        <v>7393</v>
      </c>
    </row>
    <row r="726" spans="1:16" x14ac:dyDescent="0.3">
      <c r="A726" t="s">
        <v>5417</v>
      </c>
      <c r="B726">
        <v>2017</v>
      </c>
      <c r="C726" t="s">
        <v>4097</v>
      </c>
      <c r="D726" t="s">
        <v>6009</v>
      </c>
      <c r="E726" t="s">
        <v>6010</v>
      </c>
      <c r="F726" t="s">
        <v>173</v>
      </c>
      <c r="G726">
        <v>103000</v>
      </c>
      <c r="H726" t="s">
        <v>4180</v>
      </c>
      <c r="I726">
        <v>11500000</v>
      </c>
      <c r="J726" t="s">
        <v>5229</v>
      </c>
      <c r="K726">
        <v>10500000</v>
      </c>
      <c r="L726">
        <v>12400000</v>
      </c>
      <c r="M726">
        <v>3</v>
      </c>
      <c r="N726" t="s">
        <v>4275</v>
      </c>
      <c r="O726">
        <v>54.8</v>
      </c>
      <c r="P726" t="s">
        <v>7394</v>
      </c>
    </row>
    <row r="727" spans="1:16" x14ac:dyDescent="0.3">
      <c r="A727" t="s">
        <v>5418</v>
      </c>
      <c r="B727">
        <v>2025</v>
      </c>
      <c r="C727" t="s">
        <v>163</v>
      </c>
      <c r="D727">
        <v>8</v>
      </c>
      <c r="E727" t="s">
        <v>6067</v>
      </c>
      <c r="F727" t="s">
        <v>4172</v>
      </c>
      <c r="G727">
        <v>6000</v>
      </c>
      <c r="H727" t="s">
        <v>4180</v>
      </c>
      <c r="I727">
        <v>25600000</v>
      </c>
      <c r="J727" t="s">
        <v>5229</v>
      </c>
      <c r="K727">
        <v>24700000</v>
      </c>
      <c r="L727">
        <v>26500000</v>
      </c>
      <c r="M727" t="s">
        <v>4175</v>
      </c>
      <c r="N727" t="s">
        <v>5679</v>
      </c>
      <c r="O727">
        <v>85.4</v>
      </c>
      <c r="P727" t="s">
        <v>7395</v>
      </c>
    </row>
    <row r="728" spans="1:16" x14ac:dyDescent="0.3">
      <c r="A728" t="s">
        <v>5419</v>
      </c>
      <c r="B728">
        <v>2018</v>
      </c>
      <c r="C728" t="s">
        <v>194</v>
      </c>
      <c r="D728">
        <v>1500</v>
      </c>
      <c r="E728" t="s">
        <v>6068</v>
      </c>
      <c r="F728" t="s">
        <v>94</v>
      </c>
      <c r="G728">
        <v>47000</v>
      </c>
      <c r="H728" t="s">
        <v>4180</v>
      </c>
      <c r="I728">
        <v>18500000</v>
      </c>
      <c r="J728" t="s">
        <v>5229</v>
      </c>
      <c r="K728">
        <v>17700000</v>
      </c>
      <c r="L728">
        <v>19300000</v>
      </c>
      <c r="M728">
        <v>10</v>
      </c>
      <c r="N728" t="s">
        <v>4192</v>
      </c>
      <c r="O728">
        <v>72.7</v>
      </c>
      <c r="P728" t="s">
        <v>7396</v>
      </c>
    </row>
    <row r="729" spans="1:16" x14ac:dyDescent="0.3">
      <c r="A729" t="s">
        <v>5382</v>
      </c>
      <c r="B729">
        <v>2024</v>
      </c>
      <c r="C729" t="s">
        <v>36</v>
      </c>
      <c r="D729" t="s">
        <v>4427</v>
      </c>
      <c r="E729" t="s">
        <v>4501</v>
      </c>
      <c r="F729" t="s">
        <v>43</v>
      </c>
      <c r="G729">
        <v>8000</v>
      </c>
      <c r="H729" t="s">
        <v>4180</v>
      </c>
      <c r="I729">
        <v>9700000</v>
      </c>
      <c r="J729" t="s">
        <v>5229</v>
      </c>
      <c r="K729">
        <v>9300000</v>
      </c>
      <c r="L729">
        <v>10000000</v>
      </c>
      <c r="M729">
        <v>10</v>
      </c>
      <c r="N729" t="s">
        <v>4508</v>
      </c>
      <c r="O729">
        <v>92.5</v>
      </c>
      <c r="P729" t="s">
        <v>7397</v>
      </c>
    </row>
    <row r="730" spans="1:16" x14ac:dyDescent="0.3">
      <c r="A730" t="s">
        <v>5420</v>
      </c>
      <c r="B730">
        <v>2022</v>
      </c>
      <c r="C730" t="s">
        <v>92</v>
      </c>
      <c r="D730" t="s">
        <v>4910</v>
      </c>
      <c r="E730" t="s">
        <v>6069</v>
      </c>
      <c r="F730" t="s">
        <v>143</v>
      </c>
      <c r="G730">
        <v>70000</v>
      </c>
      <c r="H730" t="s">
        <v>4180</v>
      </c>
      <c r="I730">
        <v>7540000</v>
      </c>
      <c r="J730" t="s">
        <v>5229</v>
      </c>
      <c r="K730">
        <v>7250000</v>
      </c>
      <c r="L730">
        <v>7830000</v>
      </c>
      <c r="M730">
        <v>22</v>
      </c>
      <c r="N730" t="s">
        <v>4508</v>
      </c>
      <c r="O730">
        <v>84.2</v>
      </c>
      <c r="P730" t="s">
        <v>7398</v>
      </c>
    </row>
    <row r="731" spans="1:16" x14ac:dyDescent="0.3">
      <c r="A731" t="s">
        <v>6070</v>
      </c>
      <c r="B731">
        <v>2023</v>
      </c>
      <c r="C731" t="s">
        <v>4641</v>
      </c>
      <c r="D731" t="s">
        <v>6071</v>
      </c>
      <c r="E731" t="s">
        <v>6072</v>
      </c>
      <c r="F731" t="s">
        <v>43</v>
      </c>
      <c r="G731">
        <v>18020</v>
      </c>
      <c r="H731" t="s">
        <v>4180</v>
      </c>
      <c r="I731">
        <v>8200000</v>
      </c>
      <c r="J731" t="s">
        <v>5229</v>
      </c>
      <c r="K731">
        <v>7820000</v>
      </c>
      <c r="L731">
        <v>8500000</v>
      </c>
      <c r="M731">
        <v>9</v>
      </c>
      <c r="N731" t="s">
        <v>6073</v>
      </c>
      <c r="O731">
        <v>74.099999999999994</v>
      </c>
      <c r="P731" t="s">
        <v>7399</v>
      </c>
    </row>
    <row r="732" spans="1:16" x14ac:dyDescent="0.3">
      <c r="A732" t="s">
        <v>5421</v>
      </c>
      <c r="B732">
        <v>2023</v>
      </c>
      <c r="C732" t="s">
        <v>24</v>
      </c>
      <c r="D732" t="s">
        <v>4572</v>
      </c>
      <c r="E732" t="s">
        <v>6074</v>
      </c>
      <c r="F732" t="s">
        <v>143</v>
      </c>
      <c r="G732">
        <v>28000</v>
      </c>
      <c r="H732" t="s">
        <v>4180</v>
      </c>
      <c r="I732">
        <v>19900000</v>
      </c>
      <c r="J732" t="s">
        <v>5229</v>
      </c>
      <c r="K732">
        <v>19300000</v>
      </c>
      <c r="L732">
        <v>20600000</v>
      </c>
      <c r="M732" t="s">
        <v>4175</v>
      </c>
      <c r="N732" t="s">
        <v>4388</v>
      </c>
      <c r="O732">
        <v>67.5</v>
      </c>
      <c r="P732" t="s">
        <v>7400</v>
      </c>
    </row>
    <row r="733" spans="1:16" x14ac:dyDescent="0.3">
      <c r="A733" t="s">
        <v>5422</v>
      </c>
      <c r="B733">
        <v>2021</v>
      </c>
      <c r="C733" t="s">
        <v>4641</v>
      </c>
      <c r="D733" t="s">
        <v>5094</v>
      </c>
      <c r="E733" t="s">
        <v>6075</v>
      </c>
      <c r="F733" t="s">
        <v>161</v>
      </c>
      <c r="G733">
        <v>51800</v>
      </c>
      <c r="H733" t="s">
        <v>4180</v>
      </c>
      <c r="I733">
        <v>8600000</v>
      </c>
      <c r="J733" t="s">
        <v>5229</v>
      </c>
      <c r="K733">
        <v>8300000</v>
      </c>
      <c r="L733">
        <v>9000000</v>
      </c>
      <c r="M733">
        <v>21</v>
      </c>
      <c r="N733" t="s">
        <v>4245</v>
      </c>
      <c r="O733">
        <v>95</v>
      </c>
      <c r="P733" t="s">
        <v>7401</v>
      </c>
    </row>
    <row r="734" spans="1:16" x14ac:dyDescent="0.3">
      <c r="A734" t="s">
        <v>5423</v>
      </c>
      <c r="B734">
        <v>2020</v>
      </c>
      <c r="C734" t="s">
        <v>154</v>
      </c>
      <c r="D734" t="s">
        <v>4395</v>
      </c>
      <c r="E734" t="s">
        <v>6076</v>
      </c>
      <c r="F734" t="s">
        <v>43</v>
      </c>
      <c r="G734">
        <v>54400</v>
      </c>
      <c r="H734" t="s">
        <v>4180</v>
      </c>
      <c r="I734">
        <v>29400000</v>
      </c>
      <c r="J734" t="s">
        <v>5229</v>
      </c>
      <c r="K734">
        <v>27200000</v>
      </c>
      <c r="L734">
        <v>31500000</v>
      </c>
      <c r="M734" t="s">
        <v>4175</v>
      </c>
      <c r="N734" t="s">
        <v>5786</v>
      </c>
      <c r="O734">
        <v>70</v>
      </c>
      <c r="P734" t="s">
        <v>7402</v>
      </c>
    </row>
    <row r="735" spans="1:16" x14ac:dyDescent="0.3">
      <c r="A735" t="s">
        <v>5424</v>
      </c>
      <c r="B735">
        <v>2023</v>
      </c>
      <c r="C735" t="s">
        <v>62</v>
      </c>
      <c r="D735" t="s">
        <v>4434</v>
      </c>
      <c r="E735" t="s">
        <v>4435</v>
      </c>
      <c r="F735" t="s">
        <v>43</v>
      </c>
      <c r="G735">
        <v>52000</v>
      </c>
      <c r="H735" t="s">
        <v>4180</v>
      </c>
      <c r="I735">
        <v>20600000</v>
      </c>
      <c r="J735" t="s">
        <v>5229</v>
      </c>
      <c r="K735">
        <v>19900000</v>
      </c>
      <c r="L735">
        <v>21400000</v>
      </c>
      <c r="M735">
        <v>10</v>
      </c>
      <c r="N735" t="s">
        <v>4272</v>
      </c>
      <c r="O735">
        <v>71.8</v>
      </c>
      <c r="P735" t="s">
        <v>7403</v>
      </c>
    </row>
    <row r="736" spans="1:16" x14ac:dyDescent="0.3">
      <c r="A736" t="s">
        <v>5426</v>
      </c>
      <c r="B736">
        <v>2023</v>
      </c>
      <c r="C736" t="s">
        <v>188</v>
      </c>
      <c r="D736" t="s">
        <v>4678</v>
      </c>
      <c r="E736" t="s">
        <v>4679</v>
      </c>
      <c r="F736" t="s">
        <v>143</v>
      </c>
      <c r="G736">
        <v>87000</v>
      </c>
      <c r="H736" t="s">
        <v>4180</v>
      </c>
      <c r="I736">
        <v>10500000</v>
      </c>
      <c r="J736" t="s">
        <v>5229</v>
      </c>
      <c r="K736">
        <v>10200000</v>
      </c>
      <c r="L736">
        <v>10900000</v>
      </c>
      <c r="M736">
        <v>9</v>
      </c>
      <c r="N736" t="s">
        <v>4187</v>
      </c>
      <c r="O736">
        <v>82.1</v>
      </c>
      <c r="P736" t="s">
        <v>7404</v>
      </c>
    </row>
    <row r="737" spans="1:16" x14ac:dyDescent="0.3">
      <c r="A737" t="s">
        <v>5425</v>
      </c>
      <c r="B737">
        <v>2022</v>
      </c>
      <c r="C737" t="s">
        <v>36</v>
      </c>
      <c r="D737" t="s">
        <v>4775</v>
      </c>
      <c r="E737" t="s">
        <v>4898</v>
      </c>
      <c r="F737" t="s">
        <v>173</v>
      </c>
      <c r="G737">
        <v>30014</v>
      </c>
      <c r="H737" t="s">
        <v>4180</v>
      </c>
      <c r="I737">
        <v>11600000</v>
      </c>
      <c r="J737" t="s">
        <v>5229</v>
      </c>
      <c r="K737">
        <v>10900000</v>
      </c>
      <c r="L737">
        <v>12300000</v>
      </c>
      <c r="M737">
        <v>19</v>
      </c>
      <c r="N737" t="s">
        <v>4382</v>
      </c>
      <c r="O737">
        <v>64.5</v>
      </c>
      <c r="P737" t="s">
        <v>7405</v>
      </c>
    </row>
    <row r="738" spans="1:16" x14ac:dyDescent="0.3">
      <c r="A738" t="s">
        <v>5427</v>
      </c>
      <c r="B738">
        <v>2023</v>
      </c>
      <c r="C738" t="s">
        <v>4184</v>
      </c>
      <c r="D738" t="s">
        <v>4185</v>
      </c>
      <c r="E738" t="s">
        <v>4186</v>
      </c>
      <c r="F738" t="s">
        <v>161</v>
      </c>
      <c r="G738">
        <v>24521</v>
      </c>
      <c r="H738" t="s">
        <v>4180</v>
      </c>
      <c r="I738">
        <v>9200000</v>
      </c>
      <c r="J738" t="s">
        <v>5229</v>
      </c>
      <c r="K738">
        <v>8900000</v>
      </c>
      <c r="L738">
        <v>9600000</v>
      </c>
      <c r="M738">
        <v>41</v>
      </c>
      <c r="N738" t="s">
        <v>4245</v>
      </c>
      <c r="O738">
        <v>76.7</v>
      </c>
      <c r="P738" t="s">
        <v>7406</v>
      </c>
    </row>
    <row r="739" spans="1:16" x14ac:dyDescent="0.3">
      <c r="A739" t="s">
        <v>5428</v>
      </c>
      <c r="B739">
        <v>2024</v>
      </c>
      <c r="C739" t="s">
        <v>62</v>
      </c>
      <c r="D739">
        <v>3008</v>
      </c>
      <c r="E739" t="s">
        <v>5735</v>
      </c>
      <c r="F739" t="s">
        <v>143</v>
      </c>
      <c r="G739">
        <v>66108</v>
      </c>
      <c r="H739" t="s">
        <v>4180</v>
      </c>
      <c r="I739">
        <v>23700000</v>
      </c>
      <c r="J739" t="s">
        <v>5229</v>
      </c>
      <c r="K739">
        <v>22800000</v>
      </c>
      <c r="L739">
        <v>24600000</v>
      </c>
      <c r="M739">
        <v>8</v>
      </c>
      <c r="N739" t="s">
        <v>4347</v>
      </c>
      <c r="O739">
        <v>75.900000000000006</v>
      </c>
      <c r="P739" t="s">
        <v>7407</v>
      </c>
    </row>
    <row r="740" spans="1:16" x14ac:dyDescent="0.3">
      <c r="A740" t="s">
        <v>5429</v>
      </c>
      <c r="B740">
        <v>2021</v>
      </c>
      <c r="C740" t="s">
        <v>89</v>
      </c>
      <c r="D740" t="s">
        <v>4455</v>
      </c>
      <c r="E740" t="s">
        <v>6077</v>
      </c>
      <c r="F740" t="s">
        <v>43</v>
      </c>
      <c r="G740">
        <v>101000</v>
      </c>
      <c r="H740" t="s">
        <v>4180</v>
      </c>
      <c r="I740">
        <v>9400000</v>
      </c>
      <c r="J740" t="s">
        <v>5229</v>
      </c>
      <c r="K740">
        <v>8900000</v>
      </c>
      <c r="L740">
        <v>9900000</v>
      </c>
      <c r="M740">
        <v>7</v>
      </c>
      <c r="N740" t="s">
        <v>4275</v>
      </c>
      <c r="O740">
        <v>64</v>
      </c>
      <c r="P740" t="s">
        <v>7408</v>
      </c>
    </row>
    <row r="741" spans="1:16" x14ac:dyDescent="0.3">
      <c r="A741" t="s">
        <v>5430</v>
      </c>
      <c r="B741">
        <v>2022</v>
      </c>
      <c r="C741" t="s">
        <v>166</v>
      </c>
      <c r="D741" t="s">
        <v>5005</v>
      </c>
      <c r="E741" t="s">
        <v>5006</v>
      </c>
      <c r="F741" t="s">
        <v>161</v>
      </c>
      <c r="G741">
        <v>102567</v>
      </c>
      <c r="H741" t="s">
        <v>4180</v>
      </c>
      <c r="I741">
        <v>17500000</v>
      </c>
      <c r="J741" t="s">
        <v>5229</v>
      </c>
      <c r="K741">
        <v>16800000</v>
      </c>
      <c r="L741">
        <v>18100000</v>
      </c>
      <c r="M741">
        <v>39</v>
      </c>
      <c r="N741" t="s">
        <v>4627</v>
      </c>
      <c r="O741">
        <v>91.2</v>
      </c>
      <c r="P741" t="s">
        <v>7409</v>
      </c>
    </row>
    <row r="742" spans="1:16" x14ac:dyDescent="0.3">
      <c r="A742" t="s">
        <v>5431</v>
      </c>
      <c r="B742">
        <v>2025</v>
      </c>
      <c r="C742" t="s">
        <v>199</v>
      </c>
      <c r="D742" t="s">
        <v>6078</v>
      </c>
      <c r="E742" t="s">
        <v>6079</v>
      </c>
      <c r="F742" t="s">
        <v>4172</v>
      </c>
      <c r="G742">
        <v>10095</v>
      </c>
      <c r="H742" t="s">
        <v>4180</v>
      </c>
      <c r="I742">
        <v>14600000</v>
      </c>
      <c r="J742" t="s">
        <v>5229</v>
      </c>
      <c r="K742">
        <v>14100000</v>
      </c>
      <c r="L742">
        <v>15100000</v>
      </c>
      <c r="M742">
        <v>15</v>
      </c>
      <c r="N742" t="s">
        <v>4219</v>
      </c>
      <c r="O742">
        <v>80.099999999999994</v>
      </c>
      <c r="P742" t="s">
        <v>7410</v>
      </c>
    </row>
    <row r="743" spans="1:16" x14ac:dyDescent="0.3">
      <c r="A743" t="s">
        <v>5432</v>
      </c>
      <c r="B743">
        <v>2026</v>
      </c>
      <c r="C743" t="s">
        <v>250</v>
      </c>
      <c r="D743" t="s">
        <v>4967</v>
      </c>
      <c r="E743" t="s">
        <v>6080</v>
      </c>
      <c r="F743" t="s">
        <v>4172</v>
      </c>
      <c r="G743">
        <v>4140</v>
      </c>
      <c r="H743" t="s">
        <v>4180</v>
      </c>
      <c r="I743">
        <v>27200000</v>
      </c>
      <c r="J743" t="s">
        <v>5229</v>
      </c>
      <c r="K743">
        <v>26200000</v>
      </c>
      <c r="L743">
        <v>28100000</v>
      </c>
      <c r="M743" t="s">
        <v>4175</v>
      </c>
      <c r="N743" t="s">
        <v>4275</v>
      </c>
      <c r="O743">
        <v>95</v>
      </c>
      <c r="P743" t="s">
        <v>7411</v>
      </c>
    </row>
    <row r="744" spans="1:16" x14ac:dyDescent="0.3">
      <c r="A744" t="s">
        <v>5433</v>
      </c>
      <c r="B744">
        <v>2024</v>
      </c>
      <c r="C744" t="s">
        <v>188</v>
      </c>
      <c r="D744" t="s">
        <v>4844</v>
      </c>
      <c r="E744" t="s">
        <v>6081</v>
      </c>
      <c r="F744" t="s">
        <v>143</v>
      </c>
      <c r="G744">
        <v>16100</v>
      </c>
      <c r="H744" t="s">
        <v>4180</v>
      </c>
      <c r="I744">
        <v>15600000</v>
      </c>
      <c r="J744" t="s">
        <v>5229</v>
      </c>
      <c r="K744">
        <v>15000000</v>
      </c>
      <c r="L744">
        <v>16100000</v>
      </c>
      <c r="M744" t="s">
        <v>4175</v>
      </c>
      <c r="N744" t="s">
        <v>4245</v>
      </c>
      <c r="O744">
        <v>94</v>
      </c>
      <c r="P744" t="s">
        <v>7412</v>
      </c>
    </row>
    <row r="745" spans="1:16" x14ac:dyDescent="0.3">
      <c r="A745" t="s">
        <v>3087</v>
      </c>
      <c r="B745">
        <v>2017</v>
      </c>
      <c r="C745" t="s">
        <v>6082</v>
      </c>
      <c r="D745" t="s">
        <v>6083</v>
      </c>
      <c r="E745" t="s">
        <v>6084</v>
      </c>
      <c r="F745" t="s">
        <v>173</v>
      </c>
      <c r="G745">
        <v>112000</v>
      </c>
      <c r="H745" t="s">
        <v>4180</v>
      </c>
      <c r="I745">
        <v>15000000</v>
      </c>
      <c r="J745" t="s">
        <v>5229</v>
      </c>
      <c r="K745">
        <v>14500000</v>
      </c>
      <c r="L745">
        <v>15600000</v>
      </c>
      <c r="M745">
        <v>3</v>
      </c>
      <c r="N745" t="s">
        <v>4204</v>
      </c>
      <c r="O745">
        <v>61.2</v>
      </c>
      <c r="P745" t="s">
        <v>7413</v>
      </c>
    </row>
    <row r="746" spans="1:16" x14ac:dyDescent="0.3">
      <c r="A746" t="s">
        <v>5434</v>
      </c>
      <c r="B746">
        <v>2023</v>
      </c>
      <c r="C746" t="s">
        <v>62</v>
      </c>
      <c r="D746" t="s">
        <v>4434</v>
      </c>
      <c r="E746" t="s">
        <v>5666</v>
      </c>
      <c r="F746" t="s">
        <v>43</v>
      </c>
      <c r="G746">
        <v>74000</v>
      </c>
      <c r="H746" t="s">
        <v>4180</v>
      </c>
      <c r="I746">
        <v>23100000</v>
      </c>
      <c r="J746" t="s">
        <v>5229</v>
      </c>
      <c r="K746">
        <v>22200000</v>
      </c>
      <c r="L746">
        <v>23900000</v>
      </c>
      <c r="M746">
        <v>7</v>
      </c>
      <c r="N746" t="s">
        <v>4280</v>
      </c>
      <c r="O746">
        <v>69.8</v>
      </c>
      <c r="P746" t="s">
        <v>7414</v>
      </c>
    </row>
    <row r="747" spans="1:16" x14ac:dyDescent="0.3">
      <c r="A747" t="s">
        <v>5436</v>
      </c>
      <c r="B747">
        <v>2022</v>
      </c>
      <c r="C747" t="s">
        <v>188</v>
      </c>
      <c r="D747" t="s">
        <v>6085</v>
      </c>
      <c r="E747" t="s">
        <v>6086</v>
      </c>
      <c r="F747" t="s">
        <v>4636</v>
      </c>
      <c r="G747">
        <v>25493</v>
      </c>
      <c r="H747" t="s">
        <v>4180</v>
      </c>
      <c r="I747">
        <v>21900000</v>
      </c>
      <c r="J747" t="s">
        <v>5229</v>
      </c>
      <c r="K747">
        <v>21100000</v>
      </c>
      <c r="L747">
        <v>22700000</v>
      </c>
      <c r="M747">
        <v>5</v>
      </c>
      <c r="N747" t="s">
        <v>6087</v>
      </c>
      <c r="O747">
        <v>80</v>
      </c>
      <c r="P747" t="s">
        <v>7415</v>
      </c>
    </row>
    <row r="748" spans="1:16" x14ac:dyDescent="0.3">
      <c r="A748" t="s">
        <v>1087</v>
      </c>
      <c r="B748">
        <v>2020</v>
      </c>
      <c r="C748" t="s">
        <v>137</v>
      </c>
      <c r="D748" t="s">
        <v>5124</v>
      </c>
      <c r="E748" t="s">
        <v>5174</v>
      </c>
      <c r="F748" t="s">
        <v>43</v>
      </c>
      <c r="G748">
        <v>96000</v>
      </c>
      <c r="H748" t="s">
        <v>4180</v>
      </c>
      <c r="I748">
        <v>10800000</v>
      </c>
      <c r="J748" t="s">
        <v>5229</v>
      </c>
      <c r="K748">
        <v>10400000</v>
      </c>
      <c r="L748">
        <v>11200000</v>
      </c>
      <c r="M748">
        <v>3</v>
      </c>
      <c r="N748" t="s">
        <v>4280</v>
      </c>
      <c r="O748">
        <v>94.8</v>
      </c>
      <c r="P748" t="s">
        <v>7416</v>
      </c>
    </row>
    <row r="749" spans="1:16" x14ac:dyDescent="0.3">
      <c r="A749" t="s">
        <v>5383</v>
      </c>
      <c r="B749">
        <v>2022</v>
      </c>
      <c r="C749" t="s">
        <v>92</v>
      </c>
      <c r="D749" t="s">
        <v>4471</v>
      </c>
      <c r="E749" t="s">
        <v>6088</v>
      </c>
      <c r="F749" t="s">
        <v>43</v>
      </c>
      <c r="G749">
        <v>84000</v>
      </c>
      <c r="H749" t="s">
        <v>4180</v>
      </c>
      <c r="I749">
        <v>33800000</v>
      </c>
      <c r="J749" t="s">
        <v>5229</v>
      </c>
      <c r="K749">
        <v>32500000</v>
      </c>
      <c r="L749">
        <v>35000000</v>
      </c>
      <c r="M749">
        <v>10</v>
      </c>
      <c r="N749" t="s">
        <v>4661</v>
      </c>
      <c r="O749">
        <v>74</v>
      </c>
      <c r="P749" t="s">
        <v>7417</v>
      </c>
    </row>
    <row r="750" spans="1:16" x14ac:dyDescent="0.3">
      <c r="A750" t="s">
        <v>5437</v>
      </c>
      <c r="B750">
        <v>2024</v>
      </c>
      <c r="C750" t="s">
        <v>45</v>
      </c>
      <c r="D750" t="s">
        <v>4886</v>
      </c>
      <c r="E750" t="s">
        <v>5903</v>
      </c>
      <c r="F750" t="s">
        <v>94</v>
      </c>
      <c r="G750">
        <v>50791</v>
      </c>
      <c r="H750" t="s">
        <v>4180</v>
      </c>
      <c r="I750">
        <v>17100000</v>
      </c>
      <c r="J750" t="s">
        <v>5229</v>
      </c>
      <c r="K750">
        <v>16500000</v>
      </c>
      <c r="L750">
        <v>17800000</v>
      </c>
      <c r="M750">
        <v>5</v>
      </c>
      <c r="N750" t="s">
        <v>4213</v>
      </c>
      <c r="O750">
        <v>79.7</v>
      </c>
      <c r="P750" t="s">
        <v>7418</v>
      </c>
    </row>
    <row r="751" spans="1:16" x14ac:dyDescent="0.3">
      <c r="A751" t="s">
        <v>5438</v>
      </c>
      <c r="B751">
        <v>2022</v>
      </c>
      <c r="C751" t="s">
        <v>230</v>
      </c>
      <c r="D751" t="s">
        <v>4351</v>
      </c>
      <c r="E751" t="s">
        <v>4352</v>
      </c>
      <c r="F751" t="s">
        <v>143</v>
      </c>
      <c r="G751">
        <v>90000</v>
      </c>
      <c r="H751" t="s">
        <v>4180</v>
      </c>
      <c r="I751">
        <v>15400000</v>
      </c>
      <c r="J751" t="s">
        <v>5229</v>
      </c>
      <c r="K751">
        <v>14200000</v>
      </c>
      <c r="L751">
        <v>16700000</v>
      </c>
      <c r="M751">
        <v>3</v>
      </c>
      <c r="N751" t="s">
        <v>5967</v>
      </c>
      <c r="O751">
        <v>59.9</v>
      </c>
      <c r="P751" t="s">
        <v>7419</v>
      </c>
    </row>
    <row r="752" spans="1:16" x14ac:dyDescent="0.3">
      <c r="A752" t="s">
        <v>5439</v>
      </c>
      <c r="B752">
        <v>2023</v>
      </c>
      <c r="C752" t="s">
        <v>4269</v>
      </c>
      <c r="D752" t="s">
        <v>4270</v>
      </c>
      <c r="E752" t="s">
        <v>4271</v>
      </c>
      <c r="F752" t="s">
        <v>60</v>
      </c>
      <c r="G752">
        <v>26000</v>
      </c>
      <c r="H752" t="s">
        <v>4180</v>
      </c>
      <c r="I752">
        <v>14400000</v>
      </c>
      <c r="J752" t="s">
        <v>5229</v>
      </c>
      <c r="K752">
        <v>13900000</v>
      </c>
      <c r="L752">
        <v>14900000</v>
      </c>
      <c r="M752">
        <v>13</v>
      </c>
      <c r="N752" t="s">
        <v>4187</v>
      </c>
      <c r="O752">
        <v>62.6</v>
      </c>
      <c r="P752" t="s">
        <v>7420</v>
      </c>
    </row>
    <row r="753" spans="1:16" x14ac:dyDescent="0.3">
      <c r="A753" t="s">
        <v>5270</v>
      </c>
      <c r="B753">
        <v>2025</v>
      </c>
      <c r="C753" t="s">
        <v>4269</v>
      </c>
      <c r="D753" t="s">
        <v>6089</v>
      </c>
      <c r="E753" t="s">
        <v>6057</v>
      </c>
      <c r="F753" t="s">
        <v>4172</v>
      </c>
      <c r="G753">
        <v>36500</v>
      </c>
      <c r="H753" t="s">
        <v>4180</v>
      </c>
      <c r="I753">
        <v>30400000</v>
      </c>
      <c r="J753" t="s">
        <v>5229</v>
      </c>
      <c r="K753">
        <v>29300000</v>
      </c>
      <c r="L753">
        <v>31500000</v>
      </c>
      <c r="M753" t="s">
        <v>4175</v>
      </c>
      <c r="N753" t="s">
        <v>6090</v>
      </c>
      <c r="O753">
        <v>89</v>
      </c>
      <c r="P753" t="s">
        <v>7421</v>
      </c>
    </row>
    <row r="754" spans="1:16" x14ac:dyDescent="0.3">
      <c r="A754" t="s">
        <v>5440</v>
      </c>
      <c r="B754">
        <v>2021</v>
      </c>
      <c r="C754" t="s">
        <v>137</v>
      </c>
      <c r="D754" t="s">
        <v>4336</v>
      </c>
      <c r="E754" t="s">
        <v>6091</v>
      </c>
      <c r="F754" t="s">
        <v>143</v>
      </c>
      <c r="G754">
        <v>33754</v>
      </c>
      <c r="H754" t="s">
        <v>4180</v>
      </c>
      <c r="I754">
        <v>16200000</v>
      </c>
      <c r="J754" t="s">
        <v>5229</v>
      </c>
      <c r="K754">
        <v>15600000</v>
      </c>
      <c r="L754">
        <v>16800000</v>
      </c>
      <c r="M754" t="s">
        <v>4175</v>
      </c>
      <c r="N754" t="s">
        <v>4260</v>
      </c>
      <c r="O754">
        <v>86.5</v>
      </c>
      <c r="P754" t="s">
        <v>7422</v>
      </c>
    </row>
    <row r="755" spans="1:16" x14ac:dyDescent="0.3">
      <c r="A755" t="s">
        <v>5445</v>
      </c>
      <c r="B755">
        <v>2018</v>
      </c>
      <c r="C755" t="s">
        <v>250</v>
      </c>
      <c r="D755" t="s">
        <v>4380</v>
      </c>
      <c r="E755" t="s">
        <v>5883</v>
      </c>
      <c r="F755" t="s">
        <v>143</v>
      </c>
      <c r="G755">
        <v>92000</v>
      </c>
      <c r="H755" t="s">
        <v>4180</v>
      </c>
      <c r="I755">
        <v>11400000</v>
      </c>
      <c r="J755" t="s">
        <v>5229</v>
      </c>
      <c r="K755">
        <v>10700000</v>
      </c>
      <c r="L755">
        <v>12100000</v>
      </c>
      <c r="M755">
        <v>9</v>
      </c>
      <c r="N755" t="s">
        <v>4627</v>
      </c>
      <c r="O755">
        <v>86.7</v>
      </c>
      <c r="P755" t="s">
        <v>7423</v>
      </c>
    </row>
    <row r="756" spans="1:16" x14ac:dyDescent="0.3">
      <c r="A756" t="s">
        <v>5441</v>
      </c>
      <c r="B756">
        <v>2021</v>
      </c>
      <c r="C756" t="s">
        <v>92</v>
      </c>
      <c r="D756" t="s">
        <v>4753</v>
      </c>
      <c r="E756" t="s">
        <v>5213</v>
      </c>
      <c r="F756" t="s">
        <v>173</v>
      </c>
      <c r="G756">
        <v>68780</v>
      </c>
      <c r="H756" t="s">
        <v>4180</v>
      </c>
      <c r="I756">
        <v>9200000</v>
      </c>
      <c r="J756" t="s">
        <v>5229</v>
      </c>
      <c r="K756">
        <v>8900000</v>
      </c>
      <c r="L756">
        <v>9500000</v>
      </c>
      <c r="M756">
        <v>12</v>
      </c>
      <c r="N756" t="s">
        <v>4425</v>
      </c>
      <c r="O756">
        <v>92.1</v>
      </c>
      <c r="P756" t="s">
        <v>7424</v>
      </c>
    </row>
    <row r="757" spans="1:16" x14ac:dyDescent="0.3">
      <c r="A757" t="s">
        <v>5442</v>
      </c>
      <c r="B757">
        <v>2023</v>
      </c>
      <c r="C757" t="s">
        <v>50</v>
      </c>
      <c r="D757">
        <v>560</v>
      </c>
      <c r="E757" t="s">
        <v>4582</v>
      </c>
      <c r="F757" t="s">
        <v>43</v>
      </c>
      <c r="G757">
        <v>23000</v>
      </c>
      <c r="H757" t="s">
        <v>4180</v>
      </c>
      <c r="I757">
        <v>9500000</v>
      </c>
      <c r="J757" t="s">
        <v>5229</v>
      </c>
      <c r="K757">
        <v>9200000</v>
      </c>
      <c r="L757">
        <v>9800000</v>
      </c>
      <c r="M757">
        <v>19</v>
      </c>
      <c r="N757" t="s">
        <v>4552</v>
      </c>
      <c r="O757">
        <v>76.7</v>
      </c>
      <c r="P757" t="s">
        <v>7425</v>
      </c>
    </row>
    <row r="758" spans="1:16" x14ac:dyDescent="0.3">
      <c r="A758" t="s">
        <v>4172</v>
      </c>
      <c r="B758">
        <v>2026</v>
      </c>
      <c r="C758" t="s">
        <v>7206</v>
      </c>
      <c r="D758" t="s">
        <v>7207</v>
      </c>
      <c r="E758" t="s">
        <v>7208</v>
      </c>
      <c r="F758" t="s">
        <v>4172</v>
      </c>
      <c r="G758">
        <v>3000</v>
      </c>
      <c r="H758" t="s">
        <v>4173</v>
      </c>
      <c r="I758">
        <v>16000000</v>
      </c>
      <c r="J758" t="s">
        <v>5229</v>
      </c>
      <c r="K758">
        <v>15200000</v>
      </c>
      <c r="L758">
        <v>16800000</v>
      </c>
      <c r="M758" t="s">
        <v>4175</v>
      </c>
      <c r="N758" t="s">
        <v>4196</v>
      </c>
      <c r="O758">
        <v>91.7</v>
      </c>
      <c r="P758" t="s">
        <v>8422</v>
      </c>
    </row>
    <row r="759" spans="1:16" x14ac:dyDescent="0.3">
      <c r="A759" t="s">
        <v>5811</v>
      </c>
      <c r="B759">
        <v>2022</v>
      </c>
      <c r="C759" t="s">
        <v>4031</v>
      </c>
      <c r="D759" t="s">
        <v>5131</v>
      </c>
      <c r="E759" t="s">
        <v>5812</v>
      </c>
      <c r="F759" t="s">
        <v>143</v>
      </c>
      <c r="G759">
        <v>44630</v>
      </c>
      <c r="H759" t="s">
        <v>4180</v>
      </c>
      <c r="I759">
        <v>12600000</v>
      </c>
      <c r="J759" t="s">
        <v>5813</v>
      </c>
      <c r="K759">
        <v>12200000</v>
      </c>
      <c r="L759">
        <v>13100000</v>
      </c>
      <c r="M759">
        <v>10</v>
      </c>
      <c r="N759" t="s">
        <v>4382</v>
      </c>
      <c r="O759">
        <v>75.5</v>
      </c>
      <c r="P759" t="s">
        <v>6939</v>
      </c>
    </row>
    <row r="760" spans="1:16" x14ac:dyDescent="0.3">
      <c r="A760" t="s">
        <v>5319</v>
      </c>
      <c r="B760">
        <v>2025</v>
      </c>
      <c r="C760" t="s">
        <v>62</v>
      </c>
      <c r="D760" t="s">
        <v>4390</v>
      </c>
      <c r="E760" t="s">
        <v>4682</v>
      </c>
      <c r="F760" t="s">
        <v>4172</v>
      </c>
      <c r="G760">
        <v>10000</v>
      </c>
      <c r="H760" t="s">
        <v>4180</v>
      </c>
      <c r="I760">
        <v>22900000</v>
      </c>
      <c r="J760" t="s">
        <v>5813</v>
      </c>
      <c r="K760">
        <v>22100000</v>
      </c>
      <c r="L760">
        <v>23700000</v>
      </c>
      <c r="M760">
        <v>10</v>
      </c>
      <c r="N760" t="s">
        <v>4181</v>
      </c>
      <c r="O760">
        <v>82.8</v>
      </c>
      <c r="P760" t="s">
        <v>6940</v>
      </c>
    </row>
    <row r="761" spans="1:16" x14ac:dyDescent="0.3">
      <c r="A761" t="s">
        <v>5814</v>
      </c>
      <c r="B761">
        <v>2025</v>
      </c>
      <c r="C761" t="s">
        <v>62</v>
      </c>
      <c r="D761" t="s">
        <v>4390</v>
      </c>
      <c r="E761" t="s">
        <v>4682</v>
      </c>
      <c r="F761" t="s">
        <v>4172</v>
      </c>
      <c r="G761">
        <v>10000</v>
      </c>
      <c r="H761" t="s">
        <v>4180</v>
      </c>
      <c r="I761">
        <v>22900000</v>
      </c>
      <c r="J761" t="s">
        <v>5813</v>
      </c>
      <c r="K761">
        <v>22100000</v>
      </c>
      <c r="L761">
        <v>23700000</v>
      </c>
      <c r="M761">
        <v>10</v>
      </c>
      <c r="N761" t="s">
        <v>4181</v>
      </c>
      <c r="O761">
        <v>82.8</v>
      </c>
      <c r="P761" t="s">
        <v>6941</v>
      </c>
    </row>
    <row r="762" spans="1:16" x14ac:dyDescent="0.3">
      <c r="A762" t="s">
        <v>5408</v>
      </c>
      <c r="B762">
        <v>2022</v>
      </c>
      <c r="C762" t="s">
        <v>85</v>
      </c>
      <c r="D762" t="s">
        <v>5815</v>
      </c>
      <c r="E762" t="s">
        <v>5816</v>
      </c>
      <c r="F762" t="s">
        <v>173</v>
      </c>
      <c r="G762">
        <v>90000</v>
      </c>
      <c r="H762" t="s">
        <v>4180</v>
      </c>
      <c r="I762">
        <v>27700000</v>
      </c>
      <c r="J762" t="s">
        <v>5813</v>
      </c>
      <c r="K762">
        <v>26700000</v>
      </c>
      <c r="L762">
        <v>28700000</v>
      </c>
      <c r="M762">
        <v>2</v>
      </c>
      <c r="N762" t="s">
        <v>5642</v>
      </c>
      <c r="O762">
        <v>82.7</v>
      </c>
      <c r="P762" t="s">
        <v>6942</v>
      </c>
    </row>
    <row r="763" spans="1:16" x14ac:dyDescent="0.3">
      <c r="A763" t="s">
        <v>5817</v>
      </c>
      <c r="B763">
        <v>2018</v>
      </c>
      <c r="C763" t="s">
        <v>24</v>
      </c>
      <c r="D763" t="s">
        <v>5247</v>
      </c>
      <c r="E763" t="s">
        <v>5818</v>
      </c>
      <c r="F763" t="s">
        <v>143</v>
      </c>
      <c r="G763">
        <v>65000</v>
      </c>
      <c r="H763" t="s">
        <v>4180</v>
      </c>
      <c r="I763">
        <v>13200000</v>
      </c>
      <c r="J763" t="s">
        <v>5813</v>
      </c>
      <c r="K763">
        <v>12500000</v>
      </c>
      <c r="L763">
        <v>13900000</v>
      </c>
      <c r="M763">
        <v>11</v>
      </c>
      <c r="N763" t="s">
        <v>4260</v>
      </c>
      <c r="O763">
        <v>74.3</v>
      </c>
      <c r="P763" t="s">
        <v>6943</v>
      </c>
    </row>
    <row r="764" spans="1:16" x14ac:dyDescent="0.3">
      <c r="A764" t="s">
        <v>5381</v>
      </c>
      <c r="B764">
        <v>2024</v>
      </c>
      <c r="C764" t="s">
        <v>24</v>
      </c>
      <c r="D764" t="s">
        <v>4405</v>
      </c>
      <c r="E764" t="s">
        <v>5700</v>
      </c>
      <c r="F764" t="s">
        <v>4789</v>
      </c>
      <c r="G764">
        <v>31000</v>
      </c>
      <c r="H764" t="s">
        <v>4180</v>
      </c>
      <c r="I764">
        <v>46500000</v>
      </c>
      <c r="J764" t="s">
        <v>5813</v>
      </c>
      <c r="K764">
        <v>44800000</v>
      </c>
      <c r="L764">
        <v>48100000</v>
      </c>
      <c r="M764">
        <v>17</v>
      </c>
      <c r="N764" t="s">
        <v>5819</v>
      </c>
      <c r="O764">
        <v>82.1</v>
      </c>
      <c r="P764" t="s">
        <v>6944</v>
      </c>
    </row>
    <row r="765" spans="1:16" x14ac:dyDescent="0.3">
      <c r="A765" t="s">
        <v>4172</v>
      </c>
      <c r="B765">
        <v>2024</v>
      </c>
      <c r="C765" t="s">
        <v>230</v>
      </c>
      <c r="D765" t="s">
        <v>5820</v>
      </c>
      <c r="E765" t="s">
        <v>6945</v>
      </c>
      <c r="F765" t="s">
        <v>4172</v>
      </c>
      <c r="G765">
        <v>7000</v>
      </c>
      <c r="H765" t="s">
        <v>4180</v>
      </c>
      <c r="I765">
        <v>13800000</v>
      </c>
      <c r="J765" t="s">
        <v>5813</v>
      </c>
      <c r="K765">
        <v>13300000</v>
      </c>
      <c r="L765">
        <v>14200000</v>
      </c>
      <c r="M765" t="s">
        <v>4175</v>
      </c>
      <c r="N765" t="s">
        <v>4388</v>
      </c>
      <c r="O765">
        <v>76.900000000000006</v>
      </c>
      <c r="P765" t="s">
        <v>6946</v>
      </c>
    </row>
    <row r="766" spans="1:16" x14ac:dyDescent="0.3">
      <c r="A766" t="s">
        <v>5380</v>
      </c>
      <c r="B766">
        <v>2023</v>
      </c>
      <c r="C766" t="s">
        <v>92</v>
      </c>
      <c r="D766" t="s">
        <v>4753</v>
      </c>
      <c r="E766" t="s">
        <v>4754</v>
      </c>
      <c r="F766" t="s">
        <v>43</v>
      </c>
      <c r="G766">
        <v>41800</v>
      </c>
      <c r="H766" t="s">
        <v>4180</v>
      </c>
      <c r="I766">
        <v>10800000</v>
      </c>
      <c r="J766" t="s">
        <v>5813</v>
      </c>
      <c r="K766">
        <v>10400000</v>
      </c>
      <c r="L766">
        <v>11200000</v>
      </c>
      <c r="M766">
        <v>45</v>
      </c>
      <c r="N766" t="s">
        <v>4583</v>
      </c>
      <c r="O766">
        <v>82.7</v>
      </c>
      <c r="P766" t="s">
        <v>6947</v>
      </c>
    </row>
    <row r="767" spans="1:16" x14ac:dyDescent="0.3">
      <c r="A767" t="s">
        <v>5821</v>
      </c>
      <c r="B767">
        <v>2023</v>
      </c>
      <c r="C767" t="s">
        <v>36</v>
      </c>
      <c r="D767" t="s">
        <v>4427</v>
      </c>
      <c r="E767" t="s">
        <v>5822</v>
      </c>
      <c r="F767" t="s">
        <v>143</v>
      </c>
      <c r="G767">
        <v>7400</v>
      </c>
      <c r="H767" t="s">
        <v>4180</v>
      </c>
      <c r="I767">
        <v>8400000</v>
      </c>
      <c r="J767" t="s">
        <v>5813</v>
      </c>
      <c r="K767">
        <v>8100000</v>
      </c>
      <c r="L767">
        <v>8600000</v>
      </c>
      <c r="M767">
        <v>24</v>
      </c>
      <c r="N767" t="s">
        <v>4508</v>
      </c>
      <c r="O767">
        <v>80.099999999999994</v>
      </c>
      <c r="P767" t="s">
        <v>6948</v>
      </c>
    </row>
    <row r="768" spans="1:16" x14ac:dyDescent="0.3">
      <c r="A768" t="s">
        <v>5823</v>
      </c>
      <c r="B768">
        <v>2021</v>
      </c>
      <c r="C768" t="s">
        <v>41</v>
      </c>
      <c r="D768" t="s">
        <v>5032</v>
      </c>
      <c r="E768" t="s">
        <v>5824</v>
      </c>
      <c r="F768" t="s">
        <v>60</v>
      </c>
      <c r="G768">
        <v>98000</v>
      </c>
      <c r="H768" t="s">
        <v>4180</v>
      </c>
      <c r="I768">
        <v>10400000</v>
      </c>
      <c r="J768" t="s">
        <v>5813</v>
      </c>
      <c r="K768">
        <v>10000000</v>
      </c>
      <c r="L768">
        <v>10800000</v>
      </c>
      <c r="M768">
        <v>5</v>
      </c>
      <c r="N768" t="s">
        <v>4192</v>
      </c>
      <c r="O768">
        <v>80.599999999999994</v>
      </c>
      <c r="P768" t="s">
        <v>6949</v>
      </c>
    </row>
    <row r="769" spans="1:16" x14ac:dyDescent="0.3">
      <c r="A769" t="s">
        <v>5825</v>
      </c>
      <c r="B769">
        <v>2023</v>
      </c>
      <c r="C769" t="s">
        <v>4031</v>
      </c>
      <c r="D769" t="s">
        <v>5131</v>
      </c>
      <c r="E769" t="s">
        <v>5826</v>
      </c>
      <c r="F769" t="s">
        <v>94</v>
      </c>
      <c r="G769">
        <v>87000</v>
      </c>
      <c r="H769" t="s">
        <v>4180</v>
      </c>
      <c r="I769">
        <v>11000000</v>
      </c>
      <c r="J769" t="s">
        <v>5813</v>
      </c>
      <c r="K769">
        <v>10600000</v>
      </c>
      <c r="L769">
        <v>11400000</v>
      </c>
      <c r="M769">
        <v>20</v>
      </c>
      <c r="N769" t="s">
        <v>4275</v>
      </c>
      <c r="O769">
        <v>84.7</v>
      </c>
      <c r="P769" t="s">
        <v>6950</v>
      </c>
    </row>
    <row r="770" spans="1:16" x14ac:dyDescent="0.3">
      <c r="A770" t="s">
        <v>5379</v>
      </c>
      <c r="B770">
        <v>2025</v>
      </c>
      <c r="C770" t="s">
        <v>24</v>
      </c>
      <c r="D770" t="s">
        <v>4854</v>
      </c>
      <c r="E770" t="s">
        <v>4191</v>
      </c>
      <c r="F770" t="s">
        <v>4172</v>
      </c>
      <c r="G770">
        <v>10000</v>
      </c>
      <c r="H770" t="s">
        <v>4180</v>
      </c>
      <c r="I770">
        <v>18200000</v>
      </c>
      <c r="J770" t="s">
        <v>5813</v>
      </c>
      <c r="K770">
        <v>17500000</v>
      </c>
      <c r="L770">
        <v>18800000</v>
      </c>
      <c r="M770">
        <v>7</v>
      </c>
      <c r="N770" t="s">
        <v>5827</v>
      </c>
      <c r="O770">
        <v>77</v>
      </c>
      <c r="P770" t="s">
        <v>6951</v>
      </c>
    </row>
    <row r="771" spans="1:16" x14ac:dyDescent="0.3">
      <c r="A771" t="s">
        <v>5828</v>
      </c>
      <c r="B771">
        <v>2023</v>
      </c>
      <c r="C771" t="s">
        <v>166</v>
      </c>
      <c r="D771" t="s">
        <v>5829</v>
      </c>
      <c r="E771" t="s">
        <v>5830</v>
      </c>
      <c r="F771" t="s">
        <v>43</v>
      </c>
      <c r="G771">
        <v>17000</v>
      </c>
      <c r="H771" t="s">
        <v>4173</v>
      </c>
      <c r="I771">
        <v>24800000</v>
      </c>
      <c r="J771" t="s">
        <v>5813</v>
      </c>
      <c r="K771">
        <v>23100000</v>
      </c>
      <c r="L771">
        <v>26500000</v>
      </c>
      <c r="M771">
        <v>2</v>
      </c>
      <c r="N771" t="s">
        <v>4223</v>
      </c>
      <c r="O771">
        <v>78</v>
      </c>
      <c r="P771" t="s">
        <v>6952</v>
      </c>
    </row>
    <row r="772" spans="1:16" x14ac:dyDescent="0.3">
      <c r="A772" t="s">
        <v>4733</v>
      </c>
      <c r="B772">
        <v>2022</v>
      </c>
      <c r="C772" t="s">
        <v>194</v>
      </c>
      <c r="D772" t="s">
        <v>4323</v>
      </c>
      <c r="E772" t="s">
        <v>4324</v>
      </c>
      <c r="F772" t="s">
        <v>94</v>
      </c>
      <c r="G772">
        <v>73000</v>
      </c>
      <c r="H772" t="s">
        <v>4180</v>
      </c>
      <c r="I772">
        <v>37100000</v>
      </c>
      <c r="J772" t="s">
        <v>5813</v>
      </c>
      <c r="K772">
        <v>35200000</v>
      </c>
      <c r="L772">
        <v>38900000</v>
      </c>
      <c r="M772">
        <v>10</v>
      </c>
      <c r="N772" t="s">
        <v>4661</v>
      </c>
      <c r="O772">
        <v>76.099999999999994</v>
      </c>
      <c r="P772" t="s">
        <v>6953</v>
      </c>
    </row>
    <row r="773" spans="1:16" x14ac:dyDescent="0.3">
      <c r="A773" t="s">
        <v>5831</v>
      </c>
      <c r="B773">
        <v>2024</v>
      </c>
      <c r="C773" t="s">
        <v>62</v>
      </c>
      <c r="D773" t="s">
        <v>4198</v>
      </c>
      <c r="E773" t="s">
        <v>5832</v>
      </c>
      <c r="F773" t="s">
        <v>43</v>
      </c>
      <c r="G773">
        <v>47000</v>
      </c>
      <c r="H773" t="s">
        <v>4180</v>
      </c>
      <c r="I773">
        <v>17600000</v>
      </c>
      <c r="J773" t="s">
        <v>5813</v>
      </c>
      <c r="K773">
        <v>17000000</v>
      </c>
      <c r="L773">
        <v>18300000</v>
      </c>
      <c r="M773">
        <v>23</v>
      </c>
      <c r="N773" t="s">
        <v>4181</v>
      </c>
      <c r="O773">
        <v>71.099999999999994</v>
      </c>
      <c r="P773" t="s">
        <v>6954</v>
      </c>
    </row>
    <row r="774" spans="1:16" x14ac:dyDescent="0.3">
      <c r="A774" t="s">
        <v>5833</v>
      </c>
      <c r="B774">
        <v>2023</v>
      </c>
      <c r="C774" t="s">
        <v>4184</v>
      </c>
      <c r="D774" t="s">
        <v>4303</v>
      </c>
      <c r="E774" t="s">
        <v>5834</v>
      </c>
      <c r="F774" t="s">
        <v>43</v>
      </c>
      <c r="G774">
        <v>46500</v>
      </c>
      <c r="H774" t="s">
        <v>4180</v>
      </c>
      <c r="I774">
        <v>26100000</v>
      </c>
      <c r="J774" t="s">
        <v>5813</v>
      </c>
      <c r="K774">
        <v>25100000</v>
      </c>
      <c r="L774">
        <v>27000000</v>
      </c>
      <c r="M774" t="s">
        <v>4175</v>
      </c>
      <c r="N774" t="s">
        <v>4347</v>
      </c>
      <c r="O774">
        <v>73.5</v>
      </c>
      <c r="P774" t="s">
        <v>6955</v>
      </c>
    </row>
    <row r="775" spans="1:16" x14ac:dyDescent="0.3">
      <c r="A775" t="s">
        <v>5835</v>
      </c>
      <c r="B775">
        <v>2020</v>
      </c>
      <c r="C775" t="s">
        <v>92</v>
      </c>
      <c r="D775" t="s">
        <v>5836</v>
      </c>
      <c r="E775" t="s">
        <v>5837</v>
      </c>
      <c r="F775" t="s">
        <v>161</v>
      </c>
      <c r="G775">
        <v>70000</v>
      </c>
      <c r="H775" t="s">
        <v>4173</v>
      </c>
      <c r="I775">
        <v>6610000</v>
      </c>
      <c r="J775" t="s">
        <v>5813</v>
      </c>
      <c r="K775">
        <v>6120000</v>
      </c>
      <c r="L775">
        <v>7100000</v>
      </c>
      <c r="M775">
        <v>8</v>
      </c>
      <c r="N775" t="s">
        <v>4187</v>
      </c>
      <c r="O775">
        <v>84.9</v>
      </c>
      <c r="P775" t="s">
        <v>6956</v>
      </c>
    </row>
    <row r="776" spans="1:16" x14ac:dyDescent="0.3">
      <c r="A776" t="s">
        <v>5838</v>
      </c>
      <c r="B776">
        <v>2024</v>
      </c>
      <c r="C776" t="s">
        <v>50</v>
      </c>
      <c r="D776" t="s">
        <v>5702</v>
      </c>
      <c r="E776" t="s">
        <v>5839</v>
      </c>
      <c r="F776" t="s">
        <v>43</v>
      </c>
      <c r="G776">
        <v>4100</v>
      </c>
      <c r="H776" t="s">
        <v>4180</v>
      </c>
      <c r="I776">
        <v>8900000</v>
      </c>
      <c r="J776" t="s">
        <v>5813</v>
      </c>
      <c r="K776">
        <v>8500000</v>
      </c>
      <c r="L776">
        <v>9200000</v>
      </c>
      <c r="M776" t="s">
        <v>4175</v>
      </c>
      <c r="N776" t="s">
        <v>4402</v>
      </c>
      <c r="O776">
        <v>85.1</v>
      </c>
      <c r="P776" t="s">
        <v>6957</v>
      </c>
    </row>
    <row r="777" spans="1:16" x14ac:dyDescent="0.3">
      <c r="A777" t="s">
        <v>5299</v>
      </c>
      <c r="B777">
        <v>2022</v>
      </c>
      <c r="C777" t="s">
        <v>4896</v>
      </c>
      <c r="D777" t="s">
        <v>4897</v>
      </c>
      <c r="E777" t="s">
        <v>4898</v>
      </c>
      <c r="F777" t="s">
        <v>60</v>
      </c>
      <c r="G777">
        <v>48500</v>
      </c>
      <c r="H777" t="s">
        <v>4180</v>
      </c>
      <c r="I777">
        <v>10800000</v>
      </c>
      <c r="J777" t="s">
        <v>5813</v>
      </c>
      <c r="K777">
        <v>10400000</v>
      </c>
      <c r="L777">
        <v>11200000</v>
      </c>
      <c r="M777">
        <v>9</v>
      </c>
      <c r="N777" t="s">
        <v>4275</v>
      </c>
      <c r="O777">
        <v>70.900000000000006</v>
      </c>
      <c r="P777" t="s">
        <v>6958</v>
      </c>
    </row>
    <row r="778" spans="1:16" x14ac:dyDescent="0.3">
      <c r="A778" t="s">
        <v>5303</v>
      </c>
      <c r="B778">
        <v>2023</v>
      </c>
      <c r="C778" t="s">
        <v>62</v>
      </c>
      <c r="D778" t="s">
        <v>4232</v>
      </c>
      <c r="E778" t="s">
        <v>5840</v>
      </c>
      <c r="F778" t="s">
        <v>143</v>
      </c>
      <c r="G778">
        <v>13200</v>
      </c>
      <c r="H778" t="s">
        <v>4180</v>
      </c>
      <c r="I778">
        <v>15600000</v>
      </c>
      <c r="J778" t="s">
        <v>5813</v>
      </c>
      <c r="K778">
        <v>14700000</v>
      </c>
      <c r="L778">
        <v>16600000</v>
      </c>
      <c r="M778">
        <v>4</v>
      </c>
      <c r="N778" t="s">
        <v>4248</v>
      </c>
      <c r="O778">
        <v>74.099999999999994</v>
      </c>
      <c r="P778" t="s">
        <v>6959</v>
      </c>
    </row>
    <row r="779" spans="1:16" x14ac:dyDescent="0.3">
      <c r="A779" t="s">
        <v>5841</v>
      </c>
      <c r="B779">
        <v>2023</v>
      </c>
      <c r="C779" t="s">
        <v>24</v>
      </c>
      <c r="D779" t="s">
        <v>4431</v>
      </c>
      <c r="E779" t="s">
        <v>5842</v>
      </c>
      <c r="F779" t="s">
        <v>43</v>
      </c>
      <c r="G779">
        <v>60600</v>
      </c>
      <c r="H779" t="s">
        <v>4180</v>
      </c>
      <c r="I779">
        <v>30600000</v>
      </c>
      <c r="J779" t="s">
        <v>5813</v>
      </c>
      <c r="K779">
        <v>28800000</v>
      </c>
      <c r="L779">
        <v>32400000</v>
      </c>
      <c r="M779">
        <v>9</v>
      </c>
      <c r="N779" t="s">
        <v>4978</v>
      </c>
      <c r="O779">
        <v>67.2</v>
      </c>
      <c r="P779" t="s">
        <v>6960</v>
      </c>
    </row>
    <row r="780" spans="1:16" x14ac:dyDescent="0.3">
      <c r="A780" t="s">
        <v>5843</v>
      </c>
      <c r="B780">
        <v>2019</v>
      </c>
      <c r="C780" t="s">
        <v>62</v>
      </c>
      <c r="D780">
        <v>3008</v>
      </c>
      <c r="E780" t="s">
        <v>4608</v>
      </c>
      <c r="F780" t="s">
        <v>143</v>
      </c>
      <c r="G780">
        <v>88000</v>
      </c>
      <c r="H780" t="s">
        <v>4180</v>
      </c>
      <c r="I780">
        <v>13400000</v>
      </c>
      <c r="J780" t="s">
        <v>5813</v>
      </c>
      <c r="K780">
        <v>12900000</v>
      </c>
      <c r="L780">
        <v>13800000</v>
      </c>
      <c r="M780">
        <v>12</v>
      </c>
      <c r="N780" t="s">
        <v>4290</v>
      </c>
      <c r="O780">
        <v>69.5</v>
      </c>
      <c r="P780" t="s">
        <v>6961</v>
      </c>
    </row>
    <row r="781" spans="1:16" x14ac:dyDescent="0.3">
      <c r="A781" t="s">
        <v>5844</v>
      </c>
      <c r="B781">
        <v>2022</v>
      </c>
      <c r="C781" t="s">
        <v>230</v>
      </c>
      <c r="D781" t="s">
        <v>5845</v>
      </c>
      <c r="E781" t="s">
        <v>5846</v>
      </c>
      <c r="F781" t="s">
        <v>43</v>
      </c>
      <c r="G781">
        <v>76000</v>
      </c>
      <c r="H781" t="s">
        <v>4180</v>
      </c>
      <c r="I781">
        <v>10200000</v>
      </c>
      <c r="J781" t="s">
        <v>5813</v>
      </c>
      <c r="K781">
        <v>9900000</v>
      </c>
      <c r="L781">
        <v>10600000</v>
      </c>
      <c r="M781">
        <v>4</v>
      </c>
      <c r="N781" t="s">
        <v>4192</v>
      </c>
      <c r="O781">
        <v>64.599999999999994</v>
      </c>
      <c r="P781" t="s">
        <v>6962</v>
      </c>
    </row>
    <row r="782" spans="1:16" x14ac:dyDescent="0.3">
      <c r="A782" t="s">
        <v>5299</v>
      </c>
      <c r="B782">
        <v>2022</v>
      </c>
      <c r="C782" t="s">
        <v>4896</v>
      </c>
      <c r="D782" t="s">
        <v>4897</v>
      </c>
      <c r="E782" t="s">
        <v>4898</v>
      </c>
      <c r="F782" t="s">
        <v>60</v>
      </c>
      <c r="G782">
        <v>48500</v>
      </c>
      <c r="H782" t="s">
        <v>4180</v>
      </c>
      <c r="I782">
        <v>10800000</v>
      </c>
      <c r="J782" t="s">
        <v>5813</v>
      </c>
      <c r="K782">
        <v>10400000</v>
      </c>
      <c r="L782">
        <v>11200000</v>
      </c>
      <c r="M782">
        <v>9</v>
      </c>
      <c r="N782" t="s">
        <v>4275</v>
      </c>
      <c r="O782">
        <v>70.900000000000006</v>
      </c>
      <c r="P782" t="s">
        <v>6963</v>
      </c>
    </row>
    <row r="783" spans="1:16" x14ac:dyDescent="0.3">
      <c r="A783" t="s">
        <v>5434</v>
      </c>
      <c r="B783">
        <v>2023</v>
      </c>
      <c r="C783" t="s">
        <v>62</v>
      </c>
      <c r="D783" t="s">
        <v>4434</v>
      </c>
      <c r="E783" t="s">
        <v>5666</v>
      </c>
      <c r="F783" t="s">
        <v>43</v>
      </c>
      <c r="G783">
        <v>73300</v>
      </c>
      <c r="H783" t="s">
        <v>4173</v>
      </c>
      <c r="I783">
        <v>23100000</v>
      </c>
      <c r="J783" t="s">
        <v>5813</v>
      </c>
      <c r="K783">
        <v>22200000</v>
      </c>
      <c r="L783">
        <v>23900000</v>
      </c>
      <c r="M783">
        <v>10</v>
      </c>
      <c r="N783" t="s">
        <v>4272</v>
      </c>
      <c r="O783">
        <v>69.8</v>
      </c>
      <c r="P783" t="s">
        <v>6964</v>
      </c>
    </row>
    <row r="784" spans="1:16" x14ac:dyDescent="0.3">
      <c r="A784" t="s">
        <v>5847</v>
      </c>
      <c r="B784">
        <v>2025</v>
      </c>
      <c r="C784" t="s">
        <v>24</v>
      </c>
      <c r="D784" t="s">
        <v>5848</v>
      </c>
      <c r="E784" t="s">
        <v>5849</v>
      </c>
      <c r="F784" t="s">
        <v>4172</v>
      </c>
      <c r="G784">
        <v>11000</v>
      </c>
      <c r="H784" t="s">
        <v>4180</v>
      </c>
      <c r="I784">
        <v>42900000</v>
      </c>
      <c r="J784" t="s">
        <v>5813</v>
      </c>
      <c r="K784">
        <v>41300000</v>
      </c>
      <c r="L784">
        <v>44400000</v>
      </c>
      <c r="M784">
        <v>4</v>
      </c>
      <c r="N784" t="s">
        <v>5850</v>
      </c>
      <c r="O784">
        <v>84.5</v>
      </c>
      <c r="P784" t="s">
        <v>6965</v>
      </c>
    </row>
    <row r="785" spans="1:16" x14ac:dyDescent="0.3">
      <c r="A785" t="s">
        <v>5828</v>
      </c>
      <c r="B785">
        <v>2023</v>
      </c>
      <c r="C785" t="s">
        <v>166</v>
      </c>
      <c r="D785" t="s">
        <v>5829</v>
      </c>
      <c r="E785" t="s">
        <v>5830</v>
      </c>
      <c r="F785" t="s">
        <v>43</v>
      </c>
      <c r="G785">
        <v>17000</v>
      </c>
      <c r="H785" t="s">
        <v>4173</v>
      </c>
      <c r="I785">
        <v>24800000</v>
      </c>
      <c r="J785" t="s">
        <v>5813</v>
      </c>
      <c r="K785">
        <v>23100000</v>
      </c>
      <c r="L785">
        <v>26500000</v>
      </c>
      <c r="M785">
        <v>2</v>
      </c>
      <c r="N785" t="s">
        <v>4223</v>
      </c>
      <c r="O785">
        <v>78</v>
      </c>
      <c r="P785" t="s">
        <v>6966</v>
      </c>
    </row>
    <row r="786" spans="1:16" x14ac:dyDescent="0.3">
      <c r="A786" t="s">
        <v>5851</v>
      </c>
      <c r="B786">
        <v>2022</v>
      </c>
      <c r="C786" t="s">
        <v>92</v>
      </c>
      <c r="D786" t="s">
        <v>4567</v>
      </c>
      <c r="E786" t="s">
        <v>5852</v>
      </c>
      <c r="F786" t="s">
        <v>143</v>
      </c>
      <c r="G786">
        <v>85000</v>
      </c>
      <c r="H786" t="s">
        <v>5853</v>
      </c>
      <c r="I786">
        <v>20300000</v>
      </c>
      <c r="J786" t="s">
        <v>5813</v>
      </c>
      <c r="K786">
        <v>19300000</v>
      </c>
      <c r="L786">
        <v>21400000</v>
      </c>
      <c r="M786">
        <v>38</v>
      </c>
      <c r="N786" t="s">
        <v>4388</v>
      </c>
      <c r="O786">
        <v>83.5</v>
      </c>
      <c r="P786" t="s">
        <v>6967</v>
      </c>
    </row>
    <row r="787" spans="1:16" x14ac:dyDescent="0.3">
      <c r="A787" t="s">
        <v>5847</v>
      </c>
      <c r="B787">
        <v>2025</v>
      </c>
      <c r="C787" t="s">
        <v>24</v>
      </c>
      <c r="D787" t="s">
        <v>5848</v>
      </c>
      <c r="E787" t="s">
        <v>5849</v>
      </c>
      <c r="F787" t="s">
        <v>4172</v>
      </c>
      <c r="G787">
        <v>11000</v>
      </c>
      <c r="H787" t="s">
        <v>4180</v>
      </c>
      <c r="I787">
        <v>42900000</v>
      </c>
      <c r="J787" t="s">
        <v>5813</v>
      </c>
      <c r="K787">
        <v>41300000</v>
      </c>
      <c r="L787">
        <v>44400000</v>
      </c>
      <c r="M787">
        <v>4</v>
      </c>
      <c r="N787" t="s">
        <v>5850</v>
      </c>
      <c r="O787">
        <v>84.5</v>
      </c>
      <c r="P787" t="s">
        <v>6968</v>
      </c>
    </row>
    <row r="788" spans="1:16" x14ac:dyDescent="0.3">
      <c r="A788" t="s">
        <v>5854</v>
      </c>
      <c r="B788">
        <v>2025</v>
      </c>
      <c r="C788" t="s">
        <v>137</v>
      </c>
      <c r="D788" t="s">
        <v>4202</v>
      </c>
      <c r="E788" t="s">
        <v>4746</v>
      </c>
      <c r="F788" t="s">
        <v>4172</v>
      </c>
      <c r="G788">
        <v>9200</v>
      </c>
      <c r="H788" t="s">
        <v>4180</v>
      </c>
      <c r="I788">
        <v>25200000</v>
      </c>
      <c r="J788" t="s">
        <v>5813</v>
      </c>
      <c r="K788">
        <v>24300000</v>
      </c>
      <c r="L788">
        <v>26000000</v>
      </c>
      <c r="M788">
        <v>2</v>
      </c>
      <c r="N788" t="s">
        <v>4181</v>
      </c>
      <c r="O788">
        <v>77.599999999999994</v>
      </c>
      <c r="P788" t="s">
        <v>6969</v>
      </c>
    </row>
    <row r="789" spans="1:16" x14ac:dyDescent="0.3">
      <c r="A789" t="s">
        <v>5855</v>
      </c>
      <c r="B789">
        <v>2025</v>
      </c>
      <c r="C789" t="s">
        <v>188</v>
      </c>
      <c r="D789" t="s">
        <v>5856</v>
      </c>
      <c r="E789" t="s">
        <v>5857</v>
      </c>
      <c r="F789" t="s">
        <v>4172</v>
      </c>
      <c r="G789">
        <v>1800</v>
      </c>
      <c r="H789" t="s">
        <v>4180</v>
      </c>
      <c r="I789">
        <v>11000000</v>
      </c>
      <c r="J789" t="s">
        <v>5813</v>
      </c>
      <c r="K789">
        <v>10600000</v>
      </c>
      <c r="L789">
        <v>11300000</v>
      </c>
      <c r="M789" t="s">
        <v>4175</v>
      </c>
      <c r="N789" t="s">
        <v>4245</v>
      </c>
      <c r="O789">
        <v>93.3</v>
      </c>
      <c r="P789" t="s">
        <v>6970</v>
      </c>
    </row>
    <row r="790" spans="1:16" x14ac:dyDescent="0.3">
      <c r="A790" t="s">
        <v>5858</v>
      </c>
      <c r="B790">
        <v>2018</v>
      </c>
      <c r="C790" t="s">
        <v>24</v>
      </c>
      <c r="D790" t="s">
        <v>4393</v>
      </c>
      <c r="E790" t="s">
        <v>5859</v>
      </c>
      <c r="F790" t="s">
        <v>60</v>
      </c>
      <c r="G790">
        <v>61700</v>
      </c>
      <c r="H790" t="s">
        <v>4180</v>
      </c>
      <c r="I790">
        <v>7570000</v>
      </c>
      <c r="J790" t="s">
        <v>5813</v>
      </c>
      <c r="K790">
        <v>7270000</v>
      </c>
      <c r="L790">
        <v>7880000</v>
      </c>
      <c r="M790">
        <v>14</v>
      </c>
      <c r="N790" t="s">
        <v>4245</v>
      </c>
      <c r="O790">
        <v>72.900000000000006</v>
      </c>
      <c r="P790" t="s">
        <v>6971</v>
      </c>
    </row>
    <row r="791" spans="1:16" x14ac:dyDescent="0.3">
      <c r="A791" t="s">
        <v>5860</v>
      </c>
      <c r="B791">
        <v>2022</v>
      </c>
      <c r="C791" t="s">
        <v>5327</v>
      </c>
      <c r="D791" t="s">
        <v>5658</v>
      </c>
      <c r="E791" t="s">
        <v>5659</v>
      </c>
      <c r="F791" t="s">
        <v>43</v>
      </c>
      <c r="G791">
        <v>32000</v>
      </c>
      <c r="H791" t="s">
        <v>4180</v>
      </c>
      <c r="I791">
        <v>8600000</v>
      </c>
      <c r="J791" t="s">
        <v>5813</v>
      </c>
      <c r="K791">
        <v>8300000</v>
      </c>
      <c r="L791">
        <v>8900000</v>
      </c>
      <c r="M791">
        <v>2</v>
      </c>
      <c r="N791" t="s">
        <v>4263</v>
      </c>
      <c r="O791">
        <v>66.2</v>
      </c>
      <c r="P791" t="s">
        <v>6972</v>
      </c>
    </row>
    <row r="792" spans="1:16" x14ac:dyDescent="0.3">
      <c r="A792" t="s">
        <v>5861</v>
      </c>
      <c r="B792">
        <v>2024</v>
      </c>
      <c r="C792" t="s">
        <v>4184</v>
      </c>
      <c r="D792" t="s">
        <v>4303</v>
      </c>
      <c r="E792" t="s">
        <v>4304</v>
      </c>
      <c r="F792" t="s">
        <v>143</v>
      </c>
      <c r="G792">
        <v>31100</v>
      </c>
      <c r="H792" t="s">
        <v>4180</v>
      </c>
      <c r="I792">
        <v>20200000</v>
      </c>
      <c r="J792" t="s">
        <v>5813</v>
      </c>
      <c r="K792">
        <v>19500000</v>
      </c>
      <c r="L792">
        <v>20900000</v>
      </c>
      <c r="M792">
        <v>12</v>
      </c>
      <c r="N792" t="s">
        <v>4290</v>
      </c>
      <c r="O792">
        <v>86</v>
      </c>
      <c r="P792" t="s">
        <v>6973</v>
      </c>
    </row>
    <row r="793" spans="1:16" x14ac:dyDescent="0.3">
      <c r="A793" t="s">
        <v>5862</v>
      </c>
      <c r="B793">
        <v>2022</v>
      </c>
      <c r="C793" t="s">
        <v>62</v>
      </c>
      <c r="D793" t="s">
        <v>4250</v>
      </c>
      <c r="E793" t="s">
        <v>5669</v>
      </c>
      <c r="F793" t="s">
        <v>143</v>
      </c>
      <c r="G793">
        <v>65200</v>
      </c>
      <c r="H793" t="s">
        <v>4173</v>
      </c>
      <c r="I793">
        <v>14400000</v>
      </c>
      <c r="J793" t="s">
        <v>5813</v>
      </c>
      <c r="K793">
        <v>13700000</v>
      </c>
      <c r="L793">
        <v>15100000</v>
      </c>
      <c r="M793">
        <v>18</v>
      </c>
      <c r="N793" t="s">
        <v>4236</v>
      </c>
      <c r="O793">
        <v>51.7</v>
      </c>
      <c r="P793" t="s">
        <v>6974</v>
      </c>
    </row>
    <row r="794" spans="1:16" x14ac:dyDescent="0.3">
      <c r="A794" t="s">
        <v>5863</v>
      </c>
      <c r="B794">
        <v>2022</v>
      </c>
      <c r="C794" t="s">
        <v>85</v>
      </c>
      <c r="D794" t="s">
        <v>5772</v>
      </c>
      <c r="E794" t="s">
        <v>5864</v>
      </c>
      <c r="F794" t="s">
        <v>43</v>
      </c>
      <c r="G794">
        <v>54500</v>
      </c>
      <c r="H794" t="s">
        <v>4173</v>
      </c>
      <c r="I794">
        <v>9000000</v>
      </c>
      <c r="J794" t="s">
        <v>5813</v>
      </c>
      <c r="K794">
        <v>8700000</v>
      </c>
      <c r="L794">
        <v>9300000</v>
      </c>
      <c r="M794">
        <v>4</v>
      </c>
      <c r="N794" t="s">
        <v>4275</v>
      </c>
      <c r="O794">
        <v>68.5</v>
      </c>
      <c r="P794" t="s">
        <v>6975</v>
      </c>
    </row>
    <row r="795" spans="1:16" x14ac:dyDescent="0.3">
      <c r="A795" t="s">
        <v>5865</v>
      </c>
      <c r="B795">
        <v>2026</v>
      </c>
      <c r="C795" t="s">
        <v>62</v>
      </c>
      <c r="D795" t="s">
        <v>4390</v>
      </c>
      <c r="E795" t="s">
        <v>4391</v>
      </c>
      <c r="F795" t="s">
        <v>4172</v>
      </c>
      <c r="G795">
        <v>6000</v>
      </c>
      <c r="H795" t="s">
        <v>4180</v>
      </c>
      <c r="I795">
        <v>30600000</v>
      </c>
      <c r="J795" t="s">
        <v>5813</v>
      </c>
      <c r="K795">
        <v>29500000</v>
      </c>
      <c r="L795">
        <v>31600000</v>
      </c>
      <c r="M795" t="s">
        <v>4175</v>
      </c>
      <c r="N795" t="s">
        <v>4260</v>
      </c>
      <c r="O795">
        <v>92.4</v>
      </c>
      <c r="P795" t="s">
        <v>6976</v>
      </c>
    </row>
    <row r="796" spans="1:16" x14ac:dyDescent="0.3">
      <c r="A796" t="s">
        <v>5443</v>
      </c>
      <c r="B796">
        <v>2018</v>
      </c>
      <c r="C796" t="s">
        <v>4184</v>
      </c>
      <c r="D796" t="s">
        <v>4303</v>
      </c>
      <c r="E796" t="s">
        <v>6092</v>
      </c>
      <c r="F796" t="s">
        <v>43</v>
      </c>
      <c r="G796">
        <v>60000</v>
      </c>
      <c r="H796" t="s">
        <v>4180</v>
      </c>
      <c r="I796">
        <v>12200000</v>
      </c>
      <c r="J796" t="s">
        <v>5813</v>
      </c>
      <c r="K796">
        <v>11700000</v>
      </c>
      <c r="L796">
        <v>12700000</v>
      </c>
      <c r="M796">
        <v>31</v>
      </c>
      <c r="N796" t="s">
        <v>4263</v>
      </c>
      <c r="O796">
        <v>93.9</v>
      </c>
      <c r="P796" t="s">
        <v>7426</v>
      </c>
    </row>
    <row r="797" spans="1:16" x14ac:dyDescent="0.3">
      <c r="A797" t="s">
        <v>5444</v>
      </c>
      <c r="B797">
        <v>2019</v>
      </c>
      <c r="C797" t="s">
        <v>24</v>
      </c>
      <c r="D797" t="s">
        <v>5247</v>
      </c>
      <c r="E797" t="s">
        <v>6093</v>
      </c>
      <c r="F797" t="s">
        <v>60</v>
      </c>
      <c r="G797">
        <v>11000</v>
      </c>
      <c r="H797" t="s">
        <v>4180</v>
      </c>
      <c r="I797">
        <v>16300000</v>
      </c>
      <c r="J797" t="s">
        <v>5813</v>
      </c>
      <c r="K797">
        <v>15400000</v>
      </c>
      <c r="L797">
        <v>17100000</v>
      </c>
      <c r="M797">
        <v>9</v>
      </c>
      <c r="N797" t="s">
        <v>4213</v>
      </c>
      <c r="O797">
        <v>74.5</v>
      </c>
      <c r="P797" t="s">
        <v>7427</v>
      </c>
    </row>
    <row r="798" spans="1:16" x14ac:dyDescent="0.3">
      <c r="A798" t="s">
        <v>5299</v>
      </c>
      <c r="B798">
        <v>2022</v>
      </c>
      <c r="C798" t="s">
        <v>4896</v>
      </c>
      <c r="D798" t="s">
        <v>4897</v>
      </c>
      <c r="E798" t="s">
        <v>4898</v>
      </c>
      <c r="F798" t="s">
        <v>60</v>
      </c>
      <c r="G798">
        <v>48200</v>
      </c>
      <c r="H798" t="s">
        <v>4180</v>
      </c>
      <c r="I798">
        <v>10800000</v>
      </c>
      <c r="J798" t="s">
        <v>5813</v>
      </c>
      <c r="K798">
        <v>10400000</v>
      </c>
      <c r="L798">
        <v>11200000</v>
      </c>
      <c r="M798">
        <v>9</v>
      </c>
      <c r="N798" t="s">
        <v>4275</v>
      </c>
      <c r="O798">
        <v>70.900000000000006</v>
      </c>
      <c r="P798" t="s">
        <v>7428</v>
      </c>
    </row>
    <row r="799" spans="1:16" x14ac:dyDescent="0.3">
      <c r="A799" t="s">
        <v>5367</v>
      </c>
      <c r="B799">
        <v>2023</v>
      </c>
      <c r="C799" t="s">
        <v>24</v>
      </c>
      <c r="D799" t="s">
        <v>4190</v>
      </c>
      <c r="E799" t="s">
        <v>4191</v>
      </c>
      <c r="F799" t="s">
        <v>60</v>
      </c>
      <c r="G799">
        <v>12000</v>
      </c>
      <c r="H799" t="s">
        <v>4180</v>
      </c>
      <c r="I799">
        <v>13900000</v>
      </c>
      <c r="J799" t="s">
        <v>5813</v>
      </c>
      <c r="K799">
        <v>13400000</v>
      </c>
      <c r="L799">
        <v>14400000</v>
      </c>
      <c r="M799">
        <v>14</v>
      </c>
      <c r="N799" t="s">
        <v>4187</v>
      </c>
      <c r="O799">
        <v>63.2</v>
      </c>
      <c r="P799" t="s">
        <v>7429</v>
      </c>
    </row>
    <row r="800" spans="1:16" x14ac:dyDescent="0.3">
      <c r="A800" t="s">
        <v>5300</v>
      </c>
      <c r="B800">
        <v>2023</v>
      </c>
      <c r="C800" t="s">
        <v>24</v>
      </c>
      <c r="D800" t="s">
        <v>4919</v>
      </c>
      <c r="E800" t="s">
        <v>6094</v>
      </c>
      <c r="F800" t="s">
        <v>143</v>
      </c>
      <c r="G800">
        <v>80000</v>
      </c>
      <c r="H800" t="s">
        <v>4180</v>
      </c>
      <c r="I800">
        <v>19700000</v>
      </c>
      <c r="J800" t="s">
        <v>5813</v>
      </c>
      <c r="K800">
        <v>18700000</v>
      </c>
      <c r="L800">
        <v>20600000</v>
      </c>
      <c r="M800">
        <v>16</v>
      </c>
      <c r="N800" t="s">
        <v>4260</v>
      </c>
      <c r="O800">
        <v>65.8</v>
      </c>
      <c r="P800" t="s">
        <v>7430</v>
      </c>
    </row>
    <row r="801" spans="1:16" x14ac:dyDescent="0.3">
      <c r="A801" t="s">
        <v>5445</v>
      </c>
      <c r="B801">
        <v>2018</v>
      </c>
      <c r="C801" t="s">
        <v>250</v>
      </c>
      <c r="D801" t="s">
        <v>4380</v>
      </c>
      <c r="E801" t="s">
        <v>5883</v>
      </c>
      <c r="F801" t="s">
        <v>143</v>
      </c>
      <c r="G801">
        <v>92000</v>
      </c>
      <c r="H801" t="s">
        <v>4180</v>
      </c>
      <c r="I801">
        <v>11400000</v>
      </c>
      <c r="J801" t="s">
        <v>5813</v>
      </c>
      <c r="K801">
        <v>10700000</v>
      </c>
      <c r="L801">
        <v>12100000</v>
      </c>
      <c r="M801">
        <v>9</v>
      </c>
      <c r="N801" t="s">
        <v>4257</v>
      </c>
      <c r="O801">
        <v>86.7</v>
      </c>
      <c r="P801" t="s">
        <v>7431</v>
      </c>
    </row>
    <row r="802" spans="1:16" x14ac:dyDescent="0.3">
      <c r="A802" t="s">
        <v>5309</v>
      </c>
      <c r="B802">
        <v>2024</v>
      </c>
      <c r="C802" t="s">
        <v>24</v>
      </c>
      <c r="D802" t="s">
        <v>4405</v>
      </c>
      <c r="E802" t="s">
        <v>5060</v>
      </c>
      <c r="F802" t="s">
        <v>143</v>
      </c>
      <c r="G802">
        <v>40100</v>
      </c>
      <c r="H802" t="s">
        <v>4180</v>
      </c>
      <c r="I802">
        <v>28600000</v>
      </c>
      <c r="J802" t="s">
        <v>5813</v>
      </c>
      <c r="K802">
        <v>27600000</v>
      </c>
      <c r="L802">
        <v>29700000</v>
      </c>
      <c r="M802">
        <v>32</v>
      </c>
      <c r="N802" t="s">
        <v>4204</v>
      </c>
      <c r="O802">
        <v>72.5</v>
      </c>
      <c r="P802" t="s">
        <v>7432</v>
      </c>
    </row>
    <row r="803" spans="1:16" x14ac:dyDescent="0.3">
      <c r="A803" t="s">
        <v>5446</v>
      </c>
      <c r="B803">
        <v>2025</v>
      </c>
      <c r="C803" t="s">
        <v>4641</v>
      </c>
      <c r="D803" t="s">
        <v>5094</v>
      </c>
      <c r="E803" t="s">
        <v>4401</v>
      </c>
      <c r="F803" t="s">
        <v>4172</v>
      </c>
      <c r="G803">
        <v>10000</v>
      </c>
      <c r="H803" t="s">
        <v>4180</v>
      </c>
      <c r="I803">
        <v>11900000</v>
      </c>
      <c r="J803" t="s">
        <v>5813</v>
      </c>
      <c r="K803">
        <v>11500000</v>
      </c>
      <c r="L803">
        <v>12300000</v>
      </c>
      <c r="M803">
        <v>18</v>
      </c>
      <c r="N803" t="s">
        <v>4649</v>
      </c>
      <c r="O803">
        <v>95</v>
      </c>
      <c r="P803" t="s">
        <v>7433</v>
      </c>
    </row>
    <row r="804" spans="1:16" x14ac:dyDescent="0.3">
      <c r="A804" t="s">
        <v>5447</v>
      </c>
      <c r="B804">
        <v>2023</v>
      </c>
      <c r="C804" t="s">
        <v>230</v>
      </c>
      <c r="D804" t="s">
        <v>5820</v>
      </c>
      <c r="E804" t="s">
        <v>6095</v>
      </c>
      <c r="F804" t="s">
        <v>43</v>
      </c>
      <c r="G804">
        <v>73086</v>
      </c>
      <c r="H804" t="s">
        <v>4180</v>
      </c>
      <c r="I804">
        <v>11700000</v>
      </c>
      <c r="J804" t="s">
        <v>5813</v>
      </c>
      <c r="K804">
        <v>11300000</v>
      </c>
      <c r="L804">
        <v>12100000</v>
      </c>
      <c r="M804">
        <v>2</v>
      </c>
      <c r="N804" t="s">
        <v>4388</v>
      </c>
      <c r="O804">
        <v>64.7</v>
      </c>
      <c r="P804" t="s">
        <v>7434</v>
      </c>
    </row>
    <row r="805" spans="1:16" x14ac:dyDescent="0.3">
      <c r="A805" t="s">
        <v>5448</v>
      </c>
      <c r="B805">
        <v>2018</v>
      </c>
      <c r="C805" t="s">
        <v>6082</v>
      </c>
      <c r="D805" t="s">
        <v>6096</v>
      </c>
      <c r="E805" t="s">
        <v>6097</v>
      </c>
      <c r="F805" t="s">
        <v>43</v>
      </c>
      <c r="G805">
        <v>70897</v>
      </c>
      <c r="H805" t="s">
        <v>4180</v>
      </c>
      <c r="I805">
        <v>20400000</v>
      </c>
      <c r="J805" t="s">
        <v>5813</v>
      </c>
      <c r="K805">
        <v>19300000</v>
      </c>
      <c r="L805">
        <v>21400000</v>
      </c>
      <c r="M805">
        <v>11</v>
      </c>
      <c r="N805" t="s">
        <v>4347</v>
      </c>
      <c r="O805">
        <v>69.2</v>
      </c>
      <c r="P805" t="s">
        <v>7435</v>
      </c>
    </row>
    <row r="806" spans="1:16" x14ac:dyDescent="0.3">
      <c r="A806" t="s">
        <v>5381</v>
      </c>
      <c r="B806">
        <v>2024</v>
      </c>
      <c r="C806" t="s">
        <v>24</v>
      </c>
      <c r="D806" t="s">
        <v>4405</v>
      </c>
      <c r="E806" t="s">
        <v>5700</v>
      </c>
      <c r="F806" t="s">
        <v>4789</v>
      </c>
      <c r="G806">
        <v>31000</v>
      </c>
      <c r="H806" t="s">
        <v>4180</v>
      </c>
      <c r="I806">
        <v>46500000</v>
      </c>
      <c r="J806" t="s">
        <v>5813</v>
      </c>
      <c r="K806">
        <v>44800000</v>
      </c>
      <c r="L806">
        <v>48100000</v>
      </c>
      <c r="M806">
        <v>17</v>
      </c>
      <c r="N806" t="s">
        <v>5819</v>
      </c>
      <c r="O806">
        <v>82.1</v>
      </c>
      <c r="P806" t="s">
        <v>7436</v>
      </c>
    </row>
    <row r="807" spans="1:16" x14ac:dyDescent="0.3">
      <c r="A807" t="s">
        <v>5449</v>
      </c>
      <c r="B807">
        <v>2022</v>
      </c>
      <c r="C807" t="s">
        <v>36</v>
      </c>
      <c r="D807" t="s">
        <v>4427</v>
      </c>
      <c r="E807" t="s">
        <v>4507</v>
      </c>
      <c r="F807" t="s">
        <v>4789</v>
      </c>
      <c r="G807">
        <v>42000</v>
      </c>
      <c r="H807" t="s">
        <v>4180</v>
      </c>
      <c r="I807">
        <v>7510000</v>
      </c>
      <c r="J807" t="s">
        <v>5813</v>
      </c>
      <c r="K807">
        <v>7240000</v>
      </c>
      <c r="L807">
        <v>7790000</v>
      </c>
      <c r="M807">
        <v>53</v>
      </c>
      <c r="N807" t="s">
        <v>4439</v>
      </c>
      <c r="O807">
        <v>83.5</v>
      </c>
      <c r="P807" t="s">
        <v>7437</v>
      </c>
    </row>
    <row r="808" spans="1:16" x14ac:dyDescent="0.3">
      <c r="A808" t="s">
        <v>5450</v>
      </c>
      <c r="B808">
        <v>2022</v>
      </c>
      <c r="C808" t="s">
        <v>108</v>
      </c>
      <c r="D808" t="s">
        <v>4618</v>
      </c>
      <c r="E808" t="s">
        <v>4424</v>
      </c>
      <c r="F808" t="s">
        <v>4789</v>
      </c>
      <c r="G808">
        <v>33500</v>
      </c>
      <c r="H808" t="s">
        <v>4180</v>
      </c>
      <c r="I808">
        <v>7790000</v>
      </c>
      <c r="J808" t="s">
        <v>5813</v>
      </c>
      <c r="K808">
        <v>7530000</v>
      </c>
      <c r="L808">
        <v>8100000</v>
      </c>
      <c r="M808">
        <v>19</v>
      </c>
      <c r="N808" t="s">
        <v>4508</v>
      </c>
      <c r="O808">
        <v>87.6</v>
      </c>
      <c r="P808" t="s">
        <v>7438</v>
      </c>
    </row>
    <row r="809" spans="1:16" x14ac:dyDescent="0.3">
      <c r="A809" t="s">
        <v>5305</v>
      </c>
      <c r="B809">
        <v>2020</v>
      </c>
      <c r="C809" t="s">
        <v>4097</v>
      </c>
      <c r="D809" t="s">
        <v>4975</v>
      </c>
      <c r="E809" t="s">
        <v>6098</v>
      </c>
      <c r="F809" t="s">
        <v>4539</v>
      </c>
      <c r="G809">
        <v>33000</v>
      </c>
      <c r="H809" t="s">
        <v>4180</v>
      </c>
      <c r="I809">
        <v>8300000</v>
      </c>
      <c r="J809" t="s">
        <v>5813</v>
      </c>
      <c r="K809">
        <v>8000000</v>
      </c>
      <c r="L809">
        <v>8600000</v>
      </c>
      <c r="M809">
        <v>8</v>
      </c>
      <c r="N809" t="s">
        <v>4508</v>
      </c>
      <c r="O809">
        <v>88.9</v>
      </c>
      <c r="P809" t="s">
        <v>7439</v>
      </c>
    </row>
    <row r="810" spans="1:16" x14ac:dyDescent="0.3">
      <c r="A810" t="s">
        <v>6099</v>
      </c>
      <c r="B810">
        <v>2022</v>
      </c>
      <c r="C810" t="s">
        <v>4496</v>
      </c>
      <c r="D810" t="s">
        <v>6100</v>
      </c>
      <c r="E810" t="s">
        <v>6101</v>
      </c>
      <c r="F810" t="s">
        <v>143</v>
      </c>
      <c r="G810">
        <v>45000</v>
      </c>
      <c r="H810" t="s">
        <v>4180</v>
      </c>
      <c r="I810">
        <v>22900000</v>
      </c>
      <c r="J810" t="s">
        <v>5813</v>
      </c>
      <c r="K810">
        <v>21700000</v>
      </c>
      <c r="L810">
        <v>24100000</v>
      </c>
      <c r="M810">
        <v>10</v>
      </c>
      <c r="N810" t="s">
        <v>4236</v>
      </c>
      <c r="O810">
        <v>76.400000000000006</v>
      </c>
      <c r="P810" t="s">
        <v>7440</v>
      </c>
    </row>
    <row r="811" spans="1:16" x14ac:dyDescent="0.3">
      <c r="A811" t="s">
        <v>5355</v>
      </c>
      <c r="B811">
        <v>2023</v>
      </c>
      <c r="C811" t="s">
        <v>24</v>
      </c>
      <c r="D811" t="s">
        <v>4572</v>
      </c>
      <c r="E811" t="s">
        <v>6102</v>
      </c>
      <c r="F811" t="s">
        <v>43</v>
      </c>
      <c r="G811">
        <v>70000</v>
      </c>
      <c r="H811" t="s">
        <v>4180</v>
      </c>
      <c r="I811">
        <v>18700000</v>
      </c>
      <c r="J811" t="s">
        <v>5813</v>
      </c>
      <c r="K811">
        <v>18000000</v>
      </c>
      <c r="L811">
        <v>19400000</v>
      </c>
      <c r="M811">
        <v>2</v>
      </c>
      <c r="N811" t="s">
        <v>4200</v>
      </c>
      <c r="O811">
        <v>68.400000000000006</v>
      </c>
      <c r="P811" t="s">
        <v>7441</v>
      </c>
    </row>
    <row r="812" spans="1:16" x14ac:dyDescent="0.3">
      <c r="A812" t="s">
        <v>5866</v>
      </c>
      <c r="B812">
        <v>2022</v>
      </c>
      <c r="C812" t="s">
        <v>182</v>
      </c>
      <c r="D812" t="s">
        <v>5867</v>
      </c>
      <c r="E812" t="s">
        <v>5868</v>
      </c>
      <c r="F812" t="s">
        <v>43</v>
      </c>
      <c r="G812">
        <v>60000</v>
      </c>
      <c r="H812" t="s">
        <v>4180</v>
      </c>
      <c r="I812">
        <v>15000000</v>
      </c>
      <c r="J812" t="s">
        <v>5869</v>
      </c>
      <c r="K812">
        <v>14400000</v>
      </c>
      <c r="L812">
        <v>15700000</v>
      </c>
      <c r="M812">
        <v>19</v>
      </c>
      <c r="N812" t="s">
        <v>4213</v>
      </c>
      <c r="O812">
        <v>73.3</v>
      </c>
      <c r="P812" t="s">
        <v>6977</v>
      </c>
    </row>
    <row r="813" spans="1:16" x14ac:dyDescent="0.3">
      <c r="A813" t="s">
        <v>5870</v>
      </c>
      <c r="B813">
        <v>2022</v>
      </c>
      <c r="C813" t="s">
        <v>4091</v>
      </c>
      <c r="D813" t="s">
        <v>4765</v>
      </c>
      <c r="E813" t="s">
        <v>5871</v>
      </c>
      <c r="F813" t="s">
        <v>143</v>
      </c>
      <c r="G813">
        <v>32800</v>
      </c>
      <c r="H813" t="s">
        <v>4180</v>
      </c>
      <c r="I813">
        <v>8500000</v>
      </c>
      <c r="J813" t="s">
        <v>5869</v>
      </c>
      <c r="K813">
        <v>8200000</v>
      </c>
      <c r="L813">
        <v>8800000</v>
      </c>
      <c r="M813">
        <v>4</v>
      </c>
      <c r="N813" t="s">
        <v>4382</v>
      </c>
      <c r="O813">
        <v>84.1</v>
      </c>
      <c r="P813" t="s">
        <v>6978</v>
      </c>
    </row>
    <row r="814" spans="1:16" x14ac:dyDescent="0.3">
      <c r="A814" t="s">
        <v>5872</v>
      </c>
      <c r="B814">
        <v>2020</v>
      </c>
      <c r="C814" t="s">
        <v>36</v>
      </c>
      <c r="D814" t="s">
        <v>5873</v>
      </c>
      <c r="E814" t="s">
        <v>5874</v>
      </c>
      <c r="F814" t="s">
        <v>143</v>
      </c>
      <c r="G814">
        <v>51000</v>
      </c>
      <c r="H814" t="s">
        <v>4180</v>
      </c>
      <c r="I814">
        <v>5680000</v>
      </c>
      <c r="J814" t="s">
        <v>5869</v>
      </c>
      <c r="K814">
        <v>5470000</v>
      </c>
      <c r="L814">
        <v>5890000</v>
      </c>
      <c r="M814" t="s">
        <v>4175</v>
      </c>
      <c r="N814" t="s">
        <v>4257</v>
      </c>
      <c r="O814">
        <v>94.8</v>
      </c>
      <c r="P814" t="s">
        <v>6979</v>
      </c>
    </row>
    <row r="815" spans="1:16" x14ac:dyDescent="0.3">
      <c r="A815" t="s">
        <v>5875</v>
      </c>
      <c r="B815">
        <v>2021</v>
      </c>
      <c r="C815" t="s">
        <v>137</v>
      </c>
      <c r="D815" t="s">
        <v>4202</v>
      </c>
      <c r="E815" t="s">
        <v>4598</v>
      </c>
      <c r="F815" t="s">
        <v>143</v>
      </c>
      <c r="G815">
        <v>64000</v>
      </c>
      <c r="H815" t="s">
        <v>4180</v>
      </c>
      <c r="I815">
        <v>13900000</v>
      </c>
      <c r="J815" t="s">
        <v>5869</v>
      </c>
      <c r="K815">
        <v>13400000</v>
      </c>
      <c r="L815">
        <v>14400000</v>
      </c>
      <c r="M815">
        <v>11</v>
      </c>
      <c r="N815" t="s">
        <v>4263</v>
      </c>
      <c r="O815">
        <v>91.5</v>
      </c>
      <c r="P815" t="s">
        <v>6980</v>
      </c>
    </row>
    <row r="816" spans="1:16" x14ac:dyDescent="0.3">
      <c r="A816" t="s">
        <v>5876</v>
      </c>
      <c r="B816">
        <v>2022</v>
      </c>
      <c r="C816" t="s">
        <v>36</v>
      </c>
      <c r="D816" t="s">
        <v>4427</v>
      </c>
      <c r="E816" t="s">
        <v>4507</v>
      </c>
      <c r="F816" t="s">
        <v>143</v>
      </c>
      <c r="G816">
        <v>54000</v>
      </c>
      <c r="H816" t="s">
        <v>4180</v>
      </c>
      <c r="I816">
        <v>7280000</v>
      </c>
      <c r="J816" t="s">
        <v>5869</v>
      </c>
      <c r="K816">
        <v>7010000</v>
      </c>
      <c r="L816">
        <v>7550000</v>
      </c>
      <c r="M816">
        <v>51</v>
      </c>
      <c r="N816" t="s">
        <v>4439</v>
      </c>
      <c r="O816">
        <v>81</v>
      </c>
      <c r="P816" t="s">
        <v>6981</v>
      </c>
    </row>
    <row r="817" spans="1:16" x14ac:dyDescent="0.3">
      <c r="A817" t="s">
        <v>5877</v>
      </c>
      <c r="B817">
        <v>2023</v>
      </c>
      <c r="C817" t="s">
        <v>45</v>
      </c>
      <c r="D817" t="s">
        <v>4935</v>
      </c>
      <c r="E817" t="s">
        <v>5878</v>
      </c>
      <c r="F817" t="s">
        <v>60</v>
      </c>
      <c r="G817">
        <v>53400</v>
      </c>
      <c r="H817" t="s">
        <v>4173</v>
      </c>
      <c r="I817">
        <v>10500000</v>
      </c>
      <c r="J817" t="s">
        <v>5869</v>
      </c>
      <c r="K817">
        <v>10000000</v>
      </c>
      <c r="L817">
        <v>11000000</v>
      </c>
      <c r="M817">
        <v>5</v>
      </c>
      <c r="N817" t="s">
        <v>4219</v>
      </c>
      <c r="O817">
        <v>64.3</v>
      </c>
      <c r="P817" t="s">
        <v>6982</v>
      </c>
    </row>
    <row r="818" spans="1:16" x14ac:dyDescent="0.3">
      <c r="A818" t="s">
        <v>5879</v>
      </c>
      <c r="B818">
        <v>2021</v>
      </c>
      <c r="C818" t="s">
        <v>36</v>
      </c>
      <c r="D818" t="s">
        <v>4427</v>
      </c>
      <c r="E818" t="s">
        <v>4638</v>
      </c>
      <c r="F818" t="s">
        <v>94</v>
      </c>
      <c r="G818">
        <v>56000</v>
      </c>
      <c r="H818" t="s">
        <v>4180</v>
      </c>
      <c r="I818">
        <v>7170000</v>
      </c>
      <c r="J818" t="s">
        <v>5869</v>
      </c>
      <c r="K818">
        <v>6920000</v>
      </c>
      <c r="L818">
        <v>7420000</v>
      </c>
      <c r="M818">
        <v>10</v>
      </c>
      <c r="N818" t="s">
        <v>4425</v>
      </c>
      <c r="O818">
        <v>95</v>
      </c>
      <c r="P818" t="s">
        <v>6983</v>
      </c>
    </row>
    <row r="819" spans="1:16" x14ac:dyDescent="0.3">
      <c r="A819" t="s">
        <v>5880</v>
      </c>
      <c r="B819">
        <v>2024</v>
      </c>
      <c r="C819" t="s">
        <v>62</v>
      </c>
      <c r="D819" t="s">
        <v>4434</v>
      </c>
      <c r="E819" t="s">
        <v>4346</v>
      </c>
      <c r="F819" t="s">
        <v>43</v>
      </c>
      <c r="G819">
        <v>29130</v>
      </c>
      <c r="H819" t="s">
        <v>4180</v>
      </c>
      <c r="I819">
        <v>24000000</v>
      </c>
      <c r="J819" t="s">
        <v>5869</v>
      </c>
      <c r="K819">
        <v>23200000</v>
      </c>
      <c r="L819">
        <v>24900000</v>
      </c>
      <c r="M819">
        <v>5</v>
      </c>
      <c r="N819" t="s">
        <v>4226</v>
      </c>
      <c r="O819">
        <v>74.2</v>
      </c>
      <c r="P819" t="s">
        <v>6984</v>
      </c>
    </row>
    <row r="820" spans="1:16" x14ac:dyDescent="0.3">
      <c r="A820" t="s">
        <v>5881</v>
      </c>
      <c r="B820">
        <v>2024</v>
      </c>
      <c r="C820" t="s">
        <v>4896</v>
      </c>
      <c r="D820" t="s">
        <v>4897</v>
      </c>
      <c r="E820" t="s">
        <v>4898</v>
      </c>
      <c r="F820" t="s">
        <v>94</v>
      </c>
      <c r="G820">
        <v>11000</v>
      </c>
      <c r="H820" t="s">
        <v>4180</v>
      </c>
      <c r="I820">
        <v>12600000</v>
      </c>
      <c r="J820" t="s">
        <v>5869</v>
      </c>
      <c r="K820">
        <v>12200000</v>
      </c>
      <c r="L820">
        <v>13000000</v>
      </c>
      <c r="M820">
        <v>2</v>
      </c>
      <c r="N820" t="s">
        <v>4187</v>
      </c>
      <c r="O820">
        <v>90.1</v>
      </c>
      <c r="P820" t="s">
        <v>6985</v>
      </c>
    </row>
    <row r="821" spans="1:16" x14ac:dyDescent="0.3">
      <c r="A821" t="s">
        <v>5882</v>
      </c>
      <c r="B821">
        <v>2020</v>
      </c>
      <c r="C821" t="s">
        <v>250</v>
      </c>
      <c r="D821">
        <v>3</v>
      </c>
      <c r="E821" t="s">
        <v>5883</v>
      </c>
      <c r="F821" t="s">
        <v>60</v>
      </c>
      <c r="G821">
        <v>45000</v>
      </c>
      <c r="H821" t="s">
        <v>4180</v>
      </c>
      <c r="I821">
        <v>14300000</v>
      </c>
      <c r="J821" t="s">
        <v>5869</v>
      </c>
      <c r="K821">
        <v>13800000</v>
      </c>
      <c r="L821">
        <v>14800000</v>
      </c>
      <c r="M821">
        <v>6</v>
      </c>
      <c r="N821" t="s">
        <v>4388</v>
      </c>
      <c r="O821">
        <v>95</v>
      </c>
      <c r="P821" t="s">
        <v>6986</v>
      </c>
    </row>
    <row r="822" spans="1:16" x14ac:dyDescent="0.3">
      <c r="A822" t="s">
        <v>394</v>
      </c>
      <c r="B822">
        <v>2025</v>
      </c>
      <c r="C822" t="s">
        <v>163</v>
      </c>
      <c r="D822">
        <v>7</v>
      </c>
      <c r="E822" t="s">
        <v>4277</v>
      </c>
      <c r="F822" t="s">
        <v>4172</v>
      </c>
      <c r="G822">
        <v>8500</v>
      </c>
      <c r="H822" t="s">
        <v>4180</v>
      </c>
      <c r="I822">
        <v>17700000</v>
      </c>
      <c r="J822" t="s">
        <v>5869</v>
      </c>
      <c r="K822">
        <v>17100000</v>
      </c>
      <c r="L822">
        <v>18300000</v>
      </c>
      <c r="M822">
        <v>3</v>
      </c>
      <c r="N822" t="s">
        <v>4290</v>
      </c>
      <c r="O822">
        <v>90</v>
      </c>
      <c r="P822" t="s">
        <v>6987</v>
      </c>
    </row>
    <row r="823" spans="1:16" x14ac:dyDescent="0.3">
      <c r="A823" t="s">
        <v>794</v>
      </c>
      <c r="B823">
        <v>2017</v>
      </c>
      <c r="C823" t="s">
        <v>188</v>
      </c>
      <c r="D823" t="s">
        <v>4594</v>
      </c>
      <c r="E823" t="s">
        <v>5884</v>
      </c>
      <c r="F823" t="s">
        <v>43</v>
      </c>
      <c r="G823">
        <v>73000</v>
      </c>
      <c r="H823" t="s">
        <v>4173</v>
      </c>
      <c r="I823">
        <v>6160000</v>
      </c>
      <c r="J823" t="s">
        <v>5869</v>
      </c>
      <c r="K823">
        <v>5940000</v>
      </c>
      <c r="L823">
        <v>6380000</v>
      </c>
      <c r="M823">
        <v>9</v>
      </c>
      <c r="N823" t="s">
        <v>4583</v>
      </c>
      <c r="O823">
        <v>95</v>
      </c>
      <c r="P823" t="s">
        <v>6988</v>
      </c>
    </row>
    <row r="824" spans="1:16" x14ac:dyDescent="0.3">
      <c r="A824" t="s">
        <v>5885</v>
      </c>
      <c r="B824">
        <v>2021</v>
      </c>
      <c r="C824" t="s">
        <v>89</v>
      </c>
      <c r="D824" t="s">
        <v>4380</v>
      </c>
      <c r="E824" t="s">
        <v>4381</v>
      </c>
      <c r="F824" t="s">
        <v>43</v>
      </c>
      <c r="G824">
        <v>102000</v>
      </c>
      <c r="H824" t="s">
        <v>4180</v>
      </c>
      <c r="I824">
        <v>7060000</v>
      </c>
      <c r="J824" t="s">
        <v>5869</v>
      </c>
      <c r="K824">
        <v>6800000</v>
      </c>
      <c r="L824">
        <v>7320000</v>
      </c>
      <c r="M824">
        <v>57</v>
      </c>
      <c r="N824" t="s">
        <v>4382</v>
      </c>
      <c r="O824">
        <v>79.400000000000006</v>
      </c>
      <c r="P824" t="s">
        <v>6989</v>
      </c>
    </row>
    <row r="825" spans="1:16" x14ac:dyDescent="0.3">
      <c r="A825" t="s">
        <v>5886</v>
      </c>
      <c r="B825">
        <v>2025</v>
      </c>
      <c r="C825" t="s">
        <v>4184</v>
      </c>
      <c r="D825" t="s">
        <v>4303</v>
      </c>
      <c r="E825" t="s">
        <v>4731</v>
      </c>
      <c r="F825" t="s">
        <v>4172</v>
      </c>
      <c r="G825">
        <v>13100</v>
      </c>
      <c r="H825" t="s">
        <v>4180</v>
      </c>
      <c r="I825">
        <v>23100000</v>
      </c>
      <c r="J825" t="s">
        <v>5869</v>
      </c>
      <c r="K825">
        <v>22300000</v>
      </c>
      <c r="L825">
        <v>24000000</v>
      </c>
      <c r="M825" t="s">
        <v>4175</v>
      </c>
      <c r="N825" t="s">
        <v>4290</v>
      </c>
      <c r="O825">
        <v>91.3</v>
      </c>
      <c r="P825" t="s">
        <v>6990</v>
      </c>
    </row>
    <row r="826" spans="1:16" x14ac:dyDescent="0.3">
      <c r="A826" t="s">
        <v>5887</v>
      </c>
      <c r="B826">
        <v>2023</v>
      </c>
      <c r="C826" t="s">
        <v>62</v>
      </c>
      <c r="D826" t="s">
        <v>4434</v>
      </c>
      <c r="E826" t="s">
        <v>5735</v>
      </c>
      <c r="F826" t="s">
        <v>43</v>
      </c>
      <c r="G826">
        <v>58000</v>
      </c>
      <c r="H826" t="s">
        <v>4180</v>
      </c>
      <c r="I826">
        <v>22500000</v>
      </c>
      <c r="J826" t="s">
        <v>5869</v>
      </c>
      <c r="K826">
        <v>21700000</v>
      </c>
      <c r="L826">
        <v>23400000</v>
      </c>
      <c r="M826">
        <v>7</v>
      </c>
      <c r="N826" t="s">
        <v>4388</v>
      </c>
      <c r="O826">
        <v>70.900000000000006</v>
      </c>
      <c r="P826" t="s">
        <v>6991</v>
      </c>
    </row>
    <row r="827" spans="1:16" x14ac:dyDescent="0.3">
      <c r="A827" t="s">
        <v>5888</v>
      </c>
      <c r="B827">
        <v>2022</v>
      </c>
      <c r="C827" t="s">
        <v>62</v>
      </c>
      <c r="D827" t="s">
        <v>4292</v>
      </c>
      <c r="E827" t="s">
        <v>4760</v>
      </c>
      <c r="F827" t="s">
        <v>43</v>
      </c>
      <c r="G827">
        <v>60000</v>
      </c>
      <c r="H827" t="s">
        <v>4180</v>
      </c>
      <c r="I827">
        <v>15200000</v>
      </c>
      <c r="J827" t="s">
        <v>5869</v>
      </c>
      <c r="K827">
        <v>14400000</v>
      </c>
      <c r="L827">
        <v>16100000</v>
      </c>
      <c r="M827">
        <v>8</v>
      </c>
      <c r="N827" t="s">
        <v>4248</v>
      </c>
      <c r="O827">
        <v>60.1</v>
      </c>
      <c r="P827" t="s">
        <v>6992</v>
      </c>
    </row>
    <row r="828" spans="1:16" x14ac:dyDescent="0.3">
      <c r="A828" t="s">
        <v>5889</v>
      </c>
      <c r="B828">
        <v>2022</v>
      </c>
      <c r="C828" t="s">
        <v>188</v>
      </c>
      <c r="D828" t="s">
        <v>5890</v>
      </c>
      <c r="E828" t="s">
        <v>5891</v>
      </c>
      <c r="F828" t="s">
        <v>43</v>
      </c>
      <c r="G828">
        <v>84200</v>
      </c>
      <c r="H828" t="s">
        <v>4180</v>
      </c>
      <c r="I828">
        <v>17100000</v>
      </c>
      <c r="J828" t="s">
        <v>5869</v>
      </c>
      <c r="K828">
        <v>16400000</v>
      </c>
      <c r="L828">
        <v>17900000</v>
      </c>
      <c r="M828" t="s">
        <v>4175</v>
      </c>
      <c r="N828" t="s">
        <v>4290</v>
      </c>
      <c r="O828">
        <v>76</v>
      </c>
      <c r="P828" t="s">
        <v>6993</v>
      </c>
    </row>
    <row r="829" spans="1:16" x14ac:dyDescent="0.3">
      <c r="A829" t="s">
        <v>5892</v>
      </c>
      <c r="B829">
        <v>2024</v>
      </c>
      <c r="C829" t="s">
        <v>3991</v>
      </c>
      <c r="D829" t="s">
        <v>4630</v>
      </c>
      <c r="E829" t="s">
        <v>5027</v>
      </c>
      <c r="F829" t="s">
        <v>143</v>
      </c>
      <c r="G829">
        <v>43000</v>
      </c>
      <c r="H829" t="s">
        <v>4180</v>
      </c>
      <c r="I829">
        <v>11700000</v>
      </c>
      <c r="J829" t="s">
        <v>5869</v>
      </c>
      <c r="K829">
        <v>11300000</v>
      </c>
      <c r="L829">
        <v>12200000</v>
      </c>
      <c r="M829">
        <v>6</v>
      </c>
      <c r="N829" t="s">
        <v>4181</v>
      </c>
      <c r="O829">
        <v>84.2</v>
      </c>
      <c r="P829" t="s">
        <v>6994</v>
      </c>
    </row>
    <row r="830" spans="1:16" x14ac:dyDescent="0.3">
      <c r="A830" t="s">
        <v>5893</v>
      </c>
      <c r="B830">
        <v>2018</v>
      </c>
      <c r="C830" t="s">
        <v>137</v>
      </c>
      <c r="D830" t="s">
        <v>5894</v>
      </c>
      <c r="E830" t="s">
        <v>5895</v>
      </c>
      <c r="F830" t="s">
        <v>143</v>
      </c>
      <c r="G830">
        <v>80000</v>
      </c>
      <c r="H830" t="s">
        <v>4180</v>
      </c>
      <c r="I830">
        <v>11500000</v>
      </c>
      <c r="J830" t="s">
        <v>5869</v>
      </c>
      <c r="K830">
        <v>11000000</v>
      </c>
      <c r="L830">
        <v>12000000</v>
      </c>
      <c r="M830">
        <v>15</v>
      </c>
      <c r="N830" t="s">
        <v>4260</v>
      </c>
      <c r="O830">
        <v>75.7</v>
      </c>
      <c r="P830" t="s">
        <v>6995</v>
      </c>
    </row>
    <row r="831" spans="1:16" x14ac:dyDescent="0.3">
      <c r="A831" t="s">
        <v>5896</v>
      </c>
      <c r="B831">
        <v>2024</v>
      </c>
      <c r="C831" t="s">
        <v>41</v>
      </c>
      <c r="D831" t="s">
        <v>4722</v>
      </c>
      <c r="E831" t="s">
        <v>4737</v>
      </c>
      <c r="F831" t="s">
        <v>43</v>
      </c>
      <c r="G831">
        <v>11300</v>
      </c>
      <c r="H831" t="s">
        <v>4173</v>
      </c>
      <c r="I831">
        <v>8400000</v>
      </c>
      <c r="J831" t="s">
        <v>5869</v>
      </c>
      <c r="K831">
        <v>8100000</v>
      </c>
      <c r="L831">
        <v>8700000</v>
      </c>
      <c r="M831">
        <v>6</v>
      </c>
      <c r="N831" t="s">
        <v>4245</v>
      </c>
      <c r="O831">
        <v>85.8</v>
      </c>
      <c r="P831" t="s">
        <v>6996</v>
      </c>
    </row>
    <row r="832" spans="1:16" x14ac:dyDescent="0.3">
      <c r="A832" t="s">
        <v>5897</v>
      </c>
      <c r="B832">
        <v>2021</v>
      </c>
      <c r="C832" t="s">
        <v>89</v>
      </c>
      <c r="D832" t="s">
        <v>4423</v>
      </c>
      <c r="E832" t="s">
        <v>4851</v>
      </c>
      <c r="F832" t="s">
        <v>43</v>
      </c>
      <c r="G832">
        <v>23000</v>
      </c>
      <c r="H832" t="s">
        <v>4180</v>
      </c>
      <c r="I832">
        <v>9100000</v>
      </c>
      <c r="J832" t="s">
        <v>5869</v>
      </c>
      <c r="K832">
        <v>8700000</v>
      </c>
      <c r="L832">
        <v>9400000</v>
      </c>
      <c r="M832">
        <v>23</v>
      </c>
      <c r="N832" t="s">
        <v>4382</v>
      </c>
      <c r="O832">
        <v>77.8</v>
      </c>
      <c r="P832" t="s">
        <v>6997</v>
      </c>
    </row>
    <row r="833" spans="1:16" x14ac:dyDescent="0.3">
      <c r="A833" t="s">
        <v>5898</v>
      </c>
      <c r="B833">
        <v>2024</v>
      </c>
      <c r="C833" t="s">
        <v>4896</v>
      </c>
      <c r="D833" t="s">
        <v>5899</v>
      </c>
      <c r="E833" t="s">
        <v>5900</v>
      </c>
      <c r="F833" t="s">
        <v>43</v>
      </c>
      <c r="G833">
        <v>49700</v>
      </c>
      <c r="H833" t="s">
        <v>4180</v>
      </c>
      <c r="I833">
        <v>13000000</v>
      </c>
      <c r="J833" t="s">
        <v>5869</v>
      </c>
      <c r="K833">
        <v>12500000</v>
      </c>
      <c r="L833">
        <v>13400000</v>
      </c>
      <c r="M833">
        <v>22</v>
      </c>
      <c r="N833" t="s">
        <v>4263</v>
      </c>
      <c r="O833">
        <v>78.7</v>
      </c>
      <c r="P833" t="s">
        <v>6998</v>
      </c>
    </row>
    <row r="834" spans="1:16" x14ac:dyDescent="0.3">
      <c r="A834" t="s">
        <v>5901</v>
      </c>
      <c r="B834">
        <v>2018</v>
      </c>
      <c r="C834" t="s">
        <v>24</v>
      </c>
      <c r="D834" t="s">
        <v>4393</v>
      </c>
      <c r="E834" t="s">
        <v>5859</v>
      </c>
      <c r="F834" t="s">
        <v>43</v>
      </c>
      <c r="G834">
        <v>74800</v>
      </c>
      <c r="H834" t="s">
        <v>4180</v>
      </c>
      <c r="I834">
        <v>7670000</v>
      </c>
      <c r="J834" t="s">
        <v>5869</v>
      </c>
      <c r="K834">
        <v>7350000</v>
      </c>
      <c r="L834">
        <v>8000000</v>
      </c>
      <c r="M834">
        <v>15</v>
      </c>
      <c r="N834" t="s">
        <v>4245</v>
      </c>
      <c r="O834">
        <v>73.8</v>
      </c>
      <c r="P834" t="s">
        <v>6999</v>
      </c>
    </row>
    <row r="835" spans="1:16" x14ac:dyDescent="0.3">
      <c r="A835" t="s">
        <v>5902</v>
      </c>
      <c r="B835">
        <v>2021</v>
      </c>
      <c r="C835" t="s">
        <v>41</v>
      </c>
      <c r="D835" t="s">
        <v>4722</v>
      </c>
      <c r="E835" t="s">
        <v>4737</v>
      </c>
      <c r="F835" t="s">
        <v>60</v>
      </c>
      <c r="G835">
        <v>55200</v>
      </c>
      <c r="H835" t="s">
        <v>4180</v>
      </c>
      <c r="I835">
        <v>7320000</v>
      </c>
      <c r="J835" t="s">
        <v>5869</v>
      </c>
      <c r="K835">
        <v>7020000</v>
      </c>
      <c r="L835">
        <v>7620000</v>
      </c>
      <c r="M835">
        <v>11</v>
      </c>
      <c r="N835" t="s">
        <v>4245</v>
      </c>
      <c r="O835">
        <v>87.2</v>
      </c>
      <c r="P835" t="s">
        <v>7000</v>
      </c>
    </row>
    <row r="836" spans="1:16" x14ac:dyDescent="0.3">
      <c r="A836" t="s">
        <v>5378</v>
      </c>
      <c r="B836">
        <v>2026</v>
      </c>
      <c r="C836" t="s">
        <v>45</v>
      </c>
      <c r="D836" t="s">
        <v>4886</v>
      </c>
      <c r="E836" t="s">
        <v>5903</v>
      </c>
      <c r="F836" t="s">
        <v>4172</v>
      </c>
      <c r="G836">
        <v>2600</v>
      </c>
      <c r="H836" t="s">
        <v>4180</v>
      </c>
      <c r="I836">
        <v>18900000</v>
      </c>
      <c r="J836" t="s">
        <v>5869</v>
      </c>
      <c r="K836">
        <v>18200000</v>
      </c>
      <c r="L836">
        <v>19600000</v>
      </c>
      <c r="M836" t="s">
        <v>4175</v>
      </c>
      <c r="N836" t="s">
        <v>4473</v>
      </c>
      <c r="O836">
        <v>81.5</v>
      </c>
      <c r="P836" t="s">
        <v>7001</v>
      </c>
    </row>
    <row r="837" spans="1:16" x14ac:dyDescent="0.3">
      <c r="A837" t="s">
        <v>5347</v>
      </c>
      <c r="B837">
        <v>2025</v>
      </c>
      <c r="C837" t="s">
        <v>24</v>
      </c>
      <c r="D837" t="s">
        <v>4405</v>
      </c>
      <c r="E837" t="s">
        <v>5060</v>
      </c>
      <c r="F837" t="s">
        <v>4172</v>
      </c>
      <c r="G837">
        <v>28700</v>
      </c>
      <c r="H837" t="s">
        <v>4180</v>
      </c>
      <c r="I837">
        <v>31000000</v>
      </c>
      <c r="J837" t="s">
        <v>5869</v>
      </c>
      <c r="K837">
        <v>29900000</v>
      </c>
      <c r="L837">
        <v>32200000</v>
      </c>
      <c r="M837">
        <v>21</v>
      </c>
      <c r="N837" t="s">
        <v>4700</v>
      </c>
      <c r="O837">
        <v>75.900000000000006</v>
      </c>
      <c r="P837" t="s">
        <v>7002</v>
      </c>
    </row>
    <row r="838" spans="1:16" x14ac:dyDescent="0.3">
      <c r="A838" t="s">
        <v>5380</v>
      </c>
      <c r="B838">
        <v>2023</v>
      </c>
      <c r="C838" t="s">
        <v>92</v>
      </c>
      <c r="D838" t="s">
        <v>4753</v>
      </c>
      <c r="E838" t="s">
        <v>4754</v>
      </c>
      <c r="F838" t="s">
        <v>43</v>
      </c>
      <c r="G838">
        <v>41800</v>
      </c>
      <c r="H838" t="s">
        <v>4180</v>
      </c>
      <c r="I838">
        <v>10800000</v>
      </c>
      <c r="J838" t="s">
        <v>5869</v>
      </c>
      <c r="K838">
        <v>10400000</v>
      </c>
      <c r="L838">
        <v>11200000</v>
      </c>
      <c r="M838">
        <v>19</v>
      </c>
      <c r="N838" t="s">
        <v>4583</v>
      </c>
      <c r="O838">
        <v>82.7</v>
      </c>
      <c r="P838" t="s">
        <v>7003</v>
      </c>
    </row>
    <row r="839" spans="1:16" x14ac:dyDescent="0.3">
      <c r="A839" t="s">
        <v>5904</v>
      </c>
      <c r="B839">
        <v>2025</v>
      </c>
      <c r="C839" t="s">
        <v>201</v>
      </c>
      <c r="D839" t="s">
        <v>4669</v>
      </c>
      <c r="E839" t="s">
        <v>4670</v>
      </c>
      <c r="F839" t="s">
        <v>4172</v>
      </c>
      <c r="G839">
        <v>10000</v>
      </c>
      <c r="H839" t="s">
        <v>4180</v>
      </c>
      <c r="I839">
        <v>13500000</v>
      </c>
      <c r="J839" t="s">
        <v>5869</v>
      </c>
      <c r="K839">
        <v>13100000</v>
      </c>
      <c r="L839">
        <v>14000000</v>
      </c>
      <c r="M839">
        <v>3</v>
      </c>
      <c r="N839" t="s">
        <v>4275</v>
      </c>
      <c r="O839">
        <v>95</v>
      </c>
      <c r="P839" t="s">
        <v>7004</v>
      </c>
    </row>
    <row r="840" spans="1:16" x14ac:dyDescent="0.3">
      <c r="A840" t="s">
        <v>5905</v>
      </c>
      <c r="B840">
        <v>2025</v>
      </c>
      <c r="C840" t="s">
        <v>108</v>
      </c>
      <c r="D840" t="s">
        <v>5906</v>
      </c>
      <c r="E840" t="s">
        <v>5907</v>
      </c>
      <c r="F840" t="s">
        <v>4172</v>
      </c>
      <c r="G840">
        <v>3100</v>
      </c>
      <c r="H840" t="s">
        <v>4173</v>
      </c>
      <c r="I840">
        <v>13800000</v>
      </c>
      <c r="J840" t="s">
        <v>5869</v>
      </c>
      <c r="K840">
        <v>13300000</v>
      </c>
      <c r="L840">
        <v>14300000</v>
      </c>
      <c r="M840">
        <v>7</v>
      </c>
      <c r="N840" t="s">
        <v>4425</v>
      </c>
      <c r="O840">
        <v>75.5</v>
      </c>
      <c r="P840" t="s">
        <v>7005</v>
      </c>
    </row>
    <row r="841" spans="1:16" x14ac:dyDescent="0.3">
      <c r="A841" t="s">
        <v>5905</v>
      </c>
      <c r="B841">
        <v>2025</v>
      </c>
      <c r="C841" t="s">
        <v>108</v>
      </c>
      <c r="D841" t="s">
        <v>5906</v>
      </c>
      <c r="E841" t="s">
        <v>5907</v>
      </c>
      <c r="F841" t="s">
        <v>4172</v>
      </c>
      <c r="G841">
        <v>3100</v>
      </c>
      <c r="H841" t="s">
        <v>4173</v>
      </c>
      <c r="I841">
        <v>13800000</v>
      </c>
      <c r="J841" t="s">
        <v>5869</v>
      </c>
      <c r="K841">
        <v>13300000</v>
      </c>
      <c r="L841">
        <v>14300000</v>
      </c>
      <c r="M841">
        <v>7</v>
      </c>
      <c r="N841" t="s">
        <v>4425</v>
      </c>
      <c r="O841">
        <v>75.5</v>
      </c>
      <c r="P841" t="s">
        <v>7006</v>
      </c>
    </row>
    <row r="842" spans="1:16" x14ac:dyDescent="0.3">
      <c r="A842" t="s">
        <v>4172</v>
      </c>
      <c r="B842">
        <v>2025</v>
      </c>
      <c r="C842" t="s">
        <v>108</v>
      </c>
      <c r="D842" t="s">
        <v>5195</v>
      </c>
      <c r="E842" t="s">
        <v>7007</v>
      </c>
      <c r="F842" t="s">
        <v>4172</v>
      </c>
      <c r="G842">
        <v>3100</v>
      </c>
      <c r="H842" t="s">
        <v>4173</v>
      </c>
      <c r="I842">
        <v>13900000</v>
      </c>
      <c r="J842" t="s">
        <v>5869</v>
      </c>
      <c r="K842">
        <v>13400000</v>
      </c>
      <c r="L842">
        <v>14400000</v>
      </c>
      <c r="M842">
        <v>7</v>
      </c>
      <c r="N842" t="s">
        <v>4425</v>
      </c>
      <c r="O842">
        <v>95</v>
      </c>
      <c r="P842" t="s">
        <v>7008</v>
      </c>
    </row>
    <row r="843" spans="1:16" x14ac:dyDescent="0.3">
      <c r="A843" t="s">
        <v>5369</v>
      </c>
      <c r="B843">
        <v>2021</v>
      </c>
      <c r="C843" t="s">
        <v>92</v>
      </c>
      <c r="D843" t="s">
        <v>4946</v>
      </c>
      <c r="E843" t="s">
        <v>5908</v>
      </c>
      <c r="F843" t="s">
        <v>43</v>
      </c>
      <c r="G843">
        <v>57800</v>
      </c>
      <c r="H843" t="s">
        <v>4180</v>
      </c>
      <c r="I843">
        <v>11500000</v>
      </c>
      <c r="J843" t="s">
        <v>5869</v>
      </c>
      <c r="K843">
        <v>11000000</v>
      </c>
      <c r="L843">
        <v>11900000</v>
      </c>
      <c r="M843">
        <v>31</v>
      </c>
      <c r="N843" t="s">
        <v>4187</v>
      </c>
      <c r="O843">
        <v>75.5</v>
      </c>
      <c r="P843" t="s">
        <v>7009</v>
      </c>
    </row>
    <row r="844" spans="1:16" x14ac:dyDescent="0.3">
      <c r="A844" t="s">
        <v>5909</v>
      </c>
      <c r="B844">
        <v>2023</v>
      </c>
      <c r="C844" t="s">
        <v>182</v>
      </c>
      <c r="D844" t="s">
        <v>5867</v>
      </c>
      <c r="E844" t="s">
        <v>5910</v>
      </c>
      <c r="F844" t="s">
        <v>4172</v>
      </c>
      <c r="G844">
        <v>80100</v>
      </c>
      <c r="H844" t="s">
        <v>4173</v>
      </c>
      <c r="I844">
        <v>17700000</v>
      </c>
      <c r="J844" t="s">
        <v>5869</v>
      </c>
      <c r="K844">
        <v>16800000</v>
      </c>
      <c r="L844">
        <v>18500000</v>
      </c>
      <c r="M844">
        <v>9</v>
      </c>
      <c r="N844" t="s">
        <v>4213</v>
      </c>
      <c r="O844">
        <v>67.599999999999994</v>
      </c>
      <c r="P844" t="s">
        <v>7010</v>
      </c>
    </row>
    <row r="845" spans="1:16" x14ac:dyDescent="0.3">
      <c r="A845" t="s">
        <v>4172</v>
      </c>
      <c r="B845">
        <v>2023</v>
      </c>
      <c r="C845" t="s">
        <v>182</v>
      </c>
      <c r="D845" t="s">
        <v>5867</v>
      </c>
      <c r="E845" t="s">
        <v>7011</v>
      </c>
      <c r="F845" t="s">
        <v>4172</v>
      </c>
      <c r="G845">
        <v>80000</v>
      </c>
      <c r="H845" t="s">
        <v>4173</v>
      </c>
      <c r="I845">
        <v>22100000</v>
      </c>
      <c r="J845" t="s">
        <v>5869</v>
      </c>
      <c r="K845">
        <v>21300000</v>
      </c>
      <c r="L845">
        <v>23000000</v>
      </c>
      <c r="M845">
        <v>7</v>
      </c>
      <c r="N845" t="s">
        <v>4257</v>
      </c>
      <c r="O845">
        <v>70.099999999999994</v>
      </c>
      <c r="P845" t="s">
        <v>7012</v>
      </c>
    </row>
    <row r="846" spans="1:16" x14ac:dyDescent="0.3">
      <c r="A846" t="s">
        <v>5911</v>
      </c>
      <c r="B846">
        <v>2025</v>
      </c>
      <c r="C846" t="s">
        <v>137</v>
      </c>
      <c r="D846" t="s">
        <v>4202</v>
      </c>
      <c r="E846" t="s">
        <v>5110</v>
      </c>
      <c r="F846" t="s">
        <v>4172</v>
      </c>
      <c r="G846">
        <v>9000</v>
      </c>
      <c r="H846" t="s">
        <v>4180</v>
      </c>
      <c r="I846">
        <v>23900000</v>
      </c>
      <c r="J846" t="s">
        <v>5869</v>
      </c>
      <c r="K846">
        <v>22600000</v>
      </c>
      <c r="L846">
        <v>25200000</v>
      </c>
      <c r="M846">
        <v>15</v>
      </c>
      <c r="N846" t="s">
        <v>4388</v>
      </c>
      <c r="O846">
        <v>89.2</v>
      </c>
      <c r="P846" t="s">
        <v>7013</v>
      </c>
    </row>
    <row r="847" spans="1:16" x14ac:dyDescent="0.3">
      <c r="A847" t="s">
        <v>5912</v>
      </c>
      <c r="B847">
        <v>2023</v>
      </c>
      <c r="C847" t="s">
        <v>36</v>
      </c>
      <c r="D847" t="s">
        <v>4372</v>
      </c>
      <c r="E847" t="s">
        <v>4373</v>
      </c>
      <c r="F847" t="s">
        <v>143</v>
      </c>
      <c r="G847">
        <v>42500</v>
      </c>
      <c r="H847" t="s">
        <v>4180</v>
      </c>
      <c r="I847">
        <v>12400000</v>
      </c>
      <c r="J847" t="s">
        <v>5869</v>
      </c>
      <c r="K847">
        <v>12000000</v>
      </c>
      <c r="L847">
        <v>12900000</v>
      </c>
      <c r="M847">
        <v>35</v>
      </c>
      <c r="N847" t="s">
        <v>4187</v>
      </c>
      <c r="O847">
        <v>67.7</v>
      </c>
      <c r="P847" t="s">
        <v>7014</v>
      </c>
    </row>
    <row r="848" spans="1:16" x14ac:dyDescent="0.3">
      <c r="A848" t="s">
        <v>5913</v>
      </c>
      <c r="B848">
        <v>2024</v>
      </c>
      <c r="C848" t="s">
        <v>137</v>
      </c>
      <c r="D848" t="s">
        <v>5109</v>
      </c>
      <c r="E848" t="s">
        <v>4203</v>
      </c>
      <c r="F848" t="s">
        <v>60</v>
      </c>
      <c r="G848">
        <v>37600</v>
      </c>
      <c r="H848" t="s">
        <v>4173</v>
      </c>
      <c r="I848">
        <v>25100000</v>
      </c>
      <c r="J848" t="s">
        <v>5869</v>
      </c>
      <c r="K848">
        <v>24200000</v>
      </c>
      <c r="L848">
        <v>26000000</v>
      </c>
      <c r="M848">
        <v>5</v>
      </c>
      <c r="N848" t="s">
        <v>4200</v>
      </c>
      <c r="O848">
        <v>77.099999999999994</v>
      </c>
      <c r="P848" t="s">
        <v>7015</v>
      </c>
    </row>
    <row r="849" spans="1:16" x14ac:dyDescent="0.3">
      <c r="A849" t="s">
        <v>5368</v>
      </c>
      <c r="B849">
        <v>2023</v>
      </c>
      <c r="C849" t="s">
        <v>188</v>
      </c>
      <c r="D849" t="s">
        <v>5914</v>
      </c>
      <c r="E849" t="s">
        <v>5915</v>
      </c>
      <c r="F849" t="s">
        <v>43</v>
      </c>
      <c r="G849">
        <v>69000</v>
      </c>
      <c r="H849" t="s">
        <v>4180</v>
      </c>
      <c r="I849">
        <v>13300000</v>
      </c>
      <c r="J849" t="s">
        <v>5869</v>
      </c>
      <c r="K849">
        <v>12800000</v>
      </c>
      <c r="L849">
        <v>13800000</v>
      </c>
      <c r="M849">
        <v>17</v>
      </c>
      <c r="N849" t="s">
        <v>4257</v>
      </c>
      <c r="O849">
        <v>88.7</v>
      </c>
      <c r="P849" t="s">
        <v>7016</v>
      </c>
    </row>
    <row r="850" spans="1:16" x14ac:dyDescent="0.3">
      <c r="A850" t="s">
        <v>5916</v>
      </c>
      <c r="B850">
        <v>2023</v>
      </c>
      <c r="C850" t="s">
        <v>4184</v>
      </c>
      <c r="D850" t="s">
        <v>4365</v>
      </c>
      <c r="E850" t="s">
        <v>5917</v>
      </c>
      <c r="F850" t="s">
        <v>43</v>
      </c>
      <c r="G850">
        <v>21300000</v>
      </c>
      <c r="H850" t="s">
        <v>4180</v>
      </c>
      <c r="I850">
        <v>8400000</v>
      </c>
      <c r="J850" t="s">
        <v>5869</v>
      </c>
      <c r="K850">
        <v>8100000</v>
      </c>
      <c r="L850">
        <v>8700000</v>
      </c>
      <c r="M850">
        <v>12</v>
      </c>
      <c r="N850" t="s">
        <v>4382</v>
      </c>
      <c r="O850">
        <v>84.1</v>
      </c>
      <c r="P850" t="s">
        <v>7017</v>
      </c>
    </row>
    <row r="851" spans="1:16" x14ac:dyDescent="0.3">
      <c r="A851" t="s">
        <v>5918</v>
      </c>
      <c r="B851">
        <v>2025</v>
      </c>
      <c r="C851" t="s">
        <v>131</v>
      </c>
      <c r="D851" t="s">
        <v>4239</v>
      </c>
      <c r="E851" t="s">
        <v>4240</v>
      </c>
      <c r="F851" t="s">
        <v>4172</v>
      </c>
      <c r="G851">
        <v>1400</v>
      </c>
      <c r="H851" t="s">
        <v>4180</v>
      </c>
      <c r="I851">
        <v>21200000</v>
      </c>
      <c r="J851" t="s">
        <v>5869</v>
      </c>
      <c r="K851">
        <v>20500000</v>
      </c>
      <c r="L851">
        <v>22000000</v>
      </c>
      <c r="M851">
        <v>7</v>
      </c>
      <c r="N851" t="s">
        <v>4213</v>
      </c>
      <c r="O851">
        <v>92.2</v>
      </c>
      <c r="P851" t="s">
        <v>7018</v>
      </c>
    </row>
    <row r="852" spans="1:16" x14ac:dyDescent="0.3">
      <c r="A852" t="s">
        <v>5919</v>
      </c>
      <c r="B852">
        <v>2019</v>
      </c>
      <c r="C852" t="s">
        <v>24</v>
      </c>
      <c r="D852" t="s">
        <v>5247</v>
      </c>
      <c r="E852" t="s">
        <v>5818</v>
      </c>
      <c r="F852" t="s">
        <v>143</v>
      </c>
      <c r="G852">
        <v>87000</v>
      </c>
      <c r="H852" t="s">
        <v>4180</v>
      </c>
      <c r="I852">
        <v>13800000</v>
      </c>
      <c r="J852" t="s">
        <v>5869</v>
      </c>
      <c r="K852">
        <v>13200000</v>
      </c>
      <c r="L852">
        <v>14500000</v>
      </c>
      <c r="M852">
        <v>9</v>
      </c>
      <c r="N852" t="s">
        <v>4187</v>
      </c>
      <c r="O852">
        <v>81.2</v>
      </c>
      <c r="P852" t="s">
        <v>7019</v>
      </c>
    </row>
    <row r="853" spans="1:16" x14ac:dyDescent="0.3">
      <c r="A853" t="s">
        <v>5920</v>
      </c>
      <c r="B853">
        <v>2026</v>
      </c>
      <c r="C853" t="s">
        <v>62</v>
      </c>
      <c r="D853" t="s">
        <v>4390</v>
      </c>
      <c r="E853" t="s">
        <v>4682</v>
      </c>
      <c r="F853" t="s">
        <v>4172</v>
      </c>
      <c r="G853">
        <v>3500</v>
      </c>
      <c r="H853" t="s">
        <v>4180</v>
      </c>
      <c r="I853">
        <v>24300000</v>
      </c>
      <c r="J853" t="s">
        <v>5869</v>
      </c>
      <c r="K853">
        <v>23200000</v>
      </c>
      <c r="L853">
        <v>25400000</v>
      </c>
      <c r="M853" t="s">
        <v>4175</v>
      </c>
      <c r="N853" t="s">
        <v>4263</v>
      </c>
      <c r="O853">
        <v>92.5</v>
      </c>
      <c r="P853" t="s">
        <v>7020</v>
      </c>
    </row>
    <row r="854" spans="1:16" x14ac:dyDescent="0.3">
      <c r="A854" t="s">
        <v>5921</v>
      </c>
      <c r="B854">
        <v>2025</v>
      </c>
      <c r="C854" t="s">
        <v>24</v>
      </c>
      <c r="D854" t="s">
        <v>4999</v>
      </c>
      <c r="E854" t="s">
        <v>5122</v>
      </c>
      <c r="F854" t="s">
        <v>4172</v>
      </c>
      <c r="G854">
        <v>29700</v>
      </c>
      <c r="H854" t="s">
        <v>4180</v>
      </c>
      <c r="I854">
        <v>24400000</v>
      </c>
      <c r="J854" t="s">
        <v>5869</v>
      </c>
      <c r="K854">
        <v>23500000</v>
      </c>
      <c r="L854">
        <v>25300000</v>
      </c>
      <c r="M854" t="s">
        <v>4175</v>
      </c>
      <c r="N854" t="s">
        <v>4290</v>
      </c>
      <c r="O854">
        <v>90.4</v>
      </c>
      <c r="P854" t="s">
        <v>7021</v>
      </c>
    </row>
    <row r="855" spans="1:16" x14ac:dyDescent="0.3">
      <c r="A855" t="s">
        <v>5922</v>
      </c>
      <c r="B855">
        <v>2020</v>
      </c>
      <c r="C855" t="s">
        <v>191</v>
      </c>
      <c r="D855" t="s">
        <v>5770</v>
      </c>
      <c r="E855" t="s">
        <v>5754</v>
      </c>
      <c r="F855" t="s">
        <v>161</v>
      </c>
      <c r="G855">
        <v>46000</v>
      </c>
      <c r="H855" t="s">
        <v>4180</v>
      </c>
      <c r="I855">
        <v>13000000</v>
      </c>
      <c r="J855" t="s">
        <v>5869</v>
      </c>
      <c r="K855">
        <v>12600000</v>
      </c>
      <c r="L855">
        <v>13500000</v>
      </c>
      <c r="M855">
        <v>7</v>
      </c>
      <c r="N855" t="s">
        <v>4342</v>
      </c>
      <c r="O855">
        <v>95</v>
      </c>
      <c r="P855" t="s">
        <v>7022</v>
      </c>
    </row>
    <row r="856" spans="1:16" x14ac:dyDescent="0.3">
      <c r="A856" t="s">
        <v>5923</v>
      </c>
      <c r="B856">
        <v>2023</v>
      </c>
      <c r="C856" t="s">
        <v>188</v>
      </c>
      <c r="D856" t="s">
        <v>5890</v>
      </c>
      <c r="E856" t="s">
        <v>5924</v>
      </c>
      <c r="F856" t="s">
        <v>161</v>
      </c>
      <c r="G856">
        <v>71100</v>
      </c>
      <c r="H856" t="s">
        <v>4173</v>
      </c>
      <c r="I856">
        <v>17200000</v>
      </c>
      <c r="J856" t="s">
        <v>5869</v>
      </c>
      <c r="K856">
        <v>16600000</v>
      </c>
      <c r="L856">
        <v>17900000</v>
      </c>
      <c r="M856">
        <v>14</v>
      </c>
      <c r="N856" t="s">
        <v>4280</v>
      </c>
      <c r="O856">
        <v>90.6</v>
      </c>
      <c r="P856" t="s">
        <v>7023</v>
      </c>
    </row>
    <row r="857" spans="1:16" x14ac:dyDescent="0.3">
      <c r="A857" t="s">
        <v>1939</v>
      </c>
      <c r="B857">
        <v>2020</v>
      </c>
      <c r="C857" t="s">
        <v>62</v>
      </c>
      <c r="D857">
        <v>5008</v>
      </c>
      <c r="E857" t="s">
        <v>5925</v>
      </c>
      <c r="F857" t="s">
        <v>43</v>
      </c>
      <c r="G857">
        <v>89500</v>
      </c>
      <c r="H857" t="s">
        <v>4173</v>
      </c>
      <c r="I857">
        <v>14800000</v>
      </c>
      <c r="J857" t="s">
        <v>5869</v>
      </c>
      <c r="K857">
        <v>14200000</v>
      </c>
      <c r="L857">
        <v>15400000</v>
      </c>
      <c r="M857">
        <v>11</v>
      </c>
      <c r="N857" t="s">
        <v>4272</v>
      </c>
      <c r="O857">
        <v>68.900000000000006</v>
      </c>
      <c r="P857" t="s">
        <v>7024</v>
      </c>
    </row>
    <row r="858" spans="1:16" x14ac:dyDescent="0.3">
      <c r="A858" t="s">
        <v>5926</v>
      </c>
      <c r="B858">
        <v>2023</v>
      </c>
      <c r="C858" t="s">
        <v>92</v>
      </c>
      <c r="D858" t="s">
        <v>4634</v>
      </c>
      <c r="E858" t="s">
        <v>5927</v>
      </c>
      <c r="F858" t="s">
        <v>173</v>
      </c>
      <c r="G858">
        <v>43000</v>
      </c>
      <c r="H858" t="s">
        <v>4180</v>
      </c>
      <c r="I858">
        <v>15700000</v>
      </c>
      <c r="J858" t="s">
        <v>5869</v>
      </c>
      <c r="K858">
        <v>15100000</v>
      </c>
      <c r="L858">
        <v>16200000</v>
      </c>
      <c r="M858">
        <v>9</v>
      </c>
      <c r="N858" t="s">
        <v>4275</v>
      </c>
      <c r="O858">
        <v>76.3</v>
      </c>
      <c r="P858" t="s">
        <v>7025</v>
      </c>
    </row>
    <row r="859" spans="1:16" x14ac:dyDescent="0.3">
      <c r="A859" t="s">
        <v>828</v>
      </c>
      <c r="B859">
        <v>2023</v>
      </c>
      <c r="C859" t="s">
        <v>62</v>
      </c>
      <c r="D859" t="s">
        <v>4446</v>
      </c>
      <c r="E859" t="s">
        <v>4459</v>
      </c>
      <c r="F859" t="s">
        <v>94</v>
      </c>
      <c r="G859">
        <v>54500</v>
      </c>
      <c r="H859" t="s">
        <v>4180</v>
      </c>
      <c r="I859">
        <v>11800000</v>
      </c>
      <c r="J859" t="s">
        <v>5869</v>
      </c>
      <c r="K859">
        <v>11300000</v>
      </c>
      <c r="L859">
        <v>12200000</v>
      </c>
      <c r="M859">
        <v>31</v>
      </c>
      <c r="N859" t="s">
        <v>4263</v>
      </c>
      <c r="O859">
        <v>66.2</v>
      </c>
      <c r="P859" t="s">
        <v>7026</v>
      </c>
    </row>
    <row r="860" spans="1:16" x14ac:dyDescent="0.3">
      <c r="A860" t="s">
        <v>5928</v>
      </c>
      <c r="B860">
        <v>2024</v>
      </c>
      <c r="C860" t="s">
        <v>62</v>
      </c>
      <c r="D860">
        <v>3008</v>
      </c>
      <c r="E860" t="s">
        <v>4435</v>
      </c>
      <c r="F860" t="s">
        <v>143</v>
      </c>
      <c r="G860">
        <v>29150</v>
      </c>
      <c r="H860" t="s">
        <v>4173</v>
      </c>
      <c r="I860">
        <v>19400000</v>
      </c>
      <c r="J860" t="s">
        <v>5869</v>
      </c>
      <c r="K860">
        <v>18700000</v>
      </c>
      <c r="L860">
        <v>20100000</v>
      </c>
      <c r="M860">
        <v>38</v>
      </c>
      <c r="N860" t="s">
        <v>4272</v>
      </c>
      <c r="O860">
        <v>68.5</v>
      </c>
      <c r="P860" t="s">
        <v>7027</v>
      </c>
    </row>
    <row r="861" spans="1:16" x14ac:dyDescent="0.3">
      <c r="A861" t="s">
        <v>5929</v>
      </c>
      <c r="B861">
        <v>2023</v>
      </c>
      <c r="C861" t="s">
        <v>4269</v>
      </c>
      <c r="D861" t="s">
        <v>4270</v>
      </c>
      <c r="E861" t="s">
        <v>4271</v>
      </c>
      <c r="F861" t="s">
        <v>43</v>
      </c>
      <c r="G861">
        <v>40000</v>
      </c>
      <c r="H861" t="s">
        <v>4180</v>
      </c>
      <c r="I861">
        <v>13700000</v>
      </c>
      <c r="J861" t="s">
        <v>5869</v>
      </c>
      <c r="K861">
        <v>13100000</v>
      </c>
      <c r="L861">
        <v>14200000</v>
      </c>
      <c r="M861">
        <v>13</v>
      </c>
      <c r="N861" t="s">
        <v>4187</v>
      </c>
      <c r="O861">
        <v>59.6</v>
      </c>
      <c r="P861" t="s">
        <v>7028</v>
      </c>
    </row>
    <row r="862" spans="1:16" x14ac:dyDescent="0.3">
      <c r="A862" t="s">
        <v>4172</v>
      </c>
      <c r="B862">
        <v>2026</v>
      </c>
      <c r="C862" t="s">
        <v>7029</v>
      </c>
      <c r="D862" t="s">
        <v>7030</v>
      </c>
      <c r="E862" t="s">
        <v>7031</v>
      </c>
      <c r="F862" t="s">
        <v>4172</v>
      </c>
      <c r="G862">
        <v>50</v>
      </c>
      <c r="H862" t="s">
        <v>5853</v>
      </c>
      <c r="I862">
        <v>24400000</v>
      </c>
      <c r="J862" t="s">
        <v>5869</v>
      </c>
      <c r="K862">
        <v>23200000</v>
      </c>
      <c r="L862">
        <v>25700000</v>
      </c>
      <c r="M862" t="s">
        <v>4175</v>
      </c>
      <c r="N862" t="s">
        <v>7032</v>
      </c>
      <c r="O862">
        <v>93.9</v>
      </c>
      <c r="P862" t="s">
        <v>7033</v>
      </c>
    </row>
    <row r="863" spans="1:16" x14ac:dyDescent="0.3">
      <c r="A863" t="s">
        <v>5930</v>
      </c>
      <c r="B863">
        <v>2022</v>
      </c>
      <c r="C863" t="s">
        <v>24</v>
      </c>
      <c r="D863" t="s">
        <v>5931</v>
      </c>
      <c r="E863" t="s">
        <v>5932</v>
      </c>
      <c r="F863" t="s">
        <v>43</v>
      </c>
      <c r="G863">
        <v>94000</v>
      </c>
      <c r="H863" t="s">
        <v>4180</v>
      </c>
      <c r="I863">
        <v>18900000</v>
      </c>
      <c r="J863" t="s">
        <v>5869</v>
      </c>
      <c r="K863">
        <v>18100000</v>
      </c>
      <c r="L863">
        <v>19800000</v>
      </c>
      <c r="M863">
        <v>2</v>
      </c>
      <c r="N863" t="s">
        <v>4187</v>
      </c>
      <c r="O863">
        <v>77.900000000000006</v>
      </c>
      <c r="P863" t="s">
        <v>7034</v>
      </c>
    </row>
    <row r="864" spans="1:16" x14ac:dyDescent="0.3">
      <c r="A864" t="s">
        <v>5933</v>
      </c>
      <c r="B864">
        <v>2019</v>
      </c>
      <c r="C864" t="s">
        <v>4641</v>
      </c>
      <c r="D864" t="s">
        <v>5934</v>
      </c>
      <c r="E864" t="s">
        <v>5935</v>
      </c>
      <c r="F864" t="s">
        <v>43</v>
      </c>
      <c r="G864">
        <v>55600</v>
      </c>
      <c r="H864" t="s">
        <v>4180</v>
      </c>
      <c r="I864">
        <v>11800000</v>
      </c>
      <c r="J864" t="s">
        <v>5869</v>
      </c>
      <c r="K864">
        <v>11400000</v>
      </c>
      <c r="L864">
        <v>12200000</v>
      </c>
      <c r="M864">
        <v>5</v>
      </c>
      <c r="N864" t="s">
        <v>4187</v>
      </c>
      <c r="O864">
        <v>94.9</v>
      </c>
      <c r="P864" t="s">
        <v>7035</v>
      </c>
    </row>
    <row r="865" spans="1:16" x14ac:dyDescent="0.3">
      <c r="A865" t="s">
        <v>5936</v>
      </c>
      <c r="B865">
        <v>2016</v>
      </c>
      <c r="C865" t="s">
        <v>4184</v>
      </c>
      <c r="D865" t="s">
        <v>4713</v>
      </c>
      <c r="E865" t="s">
        <v>5937</v>
      </c>
      <c r="F865" t="s">
        <v>143</v>
      </c>
      <c r="G865">
        <v>97000</v>
      </c>
      <c r="H865" t="s">
        <v>4180</v>
      </c>
      <c r="I865">
        <v>7630000</v>
      </c>
      <c r="J865" t="s">
        <v>5869</v>
      </c>
      <c r="K865">
        <v>7360000</v>
      </c>
      <c r="L865">
        <v>7900000</v>
      </c>
      <c r="M865">
        <v>2</v>
      </c>
      <c r="N865" t="s">
        <v>4260</v>
      </c>
      <c r="O865">
        <v>67.599999999999994</v>
      </c>
      <c r="P865" t="s">
        <v>7036</v>
      </c>
    </row>
    <row r="866" spans="1:16" x14ac:dyDescent="0.3">
      <c r="A866" t="s">
        <v>5938</v>
      </c>
      <c r="B866">
        <v>2023</v>
      </c>
      <c r="C866" t="s">
        <v>230</v>
      </c>
      <c r="D866" t="s">
        <v>4555</v>
      </c>
      <c r="E866" t="s">
        <v>5241</v>
      </c>
      <c r="F866" t="s">
        <v>4636</v>
      </c>
      <c r="G866">
        <v>54000</v>
      </c>
      <c r="H866" t="s">
        <v>4180</v>
      </c>
      <c r="I866">
        <v>12800000</v>
      </c>
      <c r="J866" t="s">
        <v>5869</v>
      </c>
      <c r="K866">
        <v>12300000</v>
      </c>
      <c r="L866">
        <v>13300000</v>
      </c>
      <c r="M866">
        <v>55</v>
      </c>
      <c r="N866" t="s">
        <v>4248</v>
      </c>
      <c r="O866">
        <v>67.099999999999994</v>
      </c>
      <c r="P866" t="s">
        <v>7037</v>
      </c>
    </row>
    <row r="867" spans="1:16" x14ac:dyDescent="0.3">
      <c r="A867" t="s">
        <v>4804</v>
      </c>
      <c r="B867">
        <v>2021</v>
      </c>
      <c r="C867" t="s">
        <v>62</v>
      </c>
      <c r="D867" t="s">
        <v>4446</v>
      </c>
      <c r="E867" t="s">
        <v>4805</v>
      </c>
      <c r="F867" t="s">
        <v>173</v>
      </c>
      <c r="G867">
        <v>61100</v>
      </c>
      <c r="H867" t="s">
        <v>4180</v>
      </c>
      <c r="I867">
        <v>11000000</v>
      </c>
      <c r="J867" t="s">
        <v>5869</v>
      </c>
      <c r="K867">
        <v>10600000</v>
      </c>
      <c r="L867">
        <v>11400000</v>
      </c>
      <c r="M867">
        <v>31</v>
      </c>
      <c r="N867" t="s">
        <v>4263</v>
      </c>
      <c r="O867">
        <v>74.900000000000006</v>
      </c>
      <c r="P867" t="s">
        <v>7038</v>
      </c>
    </row>
    <row r="868" spans="1:16" x14ac:dyDescent="0.3">
      <c r="A868" t="s">
        <v>5303</v>
      </c>
      <c r="B868">
        <v>2023</v>
      </c>
      <c r="C868" t="s">
        <v>62</v>
      </c>
      <c r="D868" t="s">
        <v>4232</v>
      </c>
      <c r="E868" t="s">
        <v>5840</v>
      </c>
      <c r="F868" t="s">
        <v>143</v>
      </c>
      <c r="G868">
        <v>13200</v>
      </c>
      <c r="H868" t="s">
        <v>4180</v>
      </c>
      <c r="I868">
        <v>15300000</v>
      </c>
      <c r="J868" t="s">
        <v>5869</v>
      </c>
      <c r="K868">
        <v>14300000</v>
      </c>
      <c r="L868">
        <v>16300000</v>
      </c>
      <c r="M868">
        <v>6</v>
      </c>
      <c r="N868" t="s">
        <v>4248</v>
      </c>
      <c r="O868">
        <v>72.7</v>
      </c>
      <c r="P868" t="s">
        <v>7039</v>
      </c>
    </row>
    <row r="869" spans="1:16" x14ac:dyDescent="0.3">
      <c r="A869" t="s">
        <v>5939</v>
      </c>
      <c r="B869">
        <v>2024</v>
      </c>
      <c r="C869" t="s">
        <v>4184</v>
      </c>
      <c r="D869" t="s">
        <v>5940</v>
      </c>
      <c r="E869" t="s">
        <v>5941</v>
      </c>
      <c r="F869" t="s">
        <v>143</v>
      </c>
      <c r="G869">
        <v>83800</v>
      </c>
      <c r="H869" t="s">
        <v>4173</v>
      </c>
      <c r="I869">
        <v>16000000</v>
      </c>
      <c r="J869" t="s">
        <v>5869</v>
      </c>
      <c r="K869">
        <v>14600000</v>
      </c>
      <c r="L869">
        <v>17300000</v>
      </c>
      <c r="M869" t="s">
        <v>4175</v>
      </c>
      <c r="N869" t="s">
        <v>4342</v>
      </c>
      <c r="O869">
        <v>80</v>
      </c>
      <c r="P869" t="s">
        <v>7040</v>
      </c>
    </row>
    <row r="870" spans="1:16" x14ac:dyDescent="0.3">
      <c r="A870" t="s">
        <v>4172</v>
      </c>
      <c r="B870">
        <v>2025</v>
      </c>
      <c r="C870" t="s">
        <v>36</v>
      </c>
      <c r="D870" t="s">
        <v>7848</v>
      </c>
      <c r="E870" t="s">
        <v>7849</v>
      </c>
      <c r="F870" t="s">
        <v>4172</v>
      </c>
      <c r="G870">
        <v>12500</v>
      </c>
      <c r="H870" t="s">
        <v>4180</v>
      </c>
      <c r="I870">
        <v>15000000</v>
      </c>
      <c r="J870" t="s">
        <v>5869</v>
      </c>
      <c r="K870">
        <v>13900000</v>
      </c>
      <c r="L870">
        <v>16100000</v>
      </c>
      <c r="M870">
        <v>3</v>
      </c>
      <c r="N870" t="s">
        <v>4219</v>
      </c>
      <c r="O870">
        <v>81.099999999999994</v>
      </c>
      <c r="P870" t="s">
        <v>8423</v>
      </c>
    </row>
    <row r="871" spans="1:16" x14ac:dyDescent="0.3">
      <c r="A871" t="s">
        <v>5323</v>
      </c>
      <c r="B871">
        <v>2024</v>
      </c>
      <c r="C871" t="s">
        <v>194</v>
      </c>
      <c r="D871" t="s">
        <v>4480</v>
      </c>
      <c r="E871" t="s">
        <v>4481</v>
      </c>
      <c r="F871" t="s">
        <v>143</v>
      </c>
      <c r="G871">
        <v>40000</v>
      </c>
      <c r="H871" t="s">
        <v>4180</v>
      </c>
      <c r="I871">
        <v>28900000</v>
      </c>
      <c r="J871" t="s">
        <v>5869</v>
      </c>
      <c r="K871">
        <v>27900000</v>
      </c>
      <c r="L871">
        <v>30000000</v>
      </c>
      <c r="M871">
        <v>9</v>
      </c>
      <c r="N871" t="s">
        <v>4226</v>
      </c>
      <c r="O871">
        <v>78.400000000000006</v>
      </c>
      <c r="P871" t="s">
        <v>8424</v>
      </c>
    </row>
    <row r="872" spans="1:16" x14ac:dyDescent="0.3">
      <c r="A872" t="s">
        <v>6265</v>
      </c>
      <c r="B872">
        <v>2024</v>
      </c>
      <c r="C872" t="s">
        <v>24</v>
      </c>
      <c r="D872" t="s">
        <v>4405</v>
      </c>
      <c r="E872" t="s">
        <v>4406</v>
      </c>
      <c r="F872" t="s">
        <v>143</v>
      </c>
      <c r="G872">
        <v>33800</v>
      </c>
      <c r="H872" t="s">
        <v>4180</v>
      </c>
      <c r="I872">
        <v>37500000</v>
      </c>
      <c r="J872" t="s">
        <v>5869</v>
      </c>
      <c r="K872">
        <v>36100000</v>
      </c>
      <c r="L872">
        <v>38900000</v>
      </c>
      <c r="M872">
        <v>26</v>
      </c>
      <c r="N872" t="s">
        <v>4965</v>
      </c>
      <c r="O872">
        <v>75.8</v>
      </c>
      <c r="P872" t="s">
        <v>8425</v>
      </c>
    </row>
    <row r="873" spans="1:16" x14ac:dyDescent="0.3">
      <c r="A873" t="s">
        <v>300</v>
      </c>
      <c r="B873">
        <v>2024</v>
      </c>
      <c r="C873" t="s">
        <v>24</v>
      </c>
      <c r="D873" t="s">
        <v>4658</v>
      </c>
      <c r="E873" t="s">
        <v>4659</v>
      </c>
      <c r="F873" t="s">
        <v>43</v>
      </c>
      <c r="G873">
        <v>5000</v>
      </c>
      <c r="H873" t="s">
        <v>4180</v>
      </c>
      <c r="I873">
        <v>26100000</v>
      </c>
      <c r="J873" t="s">
        <v>5869</v>
      </c>
      <c r="K873">
        <v>25200000</v>
      </c>
      <c r="L873">
        <v>27100000</v>
      </c>
      <c r="M873">
        <v>6</v>
      </c>
      <c r="N873" t="s">
        <v>4347</v>
      </c>
      <c r="O873">
        <v>78.2</v>
      </c>
      <c r="P873" t="s">
        <v>8426</v>
      </c>
    </row>
    <row r="874" spans="1:16" x14ac:dyDescent="0.3">
      <c r="A874" t="s">
        <v>136</v>
      </c>
      <c r="B874">
        <v>2024</v>
      </c>
      <c r="C874" t="s">
        <v>137</v>
      </c>
      <c r="D874" t="s">
        <v>4336</v>
      </c>
      <c r="E874" t="s">
        <v>4833</v>
      </c>
      <c r="F874" t="s">
        <v>46</v>
      </c>
      <c r="G874">
        <v>7000</v>
      </c>
      <c r="H874" t="s">
        <v>4173</v>
      </c>
      <c r="I874">
        <v>21900000</v>
      </c>
      <c r="J874" t="s">
        <v>5869</v>
      </c>
      <c r="K874">
        <v>21100000</v>
      </c>
      <c r="L874">
        <v>22600000</v>
      </c>
      <c r="M874">
        <v>10</v>
      </c>
      <c r="N874" t="s">
        <v>4257</v>
      </c>
      <c r="O874">
        <v>80.5</v>
      </c>
      <c r="P874" t="s">
        <v>8427</v>
      </c>
    </row>
    <row r="875" spans="1:16" x14ac:dyDescent="0.3">
      <c r="A875" t="s">
        <v>337</v>
      </c>
      <c r="B875">
        <v>2024</v>
      </c>
      <c r="C875" t="s">
        <v>62</v>
      </c>
      <c r="D875">
        <v>3008</v>
      </c>
      <c r="E875" t="s">
        <v>4259</v>
      </c>
      <c r="F875" t="s">
        <v>143</v>
      </c>
      <c r="G875">
        <v>53000</v>
      </c>
      <c r="H875" t="s">
        <v>4180</v>
      </c>
      <c r="I875">
        <v>15600000</v>
      </c>
      <c r="J875" t="s">
        <v>5869</v>
      </c>
      <c r="K875">
        <v>15000000</v>
      </c>
      <c r="L875">
        <v>16200000</v>
      </c>
      <c r="M875">
        <v>28</v>
      </c>
      <c r="N875" t="s">
        <v>4260</v>
      </c>
      <c r="O875">
        <v>68.599999999999994</v>
      </c>
      <c r="P875" t="s">
        <v>8428</v>
      </c>
    </row>
    <row r="876" spans="1:16" x14ac:dyDescent="0.3">
      <c r="A876" t="s">
        <v>40</v>
      </c>
      <c r="B876">
        <v>2023</v>
      </c>
      <c r="C876" t="s">
        <v>41</v>
      </c>
      <c r="D876" t="s">
        <v>4464</v>
      </c>
      <c r="E876" t="s">
        <v>4465</v>
      </c>
      <c r="F876" t="s">
        <v>43</v>
      </c>
      <c r="G876">
        <v>38000</v>
      </c>
      <c r="H876" t="s">
        <v>4173</v>
      </c>
      <c r="I876">
        <v>13200000</v>
      </c>
      <c r="J876" t="s">
        <v>5869</v>
      </c>
      <c r="K876">
        <v>12000000</v>
      </c>
      <c r="L876">
        <v>14300000</v>
      </c>
      <c r="M876">
        <v>3</v>
      </c>
      <c r="N876" t="s">
        <v>4425</v>
      </c>
      <c r="O876">
        <v>75</v>
      </c>
      <c r="P876" t="s">
        <v>8429</v>
      </c>
    </row>
    <row r="877" spans="1:16" x14ac:dyDescent="0.3">
      <c r="A877" t="s">
        <v>314</v>
      </c>
      <c r="B877">
        <v>2024</v>
      </c>
      <c r="C877" t="s">
        <v>137</v>
      </c>
      <c r="D877" t="s">
        <v>4336</v>
      </c>
      <c r="E877" t="s">
        <v>4833</v>
      </c>
      <c r="F877" t="s">
        <v>143</v>
      </c>
      <c r="G877">
        <v>14000</v>
      </c>
      <c r="H877" t="s">
        <v>4180</v>
      </c>
      <c r="I877">
        <v>21800000</v>
      </c>
      <c r="J877" t="s">
        <v>5869</v>
      </c>
      <c r="K877">
        <v>21100000</v>
      </c>
      <c r="L877">
        <v>22600000</v>
      </c>
      <c r="M877">
        <v>10</v>
      </c>
      <c r="N877" t="s">
        <v>4257</v>
      </c>
      <c r="O877">
        <v>80.2</v>
      </c>
      <c r="P877" t="s">
        <v>8430</v>
      </c>
    </row>
    <row r="878" spans="1:16" x14ac:dyDescent="0.3">
      <c r="A878" t="s">
        <v>299</v>
      </c>
      <c r="B878">
        <v>2024</v>
      </c>
      <c r="C878" t="s">
        <v>24</v>
      </c>
      <c r="D878" t="s">
        <v>4405</v>
      </c>
      <c r="E878" t="s">
        <v>4406</v>
      </c>
      <c r="F878" t="s">
        <v>43</v>
      </c>
      <c r="G878">
        <v>54774</v>
      </c>
      <c r="H878" t="s">
        <v>4180</v>
      </c>
      <c r="I878">
        <v>35800000</v>
      </c>
      <c r="J878" t="s">
        <v>5869</v>
      </c>
      <c r="K878">
        <v>34400000</v>
      </c>
      <c r="L878">
        <v>37200000</v>
      </c>
      <c r="M878">
        <v>26</v>
      </c>
      <c r="N878" t="s">
        <v>4965</v>
      </c>
      <c r="O878">
        <v>72.3</v>
      </c>
      <c r="P878" t="s">
        <v>8431</v>
      </c>
    </row>
    <row r="879" spans="1:16" x14ac:dyDescent="0.3">
      <c r="A879" t="s">
        <v>234</v>
      </c>
      <c r="B879">
        <v>2023</v>
      </c>
      <c r="C879" t="s">
        <v>137</v>
      </c>
      <c r="D879" t="s">
        <v>4336</v>
      </c>
      <c r="E879" t="s">
        <v>4337</v>
      </c>
      <c r="F879" t="s">
        <v>143</v>
      </c>
      <c r="G879">
        <v>45836</v>
      </c>
      <c r="H879" t="s">
        <v>4180</v>
      </c>
      <c r="I879">
        <v>17600000</v>
      </c>
      <c r="J879" t="s">
        <v>5869</v>
      </c>
      <c r="K879">
        <v>16900000</v>
      </c>
      <c r="L879">
        <v>18200000</v>
      </c>
      <c r="M879">
        <v>11</v>
      </c>
      <c r="N879" t="s">
        <v>4245</v>
      </c>
      <c r="O879">
        <v>73.400000000000006</v>
      </c>
      <c r="P879" t="s">
        <v>8432</v>
      </c>
    </row>
    <row r="880" spans="1:16" x14ac:dyDescent="0.3">
      <c r="A880" t="s">
        <v>77</v>
      </c>
      <c r="B880">
        <v>2022</v>
      </c>
      <c r="C880" t="s">
        <v>62</v>
      </c>
      <c r="D880" t="s">
        <v>4207</v>
      </c>
      <c r="E880" t="s">
        <v>8433</v>
      </c>
      <c r="F880" t="s">
        <v>43</v>
      </c>
      <c r="G880">
        <v>38000</v>
      </c>
      <c r="H880" t="s">
        <v>4180</v>
      </c>
      <c r="I880">
        <v>17000000</v>
      </c>
      <c r="J880" t="s">
        <v>5869</v>
      </c>
      <c r="K880">
        <v>16400000</v>
      </c>
      <c r="L880">
        <v>17700000</v>
      </c>
      <c r="M880">
        <v>21</v>
      </c>
      <c r="N880" t="s">
        <v>4272</v>
      </c>
      <c r="O880">
        <v>74.599999999999994</v>
      </c>
      <c r="P880" t="s">
        <v>8434</v>
      </c>
    </row>
    <row r="881" spans="1:16" x14ac:dyDescent="0.3">
      <c r="A881" t="s">
        <v>79</v>
      </c>
      <c r="B881">
        <v>2024</v>
      </c>
      <c r="C881" t="s">
        <v>62</v>
      </c>
      <c r="D881">
        <v>3008</v>
      </c>
      <c r="E881" t="s">
        <v>4259</v>
      </c>
      <c r="F881" t="s">
        <v>43</v>
      </c>
      <c r="G881">
        <v>17500</v>
      </c>
      <c r="H881" t="s">
        <v>4173</v>
      </c>
      <c r="I881">
        <v>16400000</v>
      </c>
      <c r="J881" t="s">
        <v>5869</v>
      </c>
      <c r="K881">
        <v>15800000</v>
      </c>
      <c r="L881">
        <v>17000000</v>
      </c>
      <c r="M881">
        <v>28</v>
      </c>
      <c r="N881" t="s">
        <v>4260</v>
      </c>
      <c r="O881">
        <v>72.099999999999994</v>
      </c>
      <c r="P881" t="s">
        <v>8435</v>
      </c>
    </row>
    <row r="882" spans="1:16" x14ac:dyDescent="0.3">
      <c r="A882" t="s">
        <v>128</v>
      </c>
      <c r="B882">
        <v>2023</v>
      </c>
      <c r="C882" t="s">
        <v>62</v>
      </c>
      <c r="D882" t="s">
        <v>4434</v>
      </c>
      <c r="E882" t="s">
        <v>4346</v>
      </c>
      <c r="F882" t="s">
        <v>143</v>
      </c>
      <c r="G882">
        <v>28800</v>
      </c>
      <c r="H882" t="s">
        <v>4180</v>
      </c>
      <c r="I882">
        <v>22600000</v>
      </c>
      <c r="J882" t="s">
        <v>5869</v>
      </c>
      <c r="K882">
        <v>21800000</v>
      </c>
      <c r="L882">
        <v>23400000</v>
      </c>
      <c r="M882">
        <v>3</v>
      </c>
      <c r="N882" t="s">
        <v>4290</v>
      </c>
      <c r="O882">
        <v>72.099999999999994</v>
      </c>
      <c r="P882" t="s">
        <v>8436</v>
      </c>
    </row>
    <row r="883" spans="1:16" x14ac:dyDescent="0.3">
      <c r="A883" t="s">
        <v>321</v>
      </c>
      <c r="B883">
        <v>2024</v>
      </c>
      <c r="C883" t="s">
        <v>24</v>
      </c>
      <c r="D883" t="s">
        <v>4405</v>
      </c>
      <c r="E883" t="s">
        <v>5700</v>
      </c>
      <c r="F883" t="s">
        <v>94</v>
      </c>
      <c r="G883">
        <v>44000</v>
      </c>
      <c r="H883" t="s">
        <v>4180</v>
      </c>
      <c r="I883">
        <v>45100000</v>
      </c>
      <c r="J883" t="s">
        <v>5869</v>
      </c>
      <c r="K883">
        <v>43400000</v>
      </c>
      <c r="L883">
        <v>46800000</v>
      </c>
      <c r="M883">
        <v>16</v>
      </c>
      <c r="N883" t="s">
        <v>4473</v>
      </c>
      <c r="O883">
        <v>79.599999999999994</v>
      </c>
      <c r="P883" t="s">
        <v>8437</v>
      </c>
    </row>
    <row r="884" spans="1:16" x14ac:dyDescent="0.3">
      <c r="A884" t="s">
        <v>168</v>
      </c>
      <c r="B884">
        <v>2021</v>
      </c>
      <c r="C884" t="s">
        <v>166</v>
      </c>
      <c r="D884" t="s">
        <v>5692</v>
      </c>
      <c r="E884" t="s">
        <v>5693</v>
      </c>
      <c r="F884" t="s">
        <v>161</v>
      </c>
      <c r="G884">
        <v>48014</v>
      </c>
      <c r="H884" t="s">
        <v>4173</v>
      </c>
      <c r="I884">
        <v>19300000</v>
      </c>
      <c r="J884" t="s">
        <v>5869</v>
      </c>
      <c r="K884">
        <v>18600000</v>
      </c>
      <c r="L884">
        <v>20100000</v>
      </c>
      <c r="M884">
        <v>3</v>
      </c>
      <c r="N884" t="s">
        <v>4263</v>
      </c>
      <c r="O884">
        <v>71.5</v>
      </c>
      <c r="P884" t="s">
        <v>8438</v>
      </c>
    </row>
    <row r="885" spans="1:16" x14ac:dyDescent="0.3">
      <c r="A885" t="s">
        <v>285</v>
      </c>
      <c r="B885">
        <v>2022</v>
      </c>
      <c r="C885" t="s">
        <v>188</v>
      </c>
      <c r="D885" t="s">
        <v>5707</v>
      </c>
      <c r="E885" t="s">
        <v>5708</v>
      </c>
      <c r="F885" t="s">
        <v>43</v>
      </c>
      <c r="G885">
        <v>28000</v>
      </c>
      <c r="H885" t="s">
        <v>4180</v>
      </c>
      <c r="I885">
        <v>21800000</v>
      </c>
      <c r="J885" t="s">
        <v>5869</v>
      </c>
      <c r="K885">
        <v>21000000</v>
      </c>
      <c r="L885">
        <v>22600000</v>
      </c>
      <c r="M885">
        <v>7</v>
      </c>
      <c r="N885" t="s">
        <v>4325</v>
      </c>
      <c r="O885">
        <v>81.5</v>
      </c>
      <c r="P885" t="s">
        <v>8439</v>
      </c>
    </row>
    <row r="886" spans="1:16" x14ac:dyDescent="0.3">
      <c r="A886" t="s">
        <v>153</v>
      </c>
      <c r="B886">
        <v>2025</v>
      </c>
      <c r="C886" t="s">
        <v>154</v>
      </c>
      <c r="D886" t="s">
        <v>5689</v>
      </c>
      <c r="E886" t="s">
        <v>5690</v>
      </c>
      <c r="F886" t="s">
        <v>4172</v>
      </c>
      <c r="G886">
        <v>7500</v>
      </c>
      <c r="H886" t="s">
        <v>4180</v>
      </c>
      <c r="I886">
        <v>25600000</v>
      </c>
      <c r="J886" t="s">
        <v>5869</v>
      </c>
      <c r="K886">
        <v>24800000</v>
      </c>
      <c r="L886">
        <v>26500000</v>
      </c>
      <c r="M886">
        <v>2</v>
      </c>
      <c r="N886" t="s">
        <v>4260</v>
      </c>
      <c r="O886">
        <v>89.3</v>
      </c>
      <c r="P886" t="s">
        <v>8440</v>
      </c>
    </row>
    <row r="887" spans="1:16" x14ac:dyDescent="0.3">
      <c r="A887" t="s">
        <v>48</v>
      </c>
      <c r="B887">
        <v>2025</v>
      </c>
      <c r="C887" t="s">
        <v>50</v>
      </c>
      <c r="D887" t="s">
        <v>5702</v>
      </c>
      <c r="E887" t="s">
        <v>5703</v>
      </c>
      <c r="F887" t="s">
        <v>4172</v>
      </c>
      <c r="G887">
        <v>300</v>
      </c>
      <c r="H887" t="s">
        <v>4180</v>
      </c>
      <c r="I887">
        <v>7430000</v>
      </c>
      <c r="J887" t="s">
        <v>5869</v>
      </c>
      <c r="K887">
        <v>7170000</v>
      </c>
      <c r="L887">
        <v>7690000</v>
      </c>
      <c r="M887" t="s">
        <v>4175</v>
      </c>
      <c r="N887" t="s">
        <v>4275</v>
      </c>
      <c r="O887">
        <v>90.6</v>
      </c>
      <c r="P887" t="s">
        <v>8441</v>
      </c>
    </row>
    <row r="888" spans="1:16" x14ac:dyDescent="0.3">
      <c r="A888" t="s">
        <v>214</v>
      </c>
      <c r="B888">
        <v>2024</v>
      </c>
      <c r="C888" t="s">
        <v>24</v>
      </c>
      <c r="D888" t="s">
        <v>4405</v>
      </c>
      <c r="E888" t="s">
        <v>4406</v>
      </c>
      <c r="F888" t="s">
        <v>143</v>
      </c>
      <c r="G888">
        <v>69690</v>
      </c>
      <c r="H888" t="s">
        <v>4180</v>
      </c>
      <c r="I888">
        <v>35600000</v>
      </c>
      <c r="J888" t="s">
        <v>5869</v>
      </c>
      <c r="K888">
        <v>34200000</v>
      </c>
      <c r="L888">
        <v>37000000</v>
      </c>
      <c r="M888">
        <v>26</v>
      </c>
      <c r="N888" t="s">
        <v>4965</v>
      </c>
      <c r="O888">
        <v>71.900000000000006</v>
      </c>
      <c r="P888" t="s">
        <v>8442</v>
      </c>
    </row>
    <row r="889" spans="1:16" x14ac:dyDescent="0.3">
      <c r="A889" t="s">
        <v>117</v>
      </c>
      <c r="B889">
        <v>2023</v>
      </c>
      <c r="C889" t="s">
        <v>62</v>
      </c>
      <c r="D889" t="s">
        <v>4207</v>
      </c>
      <c r="E889" t="s">
        <v>4259</v>
      </c>
      <c r="F889" t="s">
        <v>43</v>
      </c>
      <c r="G889">
        <v>45360</v>
      </c>
      <c r="H889" t="s">
        <v>4180</v>
      </c>
      <c r="I889">
        <v>14400000</v>
      </c>
      <c r="J889" t="s">
        <v>5869</v>
      </c>
      <c r="K889">
        <v>13800000</v>
      </c>
      <c r="L889">
        <v>15000000</v>
      </c>
      <c r="M889">
        <v>13</v>
      </c>
      <c r="N889" t="s">
        <v>4192</v>
      </c>
      <c r="O889">
        <v>66.3</v>
      </c>
      <c r="P889" t="s">
        <v>8443</v>
      </c>
    </row>
    <row r="890" spans="1:16" x14ac:dyDescent="0.3">
      <c r="A890" t="s">
        <v>256</v>
      </c>
      <c r="B890">
        <v>2025</v>
      </c>
      <c r="C890" t="s">
        <v>62</v>
      </c>
      <c r="D890" t="s">
        <v>4390</v>
      </c>
      <c r="E890" t="s">
        <v>4682</v>
      </c>
      <c r="F890" t="s">
        <v>4172</v>
      </c>
      <c r="G890">
        <v>4687</v>
      </c>
      <c r="H890" t="s">
        <v>4180</v>
      </c>
      <c r="I890">
        <v>22300000</v>
      </c>
      <c r="J890" t="s">
        <v>5869</v>
      </c>
      <c r="K890">
        <v>21500000</v>
      </c>
      <c r="L890">
        <v>23000000</v>
      </c>
      <c r="M890">
        <v>16</v>
      </c>
      <c r="N890" t="s">
        <v>4272</v>
      </c>
      <c r="O890">
        <v>80.599999999999994</v>
      </c>
      <c r="P890" t="s">
        <v>8444</v>
      </c>
    </row>
    <row r="891" spans="1:16" x14ac:dyDescent="0.3">
      <c r="A891" t="s">
        <v>69</v>
      </c>
      <c r="B891">
        <v>2025</v>
      </c>
      <c r="C891" t="s">
        <v>62</v>
      </c>
      <c r="D891" t="s">
        <v>4250</v>
      </c>
      <c r="E891" t="s">
        <v>4279</v>
      </c>
      <c r="F891" t="s">
        <v>143</v>
      </c>
      <c r="G891">
        <v>5800</v>
      </c>
      <c r="H891" t="s">
        <v>4180</v>
      </c>
      <c r="I891">
        <v>26300000</v>
      </c>
      <c r="J891" t="s">
        <v>5869</v>
      </c>
      <c r="K891">
        <v>25400000</v>
      </c>
      <c r="L891">
        <v>27200000</v>
      </c>
      <c r="M891" t="s">
        <v>4175</v>
      </c>
      <c r="N891" t="s">
        <v>4388</v>
      </c>
      <c r="O891">
        <v>80.5</v>
      </c>
      <c r="P891" t="s">
        <v>8445</v>
      </c>
    </row>
    <row r="892" spans="1:16" x14ac:dyDescent="0.3">
      <c r="A892" t="s">
        <v>249</v>
      </c>
      <c r="B892">
        <v>2025</v>
      </c>
      <c r="C892" t="s">
        <v>250</v>
      </c>
      <c r="D892" t="s">
        <v>5684</v>
      </c>
      <c r="E892" t="s">
        <v>5685</v>
      </c>
      <c r="F892" t="s">
        <v>4172</v>
      </c>
      <c r="G892">
        <v>19678</v>
      </c>
      <c r="H892" t="s">
        <v>4180</v>
      </c>
      <c r="I892">
        <v>40100000</v>
      </c>
      <c r="J892" t="s">
        <v>5869</v>
      </c>
      <c r="K892">
        <v>38600000</v>
      </c>
      <c r="L892">
        <v>41600000</v>
      </c>
      <c r="M892">
        <v>6</v>
      </c>
      <c r="N892" t="s">
        <v>8120</v>
      </c>
      <c r="O892">
        <v>83.6</v>
      </c>
      <c r="P892" t="s">
        <v>8446</v>
      </c>
    </row>
    <row r="893" spans="1:16" x14ac:dyDescent="0.3">
      <c r="A893" t="s">
        <v>279</v>
      </c>
      <c r="B893">
        <v>2020</v>
      </c>
      <c r="C893" t="s">
        <v>24</v>
      </c>
      <c r="D893" t="s">
        <v>4393</v>
      </c>
      <c r="E893" t="s">
        <v>7745</v>
      </c>
      <c r="F893" t="s">
        <v>60</v>
      </c>
      <c r="G893">
        <v>95000</v>
      </c>
      <c r="H893" t="s">
        <v>4180</v>
      </c>
      <c r="I893">
        <v>9300000</v>
      </c>
      <c r="J893" t="s">
        <v>5869</v>
      </c>
      <c r="K893">
        <v>8900000</v>
      </c>
      <c r="L893">
        <v>9700000</v>
      </c>
      <c r="M893">
        <v>10</v>
      </c>
      <c r="N893" t="s">
        <v>4248</v>
      </c>
      <c r="O893">
        <v>74.5</v>
      </c>
      <c r="P893" t="s">
        <v>8447</v>
      </c>
    </row>
    <row r="894" spans="1:16" x14ac:dyDescent="0.3">
      <c r="A894" t="s">
        <v>53</v>
      </c>
      <c r="B894">
        <v>2023</v>
      </c>
      <c r="C894" t="s">
        <v>4269</v>
      </c>
      <c r="D894" t="s">
        <v>4419</v>
      </c>
      <c r="E894" t="s">
        <v>4420</v>
      </c>
      <c r="F894" t="s">
        <v>143</v>
      </c>
      <c r="G894">
        <v>49906</v>
      </c>
      <c r="H894" t="s">
        <v>4180</v>
      </c>
      <c r="I894">
        <v>16700000</v>
      </c>
      <c r="J894" t="s">
        <v>5869</v>
      </c>
      <c r="K894">
        <v>16100000</v>
      </c>
      <c r="L894">
        <v>17300000</v>
      </c>
      <c r="M894">
        <v>13</v>
      </c>
      <c r="N894" t="s">
        <v>4248</v>
      </c>
      <c r="O894">
        <v>55.7</v>
      </c>
      <c r="P894" t="s">
        <v>8448</v>
      </c>
    </row>
    <row r="895" spans="1:16" x14ac:dyDescent="0.3">
      <c r="A895" t="s">
        <v>315</v>
      </c>
      <c r="B895">
        <v>2023</v>
      </c>
      <c r="C895" t="s">
        <v>62</v>
      </c>
      <c r="D895" t="s">
        <v>4434</v>
      </c>
      <c r="E895" t="s">
        <v>4435</v>
      </c>
      <c r="F895" t="s">
        <v>43</v>
      </c>
      <c r="G895">
        <v>66999</v>
      </c>
      <c r="H895" t="s">
        <v>4180</v>
      </c>
      <c r="I895">
        <v>20400000</v>
      </c>
      <c r="J895" t="s">
        <v>5869</v>
      </c>
      <c r="K895">
        <v>19600000</v>
      </c>
      <c r="L895">
        <v>21100000</v>
      </c>
      <c r="M895">
        <v>7</v>
      </c>
      <c r="N895" t="s">
        <v>4260</v>
      </c>
      <c r="O895">
        <v>71.099999999999994</v>
      </c>
      <c r="P895" t="s">
        <v>8449</v>
      </c>
    </row>
    <row r="896" spans="1:16" x14ac:dyDescent="0.3">
      <c r="A896" t="s">
        <v>220</v>
      </c>
      <c r="B896">
        <v>2022</v>
      </c>
      <c r="C896" t="s">
        <v>85</v>
      </c>
      <c r="D896" t="s">
        <v>4411</v>
      </c>
      <c r="E896" t="s">
        <v>4412</v>
      </c>
      <c r="F896" t="s">
        <v>143</v>
      </c>
      <c r="G896">
        <v>39257</v>
      </c>
      <c r="H896" t="s">
        <v>4180</v>
      </c>
      <c r="I896">
        <v>10700000</v>
      </c>
      <c r="J896" t="s">
        <v>5869</v>
      </c>
      <c r="K896">
        <v>10300000</v>
      </c>
      <c r="L896">
        <v>11100000</v>
      </c>
      <c r="M896">
        <v>6</v>
      </c>
      <c r="N896" t="s">
        <v>4275</v>
      </c>
      <c r="O896">
        <v>74.900000000000006</v>
      </c>
      <c r="P896" t="s">
        <v>8450</v>
      </c>
    </row>
    <row r="897" spans="1:16" x14ac:dyDescent="0.3">
      <c r="A897" t="s">
        <v>220</v>
      </c>
      <c r="B897">
        <v>2022</v>
      </c>
      <c r="C897" t="s">
        <v>85</v>
      </c>
      <c r="D897" t="s">
        <v>4411</v>
      </c>
      <c r="E897" t="s">
        <v>4412</v>
      </c>
      <c r="F897" t="s">
        <v>143</v>
      </c>
      <c r="G897">
        <v>39257</v>
      </c>
      <c r="H897" t="s">
        <v>4180</v>
      </c>
      <c r="I897">
        <v>10700000</v>
      </c>
      <c r="J897" t="s">
        <v>5869</v>
      </c>
      <c r="K897">
        <v>10300000</v>
      </c>
      <c r="L897">
        <v>11100000</v>
      </c>
      <c r="M897">
        <v>6</v>
      </c>
      <c r="N897" t="s">
        <v>4275</v>
      </c>
      <c r="O897">
        <v>74.900000000000006</v>
      </c>
      <c r="P897" t="s">
        <v>8451</v>
      </c>
    </row>
    <row r="898" spans="1:16" x14ac:dyDescent="0.3">
      <c r="A898" t="s">
        <v>134</v>
      </c>
      <c r="B898">
        <v>2022</v>
      </c>
      <c r="C898" t="s">
        <v>108</v>
      </c>
      <c r="D898" t="s">
        <v>4477</v>
      </c>
      <c r="E898" t="s">
        <v>5027</v>
      </c>
      <c r="F898" t="s">
        <v>60</v>
      </c>
      <c r="G898">
        <v>71500</v>
      </c>
      <c r="H898" t="s">
        <v>4180</v>
      </c>
      <c r="I898">
        <v>9400000</v>
      </c>
      <c r="J898" t="s">
        <v>5869</v>
      </c>
      <c r="K898">
        <v>8900000</v>
      </c>
      <c r="L898">
        <v>9800000</v>
      </c>
      <c r="M898">
        <v>18</v>
      </c>
      <c r="N898" t="s">
        <v>4425</v>
      </c>
      <c r="O898">
        <v>72.900000000000006</v>
      </c>
      <c r="P898" t="s">
        <v>8452</v>
      </c>
    </row>
    <row r="899" spans="1:16" x14ac:dyDescent="0.3">
      <c r="A899" t="s">
        <v>297</v>
      </c>
      <c r="B899">
        <v>2023</v>
      </c>
      <c r="C899" t="s">
        <v>137</v>
      </c>
      <c r="D899" t="s">
        <v>4336</v>
      </c>
      <c r="E899" t="s">
        <v>4337</v>
      </c>
      <c r="F899" t="s">
        <v>43</v>
      </c>
      <c r="G899">
        <v>45000</v>
      </c>
      <c r="H899" t="s">
        <v>4180</v>
      </c>
      <c r="I899">
        <v>17600000</v>
      </c>
      <c r="J899" t="s">
        <v>5869</v>
      </c>
      <c r="K899">
        <v>17000000</v>
      </c>
      <c r="L899">
        <v>18200000</v>
      </c>
      <c r="M899">
        <v>11</v>
      </c>
      <c r="N899" t="s">
        <v>4245</v>
      </c>
      <c r="O899">
        <v>73.400000000000006</v>
      </c>
      <c r="P899" t="s">
        <v>8453</v>
      </c>
    </row>
    <row r="900" spans="1:16" x14ac:dyDescent="0.3">
      <c r="A900" t="s">
        <v>5371</v>
      </c>
      <c r="B900">
        <v>2025</v>
      </c>
      <c r="C900" t="s">
        <v>166</v>
      </c>
      <c r="D900" t="s">
        <v>5005</v>
      </c>
      <c r="E900" t="s">
        <v>5942</v>
      </c>
      <c r="F900" t="s">
        <v>60</v>
      </c>
      <c r="G900">
        <v>9000</v>
      </c>
      <c r="H900" t="s">
        <v>4180</v>
      </c>
      <c r="I900">
        <v>27600000</v>
      </c>
      <c r="J900" t="s">
        <v>5943</v>
      </c>
      <c r="K900">
        <v>26500000</v>
      </c>
      <c r="L900">
        <v>28600000</v>
      </c>
      <c r="M900">
        <v>4</v>
      </c>
      <c r="N900" t="s">
        <v>4213</v>
      </c>
      <c r="O900">
        <v>86.9</v>
      </c>
      <c r="P900" t="s">
        <v>7041</v>
      </c>
    </row>
    <row r="901" spans="1:16" x14ac:dyDescent="0.3">
      <c r="A901" t="s">
        <v>5944</v>
      </c>
      <c r="B901">
        <v>2021</v>
      </c>
      <c r="C901" t="s">
        <v>4184</v>
      </c>
      <c r="D901" t="s">
        <v>4486</v>
      </c>
      <c r="E901" t="s">
        <v>5945</v>
      </c>
      <c r="F901" t="s">
        <v>161</v>
      </c>
      <c r="G901">
        <v>63300</v>
      </c>
      <c r="H901" t="s">
        <v>4180</v>
      </c>
      <c r="I901">
        <v>10200000</v>
      </c>
      <c r="J901" t="s">
        <v>5943</v>
      </c>
      <c r="K901">
        <v>9400000</v>
      </c>
      <c r="L901">
        <v>11000000</v>
      </c>
      <c r="M901">
        <v>10</v>
      </c>
      <c r="N901" t="s">
        <v>4245</v>
      </c>
      <c r="O901">
        <v>88.8</v>
      </c>
      <c r="P901" t="s">
        <v>7042</v>
      </c>
    </row>
    <row r="902" spans="1:16" x14ac:dyDescent="0.3">
      <c r="A902" t="s">
        <v>4136</v>
      </c>
      <c r="B902">
        <v>2023</v>
      </c>
      <c r="C902" t="s">
        <v>36</v>
      </c>
      <c r="D902" t="s">
        <v>4178</v>
      </c>
      <c r="E902" t="s">
        <v>4179</v>
      </c>
      <c r="F902" t="s">
        <v>143</v>
      </c>
      <c r="G902">
        <v>10000</v>
      </c>
      <c r="H902" t="s">
        <v>4180</v>
      </c>
      <c r="I902">
        <v>14700000</v>
      </c>
      <c r="J902" t="s">
        <v>5943</v>
      </c>
      <c r="K902">
        <v>13800000</v>
      </c>
      <c r="L902">
        <v>15600000</v>
      </c>
      <c r="M902">
        <v>25</v>
      </c>
      <c r="N902" t="s">
        <v>4236</v>
      </c>
      <c r="O902">
        <v>73.5</v>
      </c>
      <c r="P902" t="s">
        <v>7043</v>
      </c>
    </row>
    <row r="903" spans="1:16" x14ac:dyDescent="0.3">
      <c r="A903" t="s">
        <v>5374</v>
      </c>
      <c r="B903">
        <v>2018</v>
      </c>
      <c r="C903" t="s">
        <v>24</v>
      </c>
      <c r="D903" t="s">
        <v>4572</v>
      </c>
      <c r="E903" t="s">
        <v>5946</v>
      </c>
      <c r="F903" t="s">
        <v>60</v>
      </c>
      <c r="G903">
        <v>72600</v>
      </c>
      <c r="H903" t="s">
        <v>4180</v>
      </c>
      <c r="I903">
        <v>14500000</v>
      </c>
      <c r="J903" t="s">
        <v>5943</v>
      </c>
      <c r="K903">
        <v>13700000</v>
      </c>
      <c r="L903">
        <v>15400000</v>
      </c>
      <c r="M903">
        <v>18</v>
      </c>
      <c r="N903" t="s">
        <v>4200</v>
      </c>
      <c r="O903">
        <v>80.099999999999994</v>
      </c>
      <c r="P903" t="s">
        <v>7044</v>
      </c>
    </row>
    <row r="904" spans="1:16" x14ac:dyDescent="0.3">
      <c r="A904" t="s">
        <v>5947</v>
      </c>
      <c r="B904">
        <v>2022</v>
      </c>
      <c r="C904" t="s">
        <v>188</v>
      </c>
      <c r="D904" t="s">
        <v>5763</v>
      </c>
      <c r="E904" t="s">
        <v>5948</v>
      </c>
      <c r="F904" t="s">
        <v>94</v>
      </c>
      <c r="G904">
        <v>74500</v>
      </c>
      <c r="H904" t="s">
        <v>4180</v>
      </c>
      <c r="I904">
        <v>9400000</v>
      </c>
      <c r="J904" t="s">
        <v>5943</v>
      </c>
      <c r="K904">
        <v>9100000</v>
      </c>
      <c r="L904">
        <v>9800000</v>
      </c>
      <c r="M904">
        <v>3</v>
      </c>
      <c r="N904" t="s">
        <v>4219</v>
      </c>
      <c r="O904">
        <v>68.2</v>
      </c>
      <c r="P904" t="s">
        <v>7045</v>
      </c>
    </row>
    <row r="905" spans="1:16" x14ac:dyDescent="0.3">
      <c r="A905" t="s">
        <v>5949</v>
      </c>
      <c r="B905">
        <v>2023</v>
      </c>
      <c r="C905" t="s">
        <v>4184</v>
      </c>
      <c r="D905" t="s">
        <v>4303</v>
      </c>
      <c r="E905" t="s">
        <v>4731</v>
      </c>
      <c r="F905" t="s">
        <v>143</v>
      </c>
      <c r="G905">
        <v>40000</v>
      </c>
      <c r="H905" t="s">
        <v>4173</v>
      </c>
      <c r="I905">
        <v>20100000</v>
      </c>
      <c r="J905" t="s">
        <v>5943</v>
      </c>
      <c r="K905">
        <v>19400000</v>
      </c>
      <c r="L905">
        <v>20800000</v>
      </c>
      <c r="M905">
        <v>31</v>
      </c>
      <c r="N905" t="s">
        <v>4257</v>
      </c>
      <c r="O905">
        <v>81.5</v>
      </c>
      <c r="P905" t="s">
        <v>7046</v>
      </c>
    </row>
    <row r="906" spans="1:16" x14ac:dyDescent="0.3">
      <c r="A906" t="s">
        <v>5950</v>
      </c>
      <c r="B906">
        <v>2023</v>
      </c>
      <c r="C906" t="s">
        <v>41</v>
      </c>
      <c r="D906" t="s">
        <v>5032</v>
      </c>
      <c r="E906" t="s">
        <v>4453</v>
      </c>
      <c r="F906" t="s">
        <v>161</v>
      </c>
      <c r="G906">
        <v>66900</v>
      </c>
      <c r="H906" t="s">
        <v>4173</v>
      </c>
      <c r="I906">
        <v>13000000</v>
      </c>
      <c r="J906" t="s">
        <v>5943</v>
      </c>
      <c r="K906">
        <v>12600000</v>
      </c>
      <c r="L906">
        <v>13500000</v>
      </c>
      <c r="M906">
        <v>4</v>
      </c>
      <c r="N906" t="s">
        <v>4439</v>
      </c>
      <c r="O906">
        <v>72.900000000000006</v>
      </c>
      <c r="P906" t="s">
        <v>7047</v>
      </c>
    </row>
    <row r="907" spans="1:16" x14ac:dyDescent="0.3">
      <c r="A907" t="s">
        <v>5951</v>
      </c>
      <c r="B907">
        <v>2024</v>
      </c>
      <c r="C907" t="s">
        <v>230</v>
      </c>
      <c r="D907" t="s">
        <v>4555</v>
      </c>
      <c r="E907" t="s">
        <v>5241</v>
      </c>
      <c r="F907" t="s">
        <v>43</v>
      </c>
      <c r="G907">
        <v>18200</v>
      </c>
      <c r="H907" t="s">
        <v>4180</v>
      </c>
      <c r="I907">
        <v>13700000</v>
      </c>
      <c r="J907" t="s">
        <v>5943</v>
      </c>
      <c r="K907">
        <v>13200000</v>
      </c>
      <c r="L907">
        <v>14100000</v>
      </c>
      <c r="M907">
        <v>18</v>
      </c>
      <c r="N907" t="s">
        <v>4192</v>
      </c>
      <c r="O907">
        <v>76.400000000000006</v>
      </c>
      <c r="P907" t="s">
        <v>7048</v>
      </c>
    </row>
    <row r="908" spans="1:16" x14ac:dyDescent="0.3">
      <c r="A908" t="s">
        <v>5952</v>
      </c>
      <c r="B908">
        <v>2021</v>
      </c>
      <c r="C908" t="s">
        <v>4641</v>
      </c>
      <c r="D908" t="s">
        <v>5953</v>
      </c>
      <c r="E908" t="s">
        <v>5954</v>
      </c>
      <c r="F908" t="s">
        <v>143</v>
      </c>
      <c r="G908">
        <v>71200</v>
      </c>
      <c r="H908" t="s">
        <v>4173</v>
      </c>
      <c r="I908">
        <v>7000000</v>
      </c>
      <c r="J908" t="s">
        <v>5943</v>
      </c>
      <c r="K908">
        <v>6580000</v>
      </c>
      <c r="L908">
        <v>7430000</v>
      </c>
      <c r="M908">
        <v>10</v>
      </c>
      <c r="N908" t="s">
        <v>4219</v>
      </c>
      <c r="O908">
        <v>95</v>
      </c>
      <c r="P908" t="s">
        <v>7049</v>
      </c>
    </row>
    <row r="909" spans="1:16" x14ac:dyDescent="0.3">
      <c r="A909" t="s">
        <v>5955</v>
      </c>
      <c r="B909">
        <v>2024</v>
      </c>
      <c r="C909" t="s">
        <v>62</v>
      </c>
      <c r="D909">
        <v>3008</v>
      </c>
      <c r="E909" t="s">
        <v>4341</v>
      </c>
      <c r="F909" t="s">
        <v>43</v>
      </c>
      <c r="G909">
        <v>24800</v>
      </c>
      <c r="H909" t="s">
        <v>4173</v>
      </c>
      <c r="I909">
        <v>26700000</v>
      </c>
      <c r="J909" t="s">
        <v>5943</v>
      </c>
      <c r="K909">
        <v>25800000</v>
      </c>
      <c r="L909">
        <v>27600000</v>
      </c>
      <c r="M909">
        <v>4</v>
      </c>
      <c r="N909" t="s">
        <v>4204</v>
      </c>
      <c r="O909">
        <v>64.8</v>
      </c>
      <c r="P909" t="s">
        <v>7050</v>
      </c>
    </row>
    <row r="910" spans="1:16" x14ac:dyDescent="0.3">
      <c r="A910" t="s">
        <v>5956</v>
      </c>
      <c r="B910">
        <v>2023</v>
      </c>
      <c r="C910" t="s">
        <v>230</v>
      </c>
      <c r="D910" t="s">
        <v>4351</v>
      </c>
      <c r="E910" t="s">
        <v>4352</v>
      </c>
      <c r="F910" t="s">
        <v>173</v>
      </c>
      <c r="G910">
        <v>50000</v>
      </c>
      <c r="H910" t="s">
        <v>4180</v>
      </c>
      <c r="I910">
        <v>17200000</v>
      </c>
      <c r="J910" t="s">
        <v>5943</v>
      </c>
      <c r="K910">
        <v>16100000</v>
      </c>
      <c r="L910">
        <v>18200000</v>
      </c>
      <c r="M910">
        <v>8</v>
      </c>
      <c r="N910" t="s">
        <v>4248</v>
      </c>
      <c r="O910">
        <v>64.599999999999994</v>
      </c>
      <c r="P910" t="s">
        <v>7051</v>
      </c>
    </row>
    <row r="911" spans="1:16" x14ac:dyDescent="0.3">
      <c r="A911" t="s">
        <v>5957</v>
      </c>
      <c r="B911">
        <v>2024</v>
      </c>
      <c r="C911" t="s">
        <v>166</v>
      </c>
      <c r="D911" t="s">
        <v>4838</v>
      </c>
      <c r="E911" t="s">
        <v>5958</v>
      </c>
      <c r="F911" t="s">
        <v>143</v>
      </c>
      <c r="G911">
        <v>18000</v>
      </c>
      <c r="H911" t="s">
        <v>4180</v>
      </c>
      <c r="I911">
        <v>16400000</v>
      </c>
      <c r="J911" t="s">
        <v>5943</v>
      </c>
      <c r="K911">
        <v>15800000</v>
      </c>
      <c r="L911">
        <v>16900000</v>
      </c>
      <c r="M911">
        <v>13</v>
      </c>
      <c r="N911" t="s">
        <v>4248</v>
      </c>
      <c r="O911">
        <v>91.8</v>
      </c>
      <c r="P911" t="s">
        <v>7052</v>
      </c>
    </row>
    <row r="912" spans="1:16" x14ac:dyDescent="0.3">
      <c r="A912" t="s">
        <v>5959</v>
      </c>
      <c r="B912">
        <v>2022</v>
      </c>
      <c r="C912" t="s">
        <v>3991</v>
      </c>
      <c r="D912" t="s">
        <v>5960</v>
      </c>
      <c r="E912" t="s">
        <v>4619</v>
      </c>
      <c r="F912" t="s">
        <v>43</v>
      </c>
      <c r="G912">
        <v>65600</v>
      </c>
      <c r="H912" t="s">
        <v>4180</v>
      </c>
      <c r="I912">
        <v>7770000</v>
      </c>
      <c r="J912" t="s">
        <v>5943</v>
      </c>
      <c r="K912">
        <v>7400000</v>
      </c>
      <c r="L912">
        <v>8100000</v>
      </c>
      <c r="M912">
        <v>8</v>
      </c>
      <c r="N912" t="s">
        <v>4508</v>
      </c>
      <c r="O912">
        <v>57.6</v>
      </c>
      <c r="P912" t="s">
        <v>7053</v>
      </c>
    </row>
    <row r="913" spans="1:16" x14ac:dyDescent="0.3">
      <c r="A913" t="s">
        <v>5961</v>
      </c>
      <c r="B913">
        <v>2022</v>
      </c>
      <c r="C913" t="s">
        <v>188</v>
      </c>
      <c r="D913" t="s">
        <v>5101</v>
      </c>
      <c r="E913" t="s">
        <v>5962</v>
      </c>
      <c r="F913" t="s">
        <v>43</v>
      </c>
      <c r="G913">
        <v>39000</v>
      </c>
      <c r="H913" t="s">
        <v>4180</v>
      </c>
      <c r="I913">
        <v>15100000</v>
      </c>
      <c r="J913" t="s">
        <v>5943</v>
      </c>
      <c r="K913">
        <v>14300000</v>
      </c>
      <c r="L913">
        <v>15800000</v>
      </c>
      <c r="M913">
        <v>3</v>
      </c>
      <c r="N913" t="s">
        <v>4192</v>
      </c>
      <c r="O913">
        <v>76.7</v>
      </c>
      <c r="P913" t="s">
        <v>7054</v>
      </c>
    </row>
    <row r="914" spans="1:16" x14ac:dyDescent="0.3">
      <c r="A914" t="s">
        <v>5372</v>
      </c>
      <c r="B914">
        <v>2023</v>
      </c>
      <c r="C914" t="s">
        <v>62</v>
      </c>
      <c r="D914" t="s">
        <v>4207</v>
      </c>
      <c r="E914" t="s">
        <v>5666</v>
      </c>
      <c r="F914" t="s">
        <v>43</v>
      </c>
      <c r="G914">
        <v>44650</v>
      </c>
      <c r="H914" t="s">
        <v>4180</v>
      </c>
      <c r="I914">
        <v>21000000</v>
      </c>
      <c r="J914" t="s">
        <v>5943</v>
      </c>
      <c r="K914">
        <v>20300000</v>
      </c>
      <c r="L914">
        <v>21800000</v>
      </c>
      <c r="M914">
        <v>12</v>
      </c>
      <c r="N914" t="s">
        <v>4272</v>
      </c>
      <c r="O914">
        <v>69.400000000000006</v>
      </c>
      <c r="P914" t="s">
        <v>7055</v>
      </c>
    </row>
    <row r="915" spans="1:16" x14ac:dyDescent="0.3">
      <c r="A915" t="s">
        <v>5963</v>
      </c>
      <c r="B915">
        <v>2023</v>
      </c>
      <c r="C915" t="s">
        <v>24</v>
      </c>
      <c r="D915" t="s">
        <v>4658</v>
      </c>
      <c r="E915" t="s">
        <v>5793</v>
      </c>
      <c r="F915" t="s">
        <v>143</v>
      </c>
      <c r="G915">
        <v>28000</v>
      </c>
      <c r="H915" t="s">
        <v>4180</v>
      </c>
      <c r="I915">
        <v>29800000</v>
      </c>
      <c r="J915" t="s">
        <v>5943</v>
      </c>
      <c r="K915">
        <v>28700000</v>
      </c>
      <c r="L915">
        <v>30800000</v>
      </c>
      <c r="M915">
        <v>17</v>
      </c>
      <c r="N915" t="s">
        <v>4252</v>
      </c>
      <c r="O915">
        <v>73.599999999999994</v>
      </c>
      <c r="P915" t="s">
        <v>7056</v>
      </c>
    </row>
    <row r="916" spans="1:16" x14ac:dyDescent="0.3">
      <c r="A916" t="s">
        <v>5964</v>
      </c>
      <c r="B916">
        <v>2024</v>
      </c>
      <c r="C916" t="s">
        <v>199</v>
      </c>
      <c r="D916" t="s">
        <v>5965</v>
      </c>
      <c r="E916" t="s">
        <v>5966</v>
      </c>
      <c r="F916" t="s">
        <v>143</v>
      </c>
      <c r="G916">
        <v>43000</v>
      </c>
      <c r="H916" t="s">
        <v>4180</v>
      </c>
      <c r="I916">
        <v>11900000</v>
      </c>
      <c r="J916" t="s">
        <v>5943</v>
      </c>
      <c r="K916">
        <v>11400000</v>
      </c>
      <c r="L916">
        <v>12400000</v>
      </c>
      <c r="M916">
        <v>7</v>
      </c>
      <c r="N916" t="s">
        <v>4272</v>
      </c>
      <c r="O916">
        <v>85.1</v>
      </c>
      <c r="P916" t="s">
        <v>7057</v>
      </c>
    </row>
    <row r="917" spans="1:16" x14ac:dyDescent="0.3">
      <c r="A917" t="s">
        <v>299</v>
      </c>
      <c r="B917">
        <v>2024</v>
      </c>
      <c r="C917" t="s">
        <v>24</v>
      </c>
      <c r="D917" t="s">
        <v>4405</v>
      </c>
      <c r="E917" t="s">
        <v>4406</v>
      </c>
      <c r="F917" t="s">
        <v>43</v>
      </c>
      <c r="G917">
        <v>56000</v>
      </c>
      <c r="H917" t="s">
        <v>4180</v>
      </c>
      <c r="I917">
        <v>35400000</v>
      </c>
      <c r="J917" t="s">
        <v>5943</v>
      </c>
      <c r="K917">
        <v>34100000</v>
      </c>
      <c r="L917">
        <v>36800000</v>
      </c>
      <c r="M917">
        <v>29</v>
      </c>
      <c r="N917" t="s">
        <v>5967</v>
      </c>
      <c r="O917">
        <v>71.5</v>
      </c>
      <c r="P917" t="s">
        <v>7058</v>
      </c>
    </row>
    <row r="918" spans="1:16" x14ac:dyDescent="0.3">
      <c r="A918" t="s">
        <v>5375</v>
      </c>
      <c r="B918">
        <v>2025</v>
      </c>
      <c r="C918" t="s">
        <v>199</v>
      </c>
      <c r="D918" t="s">
        <v>4988</v>
      </c>
      <c r="E918" t="s">
        <v>5968</v>
      </c>
      <c r="F918" t="s">
        <v>4172</v>
      </c>
      <c r="G918">
        <v>11200</v>
      </c>
      <c r="H918" t="s">
        <v>4180</v>
      </c>
      <c r="I918">
        <v>20600000</v>
      </c>
      <c r="J918" t="s">
        <v>5943</v>
      </c>
      <c r="K918">
        <v>19900000</v>
      </c>
      <c r="L918">
        <v>21300000</v>
      </c>
      <c r="M918" t="s">
        <v>4175</v>
      </c>
      <c r="N918" t="s">
        <v>4263</v>
      </c>
      <c r="O918">
        <v>87.7</v>
      </c>
      <c r="P918" t="s">
        <v>7059</v>
      </c>
    </row>
    <row r="919" spans="1:16" x14ac:dyDescent="0.3">
      <c r="A919" t="s">
        <v>5969</v>
      </c>
      <c r="B919">
        <v>2024</v>
      </c>
      <c r="C919" t="s">
        <v>199</v>
      </c>
      <c r="D919" t="s">
        <v>5654</v>
      </c>
      <c r="E919" t="s">
        <v>5771</v>
      </c>
      <c r="F919" t="s">
        <v>173</v>
      </c>
      <c r="G919">
        <v>20000</v>
      </c>
      <c r="H919" t="s">
        <v>4180</v>
      </c>
      <c r="I919">
        <v>18400000</v>
      </c>
      <c r="J919" t="s">
        <v>5943</v>
      </c>
      <c r="K919">
        <v>17800000</v>
      </c>
      <c r="L919">
        <v>19100000</v>
      </c>
      <c r="M919">
        <v>32</v>
      </c>
      <c r="N919" t="s">
        <v>4192</v>
      </c>
      <c r="O919">
        <v>76.7</v>
      </c>
      <c r="P919" t="s">
        <v>7060</v>
      </c>
    </row>
    <row r="920" spans="1:16" x14ac:dyDescent="0.3">
      <c r="A920" t="s">
        <v>5970</v>
      </c>
      <c r="B920">
        <v>2019</v>
      </c>
      <c r="C920" t="s">
        <v>4184</v>
      </c>
      <c r="D920" t="s">
        <v>4377</v>
      </c>
      <c r="E920" t="s">
        <v>4378</v>
      </c>
      <c r="F920" t="s">
        <v>143</v>
      </c>
      <c r="G920">
        <v>122000</v>
      </c>
      <c r="H920" t="s">
        <v>4180</v>
      </c>
      <c r="I920">
        <v>16900000</v>
      </c>
      <c r="J920" t="s">
        <v>5943</v>
      </c>
      <c r="K920">
        <v>16300000</v>
      </c>
      <c r="L920">
        <v>17600000</v>
      </c>
      <c r="M920">
        <v>6</v>
      </c>
      <c r="N920" t="s">
        <v>4257</v>
      </c>
      <c r="O920">
        <v>77.2</v>
      </c>
      <c r="P920" t="s">
        <v>7061</v>
      </c>
    </row>
    <row r="921" spans="1:16" x14ac:dyDescent="0.3">
      <c r="A921" t="s">
        <v>5372</v>
      </c>
      <c r="B921">
        <v>2023</v>
      </c>
      <c r="C921" t="s">
        <v>62</v>
      </c>
      <c r="D921" t="s">
        <v>4207</v>
      </c>
      <c r="E921" t="s">
        <v>5666</v>
      </c>
      <c r="F921" t="s">
        <v>43</v>
      </c>
      <c r="G921">
        <v>44600</v>
      </c>
      <c r="H921" t="s">
        <v>4180</v>
      </c>
      <c r="I921">
        <v>21000000</v>
      </c>
      <c r="J921" t="s">
        <v>5943</v>
      </c>
      <c r="K921">
        <v>20300000</v>
      </c>
      <c r="L921">
        <v>21800000</v>
      </c>
      <c r="M921">
        <v>12</v>
      </c>
      <c r="N921" t="s">
        <v>4272</v>
      </c>
      <c r="O921">
        <v>69.400000000000006</v>
      </c>
      <c r="P921" t="s">
        <v>7062</v>
      </c>
    </row>
    <row r="922" spans="1:16" x14ac:dyDescent="0.3">
      <c r="A922" t="s">
        <v>5311</v>
      </c>
      <c r="B922">
        <v>2021</v>
      </c>
      <c r="C922" t="s">
        <v>4031</v>
      </c>
      <c r="D922" t="s">
        <v>5971</v>
      </c>
      <c r="E922" t="s">
        <v>5809</v>
      </c>
      <c r="F922" t="s">
        <v>43</v>
      </c>
      <c r="G922">
        <v>47000</v>
      </c>
      <c r="H922" t="s">
        <v>4180</v>
      </c>
      <c r="I922">
        <v>11200000</v>
      </c>
      <c r="J922" t="s">
        <v>5943</v>
      </c>
      <c r="K922">
        <v>10600000</v>
      </c>
      <c r="L922">
        <v>11700000</v>
      </c>
      <c r="M922">
        <v>4</v>
      </c>
      <c r="N922" t="s">
        <v>4219</v>
      </c>
      <c r="O922">
        <v>86.9</v>
      </c>
      <c r="P922" t="s">
        <v>7063</v>
      </c>
    </row>
    <row r="923" spans="1:16" x14ac:dyDescent="0.3">
      <c r="A923" t="s">
        <v>5972</v>
      </c>
      <c r="B923">
        <v>2016</v>
      </c>
      <c r="C923" t="s">
        <v>5327</v>
      </c>
      <c r="D923" t="s">
        <v>5973</v>
      </c>
      <c r="E923" t="s">
        <v>5974</v>
      </c>
      <c r="F923" t="s">
        <v>94</v>
      </c>
      <c r="G923">
        <v>118000</v>
      </c>
      <c r="H923" t="s">
        <v>4180</v>
      </c>
      <c r="I923">
        <v>4510000</v>
      </c>
      <c r="J923" t="s">
        <v>5943</v>
      </c>
      <c r="K923">
        <v>4220000</v>
      </c>
      <c r="L923">
        <v>4810000</v>
      </c>
      <c r="M923">
        <v>6</v>
      </c>
      <c r="N923" t="s">
        <v>4583</v>
      </c>
      <c r="O923">
        <v>71.7</v>
      </c>
      <c r="P923" t="s">
        <v>7064</v>
      </c>
    </row>
    <row r="924" spans="1:16" x14ac:dyDescent="0.3">
      <c r="A924" t="s">
        <v>5975</v>
      </c>
      <c r="B924">
        <v>2022</v>
      </c>
      <c r="C924" t="s">
        <v>188</v>
      </c>
      <c r="D924" t="s">
        <v>4614</v>
      </c>
      <c r="E924" t="s">
        <v>5976</v>
      </c>
      <c r="F924" t="s">
        <v>60</v>
      </c>
      <c r="G924">
        <v>40200</v>
      </c>
      <c r="H924" t="s">
        <v>4180</v>
      </c>
      <c r="I924">
        <v>8500000</v>
      </c>
      <c r="J924" t="s">
        <v>5943</v>
      </c>
      <c r="K924">
        <v>8200000</v>
      </c>
      <c r="L924">
        <v>8800000</v>
      </c>
      <c r="M924">
        <v>5</v>
      </c>
      <c r="N924" t="s">
        <v>4649</v>
      </c>
      <c r="O924">
        <v>81</v>
      </c>
      <c r="P924" t="s">
        <v>7065</v>
      </c>
    </row>
    <row r="925" spans="1:16" x14ac:dyDescent="0.3">
      <c r="A925" t="s">
        <v>5375</v>
      </c>
      <c r="B925">
        <v>2025</v>
      </c>
      <c r="C925" t="s">
        <v>199</v>
      </c>
      <c r="D925" t="s">
        <v>4988</v>
      </c>
      <c r="E925" t="s">
        <v>5968</v>
      </c>
      <c r="F925" t="s">
        <v>4172</v>
      </c>
      <c r="G925">
        <v>11200</v>
      </c>
      <c r="H925" t="s">
        <v>4180</v>
      </c>
      <c r="I925">
        <v>20600000</v>
      </c>
      <c r="J925" t="s">
        <v>5943</v>
      </c>
      <c r="K925">
        <v>19900000</v>
      </c>
      <c r="L925">
        <v>21300000</v>
      </c>
      <c r="M925" t="s">
        <v>4175</v>
      </c>
      <c r="N925" t="s">
        <v>4263</v>
      </c>
      <c r="O925">
        <v>87.7</v>
      </c>
      <c r="P925" t="s">
        <v>7066</v>
      </c>
    </row>
    <row r="926" spans="1:16" x14ac:dyDescent="0.3">
      <c r="A926" t="s">
        <v>4172</v>
      </c>
      <c r="B926">
        <v>2020</v>
      </c>
      <c r="C926" t="s">
        <v>250</v>
      </c>
      <c r="D926">
        <v>3</v>
      </c>
      <c r="E926" t="s">
        <v>7067</v>
      </c>
      <c r="F926" t="s">
        <v>4172</v>
      </c>
      <c r="G926">
        <v>34000</v>
      </c>
      <c r="H926" t="s">
        <v>4180</v>
      </c>
      <c r="I926">
        <v>14300000</v>
      </c>
      <c r="J926" t="s">
        <v>5943</v>
      </c>
      <c r="K926">
        <v>13500000</v>
      </c>
      <c r="L926">
        <v>15100000</v>
      </c>
      <c r="M926">
        <v>9</v>
      </c>
      <c r="N926" t="s">
        <v>4257</v>
      </c>
      <c r="O926">
        <v>95</v>
      </c>
      <c r="P926" t="s">
        <v>7068</v>
      </c>
    </row>
    <row r="927" spans="1:16" x14ac:dyDescent="0.3">
      <c r="A927" t="s">
        <v>5977</v>
      </c>
      <c r="B927">
        <v>2021</v>
      </c>
      <c r="C927" t="s">
        <v>89</v>
      </c>
      <c r="D927" t="s">
        <v>5207</v>
      </c>
      <c r="E927" t="s">
        <v>5978</v>
      </c>
      <c r="F927" t="s">
        <v>43</v>
      </c>
      <c r="G927">
        <v>91200</v>
      </c>
      <c r="H927" t="s">
        <v>4180</v>
      </c>
      <c r="I927">
        <v>7710000</v>
      </c>
      <c r="J927" t="s">
        <v>5943</v>
      </c>
      <c r="K927">
        <v>7420000</v>
      </c>
      <c r="L927">
        <v>7990000</v>
      </c>
      <c r="M927">
        <v>4</v>
      </c>
      <c r="N927" t="s">
        <v>4245</v>
      </c>
      <c r="O927">
        <v>64.8</v>
      </c>
      <c r="P927" t="s">
        <v>7069</v>
      </c>
    </row>
    <row r="928" spans="1:16" x14ac:dyDescent="0.3">
      <c r="A928" t="s">
        <v>5458</v>
      </c>
      <c r="B928">
        <v>2021</v>
      </c>
      <c r="C928" t="s">
        <v>4184</v>
      </c>
      <c r="D928" t="s">
        <v>4303</v>
      </c>
      <c r="E928" t="s">
        <v>5979</v>
      </c>
      <c r="F928" t="s">
        <v>43</v>
      </c>
      <c r="G928">
        <v>120000</v>
      </c>
      <c r="H928" t="s">
        <v>4180</v>
      </c>
      <c r="I928">
        <v>13400000</v>
      </c>
      <c r="J928" t="s">
        <v>5943</v>
      </c>
      <c r="K928">
        <v>12900000</v>
      </c>
      <c r="L928">
        <v>13900000</v>
      </c>
      <c r="M928">
        <v>33</v>
      </c>
      <c r="N928" t="s">
        <v>4192</v>
      </c>
      <c r="O928">
        <v>85.4</v>
      </c>
      <c r="P928" t="s">
        <v>7070</v>
      </c>
    </row>
    <row r="929" spans="1:16" x14ac:dyDescent="0.3">
      <c r="A929" t="s">
        <v>5365</v>
      </c>
      <c r="B929">
        <v>2024</v>
      </c>
      <c r="C929" t="s">
        <v>45</v>
      </c>
      <c r="D929" t="s">
        <v>4886</v>
      </c>
      <c r="E929" t="s">
        <v>5903</v>
      </c>
      <c r="F929" t="s">
        <v>94</v>
      </c>
      <c r="G929">
        <v>43200</v>
      </c>
      <c r="H929" t="s">
        <v>4180</v>
      </c>
      <c r="I929">
        <v>16700000</v>
      </c>
      <c r="J929" t="s">
        <v>5943</v>
      </c>
      <c r="K929">
        <v>16100000</v>
      </c>
      <c r="L929">
        <v>17300000</v>
      </c>
      <c r="M929">
        <v>11</v>
      </c>
      <c r="N929" t="s">
        <v>4192</v>
      </c>
      <c r="O929">
        <v>77.900000000000006</v>
      </c>
      <c r="P929" t="s">
        <v>7071</v>
      </c>
    </row>
    <row r="930" spans="1:16" x14ac:dyDescent="0.3">
      <c r="A930" t="s">
        <v>5980</v>
      </c>
      <c r="B930">
        <v>2017</v>
      </c>
      <c r="C930" t="s">
        <v>4184</v>
      </c>
      <c r="D930" t="s">
        <v>5981</v>
      </c>
      <c r="E930" t="s">
        <v>5982</v>
      </c>
      <c r="F930" t="s">
        <v>161</v>
      </c>
      <c r="G930">
        <v>40000</v>
      </c>
      <c r="H930" t="s">
        <v>4180</v>
      </c>
      <c r="I930">
        <v>7170000</v>
      </c>
      <c r="J930" t="s">
        <v>5943</v>
      </c>
      <c r="K930">
        <v>6650000</v>
      </c>
      <c r="L930">
        <v>7690000</v>
      </c>
      <c r="M930" t="s">
        <v>4175</v>
      </c>
      <c r="N930" t="s">
        <v>4200</v>
      </c>
      <c r="O930">
        <v>70.400000000000006</v>
      </c>
      <c r="P930" t="s">
        <v>7072</v>
      </c>
    </row>
    <row r="931" spans="1:16" x14ac:dyDescent="0.3">
      <c r="A931" t="s">
        <v>5983</v>
      </c>
      <c r="B931">
        <v>2024</v>
      </c>
      <c r="C931" t="s">
        <v>250</v>
      </c>
      <c r="D931" t="s">
        <v>4319</v>
      </c>
      <c r="E931" t="s">
        <v>5984</v>
      </c>
      <c r="F931" t="s">
        <v>161</v>
      </c>
      <c r="G931">
        <v>26000</v>
      </c>
      <c r="H931" t="s">
        <v>4180</v>
      </c>
      <c r="I931">
        <v>20300000</v>
      </c>
      <c r="J931" t="s">
        <v>5943</v>
      </c>
      <c r="K931">
        <v>19600000</v>
      </c>
      <c r="L931">
        <v>21000000</v>
      </c>
      <c r="M931" t="s">
        <v>4175</v>
      </c>
      <c r="N931" t="s">
        <v>4263</v>
      </c>
      <c r="O931">
        <v>90.3</v>
      </c>
      <c r="P931" t="s">
        <v>7073</v>
      </c>
    </row>
    <row r="932" spans="1:16" x14ac:dyDescent="0.3">
      <c r="A932" t="s">
        <v>290</v>
      </c>
      <c r="B932">
        <v>2023</v>
      </c>
      <c r="C932" t="s">
        <v>62</v>
      </c>
      <c r="D932" t="s">
        <v>4207</v>
      </c>
      <c r="E932" t="s">
        <v>4387</v>
      </c>
      <c r="F932" t="s">
        <v>60</v>
      </c>
      <c r="G932">
        <v>25000</v>
      </c>
      <c r="H932" t="s">
        <v>4180</v>
      </c>
      <c r="I932">
        <v>18200000</v>
      </c>
      <c r="J932" t="s">
        <v>5943</v>
      </c>
      <c r="K932">
        <v>17600000</v>
      </c>
      <c r="L932">
        <v>18900000</v>
      </c>
      <c r="M932">
        <v>24</v>
      </c>
      <c r="N932" t="s">
        <v>4260</v>
      </c>
      <c r="O932">
        <v>71.7</v>
      </c>
      <c r="P932" t="s">
        <v>8454</v>
      </c>
    </row>
    <row r="933" spans="1:16" x14ac:dyDescent="0.3">
      <c r="A933" t="s">
        <v>203</v>
      </c>
      <c r="B933">
        <v>2025</v>
      </c>
      <c r="C933" t="s">
        <v>163</v>
      </c>
      <c r="D933">
        <v>7</v>
      </c>
      <c r="E933" t="s">
        <v>4277</v>
      </c>
      <c r="F933" t="s">
        <v>4172</v>
      </c>
      <c r="G933">
        <v>6119</v>
      </c>
      <c r="H933" t="s">
        <v>4180</v>
      </c>
      <c r="I933">
        <v>17500000</v>
      </c>
      <c r="J933" t="s">
        <v>5943</v>
      </c>
      <c r="K933">
        <v>16900000</v>
      </c>
      <c r="L933">
        <v>18100000</v>
      </c>
      <c r="M933">
        <v>4</v>
      </c>
      <c r="N933" t="s">
        <v>4290</v>
      </c>
      <c r="O933">
        <v>89</v>
      </c>
      <c r="P933" t="s">
        <v>8455</v>
      </c>
    </row>
    <row r="934" spans="1:16" x14ac:dyDescent="0.3">
      <c r="A934" t="s">
        <v>311</v>
      </c>
      <c r="B934">
        <v>2024</v>
      </c>
      <c r="C934" t="s">
        <v>36</v>
      </c>
      <c r="D934" t="s">
        <v>4372</v>
      </c>
      <c r="E934" t="s">
        <v>4373</v>
      </c>
      <c r="F934" t="s">
        <v>173</v>
      </c>
      <c r="G934">
        <v>16000</v>
      </c>
      <c r="H934" t="s">
        <v>4180</v>
      </c>
      <c r="I934">
        <v>13800000</v>
      </c>
      <c r="J934" t="s">
        <v>5943</v>
      </c>
      <c r="K934">
        <v>13300000</v>
      </c>
      <c r="L934">
        <v>14300000</v>
      </c>
      <c r="M934">
        <v>21</v>
      </c>
      <c r="N934" t="s">
        <v>4263</v>
      </c>
      <c r="O934">
        <v>86.3</v>
      </c>
      <c r="P934" t="s">
        <v>8456</v>
      </c>
    </row>
    <row r="935" spans="1:16" x14ac:dyDescent="0.3">
      <c r="A935" t="s">
        <v>442</v>
      </c>
      <c r="B935">
        <v>2023</v>
      </c>
      <c r="C935" t="s">
        <v>24</v>
      </c>
      <c r="D935" t="s">
        <v>4572</v>
      </c>
      <c r="E935" t="s">
        <v>8457</v>
      </c>
      <c r="F935" t="s">
        <v>143</v>
      </c>
      <c r="G935">
        <v>97500</v>
      </c>
      <c r="H935" t="s">
        <v>4180</v>
      </c>
      <c r="I935">
        <v>18600000</v>
      </c>
      <c r="J935" t="s">
        <v>5943</v>
      </c>
      <c r="K935">
        <v>17900000</v>
      </c>
      <c r="L935">
        <v>19400000</v>
      </c>
      <c r="M935">
        <v>11</v>
      </c>
      <c r="N935" t="s">
        <v>4280</v>
      </c>
      <c r="O935">
        <v>63.3</v>
      </c>
      <c r="P935" t="s">
        <v>8458</v>
      </c>
    </row>
    <row r="936" spans="1:16" x14ac:dyDescent="0.3">
      <c r="A936" t="s">
        <v>29</v>
      </c>
      <c r="B936">
        <v>2025</v>
      </c>
      <c r="C936" t="s">
        <v>24</v>
      </c>
      <c r="D936" t="s">
        <v>5640</v>
      </c>
      <c r="E936" t="s">
        <v>5641</v>
      </c>
      <c r="F936" t="s">
        <v>4172</v>
      </c>
      <c r="G936">
        <v>9972</v>
      </c>
      <c r="H936" t="s">
        <v>4180</v>
      </c>
      <c r="I936">
        <v>50000000</v>
      </c>
      <c r="J936" t="s">
        <v>5943</v>
      </c>
      <c r="K936">
        <v>48300000</v>
      </c>
      <c r="L936">
        <v>52000000</v>
      </c>
      <c r="M936">
        <v>4</v>
      </c>
      <c r="N936" t="s">
        <v>7032</v>
      </c>
      <c r="O936">
        <v>82.5</v>
      </c>
      <c r="P936" t="s">
        <v>8459</v>
      </c>
    </row>
    <row r="937" spans="1:16" x14ac:dyDescent="0.3">
      <c r="A937" t="s">
        <v>103</v>
      </c>
      <c r="B937">
        <v>2019</v>
      </c>
      <c r="C937" t="s">
        <v>36</v>
      </c>
      <c r="D937" t="s">
        <v>4427</v>
      </c>
      <c r="E937" t="s">
        <v>4428</v>
      </c>
      <c r="F937" t="s">
        <v>173</v>
      </c>
      <c r="G937">
        <v>67000</v>
      </c>
      <c r="H937" t="s">
        <v>4173</v>
      </c>
      <c r="I937">
        <v>7140000</v>
      </c>
      <c r="J937" t="s">
        <v>5943</v>
      </c>
      <c r="K937">
        <v>6900000</v>
      </c>
      <c r="L937">
        <v>7390000</v>
      </c>
      <c r="M937">
        <v>6</v>
      </c>
      <c r="N937" t="s">
        <v>4425</v>
      </c>
      <c r="O937">
        <v>91.7</v>
      </c>
      <c r="P937" t="s">
        <v>8460</v>
      </c>
    </row>
    <row r="938" spans="1:16" x14ac:dyDescent="0.3">
      <c r="A938" t="s">
        <v>5491</v>
      </c>
      <c r="B938">
        <v>2023</v>
      </c>
      <c r="C938" t="s">
        <v>182</v>
      </c>
      <c r="D938" t="s">
        <v>5985</v>
      </c>
      <c r="E938" t="s">
        <v>5986</v>
      </c>
      <c r="F938" t="s">
        <v>94</v>
      </c>
      <c r="G938">
        <v>48400</v>
      </c>
      <c r="H938" t="s">
        <v>4173</v>
      </c>
      <c r="I938">
        <v>25800000</v>
      </c>
      <c r="J938" t="s">
        <v>5987</v>
      </c>
      <c r="K938">
        <v>24100000</v>
      </c>
      <c r="L938">
        <v>27600000</v>
      </c>
      <c r="M938">
        <v>3</v>
      </c>
      <c r="N938" t="s">
        <v>4347</v>
      </c>
      <c r="O938">
        <v>70.7</v>
      </c>
      <c r="P938" t="s">
        <v>7074</v>
      </c>
    </row>
    <row r="939" spans="1:16" x14ac:dyDescent="0.3">
      <c r="A939" t="s">
        <v>4132</v>
      </c>
      <c r="B939">
        <v>2023</v>
      </c>
      <c r="C939" t="s">
        <v>137</v>
      </c>
      <c r="D939" t="s">
        <v>5109</v>
      </c>
      <c r="E939" t="s">
        <v>4746</v>
      </c>
      <c r="F939" t="s">
        <v>43</v>
      </c>
      <c r="G939">
        <v>18000</v>
      </c>
      <c r="H939" t="s">
        <v>4180</v>
      </c>
      <c r="I939">
        <v>21600000</v>
      </c>
      <c r="J939" t="s">
        <v>5987</v>
      </c>
      <c r="K939">
        <v>20800000</v>
      </c>
      <c r="L939">
        <v>22400000</v>
      </c>
      <c r="M939">
        <v>17</v>
      </c>
      <c r="N939" t="s">
        <v>4260</v>
      </c>
      <c r="O939">
        <v>77.2</v>
      </c>
      <c r="P939" t="s">
        <v>7075</v>
      </c>
    </row>
    <row r="940" spans="1:16" x14ac:dyDescent="0.3">
      <c r="A940" t="s">
        <v>5348</v>
      </c>
      <c r="B940">
        <v>2024</v>
      </c>
      <c r="C940" t="s">
        <v>62</v>
      </c>
      <c r="D940" t="s">
        <v>5988</v>
      </c>
      <c r="E940" t="s">
        <v>5989</v>
      </c>
      <c r="F940" t="s">
        <v>4172</v>
      </c>
      <c r="G940">
        <v>10000</v>
      </c>
      <c r="H940" t="s">
        <v>4180</v>
      </c>
      <c r="I940">
        <v>23400000</v>
      </c>
      <c r="J940" t="s">
        <v>5987</v>
      </c>
      <c r="K940">
        <v>22200000</v>
      </c>
      <c r="L940">
        <v>24700000</v>
      </c>
      <c r="M940" t="s">
        <v>4175</v>
      </c>
      <c r="N940" t="s">
        <v>4439</v>
      </c>
      <c r="O940">
        <v>69.8</v>
      </c>
      <c r="P940" t="s">
        <v>7076</v>
      </c>
    </row>
    <row r="941" spans="1:16" x14ac:dyDescent="0.3">
      <c r="A941" t="s">
        <v>5963</v>
      </c>
      <c r="B941">
        <v>2023</v>
      </c>
      <c r="C941" t="s">
        <v>24</v>
      </c>
      <c r="D941" t="s">
        <v>4658</v>
      </c>
      <c r="E941" t="s">
        <v>5793</v>
      </c>
      <c r="F941" t="s">
        <v>143</v>
      </c>
      <c r="G941">
        <v>28000</v>
      </c>
      <c r="H941" t="s">
        <v>4180</v>
      </c>
      <c r="I941">
        <v>29500000</v>
      </c>
      <c r="J941" t="s">
        <v>5987</v>
      </c>
      <c r="K941">
        <v>28400000</v>
      </c>
      <c r="L941">
        <v>30600000</v>
      </c>
      <c r="M941">
        <v>20</v>
      </c>
      <c r="N941" t="s">
        <v>4204</v>
      </c>
      <c r="O941">
        <v>72.900000000000006</v>
      </c>
      <c r="P941" t="s">
        <v>7077</v>
      </c>
    </row>
    <row r="942" spans="1:16" x14ac:dyDescent="0.3">
      <c r="A942" t="s">
        <v>4172</v>
      </c>
      <c r="B942">
        <v>2026</v>
      </c>
      <c r="C942" t="s">
        <v>36</v>
      </c>
      <c r="D942" t="s">
        <v>7078</v>
      </c>
      <c r="E942" t="s">
        <v>7079</v>
      </c>
      <c r="F942" t="s">
        <v>4172</v>
      </c>
      <c r="G942">
        <v>3000</v>
      </c>
      <c r="H942" t="s">
        <v>4180</v>
      </c>
      <c r="I942">
        <v>18600000</v>
      </c>
      <c r="J942" t="s">
        <v>5987</v>
      </c>
      <c r="K942">
        <v>18000000</v>
      </c>
      <c r="L942">
        <v>19300000</v>
      </c>
      <c r="M942">
        <v>4</v>
      </c>
      <c r="N942" t="s">
        <v>4649</v>
      </c>
      <c r="O942">
        <v>92</v>
      </c>
      <c r="P942" t="s">
        <v>7080</v>
      </c>
    </row>
    <row r="943" spans="1:16" x14ac:dyDescent="0.3">
      <c r="A943" t="s">
        <v>5990</v>
      </c>
      <c r="B943">
        <v>2022</v>
      </c>
      <c r="C943" t="s">
        <v>194</v>
      </c>
      <c r="D943" t="s">
        <v>4323</v>
      </c>
      <c r="E943" t="s">
        <v>5991</v>
      </c>
      <c r="F943" t="s">
        <v>173</v>
      </c>
      <c r="G943">
        <v>100000</v>
      </c>
      <c r="H943" t="s">
        <v>4180</v>
      </c>
      <c r="I943">
        <v>34600000</v>
      </c>
      <c r="J943" t="s">
        <v>5987</v>
      </c>
      <c r="K943">
        <v>32900000</v>
      </c>
      <c r="L943">
        <v>36200000</v>
      </c>
      <c r="M943">
        <v>4</v>
      </c>
      <c r="N943" t="s">
        <v>4734</v>
      </c>
      <c r="O943">
        <v>69.2</v>
      </c>
      <c r="P943" t="s">
        <v>7081</v>
      </c>
    </row>
    <row r="944" spans="1:16" x14ac:dyDescent="0.3">
      <c r="A944" t="s">
        <v>5992</v>
      </c>
      <c r="B944">
        <v>2024</v>
      </c>
      <c r="C944" t="s">
        <v>45</v>
      </c>
      <c r="D944" t="s">
        <v>4886</v>
      </c>
      <c r="E944" t="s">
        <v>5903</v>
      </c>
      <c r="F944" t="s">
        <v>161</v>
      </c>
      <c r="G944">
        <v>94000</v>
      </c>
      <c r="H944" t="s">
        <v>4180</v>
      </c>
      <c r="I944">
        <v>15800000</v>
      </c>
      <c r="J944" t="s">
        <v>5987</v>
      </c>
      <c r="K944">
        <v>15200000</v>
      </c>
      <c r="L944">
        <v>16400000</v>
      </c>
      <c r="M944">
        <v>10</v>
      </c>
      <c r="N944" t="s">
        <v>4187</v>
      </c>
      <c r="O944">
        <v>73.7</v>
      </c>
      <c r="P944" t="s">
        <v>7082</v>
      </c>
    </row>
    <row r="945" spans="1:16" x14ac:dyDescent="0.3">
      <c r="A945" t="s">
        <v>223</v>
      </c>
      <c r="B945">
        <v>2017</v>
      </c>
      <c r="C945" t="s">
        <v>24</v>
      </c>
      <c r="D945" t="s">
        <v>4830</v>
      </c>
      <c r="E945" t="s">
        <v>4504</v>
      </c>
      <c r="F945" t="s">
        <v>94</v>
      </c>
      <c r="G945">
        <v>102000</v>
      </c>
      <c r="H945" t="s">
        <v>4180</v>
      </c>
      <c r="I945">
        <v>15500000</v>
      </c>
      <c r="J945" t="s">
        <v>5987</v>
      </c>
      <c r="K945">
        <v>14300000</v>
      </c>
      <c r="L945">
        <v>16700000</v>
      </c>
      <c r="M945">
        <v>2</v>
      </c>
      <c r="N945" t="s">
        <v>4965</v>
      </c>
      <c r="O945">
        <v>56.6</v>
      </c>
      <c r="P945" t="s">
        <v>7083</v>
      </c>
    </row>
    <row r="946" spans="1:16" x14ac:dyDescent="0.3">
      <c r="A946" t="s">
        <v>4172</v>
      </c>
      <c r="B946">
        <v>2026</v>
      </c>
      <c r="C946" t="s">
        <v>36</v>
      </c>
      <c r="D946" t="s">
        <v>7078</v>
      </c>
      <c r="E946" t="s">
        <v>7079</v>
      </c>
      <c r="F946" t="s">
        <v>4172</v>
      </c>
      <c r="G946">
        <v>3000</v>
      </c>
      <c r="H946" t="s">
        <v>4180</v>
      </c>
      <c r="I946">
        <v>18600000</v>
      </c>
      <c r="J946" t="s">
        <v>5987</v>
      </c>
      <c r="K946">
        <v>18000000</v>
      </c>
      <c r="L946">
        <v>19300000</v>
      </c>
      <c r="M946">
        <v>4</v>
      </c>
      <c r="N946" t="s">
        <v>4649</v>
      </c>
      <c r="O946">
        <v>92</v>
      </c>
      <c r="P946" t="s">
        <v>7084</v>
      </c>
    </row>
    <row r="947" spans="1:16" x14ac:dyDescent="0.3">
      <c r="A947" t="s">
        <v>856</v>
      </c>
      <c r="B947">
        <v>2024</v>
      </c>
      <c r="C947" t="s">
        <v>62</v>
      </c>
      <c r="D947" t="s">
        <v>4250</v>
      </c>
      <c r="E947" t="s">
        <v>4279</v>
      </c>
      <c r="F947" t="s">
        <v>143</v>
      </c>
      <c r="G947">
        <v>22000</v>
      </c>
      <c r="H947" t="s">
        <v>4180</v>
      </c>
      <c r="I947">
        <v>21400000</v>
      </c>
      <c r="J947" t="s">
        <v>5987</v>
      </c>
      <c r="K947">
        <v>20400000</v>
      </c>
      <c r="L947">
        <v>22400000</v>
      </c>
      <c r="M947">
        <v>12</v>
      </c>
      <c r="N947" t="s">
        <v>4388</v>
      </c>
      <c r="O947">
        <v>66.900000000000006</v>
      </c>
      <c r="P947" t="s">
        <v>7085</v>
      </c>
    </row>
    <row r="948" spans="1:16" x14ac:dyDescent="0.3">
      <c r="A948" t="s">
        <v>5993</v>
      </c>
      <c r="B948">
        <v>2025</v>
      </c>
      <c r="C948" t="s">
        <v>4216</v>
      </c>
      <c r="D948" t="s">
        <v>4217</v>
      </c>
      <c r="E948" t="s">
        <v>5994</v>
      </c>
      <c r="F948" t="s">
        <v>4172</v>
      </c>
      <c r="G948">
        <v>27600</v>
      </c>
      <c r="H948" t="s">
        <v>4180</v>
      </c>
      <c r="I948">
        <v>15300000</v>
      </c>
      <c r="J948" t="s">
        <v>5987</v>
      </c>
      <c r="K948">
        <v>14800000</v>
      </c>
      <c r="L948">
        <v>15800000</v>
      </c>
      <c r="M948">
        <v>3</v>
      </c>
      <c r="N948" t="s">
        <v>4192</v>
      </c>
      <c r="O948">
        <v>95</v>
      </c>
      <c r="P948" t="s">
        <v>7086</v>
      </c>
    </row>
    <row r="949" spans="1:16" x14ac:dyDescent="0.3">
      <c r="A949" t="s">
        <v>5331</v>
      </c>
      <c r="B949">
        <v>2026</v>
      </c>
      <c r="C949" t="s">
        <v>201</v>
      </c>
      <c r="D949" t="s">
        <v>5995</v>
      </c>
      <c r="E949" t="s">
        <v>5996</v>
      </c>
      <c r="F949" t="s">
        <v>4172</v>
      </c>
      <c r="G949">
        <v>456</v>
      </c>
      <c r="H949" t="s">
        <v>4180</v>
      </c>
      <c r="I949">
        <v>19500000</v>
      </c>
      <c r="J949" t="s">
        <v>5987</v>
      </c>
      <c r="K949">
        <v>18000000</v>
      </c>
      <c r="L949">
        <v>20900000</v>
      </c>
      <c r="M949" t="s">
        <v>4175</v>
      </c>
      <c r="N949" t="s">
        <v>4187</v>
      </c>
      <c r="O949">
        <v>92.9</v>
      </c>
      <c r="P949" t="s">
        <v>7087</v>
      </c>
    </row>
    <row r="950" spans="1:16" x14ac:dyDescent="0.3">
      <c r="A950" t="s">
        <v>5330</v>
      </c>
      <c r="B950">
        <v>2026</v>
      </c>
      <c r="C950" t="s">
        <v>201</v>
      </c>
      <c r="D950" t="s">
        <v>4669</v>
      </c>
      <c r="E950" t="s">
        <v>4740</v>
      </c>
      <c r="F950" t="s">
        <v>4172</v>
      </c>
      <c r="G950">
        <v>2137</v>
      </c>
      <c r="H950" t="s">
        <v>4180</v>
      </c>
      <c r="I950">
        <v>15700000</v>
      </c>
      <c r="J950" t="s">
        <v>5987</v>
      </c>
      <c r="K950">
        <v>15200000</v>
      </c>
      <c r="L950">
        <v>16300000</v>
      </c>
      <c r="M950" t="s">
        <v>4175</v>
      </c>
      <c r="N950" t="s">
        <v>4219</v>
      </c>
      <c r="O950">
        <v>92.4</v>
      </c>
      <c r="P950" t="s">
        <v>7088</v>
      </c>
    </row>
    <row r="951" spans="1:16" x14ac:dyDescent="0.3">
      <c r="A951" t="s">
        <v>4172</v>
      </c>
      <c r="B951">
        <v>2026</v>
      </c>
      <c r="C951" t="s">
        <v>163</v>
      </c>
      <c r="D951">
        <v>5</v>
      </c>
      <c r="E951" t="s">
        <v>7089</v>
      </c>
      <c r="F951" t="s">
        <v>4172</v>
      </c>
      <c r="G951">
        <v>11145</v>
      </c>
      <c r="H951" t="s">
        <v>4180</v>
      </c>
      <c r="I951">
        <v>16300000</v>
      </c>
      <c r="J951" t="s">
        <v>5987</v>
      </c>
      <c r="K951">
        <v>15600000</v>
      </c>
      <c r="L951">
        <v>16900000</v>
      </c>
      <c r="M951" t="s">
        <v>4175</v>
      </c>
      <c r="N951" t="s">
        <v>4342</v>
      </c>
      <c r="O951">
        <v>90.6</v>
      </c>
      <c r="P951" t="s">
        <v>7090</v>
      </c>
    </row>
    <row r="952" spans="1:16" x14ac:dyDescent="0.3">
      <c r="A952" t="s">
        <v>5997</v>
      </c>
      <c r="B952">
        <v>2026</v>
      </c>
      <c r="C952" t="s">
        <v>163</v>
      </c>
      <c r="D952">
        <v>7</v>
      </c>
      <c r="E952" t="s">
        <v>5998</v>
      </c>
      <c r="F952" t="s">
        <v>4172</v>
      </c>
      <c r="G952">
        <v>5000</v>
      </c>
      <c r="H952" t="s">
        <v>4180</v>
      </c>
      <c r="I952">
        <v>24500000</v>
      </c>
      <c r="J952" t="s">
        <v>5987</v>
      </c>
      <c r="K952">
        <v>23600000</v>
      </c>
      <c r="L952">
        <v>25300000</v>
      </c>
      <c r="M952" t="s">
        <v>4175</v>
      </c>
      <c r="N952" t="s">
        <v>4734</v>
      </c>
      <c r="O952">
        <v>90.8</v>
      </c>
      <c r="P952" t="s">
        <v>7091</v>
      </c>
    </row>
    <row r="953" spans="1:16" x14ac:dyDescent="0.3">
      <c r="A953" t="s">
        <v>3056</v>
      </c>
      <c r="B953">
        <v>2020</v>
      </c>
      <c r="C953" t="s">
        <v>36</v>
      </c>
      <c r="D953" t="s">
        <v>5999</v>
      </c>
      <c r="E953" t="s">
        <v>4401</v>
      </c>
      <c r="F953" t="s">
        <v>143</v>
      </c>
      <c r="G953">
        <v>47600</v>
      </c>
      <c r="H953" t="s">
        <v>4180</v>
      </c>
      <c r="I953">
        <v>7420000</v>
      </c>
      <c r="J953" t="s">
        <v>5987</v>
      </c>
      <c r="K953">
        <v>7170000</v>
      </c>
      <c r="L953">
        <v>7680000</v>
      </c>
      <c r="M953">
        <v>2</v>
      </c>
      <c r="N953" t="s">
        <v>4508</v>
      </c>
      <c r="O953">
        <v>87.4</v>
      </c>
      <c r="P953" t="s">
        <v>7092</v>
      </c>
    </row>
    <row r="954" spans="1:16" x14ac:dyDescent="0.3">
      <c r="A954" t="s">
        <v>6000</v>
      </c>
      <c r="B954">
        <v>2020</v>
      </c>
      <c r="C954" t="s">
        <v>250</v>
      </c>
      <c r="D954" t="s">
        <v>6001</v>
      </c>
      <c r="E954" t="s">
        <v>6002</v>
      </c>
      <c r="F954" t="s">
        <v>43</v>
      </c>
      <c r="G954">
        <v>66000</v>
      </c>
      <c r="H954" t="s">
        <v>4180</v>
      </c>
      <c r="I954">
        <v>16700000</v>
      </c>
      <c r="J954" t="s">
        <v>5987</v>
      </c>
      <c r="K954">
        <v>15700000</v>
      </c>
      <c r="L954">
        <v>17700000</v>
      </c>
      <c r="M954">
        <v>2</v>
      </c>
      <c r="N954" t="s">
        <v>4263</v>
      </c>
      <c r="O954">
        <v>95</v>
      </c>
      <c r="P954" t="s">
        <v>7093</v>
      </c>
    </row>
    <row r="955" spans="1:16" x14ac:dyDescent="0.3">
      <c r="A955" t="s">
        <v>5377</v>
      </c>
      <c r="B955">
        <v>2020</v>
      </c>
      <c r="C955" t="s">
        <v>24</v>
      </c>
      <c r="D955" t="s">
        <v>5053</v>
      </c>
      <c r="E955" t="s">
        <v>6003</v>
      </c>
      <c r="F955" t="s">
        <v>43</v>
      </c>
      <c r="G955">
        <v>84600</v>
      </c>
      <c r="H955" t="s">
        <v>4180</v>
      </c>
      <c r="I955">
        <v>25300000</v>
      </c>
      <c r="J955" t="s">
        <v>5987</v>
      </c>
      <c r="K955">
        <v>24200000</v>
      </c>
      <c r="L955">
        <v>26400000</v>
      </c>
      <c r="M955">
        <v>5</v>
      </c>
      <c r="N955" t="s">
        <v>4204</v>
      </c>
      <c r="O955">
        <v>69.7</v>
      </c>
      <c r="P955" t="s">
        <v>7094</v>
      </c>
    </row>
    <row r="956" spans="1:16" x14ac:dyDescent="0.3">
      <c r="A956" t="s">
        <v>6004</v>
      </c>
      <c r="B956">
        <v>2018</v>
      </c>
      <c r="C956" t="s">
        <v>62</v>
      </c>
      <c r="D956">
        <v>2008</v>
      </c>
      <c r="E956" t="s">
        <v>6005</v>
      </c>
      <c r="F956" t="s">
        <v>60</v>
      </c>
      <c r="G956">
        <v>60000</v>
      </c>
      <c r="H956" t="s">
        <v>4180</v>
      </c>
      <c r="I956">
        <v>8900000</v>
      </c>
      <c r="J956" t="s">
        <v>5987</v>
      </c>
      <c r="K956">
        <v>8200000</v>
      </c>
      <c r="L956">
        <v>9500000</v>
      </c>
      <c r="M956">
        <v>7</v>
      </c>
      <c r="N956" t="s">
        <v>4192</v>
      </c>
      <c r="O956">
        <v>68.5</v>
      </c>
      <c r="P956" t="s">
        <v>7095</v>
      </c>
    </row>
    <row r="957" spans="1:16" x14ac:dyDescent="0.3">
      <c r="A957" t="s">
        <v>5347</v>
      </c>
      <c r="B957">
        <v>2025</v>
      </c>
      <c r="C957" t="s">
        <v>24</v>
      </c>
      <c r="D957" t="s">
        <v>4405</v>
      </c>
      <c r="E957" t="s">
        <v>5060</v>
      </c>
      <c r="F957" t="s">
        <v>4172</v>
      </c>
      <c r="G957">
        <v>28620</v>
      </c>
      <c r="H957" t="s">
        <v>4180</v>
      </c>
      <c r="I957">
        <v>30600000</v>
      </c>
      <c r="J957" t="s">
        <v>5987</v>
      </c>
      <c r="K957">
        <v>29500000</v>
      </c>
      <c r="L957">
        <v>31800000</v>
      </c>
      <c r="M957">
        <v>15</v>
      </c>
      <c r="N957" t="s">
        <v>4342</v>
      </c>
      <c r="O957">
        <v>74.900000000000006</v>
      </c>
      <c r="P957" t="s">
        <v>7096</v>
      </c>
    </row>
    <row r="958" spans="1:16" x14ac:dyDescent="0.3">
      <c r="A958" t="s">
        <v>243</v>
      </c>
      <c r="B958">
        <v>2023</v>
      </c>
      <c r="C958" t="s">
        <v>62</v>
      </c>
      <c r="D958" t="s">
        <v>4446</v>
      </c>
      <c r="E958" t="s">
        <v>7097</v>
      </c>
      <c r="F958" t="s">
        <v>143</v>
      </c>
      <c r="G958">
        <v>55880</v>
      </c>
      <c r="H958" t="s">
        <v>4180</v>
      </c>
      <c r="I958">
        <v>18200000</v>
      </c>
      <c r="J958" t="s">
        <v>5987</v>
      </c>
      <c r="K958">
        <v>17500000</v>
      </c>
      <c r="L958">
        <v>18900000</v>
      </c>
      <c r="M958">
        <v>10</v>
      </c>
      <c r="N958" t="s">
        <v>4257</v>
      </c>
      <c r="O958">
        <v>52</v>
      </c>
      <c r="P958" t="s">
        <v>7098</v>
      </c>
    </row>
    <row r="959" spans="1:16" x14ac:dyDescent="0.3">
      <c r="A959" t="s">
        <v>6006</v>
      </c>
      <c r="B959">
        <v>2021</v>
      </c>
      <c r="C959" t="s">
        <v>62</v>
      </c>
      <c r="D959">
        <v>3008</v>
      </c>
      <c r="E959" t="s">
        <v>6007</v>
      </c>
      <c r="F959" t="s">
        <v>143</v>
      </c>
      <c r="G959">
        <v>65000</v>
      </c>
      <c r="H959" t="s">
        <v>4180</v>
      </c>
      <c r="I959">
        <v>16200000</v>
      </c>
      <c r="J959" t="s">
        <v>5987</v>
      </c>
      <c r="K959">
        <v>15700000</v>
      </c>
      <c r="L959">
        <v>16800000</v>
      </c>
      <c r="M959">
        <v>12</v>
      </c>
      <c r="N959" t="s">
        <v>4257</v>
      </c>
      <c r="O959">
        <v>72</v>
      </c>
      <c r="P959" t="s">
        <v>7099</v>
      </c>
    </row>
    <row r="960" spans="1:16" x14ac:dyDescent="0.3">
      <c r="A960" t="s">
        <v>6008</v>
      </c>
      <c r="B960">
        <v>2021</v>
      </c>
      <c r="C960" t="s">
        <v>4097</v>
      </c>
      <c r="D960" t="s">
        <v>6009</v>
      </c>
      <c r="E960" t="s">
        <v>6010</v>
      </c>
      <c r="F960" t="s">
        <v>161</v>
      </c>
      <c r="G960">
        <v>30390</v>
      </c>
      <c r="H960" t="s">
        <v>4173</v>
      </c>
      <c r="I960">
        <v>18000000</v>
      </c>
      <c r="J960" t="s">
        <v>5987</v>
      </c>
      <c r="K960">
        <v>17400000</v>
      </c>
      <c r="L960">
        <v>18600000</v>
      </c>
      <c r="M960" t="s">
        <v>4175</v>
      </c>
      <c r="N960" t="s">
        <v>4204</v>
      </c>
      <c r="O960">
        <v>72</v>
      </c>
      <c r="P960" t="s">
        <v>7100</v>
      </c>
    </row>
    <row r="961" spans="1:16" x14ac:dyDescent="0.3">
      <c r="A961" t="s">
        <v>6011</v>
      </c>
      <c r="B961">
        <v>2022</v>
      </c>
      <c r="C961" t="s">
        <v>4091</v>
      </c>
      <c r="D961" t="s">
        <v>4923</v>
      </c>
      <c r="E961" t="s">
        <v>6012</v>
      </c>
      <c r="F961" t="s">
        <v>60</v>
      </c>
      <c r="G961">
        <v>55000</v>
      </c>
      <c r="H961" t="s">
        <v>4180</v>
      </c>
      <c r="I961">
        <v>19600000</v>
      </c>
      <c r="J961" t="s">
        <v>5987</v>
      </c>
      <c r="K961">
        <v>18800000</v>
      </c>
      <c r="L961">
        <v>20300000</v>
      </c>
      <c r="M961">
        <v>32</v>
      </c>
      <c r="N961" t="s">
        <v>4290</v>
      </c>
      <c r="O961">
        <v>85.8</v>
      </c>
      <c r="P961" t="s">
        <v>7101</v>
      </c>
    </row>
    <row r="962" spans="1:16" x14ac:dyDescent="0.3">
      <c r="A962" t="s">
        <v>6011</v>
      </c>
      <c r="B962">
        <v>2022</v>
      </c>
      <c r="C962" t="s">
        <v>4091</v>
      </c>
      <c r="D962" t="s">
        <v>4923</v>
      </c>
      <c r="E962" t="s">
        <v>6012</v>
      </c>
      <c r="F962" t="s">
        <v>60</v>
      </c>
      <c r="G962">
        <v>55000</v>
      </c>
      <c r="H962" t="s">
        <v>4180</v>
      </c>
      <c r="I962">
        <v>19600000</v>
      </c>
      <c r="J962" t="s">
        <v>5987</v>
      </c>
      <c r="K962">
        <v>18800000</v>
      </c>
      <c r="L962">
        <v>20300000</v>
      </c>
      <c r="M962">
        <v>32</v>
      </c>
      <c r="N962" t="s">
        <v>4290</v>
      </c>
      <c r="O962">
        <v>85.8</v>
      </c>
      <c r="P962" t="s">
        <v>7102</v>
      </c>
    </row>
    <row r="963" spans="1:16" x14ac:dyDescent="0.3">
      <c r="A963" t="s">
        <v>6013</v>
      </c>
      <c r="B963">
        <v>2021</v>
      </c>
      <c r="C963" t="s">
        <v>62</v>
      </c>
      <c r="D963">
        <v>5008</v>
      </c>
      <c r="E963" t="s">
        <v>5163</v>
      </c>
      <c r="F963" t="s">
        <v>43</v>
      </c>
      <c r="G963">
        <v>69000</v>
      </c>
      <c r="H963" t="s">
        <v>4180</v>
      </c>
      <c r="I963">
        <v>19400000</v>
      </c>
      <c r="J963" t="s">
        <v>5987</v>
      </c>
      <c r="K963">
        <v>18300000</v>
      </c>
      <c r="L963">
        <v>20500000</v>
      </c>
      <c r="M963">
        <v>3</v>
      </c>
      <c r="N963" t="s">
        <v>4325</v>
      </c>
      <c r="O963">
        <v>73.8</v>
      </c>
      <c r="P963" t="s">
        <v>7103</v>
      </c>
    </row>
    <row r="964" spans="1:16" x14ac:dyDescent="0.3">
      <c r="A964" t="s">
        <v>5354</v>
      </c>
      <c r="B964">
        <v>2023</v>
      </c>
      <c r="C964" t="s">
        <v>137</v>
      </c>
      <c r="D964" t="s">
        <v>4703</v>
      </c>
      <c r="E964" t="s">
        <v>4438</v>
      </c>
      <c r="F964" t="s">
        <v>60</v>
      </c>
      <c r="G964">
        <v>31100</v>
      </c>
      <c r="H964" t="s">
        <v>4180</v>
      </c>
      <c r="I964">
        <v>11600000</v>
      </c>
      <c r="J964" t="s">
        <v>5987</v>
      </c>
      <c r="K964">
        <v>11200000</v>
      </c>
      <c r="L964">
        <v>12000000</v>
      </c>
      <c r="M964">
        <v>11</v>
      </c>
      <c r="N964" t="s">
        <v>4187</v>
      </c>
      <c r="O964">
        <v>86</v>
      </c>
      <c r="P964" t="s">
        <v>7104</v>
      </c>
    </row>
    <row r="965" spans="1:16" x14ac:dyDescent="0.3">
      <c r="A965" t="s">
        <v>6014</v>
      </c>
      <c r="B965">
        <v>2025</v>
      </c>
      <c r="C965" t="s">
        <v>62</v>
      </c>
      <c r="D965" t="s">
        <v>5712</v>
      </c>
      <c r="E965" t="s">
        <v>6015</v>
      </c>
      <c r="F965" t="s">
        <v>4172</v>
      </c>
      <c r="G965">
        <v>2620</v>
      </c>
      <c r="H965" t="s">
        <v>4180</v>
      </c>
      <c r="I965">
        <v>17000000</v>
      </c>
      <c r="J965" t="s">
        <v>5987</v>
      </c>
      <c r="K965">
        <v>16400000</v>
      </c>
      <c r="L965">
        <v>17600000</v>
      </c>
      <c r="M965">
        <v>11</v>
      </c>
      <c r="N965" t="s">
        <v>4263</v>
      </c>
      <c r="O965">
        <v>79.900000000000006</v>
      </c>
      <c r="P965" t="s">
        <v>7105</v>
      </c>
    </row>
    <row r="966" spans="1:16" x14ac:dyDescent="0.3">
      <c r="A966" t="s">
        <v>5580</v>
      </c>
      <c r="B966">
        <v>2019</v>
      </c>
      <c r="C966" t="s">
        <v>250</v>
      </c>
      <c r="D966" t="s">
        <v>6001</v>
      </c>
      <c r="E966" t="s">
        <v>6016</v>
      </c>
      <c r="F966" t="s">
        <v>161</v>
      </c>
      <c r="G966">
        <v>82000</v>
      </c>
      <c r="H966" t="s">
        <v>4180</v>
      </c>
      <c r="I966">
        <v>14700000</v>
      </c>
      <c r="J966" t="s">
        <v>5987</v>
      </c>
      <c r="K966">
        <v>14000000</v>
      </c>
      <c r="L966">
        <v>15400000</v>
      </c>
      <c r="M966" t="s">
        <v>4175</v>
      </c>
      <c r="N966" t="s">
        <v>4213</v>
      </c>
      <c r="O966">
        <v>90.9</v>
      </c>
      <c r="P966" t="s">
        <v>7106</v>
      </c>
    </row>
    <row r="967" spans="1:16" x14ac:dyDescent="0.3">
      <c r="A967" t="s">
        <v>5354</v>
      </c>
      <c r="B967">
        <v>2023</v>
      </c>
      <c r="C967" t="s">
        <v>137</v>
      </c>
      <c r="D967" t="s">
        <v>4703</v>
      </c>
      <c r="E967" t="s">
        <v>4438</v>
      </c>
      <c r="F967" t="s">
        <v>60</v>
      </c>
      <c r="G967">
        <v>31100</v>
      </c>
      <c r="H967" t="s">
        <v>4180</v>
      </c>
      <c r="I967">
        <v>11600000</v>
      </c>
      <c r="J967" t="s">
        <v>5987</v>
      </c>
      <c r="K967">
        <v>11200000</v>
      </c>
      <c r="L967">
        <v>12000000</v>
      </c>
      <c r="M967">
        <v>11</v>
      </c>
      <c r="N967" t="s">
        <v>4187</v>
      </c>
      <c r="O967">
        <v>86</v>
      </c>
      <c r="P967" t="s">
        <v>7107</v>
      </c>
    </row>
    <row r="968" spans="1:16" x14ac:dyDescent="0.3">
      <c r="A968" t="s">
        <v>6017</v>
      </c>
      <c r="B968">
        <v>2018</v>
      </c>
      <c r="C968" t="s">
        <v>4184</v>
      </c>
      <c r="D968" t="s">
        <v>4486</v>
      </c>
      <c r="E968" t="s">
        <v>6018</v>
      </c>
      <c r="F968" t="s">
        <v>143</v>
      </c>
      <c r="G968">
        <v>126000</v>
      </c>
      <c r="H968" t="s">
        <v>4180</v>
      </c>
      <c r="I968">
        <v>8200000</v>
      </c>
      <c r="J968" t="s">
        <v>5987</v>
      </c>
      <c r="K968">
        <v>7850000</v>
      </c>
      <c r="L968">
        <v>8500000</v>
      </c>
      <c r="M968">
        <v>14</v>
      </c>
      <c r="N968" t="s">
        <v>4425</v>
      </c>
      <c r="O968">
        <v>78.2</v>
      </c>
      <c r="P968" t="s">
        <v>7108</v>
      </c>
    </row>
    <row r="969" spans="1:16" x14ac:dyDescent="0.3">
      <c r="A969" t="s">
        <v>6019</v>
      </c>
      <c r="B969">
        <v>2023</v>
      </c>
      <c r="C969" t="s">
        <v>137</v>
      </c>
      <c r="D969" t="s">
        <v>4202</v>
      </c>
      <c r="E969" t="s">
        <v>6020</v>
      </c>
      <c r="F969" t="s">
        <v>143</v>
      </c>
      <c r="G969">
        <v>26000</v>
      </c>
      <c r="H969" t="s">
        <v>4180</v>
      </c>
      <c r="I969">
        <v>20600000</v>
      </c>
      <c r="J969" t="s">
        <v>5987</v>
      </c>
      <c r="K969">
        <v>19800000</v>
      </c>
      <c r="L969">
        <v>21400000</v>
      </c>
      <c r="M969">
        <v>17</v>
      </c>
      <c r="N969" t="s">
        <v>4260</v>
      </c>
      <c r="O969">
        <v>82.1</v>
      </c>
      <c r="P969" t="s">
        <v>7109</v>
      </c>
    </row>
    <row r="970" spans="1:16" x14ac:dyDescent="0.3">
      <c r="A970" t="s">
        <v>5364</v>
      </c>
      <c r="B970">
        <v>2022</v>
      </c>
      <c r="C970" t="s">
        <v>92</v>
      </c>
      <c r="D970" t="s">
        <v>4946</v>
      </c>
      <c r="E970" t="s">
        <v>4947</v>
      </c>
      <c r="F970" t="s">
        <v>94</v>
      </c>
      <c r="G970">
        <v>50000</v>
      </c>
      <c r="H970" t="s">
        <v>4180</v>
      </c>
      <c r="I970">
        <v>11600000</v>
      </c>
      <c r="J970" t="s">
        <v>5987</v>
      </c>
      <c r="K970">
        <v>11200000</v>
      </c>
      <c r="L970">
        <v>12000000</v>
      </c>
      <c r="M970">
        <v>19</v>
      </c>
      <c r="N970" t="s">
        <v>4275</v>
      </c>
      <c r="O970">
        <v>72.5</v>
      </c>
      <c r="P970" t="s">
        <v>7110</v>
      </c>
    </row>
    <row r="971" spans="1:16" x14ac:dyDescent="0.3">
      <c r="A971" t="s">
        <v>377</v>
      </c>
      <c r="B971">
        <v>2023</v>
      </c>
      <c r="C971" t="s">
        <v>62</v>
      </c>
      <c r="D971" t="s">
        <v>4207</v>
      </c>
      <c r="E971" t="s">
        <v>4259</v>
      </c>
      <c r="F971" t="s">
        <v>173</v>
      </c>
      <c r="G971">
        <v>3324</v>
      </c>
      <c r="H971" t="s">
        <v>4180</v>
      </c>
      <c r="I971">
        <v>15000000</v>
      </c>
      <c r="J971" t="s">
        <v>5987</v>
      </c>
      <c r="K971">
        <v>14300000</v>
      </c>
      <c r="L971">
        <v>15800000</v>
      </c>
      <c r="M971">
        <v>14</v>
      </c>
      <c r="N971" t="s">
        <v>4192</v>
      </c>
      <c r="O971">
        <v>69.099999999999994</v>
      </c>
      <c r="P971" t="s">
        <v>8461</v>
      </c>
    </row>
    <row r="972" spans="1:16" x14ac:dyDescent="0.3">
      <c r="A972" t="s">
        <v>223</v>
      </c>
      <c r="B972">
        <v>2017</v>
      </c>
      <c r="C972" t="s">
        <v>24</v>
      </c>
      <c r="D972" t="s">
        <v>4830</v>
      </c>
      <c r="E972" t="s">
        <v>4504</v>
      </c>
      <c r="F972" t="s">
        <v>94</v>
      </c>
      <c r="G972">
        <v>107300</v>
      </c>
      <c r="H972" t="s">
        <v>4180</v>
      </c>
      <c r="I972">
        <v>15300000</v>
      </c>
      <c r="J972" t="s">
        <v>5987</v>
      </c>
      <c r="K972">
        <v>14100000</v>
      </c>
      <c r="L972">
        <v>16500000</v>
      </c>
      <c r="M972">
        <v>2</v>
      </c>
      <c r="N972" t="s">
        <v>4965</v>
      </c>
      <c r="O972">
        <v>55.8</v>
      </c>
      <c r="P972" t="s">
        <v>8462</v>
      </c>
    </row>
    <row r="973" spans="1:16" x14ac:dyDescent="0.3">
      <c r="A973" t="s">
        <v>352</v>
      </c>
      <c r="B973">
        <v>2024</v>
      </c>
      <c r="C973" t="s">
        <v>62</v>
      </c>
      <c r="D973" t="s">
        <v>4292</v>
      </c>
      <c r="E973" t="s">
        <v>4811</v>
      </c>
      <c r="F973" t="s">
        <v>94</v>
      </c>
      <c r="G973">
        <v>89</v>
      </c>
      <c r="H973" t="s">
        <v>4180</v>
      </c>
      <c r="I973">
        <v>16500000</v>
      </c>
      <c r="J973" t="s">
        <v>5987</v>
      </c>
      <c r="K973">
        <v>15900000</v>
      </c>
      <c r="L973">
        <v>17000000</v>
      </c>
      <c r="M973">
        <v>21</v>
      </c>
      <c r="N973" t="s">
        <v>4213</v>
      </c>
      <c r="O973">
        <v>70.3</v>
      </c>
      <c r="P973" t="s">
        <v>8463</v>
      </c>
    </row>
    <row r="974" spans="1:16" x14ac:dyDescent="0.3">
      <c r="A974" t="s">
        <v>5323</v>
      </c>
      <c r="B974">
        <v>2024</v>
      </c>
      <c r="C974" t="s">
        <v>194</v>
      </c>
      <c r="D974" t="s">
        <v>4480</v>
      </c>
      <c r="E974" t="s">
        <v>4481</v>
      </c>
      <c r="F974" t="s">
        <v>143</v>
      </c>
      <c r="G974">
        <v>40010</v>
      </c>
      <c r="H974" t="s">
        <v>4180</v>
      </c>
      <c r="I974">
        <v>27800000</v>
      </c>
      <c r="J974" t="s">
        <v>5987</v>
      </c>
      <c r="K974">
        <v>26700000</v>
      </c>
      <c r="L974">
        <v>28800000</v>
      </c>
      <c r="M974">
        <v>10</v>
      </c>
      <c r="N974" t="s">
        <v>4347</v>
      </c>
      <c r="O974">
        <v>75.400000000000006</v>
      </c>
      <c r="P974" t="s">
        <v>8464</v>
      </c>
    </row>
    <row r="975" spans="1:16" x14ac:dyDescent="0.3">
      <c r="A975" t="s">
        <v>4127</v>
      </c>
      <c r="B975">
        <v>2024</v>
      </c>
      <c r="C975" t="s">
        <v>62</v>
      </c>
      <c r="D975">
        <v>2008</v>
      </c>
      <c r="E975" t="s">
        <v>4329</v>
      </c>
      <c r="F975" t="s">
        <v>94</v>
      </c>
      <c r="G975">
        <v>23200</v>
      </c>
      <c r="H975" t="s">
        <v>4180</v>
      </c>
      <c r="I975">
        <v>16200000</v>
      </c>
      <c r="J975" t="s">
        <v>5987</v>
      </c>
      <c r="K975">
        <v>15200000</v>
      </c>
      <c r="L975">
        <v>17300000</v>
      </c>
      <c r="M975">
        <v>32</v>
      </c>
      <c r="N975" t="s">
        <v>4290</v>
      </c>
      <c r="O975">
        <v>72.099999999999994</v>
      </c>
      <c r="P975" t="s">
        <v>8465</v>
      </c>
    </row>
    <row r="976" spans="1:16" x14ac:dyDescent="0.3">
      <c r="A976" t="s">
        <v>300</v>
      </c>
      <c r="B976">
        <v>2024</v>
      </c>
      <c r="C976" t="s">
        <v>24</v>
      </c>
      <c r="D976" t="s">
        <v>4658</v>
      </c>
      <c r="E976" t="s">
        <v>4659</v>
      </c>
      <c r="F976" t="s">
        <v>43</v>
      </c>
      <c r="G976">
        <v>5000</v>
      </c>
      <c r="H976" t="s">
        <v>4180</v>
      </c>
      <c r="I976">
        <v>25700000</v>
      </c>
      <c r="J976" t="s">
        <v>5987</v>
      </c>
      <c r="K976">
        <v>24800000</v>
      </c>
      <c r="L976">
        <v>26600000</v>
      </c>
      <c r="M976">
        <v>3</v>
      </c>
      <c r="N976" t="s">
        <v>4627</v>
      </c>
      <c r="O976">
        <v>77</v>
      </c>
      <c r="P976" t="s">
        <v>8466</v>
      </c>
    </row>
    <row r="977" spans="1:16" x14ac:dyDescent="0.3">
      <c r="A977" t="s">
        <v>136</v>
      </c>
      <c r="B977">
        <v>2024</v>
      </c>
      <c r="C977" t="s">
        <v>137</v>
      </c>
      <c r="D977" t="s">
        <v>4336</v>
      </c>
      <c r="E977" t="s">
        <v>4826</v>
      </c>
      <c r="F977" t="s">
        <v>46</v>
      </c>
      <c r="G977">
        <v>7000</v>
      </c>
      <c r="H977" t="s">
        <v>4180</v>
      </c>
      <c r="I977">
        <v>21400000</v>
      </c>
      <c r="J977" t="s">
        <v>5987</v>
      </c>
      <c r="K977">
        <v>20600000</v>
      </c>
      <c r="L977">
        <v>22100000</v>
      </c>
      <c r="M977">
        <v>14</v>
      </c>
      <c r="N977" t="s">
        <v>4290</v>
      </c>
      <c r="O977">
        <v>81.599999999999994</v>
      </c>
      <c r="P977" t="s">
        <v>8467</v>
      </c>
    </row>
    <row r="978" spans="1:16" x14ac:dyDescent="0.3">
      <c r="A978" t="s">
        <v>4172</v>
      </c>
      <c r="B978">
        <v>2022</v>
      </c>
      <c r="C978" t="s">
        <v>4269</v>
      </c>
      <c r="D978" t="s">
        <v>4419</v>
      </c>
      <c r="E978" t="s">
        <v>6057</v>
      </c>
      <c r="F978" t="s">
        <v>4172</v>
      </c>
      <c r="G978">
        <v>36200</v>
      </c>
      <c r="H978" t="s">
        <v>4180</v>
      </c>
      <c r="I978">
        <v>19600000</v>
      </c>
      <c r="J978" t="s">
        <v>5987</v>
      </c>
      <c r="K978">
        <v>18800000</v>
      </c>
      <c r="L978">
        <v>20500000</v>
      </c>
      <c r="M978" t="s">
        <v>4175</v>
      </c>
      <c r="N978" t="s">
        <v>4192</v>
      </c>
      <c r="O978">
        <v>61.3</v>
      </c>
      <c r="P978" t="s">
        <v>8468</v>
      </c>
    </row>
    <row r="979" spans="1:16" x14ac:dyDescent="0.3">
      <c r="A979" t="s">
        <v>4025</v>
      </c>
      <c r="B979">
        <v>2024</v>
      </c>
      <c r="C979" t="s">
        <v>62</v>
      </c>
      <c r="D979">
        <v>3008</v>
      </c>
      <c r="E979" t="s">
        <v>4259</v>
      </c>
      <c r="F979" t="s">
        <v>43</v>
      </c>
      <c r="G979">
        <v>6300</v>
      </c>
      <c r="H979" t="s">
        <v>4180</v>
      </c>
      <c r="I979">
        <v>16300000</v>
      </c>
      <c r="J979" t="s">
        <v>5987</v>
      </c>
      <c r="K979">
        <v>15800000</v>
      </c>
      <c r="L979">
        <v>16900000</v>
      </c>
      <c r="M979">
        <v>22</v>
      </c>
      <c r="N979" t="s">
        <v>4290</v>
      </c>
      <c r="O979">
        <v>71.599999999999994</v>
      </c>
      <c r="P979" t="s">
        <v>8469</v>
      </c>
    </row>
    <row r="980" spans="1:16" x14ac:dyDescent="0.3">
      <c r="A980" t="s">
        <v>380</v>
      </c>
      <c r="B980">
        <v>2024</v>
      </c>
      <c r="C980" t="s">
        <v>62</v>
      </c>
      <c r="D980" t="s">
        <v>4331</v>
      </c>
      <c r="E980" t="s">
        <v>4332</v>
      </c>
      <c r="F980" t="s">
        <v>43</v>
      </c>
      <c r="G980">
        <v>2139</v>
      </c>
      <c r="H980" t="s">
        <v>4180</v>
      </c>
      <c r="I980">
        <v>21700000</v>
      </c>
      <c r="J980" t="s">
        <v>5987</v>
      </c>
      <c r="K980">
        <v>20900000</v>
      </c>
      <c r="L980">
        <v>22400000</v>
      </c>
      <c r="M980">
        <v>11</v>
      </c>
      <c r="N980" t="s">
        <v>4200</v>
      </c>
      <c r="O980">
        <v>59.6</v>
      </c>
      <c r="P980" t="s">
        <v>8470</v>
      </c>
    </row>
    <row r="981" spans="1:16" x14ac:dyDescent="0.3">
      <c r="A981" t="s">
        <v>4136</v>
      </c>
      <c r="B981">
        <v>2023</v>
      </c>
      <c r="C981" t="s">
        <v>36</v>
      </c>
      <c r="D981" t="s">
        <v>4178</v>
      </c>
      <c r="E981" t="s">
        <v>4179</v>
      </c>
      <c r="F981" t="s">
        <v>143</v>
      </c>
      <c r="G981">
        <v>717</v>
      </c>
      <c r="H981" t="s">
        <v>4180</v>
      </c>
      <c r="I981">
        <v>14700000</v>
      </c>
      <c r="J981" t="s">
        <v>5987</v>
      </c>
      <c r="K981">
        <v>13900000</v>
      </c>
      <c r="L981">
        <v>15500000</v>
      </c>
      <c r="M981">
        <v>29</v>
      </c>
      <c r="N981" t="s">
        <v>4223</v>
      </c>
      <c r="O981">
        <v>73.5</v>
      </c>
      <c r="P981" t="s">
        <v>8471</v>
      </c>
    </row>
    <row r="982" spans="1:16" x14ac:dyDescent="0.3">
      <c r="A982" t="s">
        <v>4018</v>
      </c>
      <c r="B982">
        <v>2024</v>
      </c>
      <c r="C982" t="s">
        <v>62</v>
      </c>
      <c r="D982">
        <v>208</v>
      </c>
      <c r="E982" t="s">
        <v>4254</v>
      </c>
      <c r="F982" t="s">
        <v>43</v>
      </c>
      <c r="G982">
        <v>1800</v>
      </c>
      <c r="H982" t="s">
        <v>4180</v>
      </c>
      <c r="I982">
        <v>13900000</v>
      </c>
      <c r="J982" t="s">
        <v>5987</v>
      </c>
      <c r="K982">
        <v>13500000</v>
      </c>
      <c r="L982">
        <v>14400000</v>
      </c>
      <c r="M982">
        <v>12</v>
      </c>
      <c r="N982" t="s">
        <v>4187</v>
      </c>
      <c r="O982">
        <v>77</v>
      </c>
      <c r="P982" t="s">
        <v>8472</v>
      </c>
    </row>
    <row r="983" spans="1:16" x14ac:dyDescent="0.3">
      <c r="A983" t="s">
        <v>382</v>
      </c>
      <c r="B983">
        <v>2024</v>
      </c>
      <c r="C983" t="s">
        <v>62</v>
      </c>
      <c r="D983" t="s">
        <v>4250</v>
      </c>
      <c r="E983" t="s">
        <v>4251</v>
      </c>
      <c r="F983" t="s">
        <v>94</v>
      </c>
      <c r="G983">
        <v>21000</v>
      </c>
      <c r="H983" t="s">
        <v>4180</v>
      </c>
      <c r="I983">
        <v>19800000</v>
      </c>
      <c r="J983" t="s">
        <v>5987</v>
      </c>
      <c r="K983">
        <v>18900000</v>
      </c>
      <c r="L983">
        <v>20800000</v>
      </c>
      <c r="M983">
        <v>30</v>
      </c>
      <c r="N983" t="s">
        <v>4290</v>
      </c>
      <c r="O983">
        <v>76.400000000000006</v>
      </c>
      <c r="P983" t="s">
        <v>8473</v>
      </c>
    </row>
    <row r="984" spans="1:16" x14ac:dyDescent="0.3">
      <c r="A984" t="s">
        <v>4137</v>
      </c>
      <c r="B984">
        <v>2023</v>
      </c>
      <c r="C984" t="s">
        <v>182</v>
      </c>
      <c r="D984" t="s">
        <v>5985</v>
      </c>
      <c r="E984" t="s">
        <v>6241</v>
      </c>
      <c r="F984" t="s">
        <v>38</v>
      </c>
      <c r="G984">
        <v>5732</v>
      </c>
      <c r="H984" t="s">
        <v>4180</v>
      </c>
      <c r="I984">
        <v>24800000</v>
      </c>
      <c r="J984" t="s">
        <v>5987</v>
      </c>
      <c r="K984">
        <v>23900000</v>
      </c>
      <c r="L984">
        <v>25600000</v>
      </c>
      <c r="M984">
        <v>4</v>
      </c>
      <c r="N984" t="s">
        <v>4627</v>
      </c>
      <c r="O984">
        <v>78.8</v>
      </c>
      <c r="P984" t="s">
        <v>8474</v>
      </c>
    </row>
    <row r="985" spans="1:16" x14ac:dyDescent="0.3">
      <c r="A985" t="s">
        <v>345</v>
      </c>
      <c r="B985">
        <v>2025</v>
      </c>
      <c r="C985" t="s">
        <v>62</v>
      </c>
      <c r="D985" t="s">
        <v>5712</v>
      </c>
      <c r="E985" t="s">
        <v>5713</v>
      </c>
      <c r="F985" t="s">
        <v>43</v>
      </c>
      <c r="G985">
        <v>12600</v>
      </c>
      <c r="H985" t="s">
        <v>4180</v>
      </c>
      <c r="I985">
        <v>16500000</v>
      </c>
      <c r="J985" t="s">
        <v>5987</v>
      </c>
      <c r="K985">
        <v>16000000</v>
      </c>
      <c r="L985">
        <v>17100000</v>
      </c>
      <c r="M985">
        <v>26</v>
      </c>
      <c r="N985" t="s">
        <v>4263</v>
      </c>
      <c r="O985">
        <v>81.099999999999994</v>
      </c>
      <c r="P985" t="s">
        <v>8475</v>
      </c>
    </row>
    <row r="986" spans="1:16" x14ac:dyDescent="0.3">
      <c r="A986" t="s">
        <v>369</v>
      </c>
      <c r="B986">
        <v>2025</v>
      </c>
      <c r="C986" t="s">
        <v>62</v>
      </c>
      <c r="D986">
        <v>3008</v>
      </c>
      <c r="E986" t="s">
        <v>4259</v>
      </c>
      <c r="F986" t="s">
        <v>43</v>
      </c>
      <c r="G986">
        <v>3150</v>
      </c>
      <c r="H986" t="s">
        <v>4180</v>
      </c>
      <c r="I986">
        <v>17200000</v>
      </c>
      <c r="J986" t="s">
        <v>5987</v>
      </c>
      <c r="K986">
        <v>16500000</v>
      </c>
      <c r="L986">
        <v>17800000</v>
      </c>
      <c r="M986">
        <v>16</v>
      </c>
      <c r="N986" t="s">
        <v>4213</v>
      </c>
      <c r="O986">
        <v>81.2</v>
      </c>
      <c r="P986" t="s">
        <v>8476</v>
      </c>
    </row>
    <row r="987" spans="1:16" x14ac:dyDescent="0.3">
      <c r="A987" t="s">
        <v>4119</v>
      </c>
      <c r="B987">
        <v>2024</v>
      </c>
      <c r="C987" t="s">
        <v>62</v>
      </c>
      <c r="D987" t="s">
        <v>4355</v>
      </c>
      <c r="E987" t="s">
        <v>4356</v>
      </c>
      <c r="F987" t="s">
        <v>43</v>
      </c>
      <c r="G987">
        <v>37</v>
      </c>
      <c r="H987" t="s">
        <v>4180</v>
      </c>
      <c r="I987">
        <v>13800000</v>
      </c>
      <c r="J987" t="s">
        <v>5987</v>
      </c>
      <c r="K987">
        <v>13100000</v>
      </c>
      <c r="L987">
        <v>14500000</v>
      </c>
      <c r="M987">
        <v>21</v>
      </c>
      <c r="N987" t="s">
        <v>4181</v>
      </c>
      <c r="O987">
        <v>69.599999999999994</v>
      </c>
      <c r="P987" t="s">
        <v>8477</v>
      </c>
    </row>
    <row r="988" spans="1:16" x14ac:dyDescent="0.3">
      <c r="A988" t="s">
        <v>5335</v>
      </c>
      <c r="B988">
        <v>2025</v>
      </c>
      <c r="C988" t="s">
        <v>4184</v>
      </c>
      <c r="D988" t="s">
        <v>4228</v>
      </c>
      <c r="E988" t="s">
        <v>4229</v>
      </c>
      <c r="F988" t="s">
        <v>4172</v>
      </c>
      <c r="G988" t="s">
        <v>4172</v>
      </c>
      <c r="H988" t="s">
        <v>4180</v>
      </c>
      <c r="I988">
        <v>16300000</v>
      </c>
      <c r="J988" t="s">
        <v>5987</v>
      </c>
      <c r="K988">
        <v>15700000</v>
      </c>
      <c r="L988">
        <v>16900000</v>
      </c>
      <c r="M988">
        <v>11</v>
      </c>
      <c r="N988" t="s">
        <v>4260</v>
      </c>
      <c r="O988">
        <v>88.2</v>
      </c>
      <c r="P988" t="s">
        <v>8478</v>
      </c>
    </row>
    <row r="989" spans="1:16" x14ac:dyDescent="0.3">
      <c r="A989" t="s">
        <v>6021</v>
      </c>
      <c r="B989">
        <v>2023</v>
      </c>
      <c r="C989" t="s">
        <v>45</v>
      </c>
      <c r="D989" t="s">
        <v>4935</v>
      </c>
      <c r="E989" t="s">
        <v>6022</v>
      </c>
      <c r="F989" t="s">
        <v>43</v>
      </c>
      <c r="G989">
        <v>38600</v>
      </c>
      <c r="H989" t="s">
        <v>4180</v>
      </c>
      <c r="I989">
        <v>12500000</v>
      </c>
      <c r="J989" t="s">
        <v>6023</v>
      </c>
      <c r="K989">
        <v>11900000</v>
      </c>
      <c r="L989">
        <v>13100000</v>
      </c>
      <c r="M989">
        <v>2</v>
      </c>
      <c r="N989" t="s">
        <v>4248</v>
      </c>
      <c r="O989">
        <v>68.400000000000006</v>
      </c>
      <c r="P989" t="s">
        <v>7111</v>
      </c>
    </row>
    <row r="990" spans="1:16" x14ac:dyDescent="0.3">
      <c r="A990" t="s">
        <v>6024</v>
      </c>
      <c r="B990">
        <v>2024</v>
      </c>
      <c r="C990" t="s">
        <v>50</v>
      </c>
      <c r="D990">
        <v>500</v>
      </c>
      <c r="E990" t="s">
        <v>4424</v>
      </c>
      <c r="F990" t="s">
        <v>173</v>
      </c>
      <c r="G990">
        <v>30000</v>
      </c>
      <c r="H990" t="s">
        <v>4180</v>
      </c>
      <c r="I990">
        <v>8500000</v>
      </c>
      <c r="J990" t="s">
        <v>6023</v>
      </c>
      <c r="K990">
        <v>8200000</v>
      </c>
      <c r="L990">
        <v>8900000</v>
      </c>
      <c r="M990">
        <v>3</v>
      </c>
      <c r="N990" t="s">
        <v>4245</v>
      </c>
      <c r="O990">
        <v>83.4</v>
      </c>
      <c r="P990" t="s">
        <v>7112</v>
      </c>
    </row>
    <row r="991" spans="1:16" x14ac:dyDescent="0.3">
      <c r="A991" t="s">
        <v>6025</v>
      </c>
      <c r="B991">
        <v>2024</v>
      </c>
      <c r="C991" t="s">
        <v>41</v>
      </c>
      <c r="D991" t="s">
        <v>6026</v>
      </c>
      <c r="E991" t="s">
        <v>4925</v>
      </c>
      <c r="F991" t="s">
        <v>43</v>
      </c>
      <c r="G991">
        <v>26000</v>
      </c>
      <c r="H991" t="s">
        <v>4173</v>
      </c>
      <c r="I991">
        <v>10200000</v>
      </c>
      <c r="J991" t="s">
        <v>6023</v>
      </c>
      <c r="K991">
        <v>9700000</v>
      </c>
      <c r="L991">
        <v>10700000</v>
      </c>
      <c r="M991" t="s">
        <v>4175</v>
      </c>
      <c r="N991" t="s">
        <v>4275</v>
      </c>
      <c r="O991">
        <v>80.400000000000006</v>
      </c>
      <c r="P991" t="s">
        <v>7113</v>
      </c>
    </row>
    <row r="992" spans="1:16" x14ac:dyDescent="0.3">
      <c r="A992" t="s">
        <v>5363</v>
      </c>
      <c r="B992">
        <v>2025</v>
      </c>
      <c r="C992" t="s">
        <v>50</v>
      </c>
      <c r="D992" t="s">
        <v>6027</v>
      </c>
      <c r="E992" t="s">
        <v>6028</v>
      </c>
      <c r="F992" t="s">
        <v>4172</v>
      </c>
      <c r="G992">
        <v>37000</v>
      </c>
      <c r="H992" t="s">
        <v>4180</v>
      </c>
      <c r="I992">
        <v>16500000</v>
      </c>
      <c r="J992" t="s">
        <v>6023</v>
      </c>
      <c r="K992">
        <v>15900000</v>
      </c>
      <c r="L992">
        <v>17100000</v>
      </c>
      <c r="M992">
        <v>4</v>
      </c>
      <c r="N992" t="s">
        <v>4275</v>
      </c>
      <c r="O992">
        <v>88.4</v>
      </c>
      <c r="P992" t="s">
        <v>7114</v>
      </c>
    </row>
    <row r="993" spans="1:16" x14ac:dyDescent="0.3">
      <c r="A993" t="s">
        <v>5502</v>
      </c>
      <c r="B993">
        <v>2025</v>
      </c>
      <c r="C993" t="s">
        <v>24</v>
      </c>
      <c r="D993" t="s">
        <v>4854</v>
      </c>
      <c r="E993" t="s">
        <v>4308</v>
      </c>
      <c r="F993" t="s">
        <v>4172</v>
      </c>
      <c r="G993">
        <v>33500</v>
      </c>
      <c r="H993" t="s">
        <v>4180</v>
      </c>
      <c r="I993">
        <v>16200000</v>
      </c>
      <c r="J993" t="s">
        <v>6023</v>
      </c>
      <c r="K993">
        <v>15400000</v>
      </c>
      <c r="L993">
        <v>17000000</v>
      </c>
      <c r="M993">
        <v>3</v>
      </c>
      <c r="N993" t="s">
        <v>4280</v>
      </c>
      <c r="O993">
        <v>84.6</v>
      </c>
      <c r="P993" t="s">
        <v>7115</v>
      </c>
    </row>
    <row r="994" spans="1:16" x14ac:dyDescent="0.3">
      <c r="A994" t="s">
        <v>5362</v>
      </c>
      <c r="B994">
        <v>2024</v>
      </c>
      <c r="C994" t="s">
        <v>4184</v>
      </c>
      <c r="D994" t="s">
        <v>4185</v>
      </c>
      <c r="E994" t="s">
        <v>6103</v>
      </c>
      <c r="F994" t="s">
        <v>161</v>
      </c>
      <c r="G994">
        <v>10500</v>
      </c>
      <c r="H994" t="s">
        <v>4180</v>
      </c>
      <c r="I994">
        <v>10000000</v>
      </c>
      <c r="J994" t="s">
        <v>6023</v>
      </c>
      <c r="K994">
        <v>9500000</v>
      </c>
      <c r="L994">
        <v>10400000</v>
      </c>
      <c r="M994">
        <v>9</v>
      </c>
      <c r="N994" t="s">
        <v>4263</v>
      </c>
      <c r="O994">
        <v>91.8</v>
      </c>
      <c r="P994" t="s">
        <v>7442</v>
      </c>
    </row>
    <row r="995" spans="1:16" x14ac:dyDescent="0.3">
      <c r="A995" t="s">
        <v>6104</v>
      </c>
      <c r="B995">
        <v>2022</v>
      </c>
      <c r="C995" t="s">
        <v>4184</v>
      </c>
      <c r="D995" t="s">
        <v>4377</v>
      </c>
      <c r="E995" t="s">
        <v>6105</v>
      </c>
      <c r="F995" t="s">
        <v>143</v>
      </c>
      <c r="G995">
        <v>99700</v>
      </c>
      <c r="H995" t="s">
        <v>4180</v>
      </c>
      <c r="I995">
        <v>22100000</v>
      </c>
      <c r="J995" t="s">
        <v>6023</v>
      </c>
      <c r="K995">
        <v>21300000</v>
      </c>
      <c r="L995">
        <v>22900000</v>
      </c>
      <c r="M995">
        <v>6</v>
      </c>
      <c r="N995" t="s">
        <v>4280</v>
      </c>
      <c r="O995">
        <v>76.2</v>
      </c>
      <c r="P995" t="s">
        <v>7443</v>
      </c>
    </row>
    <row r="996" spans="1:16" x14ac:dyDescent="0.3">
      <c r="A996" t="s">
        <v>6106</v>
      </c>
      <c r="B996">
        <v>2019</v>
      </c>
      <c r="C996" t="s">
        <v>4184</v>
      </c>
      <c r="D996" t="s">
        <v>6107</v>
      </c>
      <c r="E996" t="s">
        <v>6108</v>
      </c>
      <c r="F996" t="s">
        <v>173</v>
      </c>
      <c r="G996">
        <v>155000</v>
      </c>
      <c r="H996" t="s">
        <v>4173</v>
      </c>
      <c r="I996">
        <v>19900000</v>
      </c>
      <c r="J996" t="s">
        <v>6023</v>
      </c>
      <c r="K996">
        <v>19100000</v>
      </c>
      <c r="L996">
        <v>20700000</v>
      </c>
      <c r="M996" t="s">
        <v>4175</v>
      </c>
      <c r="N996" t="s">
        <v>4192</v>
      </c>
      <c r="O996">
        <v>66.400000000000006</v>
      </c>
      <c r="P996" t="s">
        <v>7444</v>
      </c>
    </row>
    <row r="997" spans="1:16" x14ac:dyDescent="0.3">
      <c r="A997" t="s">
        <v>6109</v>
      </c>
      <c r="B997">
        <v>2021</v>
      </c>
      <c r="C997" t="s">
        <v>137</v>
      </c>
      <c r="D997" t="s">
        <v>4194</v>
      </c>
      <c r="E997" t="s">
        <v>6110</v>
      </c>
      <c r="F997" t="s">
        <v>143</v>
      </c>
      <c r="G997">
        <v>170000</v>
      </c>
      <c r="H997" t="s">
        <v>4180</v>
      </c>
      <c r="I997">
        <v>19300000</v>
      </c>
      <c r="J997" t="s">
        <v>6023</v>
      </c>
      <c r="K997">
        <v>17800000</v>
      </c>
      <c r="L997">
        <v>20700000</v>
      </c>
      <c r="M997">
        <v>10</v>
      </c>
      <c r="N997" t="s">
        <v>4627</v>
      </c>
      <c r="O997">
        <v>65.3</v>
      </c>
      <c r="P997" t="s">
        <v>7445</v>
      </c>
    </row>
    <row r="998" spans="1:16" x14ac:dyDescent="0.3">
      <c r="A998" t="s">
        <v>5451</v>
      </c>
      <c r="B998">
        <v>2021</v>
      </c>
      <c r="C998" t="s">
        <v>92</v>
      </c>
      <c r="D998" t="s">
        <v>4946</v>
      </c>
      <c r="E998" t="s">
        <v>5803</v>
      </c>
      <c r="F998" t="s">
        <v>4539</v>
      </c>
      <c r="G998">
        <v>80900</v>
      </c>
      <c r="H998" t="s">
        <v>4180</v>
      </c>
      <c r="I998">
        <v>11800000</v>
      </c>
      <c r="J998" t="s">
        <v>6023</v>
      </c>
      <c r="K998">
        <v>11200000</v>
      </c>
      <c r="L998">
        <v>12300000</v>
      </c>
      <c r="M998">
        <v>19</v>
      </c>
      <c r="N998" t="s">
        <v>4192</v>
      </c>
      <c r="O998">
        <v>67.3</v>
      </c>
      <c r="P998" t="s">
        <v>7446</v>
      </c>
    </row>
    <row r="999" spans="1:16" x14ac:dyDescent="0.3">
      <c r="A999" t="s">
        <v>5452</v>
      </c>
      <c r="B999">
        <v>2023</v>
      </c>
      <c r="C999" t="s">
        <v>24</v>
      </c>
      <c r="D999" t="s">
        <v>4190</v>
      </c>
      <c r="E999" t="s">
        <v>4308</v>
      </c>
      <c r="F999" t="s">
        <v>43</v>
      </c>
      <c r="G999">
        <v>29600</v>
      </c>
      <c r="H999" t="s">
        <v>4180</v>
      </c>
      <c r="I999">
        <v>13500000</v>
      </c>
      <c r="J999" t="s">
        <v>6023</v>
      </c>
      <c r="K999">
        <v>13000000</v>
      </c>
      <c r="L999">
        <v>13900000</v>
      </c>
      <c r="M999">
        <v>29</v>
      </c>
      <c r="N999" t="s">
        <v>4187</v>
      </c>
      <c r="O999">
        <v>70</v>
      </c>
      <c r="P999" t="s">
        <v>7447</v>
      </c>
    </row>
    <row r="1000" spans="1:16" x14ac:dyDescent="0.3">
      <c r="A1000" t="s">
        <v>5453</v>
      </c>
      <c r="B1000">
        <v>2023</v>
      </c>
      <c r="C1000" t="s">
        <v>199</v>
      </c>
      <c r="D1000" t="s">
        <v>6111</v>
      </c>
      <c r="E1000" t="s">
        <v>6112</v>
      </c>
      <c r="F1000" t="s">
        <v>143</v>
      </c>
      <c r="G1000">
        <v>96500</v>
      </c>
      <c r="H1000" t="s">
        <v>4180</v>
      </c>
      <c r="I1000">
        <v>10200000</v>
      </c>
      <c r="J1000" t="s">
        <v>6023</v>
      </c>
      <c r="K1000">
        <v>9600000</v>
      </c>
      <c r="L1000">
        <v>10700000</v>
      </c>
      <c r="M1000">
        <v>7</v>
      </c>
      <c r="N1000" t="s">
        <v>4219</v>
      </c>
      <c r="O1000">
        <v>67.099999999999994</v>
      </c>
      <c r="P1000" t="s">
        <v>7448</v>
      </c>
    </row>
    <row r="1001" spans="1:16" x14ac:dyDescent="0.3">
      <c r="A1001" t="s">
        <v>5454</v>
      </c>
      <c r="B1001">
        <v>2023</v>
      </c>
      <c r="C1001" t="s">
        <v>166</v>
      </c>
      <c r="D1001" t="s">
        <v>5005</v>
      </c>
      <c r="E1001" t="s">
        <v>6113</v>
      </c>
      <c r="F1001" t="s">
        <v>143</v>
      </c>
      <c r="G1001">
        <v>30000</v>
      </c>
      <c r="H1001" t="s">
        <v>4180</v>
      </c>
      <c r="I1001">
        <v>30200000</v>
      </c>
      <c r="J1001" t="s">
        <v>6023</v>
      </c>
      <c r="K1001">
        <v>29000000</v>
      </c>
      <c r="L1001">
        <v>31300000</v>
      </c>
      <c r="M1001" t="s">
        <v>4175</v>
      </c>
      <c r="N1001" t="s">
        <v>4252</v>
      </c>
      <c r="O1001">
        <v>83.9</v>
      </c>
      <c r="P1001" t="s">
        <v>7449</v>
      </c>
    </row>
    <row r="1002" spans="1:16" x14ac:dyDescent="0.3">
      <c r="A1002" t="s">
        <v>5455</v>
      </c>
      <c r="B1002">
        <v>2021</v>
      </c>
      <c r="C1002" t="s">
        <v>89</v>
      </c>
      <c r="D1002" t="s">
        <v>4455</v>
      </c>
      <c r="E1002" t="s">
        <v>4631</v>
      </c>
      <c r="F1002" t="s">
        <v>60</v>
      </c>
      <c r="G1002">
        <v>82000</v>
      </c>
      <c r="H1002" t="s">
        <v>4180</v>
      </c>
      <c r="I1002">
        <v>9000000</v>
      </c>
      <c r="J1002" t="s">
        <v>6023</v>
      </c>
      <c r="K1002">
        <v>8600000</v>
      </c>
      <c r="L1002">
        <v>9300000</v>
      </c>
      <c r="M1002">
        <v>8</v>
      </c>
      <c r="N1002" t="s">
        <v>4275</v>
      </c>
      <c r="O1002">
        <v>67.7</v>
      </c>
      <c r="P1002" t="s">
        <v>7450</v>
      </c>
    </row>
    <row r="1003" spans="1:16" x14ac:dyDescent="0.3">
      <c r="A1003" t="s">
        <v>5456</v>
      </c>
      <c r="B1003">
        <v>2018</v>
      </c>
      <c r="C1003" t="s">
        <v>4641</v>
      </c>
      <c r="D1003" t="s">
        <v>5934</v>
      </c>
      <c r="E1003" t="s">
        <v>6114</v>
      </c>
      <c r="F1003" t="s">
        <v>173</v>
      </c>
      <c r="G1003">
        <v>92000</v>
      </c>
      <c r="H1003" t="s">
        <v>4180</v>
      </c>
      <c r="I1003">
        <v>7590000</v>
      </c>
      <c r="J1003" t="s">
        <v>6023</v>
      </c>
      <c r="K1003">
        <v>7310000</v>
      </c>
      <c r="L1003">
        <v>7860000</v>
      </c>
      <c r="M1003">
        <v>19</v>
      </c>
      <c r="N1003" t="s">
        <v>4382</v>
      </c>
      <c r="O1003">
        <v>95</v>
      </c>
      <c r="P1003" t="s">
        <v>7451</v>
      </c>
    </row>
    <row r="1004" spans="1:16" x14ac:dyDescent="0.3">
      <c r="A1004" t="s">
        <v>5457</v>
      </c>
      <c r="B1004">
        <v>2022</v>
      </c>
      <c r="C1004" t="s">
        <v>24</v>
      </c>
      <c r="D1004" t="s">
        <v>4393</v>
      </c>
      <c r="E1004" t="s">
        <v>4191</v>
      </c>
      <c r="F1004" t="s">
        <v>143</v>
      </c>
      <c r="G1004">
        <v>55000</v>
      </c>
      <c r="H1004" t="s">
        <v>4180</v>
      </c>
      <c r="I1004">
        <v>11800000</v>
      </c>
      <c r="J1004" t="s">
        <v>6023</v>
      </c>
      <c r="K1004">
        <v>11200000</v>
      </c>
      <c r="L1004">
        <v>12400000</v>
      </c>
      <c r="M1004">
        <v>8</v>
      </c>
      <c r="N1004" t="s">
        <v>4263</v>
      </c>
      <c r="O1004">
        <v>62.5</v>
      </c>
      <c r="P1004" t="s">
        <v>7452</v>
      </c>
    </row>
    <row r="1005" spans="1:16" x14ac:dyDescent="0.3">
      <c r="A1005" t="s">
        <v>5361</v>
      </c>
      <c r="B1005">
        <v>2019</v>
      </c>
      <c r="C1005" t="s">
        <v>4184</v>
      </c>
      <c r="D1005" t="s">
        <v>6115</v>
      </c>
      <c r="E1005" t="s">
        <v>6116</v>
      </c>
      <c r="F1005" t="s">
        <v>60</v>
      </c>
      <c r="G1005">
        <v>74000</v>
      </c>
      <c r="H1005" t="s">
        <v>4180</v>
      </c>
      <c r="I1005">
        <v>8800000</v>
      </c>
      <c r="J1005" t="s">
        <v>6023</v>
      </c>
      <c r="K1005">
        <v>8500000</v>
      </c>
      <c r="L1005">
        <v>9100000</v>
      </c>
      <c r="M1005">
        <v>15</v>
      </c>
      <c r="N1005" t="s">
        <v>4382</v>
      </c>
      <c r="O1005">
        <v>95</v>
      </c>
      <c r="P1005" t="s">
        <v>7453</v>
      </c>
    </row>
    <row r="1006" spans="1:16" x14ac:dyDescent="0.3">
      <c r="A1006" t="s">
        <v>5312</v>
      </c>
      <c r="B1006">
        <v>2022</v>
      </c>
      <c r="C1006" t="s">
        <v>4184</v>
      </c>
      <c r="D1006" t="s">
        <v>4185</v>
      </c>
      <c r="E1006" t="s">
        <v>6117</v>
      </c>
      <c r="F1006" t="s">
        <v>43</v>
      </c>
      <c r="G1006">
        <v>29381</v>
      </c>
      <c r="H1006" t="s">
        <v>4180</v>
      </c>
      <c r="I1006">
        <v>7720000</v>
      </c>
      <c r="J1006" t="s">
        <v>6023</v>
      </c>
      <c r="K1006">
        <v>7460000</v>
      </c>
      <c r="L1006">
        <v>7980000</v>
      </c>
      <c r="M1006">
        <v>7</v>
      </c>
      <c r="N1006" t="s">
        <v>4245</v>
      </c>
      <c r="O1006">
        <v>94.3</v>
      </c>
      <c r="P1006" t="s">
        <v>7454</v>
      </c>
    </row>
    <row r="1007" spans="1:16" x14ac:dyDescent="0.3">
      <c r="A1007" t="s">
        <v>5459</v>
      </c>
      <c r="B1007">
        <v>2021</v>
      </c>
      <c r="C1007" t="s">
        <v>137</v>
      </c>
      <c r="D1007" t="s">
        <v>4591</v>
      </c>
      <c r="E1007" t="s">
        <v>4925</v>
      </c>
      <c r="F1007" t="s">
        <v>43</v>
      </c>
      <c r="G1007">
        <v>60000</v>
      </c>
      <c r="H1007" t="s">
        <v>4173</v>
      </c>
      <c r="I1007">
        <v>11500000</v>
      </c>
      <c r="J1007" t="s">
        <v>6023</v>
      </c>
      <c r="K1007">
        <v>11100000</v>
      </c>
      <c r="L1007">
        <v>11900000</v>
      </c>
      <c r="M1007">
        <v>18</v>
      </c>
      <c r="N1007" t="s">
        <v>4382</v>
      </c>
      <c r="O1007">
        <v>95</v>
      </c>
      <c r="P1007" t="s">
        <v>7455</v>
      </c>
    </row>
    <row r="1008" spans="1:16" x14ac:dyDescent="0.3">
      <c r="A1008" t="s">
        <v>5460</v>
      </c>
      <c r="B1008">
        <v>2022</v>
      </c>
      <c r="C1008" t="s">
        <v>188</v>
      </c>
      <c r="D1008" t="s">
        <v>6085</v>
      </c>
      <c r="E1008" t="s">
        <v>6086</v>
      </c>
      <c r="F1008" t="s">
        <v>43</v>
      </c>
      <c r="G1008">
        <v>52000</v>
      </c>
      <c r="H1008" t="s">
        <v>4180</v>
      </c>
      <c r="I1008">
        <v>21100000</v>
      </c>
      <c r="J1008" t="s">
        <v>6023</v>
      </c>
      <c r="K1008">
        <v>20300000</v>
      </c>
      <c r="L1008">
        <v>21800000</v>
      </c>
      <c r="M1008">
        <v>3</v>
      </c>
      <c r="N1008" t="s">
        <v>4978</v>
      </c>
      <c r="O1008">
        <v>77</v>
      </c>
      <c r="P1008" t="s">
        <v>7456</v>
      </c>
    </row>
    <row r="1009" spans="1:16" x14ac:dyDescent="0.3">
      <c r="A1009" t="s">
        <v>6118</v>
      </c>
      <c r="B1009">
        <v>2025</v>
      </c>
      <c r="C1009" t="s">
        <v>201</v>
      </c>
      <c r="D1009" t="s">
        <v>4669</v>
      </c>
      <c r="E1009" t="s">
        <v>4785</v>
      </c>
      <c r="F1009" t="s">
        <v>4172</v>
      </c>
      <c r="G1009">
        <v>11000</v>
      </c>
      <c r="H1009" t="s">
        <v>4173</v>
      </c>
      <c r="I1009">
        <v>15800000</v>
      </c>
      <c r="J1009" t="s">
        <v>6023</v>
      </c>
      <c r="K1009">
        <v>15300000</v>
      </c>
      <c r="L1009">
        <v>16400000</v>
      </c>
      <c r="M1009">
        <v>12</v>
      </c>
      <c r="N1009" t="s">
        <v>4219</v>
      </c>
      <c r="O1009">
        <v>87.8</v>
      </c>
      <c r="P1009" t="s">
        <v>7457</v>
      </c>
    </row>
    <row r="1010" spans="1:16" x14ac:dyDescent="0.3">
      <c r="A1010" t="s">
        <v>5461</v>
      </c>
      <c r="B1010">
        <v>2022</v>
      </c>
      <c r="C1010" t="s">
        <v>36</v>
      </c>
      <c r="D1010" t="s">
        <v>5636</v>
      </c>
      <c r="E1010" t="s">
        <v>5637</v>
      </c>
      <c r="F1010" t="s">
        <v>143</v>
      </c>
      <c r="G1010">
        <v>47000</v>
      </c>
      <c r="H1010" t="s">
        <v>4180</v>
      </c>
      <c r="I1010">
        <v>8600000</v>
      </c>
      <c r="J1010" t="s">
        <v>6023</v>
      </c>
      <c r="K1010">
        <v>8300000</v>
      </c>
      <c r="L1010">
        <v>8900000</v>
      </c>
      <c r="M1010">
        <v>21</v>
      </c>
      <c r="N1010" t="s">
        <v>4245</v>
      </c>
      <c r="O1010">
        <v>71.7</v>
      </c>
      <c r="P1010" t="s">
        <v>7458</v>
      </c>
    </row>
    <row r="1011" spans="1:16" x14ac:dyDescent="0.3">
      <c r="A1011" t="s">
        <v>5462</v>
      </c>
      <c r="B1011">
        <v>2020</v>
      </c>
      <c r="C1011" t="s">
        <v>4641</v>
      </c>
      <c r="D1011" t="s">
        <v>6119</v>
      </c>
      <c r="E1011" t="s">
        <v>6120</v>
      </c>
      <c r="F1011" t="s">
        <v>143</v>
      </c>
      <c r="G1011">
        <v>40000</v>
      </c>
      <c r="H1011" t="s">
        <v>4180</v>
      </c>
      <c r="I1011">
        <v>5970000</v>
      </c>
      <c r="J1011" t="s">
        <v>6023</v>
      </c>
      <c r="K1011">
        <v>5770000</v>
      </c>
      <c r="L1011">
        <v>6170000</v>
      </c>
      <c r="M1011">
        <v>6</v>
      </c>
      <c r="N1011" t="s">
        <v>4192</v>
      </c>
      <c r="O1011">
        <v>95</v>
      </c>
      <c r="P1011" t="s">
        <v>7459</v>
      </c>
    </row>
    <row r="1012" spans="1:16" x14ac:dyDescent="0.3">
      <c r="A1012" t="s">
        <v>5463</v>
      </c>
      <c r="B1012">
        <v>2023</v>
      </c>
      <c r="C1012" t="s">
        <v>50</v>
      </c>
      <c r="D1012">
        <v>560</v>
      </c>
      <c r="E1012" t="s">
        <v>4582</v>
      </c>
      <c r="F1012" t="s">
        <v>173</v>
      </c>
      <c r="G1012">
        <v>21000</v>
      </c>
      <c r="H1012" t="s">
        <v>4180</v>
      </c>
      <c r="I1012">
        <v>9300000</v>
      </c>
      <c r="J1012" t="s">
        <v>6023</v>
      </c>
      <c r="K1012">
        <v>8900000</v>
      </c>
      <c r="L1012">
        <v>9800000</v>
      </c>
      <c r="M1012">
        <v>16</v>
      </c>
      <c r="N1012" t="s">
        <v>4649</v>
      </c>
      <c r="O1012">
        <v>75.099999999999994</v>
      </c>
      <c r="P1012" t="s">
        <v>7460</v>
      </c>
    </row>
    <row r="1013" spans="1:16" x14ac:dyDescent="0.3">
      <c r="A1013" t="s">
        <v>5464</v>
      </c>
      <c r="B1013">
        <v>2023</v>
      </c>
      <c r="C1013" t="s">
        <v>188</v>
      </c>
      <c r="D1013" t="s">
        <v>5890</v>
      </c>
      <c r="E1013" t="s">
        <v>6121</v>
      </c>
      <c r="F1013" t="s">
        <v>143</v>
      </c>
      <c r="G1013">
        <v>57000</v>
      </c>
      <c r="H1013" t="s">
        <v>4180</v>
      </c>
      <c r="I1013">
        <v>19000000</v>
      </c>
      <c r="J1013" t="s">
        <v>6023</v>
      </c>
      <c r="K1013">
        <v>18300000</v>
      </c>
      <c r="L1013">
        <v>19700000</v>
      </c>
      <c r="M1013" t="s">
        <v>4175</v>
      </c>
      <c r="N1013" t="s">
        <v>4272</v>
      </c>
      <c r="O1013">
        <v>75.5</v>
      </c>
      <c r="P1013" t="s">
        <v>7461</v>
      </c>
    </row>
    <row r="1014" spans="1:16" x14ac:dyDescent="0.3">
      <c r="A1014" t="s">
        <v>5465</v>
      </c>
      <c r="B1014">
        <v>2023</v>
      </c>
      <c r="C1014" t="s">
        <v>62</v>
      </c>
      <c r="D1014" t="s">
        <v>4207</v>
      </c>
      <c r="E1014" t="s">
        <v>4259</v>
      </c>
      <c r="F1014" t="s">
        <v>43</v>
      </c>
      <c r="G1014">
        <v>41154</v>
      </c>
      <c r="H1014" t="s">
        <v>4180</v>
      </c>
      <c r="I1014">
        <v>14700000</v>
      </c>
      <c r="J1014" t="s">
        <v>6023</v>
      </c>
      <c r="K1014">
        <v>14000000</v>
      </c>
      <c r="L1014">
        <v>15400000</v>
      </c>
      <c r="M1014">
        <v>11</v>
      </c>
      <c r="N1014" t="s">
        <v>4192</v>
      </c>
      <c r="O1014">
        <v>67.7</v>
      </c>
      <c r="P1014" t="s">
        <v>7462</v>
      </c>
    </row>
    <row r="1015" spans="1:16" x14ac:dyDescent="0.3">
      <c r="A1015" t="s">
        <v>6122</v>
      </c>
      <c r="B1015">
        <v>2019</v>
      </c>
      <c r="C1015" t="s">
        <v>5788</v>
      </c>
      <c r="D1015" t="s">
        <v>6123</v>
      </c>
      <c r="E1015" t="s">
        <v>6124</v>
      </c>
      <c r="F1015" t="s">
        <v>43</v>
      </c>
      <c r="G1015">
        <v>79000</v>
      </c>
      <c r="H1015" t="s">
        <v>4173</v>
      </c>
      <c r="I1015">
        <v>15500000</v>
      </c>
      <c r="J1015" t="s">
        <v>6023</v>
      </c>
      <c r="K1015">
        <v>14900000</v>
      </c>
      <c r="L1015">
        <v>16000000</v>
      </c>
      <c r="M1015">
        <v>18</v>
      </c>
      <c r="N1015" t="s">
        <v>4290</v>
      </c>
      <c r="O1015">
        <v>81.599999999999994</v>
      </c>
      <c r="P1015" t="s">
        <v>7463</v>
      </c>
    </row>
    <row r="1016" spans="1:16" x14ac:dyDescent="0.3">
      <c r="A1016" t="s">
        <v>5466</v>
      </c>
      <c r="B1016">
        <v>2022</v>
      </c>
      <c r="C1016" t="s">
        <v>6125</v>
      </c>
      <c r="D1016" t="s">
        <v>6126</v>
      </c>
      <c r="E1016" t="s">
        <v>6127</v>
      </c>
      <c r="F1016" t="s">
        <v>173</v>
      </c>
      <c r="G1016">
        <v>79000</v>
      </c>
      <c r="H1016" t="s">
        <v>4180</v>
      </c>
      <c r="I1016">
        <v>11800000</v>
      </c>
      <c r="J1016" t="s">
        <v>6023</v>
      </c>
      <c r="K1016">
        <v>11300000</v>
      </c>
      <c r="L1016">
        <v>12400000</v>
      </c>
      <c r="M1016">
        <v>21</v>
      </c>
      <c r="N1016" t="s">
        <v>4192</v>
      </c>
      <c r="O1016">
        <v>68</v>
      </c>
      <c r="P1016" t="s">
        <v>7464</v>
      </c>
    </row>
    <row r="1017" spans="1:16" x14ac:dyDescent="0.3">
      <c r="A1017" t="s">
        <v>5467</v>
      </c>
      <c r="B1017">
        <v>2023</v>
      </c>
      <c r="C1017" t="s">
        <v>191</v>
      </c>
      <c r="D1017" t="s">
        <v>5698</v>
      </c>
      <c r="E1017" t="s">
        <v>6128</v>
      </c>
      <c r="F1017" t="s">
        <v>43</v>
      </c>
      <c r="G1017">
        <v>59000</v>
      </c>
      <c r="H1017" t="s">
        <v>4180</v>
      </c>
      <c r="I1017">
        <v>17400000</v>
      </c>
      <c r="J1017" t="s">
        <v>6023</v>
      </c>
      <c r="K1017">
        <v>16700000</v>
      </c>
      <c r="L1017">
        <v>18100000</v>
      </c>
      <c r="M1017">
        <v>5</v>
      </c>
      <c r="N1017" t="s">
        <v>4263</v>
      </c>
      <c r="O1017">
        <v>68.3</v>
      </c>
      <c r="P1017" t="s">
        <v>7465</v>
      </c>
    </row>
    <row r="1018" spans="1:16" x14ac:dyDescent="0.3">
      <c r="A1018" t="s">
        <v>5468</v>
      </c>
      <c r="B1018">
        <v>2022</v>
      </c>
      <c r="C1018" t="s">
        <v>188</v>
      </c>
      <c r="D1018" t="s">
        <v>5914</v>
      </c>
      <c r="E1018" t="s">
        <v>5915</v>
      </c>
      <c r="F1018" t="s">
        <v>43</v>
      </c>
      <c r="G1018">
        <v>85788</v>
      </c>
      <c r="H1018" t="s">
        <v>4180</v>
      </c>
      <c r="I1018">
        <v>12800000</v>
      </c>
      <c r="J1018" t="s">
        <v>6023</v>
      </c>
      <c r="K1018">
        <v>12300000</v>
      </c>
      <c r="L1018">
        <v>13200000</v>
      </c>
      <c r="M1018">
        <v>9</v>
      </c>
      <c r="N1018" t="s">
        <v>4187</v>
      </c>
      <c r="O1018">
        <v>91.5</v>
      </c>
      <c r="P1018" t="s">
        <v>7466</v>
      </c>
    </row>
    <row r="1019" spans="1:16" x14ac:dyDescent="0.3">
      <c r="A1019" t="s">
        <v>5469</v>
      </c>
      <c r="B1019">
        <v>2020</v>
      </c>
      <c r="C1019" t="s">
        <v>188</v>
      </c>
      <c r="D1019" t="s">
        <v>4594</v>
      </c>
      <c r="E1019" t="s">
        <v>6129</v>
      </c>
      <c r="F1019" t="s">
        <v>43</v>
      </c>
      <c r="G1019">
        <v>61894</v>
      </c>
      <c r="H1019" t="s">
        <v>4180</v>
      </c>
      <c r="I1019">
        <v>7850000</v>
      </c>
      <c r="J1019" t="s">
        <v>6023</v>
      </c>
      <c r="K1019">
        <v>7590000</v>
      </c>
      <c r="L1019">
        <v>8100000</v>
      </c>
      <c r="M1019">
        <v>6</v>
      </c>
      <c r="N1019" t="s">
        <v>4508</v>
      </c>
      <c r="O1019">
        <v>95</v>
      </c>
      <c r="P1019" t="s">
        <v>7467</v>
      </c>
    </row>
    <row r="1020" spans="1:16" x14ac:dyDescent="0.3">
      <c r="A1020" t="s">
        <v>5470</v>
      </c>
      <c r="B1020">
        <v>2024</v>
      </c>
      <c r="C1020" t="s">
        <v>24</v>
      </c>
      <c r="D1020" t="s">
        <v>6130</v>
      </c>
      <c r="E1020" t="s">
        <v>6131</v>
      </c>
      <c r="F1020" t="s">
        <v>173</v>
      </c>
      <c r="G1020">
        <v>52000</v>
      </c>
      <c r="H1020" t="s">
        <v>4180</v>
      </c>
      <c r="I1020">
        <v>23600000</v>
      </c>
      <c r="J1020" t="s">
        <v>6023</v>
      </c>
      <c r="K1020">
        <v>22800000</v>
      </c>
      <c r="L1020">
        <v>24500000</v>
      </c>
      <c r="M1020">
        <v>2</v>
      </c>
      <c r="N1020" t="s">
        <v>4290</v>
      </c>
      <c r="O1020">
        <v>64.8</v>
      </c>
      <c r="P1020" t="s">
        <v>7468</v>
      </c>
    </row>
    <row r="1021" spans="1:16" x14ac:dyDescent="0.3">
      <c r="A1021" t="s">
        <v>5471</v>
      </c>
      <c r="B1021">
        <v>2023</v>
      </c>
      <c r="C1021" t="s">
        <v>62</v>
      </c>
      <c r="D1021" t="s">
        <v>4207</v>
      </c>
      <c r="E1021" t="s">
        <v>4435</v>
      </c>
      <c r="F1021" t="s">
        <v>43</v>
      </c>
      <c r="G1021">
        <v>16900</v>
      </c>
      <c r="H1021" t="s">
        <v>4180</v>
      </c>
      <c r="I1021">
        <v>18900000</v>
      </c>
      <c r="J1021" t="s">
        <v>6023</v>
      </c>
      <c r="K1021">
        <v>18200000</v>
      </c>
      <c r="L1021">
        <v>19500000</v>
      </c>
      <c r="M1021">
        <v>16</v>
      </c>
      <c r="N1021" t="s">
        <v>4290</v>
      </c>
      <c r="O1021">
        <v>69.3</v>
      </c>
      <c r="P1021" t="s">
        <v>7469</v>
      </c>
    </row>
    <row r="1022" spans="1:16" x14ac:dyDescent="0.3">
      <c r="A1022" t="s">
        <v>5961</v>
      </c>
      <c r="B1022">
        <v>2022</v>
      </c>
      <c r="C1022" t="s">
        <v>188</v>
      </c>
      <c r="D1022" t="s">
        <v>5101</v>
      </c>
      <c r="E1022" t="s">
        <v>5962</v>
      </c>
      <c r="F1022" t="s">
        <v>43</v>
      </c>
      <c r="G1022">
        <v>39000</v>
      </c>
      <c r="H1022" t="s">
        <v>4180</v>
      </c>
      <c r="I1022">
        <v>14400000</v>
      </c>
      <c r="J1022" t="s">
        <v>6023</v>
      </c>
      <c r="K1022">
        <v>13600000</v>
      </c>
      <c r="L1022">
        <v>15200000</v>
      </c>
      <c r="M1022">
        <v>2</v>
      </c>
      <c r="N1022" t="s">
        <v>4213</v>
      </c>
      <c r="O1022">
        <v>73.099999999999994</v>
      </c>
      <c r="P1022" t="s">
        <v>7470</v>
      </c>
    </row>
    <row r="1023" spans="1:16" x14ac:dyDescent="0.3">
      <c r="A1023" t="s">
        <v>5472</v>
      </c>
      <c r="B1023">
        <v>2024</v>
      </c>
      <c r="C1023" t="s">
        <v>4641</v>
      </c>
      <c r="D1023" t="s">
        <v>4663</v>
      </c>
      <c r="E1023" t="s">
        <v>6132</v>
      </c>
      <c r="F1023" t="s">
        <v>143</v>
      </c>
      <c r="G1023">
        <v>12000</v>
      </c>
      <c r="H1023" t="s">
        <v>4180</v>
      </c>
      <c r="I1023">
        <v>7200000</v>
      </c>
      <c r="J1023" t="s">
        <v>6023</v>
      </c>
      <c r="K1023">
        <v>6860000</v>
      </c>
      <c r="L1023">
        <v>7550000</v>
      </c>
      <c r="M1023">
        <v>4</v>
      </c>
      <c r="N1023" t="s">
        <v>5711</v>
      </c>
      <c r="O1023">
        <v>91.3</v>
      </c>
      <c r="P1023" t="s">
        <v>7471</v>
      </c>
    </row>
    <row r="1024" spans="1:16" x14ac:dyDescent="0.3">
      <c r="A1024" t="s">
        <v>5473</v>
      </c>
      <c r="B1024">
        <v>2016</v>
      </c>
      <c r="C1024" t="s">
        <v>191</v>
      </c>
      <c r="D1024" t="s">
        <v>5770</v>
      </c>
      <c r="E1024" t="s">
        <v>6133</v>
      </c>
      <c r="F1024" t="s">
        <v>143</v>
      </c>
      <c r="G1024">
        <v>85000</v>
      </c>
      <c r="H1024" t="s">
        <v>4180</v>
      </c>
      <c r="I1024">
        <v>10400000</v>
      </c>
      <c r="J1024" t="s">
        <v>6023</v>
      </c>
      <c r="K1024">
        <v>9600000</v>
      </c>
      <c r="L1024">
        <v>11200000</v>
      </c>
      <c r="M1024">
        <v>3</v>
      </c>
      <c r="N1024" t="s">
        <v>4263</v>
      </c>
      <c r="O1024">
        <v>54.8</v>
      </c>
      <c r="P1024" t="s">
        <v>7472</v>
      </c>
    </row>
    <row r="1025" spans="1:16" x14ac:dyDescent="0.3">
      <c r="A1025" t="s">
        <v>6134</v>
      </c>
      <c r="B1025">
        <v>2024</v>
      </c>
      <c r="C1025" t="s">
        <v>6082</v>
      </c>
      <c r="D1025" t="s">
        <v>6135</v>
      </c>
      <c r="E1025" t="s">
        <v>6136</v>
      </c>
      <c r="F1025" t="s">
        <v>143</v>
      </c>
      <c r="G1025">
        <v>43200</v>
      </c>
      <c r="H1025" t="s">
        <v>4173</v>
      </c>
      <c r="I1025">
        <v>72000000</v>
      </c>
      <c r="J1025" t="s">
        <v>6023</v>
      </c>
      <c r="K1025">
        <v>70000000</v>
      </c>
      <c r="L1025">
        <v>75000000</v>
      </c>
      <c r="M1025" t="s">
        <v>4175</v>
      </c>
      <c r="N1025" t="s">
        <v>6137</v>
      </c>
      <c r="O1025">
        <v>73.3</v>
      </c>
      <c r="P1025" t="s">
        <v>7473</v>
      </c>
    </row>
    <row r="1026" spans="1:16" x14ac:dyDescent="0.3">
      <c r="A1026" t="s">
        <v>5357</v>
      </c>
      <c r="B1026">
        <v>2024</v>
      </c>
      <c r="C1026" t="s">
        <v>36</v>
      </c>
      <c r="D1026" t="s">
        <v>4400</v>
      </c>
      <c r="E1026" t="s">
        <v>4401</v>
      </c>
      <c r="F1026" t="s">
        <v>43</v>
      </c>
      <c r="G1026">
        <v>24000</v>
      </c>
      <c r="H1026" t="s">
        <v>4180</v>
      </c>
      <c r="I1026">
        <v>8200000</v>
      </c>
      <c r="J1026" t="s">
        <v>6023</v>
      </c>
      <c r="K1026">
        <v>7880000</v>
      </c>
      <c r="L1026">
        <v>8400000</v>
      </c>
      <c r="M1026">
        <v>18</v>
      </c>
      <c r="N1026" t="s">
        <v>4649</v>
      </c>
      <c r="O1026">
        <v>86.4</v>
      </c>
      <c r="P1026" t="s">
        <v>7474</v>
      </c>
    </row>
    <row r="1027" spans="1:16" x14ac:dyDescent="0.3">
      <c r="A1027" t="s">
        <v>5474</v>
      </c>
      <c r="B1027">
        <v>2024</v>
      </c>
      <c r="C1027" t="s">
        <v>62</v>
      </c>
      <c r="D1027" t="s">
        <v>6138</v>
      </c>
      <c r="E1027" t="s">
        <v>6139</v>
      </c>
      <c r="F1027" t="s">
        <v>43</v>
      </c>
      <c r="G1027">
        <v>63214</v>
      </c>
      <c r="H1027" t="s">
        <v>4180</v>
      </c>
      <c r="I1027">
        <v>19600000</v>
      </c>
      <c r="J1027" t="s">
        <v>6023</v>
      </c>
      <c r="K1027">
        <v>18700000</v>
      </c>
      <c r="L1027">
        <v>20500000</v>
      </c>
      <c r="M1027" t="s">
        <v>4175</v>
      </c>
      <c r="N1027" t="s">
        <v>4560</v>
      </c>
      <c r="O1027">
        <v>74.599999999999994</v>
      </c>
      <c r="P1027" t="s">
        <v>7475</v>
      </c>
    </row>
    <row r="1028" spans="1:16" x14ac:dyDescent="0.3">
      <c r="A1028" t="s">
        <v>5475</v>
      </c>
      <c r="B1028">
        <v>2024</v>
      </c>
      <c r="C1028" t="s">
        <v>4184</v>
      </c>
      <c r="D1028" t="s">
        <v>4288</v>
      </c>
      <c r="E1028" t="s">
        <v>4719</v>
      </c>
      <c r="F1028" t="s">
        <v>143</v>
      </c>
      <c r="G1028">
        <v>53351</v>
      </c>
      <c r="H1028" t="s">
        <v>4173</v>
      </c>
      <c r="I1028">
        <v>15000000</v>
      </c>
      <c r="J1028" t="s">
        <v>6023</v>
      </c>
      <c r="K1028">
        <v>14400000</v>
      </c>
      <c r="L1028">
        <v>15500000</v>
      </c>
      <c r="M1028">
        <v>8</v>
      </c>
      <c r="N1028" t="s">
        <v>4263</v>
      </c>
      <c r="O1028">
        <v>86.8</v>
      </c>
      <c r="P1028" t="s">
        <v>7476</v>
      </c>
    </row>
    <row r="1029" spans="1:16" x14ac:dyDescent="0.3">
      <c r="A1029" t="s">
        <v>5356</v>
      </c>
      <c r="B1029">
        <v>2022</v>
      </c>
      <c r="C1029" t="s">
        <v>92</v>
      </c>
      <c r="D1029" t="s">
        <v>4824</v>
      </c>
      <c r="E1029" t="s">
        <v>6140</v>
      </c>
      <c r="F1029" t="s">
        <v>161</v>
      </c>
      <c r="G1029">
        <v>56891</v>
      </c>
      <c r="H1029" t="s">
        <v>4180</v>
      </c>
      <c r="I1029">
        <v>12100000</v>
      </c>
      <c r="J1029" t="s">
        <v>6023</v>
      </c>
      <c r="K1029">
        <v>11700000</v>
      </c>
      <c r="L1029">
        <v>12500000</v>
      </c>
      <c r="M1029">
        <v>10</v>
      </c>
      <c r="N1029" t="s">
        <v>4263</v>
      </c>
      <c r="O1029">
        <v>73.400000000000006</v>
      </c>
      <c r="P1029" t="s">
        <v>7477</v>
      </c>
    </row>
    <row r="1030" spans="1:16" x14ac:dyDescent="0.3">
      <c r="A1030" t="s">
        <v>5364</v>
      </c>
      <c r="B1030">
        <v>2022</v>
      </c>
      <c r="C1030" t="s">
        <v>92</v>
      </c>
      <c r="D1030" t="s">
        <v>4946</v>
      </c>
      <c r="E1030" t="s">
        <v>4947</v>
      </c>
      <c r="F1030" t="s">
        <v>94</v>
      </c>
      <c r="G1030">
        <v>50000</v>
      </c>
      <c r="H1030" t="s">
        <v>4180</v>
      </c>
      <c r="I1030">
        <v>12000000</v>
      </c>
      <c r="J1030" t="s">
        <v>6023</v>
      </c>
      <c r="K1030">
        <v>11600000</v>
      </c>
      <c r="L1030">
        <v>12500000</v>
      </c>
      <c r="M1030">
        <v>18</v>
      </c>
      <c r="N1030" t="s">
        <v>4275</v>
      </c>
      <c r="O1030">
        <v>75</v>
      </c>
      <c r="P1030" t="s">
        <v>7478</v>
      </c>
    </row>
    <row r="1031" spans="1:16" x14ac:dyDescent="0.3">
      <c r="A1031" t="s">
        <v>5477</v>
      </c>
      <c r="B1031">
        <v>2023</v>
      </c>
      <c r="C1031" t="s">
        <v>182</v>
      </c>
      <c r="D1031" t="s">
        <v>5867</v>
      </c>
      <c r="E1031" t="s">
        <v>6141</v>
      </c>
      <c r="F1031" t="s">
        <v>143</v>
      </c>
      <c r="G1031">
        <v>89766</v>
      </c>
      <c r="H1031" t="s">
        <v>4180</v>
      </c>
      <c r="I1031">
        <v>17100000</v>
      </c>
      <c r="J1031" t="s">
        <v>6023</v>
      </c>
      <c r="K1031">
        <v>16500000</v>
      </c>
      <c r="L1031">
        <v>17800000</v>
      </c>
      <c r="M1031">
        <v>4</v>
      </c>
      <c r="N1031" t="s">
        <v>4187</v>
      </c>
      <c r="O1031">
        <v>65.3</v>
      </c>
      <c r="P1031" t="s">
        <v>7479</v>
      </c>
    </row>
    <row r="1032" spans="1:16" x14ac:dyDescent="0.3">
      <c r="A1032" t="s">
        <v>5478</v>
      </c>
      <c r="B1032">
        <v>2024</v>
      </c>
      <c r="C1032" t="s">
        <v>4184</v>
      </c>
      <c r="D1032" t="s">
        <v>5940</v>
      </c>
      <c r="E1032" t="s">
        <v>5941</v>
      </c>
      <c r="F1032" t="s">
        <v>173</v>
      </c>
      <c r="G1032">
        <v>14190</v>
      </c>
      <c r="H1032" t="s">
        <v>4180</v>
      </c>
      <c r="I1032">
        <v>15600000</v>
      </c>
      <c r="J1032" t="s">
        <v>6023</v>
      </c>
      <c r="K1032">
        <v>15000000</v>
      </c>
      <c r="L1032">
        <v>16300000</v>
      </c>
      <c r="M1032" t="s">
        <v>4175</v>
      </c>
      <c r="N1032" t="s">
        <v>4700</v>
      </c>
      <c r="O1032">
        <v>78</v>
      </c>
      <c r="P1032" t="s">
        <v>7480</v>
      </c>
    </row>
    <row r="1033" spans="1:16" x14ac:dyDescent="0.3">
      <c r="A1033" t="s">
        <v>5479</v>
      </c>
      <c r="B1033">
        <v>2019</v>
      </c>
      <c r="C1033" t="s">
        <v>188</v>
      </c>
      <c r="D1033" t="s">
        <v>4678</v>
      </c>
      <c r="E1033" t="s">
        <v>6142</v>
      </c>
      <c r="F1033" t="s">
        <v>173</v>
      </c>
      <c r="G1033">
        <v>58400</v>
      </c>
      <c r="H1033" t="s">
        <v>4180</v>
      </c>
      <c r="I1033">
        <v>8500000</v>
      </c>
      <c r="J1033" t="s">
        <v>6023</v>
      </c>
      <c r="K1033">
        <v>8200000</v>
      </c>
      <c r="L1033">
        <v>8900000</v>
      </c>
      <c r="M1033">
        <v>2</v>
      </c>
      <c r="N1033" t="s">
        <v>4263</v>
      </c>
      <c r="O1033">
        <v>85.1</v>
      </c>
      <c r="P1033" t="s">
        <v>7481</v>
      </c>
    </row>
    <row r="1034" spans="1:16" x14ac:dyDescent="0.3">
      <c r="A1034" t="s">
        <v>5480</v>
      </c>
      <c r="B1034">
        <v>2021</v>
      </c>
      <c r="C1034" t="s">
        <v>36</v>
      </c>
      <c r="D1034" t="s">
        <v>4372</v>
      </c>
      <c r="E1034" t="s">
        <v>4373</v>
      </c>
      <c r="F1034" t="s">
        <v>173</v>
      </c>
      <c r="G1034">
        <v>47000</v>
      </c>
      <c r="H1034" t="s">
        <v>4180</v>
      </c>
      <c r="I1034">
        <v>11900000</v>
      </c>
      <c r="J1034" t="s">
        <v>6023</v>
      </c>
      <c r="K1034">
        <v>11500000</v>
      </c>
      <c r="L1034">
        <v>12300000</v>
      </c>
      <c r="M1034">
        <v>2</v>
      </c>
      <c r="N1034" t="s">
        <v>4245</v>
      </c>
      <c r="O1034">
        <v>74.400000000000006</v>
      </c>
      <c r="P1034" t="s">
        <v>7482</v>
      </c>
    </row>
    <row r="1035" spans="1:16" x14ac:dyDescent="0.3">
      <c r="A1035" t="s">
        <v>5481</v>
      </c>
      <c r="B1035">
        <v>2025</v>
      </c>
      <c r="C1035" t="s">
        <v>62</v>
      </c>
      <c r="D1035" t="s">
        <v>4390</v>
      </c>
      <c r="E1035" t="s">
        <v>4682</v>
      </c>
      <c r="F1035" t="s">
        <v>4172</v>
      </c>
      <c r="G1035">
        <v>18583</v>
      </c>
      <c r="H1035" t="s">
        <v>4180</v>
      </c>
      <c r="I1035">
        <v>21900000</v>
      </c>
      <c r="J1035" t="s">
        <v>6023</v>
      </c>
      <c r="K1035">
        <v>21100000</v>
      </c>
      <c r="L1035">
        <v>22700000</v>
      </c>
      <c r="M1035">
        <v>7</v>
      </c>
      <c r="N1035" t="s">
        <v>4181</v>
      </c>
      <c r="O1035">
        <v>79.2</v>
      </c>
      <c r="P1035" t="s">
        <v>7483</v>
      </c>
    </row>
    <row r="1036" spans="1:16" x14ac:dyDescent="0.3">
      <c r="A1036" t="s">
        <v>5482</v>
      </c>
      <c r="B1036">
        <v>2022</v>
      </c>
      <c r="C1036" t="s">
        <v>4091</v>
      </c>
      <c r="D1036" t="s">
        <v>4923</v>
      </c>
      <c r="E1036" t="s">
        <v>6012</v>
      </c>
      <c r="F1036" t="s">
        <v>60</v>
      </c>
      <c r="G1036">
        <v>55500</v>
      </c>
      <c r="H1036" t="s">
        <v>4180</v>
      </c>
      <c r="I1036">
        <v>19400000</v>
      </c>
      <c r="J1036" t="s">
        <v>6023</v>
      </c>
      <c r="K1036">
        <v>18700000</v>
      </c>
      <c r="L1036">
        <v>20200000</v>
      </c>
      <c r="M1036">
        <v>26</v>
      </c>
      <c r="N1036" t="s">
        <v>4290</v>
      </c>
      <c r="O1036">
        <v>85</v>
      </c>
      <c r="P1036" t="s">
        <v>7484</v>
      </c>
    </row>
    <row r="1037" spans="1:16" x14ac:dyDescent="0.3">
      <c r="A1037" t="s">
        <v>6143</v>
      </c>
      <c r="B1037">
        <v>2014</v>
      </c>
      <c r="C1037" t="s">
        <v>24</v>
      </c>
      <c r="D1037" t="s">
        <v>6144</v>
      </c>
      <c r="E1037" t="s">
        <v>6145</v>
      </c>
      <c r="F1037" t="s">
        <v>43</v>
      </c>
      <c r="G1037">
        <v>237000</v>
      </c>
      <c r="H1037" t="s">
        <v>4180</v>
      </c>
      <c r="I1037">
        <v>12800000</v>
      </c>
      <c r="J1037" t="s">
        <v>6023</v>
      </c>
      <c r="K1037">
        <v>12000000</v>
      </c>
      <c r="L1037">
        <v>13600000</v>
      </c>
      <c r="M1037">
        <v>7</v>
      </c>
      <c r="N1037" t="s">
        <v>4213</v>
      </c>
      <c r="O1037">
        <v>58.2</v>
      </c>
      <c r="P1037" t="s">
        <v>7485</v>
      </c>
    </row>
    <row r="1038" spans="1:16" x14ac:dyDescent="0.3">
      <c r="A1038" t="s">
        <v>5314</v>
      </c>
      <c r="B1038">
        <v>2023</v>
      </c>
      <c r="C1038" t="s">
        <v>191</v>
      </c>
      <c r="D1038" t="s">
        <v>5011</v>
      </c>
      <c r="E1038" t="s">
        <v>6146</v>
      </c>
      <c r="F1038" t="s">
        <v>173</v>
      </c>
      <c r="G1038">
        <v>44000</v>
      </c>
      <c r="H1038" t="s">
        <v>4173</v>
      </c>
      <c r="I1038">
        <v>18100000</v>
      </c>
      <c r="J1038" t="s">
        <v>6023</v>
      </c>
      <c r="K1038">
        <v>16900000</v>
      </c>
      <c r="L1038">
        <v>19300000</v>
      </c>
      <c r="M1038">
        <v>2</v>
      </c>
      <c r="N1038" t="s">
        <v>4192</v>
      </c>
      <c r="O1038">
        <v>76.5</v>
      </c>
      <c r="P1038" t="s">
        <v>7486</v>
      </c>
    </row>
    <row r="1039" spans="1:16" x14ac:dyDescent="0.3">
      <c r="A1039" t="s">
        <v>5483</v>
      </c>
      <c r="B1039">
        <v>2025</v>
      </c>
      <c r="C1039" t="s">
        <v>188</v>
      </c>
      <c r="D1039" t="s">
        <v>5856</v>
      </c>
      <c r="E1039" t="s">
        <v>6147</v>
      </c>
      <c r="F1039" t="s">
        <v>4172</v>
      </c>
      <c r="G1039">
        <v>8400</v>
      </c>
      <c r="H1039" t="s">
        <v>4180</v>
      </c>
      <c r="I1039">
        <v>11300000</v>
      </c>
      <c r="J1039" t="s">
        <v>6023</v>
      </c>
      <c r="K1039">
        <v>10900000</v>
      </c>
      <c r="L1039">
        <v>11700000</v>
      </c>
      <c r="M1039">
        <v>23</v>
      </c>
      <c r="N1039" t="s">
        <v>4219</v>
      </c>
      <c r="O1039">
        <v>90.5</v>
      </c>
      <c r="P1039" t="s">
        <v>7487</v>
      </c>
    </row>
    <row r="1040" spans="1:16" x14ac:dyDescent="0.3">
      <c r="A1040" t="s">
        <v>5484</v>
      </c>
      <c r="B1040">
        <v>2019</v>
      </c>
      <c r="C1040" t="s">
        <v>92</v>
      </c>
      <c r="D1040" t="s">
        <v>6148</v>
      </c>
      <c r="E1040" t="s">
        <v>6069</v>
      </c>
      <c r="F1040" t="s">
        <v>161</v>
      </c>
      <c r="G1040">
        <v>45750</v>
      </c>
      <c r="H1040" t="s">
        <v>4180</v>
      </c>
      <c r="I1040">
        <v>6370000</v>
      </c>
      <c r="J1040" t="s">
        <v>6023</v>
      </c>
      <c r="K1040">
        <v>5950000</v>
      </c>
      <c r="L1040">
        <v>6800000</v>
      </c>
      <c r="M1040">
        <v>11</v>
      </c>
      <c r="N1040" t="s">
        <v>4245</v>
      </c>
      <c r="O1040">
        <v>85.7</v>
      </c>
      <c r="P1040" t="s">
        <v>7488</v>
      </c>
    </row>
    <row r="1041" spans="1:16" x14ac:dyDescent="0.3">
      <c r="A1041" t="s">
        <v>5485</v>
      </c>
      <c r="B1041">
        <v>2021</v>
      </c>
      <c r="C1041" t="s">
        <v>194</v>
      </c>
      <c r="D1041">
        <v>700</v>
      </c>
      <c r="E1041" t="s">
        <v>6149</v>
      </c>
      <c r="F1041" t="s">
        <v>43</v>
      </c>
      <c r="G1041">
        <v>52100</v>
      </c>
      <c r="H1041" t="s">
        <v>4180</v>
      </c>
      <c r="I1041">
        <v>9500000</v>
      </c>
      <c r="J1041" t="s">
        <v>6023</v>
      </c>
      <c r="K1041">
        <v>9000000</v>
      </c>
      <c r="L1041">
        <v>10000000</v>
      </c>
      <c r="M1041">
        <v>9</v>
      </c>
      <c r="N1041" t="s">
        <v>4439</v>
      </c>
      <c r="O1041">
        <v>88.8</v>
      </c>
      <c r="P1041" t="s">
        <v>7489</v>
      </c>
    </row>
    <row r="1042" spans="1:16" x14ac:dyDescent="0.3">
      <c r="A1042" t="s">
        <v>5486</v>
      </c>
      <c r="B1042">
        <v>2024</v>
      </c>
      <c r="C1042" t="s">
        <v>50</v>
      </c>
      <c r="D1042" t="s">
        <v>5702</v>
      </c>
      <c r="E1042" t="s">
        <v>6150</v>
      </c>
      <c r="F1042" t="s">
        <v>43</v>
      </c>
      <c r="G1042">
        <v>26300</v>
      </c>
      <c r="H1042" t="s">
        <v>4180</v>
      </c>
      <c r="I1042">
        <v>7700000</v>
      </c>
      <c r="J1042" t="s">
        <v>6023</v>
      </c>
      <c r="K1042">
        <v>7430000</v>
      </c>
      <c r="L1042">
        <v>7970000</v>
      </c>
      <c r="M1042">
        <v>2</v>
      </c>
      <c r="N1042" t="s">
        <v>4649</v>
      </c>
      <c r="O1042">
        <v>94.8</v>
      </c>
      <c r="P1042" t="s">
        <v>7490</v>
      </c>
    </row>
    <row r="1043" spans="1:16" x14ac:dyDescent="0.3">
      <c r="A1043" t="s">
        <v>5360</v>
      </c>
      <c r="B1043">
        <v>2020</v>
      </c>
      <c r="C1043" t="s">
        <v>108</v>
      </c>
      <c r="D1043" t="s">
        <v>6151</v>
      </c>
      <c r="E1043" t="s">
        <v>4532</v>
      </c>
      <c r="F1043" t="s">
        <v>60</v>
      </c>
      <c r="G1043">
        <v>65543</v>
      </c>
      <c r="H1043" t="s">
        <v>4180</v>
      </c>
      <c r="I1043">
        <v>8900000</v>
      </c>
      <c r="J1043" t="s">
        <v>6023</v>
      </c>
      <c r="K1043">
        <v>8600000</v>
      </c>
      <c r="L1043">
        <v>9200000</v>
      </c>
      <c r="M1043">
        <v>3</v>
      </c>
      <c r="N1043" t="s">
        <v>4248</v>
      </c>
      <c r="O1043">
        <v>88.2</v>
      </c>
      <c r="P1043" t="s">
        <v>7491</v>
      </c>
    </row>
    <row r="1044" spans="1:16" x14ac:dyDescent="0.3">
      <c r="A1044" t="s">
        <v>6152</v>
      </c>
      <c r="B1044">
        <v>2023</v>
      </c>
      <c r="C1044" t="s">
        <v>4184</v>
      </c>
      <c r="D1044" t="s">
        <v>4303</v>
      </c>
      <c r="E1044" t="s">
        <v>4304</v>
      </c>
      <c r="F1044" t="s">
        <v>143</v>
      </c>
      <c r="G1044">
        <v>93000</v>
      </c>
      <c r="H1044" t="s">
        <v>4180</v>
      </c>
      <c r="I1044">
        <v>18600000</v>
      </c>
      <c r="J1044" t="s">
        <v>6023</v>
      </c>
      <c r="K1044">
        <v>17900000</v>
      </c>
      <c r="L1044">
        <v>19300000</v>
      </c>
      <c r="M1044">
        <v>31</v>
      </c>
      <c r="N1044" t="s">
        <v>4257</v>
      </c>
      <c r="O1044">
        <v>82.7</v>
      </c>
      <c r="P1044" t="s">
        <v>7492</v>
      </c>
    </row>
    <row r="1045" spans="1:16" x14ac:dyDescent="0.3">
      <c r="A1045" t="s">
        <v>5487</v>
      </c>
      <c r="B1045">
        <v>2023</v>
      </c>
      <c r="C1045" t="s">
        <v>24</v>
      </c>
      <c r="D1045" t="s">
        <v>4431</v>
      </c>
      <c r="E1045" t="s">
        <v>6003</v>
      </c>
      <c r="F1045" t="s">
        <v>161</v>
      </c>
      <c r="G1045">
        <v>70500</v>
      </c>
      <c r="H1045" t="s">
        <v>4180</v>
      </c>
      <c r="I1045">
        <v>33700000</v>
      </c>
      <c r="J1045" t="s">
        <v>6023</v>
      </c>
      <c r="K1045">
        <v>32200000</v>
      </c>
      <c r="L1045">
        <v>35100000</v>
      </c>
      <c r="M1045">
        <v>5</v>
      </c>
      <c r="N1045" t="s">
        <v>6087</v>
      </c>
      <c r="O1045">
        <v>68.2</v>
      </c>
      <c r="P1045" t="s">
        <v>7493</v>
      </c>
    </row>
    <row r="1046" spans="1:16" x14ac:dyDescent="0.3">
      <c r="A1046" t="s">
        <v>5488</v>
      </c>
      <c r="B1046">
        <v>2022</v>
      </c>
      <c r="C1046" t="s">
        <v>6153</v>
      </c>
      <c r="D1046" t="s">
        <v>6154</v>
      </c>
      <c r="E1046" t="s">
        <v>6155</v>
      </c>
      <c r="F1046" t="s">
        <v>43</v>
      </c>
      <c r="G1046">
        <v>53500</v>
      </c>
      <c r="H1046" t="s">
        <v>4180</v>
      </c>
      <c r="I1046">
        <v>6660000</v>
      </c>
      <c r="J1046" t="s">
        <v>6023</v>
      </c>
      <c r="K1046">
        <v>6170000</v>
      </c>
      <c r="L1046">
        <v>7150000</v>
      </c>
      <c r="M1046">
        <v>3</v>
      </c>
      <c r="N1046" t="s">
        <v>4508</v>
      </c>
      <c r="O1046">
        <v>63.7</v>
      </c>
      <c r="P1046" t="s">
        <v>7494</v>
      </c>
    </row>
    <row r="1047" spans="1:16" x14ac:dyDescent="0.3">
      <c r="A1047" t="s">
        <v>5489</v>
      </c>
      <c r="B1047">
        <v>2021</v>
      </c>
      <c r="C1047" t="s">
        <v>188</v>
      </c>
      <c r="D1047" t="s">
        <v>4614</v>
      </c>
      <c r="E1047" t="s">
        <v>4615</v>
      </c>
      <c r="F1047" t="s">
        <v>60</v>
      </c>
      <c r="G1047">
        <v>71000</v>
      </c>
      <c r="H1047" t="s">
        <v>4180</v>
      </c>
      <c r="I1047">
        <v>8300000</v>
      </c>
      <c r="J1047" t="s">
        <v>6023</v>
      </c>
      <c r="K1047">
        <v>8000000</v>
      </c>
      <c r="L1047">
        <v>8600000</v>
      </c>
      <c r="M1047">
        <v>4</v>
      </c>
      <c r="N1047" t="s">
        <v>4382</v>
      </c>
      <c r="O1047">
        <v>88.4</v>
      </c>
      <c r="P1047" t="s">
        <v>7495</v>
      </c>
    </row>
    <row r="1048" spans="1:16" x14ac:dyDescent="0.3">
      <c r="A1048" t="s">
        <v>5313</v>
      </c>
      <c r="B1048">
        <v>2022</v>
      </c>
      <c r="C1048" t="s">
        <v>108</v>
      </c>
      <c r="D1048" t="s">
        <v>5808</v>
      </c>
      <c r="E1048" t="s">
        <v>4619</v>
      </c>
      <c r="F1048" t="s">
        <v>60</v>
      </c>
      <c r="G1048">
        <v>32000</v>
      </c>
      <c r="H1048" t="s">
        <v>4180</v>
      </c>
      <c r="I1048">
        <v>7740000</v>
      </c>
      <c r="J1048" t="s">
        <v>6023</v>
      </c>
      <c r="K1048">
        <v>7480000</v>
      </c>
      <c r="L1048">
        <v>8000000</v>
      </c>
      <c r="M1048">
        <v>10</v>
      </c>
      <c r="N1048" t="s">
        <v>4649</v>
      </c>
      <c r="O1048">
        <v>79.900000000000006</v>
      </c>
      <c r="P1048" t="s">
        <v>7496</v>
      </c>
    </row>
    <row r="1049" spans="1:16" x14ac:dyDescent="0.3">
      <c r="A1049" t="s">
        <v>5490</v>
      </c>
      <c r="B1049">
        <v>2023</v>
      </c>
      <c r="C1049" t="s">
        <v>230</v>
      </c>
      <c r="D1049" t="s">
        <v>5820</v>
      </c>
      <c r="E1049" t="s">
        <v>6095</v>
      </c>
      <c r="F1049" t="s">
        <v>143</v>
      </c>
      <c r="G1049">
        <v>41100</v>
      </c>
      <c r="H1049" t="s">
        <v>4180</v>
      </c>
      <c r="I1049">
        <v>12600000</v>
      </c>
      <c r="J1049" t="s">
        <v>6023</v>
      </c>
      <c r="K1049">
        <v>12200000</v>
      </c>
      <c r="L1049">
        <v>13100000</v>
      </c>
      <c r="M1049">
        <v>2</v>
      </c>
      <c r="N1049" t="s">
        <v>4226</v>
      </c>
      <c r="O1049">
        <v>69.7</v>
      </c>
      <c r="P1049" t="s">
        <v>7497</v>
      </c>
    </row>
    <row r="1050" spans="1:16" x14ac:dyDescent="0.3">
      <c r="A1050" t="s">
        <v>5491</v>
      </c>
      <c r="B1050">
        <v>2023</v>
      </c>
      <c r="C1050" t="s">
        <v>182</v>
      </c>
      <c r="D1050" t="s">
        <v>5985</v>
      </c>
      <c r="E1050" t="s">
        <v>5986</v>
      </c>
      <c r="F1050" t="s">
        <v>94</v>
      </c>
      <c r="G1050">
        <v>48363</v>
      </c>
      <c r="H1050" t="s">
        <v>4180</v>
      </c>
      <c r="I1050">
        <v>26300000</v>
      </c>
      <c r="J1050" t="s">
        <v>6023</v>
      </c>
      <c r="K1050">
        <v>25000000</v>
      </c>
      <c r="L1050">
        <v>27700000</v>
      </c>
      <c r="M1050">
        <v>3</v>
      </c>
      <c r="N1050" t="s">
        <v>4236</v>
      </c>
      <c r="O1050">
        <v>72.099999999999994</v>
      </c>
      <c r="P1050" t="s">
        <v>7498</v>
      </c>
    </row>
    <row r="1051" spans="1:16" x14ac:dyDescent="0.3">
      <c r="A1051" t="s">
        <v>5492</v>
      </c>
      <c r="B1051">
        <v>2024</v>
      </c>
      <c r="C1051" t="s">
        <v>62</v>
      </c>
      <c r="D1051" t="s">
        <v>4250</v>
      </c>
      <c r="E1051" t="s">
        <v>4358</v>
      </c>
      <c r="F1051" t="s">
        <v>60</v>
      </c>
      <c r="G1051">
        <v>37000</v>
      </c>
      <c r="H1051" t="s">
        <v>4180</v>
      </c>
      <c r="I1051">
        <v>19900000</v>
      </c>
      <c r="J1051" t="s">
        <v>6023</v>
      </c>
      <c r="K1051">
        <v>18600000</v>
      </c>
      <c r="L1051">
        <v>21200000</v>
      </c>
      <c r="M1051">
        <v>33</v>
      </c>
      <c r="N1051" t="s">
        <v>4388</v>
      </c>
      <c r="O1051">
        <v>72.7</v>
      </c>
      <c r="P1051" t="s">
        <v>7499</v>
      </c>
    </row>
    <row r="1052" spans="1:16" x14ac:dyDescent="0.3">
      <c r="A1052" t="s">
        <v>5493</v>
      </c>
      <c r="B1052">
        <v>2021</v>
      </c>
      <c r="C1052" t="s">
        <v>92</v>
      </c>
      <c r="D1052" t="s">
        <v>4910</v>
      </c>
      <c r="E1052" t="s">
        <v>6069</v>
      </c>
      <c r="F1052" t="s">
        <v>143</v>
      </c>
      <c r="G1052">
        <v>75500</v>
      </c>
      <c r="H1052" t="s">
        <v>4180</v>
      </c>
      <c r="I1052">
        <v>6960000</v>
      </c>
      <c r="J1052" t="s">
        <v>6023</v>
      </c>
      <c r="K1052">
        <v>6710000</v>
      </c>
      <c r="L1052">
        <v>7210000</v>
      </c>
      <c r="M1052">
        <v>27</v>
      </c>
      <c r="N1052" t="s">
        <v>4425</v>
      </c>
      <c r="O1052">
        <v>85</v>
      </c>
      <c r="P1052" t="s">
        <v>7500</v>
      </c>
    </row>
    <row r="1053" spans="1:16" x14ac:dyDescent="0.3">
      <c r="A1053" t="s">
        <v>5494</v>
      </c>
      <c r="B1053">
        <v>2024</v>
      </c>
      <c r="C1053" t="s">
        <v>188</v>
      </c>
      <c r="D1053" t="s">
        <v>5798</v>
      </c>
      <c r="E1053" t="s">
        <v>6156</v>
      </c>
      <c r="F1053" t="s">
        <v>143</v>
      </c>
      <c r="G1053">
        <v>26400</v>
      </c>
      <c r="H1053" t="s">
        <v>4180</v>
      </c>
      <c r="I1053">
        <v>17600000</v>
      </c>
      <c r="J1053" t="s">
        <v>6023</v>
      </c>
      <c r="K1053">
        <v>17000000</v>
      </c>
      <c r="L1053">
        <v>18200000</v>
      </c>
      <c r="M1053">
        <v>2</v>
      </c>
      <c r="N1053" t="s">
        <v>4213</v>
      </c>
      <c r="O1053">
        <v>90.3</v>
      </c>
      <c r="P1053" t="s">
        <v>7501</v>
      </c>
    </row>
    <row r="1054" spans="1:16" x14ac:dyDescent="0.3">
      <c r="A1054" t="s">
        <v>5495</v>
      </c>
      <c r="B1054">
        <v>2022</v>
      </c>
      <c r="C1054" t="s">
        <v>41</v>
      </c>
      <c r="D1054" t="s">
        <v>4876</v>
      </c>
      <c r="E1054" t="s">
        <v>4877</v>
      </c>
      <c r="F1054" t="s">
        <v>143</v>
      </c>
      <c r="G1054">
        <v>51032</v>
      </c>
      <c r="H1054" t="s">
        <v>4173</v>
      </c>
      <c r="I1054">
        <v>8600000</v>
      </c>
      <c r="J1054" t="s">
        <v>6023</v>
      </c>
      <c r="K1054">
        <v>8300000</v>
      </c>
      <c r="L1054">
        <v>8900000</v>
      </c>
      <c r="M1054">
        <v>4</v>
      </c>
      <c r="N1054" t="s">
        <v>4245</v>
      </c>
      <c r="O1054">
        <v>72.599999999999994</v>
      </c>
      <c r="P1054" t="s">
        <v>7502</v>
      </c>
    </row>
    <row r="1055" spans="1:16" x14ac:dyDescent="0.3">
      <c r="A1055" t="s">
        <v>5314</v>
      </c>
      <c r="B1055">
        <v>2023</v>
      </c>
      <c r="C1055" t="s">
        <v>191</v>
      </c>
      <c r="D1055" t="s">
        <v>5011</v>
      </c>
      <c r="E1055" t="s">
        <v>6146</v>
      </c>
      <c r="F1055" t="s">
        <v>173</v>
      </c>
      <c r="G1055">
        <v>44000</v>
      </c>
      <c r="H1055" t="s">
        <v>6059</v>
      </c>
      <c r="I1055">
        <v>13200000</v>
      </c>
      <c r="J1055" t="s">
        <v>6023</v>
      </c>
      <c r="K1055">
        <v>12100000</v>
      </c>
      <c r="L1055">
        <v>14400000</v>
      </c>
      <c r="M1055">
        <v>2</v>
      </c>
      <c r="N1055" t="s">
        <v>4192</v>
      </c>
      <c r="O1055">
        <v>55.8</v>
      </c>
      <c r="P1055" t="s">
        <v>7503</v>
      </c>
    </row>
    <row r="1056" spans="1:16" x14ac:dyDescent="0.3">
      <c r="A1056" t="s">
        <v>5496</v>
      </c>
      <c r="B1056">
        <v>2016</v>
      </c>
      <c r="C1056" t="s">
        <v>166</v>
      </c>
      <c r="D1056" t="s">
        <v>5005</v>
      </c>
      <c r="E1056" t="s">
        <v>6157</v>
      </c>
      <c r="F1056" t="s">
        <v>161</v>
      </c>
      <c r="G1056">
        <v>67020</v>
      </c>
      <c r="H1056" t="s">
        <v>4180</v>
      </c>
      <c r="I1056">
        <v>11700000</v>
      </c>
      <c r="J1056" t="s">
        <v>6023</v>
      </c>
      <c r="K1056">
        <v>11200000</v>
      </c>
      <c r="L1056">
        <v>12100000</v>
      </c>
      <c r="M1056">
        <v>5</v>
      </c>
      <c r="N1056" t="s">
        <v>4219</v>
      </c>
      <c r="O1056">
        <v>82.5</v>
      </c>
      <c r="P1056" t="s">
        <v>7504</v>
      </c>
    </row>
    <row r="1057" spans="1:16" x14ac:dyDescent="0.3">
      <c r="A1057" t="s">
        <v>5497</v>
      </c>
      <c r="B1057">
        <v>2018</v>
      </c>
      <c r="C1057" t="s">
        <v>4184</v>
      </c>
      <c r="D1057" t="s">
        <v>4303</v>
      </c>
      <c r="E1057" t="s">
        <v>6158</v>
      </c>
      <c r="F1057" t="s">
        <v>161</v>
      </c>
      <c r="G1057">
        <v>94000</v>
      </c>
      <c r="H1057" t="s">
        <v>4180</v>
      </c>
      <c r="I1057">
        <v>12100000</v>
      </c>
      <c r="J1057" t="s">
        <v>6023</v>
      </c>
      <c r="K1057">
        <v>11700000</v>
      </c>
      <c r="L1057">
        <v>12600000</v>
      </c>
      <c r="M1057">
        <v>32</v>
      </c>
      <c r="N1057" t="s">
        <v>4187</v>
      </c>
      <c r="O1057">
        <v>84.1</v>
      </c>
      <c r="P1057" t="s">
        <v>7505</v>
      </c>
    </row>
    <row r="1058" spans="1:16" x14ac:dyDescent="0.3">
      <c r="A1058" t="s">
        <v>1414</v>
      </c>
      <c r="B1058">
        <v>2021</v>
      </c>
      <c r="C1058" t="s">
        <v>89</v>
      </c>
      <c r="D1058" t="s">
        <v>4779</v>
      </c>
      <c r="E1058" t="s">
        <v>6159</v>
      </c>
      <c r="F1058" t="s">
        <v>43</v>
      </c>
      <c r="G1058">
        <v>55942</v>
      </c>
      <c r="H1058" t="s">
        <v>4180</v>
      </c>
      <c r="I1058">
        <v>9300000</v>
      </c>
      <c r="J1058" t="s">
        <v>6023</v>
      </c>
      <c r="K1058">
        <v>8900000</v>
      </c>
      <c r="L1058">
        <v>9600000</v>
      </c>
      <c r="M1058">
        <v>5</v>
      </c>
      <c r="N1058" t="s">
        <v>4382</v>
      </c>
      <c r="O1058">
        <v>67.400000000000006</v>
      </c>
      <c r="P1058" t="s">
        <v>7506</v>
      </c>
    </row>
    <row r="1059" spans="1:16" x14ac:dyDescent="0.3">
      <c r="A1059" t="s">
        <v>5498</v>
      </c>
      <c r="B1059">
        <v>2018</v>
      </c>
      <c r="C1059" t="s">
        <v>5327</v>
      </c>
      <c r="D1059" t="s">
        <v>6160</v>
      </c>
      <c r="E1059" t="s">
        <v>6161</v>
      </c>
      <c r="F1059" t="s">
        <v>43</v>
      </c>
      <c r="G1059">
        <v>101000</v>
      </c>
      <c r="H1059" t="s">
        <v>4180</v>
      </c>
      <c r="I1059">
        <v>7130000</v>
      </c>
      <c r="J1059" t="s">
        <v>6023</v>
      </c>
      <c r="K1059">
        <v>6650000</v>
      </c>
      <c r="L1059">
        <v>7620000</v>
      </c>
      <c r="M1059">
        <v>2</v>
      </c>
      <c r="N1059" t="s">
        <v>4263</v>
      </c>
      <c r="O1059">
        <v>81.2</v>
      </c>
      <c r="P1059" t="s">
        <v>7507</v>
      </c>
    </row>
    <row r="1060" spans="1:16" x14ac:dyDescent="0.3">
      <c r="A1060" t="s">
        <v>5499</v>
      </c>
      <c r="B1060">
        <v>2023</v>
      </c>
      <c r="C1060" t="s">
        <v>137</v>
      </c>
      <c r="D1060" t="s">
        <v>4703</v>
      </c>
      <c r="E1060" t="s">
        <v>4651</v>
      </c>
      <c r="F1060" t="s">
        <v>161</v>
      </c>
      <c r="G1060">
        <v>39500</v>
      </c>
      <c r="H1060" t="s">
        <v>4180</v>
      </c>
      <c r="I1060">
        <v>11000000</v>
      </c>
      <c r="J1060" t="s">
        <v>6023</v>
      </c>
      <c r="K1060">
        <v>10600000</v>
      </c>
      <c r="L1060">
        <v>11400000</v>
      </c>
      <c r="M1060">
        <v>36</v>
      </c>
      <c r="N1060" t="s">
        <v>4187</v>
      </c>
      <c r="O1060">
        <v>95</v>
      </c>
      <c r="P1060" t="s">
        <v>7508</v>
      </c>
    </row>
    <row r="1061" spans="1:16" x14ac:dyDescent="0.3">
      <c r="A1061" t="s">
        <v>6162</v>
      </c>
      <c r="B1061">
        <v>2019</v>
      </c>
      <c r="C1061" t="s">
        <v>4184</v>
      </c>
      <c r="D1061" t="s">
        <v>6163</v>
      </c>
      <c r="E1061" t="s">
        <v>6164</v>
      </c>
      <c r="F1061" t="s">
        <v>43</v>
      </c>
      <c r="G1061">
        <v>99925</v>
      </c>
      <c r="H1061" t="s">
        <v>4180</v>
      </c>
      <c r="I1061">
        <v>10100000</v>
      </c>
      <c r="J1061" t="s">
        <v>6023</v>
      </c>
      <c r="K1061">
        <v>9700000</v>
      </c>
      <c r="L1061">
        <v>10400000</v>
      </c>
      <c r="M1061">
        <v>5</v>
      </c>
      <c r="N1061" t="s">
        <v>4263</v>
      </c>
      <c r="O1061">
        <v>80.7</v>
      </c>
      <c r="P1061" t="s">
        <v>7509</v>
      </c>
    </row>
    <row r="1062" spans="1:16" x14ac:dyDescent="0.3">
      <c r="A1062" t="s">
        <v>5500</v>
      </c>
      <c r="B1062">
        <v>2021</v>
      </c>
      <c r="C1062" t="s">
        <v>154</v>
      </c>
      <c r="D1062" t="s">
        <v>5689</v>
      </c>
      <c r="E1062" t="s">
        <v>6165</v>
      </c>
      <c r="F1062" t="s">
        <v>161</v>
      </c>
      <c r="G1062">
        <v>35300</v>
      </c>
      <c r="H1062" t="s">
        <v>4180</v>
      </c>
      <c r="I1062">
        <v>14300000</v>
      </c>
      <c r="J1062" t="s">
        <v>6023</v>
      </c>
      <c r="K1062">
        <v>13800000</v>
      </c>
      <c r="L1062">
        <v>14900000</v>
      </c>
      <c r="M1062">
        <v>13</v>
      </c>
      <c r="N1062" t="s">
        <v>4627</v>
      </c>
      <c r="O1062">
        <v>84.2</v>
      </c>
      <c r="P1062" t="s">
        <v>7510</v>
      </c>
    </row>
    <row r="1063" spans="1:16" x14ac:dyDescent="0.3">
      <c r="A1063" t="s">
        <v>6166</v>
      </c>
      <c r="B1063">
        <v>2021</v>
      </c>
      <c r="C1063" t="s">
        <v>24</v>
      </c>
      <c r="D1063" t="s">
        <v>4431</v>
      </c>
      <c r="E1063" t="s">
        <v>6167</v>
      </c>
      <c r="F1063" t="s">
        <v>43</v>
      </c>
      <c r="G1063">
        <v>61342</v>
      </c>
      <c r="H1063" t="s">
        <v>4180</v>
      </c>
      <c r="I1063">
        <v>28400000</v>
      </c>
      <c r="J1063" t="s">
        <v>6023</v>
      </c>
      <c r="K1063">
        <v>27400000</v>
      </c>
      <c r="L1063">
        <v>29400000</v>
      </c>
      <c r="M1063">
        <v>17</v>
      </c>
      <c r="N1063" t="s">
        <v>4325</v>
      </c>
      <c r="O1063">
        <v>72.7</v>
      </c>
      <c r="P1063" t="s">
        <v>7511</v>
      </c>
    </row>
    <row r="1064" spans="1:16" x14ac:dyDescent="0.3">
      <c r="A1064" t="s">
        <v>5501</v>
      </c>
      <c r="B1064">
        <v>2022</v>
      </c>
      <c r="C1064" t="s">
        <v>62</v>
      </c>
      <c r="D1064" t="s">
        <v>4446</v>
      </c>
      <c r="E1064" t="s">
        <v>5048</v>
      </c>
      <c r="F1064" t="s">
        <v>43</v>
      </c>
      <c r="G1064">
        <v>63000</v>
      </c>
      <c r="H1064" t="s">
        <v>4180</v>
      </c>
      <c r="I1064">
        <v>13300000</v>
      </c>
      <c r="J1064" t="s">
        <v>6023</v>
      </c>
      <c r="K1064">
        <v>12800000</v>
      </c>
      <c r="L1064">
        <v>13800000</v>
      </c>
      <c r="M1064">
        <v>21</v>
      </c>
      <c r="N1064" t="s">
        <v>4213</v>
      </c>
      <c r="O1064">
        <v>64.599999999999994</v>
      </c>
      <c r="P1064" t="s">
        <v>7512</v>
      </c>
    </row>
    <row r="1065" spans="1:16" x14ac:dyDescent="0.3">
      <c r="A1065" t="s">
        <v>5502</v>
      </c>
      <c r="B1065">
        <v>2025</v>
      </c>
      <c r="C1065" t="s">
        <v>24</v>
      </c>
      <c r="D1065" t="s">
        <v>4854</v>
      </c>
      <c r="E1065" t="s">
        <v>4308</v>
      </c>
      <c r="F1065" t="s">
        <v>4172</v>
      </c>
      <c r="G1065">
        <v>33500</v>
      </c>
      <c r="H1065" t="s">
        <v>4180</v>
      </c>
      <c r="I1065">
        <v>16200000</v>
      </c>
      <c r="J1065" t="s">
        <v>6023</v>
      </c>
      <c r="K1065">
        <v>15400000</v>
      </c>
      <c r="L1065">
        <v>17000000</v>
      </c>
      <c r="M1065">
        <v>3</v>
      </c>
      <c r="N1065" t="s">
        <v>4280</v>
      </c>
      <c r="O1065">
        <v>84.6</v>
      </c>
      <c r="P1065" t="s">
        <v>7513</v>
      </c>
    </row>
    <row r="1066" spans="1:16" x14ac:dyDescent="0.3">
      <c r="A1066" t="s">
        <v>5503</v>
      </c>
      <c r="B1066">
        <v>2021</v>
      </c>
      <c r="C1066" t="s">
        <v>188</v>
      </c>
      <c r="D1066" t="s">
        <v>5890</v>
      </c>
      <c r="E1066" t="s">
        <v>6168</v>
      </c>
      <c r="F1066" t="s">
        <v>43</v>
      </c>
      <c r="G1066">
        <v>65000</v>
      </c>
      <c r="H1066" t="s">
        <v>4180</v>
      </c>
      <c r="I1066">
        <v>16800000</v>
      </c>
      <c r="J1066" t="s">
        <v>6023</v>
      </c>
      <c r="K1066">
        <v>16200000</v>
      </c>
      <c r="L1066">
        <v>17400000</v>
      </c>
      <c r="M1066">
        <v>3</v>
      </c>
      <c r="N1066" t="s">
        <v>4192</v>
      </c>
      <c r="O1066">
        <v>88.5</v>
      </c>
      <c r="P1066" t="s">
        <v>7514</v>
      </c>
    </row>
    <row r="1067" spans="1:16" x14ac:dyDescent="0.3">
      <c r="A1067" t="s">
        <v>5504</v>
      </c>
      <c r="B1067">
        <v>2020</v>
      </c>
      <c r="C1067" t="s">
        <v>92</v>
      </c>
      <c r="D1067" t="s">
        <v>4946</v>
      </c>
      <c r="E1067" t="s">
        <v>6169</v>
      </c>
      <c r="F1067" t="s">
        <v>60</v>
      </c>
      <c r="G1067">
        <v>84000</v>
      </c>
      <c r="H1067" t="s">
        <v>4180</v>
      </c>
      <c r="I1067">
        <v>11300000</v>
      </c>
      <c r="J1067" t="s">
        <v>6023</v>
      </c>
      <c r="K1067">
        <v>10800000</v>
      </c>
      <c r="L1067">
        <v>11900000</v>
      </c>
      <c r="M1067">
        <v>6</v>
      </c>
      <c r="N1067" t="s">
        <v>4219</v>
      </c>
      <c r="O1067">
        <v>78.5</v>
      </c>
      <c r="P1067" t="s">
        <v>7515</v>
      </c>
    </row>
    <row r="1068" spans="1:16" x14ac:dyDescent="0.3">
      <c r="A1068" t="s">
        <v>4172</v>
      </c>
      <c r="B1068">
        <v>2020</v>
      </c>
      <c r="C1068" t="s">
        <v>250</v>
      </c>
      <c r="D1068">
        <v>3</v>
      </c>
      <c r="E1068" t="s">
        <v>7067</v>
      </c>
      <c r="F1068" t="s">
        <v>4172</v>
      </c>
      <c r="G1068">
        <v>34300</v>
      </c>
      <c r="H1068" t="s">
        <v>4180</v>
      </c>
      <c r="I1068">
        <v>14200000</v>
      </c>
      <c r="J1068" t="s">
        <v>6023</v>
      </c>
      <c r="K1068">
        <v>13300000</v>
      </c>
      <c r="L1068">
        <v>15000000</v>
      </c>
      <c r="M1068">
        <v>9</v>
      </c>
      <c r="N1068" t="s">
        <v>4388</v>
      </c>
      <c r="O1068">
        <v>95</v>
      </c>
      <c r="P1068" t="s">
        <v>7516</v>
      </c>
    </row>
    <row r="1069" spans="1:16" x14ac:dyDescent="0.3">
      <c r="A1069" t="s">
        <v>5506</v>
      </c>
      <c r="B1069">
        <v>2024</v>
      </c>
      <c r="C1069" t="s">
        <v>62</v>
      </c>
      <c r="D1069" t="s">
        <v>6170</v>
      </c>
      <c r="E1069" t="s">
        <v>6171</v>
      </c>
      <c r="F1069" t="s">
        <v>143</v>
      </c>
      <c r="G1069">
        <v>45000</v>
      </c>
      <c r="H1069" t="s">
        <v>4180</v>
      </c>
      <c r="I1069">
        <v>25100000</v>
      </c>
      <c r="J1069" t="s">
        <v>6023</v>
      </c>
      <c r="K1069">
        <v>24300000</v>
      </c>
      <c r="L1069">
        <v>26000000</v>
      </c>
      <c r="M1069">
        <v>8</v>
      </c>
      <c r="N1069" t="s">
        <v>4260</v>
      </c>
      <c r="O1069">
        <v>74.3</v>
      </c>
      <c r="P1069" t="s">
        <v>7517</v>
      </c>
    </row>
    <row r="1070" spans="1:16" x14ac:dyDescent="0.3">
      <c r="A1070" t="s">
        <v>5507</v>
      </c>
      <c r="B1070">
        <v>2024</v>
      </c>
      <c r="C1070" t="s">
        <v>92</v>
      </c>
      <c r="D1070" t="s">
        <v>4753</v>
      </c>
      <c r="E1070" t="s">
        <v>6172</v>
      </c>
      <c r="F1070" t="s">
        <v>143</v>
      </c>
      <c r="G1070">
        <v>8175</v>
      </c>
      <c r="H1070" t="s">
        <v>4180</v>
      </c>
      <c r="I1070">
        <v>11500000</v>
      </c>
      <c r="J1070" t="s">
        <v>6023</v>
      </c>
      <c r="K1070">
        <v>11100000</v>
      </c>
      <c r="L1070">
        <v>11900000</v>
      </c>
      <c r="M1070">
        <v>14</v>
      </c>
      <c r="N1070" t="s">
        <v>4583</v>
      </c>
      <c r="O1070">
        <v>90.6</v>
      </c>
      <c r="P1070" t="s">
        <v>7518</v>
      </c>
    </row>
    <row r="1071" spans="1:16" x14ac:dyDescent="0.3">
      <c r="A1071" t="s">
        <v>5508</v>
      </c>
      <c r="B1071">
        <v>2025</v>
      </c>
      <c r="C1071" t="s">
        <v>201</v>
      </c>
      <c r="D1071" t="s">
        <v>4669</v>
      </c>
      <c r="E1071" t="s">
        <v>4740</v>
      </c>
      <c r="F1071" t="s">
        <v>4172</v>
      </c>
      <c r="G1071">
        <v>19300</v>
      </c>
      <c r="H1071" t="s">
        <v>4180</v>
      </c>
      <c r="I1071">
        <v>14200000</v>
      </c>
      <c r="J1071" t="s">
        <v>6023</v>
      </c>
      <c r="K1071">
        <v>13700000</v>
      </c>
      <c r="L1071">
        <v>14700000</v>
      </c>
      <c r="M1071">
        <v>16</v>
      </c>
      <c r="N1071" t="s">
        <v>4275</v>
      </c>
      <c r="O1071">
        <v>84.4</v>
      </c>
      <c r="P1071" t="s">
        <v>7519</v>
      </c>
    </row>
    <row r="1072" spans="1:16" x14ac:dyDescent="0.3">
      <c r="A1072" t="s">
        <v>5509</v>
      </c>
      <c r="B1072">
        <v>2025</v>
      </c>
      <c r="C1072" t="s">
        <v>4184</v>
      </c>
      <c r="D1072" t="s">
        <v>4228</v>
      </c>
      <c r="E1072" t="s">
        <v>4719</v>
      </c>
      <c r="F1072" t="s">
        <v>4172</v>
      </c>
      <c r="G1072">
        <v>11613</v>
      </c>
      <c r="H1072" t="s">
        <v>4180</v>
      </c>
      <c r="I1072">
        <v>13600000</v>
      </c>
      <c r="J1072" t="s">
        <v>6023</v>
      </c>
      <c r="K1072">
        <v>13100000</v>
      </c>
      <c r="L1072">
        <v>14100000</v>
      </c>
      <c r="M1072">
        <v>12</v>
      </c>
      <c r="N1072" t="s">
        <v>4263</v>
      </c>
      <c r="O1072">
        <v>93.4</v>
      </c>
      <c r="P1072" t="s">
        <v>7520</v>
      </c>
    </row>
    <row r="1073" spans="1:16" x14ac:dyDescent="0.3">
      <c r="A1073" t="s">
        <v>5510</v>
      </c>
      <c r="B1073">
        <v>2019</v>
      </c>
      <c r="C1073" t="s">
        <v>92</v>
      </c>
      <c r="D1073" t="s">
        <v>6064</v>
      </c>
      <c r="E1073" t="s">
        <v>6173</v>
      </c>
      <c r="F1073" t="s">
        <v>161</v>
      </c>
      <c r="G1073">
        <v>93000</v>
      </c>
      <c r="H1073" t="s">
        <v>4180</v>
      </c>
      <c r="I1073">
        <v>8500000</v>
      </c>
      <c r="J1073" t="s">
        <v>6023</v>
      </c>
      <c r="K1073">
        <v>8200000</v>
      </c>
      <c r="L1073">
        <v>8800000</v>
      </c>
      <c r="M1073">
        <v>8</v>
      </c>
      <c r="N1073" t="s">
        <v>4382</v>
      </c>
      <c r="O1073">
        <v>71.400000000000006</v>
      </c>
      <c r="P1073" t="s">
        <v>7521</v>
      </c>
    </row>
    <row r="1074" spans="1:16" x14ac:dyDescent="0.3">
      <c r="A1074" t="s">
        <v>5511</v>
      </c>
      <c r="B1074">
        <v>2024</v>
      </c>
      <c r="C1074" t="s">
        <v>4896</v>
      </c>
      <c r="D1074" t="s">
        <v>5899</v>
      </c>
      <c r="E1074" t="s">
        <v>6174</v>
      </c>
      <c r="F1074" t="s">
        <v>43</v>
      </c>
      <c r="G1074">
        <v>30000</v>
      </c>
      <c r="H1074" t="s">
        <v>4180</v>
      </c>
      <c r="I1074">
        <v>14500000</v>
      </c>
      <c r="J1074" t="s">
        <v>6023</v>
      </c>
      <c r="K1074">
        <v>14000000</v>
      </c>
      <c r="L1074">
        <v>15000000</v>
      </c>
      <c r="M1074">
        <v>8</v>
      </c>
      <c r="N1074" t="s">
        <v>4187</v>
      </c>
      <c r="O1074">
        <v>76.400000000000006</v>
      </c>
      <c r="P1074" t="s">
        <v>7522</v>
      </c>
    </row>
    <row r="1075" spans="1:16" x14ac:dyDescent="0.3">
      <c r="A1075" t="s">
        <v>5512</v>
      </c>
      <c r="B1075">
        <v>2024</v>
      </c>
      <c r="C1075" t="s">
        <v>5179</v>
      </c>
      <c r="D1075" t="s">
        <v>5180</v>
      </c>
      <c r="E1075" t="s">
        <v>5181</v>
      </c>
      <c r="F1075" t="s">
        <v>143</v>
      </c>
      <c r="G1075">
        <v>37300</v>
      </c>
      <c r="H1075" t="s">
        <v>4180</v>
      </c>
      <c r="I1075">
        <v>11000000</v>
      </c>
      <c r="J1075" t="s">
        <v>6023</v>
      </c>
      <c r="K1075">
        <v>10600000</v>
      </c>
      <c r="L1075">
        <v>11400000</v>
      </c>
      <c r="M1075">
        <v>12</v>
      </c>
      <c r="N1075" t="s">
        <v>4263</v>
      </c>
      <c r="O1075">
        <v>91.7</v>
      </c>
      <c r="P1075" t="s">
        <v>7523</v>
      </c>
    </row>
    <row r="1076" spans="1:16" x14ac:dyDescent="0.3">
      <c r="A1076" t="s">
        <v>5513</v>
      </c>
      <c r="B1076">
        <v>2023</v>
      </c>
      <c r="C1076" t="s">
        <v>89</v>
      </c>
      <c r="D1076" t="s">
        <v>4423</v>
      </c>
      <c r="E1076" t="s">
        <v>4851</v>
      </c>
      <c r="F1076" t="s">
        <v>161</v>
      </c>
      <c r="G1076">
        <v>54000</v>
      </c>
      <c r="H1076" t="s">
        <v>4180</v>
      </c>
      <c r="I1076">
        <v>8900000</v>
      </c>
      <c r="J1076" t="s">
        <v>6023</v>
      </c>
      <c r="K1076">
        <v>8600000</v>
      </c>
      <c r="L1076">
        <v>9300000</v>
      </c>
      <c r="M1076">
        <v>16</v>
      </c>
      <c r="N1076" t="s">
        <v>4508</v>
      </c>
      <c r="O1076">
        <v>67</v>
      </c>
      <c r="P1076" t="s">
        <v>7524</v>
      </c>
    </row>
    <row r="1077" spans="1:16" x14ac:dyDescent="0.3">
      <c r="A1077" t="s">
        <v>5476</v>
      </c>
      <c r="B1077">
        <v>2021</v>
      </c>
      <c r="C1077" t="s">
        <v>199</v>
      </c>
      <c r="D1077" t="s">
        <v>6175</v>
      </c>
      <c r="E1077" t="s">
        <v>6176</v>
      </c>
      <c r="F1077" t="s">
        <v>143</v>
      </c>
      <c r="G1077">
        <v>27000</v>
      </c>
      <c r="H1077" t="s">
        <v>4180</v>
      </c>
      <c r="I1077">
        <v>8600000</v>
      </c>
      <c r="J1077" t="s">
        <v>6023</v>
      </c>
      <c r="K1077">
        <v>8300000</v>
      </c>
      <c r="L1077">
        <v>8900000</v>
      </c>
      <c r="M1077">
        <v>14</v>
      </c>
      <c r="N1077" t="s">
        <v>4382</v>
      </c>
      <c r="O1077">
        <v>82</v>
      </c>
      <c r="P1077" t="s">
        <v>7525</v>
      </c>
    </row>
    <row r="1078" spans="1:16" x14ac:dyDescent="0.3">
      <c r="A1078" t="s">
        <v>5514</v>
      </c>
      <c r="B1078">
        <v>2023</v>
      </c>
      <c r="C1078" t="s">
        <v>188</v>
      </c>
      <c r="D1078" t="s">
        <v>6085</v>
      </c>
      <c r="E1078" t="s">
        <v>6177</v>
      </c>
      <c r="F1078" t="s">
        <v>43</v>
      </c>
      <c r="G1078">
        <v>11000</v>
      </c>
      <c r="H1078" t="s">
        <v>4180</v>
      </c>
      <c r="I1078">
        <v>25000000</v>
      </c>
      <c r="J1078" t="s">
        <v>6023</v>
      </c>
      <c r="K1078">
        <v>24100000</v>
      </c>
      <c r="L1078">
        <v>25800000</v>
      </c>
      <c r="M1078">
        <v>2</v>
      </c>
      <c r="N1078" t="s">
        <v>5642</v>
      </c>
      <c r="O1078">
        <v>84.3</v>
      </c>
      <c r="P1078" t="s">
        <v>7526</v>
      </c>
    </row>
    <row r="1079" spans="1:16" x14ac:dyDescent="0.3">
      <c r="A1079" t="s">
        <v>5515</v>
      </c>
      <c r="B1079">
        <v>2023</v>
      </c>
      <c r="C1079" t="s">
        <v>137</v>
      </c>
      <c r="D1079" t="s">
        <v>4703</v>
      </c>
      <c r="E1079" t="s">
        <v>4438</v>
      </c>
      <c r="F1079" t="s">
        <v>143</v>
      </c>
      <c r="G1079">
        <v>65000</v>
      </c>
      <c r="H1079" t="s">
        <v>4180</v>
      </c>
      <c r="I1079">
        <v>11000000</v>
      </c>
      <c r="J1079" t="s">
        <v>6023</v>
      </c>
      <c r="K1079">
        <v>10600000</v>
      </c>
      <c r="L1079">
        <v>11400000</v>
      </c>
      <c r="M1079">
        <v>10</v>
      </c>
      <c r="N1079" t="s">
        <v>4187</v>
      </c>
      <c r="O1079">
        <v>81.5</v>
      </c>
      <c r="P1079" t="s">
        <v>7527</v>
      </c>
    </row>
    <row r="1080" spans="1:16" x14ac:dyDescent="0.3">
      <c r="A1080" t="s">
        <v>5516</v>
      </c>
      <c r="B1080">
        <v>2022</v>
      </c>
      <c r="C1080" t="s">
        <v>50</v>
      </c>
      <c r="D1080">
        <v>560</v>
      </c>
      <c r="E1080" t="s">
        <v>4582</v>
      </c>
      <c r="F1080" t="s">
        <v>43</v>
      </c>
      <c r="G1080">
        <v>59918</v>
      </c>
      <c r="H1080" t="s">
        <v>4180</v>
      </c>
      <c r="I1080">
        <v>8200000</v>
      </c>
      <c r="J1080" t="s">
        <v>6023</v>
      </c>
      <c r="K1080">
        <v>7910000</v>
      </c>
      <c r="L1080">
        <v>8600000</v>
      </c>
      <c r="M1080">
        <v>6</v>
      </c>
      <c r="N1080" t="s">
        <v>4382</v>
      </c>
      <c r="O1080">
        <v>67.3</v>
      </c>
      <c r="P1080" t="s">
        <v>7528</v>
      </c>
    </row>
    <row r="1081" spans="1:16" x14ac:dyDescent="0.3">
      <c r="A1081" t="s">
        <v>6166</v>
      </c>
      <c r="B1081">
        <v>2021</v>
      </c>
      <c r="C1081" t="s">
        <v>24</v>
      </c>
      <c r="D1081" t="s">
        <v>4431</v>
      </c>
      <c r="E1081" t="s">
        <v>7529</v>
      </c>
      <c r="F1081" t="s">
        <v>43</v>
      </c>
      <c r="G1081">
        <v>61342</v>
      </c>
      <c r="H1081" t="s">
        <v>4180</v>
      </c>
      <c r="I1081">
        <v>24600000</v>
      </c>
      <c r="J1081" t="s">
        <v>6023</v>
      </c>
      <c r="K1081">
        <v>23600000</v>
      </c>
      <c r="L1081">
        <v>25700000</v>
      </c>
      <c r="M1081">
        <v>4</v>
      </c>
      <c r="N1081" t="s">
        <v>4252</v>
      </c>
      <c r="O1081">
        <v>75.3</v>
      </c>
      <c r="P1081" t="s">
        <v>7530</v>
      </c>
    </row>
    <row r="1082" spans="1:16" x14ac:dyDescent="0.3">
      <c r="A1082" t="s">
        <v>5489</v>
      </c>
      <c r="B1082">
        <v>2021</v>
      </c>
      <c r="C1082" t="s">
        <v>188</v>
      </c>
      <c r="D1082" t="s">
        <v>4614</v>
      </c>
      <c r="E1082" t="s">
        <v>4615</v>
      </c>
      <c r="F1082" t="s">
        <v>60</v>
      </c>
      <c r="G1082">
        <v>71000</v>
      </c>
      <c r="H1082" t="s">
        <v>4180</v>
      </c>
      <c r="I1082">
        <v>8300000</v>
      </c>
      <c r="J1082" t="s">
        <v>6023</v>
      </c>
      <c r="K1082">
        <v>8000000</v>
      </c>
      <c r="L1082">
        <v>8600000</v>
      </c>
      <c r="M1082">
        <v>4</v>
      </c>
      <c r="N1082" t="s">
        <v>4382</v>
      </c>
      <c r="O1082">
        <v>88.4</v>
      </c>
      <c r="P1082" t="s">
        <v>8485</v>
      </c>
    </row>
    <row r="1083" spans="1:16" x14ac:dyDescent="0.3">
      <c r="A1083" t="s">
        <v>5492</v>
      </c>
      <c r="B1083">
        <v>2024</v>
      </c>
      <c r="C1083" t="s">
        <v>62</v>
      </c>
      <c r="D1083" t="s">
        <v>4250</v>
      </c>
      <c r="E1083" t="s">
        <v>4358</v>
      </c>
      <c r="F1083" t="s">
        <v>60</v>
      </c>
      <c r="G1083">
        <v>37000</v>
      </c>
      <c r="H1083" t="s">
        <v>4180</v>
      </c>
      <c r="I1083">
        <v>19900000</v>
      </c>
      <c r="J1083" t="s">
        <v>6023</v>
      </c>
      <c r="K1083">
        <v>18600000</v>
      </c>
      <c r="L1083">
        <v>21200000</v>
      </c>
      <c r="M1083">
        <v>33</v>
      </c>
      <c r="N1083" t="s">
        <v>4388</v>
      </c>
      <c r="O1083">
        <v>72.7</v>
      </c>
      <c r="P1083" t="s">
        <v>8486</v>
      </c>
    </row>
    <row r="1084" spans="1:16" x14ac:dyDescent="0.3">
      <c r="A1084" t="s">
        <v>6029</v>
      </c>
      <c r="B1084">
        <v>2014</v>
      </c>
      <c r="C1084" t="s">
        <v>24</v>
      </c>
      <c r="D1084" t="s">
        <v>4572</v>
      </c>
      <c r="E1084" t="s">
        <v>6030</v>
      </c>
      <c r="F1084" t="s">
        <v>43</v>
      </c>
      <c r="G1084">
        <v>107000</v>
      </c>
      <c r="H1084" t="s">
        <v>4180</v>
      </c>
      <c r="I1084">
        <v>10600000</v>
      </c>
      <c r="J1084" t="s">
        <v>6031</v>
      </c>
      <c r="K1084">
        <v>9800000</v>
      </c>
      <c r="L1084">
        <v>11300000</v>
      </c>
      <c r="M1084" t="s">
        <v>4175</v>
      </c>
      <c r="N1084" t="s">
        <v>4257</v>
      </c>
      <c r="O1084">
        <v>62.4</v>
      </c>
      <c r="P1084" t="s">
        <v>7116</v>
      </c>
    </row>
    <row r="1085" spans="1:16" x14ac:dyDescent="0.3">
      <c r="A1085" t="s">
        <v>5536</v>
      </c>
      <c r="B1085">
        <v>2026</v>
      </c>
      <c r="C1085" t="s">
        <v>24</v>
      </c>
      <c r="D1085" t="s">
        <v>6032</v>
      </c>
      <c r="E1085" t="s">
        <v>6033</v>
      </c>
      <c r="F1085" t="s">
        <v>4172</v>
      </c>
      <c r="G1085">
        <v>6000</v>
      </c>
      <c r="H1085" t="s">
        <v>4180</v>
      </c>
      <c r="I1085">
        <v>31100000</v>
      </c>
      <c r="J1085" t="s">
        <v>6031</v>
      </c>
      <c r="K1085">
        <v>29600000</v>
      </c>
      <c r="L1085">
        <v>32700000</v>
      </c>
      <c r="M1085">
        <v>9</v>
      </c>
      <c r="N1085" t="s">
        <v>6034</v>
      </c>
      <c r="O1085">
        <v>89.2</v>
      </c>
      <c r="P1085" t="s">
        <v>7117</v>
      </c>
    </row>
    <row r="1086" spans="1:16" x14ac:dyDescent="0.3">
      <c r="A1086" t="s">
        <v>5471</v>
      </c>
      <c r="B1086">
        <v>2023</v>
      </c>
      <c r="C1086" t="s">
        <v>62</v>
      </c>
      <c r="D1086" t="s">
        <v>4207</v>
      </c>
      <c r="E1086" t="s">
        <v>4435</v>
      </c>
      <c r="F1086" t="s">
        <v>43</v>
      </c>
      <c r="G1086">
        <v>17000</v>
      </c>
      <c r="H1086" t="s">
        <v>4180</v>
      </c>
      <c r="I1086">
        <v>19000000</v>
      </c>
      <c r="J1086" t="s">
        <v>6031</v>
      </c>
      <c r="K1086">
        <v>18300000</v>
      </c>
      <c r="L1086">
        <v>19700000</v>
      </c>
      <c r="M1086">
        <v>16</v>
      </c>
      <c r="N1086" t="s">
        <v>4290</v>
      </c>
      <c r="O1086">
        <v>69.599999999999994</v>
      </c>
      <c r="P1086" t="s">
        <v>7118</v>
      </c>
    </row>
    <row r="1087" spans="1:16" x14ac:dyDescent="0.3">
      <c r="A1087" t="s">
        <v>5561</v>
      </c>
      <c r="B1087">
        <v>2024</v>
      </c>
      <c r="C1087" t="s">
        <v>62</v>
      </c>
      <c r="D1087" t="s">
        <v>4292</v>
      </c>
      <c r="E1087" t="s">
        <v>4811</v>
      </c>
      <c r="F1087" t="s">
        <v>4636</v>
      </c>
      <c r="G1087">
        <v>3000</v>
      </c>
      <c r="H1087" t="s">
        <v>4173</v>
      </c>
      <c r="I1087">
        <v>16400000</v>
      </c>
      <c r="J1087" t="s">
        <v>6031</v>
      </c>
      <c r="K1087">
        <v>15800000</v>
      </c>
      <c r="L1087">
        <v>17000000</v>
      </c>
      <c r="M1087">
        <v>13</v>
      </c>
      <c r="N1087" t="s">
        <v>4260</v>
      </c>
      <c r="O1087">
        <v>69.900000000000006</v>
      </c>
      <c r="P1087" t="s">
        <v>7119</v>
      </c>
    </row>
    <row r="1088" spans="1:16" x14ac:dyDescent="0.3">
      <c r="A1088" t="s">
        <v>6035</v>
      </c>
      <c r="B1088">
        <v>2023</v>
      </c>
      <c r="C1088" t="s">
        <v>5327</v>
      </c>
      <c r="D1088" t="s">
        <v>6036</v>
      </c>
      <c r="E1088" t="s">
        <v>6037</v>
      </c>
      <c r="F1088" t="s">
        <v>60</v>
      </c>
      <c r="G1088">
        <v>27000</v>
      </c>
      <c r="H1088" t="s">
        <v>4180</v>
      </c>
      <c r="I1088">
        <v>11800000</v>
      </c>
      <c r="J1088" t="s">
        <v>6031</v>
      </c>
      <c r="K1088">
        <v>11400000</v>
      </c>
      <c r="L1088">
        <v>12200000</v>
      </c>
      <c r="M1088">
        <v>6</v>
      </c>
      <c r="N1088" t="s">
        <v>4187</v>
      </c>
      <c r="O1088">
        <v>76.2</v>
      </c>
      <c r="P1088" t="s">
        <v>7120</v>
      </c>
    </row>
    <row r="1089" spans="1:16" x14ac:dyDescent="0.3">
      <c r="A1089" t="s">
        <v>6038</v>
      </c>
      <c r="B1089">
        <v>2023</v>
      </c>
      <c r="C1089" t="s">
        <v>137</v>
      </c>
      <c r="D1089" t="s">
        <v>4749</v>
      </c>
      <c r="E1089" t="s">
        <v>4925</v>
      </c>
      <c r="F1089" t="s">
        <v>143</v>
      </c>
      <c r="G1089">
        <v>71000</v>
      </c>
      <c r="H1089" t="s">
        <v>4180</v>
      </c>
      <c r="I1089">
        <v>12600000</v>
      </c>
      <c r="J1089" t="s">
        <v>6031</v>
      </c>
      <c r="K1089">
        <v>12100000</v>
      </c>
      <c r="L1089">
        <v>13000000</v>
      </c>
      <c r="M1089">
        <v>16</v>
      </c>
      <c r="N1089" t="s">
        <v>4219</v>
      </c>
      <c r="O1089">
        <v>83.7</v>
      </c>
      <c r="P1089" t="s">
        <v>7121</v>
      </c>
    </row>
    <row r="1090" spans="1:16" x14ac:dyDescent="0.3">
      <c r="A1090" t="s">
        <v>6039</v>
      </c>
      <c r="B1090">
        <v>2020</v>
      </c>
      <c r="C1090" t="s">
        <v>36</v>
      </c>
      <c r="D1090" t="s">
        <v>4427</v>
      </c>
      <c r="E1090" t="s">
        <v>4507</v>
      </c>
      <c r="F1090" t="s">
        <v>43</v>
      </c>
      <c r="G1090">
        <v>62200</v>
      </c>
      <c r="H1090" t="s">
        <v>4180</v>
      </c>
      <c r="I1090">
        <v>6880000</v>
      </c>
      <c r="J1090" t="s">
        <v>6031</v>
      </c>
      <c r="K1090">
        <v>6640000</v>
      </c>
      <c r="L1090">
        <v>7120000</v>
      </c>
      <c r="M1090">
        <v>11</v>
      </c>
      <c r="N1090" t="s">
        <v>4583</v>
      </c>
      <c r="O1090">
        <v>86.1</v>
      </c>
      <c r="P1090" t="s">
        <v>7122</v>
      </c>
    </row>
    <row r="1091" spans="1:16" x14ac:dyDescent="0.3">
      <c r="A1091" t="s">
        <v>6040</v>
      </c>
      <c r="B1091">
        <v>2017</v>
      </c>
      <c r="C1091" t="s">
        <v>24</v>
      </c>
      <c r="D1091" t="s">
        <v>4393</v>
      </c>
      <c r="E1091" t="s">
        <v>6041</v>
      </c>
      <c r="F1091" t="s">
        <v>94</v>
      </c>
      <c r="G1091">
        <v>86000</v>
      </c>
      <c r="H1091" t="s">
        <v>4180</v>
      </c>
      <c r="I1091">
        <v>8200000</v>
      </c>
      <c r="J1091" t="s">
        <v>6031</v>
      </c>
      <c r="K1091">
        <v>7600000</v>
      </c>
      <c r="L1091">
        <v>8700000</v>
      </c>
      <c r="M1091">
        <v>3</v>
      </c>
      <c r="N1091" t="s">
        <v>4263</v>
      </c>
      <c r="O1091">
        <v>67.5</v>
      </c>
      <c r="P1091" t="s">
        <v>7123</v>
      </c>
    </row>
    <row r="1092" spans="1:16" x14ac:dyDescent="0.3">
      <c r="A1092" t="s">
        <v>1357</v>
      </c>
      <c r="B1092">
        <v>2021</v>
      </c>
      <c r="C1092" t="s">
        <v>188</v>
      </c>
      <c r="D1092" t="s">
        <v>6042</v>
      </c>
      <c r="E1092" t="s">
        <v>6043</v>
      </c>
      <c r="F1092" t="s">
        <v>43</v>
      </c>
      <c r="G1092">
        <v>41900</v>
      </c>
      <c r="H1092" t="s">
        <v>4173</v>
      </c>
      <c r="I1092">
        <v>26200000</v>
      </c>
      <c r="J1092" t="s">
        <v>6031</v>
      </c>
      <c r="K1092">
        <v>25200000</v>
      </c>
      <c r="L1092">
        <v>27100000</v>
      </c>
      <c r="M1092" t="s">
        <v>4175</v>
      </c>
      <c r="N1092" t="s">
        <v>4627</v>
      </c>
      <c r="O1092">
        <v>85.1</v>
      </c>
      <c r="P1092" t="s">
        <v>7124</v>
      </c>
    </row>
    <row r="1093" spans="1:16" x14ac:dyDescent="0.3">
      <c r="A1093" t="s">
        <v>5329</v>
      </c>
      <c r="B1093">
        <v>2025</v>
      </c>
      <c r="C1093" t="s">
        <v>154</v>
      </c>
      <c r="D1093" t="s">
        <v>4170</v>
      </c>
      <c r="E1093" t="s">
        <v>4171</v>
      </c>
      <c r="F1093" t="s">
        <v>4172</v>
      </c>
      <c r="G1093">
        <v>10000</v>
      </c>
      <c r="H1093" t="s">
        <v>4180</v>
      </c>
      <c r="I1093">
        <v>13600000</v>
      </c>
      <c r="J1093" t="s">
        <v>6031</v>
      </c>
      <c r="K1093">
        <v>13100000</v>
      </c>
      <c r="L1093">
        <v>14000000</v>
      </c>
      <c r="M1093" t="s">
        <v>4175</v>
      </c>
      <c r="N1093" t="s">
        <v>4176</v>
      </c>
      <c r="O1093">
        <v>80.8</v>
      </c>
      <c r="P1093" t="s">
        <v>7125</v>
      </c>
    </row>
    <row r="1094" spans="1:16" x14ac:dyDescent="0.3">
      <c r="A1094" t="s">
        <v>5577</v>
      </c>
      <c r="B1094">
        <v>2021</v>
      </c>
      <c r="C1094" t="s">
        <v>36</v>
      </c>
      <c r="D1094" t="s">
        <v>4775</v>
      </c>
      <c r="E1094" t="s">
        <v>4776</v>
      </c>
      <c r="F1094" t="s">
        <v>143</v>
      </c>
      <c r="G1094">
        <v>38000</v>
      </c>
      <c r="H1094" t="s">
        <v>4180</v>
      </c>
      <c r="I1094">
        <v>11300000</v>
      </c>
      <c r="J1094" t="s">
        <v>6031</v>
      </c>
      <c r="K1094">
        <v>10800000</v>
      </c>
      <c r="L1094">
        <v>11700000</v>
      </c>
      <c r="M1094">
        <v>15</v>
      </c>
      <c r="N1094" t="s">
        <v>4275</v>
      </c>
      <c r="O1094">
        <v>90.5</v>
      </c>
      <c r="P1094" t="s">
        <v>7126</v>
      </c>
    </row>
    <row r="1095" spans="1:16" x14ac:dyDescent="0.3">
      <c r="A1095" t="s">
        <v>5577</v>
      </c>
      <c r="B1095">
        <v>2021</v>
      </c>
      <c r="C1095" t="s">
        <v>36</v>
      </c>
      <c r="D1095" t="s">
        <v>4775</v>
      </c>
      <c r="E1095" t="s">
        <v>4776</v>
      </c>
      <c r="F1095" t="s">
        <v>143</v>
      </c>
      <c r="G1095">
        <v>38000</v>
      </c>
      <c r="H1095" t="s">
        <v>4180</v>
      </c>
      <c r="I1095">
        <v>11300000</v>
      </c>
      <c r="J1095" t="s">
        <v>6031</v>
      </c>
      <c r="K1095">
        <v>10900000</v>
      </c>
      <c r="L1095">
        <v>11800000</v>
      </c>
      <c r="M1095">
        <v>15</v>
      </c>
      <c r="N1095" t="s">
        <v>4275</v>
      </c>
      <c r="O1095">
        <v>90.5</v>
      </c>
      <c r="P1095" t="s">
        <v>7127</v>
      </c>
    </row>
    <row r="1096" spans="1:16" x14ac:dyDescent="0.3">
      <c r="A1096" t="s">
        <v>5577</v>
      </c>
      <c r="B1096">
        <v>2021</v>
      </c>
      <c r="C1096" t="s">
        <v>36</v>
      </c>
      <c r="D1096" t="s">
        <v>4775</v>
      </c>
      <c r="E1096" t="s">
        <v>4814</v>
      </c>
      <c r="F1096" t="s">
        <v>143</v>
      </c>
      <c r="G1096">
        <v>38000</v>
      </c>
      <c r="H1096" t="s">
        <v>4180</v>
      </c>
      <c r="I1096">
        <v>11300000</v>
      </c>
      <c r="J1096" t="s">
        <v>6031</v>
      </c>
      <c r="K1096">
        <v>10900000</v>
      </c>
      <c r="L1096">
        <v>11700000</v>
      </c>
      <c r="M1096">
        <v>17</v>
      </c>
      <c r="N1096" t="s">
        <v>4275</v>
      </c>
      <c r="O1096">
        <v>83.8</v>
      </c>
      <c r="P1096" t="s">
        <v>7128</v>
      </c>
    </row>
    <row r="1097" spans="1:16" x14ac:dyDescent="0.3">
      <c r="A1097" t="s">
        <v>5577</v>
      </c>
      <c r="B1097">
        <v>2021</v>
      </c>
      <c r="C1097" t="s">
        <v>36</v>
      </c>
      <c r="D1097" t="s">
        <v>4775</v>
      </c>
      <c r="E1097" t="s">
        <v>4814</v>
      </c>
      <c r="F1097" t="s">
        <v>143</v>
      </c>
      <c r="G1097">
        <v>38000</v>
      </c>
      <c r="H1097" t="s">
        <v>4180</v>
      </c>
      <c r="I1097">
        <v>11300000</v>
      </c>
      <c r="J1097" t="s">
        <v>6031</v>
      </c>
      <c r="K1097">
        <v>10900000</v>
      </c>
      <c r="L1097">
        <v>11700000</v>
      </c>
      <c r="M1097">
        <v>17</v>
      </c>
      <c r="N1097" t="s">
        <v>4275</v>
      </c>
      <c r="O1097">
        <v>83.8</v>
      </c>
      <c r="P1097" t="s">
        <v>7129</v>
      </c>
    </row>
    <row r="1098" spans="1:16" x14ac:dyDescent="0.3">
      <c r="A1098" t="s">
        <v>5517</v>
      </c>
      <c r="B1098">
        <v>2024</v>
      </c>
      <c r="C1098" t="s">
        <v>137</v>
      </c>
      <c r="D1098" t="s">
        <v>5109</v>
      </c>
      <c r="E1098" t="s">
        <v>4203</v>
      </c>
      <c r="F1098" t="s">
        <v>143</v>
      </c>
      <c r="G1098">
        <v>35500</v>
      </c>
      <c r="H1098" t="s">
        <v>4180</v>
      </c>
      <c r="I1098">
        <v>24500000</v>
      </c>
      <c r="J1098" t="s">
        <v>6031</v>
      </c>
      <c r="K1098">
        <v>23600000</v>
      </c>
      <c r="L1098">
        <v>25400000</v>
      </c>
      <c r="M1098">
        <v>4</v>
      </c>
      <c r="N1098" t="s">
        <v>4200</v>
      </c>
      <c r="O1098">
        <v>75.3</v>
      </c>
      <c r="P1098" t="s">
        <v>7531</v>
      </c>
    </row>
    <row r="1099" spans="1:16" x14ac:dyDescent="0.3">
      <c r="A1099" t="s">
        <v>5518</v>
      </c>
      <c r="B1099">
        <v>2024</v>
      </c>
      <c r="C1099" t="s">
        <v>4097</v>
      </c>
      <c r="D1099" t="s">
        <v>5725</v>
      </c>
      <c r="E1099" t="s">
        <v>6178</v>
      </c>
      <c r="F1099" t="s">
        <v>143</v>
      </c>
      <c r="G1099">
        <v>45000</v>
      </c>
      <c r="H1099" t="s">
        <v>4173</v>
      </c>
      <c r="I1099">
        <v>7910000</v>
      </c>
      <c r="J1099" t="s">
        <v>6031</v>
      </c>
      <c r="K1099">
        <v>7620000</v>
      </c>
      <c r="L1099">
        <v>8200000</v>
      </c>
      <c r="M1099" t="s">
        <v>4175</v>
      </c>
      <c r="N1099" t="s">
        <v>4508</v>
      </c>
      <c r="O1099">
        <v>80.8</v>
      </c>
      <c r="P1099" t="s">
        <v>7532</v>
      </c>
    </row>
    <row r="1100" spans="1:16" x14ac:dyDescent="0.3">
      <c r="A1100" t="s">
        <v>5519</v>
      </c>
      <c r="B1100">
        <v>2022</v>
      </c>
      <c r="C1100" t="s">
        <v>3991</v>
      </c>
      <c r="D1100" t="s">
        <v>5960</v>
      </c>
      <c r="E1100" t="s">
        <v>4619</v>
      </c>
      <c r="F1100" t="s">
        <v>4539</v>
      </c>
      <c r="G1100">
        <v>35546</v>
      </c>
      <c r="H1100" t="s">
        <v>4180</v>
      </c>
      <c r="I1100">
        <v>7810000</v>
      </c>
      <c r="J1100" t="s">
        <v>6031</v>
      </c>
      <c r="K1100">
        <v>7540000</v>
      </c>
      <c r="L1100">
        <v>8100000</v>
      </c>
      <c r="M1100">
        <v>8</v>
      </c>
      <c r="N1100" t="s">
        <v>4583</v>
      </c>
      <c r="O1100">
        <v>57.9</v>
      </c>
      <c r="P1100" t="s">
        <v>7533</v>
      </c>
    </row>
    <row r="1101" spans="1:16" x14ac:dyDescent="0.3">
      <c r="A1101" t="s">
        <v>5520</v>
      </c>
      <c r="B1101">
        <v>2023</v>
      </c>
      <c r="C1101" t="s">
        <v>166</v>
      </c>
      <c r="D1101" t="s">
        <v>5005</v>
      </c>
      <c r="E1101" t="s">
        <v>5074</v>
      </c>
      <c r="F1101" t="s">
        <v>143</v>
      </c>
      <c r="G1101">
        <v>60000</v>
      </c>
      <c r="H1101" t="s">
        <v>4180</v>
      </c>
      <c r="I1101">
        <v>18900000</v>
      </c>
      <c r="J1101" t="s">
        <v>6031</v>
      </c>
      <c r="K1101">
        <v>18300000</v>
      </c>
      <c r="L1101">
        <v>19600000</v>
      </c>
      <c r="M1101">
        <v>10</v>
      </c>
      <c r="N1101" t="s">
        <v>4272</v>
      </c>
      <c r="O1101">
        <v>94.5</v>
      </c>
      <c r="P1101" t="s">
        <v>7534</v>
      </c>
    </row>
    <row r="1102" spans="1:16" x14ac:dyDescent="0.3">
      <c r="A1102" t="s">
        <v>5521</v>
      </c>
      <c r="B1102">
        <v>2023</v>
      </c>
      <c r="C1102" t="s">
        <v>36</v>
      </c>
      <c r="D1102" t="s">
        <v>4427</v>
      </c>
      <c r="E1102" t="s">
        <v>4638</v>
      </c>
      <c r="F1102" t="s">
        <v>143</v>
      </c>
      <c r="G1102">
        <v>81354</v>
      </c>
      <c r="H1102" t="s">
        <v>6059</v>
      </c>
      <c r="I1102">
        <v>5360000</v>
      </c>
      <c r="J1102" t="s">
        <v>6031</v>
      </c>
      <c r="K1102">
        <v>5080000</v>
      </c>
      <c r="L1102">
        <v>5630000</v>
      </c>
      <c r="M1102">
        <v>14</v>
      </c>
      <c r="N1102" t="s">
        <v>4583</v>
      </c>
      <c r="O1102">
        <v>57.5</v>
      </c>
      <c r="P1102" t="s">
        <v>7535</v>
      </c>
    </row>
    <row r="1103" spans="1:16" x14ac:dyDescent="0.3">
      <c r="A1103" t="s">
        <v>5522</v>
      </c>
      <c r="B1103">
        <v>2023</v>
      </c>
      <c r="C1103" t="s">
        <v>36</v>
      </c>
      <c r="D1103" t="s">
        <v>6179</v>
      </c>
      <c r="E1103" t="s">
        <v>4373</v>
      </c>
      <c r="F1103" t="s">
        <v>143</v>
      </c>
      <c r="G1103">
        <v>70300</v>
      </c>
      <c r="H1103" t="s">
        <v>4180</v>
      </c>
      <c r="I1103">
        <v>10500000</v>
      </c>
      <c r="J1103" t="s">
        <v>6031</v>
      </c>
      <c r="K1103">
        <v>10100000</v>
      </c>
      <c r="L1103">
        <v>10900000</v>
      </c>
      <c r="M1103">
        <v>7</v>
      </c>
      <c r="N1103" t="s">
        <v>4245</v>
      </c>
      <c r="O1103">
        <v>65.7</v>
      </c>
      <c r="P1103" t="s">
        <v>7536</v>
      </c>
    </row>
    <row r="1104" spans="1:16" x14ac:dyDescent="0.3">
      <c r="A1104" t="s">
        <v>5523</v>
      </c>
      <c r="B1104">
        <v>2021</v>
      </c>
      <c r="C1104" t="s">
        <v>36</v>
      </c>
      <c r="D1104" t="s">
        <v>4400</v>
      </c>
      <c r="E1104" t="s">
        <v>4401</v>
      </c>
      <c r="F1104" t="s">
        <v>143</v>
      </c>
      <c r="G1104">
        <v>51712</v>
      </c>
      <c r="H1104" t="s">
        <v>4180</v>
      </c>
      <c r="I1104">
        <v>7370000</v>
      </c>
      <c r="J1104" t="s">
        <v>6031</v>
      </c>
      <c r="K1104">
        <v>6920000</v>
      </c>
      <c r="L1104">
        <v>7830000</v>
      </c>
      <c r="M1104">
        <v>6</v>
      </c>
      <c r="N1104" t="s">
        <v>4439</v>
      </c>
      <c r="O1104">
        <v>77.7</v>
      </c>
      <c r="P1104" t="s">
        <v>7537</v>
      </c>
    </row>
    <row r="1105" spans="1:16" x14ac:dyDescent="0.3">
      <c r="A1105" t="s">
        <v>5524</v>
      </c>
      <c r="B1105">
        <v>2022</v>
      </c>
      <c r="C1105" t="s">
        <v>36</v>
      </c>
      <c r="D1105" t="s">
        <v>4427</v>
      </c>
      <c r="E1105" t="s">
        <v>4507</v>
      </c>
      <c r="F1105" t="s">
        <v>60</v>
      </c>
      <c r="G1105">
        <v>52000</v>
      </c>
      <c r="H1105" t="s">
        <v>4180</v>
      </c>
      <c r="I1105">
        <v>7230000</v>
      </c>
      <c r="J1105" t="s">
        <v>6031</v>
      </c>
      <c r="K1105">
        <v>6960000</v>
      </c>
      <c r="L1105">
        <v>7500000</v>
      </c>
      <c r="M1105">
        <v>54</v>
      </c>
      <c r="N1105" t="s">
        <v>4508</v>
      </c>
      <c r="O1105">
        <v>80.400000000000006</v>
      </c>
      <c r="P1105" t="s">
        <v>7538</v>
      </c>
    </row>
    <row r="1106" spans="1:16" x14ac:dyDescent="0.3">
      <c r="A1106" t="s">
        <v>5525</v>
      </c>
      <c r="B1106">
        <v>2025</v>
      </c>
      <c r="C1106" t="s">
        <v>4184</v>
      </c>
      <c r="D1106" t="s">
        <v>6180</v>
      </c>
      <c r="E1106" t="s">
        <v>6181</v>
      </c>
      <c r="F1106" t="s">
        <v>4172</v>
      </c>
      <c r="G1106">
        <v>7600</v>
      </c>
      <c r="H1106" t="s">
        <v>4180</v>
      </c>
      <c r="I1106">
        <v>12700000</v>
      </c>
      <c r="J1106" t="s">
        <v>6031</v>
      </c>
      <c r="K1106">
        <v>12200000</v>
      </c>
      <c r="L1106">
        <v>13100000</v>
      </c>
      <c r="M1106">
        <v>11</v>
      </c>
      <c r="N1106" t="s">
        <v>4439</v>
      </c>
      <c r="O1106">
        <v>92.3</v>
      </c>
      <c r="P1106" t="s">
        <v>7539</v>
      </c>
    </row>
    <row r="1107" spans="1:16" x14ac:dyDescent="0.3">
      <c r="A1107" t="s">
        <v>5526</v>
      </c>
      <c r="B1107">
        <v>2024</v>
      </c>
      <c r="C1107" t="s">
        <v>188</v>
      </c>
      <c r="D1107" t="s">
        <v>4844</v>
      </c>
      <c r="E1107" t="s">
        <v>6182</v>
      </c>
      <c r="F1107" t="s">
        <v>143</v>
      </c>
      <c r="G1107">
        <v>8200</v>
      </c>
      <c r="H1107" t="s">
        <v>4173</v>
      </c>
      <c r="I1107">
        <v>17100000</v>
      </c>
      <c r="J1107" t="s">
        <v>6031</v>
      </c>
      <c r="K1107">
        <v>16500000</v>
      </c>
      <c r="L1107">
        <v>17700000</v>
      </c>
      <c r="M1107" t="s">
        <v>4175</v>
      </c>
      <c r="N1107" t="s">
        <v>4213</v>
      </c>
      <c r="O1107">
        <v>90</v>
      </c>
      <c r="P1107" t="s">
        <v>7540</v>
      </c>
    </row>
    <row r="1108" spans="1:16" x14ac:dyDescent="0.3">
      <c r="A1108" t="s">
        <v>5527</v>
      </c>
      <c r="B1108">
        <v>2024</v>
      </c>
      <c r="C1108" t="s">
        <v>4269</v>
      </c>
      <c r="D1108" t="s">
        <v>4270</v>
      </c>
      <c r="E1108" t="s">
        <v>4271</v>
      </c>
      <c r="F1108" t="s">
        <v>43</v>
      </c>
      <c r="G1108">
        <v>16951</v>
      </c>
      <c r="H1108" t="s">
        <v>4180</v>
      </c>
      <c r="I1108">
        <v>14500000</v>
      </c>
      <c r="J1108" t="s">
        <v>6031</v>
      </c>
      <c r="K1108">
        <v>14000000</v>
      </c>
      <c r="L1108">
        <v>15000000</v>
      </c>
      <c r="M1108">
        <v>8</v>
      </c>
      <c r="N1108" t="s">
        <v>4213</v>
      </c>
      <c r="O1108">
        <v>78.400000000000006</v>
      </c>
      <c r="P1108" t="s">
        <v>7541</v>
      </c>
    </row>
    <row r="1109" spans="1:16" x14ac:dyDescent="0.3">
      <c r="A1109" t="s">
        <v>5528</v>
      </c>
      <c r="B1109">
        <v>2022</v>
      </c>
      <c r="C1109" t="s">
        <v>36</v>
      </c>
      <c r="D1109" t="s">
        <v>5636</v>
      </c>
      <c r="E1109" t="s">
        <v>5637</v>
      </c>
      <c r="F1109" t="s">
        <v>60</v>
      </c>
      <c r="G1109">
        <v>45000</v>
      </c>
      <c r="H1109" t="s">
        <v>4180</v>
      </c>
      <c r="I1109">
        <v>8700000</v>
      </c>
      <c r="J1109" t="s">
        <v>6031</v>
      </c>
      <c r="K1109">
        <v>8400000</v>
      </c>
      <c r="L1109">
        <v>9000000</v>
      </c>
      <c r="M1109">
        <v>20</v>
      </c>
      <c r="N1109" t="s">
        <v>4245</v>
      </c>
      <c r="O1109">
        <v>72.599999999999994</v>
      </c>
      <c r="P1109" t="s">
        <v>7542</v>
      </c>
    </row>
    <row r="1110" spans="1:16" x14ac:dyDescent="0.3">
      <c r="A1110" t="s">
        <v>5358</v>
      </c>
      <c r="B1110">
        <v>2021</v>
      </c>
      <c r="C1110" t="s">
        <v>89</v>
      </c>
      <c r="D1110" t="s">
        <v>4423</v>
      </c>
      <c r="E1110" t="s">
        <v>4851</v>
      </c>
      <c r="F1110" t="s">
        <v>60</v>
      </c>
      <c r="G1110">
        <v>74000</v>
      </c>
      <c r="H1110" t="s">
        <v>4180</v>
      </c>
      <c r="I1110">
        <v>8300000</v>
      </c>
      <c r="J1110" t="s">
        <v>6031</v>
      </c>
      <c r="K1110">
        <v>8000000</v>
      </c>
      <c r="L1110">
        <v>8600000</v>
      </c>
      <c r="M1110">
        <v>30</v>
      </c>
      <c r="N1110" t="s">
        <v>4382</v>
      </c>
      <c r="O1110">
        <v>71</v>
      </c>
      <c r="P1110" t="s">
        <v>7543</v>
      </c>
    </row>
    <row r="1111" spans="1:16" x14ac:dyDescent="0.3">
      <c r="A1111" t="s">
        <v>5529</v>
      </c>
      <c r="B1111">
        <v>2025</v>
      </c>
      <c r="C1111" t="s">
        <v>4184</v>
      </c>
      <c r="D1111" t="s">
        <v>4365</v>
      </c>
      <c r="E1111" t="s">
        <v>6183</v>
      </c>
      <c r="F1111" t="s">
        <v>4172</v>
      </c>
      <c r="G1111">
        <v>18900</v>
      </c>
      <c r="H1111" t="s">
        <v>4173</v>
      </c>
      <c r="I1111">
        <v>10000000</v>
      </c>
      <c r="J1111" t="s">
        <v>6031</v>
      </c>
      <c r="K1111">
        <v>9700000</v>
      </c>
      <c r="L1111">
        <v>10400000</v>
      </c>
      <c r="M1111">
        <v>2</v>
      </c>
      <c r="N1111" t="s">
        <v>4263</v>
      </c>
      <c r="O1111">
        <v>86.3</v>
      </c>
      <c r="P1111" t="s">
        <v>7544</v>
      </c>
    </row>
    <row r="1112" spans="1:16" x14ac:dyDescent="0.3">
      <c r="A1112" t="s">
        <v>5530</v>
      </c>
      <c r="B1112">
        <v>2017</v>
      </c>
      <c r="C1112" t="s">
        <v>4184</v>
      </c>
      <c r="D1112" t="s">
        <v>5169</v>
      </c>
      <c r="E1112" t="s">
        <v>6184</v>
      </c>
      <c r="F1112" t="s">
        <v>60</v>
      </c>
      <c r="G1112">
        <v>45337</v>
      </c>
      <c r="H1112" t="s">
        <v>4180</v>
      </c>
      <c r="I1112">
        <v>7340000</v>
      </c>
      <c r="J1112" t="s">
        <v>6031</v>
      </c>
      <c r="K1112">
        <v>6980000</v>
      </c>
      <c r="L1112">
        <v>7700000</v>
      </c>
      <c r="M1112">
        <v>6</v>
      </c>
      <c r="N1112" t="s">
        <v>4245</v>
      </c>
      <c r="O1112">
        <v>82.9</v>
      </c>
      <c r="P1112" t="s">
        <v>7545</v>
      </c>
    </row>
    <row r="1113" spans="1:16" x14ac:dyDescent="0.3">
      <c r="A1113" t="s">
        <v>5531</v>
      </c>
      <c r="B1113">
        <v>2026</v>
      </c>
      <c r="C1113" t="s">
        <v>50</v>
      </c>
      <c r="D1113" t="s">
        <v>5702</v>
      </c>
      <c r="E1113" t="s">
        <v>6185</v>
      </c>
      <c r="F1113" t="s">
        <v>4172</v>
      </c>
      <c r="G1113">
        <v>2750</v>
      </c>
      <c r="H1113" t="s">
        <v>4180</v>
      </c>
      <c r="I1113">
        <v>7880000</v>
      </c>
      <c r="J1113" t="s">
        <v>6031</v>
      </c>
      <c r="K1113">
        <v>7380000</v>
      </c>
      <c r="L1113">
        <v>8400000</v>
      </c>
      <c r="M1113" t="s">
        <v>4175</v>
      </c>
      <c r="N1113" t="s">
        <v>6073</v>
      </c>
      <c r="O1113">
        <v>94.7</v>
      </c>
      <c r="P1113" t="s">
        <v>7546</v>
      </c>
    </row>
    <row r="1114" spans="1:16" x14ac:dyDescent="0.3">
      <c r="A1114" t="s">
        <v>5532</v>
      </c>
      <c r="B1114">
        <v>2022</v>
      </c>
      <c r="C1114" t="s">
        <v>230</v>
      </c>
      <c r="D1114" t="s">
        <v>4555</v>
      </c>
      <c r="E1114" t="s">
        <v>6186</v>
      </c>
      <c r="F1114" t="s">
        <v>4636</v>
      </c>
      <c r="G1114">
        <v>55000</v>
      </c>
      <c r="H1114" t="s">
        <v>4173</v>
      </c>
      <c r="I1114">
        <v>13400000</v>
      </c>
      <c r="J1114" t="s">
        <v>6031</v>
      </c>
      <c r="K1114">
        <v>12900000</v>
      </c>
      <c r="L1114">
        <v>13900000</v>
      </c>
      <c r="M1114">
        <v>13</v>
      </c>
      <c r="N1114" t="s">
        <v>4192</v>
      </c>
      <c r="O1114">
        <v>59.3</v>
      </c>
      <c r="P1114" t="s">
        <v>7547</v>
      </c>
    </row>
    <row r="1115" spans="1:16" x14ac:dyDescent="0.3">
      <c r="A1115" t="s">
        <v>5533</v>
      </c>
      <c r="B1115">
        <v>2023</v>
      </c>
      <c r="C1115" t="s">
        <v>36</v>
      </c>
      <c r="D1115" t="s">
        <v>4372</v>
      </c>
      <c r="E1115" t="s">
        <v>4373</v>
      </c>
      <c r="F1115" t="s">
        <v>143</v>
      </c>
      <c r="G1115">
        <v>13000</v>
      </c>
      <c r="H1115" t="s">
        <v>4180</v>
      </c>
      <c r="I1115">
        <v>12600000</v>
      </c>
      <c r="J1115" t="s">
        <v>6031</v>
      </c>
      <c r="K1115">
        <v>12200000</v>
      </c>
      <c r="L1115">
        <v>13000000</v>
      </c>
      <c r="M1115">
        <v>23</v>
      </c>
      <c r="N1115" t="s">
        <v>4219</v>
      </c>
      <c r="O1115">
        <v>68.8</v>
      </c>
      <c r="P1115" t="s">
        <v>7548</v>
      </c>
    </row>
    <row r="1116" spans="1:16" x14ac:dyDescent="0.3">
      <c r="A1116" t="s">
        <v>5534</v>
      </c>
      <c r="B1116">
        <v>2022</v>
      </c>
      <c r="C1116" t="s">
        <v>4641</v>
      </c>
      <c r="D1116" t="s">
        <v>6187</v>
      </c>
      <c r="E1116" t="s">
        <v>6188</v>
      </c>
      <c r="F1116" t="s">
        <v>173</v>
      </c>
      <c r="G1116">
        <v>33869</v>
      </c>
      <c r="H1116" t="s">
        <v>4180</v>
      </c>
      <c r="I1116">
        <v>13200000</v>
      </c>
      <c r="J1116" t="s">
        <v>6031</v>
      </c>
      <c r="K1116">
        <v>12800000</v>
      </c>
      <c r="L1116">
        <v>13600000</v>
      </c>
      <c r="M1116">
        <v>2</v>
      </c>
      <c r="N1116" t="s">
        <v>4275</v>
      </c>
      <c r="O1116">
        <v>85.2</v>
      </c>
      <c r="P1116" t="s">
        <v>7549</v>
      </c>
    </row>
    <row r="1117" spans="1:16" x14ac:dyDescent="0.3">
      <c r="A1117" t="s">
        <v>5535</v>
      </c>
      <c r="B1117">
        <v>2023</v>
      </c>
      <c r="C1117" t="s">
        <v>24</v>
      </c>
      <c r="D1117" t="s">
        <v>4572</v>
      </c>
      <c r="E1117" t="s">
        <v>4573</v>
      </c>
      <c r="F1117" t="s">
        <v>60</v>
      </c>
      <c r="G1117">
        <v>27937</v>
      </c>
      <c r="H1117" t="s">
        <v>4180</v>
      </c>
      <c r="I1117">
        <v>36400000</v>
      </c>
      <c r="J1117" t="s">
        <v>6031</v>
      </c>
      <c r="K1117">
        <v>35000000</v>
      </c>
      <c r="L1117">
        <v>37800000</v>
      </c>
      <c r="M1117">
        <v>13</v>
      </c>
      <c r="N1117" t="s">
        <v>5157</v>
      </c>
      <c r="O1117">
        <v>73.900000000000006</v>
      </c>
      <c r="P1117" t="s">
        <v>7550</v>
      </c>
    </row>
    <row r="1118" spans="1:16" x14ac:dyDescent="0.3">
      <c r="A1118" t="s">
        <v>5536</v>
      </c>
      <c r="B1118">
        <v>2026</v>
      </c>
      <c r="C1118" t="s">
        <v>24</v>
      </c>
      <c r="D1118" t="s">
        <v>6032</v>
      </c>
      <c r="E1118" t="s">
        <v>6033</v>
      </c>
      <c r="F1118" t="s">
        <v>4172</v>
      </c>
      <c r="G1118">
        <v>5964</v>
      </c>
      <c r="H1118" t="s">
        <v>4173</v>
      </c>
      <c r="I1118">
        <v>31100000</v>
      </c>
      <c r="J1118" t="s">
        <v>6031</v>
      </c>
      <c r="K1118">
        <v>29600000</v>
      </c>
      <c r="L1118">
        <v>32700000</v>
      </c>
      <c r="M1118">
        <v>9</v>
      </c>
      <c r="N1118" t="s">
        <v>6034</v>
      </c>
      <c r="O1118">
        <v>89.2</v>
      </c>
      <c r="P1118" t="s">
        <v>7551</v>
      </c>
    </row>
    <row r="1119" spans="1:16" x14ac:dyDescent="0.3">
      <c r="A1119" t="s">
        <v>5537</v>
      </c>
      <c r="B1119">
        <v>2021</v>
      </c>
      <c r="C1119" t="s">
        <v>3991</v>
      </c>
      <c r="D1119" t="s">
        <v>6189</v>
      </c>
      <c r="E1119" t="s">
        <v>5809</v>
      </c>
      <c r="F1119" t="s">
        <v>43</v>
      </c>
      <c r="G1119">
        <v>33602</v>
      </c>
      <c r="H1119" t="s">
        <v>4180</v>
      </c>
      <c r="I1119">
        <v>7650000</v>
      </c>
      <c r="J1119" t="s">
        <v>6031</v>
      </c>
      <c r="K1119">
        <v>7390000</v>
      </c>
      <c r="L1119">
        <v>7910000</v>
      </c>
      <c r="M1119" t="s">
        <v>4175</v>
      </c>
      <c r="N1119" t="s">
        <v>4508</v>
      </c>
      <c r="O1119">
        <v>88</v>
      </c>
      <c r="P1119" t="s">
        <v>7552</v>
      </c>
    </row>
    <row r="1120" spans="1:16" x14ac:dyDescent="0.3">
      <c r="A1120" t="s">
        <v>5538</v>
      </c>
      <c r="B1120">
        <v>2018</v>
      </c>
      <c r="C1120" t="s">
        <v>92</v>
      </c>
      <c r="D1120" t="s">
        <v>6190</v>
      </c>
      <c r="E1120" t="s">
        <v>6191</v>
      </c>
      <c r="F1120" t="s">
        <v>143</v>
      </c>
      <c r="G1120">
        <v>101179</v>
      </c>
      <c r="H1120" t="s">
        <v>4173</v>
      </c>
      <c r="I1120">
        <v>5060000</v>
      </c>
      <c r="J1120" t="s">
        <v>6031</v>
      </c>
      <c r="K1120">
        <v>4880000</v>
      </c>
      <c r="L1120">
        <v>5250000</v>
      </c>
      <c r="M1120">
        <v>4</v>
      </c>
      <c r="N1120" t="s">
        <v>4508</v>
      </c>
      <c r="O1120">
        <v>92.2</v>
      </c>
      <c r="P1120" t="s">
        <v>7553</v>
      </c>
    </row>
    <row r="1121" spans="1:16" x14ac:dyDescent="0.3">
      <c r="A1121" t="s">
        <v>5539</v>
      </c>
      <c r="B1121">
        <v>2023</v>
      </c>
      <c r="C1121" t="s">
        <v>4184</v>
      </c>
      <c r="D1121" t="s">
        <v>4303</v>
      </c>
      <c r="E1121" t="s">
        <v>4304</v>
      </c>
      <c r="F1121" t="s">
        <v>60</v>
      </c>
      <c r="G1121">
        <v>60109</v>
      </c>
      <c r="H1121" t="s">
        <v>4180</v>
      </c>
      <c r="I1121">
        <v>18700000</v>
      </c>
      <c r="J1121" t="s">
        <v>6031</v>
      </c>
      <c r="K1121">
        <v>18000000</v>
      </c>
      <c r="L1121">
        <v>19400000</v>
      </c>
      <c r="M1121">
        <v>27</v>
      </c>
      <c r="N1121" t="s">
        <v>4257</v>
      </c>
      <c r="O1121">
        <v>83.1</v>
      </c>
      <c r="P1121" t="s">
        <v>7554</v>
      </c>
    </row>
    <row r="1122" spans="1:16" x14ac:dyDescent="0.3">
      <c r="A1122" t="s">
        <v>5540</v>
      </c>
      <c r="B1122">
        <v>2021</v>
      </c>
      <c r="C1122" t="s">
        <v>6192</v>
      </c>
      <c r="D1122" t="s">
        <v>6193</v>
      </c>
      <c r="E1122" t="s">
        <v>6194</v>
      </c>
      <c r="F1122" t="s">
        <v>4636</v>
      </c>
      <c r="G1122">
        <v>67200</v>
      </c>
      <c r="H1122" t="s">
        <v>4180</v>
      </c>
      <c r="I1122">
        <v>16700000</v>
      </c>
      <c r="J1122" t="s">
        <v>6031</v>
      </c>
      <c r="K1122">
        <v>16100000</v>
      </c>
      <c r="L1122">
        <v>17300000</v>
      </c>
      <c r="M1122">
        <v>3</v>
      </c>
      <c r="N1122" t="s">
        <v>4219</v>
      </c>
      <c r="O1122">
        <v>65.5</v>
      </c>
      <c r="P1122" t="s">
        <v>7555</v>
      </c>
    </row>
    <row r="1123" spans="1:16" x14ac:dyDescent="0.3">
      <c r="A1123" t="s">
        <v>5541</v>
      </c>
      <c r="B1123">
        <v>2022</v>
      </c>
      <c r="C1123" t="s">
        <v>89</v>
      </c>
      <c r="D1123" t="s">
        <v>4423</v>
      </c>
      <c r="E1123" t="s">
        <v>4851</v>
      </c>
      <c r="F1123" t="s">
        <v>43</v>
      </c>
      <c r="G1123">
        <v>66000</v>
      </c>
      <c r="H1123" t="s">
        <v>4173</v>
      </c>
      <c r="I1123">
        <v>9000000</v>
      </c>
      <c r="J1123" t="s">
        <v>6031</v>
      </c>
      <c r="K1123">
        <v>8600000</v>
      </c>
      <c r="L1123">
        <v>9400000</v>
      </c>
      <c r="M1123">
        <v>13</v>
      </c>
      <c r="N1123" t="s">
        <v>4275</v>
      </c>
      <c r="O1123">
        <v>71.5</v>
      </c>
      <c r="P1123" t="s">
        <v>7556</v>
      </c>
    </row>
    <row r="1124" spans="1:16" x14ac:dyDescent="0.3">
      <c r="A1124" t="s">
        <v>5542</v>
      </c>
      <c r="B1124">
        <v>2021</v>
      </c>
      <c r="C1124" t="s">
        <v>92</v>
      </c>
      <c r="D1124" t="s">
        <v>4753</v>
      </c>
      <c r="E1124" t="s">
        <v>4754</v>
      </c>
      <c r="F1124" t="s">
        <v>173</v>
      </c>
      <c r="G1124">
        <v>93000</v>
      </c>
      <c r="H1124" t="s">
        <v>4173</v>
      </c>
      <c r="I1124">
        <v>9100000</v>
      </c>
      <c r="J1124" t="s">
        <v>6031</v>
      </c>
      <c r="K1124">
        <v>8800000</v>
      </c>
      <c r="L1124">
        <v>9500000</v>
      </c>
      <c r="M1124">
        <v>23</v>
      </c>
      <c r="N1124" t="s">
        <v>4439</v>
      </c>
      <c r="O1124">
        <v>85.1</v>
      </c>
      <c r="P1124" t="s">
        <v>7557</v>
      </c>
    </row>
    <row r="1125" spans="1:16" x14ac:dyDescent="0.3">
      <c r="A1125" t="s">
        <v>5543</v>
      </c>
      <c r="B1125">
        <v>2025</v>
      </c>
      <c r="C1125" t="s">
        <v>163</v>
      </c>
      <c r="D1125">
        <v>7</v>
      </c>
      <c r="E1125" t="s">
        <v>6195</v>
      </c>
      <c r="F1125" t="s">
        <v>4172</v>
      </c>
      <c r="G1125">
        <v>13200</v>
      </c>
      <c r="H1125" t="s">
        <v>4180</v>
      </c>
      <c r="I1125">
        <v>20900000</v>
      </c>
      <c r="J1125" t="s">
        <v>6031</v>
      </c>
      <c r="K1125">
        <v>20200000</v>
      </c>
      <c r="L1125">
        <v>21600000</v>
      </c>
      <c r="M1125">
        <v>2</v>
      </c>
      <c r="N1125" t="s">
        <v>4181</v>
      </c>
      <c r="O1125">
        <v>87.1</v>
      </c>
      <c r="P1125" t="s">
        <v>7558</v>
      </c>
    </row>
    <row r="1126" spans="1:16" x14ac:dyDescent="0.3">
      <c r="A1126" t="s">
        <v>5544</v>
      </c>
      <c r="B1126">
        <v>2023</v>
      </c>
      <c r="C1126" t="s">
        <v>50</v>
      </c>
      <c r="D1126">
        <v>580</v>
      </c>
      <c r="E1126" t="s">
        <v>4582</v>
      </c>
      <c r="F1126" t="s">
        <v>94</v>
      </c>
      <c r="G1126">
        <v>95601</v>
      </c>
      <c r="H1126" t="s">
        <v>4173</v>
      </c>
      <c r="I1126">
        <v>8600000</v>
      </c>
      <c r="J1126" t="s">
        <v>6031</v>
      </c>
      <c r="K1126">
        <v>8200000</v>
      </c>
      <c r="L1126">
        <v>8900000</v>
      </c>
      <c r="M1126">
        <v>10</v>
      </c>
      <c r="N1126" t="s">
        <v>4417</v>
      </c>
      <c r="O1126">
        <v>63.8</v>
      </c>
      <c r="P1126" t="s">
        <v>7559</v>
      </c>
    </row>
    <row r="1127" spans="1:16" x14ac:dyDescent="0.3">
      <c r="A1127" t="s">
        <v>5545</v>
      </c>
      <c r="B1127">
        <v>2025</v>
      </c>
      <c r="C1127" t="s">
        <v>392</v>
      </c>
      <c r="D1127" t="s">
        <v>6196</v>
      </c>
      <c r="E1127" t="s">
        <v>6197</v>
      </c>
      <c r="F1127" t="s">
        <v>4172</v>
      </c>
      <c r="G1127">
        <v>18305</v>
      </c>
      <c r="H1127" t="s">
        <v>4180</v>
      </c>
      <c r="I1127">
        <v>40600000</v>
      </c>
      <c r="J1127" t="s">
        <v>6031</v>
      </c>
      <c r="K1127">
        <v>39100000</v>
      </c>
      <c r="L1127">
        <v>42000000</v>
      </c>
      <c r="M1127" t="s">
        <v>4175</v>
      </c>
      <c r="N1127" t="s">
        <v>4280</v>
      </c>
      <c r="O1127">
        <v>81.3</v>
      </c>
      <c r="P1127" t="s">
        <v>7560</v>
      </c>
    </row>
    <row r="1128" spans="1:16" x14ac:dyDescent="0.3">
      <c r="A1128" t="s">
        <v>5546</v>
      </c>
      <c r="B1128">
        <v>2019</v>
      </c>
      <c r="C1128" t="s">
        <v>24</v>
      </c>
      <c r="D1128" t="s">
        <v>5247</v>
      </c>
      <c r="E1128" t="s">
        <v>5818</v>
      </c>
      <c r="F1128" t="s">
        <v>143</v>
      </c>
      <c r="G1128">
        <v>71600</v>
      </c>
      <c r="H1128" t="s">
        <v>4180</v>
      </c>
      <c r="I1128">
        <v>14100000</v>
      </c>
      <c r="J1128" t="s">
        <v>6031</v>
      </c>
      <c r="K1128">
        <v>13200000</v>
      </c>
      <c r="L1128">
        <v>15000000</v>
      </c>
      <c r="M1128">
        <v>7</v>
      </c>
      <c r="N1128" t="s">
        <v>4263</v>
      </c>
      <c r="O1128">
        <v>83</v>
      </c>
      <c r="P1128" t="s">
        <v>7561</v>
      </c>
    </row>
    <row r="1129" spans="1:16" x14ac:dyDescent="0.3">
      <c r="A1129" t="s">
        <v>5547</v>
      </c>
      <c r="B1129">
        <v>2025</v>
      </c>
      <c r="C1129" t="s">
        <v>45</v>
      </c>
      <c r="D1129" t="s">
        <v>6198</v>
      </c>
      <c r="E1129" t="s">
        <v>6199</v>
      </c>
      <c r="F1129" t="s">
        <v>4172</v>
      </c>
      <c r="G1129">
        <v>10455</v>
      </c>
      <c r="H1129" t="s">
        <v>4180</v>
      </c>
      <c r="I1129">
        <v>13000000</v>
      </c>
      <c r="J1129" t="s">
        <v>6031</v>
      </c>
      <c r="K1129">
        <v>12600000</v>
      </c>
      <c r="L1129">
        <v>13500000</v>
      </c>
      <c r="M1129" t="s">
        <v>4175</v>
      </c>
      <c r="N1129" t="s">
        <v>4417</v>
      </c>
      <c r="O1129">
        <v>91.1</v>
      </c>
      <c r="P1129" t="s">
        <v>7562</v>
      </c>
    </row>
    <row r="1130" spans="1:16" x14ac:dyDescent="0.3">
      <c r="A1130" t="s">
        <v>5548</v>
      </c>
      <c r="B1130">
        <v>2023</v>
      </c>
      <c r="C1130" t="s">
        <v>166</v>
      </c>
      <c r="D1130" t="s">
        <v>5777</v>
      </c>
      <c r="E1130" t="s">
        <v>5778</v>
      </c>
      <c r="F1130" t="s">
        <v>173</v>
      </c>
      <c r="G1130">
        <v>19600</v>
      </c>
      <c r="H1130" t="s">
        <v>4173</v>
      </c>
      <c r="I1130">
        <v>11600000</v>
      </c>
      <c r="J1130" t="s">
        <v>6031</v>
      </c>
      <c r="K1130">
        <v>11200000</v>
      </c>
      <c r="L1130">
        <v>12000000</v>
      </c>
      <c r="M1130">
        <v>23</v>
      </c>
      <c r="N1130" t="s">
        <v>4275</v>
      </c>
      <c r="O1130">
        <v>82.9</v>
      </c>
      <c r="P1130" t="s">
        <v>7563</v>
      </c>
    </row>
    <row r="1131" spans="1:16" x14ac:dyDescent="0.3">
      <c r="A1131" t="s">
        <v>449</v>
      </c>
      <c r="B1131">
        <v>2024</v>
      </c>
      <c r="C1131" t="s">
        <v>36</v>
      </c>
      <c r="D1131" t="s">
        <v>6179</v>
      </c>
      <c r="E1131" t="s">
        <v>6200</v>
      </c>
      <c r="F1131" t="s">
        <v>143</v>
      </c>
      <c r="G1131">
        <v>6000</v>
      </c>
      <c r="H1131" t="s">
        <v>4180</v>
      </c>
      <c r="I1131">
        <v>10400000</v>
      </c>
      <c r="J1131" t="s">
        <v>6031</v>
      </c>
      <c r="K1131">
        <v>10000000</v>
      </c>
      <c r="L1131">
        <v>10700000</v>
      </c>
      <c r="M1131">
        <v>6</v>
      </c>
      <c r="N1131" t="s">
        <v>4439</v>
      </c>
      <c r="O1131">
        <v>77.099999999999994</v>
      </c>
      <c r="P1131" t="s">
        <v>7564</v>
      </c>
    </row>
    <row r="1132" spans="1:16" x14ac:dyDescent="0.3">
      <c r="A1132" t="s">
        <v>5550</v>
      </c>
      <c r="B1132">
        <v>2024</v>
      </c>
      <c r="C1132" t="s">
        <v>188</v>
      </c>
      <c r="D1132" t="s">
        <v>5890</v>
      </c>
      <c r="E1132" t="s">
        <v>5924</v>
      </c>
      <c r="F1132" t="s">
        <v>173</v>
      </c>
      <c r="G1132">
        <v>12800</v>
      </c>
      <c r="H1132" t="s">
        <v>4180</v>
      </c>
      <c r="I1132">
        <v>19700000</v>
      </c>
      <c r="J1132" t="s">
        <v>6031</v>
      </c>
      <c r="K1132">
        <v>19100000</v>
      </c>
      <c r="L1132">
        <v>20400000</v>
      </c>
      <c r="M1132">
        <v>17</v>
      </c>
      <c r="N1132" t="s">
        <v>4192</v>
      </c>
      <c r="O1132">
        <v>95</v>
      </c>
      <c r="P1132" t="s">
        <v>7565</v>
      </c>
    </row>
    <row r="1133" spans="1:16" x14ac:dyDescent="0.3">
      <c r="A1133" t="s">
        <v>5551</v>
      </c>
      <c r="B1133">
        <v>2023</v>
      </c>
      <c r="C1133" t="s">
        <v>166</v>
      </c>
      <c r="D1133" t="s">
        <v>5777</v>
      </c>
      <c r="E1133" t="s">
        <v>6201</v>
      </c>
      <c r="F1133" t="s">
        <v>43</v>
      </c>
      <c r="G1133">
        <v>41780</v>
      </c>
      <c r="H1133" t="s">
        <v>4180</v>
      </c>
      <c r="I1133">
        <v>12500000</v>
      </c>
      <c r="J1133" t="s">
        <v>6031</v>
      </c>
      <c r="K1133">
        <v>12100000</v>
      </c>
      <c r="L1133">
        <v>13000000</v>
      </c>
      <c r="M1133">
        <v>23</v>
      </c>
      <c r="N1133" t="s">
        <v>4263</v>
      </c>
      <c r="O1133">
        <v>83.4</v>
      </c>
      <c r="P1133" t="s">
        <v>7566</v>
      </c>
    </row>
    <row r="1134" spans="1:16" x14ac:dyDescent="0.3">
      <c r="A1134" t="s">
        <v>5552</v>
      </c>
      <c r="B1134">
        <v>2024</v>
      </c>
      <c r="C1134" t="s">
        <v>4091</v>
      </c>
      <c r="D1134" t="s">
        <v>4923</v>
      </c>
      <c r="E1134" t="s">
        <v>6202</v>
      </c>
      <c r="F1134" t="s">
        <v>173</v>
      </c>
      <c r="G1134">
        <v>45000</v>
      </c>
      <c r="H1134" t="s">
        <v>4180</v>
      </c>
      <c r="I1134">
        <v>18500000</v>
      </c>
      <c r="J1134" t="s">
        <v>6031</v>
      </c>
      <c r="K1134">
        <v>17800000</v>
      </c>
      <c r="L1134">
        <v>19200000</v>
      </c>
      <c r="M1134">
        <v>17</v>
      </c>
      <c r="N1134" t="s">
        <v>4260</v>
      </c>
      <c r="O1134">
        <v>81.900000000000006</v>
      </c>
      <c r="P1134" t="s">
        <v>7567</v>
      </c>
    </row>
    <row r="1135" spans="1:16" x14ac:dyDescent="0.3">
      <c r="A1135" t="s">
        <v>5553</v>
      </c>
      <c r="B1135">
        <v>2021</v>
      </c>
      <c r="C1135" t="s">
        <v>92</v>
      </c>
      <c r="D1135" t="s">
        <v>4946</v>
      </c>
      <c r="E1135" t="s">
        <v>5908</v>
      </c>
      <c r="F1135" t="s">
        <v>43</v>
      </c>
      <c r="G1135">
        <v>60100</v>
      </c>
      <c r="H1135" t="s">
        <v>4180</v>
      </c>
      <c r="I1135">
        <v>11400000</v>
      </c>
      <c r="J1135" t="s">
        <v>6031</v>
      </c>
      <c r="K1135">
        <v>11000000</v>
      </c>
      <c r="L1135">
        <v>11800000</v>
      </c>
      <c r="M1135">
        <v>29</v>
      </c>
      <c r="N1135" t="s">
        <v>4192</v>
      </c>
      <c r="O1135">
        <v>74.8</v>
      </c>
      <c r="P1135" t="s">
        <v>7568</v>
      </c>
    </row>
    <row r="1136" spans="1:16" x14ac:dyDescent="0.3">
      <c r="A1136" t="s">
        <v>5554</v>
      </c>
      <c r="B1136">
        <v>2024</v>
      </c>
      <c r="C1136" t="s">
        <v>4184</v>
      </c>
      <c r="D1136" t="s">
        <v>4365</v>
      </c>
      <c r="E1136" t="s">
        <v>6183</v>
      </c>
      <c r="F1136" t="s">
        <v>60</v>
      </c>
      <c r="G1136">
        <v>24865</v>
      </c>
      <c r="H1136" t="s">
        <v>4180</v>
      </c>
      <c r="I1136">
        <v>9500000</v>
      </c>
      <c r="J1136" t="s">
        <v>6031</v>
      </c>
      <c r="K1136">
        <v>9200000</v>
      </c>
      <c r="L1136">
        <v>9800000</v>
      </c>
      <c r="M1136">
        <v>2</v>
      </c>
      <c r="N1136" t="s">
        <v>4245</v>
      </c>
      <c r="O1136">
        <v>84.9</v>
      </c>
      <c r="P1136" t="s">
        <v>7569</v>
      </c>
    </row>
    <row r="1137" spans="1:16" x14ac:dyDescent="0.3">
      <c r="A1137" t="s">
        <v>5354</v>
      </c>
      <c r="B1137">
        <v>2023</v>
      </c>
      <c r="C1137" t="s">
        <v>137</v>
      </c>
      <c r="D1137" t="s">
        <v>4437</v>
      </c>
      <c r="E1137" t="s">
        <v>4438</v>
      </c>
      <c r="F1137" t="s">
        <v>60</v>
      </c>
      <c r="G1137">
        <v>31142</v>
      </c>
      <c r="H1137" t="s">
        <v>4173</v>
      </c>
      <c r="I1137">
        <v>12300000</v>
      </c>
      <c r="J1137" t="s">
        <v>6031</v>
      </c>
      <c r="K1137">
        <v>11900000</v>
      </c>
      <c r="L1137">
        <v>12700000</v>
      </c>
      <c r="M1137">
        <v>9</v>
      </c>
      <c r="N1137" t="s">
        <v>4192</v>
      </c>
      <c r="O1137">
        <v>81.3</v>
      </c>
      <c r="P1137" t="s">
        <v>7570</v>
      </c>
    </row>
    <row r="1138" spans="1:16" x14ac:dyDescent="0.3">
      <c r="A1138" t="s">
        <v>5555</v>
      </c>
      <c r="B1138">
        <v>2025</v>
      </c>
      <c r="C1138" t="s">
        <v>392</v>
      </c>
      <c r="D1138" t="s">
        <v>6196</v>
      </c>
      <c r="E1138" t="s">
        <v>6197</v>
      </c>
      <c r="F1138" t="s">
        <v>4172</v>
      </c>
      <c r="G1138">
        <v>20000</v>
      </c>
      <c r="H1138" t="s">
        <v>4180</v>
      </c>
      <c r="I1138">
        <v>40300000</v>
      </c>
      <c r="J1138" t="s">
        <v>6031</v>
      </c>
      <c r="K1138">
        <v>38900000</v>
      </c>
      <c r="L1138">
        <v>41800000</v>
      </c>
      <c r="M1138" t="s">
        <v>4175</v>
      </c>
      <c r="N1138" t="s">
        <v>4280</v>
      </c>
      <c r="O1138">
        <v>80.7</v>
      </c>
      <c r="P1138" t="s">
        <v>7571</v>
      </c>
    </row>
    <row r="1139" spans="1:16" x14ac:dyDescent="0.3">
      <c r="A1139" t="s">
        <v>4977</v>
      </c>
      <c r="B1139">
        <v>2021</v>
      </c>
      <c r="C1139" t="s">
        <v>24</v>
      </c>
      <c r="D1139" t="s">
        <v>4449</v>
      </c>
      <c r="E1139" t="s">
        <v>4450</v>
      </c>
      <c r="F1139" t="s">
        <v>60</v>
      </c>
      <c r="G1139">
        <v>47500</v>
      </c>
      <c r="H1139" t="s">
        <v>4180</v>
      </c>
      <c r="I1139">
        <v>33400000</v>
      </c>
      <c r="J1139" t="s">
        <v>6031</v>
      </c>
      <c r="K1139">
        <v>32200000</v>
      </c>
      <c r="L1139">
        <v>34500000</v>
      </c>
      <c r="M1139">
        <v>4</v>
      </c>
      <c r="N1139" t="s">
        <v>4700</v>
      </c>
      <c r="O1139">
        <v>87.9</v>
      </c>
      <c r="P1139" t="s">
        <v>7572</v>
      </c>
    </row>
    <row r="1140" spans="1:16" x14ac:dyDescent="0.3">
      <c r="A1140" t="s">
        <v>5557</v>
      </c>
      <c r="B1140">
        <v>2025</v>
      </c>
      <c r="C1140" t="s">
        <v>62</v>
      </c>
      <c r="D1140" t="s">
        <v>4355</v>
      </c>
      <c r="E1140" t="s">
        <v>5199</v>
      </c>
      <c r="F1140" t="s">
        <v>4172</v>
      </c>
      <c r="G1140">
        <v>1000</v>
      </c>
      <c r="H1140" t="s">
        <v>4180</v>
      </c>
      <c r="I1140">
        <v>16500000</v>
      </c>
      <c r="J1140" t="s">
        <v>6031</v>
      </c>
      <c r="K1140">
        <v>15900000</v>
      </c>
      <c r="L1140">
        <v>17100000</v>
      </c>
      <c r="M1140">
        <v>9</v>
      </c>
      <c r="N1140" t="s">
        <v>4263</v>
      </c>
      <c r="O1140">
        <v>77.5</v>
      </c>
      <c r="P1140" t="s">
        <v>7573</v>
      </c>
    </row>
    <row r="1141" spans="1:16" x14ac:dyDescent="0.3">
      <c r="A1141" t="s">
        <v>5558</v>
      </c>
      <c r="B1141">
        <v>2024</v>
      </c>
      <c r="C1141" t="s">
        <v>4184</v>
      </c>
      <c r="D1141" t="s">
        <v>4288</v>
      </c>
      <c r="E1141" t="s">
        <v>4719</v>
      </c>
      <c r="F1141" t="s">
        <v>143</v>
      </c>
      <c r="G1141">
        <v>25175</v>
      </c>
      <c r="H1141" t="s">
        <v>4180</v>
      </c>
      <c r="I1141">
        <v>15400000</v>
      </c>
      <c r="J1141" t="s">
        <v>6031</v>
      </c>
      <c r="K1141">
        <v>14900000</v>
      </c>
      <c r="L1141">
        <v>16000000</v>
      </c>
      <c r="M1141">
        <v>7</v>
      </c>
      <c r="N1141" t="s">
        <v>4263</v>
      </c>
      <c r="O1141">
        <v>89.1</v>
      </c>
      <c r="P1141" t="s">
        <v>7574</v>
      </c>
    </row>
    <row r="1142" spans="1:16" x14ac:dyDescent="0.3">
      <c r="A1142" t="s">
        <v>5559</v>
      </c>
      <c r="B1142">
        <v>2023</v>
      </c>
      <c r="C1142" t="s">
        <v>137</v>
      </c>
      <c r="D1142" t="s">
        <v>4749</v>
      </c>
      <c r="E1142" t="s">
        <v>4925</v>
      </c>
      <c r="F1142" t="s">
        <v>143</v>
      </c>
      <c r="G1142">
        <v>48991</v>
      </c>
      <c r="H1142" t="s">
        <v>4180</v>
      </c>
      <c r="I1142">
        <v>13000000</v>
      </c>
      <c r="J1142" t="s">
        <v>6031</v>
      </c>
      <c r="K1142">
        <v>12500000</v>
      </c>
      <c r="L1142">
        <v>13400000</v>
      </c>
      <c r="M1142">
        <v>16</v>
      </c>
      <c r="N1142" t="s">
        <v>4219</v>
      </c>
      <c r="O1142">
        <v>86.3</v>
      </c>
      <c r="P1142" t="s">
        <v>7575</v>
      </c>
    </row>
    <row r="1143" spans="1:16" x14ac:dyDescent="0.3">
      <c r="A1143" t="s">
        <v>6052</v>
      </c>
      <c r="B1143">
        <v>2020</v>
      </c>
      <c r="C1143" t="s">
        <v>92</v>
      </c>
      <c r="D1143" t="s">
        <v>6053</v>
      </c>
      <c r="E1143" t="s">
        <v>6054</v>
      </c>
      <c r="F1143" t="s">
        <v>143</v>
      </c>
      <c r="G1143">
        <v>85300</v>
      </c>
      <c r="H1143" t="s">
        <v>4180</v>
      </c>
      <c r="I1143">
        <v>33500000</v>
      </c>
      <c r="J1143" t="s">
        <v>6031</v>
      </c>
      <c r="K1143">
        <v>32100000</v>
      </c>
      <c r="L1143">
        <v>35000000</v>
      </c>
      <c r="M1143">
        <v>3</v>
      </c>
      <c r="N1143" t="s">
        <v>7576</v>
      </c>
      <c r="O1143">
        <v>83.8</v>
      </c>
      <c r="P1143" t="s">
        <v>7577</v>
      </c>
    </row>
    <row r="1144" spans="1:16" x14ac:dyDescent="0.3">
      <c r="A1144" t="s">
        <v>5560</v>
      </c>
      <c r="B1144">
        <v>2023</v>
      </c>
      <c r="C1144" t="s">
        <v>199</v>
      </c>
      <c r="D1144" t="s">
        <v>6203</v>
      </c>
      <c r="E1144" t="s">
        <v>6204</v>
      </c>
      <c r="F1144" t="s">
        <v>143</v>
      </c>
      <c r="G1144">
        <v>36863</v>
      </c>
      <c r="H1144" t="s">
        <v>4180</v>
      </c>
      <c r="I1144">
        <v>16200000</v>
      </c>
      <c r="J1144" t="s">
        <v>6031</v>
      </c>
      <c r="K1144">
        <v>15000000</v>
      </c>
      <c r="L1144">
        <v>17300000</v>
      </c>
      <c r="M1144">
        <v>7</v>
      </c>
      <c r="N1144" t="s">
        <v>4248</v>
      </c>
      <c r="O1144">
        <v>74</v>
      </c>
      <c r="P1144" t="s">
        <v>7578</v>
      </c>
    </row>
    <row r="1145" spans="1:16" x14ac:dyDescent="0.3">
      <c r="A1145" t="s">
        <v>5560</v>
      </c>
      <c r="B1145">
        <v>2023</v>
      </c>
      <c r="C1145" t="s">
        <v>199</v>
      </c>
      <c r="D1145" t="s">
        <v>6203</v>
      </c>
      <c r="E1145" t="s">
        <v>6204</v>
      </c>
      <c r="F1145" t="s">
        <v>143</v>
      </c>
      <c r="G1145">
        <v>36863</v>
      </c>
      <c r="H1145" t="s">
        <v>4180</v>
      </c>
      <c r="I1145">
        <v>16200000</v>
      </c>
      <c r="J1145" t="s">
        <v>6031</v>
      </c>
      <c r="K1145">
        <v>15000000</v>
      </c>
      <c r="L1145">
        <v>17300000</v>
      </c>
      <c r="M1145">
        <v>7</v>
      </c>
      <c r="N1145" t="s">
        <v>4248</v>
      </c>
      <c r="O1145">
        <v>74</v>
      </c>
      <c r="P1145" t="s">
        <v>7579</v>
      </c>
    </row>
    <row r="1146" spans="1:16" x14ac:dyDescent="0.3">
      <c r="A1146" t="s">
        <v>5561</v>
      </c>
      <c r="B1146">
        <v>2024</v>
      </c>
      <c r="C1146" t="s">
        <v>62</v>
      </c>
      <c r="D1146" t="s">
        <v>4292</v>
      </c>
      <c r="E1146" t="s">
        <v>4283</v>
      </c>
      <c r="F1146" t="s">
        <v>4636</v>
      </c>
      <c r="G1146">
        <v>2891</v>
      </c>
      <c r="H1146" t="s">
        <v>4180</v>
      </c>
      <c r="I1146">
        <v>15500000</v>
      </c>
      <c r="J1146" t="s">
        <v>6031</v>
      </c>
      <c r="K1146">
        <v>15000000</v>
      </c>
      <c r="L1146">
        <v>16000000</v>
      </c>
      <c r="M1146">
        <v>11</v>
      </c>
      <c r="N1146" t="s">
        <v>4248</v>
      </c>
      <c r="O1146">
        <v>72.400000000000006</v>
      </c>
      <c r="P1146" t="s">
        <v>7580</v>
      </c>
    </row>
    <row r="1147" spans="1:16" x14ac:dyDescent="0.3">
      <c r="A1147" t="s">
        <v>5562</v>
      </c>
      <c r="B1147">
        <v>2023</v>
      </c>
      <c r="C1147" t="s">
        <v>62</v>
      </c>
      <c r="D1147" t="s">
        <v>4446</v>
      </c>
      <c r="E1147" t="s">
        <v>4283</v>
      </c>
      <c r="F1147" t="s">
        <v>43</v>
      </c>
      <c r="G1147">
        <v>35000</v>
      </c>
      <c r="H1147" t="s">
        <v>4180</v>
      </c>
      <c r="I1147">
        <v>13200000</v>
      </c>
      <c r="J1147" t="s">
        <v>6031</v>
      </c>
      <c r="K1147">
        <v>12700000</v>
      </c>
      <c r="L1147">
        <v>13700000</v>
      </c>
      <c r="M1147">
        <v>17</v>
      </c>
      <c r="N1147" t="s">
        <v>4192</v>
      </c>
      <c r="O1147">
        <v>65.400000000000006</v>
      </c>
      <c r="P1147" t="s">
        <v>7581</v>
      </c>
    </row>
    <row r="1148" spans="1:16" x14ac:dyDescent="0.3">
      <c r="A1148" t="s">
        <v>5563</v>
      </c>
      <c r="B1148">
        <v>2021</v>
      </c>
      <c r="C1148" t="s">
        <v>3991</v>
      </c>
      <c r="D1148" t="s">
        <v>6189</v>
      </c>
      <c r="E1148" t="s">
        <v>6205</v>
      </c>
      <c r="F1148" t="s">
        <v>4789</v>
      </c>
      <c r="G1148">
        <v>55000</v>
      </c>
      <c r="H1148" t="s">
        <v>4180</v>
      </c>
      <c r="I1148">
        <v>6720000</v>
      </c>
      <c r="J1148" t="s">
        <v>6031</v>
      </c>
      <c r="K1148">
        <v>6490000</v>
      </c>
      <c r="L1148">
        <v>6960000</v>
      </c>
      <c r="M1148">
        <v>2</v>
      </c>
      <c r="N1148" t="s">
        <v>4583</v>
      </c>
      <c r="O1148">
        <v>85.2</v>
      </c>
      <c r="P1148" t="s">
        <v>7582</v>
      </c>
    </row>
    <row r="1149" spans="1:16" x14ac:dyDescent="0.3">
      <c r="A1149" t="s">
        <v>5564</v>
      </c>
      <c r="B1149">
        <v>2022</v>
      </c>
      <c r="C1149" t="s">
        <v>166</v>
      </c>
      <c r="D1149" t="s">
        <v>5005</v>
      </c>
      <c r="E1149" t="s">
        <v>5006</v>
      </c>
      <c r="F1149" t="s">
        <v>143</v>
      </c>
      <c r="G1149">
        <v>70000</v>
      </c>
      <c r="H1149" t="s">
        <v>4180</v>
      </c>
      <c r="I1149">
        <v>17800000</v>
      </c>
      <c r="J1149" t="s">
        <v>6031</v>
      </c>
      <c r="K1149">
        <v>17100000</v>
      </c>
      <c r="L1149">
        <v>18400000</v>
      </c>
      <c r="M1149">
        <v>31</v>
      </c>
      <c r="N1149" t="s">
        <v>4181</v>
      </c>
      <c r="O1149">
        <v>92.8</v>
      </c>
      <c r="P1149" t="s">
        <v>7583</v>
      </c>
    </row>
    <row r="1150" spans="1:16" x14ac:dyDescent="0.3">
      <c r="A1150" t="s">
        <v>5565</v>
      </c>
      <c r="B1150">
        <v>2024</v>
      </c>
      <c r="C1150" t="s">
        <v>5188</v>
      </c>
      <c r="D1150" t="s">
        <v>5739</v>
      </c>
      <c r="E1150" t="s">
        <v>6206</v>
      </c>
      <c r="F1150" t="s">
        <v>43</v>
      </c>
      <c r="G1150">
        <v>50619</v>
      </c>
      <c r="H1150" t="s">
        <v>4180</v>
      </c>
      <c r="I1150">
        <v>6990000</v>
      </c>
      <c r="J1150" t="s">
        <v>6031</v>
      </c>
      <c r="K1150">
        <v>6550000</v>
      </c>
      <c r="L1150">
        <v>7420000</v>
      </c>
      <c r="M1150" t="s">
        <v>4175</v>
      </c>
      <c r="N1150" t="s">
        <v>4508</v>
      </c>
      <c r="O1150">
        <v>75.400000000000006</v>
      </c>
      <c r="P1150" t="s">
        <v>7584</v>
      </c>
    </row>
    <row r="1151" spans="1:16" x14ac:dyDescent="0.3">
      <c r="A1151" t="s">
        <v>5566</v>
      </c>
      <c r="B1151">
        <v>2021</v>
      </c>
      <c r="C1151" t="s">
        <v>36</v>
      </c>
      <c r="D1151" t="s">
        <v>4775</v>
      </c>
      <c r="E1151" t="s">
        <v>5022</v>
      </c>
      <c r="F1151" t="s">
        <v>43</v>
      </c>
      <c r="G1151">
        <v>42533</v>
      </c>
      <c r="H1151" t="s">
        <v>4173</v>
      </c>
      <c r="I1151">
        <v>11900000</v>
      </c>
      <c r="J1151" t="s">
        <v>6031</v>
      </c>
      <c r="K1151">
        <v>11500000</v>
      </c>
      <c r="L1151">
        <v>12300000</v>
      </c>
      <c r="M1151">
        <v>20</v>
      </c>
      <c r="N1151" t="s">
        <v>4219</v>
      </c>
      <c r="O1151">
        <v>74.400000000000006</v>
      </c>
      <c r="P1151" t="s">
        <v>7585</v>
      </c>
    </row>
    <row r="1152" spans="1:16" x14ac:dyDescent="0.3">
      <c r="A1152" t="s">
        <v>5567</v>
      </c>
      <c r="B1152">
        <v>2023</v>
      </c>
      <c r="C1152" t="s">
        <v>41</v>
      </c>
      <c r="D1152" t="s">
        <v>4876</v>
      </c>
      <c r="E1152" t="s">
        <v>6207</v>
      </c>
      <c r="F1152" t="s">
        <v>43</v>
      </c>
      <c r="G1152">
        <v>25000</v>
      </c>
      <c r="H1152" t="s">
        <v>4180</v>
      </c>
      <c r="I1152">
        <v>10100000</v>
      </c>
      <c r="J1152" t="s">
        <v>6031</v>
      </c>
      <c r="K1152">
        <v>9600000</v>
      </c>
      <c r="L1152">
        <v>10600000</v>
      </c>
      <c r="M1152">
        <v>2</v>
      </c>
      <c r="N1152" t="s">
        <v>4187</v>
      </c>
      <c r="O1152">
        <v>70.7</v>
      </c>
      <c r="P1152" t="s">
        <v>7586</v>
      </c>
    </row>
    <row r="1153" spans="1:16" x14ac:dyDescent="0.3">
      <c r="A1153" t="s">
        <v>5568</v>
      </c>
      <c r="B1153">
        <v>2021</v>
      </c>
      <c r="C1153" t="s">
        <v>36</v>
      </c>
      <c r="D1153" t="s">
        <v>4775</v>
      </c>
      <c r="E1153" t="s">
        <v>4814</v>
      </c>
      <c r="F1153" t="s">
        <v>43</v>
      </c>
      <c r="G1153">
        <v>49000</v>
      </c>
      <c r="H1153" t="s">
        <v>4180</v>
      </c>
      <c r="I1153">
        <v>11200000</v>
      </c>
      <c r="J1153" t="s">
        <v>6031</v>
      </c>
      <c r="K1153">
        <v>10800000</v>
      </c>
      <c r="L1153">
        <v>11600000</v>
      </c>
      <c r="M1153">
        <v>17</v>
      </c>
      <c r="N1153" t="s">
        <v>4275</v>
      </c>
      <c r="O1153">
        <v>83</v>
      </c>
      <c r="P1153" t="s">
        <v>7587</v>
      </c>
    </row>
    <row r="1154" spans="1:16" x14ac:dyDescent="0.3">
      <c r="A1154" t="s">
        <v>5569</v>
      </c>
      <c r="B1154">
        <v>2024</v>
      </c>
      <c r="C1154" t="s">
        <v>62</v>
      </c>
      <c r="D1154" t="s">
        <v>4250</v>
      </c>
      <c r="E1154" t="s">
        <v>4279</v>
      </c>
      <c r="F1154" t="s">
        <v>43</v>
      </c>
      <c r="G1154">
        <v>31643</v>
      </c>
      <c r="H1154" t="s">
        <v>4173</v>
      </c>
      <c r="I1154">
        <v>21200000</v>
      </c>
      <c r="J1154" t="s">
        <v>6031</v>
      </c>
      <c r="K1154">
        <v>20000000</v>
      </c>
      <c r="L1154">
        <v>22300000</v>
      </c>
      <c r="M1154">
        <v>8</v>
      </c>
      <c r="N1154" t="s">
        <v>4272</v>
      </c>
      <c r="O1154">
        <v>66.3</v>
      </c>
      <c r="P1154" t="s">
        <v>7588</v>
      </c>
    </row>
    <row r="1155" spans="1:16" x14ac:dyDescent="0.3">
      <c r="A1155" t="s">
        <v>5570</v>
      </c>
      <c r="B1155">
        <v>2022</v>
      </c>
      <c r="C1155" t="s">
        <v>50</v>
      </c>
      <c r="D1155" t="s">
        <v>6208</v>
      </c>
      <c r="E1155" t="s">
        <v>6209</v>
      </c>
      <c r="F1155" t="s">
        <v>43</v>
      </c>
      <c r="G1155">
        <v>22519</v>
      </c>
      <c r="H1155" t="s">
        <v>4180</v>
      </c>
      <c r="I1155">
        <v>6210000</v>
      </c>
      <c r="J1155" t="s">
        <v>6031</v>
      </c>
      <c r="K1155">
        <v>5990000</v>
      </c>
      <c r="L1155">
        <v>6430000</v>
      </c>
      <c r="M1155" t="s">
        <v>4175</v>
      </c>
      <c r="N1155" t="s">
        <v>4382</v>
      </c>
      <c r="O1155">
        <v>67</v>
      </c>
      <c r="P1155" t="s">
        <v>7589</v>
      </c>
    </row>
    <row r="1156" spans="1:16" x14ac:dyDescent="0.3">
      <c r="A1156" t="s">
        <v>5352</v>
      </c>
      <c r="B1156">
        <v>2022</v>
      </c>
      <c r="C1156" t="s">
        <v>36</v>
      </c>
      <c r="D1156" t="s">
        <v>4427</v>
      </c>
      <c r="E1156" t="s">
        <v>4507</v>
      </c>
      <c r="F1156" t="s">
        <v>143</v>
      </c>
      <c r="G1156">
        <v>42606</v>
      </c>
      <c r="H1156" t="s">
        <v>4180</v>
      </c>
      <c r="I1156">
        <v>7390000</v>
      </c>
      <c r="J1156" t="s">
        <v>6031</v>
      </c>
      <c r="K1156">
        <v>7120000</v>
      </c>
      <c r="L1156">
        <v>7650000</v>
      </c>
      <c r="M1156">
        <v>54</v>
      </c>
      <c r="N1156" t="s">
        <v>4508</v>
      </c>
      <c r="O1156">
        <v>82.2</v>
      </c>
      <c r="P1156" t="s">
        <v>7590</v>
      </c>
    </row>
    <row r="1157" spans="1:16" x14ac:dyDescent="0.3">
      <c r="A1157" t="s">
        <v>6210</v>
      </c>
      <c r="B1157">
        <v>2022</v>
      </c>
      <c r="C1157" t="s">
        <v>6082</v>
      </c>
      <c r="D1157" t="s">
        <v>6211</v>
      </c>
      <c r="E1157" t="s">
        <v>6212</v>
      </c>
      <c r="F1157" t="s">
        <v>4172</v>
      </c>
      <c r="G1157">
        <v>13500</v>
      </c>
      <c r="H1157" t="s">
        <v>4180</v>
      </c>
      <c r="I1157">
        <v>31800000</v>
      </c>
      <c r="J1157" t="s">
        <v>6031</v>
      </c>
      <c r="K1157">
        <v>29700000</v>
      </c>
      <c r="L1157">
        <v>33800000</v>
      </c>
      <c r="M1157">
        <v>5</v>
      </c>
      <c r="N1157" t="s">
        <v>4333</v>
      </c>
      <c r="O1157">
        <v>73.7</v>
      </c>
      <c r="P1157" t="s">
        <v>7591</v>
      </c>
    </row>
    <row r="1158" spans="1:16" x14ac:dyDescent="0.3">
      <c r="A1158" t="s">
        <v>5571</v>
      </c>
      <c r="B1158">
        <v>2022</v>
      </c>
      <c r="C1158" t="s">
        <v>166</v>
      </c>
      <c r="D1158" t="s">
        <v>5005</v>
      </c>
      <c r="E1158" t="s">
        <v>5006</v>
      </c>
      <c r="F1158" t="s">
        <v>43</v>
      </c>
      <c r="G1158">
        <v>51310</v>
      </c>
      <c r="H1158" t="s">
        <v>4180</v>
      </c>
      <c r="I1158">
        <v>18500000</v>
      </c>
      <c r="J1158" t="s">
        <v>6031</v>
      </c>
      <c r="K1158">
        <v>17900000</v>
      </c>
      <c r="L1158">
        <v>19200000</v>
      </c>
      <c r="M1158">
        <v>31</v>
      </c>
      <c r="N1158" t="s">
        <v>4181</v>
      </c>
      <c r="O1158">
        <v>95</v>
      </c>
      <c r="P1158" t="s">
        <v>7592</v>
      </c>
    </row>
    <row r="1159" spans="1:16" x14ac:dyDescent="0.3">
      <c r="A1159" t="s">
        <v>6213</v>
      </c>
      <c r="B1159">
        <v>2019</v>
      </c>
      <c r="C1159" t="s">
        <v>4641</v>
      </c>
      <c r="D1159" t="s">
        <v>6058</v>
      </c>
      <c r="E1159" t="s">
        <v>6214</v>
      </c>
      <c r="F1159" t="s">
        <v>4789</v>
      </c>
      <c r="G1159">
        <v>93500</v>
      </c>
      <c r="H1159" t="s">
        <v>4180</v>
      </c>
      <c r="I1159">
        <v>12100000</v>
      </c>
      <c r="J1159" t="s">
        <v>6031</v>
      </c>
      <c r="K1159">
        <v>11400000</v>
      </c>
      <c r="L1159">
        <v>12700000</v>
      </c>
      <c r="M1159">
        <v>2</v>
      </c>
      <c r="N1159" t="s">
        <v>4219</v>
      </c>
      <c r="O1159">
        <v>94.5</v>
      </c>
      <c r="P1159" t="s">
        <v>7593</v>
      </c>
    </row>
    <row r="1160" spans="1:16" x14ac:dyDescent="0.3">
      <c r="A1160" t="s">
        <v>5572</v>
      </c>
      <c r="B1160">
        <v>2018</v>
      </c>
      <c r="C1160" t="s">
        <v>137</v>
      </c>
      <c r="D1160" t="s">
        <v>4591</v>
      </c>
      <c r="E1160" t="s">
        <v>4750</v>
      </c>
      <c r="F1160" t="s">
        <v>161</v>
      </c>
      <c r="G1160">
        <v>67000</v>
      </c>
      <c r="H1160" t="s">
        <v>4180</v>
      </c>
      <c r="I1160">
        <v>9400000</v>
      </c>
      <c r="J1160" t="s">
        <v>6031</v>
      </c>
      <c r="K1160">
        <v>9100000</v>
      </c>
      <c r="L1160">
        <v>9800000</v>
      </c>
      <c r="M1160">
        <v>9</v>
      </c>
      <c r="N1160" t="s">
        <v>4245</v>
      </c>
      <c r="O1160">
        <v>83.6</v>
      </c>
      <c r="P1160" t="s">
        <v>7594</v>
      </c>
    </row>
    <row r="1161" spans="1:16" x14ac:dyDescent="0.3">
      <c r="A1161" t="s">
        <v>5573</v>
      </c>
      <c r="B1161">
        <v>2025</v>
      </c>
      <c r="C1161" t="s">
        <v>188</v>
      </c>
      <c r="D1161" t="s">
        <v>6215</v>
      </c>
      <c r="E1161" t="s">
        <v>6216</v>
      </c>
      <c r="F1161" t="s">
        <v>4172</v>
      </c>
      <c r="G1161">
        <v>8800</v>
      </c>
      <c r="H1161" t="s">
        <v>4180</v>
      </c>
      <c r="I1161">
        <v>19300000</v>
      </c>
      <c r="J1161" t="s">
        <v>6031</v>
      </c>
      <c r="K1161">
        <v>18600000</v>
      </c>
      <c r="L1161">
        <v>20000000</v>
      </c>
      <c r="M1161">
        <v>2</v>
      </c>
      <c r="N1161" t="s">
        <v>4272</v>
      </c>
      <c r="O1161">
        <v>87.8</v>
      </c>
      <c r="P1161" t="s">
        <v>7595</v>
      </c>
    </row>
    <row r="1162" spans="1:16" x14ac:dyDescent="0.3">
      <c r="A1162" t="s">
        <v>5574</v>
      </c>
      <c r="B1162">
        <v>2021</v>
      </c>
      <c r="C1162" t="s">
        <v>36</v>
      </c>
      <c r="D1162" t="s">
        <v>4775</v>
      </c>
      <c r="E1162" t="s">
        <v>4814</v>
      </c>
      <c r="F1162" t="s">
        <v>173</v>
      </c>
      <c r="G1162">
        <v>92776</v>
      </c>
      <c r="H1162" t="s">
        <v>4180</v>
      </c>
      <c r="I1162">
        <v>10400000</v>
      </c>
      <c r="J1162" t="s">
        <v>6031</v>
      </c>
      <c r="K1162">
        <v>10000000</v>
      </c>
      <c r="L1162">
        <v>10700000</v>
      </c>
      <c r="M1162">
        <v>17</v>
      </c>
      <c r="N1162" t="s">
        <v>4275</v>
      </c>
      <c r="O1162">
        <v>77.099999999999994</v>
      </c>
      <c r="P1162" t="s">
        <v>7596</v>
      </c>
    </row>
    <row r="1163" spans="1:16" x14ac:dyDescent="0.3">
      <c r="A1163" t="s">
        <v>5575</v>
      </c>
      <c r="B1163">
        <v>2025</v>
      </c>
      <c r="C1163" t="s">
        <v>163</v>
      </c>
      <c r="D1163">
        <v>7</v>
      </c>
      <c r="E1163" t="s">
        <v>4277</v>
      </c>
      <c r="F1163" t="s">
        <v>4172</v>
      </c>
      <c r="G1163">
        <v>21341</v>
      </c>
      <c r="H1163" t="s">
        <v>4180</v>
      </c>
      <c r="I1163">
        <v>17500000</v>
      </c>
      <c r="J1163" t="s">
        <v>6031</v>
      </c>
      <c r="K1163">
        <v>16900000</v>
      </c>
      <c r="L1163">
        <v>18200000</v>
      </c>
      <c r="M1163">
        <v>5</v>
      </c>
      <c r="N1163" t="s">
        <v>4257</v>
      </c>
      <c r="O1163">
        <v>89</v>
      </c>
      <c r="P1163" t="s">
        <v>7597</v>
      </c>
    </row>
    <row r="1164" spans="1:16" x14ac:dyDescent="0.3">
      <c r="A1164" t="s">
        <v>5351</v>
      </c>
      <c r="B1164">
        <v>2021</v>
      </c>
      <c r="C1164" t="s">
        <v>41</v>
      </c>
      <c r="D1164" t="s">
        <v>4722</v>
      </c>
      <c r="E1164" t="s">
        <v>4723</v>
      </c>
      <c r="F1164" t="s">
        <v>60</v>
      </c>
      <c r="G1164">
        <v>36268</v>
      </c>
      <c r="H1164" t="s">
        <v>4180</v>
      </c>
      <c r="I1164">
        <v>7930000</v>
      </c>
      <c r="J1164" t="s">
        <v>6031</v>
      </c>
      <c r="K1164">
        <v>7660000</v>
      </c>
      <c r="L1164">
        <v>8200000</v>
      </c>
      <c r="M1164">
        <v>13</v>
      </c>
      <c r="N1164" t="s">
        <v>4425</v>
      </c>
      <c r="O1164">
        <v>85.4</v>
      </c>
      <c r="P1164" t="s">
        <v>7598</v>
      </c>
    </row>
    <row r="1165" spans="1:16" x14ac:dyDescent="0.3">
      <c r="A1165" t="s">
        <v>5576</v>
      </c>
      <c r="B1165">
        <v>2022</v>
      </c>
      <c r="C1165" t="s">
        <v>36</v>
      </c>
      <c r="D1165" t="s">
        <v>5636</v>
      </c>
      <c r="E1165" t="s">
        <v>5637</v>
      </c>
      <c r="F1165" t="s">
        <v>43</v>
      </c>
      <c r="G1165">
        <v>44867</v>
      </c>
      <c r="H1165" t="s">
        <v>4180</v>
      </c>
      <c r="I1165">
        <v>8700000</v>
      </c>
      <c r="J1165" t="s">
        <v>6031</v>
      </c>
      <c r="K1165">
        <v>8400000</v>
      </c>
      <c r="L1165">
        <v>9000000</v>
      </c>
      <c r="M1165">
        <v>20</v>
      </c>
      <c r="N1165" t="s">
        <v>4245</v>
      </c>
      <c r="O1165">
        <v>72.599999999999994</v>
      </c>
      <c r="P1165" t="s">
        <v>7599</v>
      </c>
    </row>
    <row r="1166" spans="1:16" x14ac:dyDescent="0.3">
      <c r="A1166" t="s">
        <v>6217</v>
      </c>
      <c r="B1166">
        <v>2023</v>
      </c>
      <c r="C1166" t="s">
        <v>137</v>
      </c>
      <c r="D1166" t="s">
        <v>6218</v>
      </c>
      <c r="E1166" t="s">
        <v>6219</v>
      </c>
      <c r="F1166" t="s">
        <v>43</v>
      </c>
      <c r="G1166">
        <v>50000</v>
      </c>
      <c r="H1166" t="s">
        <v>4180</v>
      </c>
      <c r="I1166">
        <v>27600000</v>
      </c>
      <c r="J1166" t="s">
        <v>6031</v>
      </c>
      <c r="K1166">
        <v>25600000</v>
      </c>
      <c r="L1166">
        <v>29600000</v>
      </c>
      <c r="M1166" t="s">
        <v>4175</v>
      </c>
      <c r="N1166" t="s">
        <v>6220</v>
      </c>
      <c r="O1166">
        <v>73.400000000000006</v>
      </c>
      <c r="P1166" t="s">
        <v>7600</v>
      </c>
    </row>
    <row r="1167" spans="1:16" x14ac:dyDescent="0.3">
      <c r="A1167" t="s">
        <v>6221</v>
      </c>
      <c r="B1167">
        <v>2019</v>
      </c>
      <c r="C1167" t="s">
        <v>41</v>
      </c>
      <c r="D1167" t="s">
        <v>6222</v>
      </c>
      <c r="E1167" t="s">
        <v>6223</v>
      </c>
      <c r="F1167" t="s">
        <v>60</v>
      </c>
      <c r="G1167">
        <v>93102</v>
      </c>
      <c r="H1167" t="s">
        <v>4180</v>
      </c>
      <c r="I1167">
        <v>6000000</v>
      </c>
      <c r="J1167" t="s">
        <v>6031</v>
      </c>
      <c r="K1167">
        <v>5770000</v>
      </c>
      <c r="L1167">
        <v>6220000</v>
      </c>
      <c r="M1167">
        <v>4</v>
      </c>
      <c r="N1167" t="s">
        <v>4417</v>
      </c>
      <c r="O1167">
        <v>95</v>
      </c>
      <c r="P1167" t="s">
        <v>7601</v>
      </c>
    </row>
    <row r="1168" spans="1:16" x14ac:dyDescent="0.3">
      <c r="A1168" t="s">
        <v>5578</v>
      </c>
      <c r="B1168">
        <v>2024</v>
      </c>
      <c r="C1168" t="s">
        <v>191</v>
      </c>
      <c r="D1168" t="s">
        <v>6224</v>
      </c>
      <c r="E1168" t="s">
        <v>6225</v>
      </c>
      <c r="F1168" t="s">
        <v>143</v>
      </c>
      <c r="G1168">
        <v>42117</v>
      </c>
      <c r="H1168" t="s">
        <v>4173</v>
      </c>
      <c r="I1168">
        <v>15800000</v>
      </c>
      <c r="J1168" t="s">
        <v>6031</v>
      </c>
      <c r="K1168">
        <v>15100000</v>
      </c>
      <c r="L1168">
        <v>16600000</v>
      </c>
      <c r="M1168">
        <v>2</v>
      </c>
      <c r="N1168" t="s">
        <v>4263</v>
      </c>
      <c r="O1168">
        <v>85.5</v>
      </c>
      <c r="P1168" t="s">
        <v>7602</v>
      </c>
    </row>
    <row r="1169" spans="1:16" x14ac:dyDescent="0.3">
      <c r="A1169" t="s">
        <v>5579</v>
      </c>
      <c r="B1169">
        <v>2025</v>
      </c>
      <c r="C1169" t="s">
        <v>137</v>
      </c>
      <c r="D1169" t="s">
        <v>4437</v>
      </c>
      <c r="E1169" t="s">
        <v>6226</v>
      </c>
      <c r="F1169" t="s">
        <v>4172</v>
      </c>
      <c r="G1169">
        <v>34000</v>
      </c>
      <c r="H1169" t="s">
        <v>4180</v>
      </c>
      <c r="I1169">
        <v>12600000</v>
      </c>
      <c r="J1169" t="s">
        <v>6031</v>
      </c>
      <c r="K1169">
        <v>12200000</v>
      </c>
      <c r="L1169">
        <v>13100000</v>
      </c>
      <c r="M1169">
        <v>3</v>
      </c>
      <c r="N1169" t="s">
        <v>4219</v>
      </c>
      <c r="O1169">
        <v>95</v>
      </c>
      <c r="P1169" t="s">
        <v>7603</v>
      </c>
    </row>
    <row r="1170" spans="1:16" x14ac:dyDescent="0.3">
      <c r="A1170" t="s">
        <v>6227</v>
      </c>
      <c r="B1170">
        <v>2019</v>
      </c>
      <c r="C1170" t="s">
        <v>24</v>
      </c>
      <c r="D1170" t="s">
        <v>4369</v>
      </c>
      <c r="E1170" t="s">
        <v>5671</v>
      </c>
      <c r="F1170" t="s">
        <v>43</v>
      </c>
      <c r="G1170">
        <v>130000</v>
      </c>
      <c r="H1170" t="s">
        <v>4180</v>
      </c>
      <c r="I1170">
        <v>24700000</v>
      </c>
      <c r="J1170" t="s">
        <v>6031</v>
      </c>
      <c r="K1170">
        <v>23400000</v>
      </c>
      <c r="L1170">
        <v>26000000</v>
      </c>
      <c r="M1170">
        <v>13</v>
      </c>
      <c r="N1170" t="s">
        <v>4700</v>
      </c>
      <c r="O1170">
        <v>75.099999999999994</v>
      </c>
      <c r="P1170" t="s">
        <v>7604</v>
      </c>
    </row>
    <row r="1171" spans="1:16" x14ac:dyDescent="0.3">
      <c r="A1171" t="s">
        <v>5580</v>
      </c>
      <c r="B1171">
        <v>2019</v>
      </c>
      <c r="C1171" t="s">
        <v>250</v>
      </c>
      <c r="D1171" t="s">
        <v>6001</v>
      </c>
      <c r="E1171" t="s">
        <v>6016</v>
      </c>
      <c r="F1171" t="s">
        <v>161</v>
      </c>
      <c r="G1171">
        <v>82000</v>
      </c>
      <c r="H1171" t="s">
        <v>4180</v>
      </c>
      <c r="I1171">
        <v>14200000</v>
      </c>
      <c r="J1171" t="s">
        <v>6031</v>
      </c>
      <c r="K1171">
        <v>13600000</v>
      </c>
      <c r="L1171">
        <v>14800000</v>
      </c>
      <c r="M1171" t="s">
        <v>4175</v>
      </c>
      <c r="N1171" t="s">
        <v>4248</v>
      </c>
      <c r="O1171">
        <v>87.8</v>
      </c>
      <c r="P1171" t="s">
        <v>7605</v>
      </c>
    </row>
    <row r="1172" spans="1:16" x14ac:dyDescent="0.3">
      <c r="A1172" t="s">
        <v>5581</v>
      </c>
      <c r="B1172">
        <v>2020</v>
      </c>
      <c r="C1172" t="s">
        <v>41</v>
      </c>
      <c r="D1172" t="s">
        <v>6228</v>
      </c>
      <c r="E1172" t="s">
        <v>6229</v>
      </c>
      <c r="F1172" t="s">
        <v>43</v>
      </c>
      <c r="G1172">
        <v>107000</v>
      </c>
      <c r="H1172" t="s">
        <v>4180</v>
      </c>
      <c r="I1172">
        <v>7990000</v>
      </c>
      <c r="J1172" t="s">
        <v>6031</v>
      </c>
      <c r="K1172">
        <v>7700000</v>
      </c>
      <c r="L1172">
        <v>8300000</v>
      </c>
      <c r="M1172">
        <v>2</v>
      </c>
      <c r="N1172" t="s">
        <v>5711</v>
      </c>
      <c r="O1172">
        <v>71.400000000000006</v>
      </c>
      <c r="P1172" t="s">
        <v>7606</v>
      </c>
    </row>
    <row r="1173" spans="1:16" x14ac:dyDescent="0.3">
      <c r="A1173" t="s">
        <v>5582</v>
      </c>
      <c r="B1173">
        <v>2022</v>
      </c>
      <c r="C1173" t="s">
        <v>24</v>
      </c>
      <c r="D1173" t="s">
        <v>4369</v>
      </c>
      <c r="E1173" t="s">
        <v>5718</v>
      </c>
      <c r="F1173" t="s">
        <v>43</v>
      </c>
      <c r="G1173">
        <v>60700</v>
      </c>
      <c r="H1173" t="s">
        <v>4180</v>
      </c>
      <c r="I1173">
        <v>37300000</v>
      </c>
      <c r="J1173" t="s">
        <v>6031</v>
      </c>
      <c r="K1173">
        <v>35600000</v>
      </c>
      <c r="L1173">
        <v>38900000</v>
      </c>
      <c r="M1173">
        <v>41</v>
      </c>
      <c r="N1173" t="s">
        <v>4574</v>
      </c>
      <c r="O1173">
        <v>74.5</v>
      </c>
      <c r="P1173" t="s">
        <v>7607</v>
      </c>
    </row>
    <row r="1174" spans="1:16" x14ac:dyDescent="0.3">
      <c r="A1174" t="s">
        <v>5583</v>
      </c>
      <c r="B1174">
        <v>2024</v>
      </c>
      <c r="C1174" t="s">
        <v>62</v>
      </c>
      <c r="D1174" t="s">
        <v>4434</v>
      </c>
      <c r="E1174" t="s">
        <v>4346</v>
      </c>
      <c r="F1174" t="s">
        <v>143</v>
      </c>
      <c r="G1174">
        <v>38000</v>
      </c>
      <c r="H1174" t="s">
        <v>4180</v>
      </c>
      <c r="I1174">
        <v>23000000</v>
      </c>
      <c r="J1174" t="s">
        <v>6031</v>
      </c>
      <c r="K1174">
        <v>22200000</v>
      </c>
      <c r="L1174">
        <v>23800000</v>
      </c>
      <c r="M1174">
        <v>6</v>
      </c>
      <c r="N1174" t="s">
        <v>4388</v>
      </c>
      <c r="O1174">
        <v>71.2</v>
      </c>
      <c r="P1174" t="s">
        <v>7608</v>
      </c>
    </row>
    <row r="1175" spans="1:16" x14ac:dyDescent="0.3">
      <c r="A1175" t="s">
        <v>5584</v>
      </c>
      <c r="B1175">
        <v>2025</v>
      </c>
      <c r="C1175" t="s">
        <v>199</v>
      </c>
      <c r="D1175" t="s">
        <v>6230</v>
      </c>
      <c r="E1175" t="s">
        <v>6231</v>
      </c>
      <c r="F1175" t="s">
        <v>4172</v>
      </c>
      <c r="G1175">
        <v>9250</v>
      </c>
      <c r="H1175" t="s">
        <v>4180</v>
      </c>
      <c r="I1175">
        <v>22700000</v>
      </c>
      <c r="J1175" t="s">
        <v>6031</v>
      </c>
      <c r="K1175">
        <v>22000000</v>
      </c>
      <c r="L1175">
        <v>23500000</v>
      </c>
      <c r="M1175">
        <v>2</v>
      </c>
      <c r="N1175" t="s">
        <v>4290</v>
      </c>
      <c r="O1175">
        <v>84.1</v>
      </c>
      <c r="P1175" t="s">
        <v>7609</v>
      </c>
    </row>
    <row r="1176" spans="1:16" x14ac:dyDescent="0.3">
      <c r="A1176" t="s">
        <v>4172</v>
      </c>
      <c r="B1176">
        <v>2025</v>
      </c>
      <c r="C1176" t="s">
        <v>7610</v>
      </c>
      <c r="D1176" t="s">
        <v>7611</v>
      </c>
      <c r="E1176" t="s">
        <v>7612</v>
      </c>
      <c r="F1176" t="s">
        <v>4172</v>
      </c>
      <c r="G1176">
        <v>12500</v>
      </c>
      <c r="H1176" t="s">
        <v>4180</v>
      </c>
      <c r="I1176">
        <v>9900000</v>
      </c>
      <c r="J1176" t="s">
        <v>6031</v>
      </c>
      <c r="K1176">
        <v>9600000</v>
      </c>
      <c r="L1176">
        <v>10300000</v>
      </c>
      <c r="M1176">
        <v>2</v>
      </c>
      <c r="N1176" t="s">
        <v>4245</v>
      </c>
      <c r="O1176">
        <v>78.599999999999994</v>
      </c>
      <c r="P1176" t="s">
        <v>7613</v>
      </c>
    </row>
    <row r="1177" spans="1:16" x14ac:dyDescent="0.3">
      <c r="A1177" t="s">
        <v>5359</v>
      </c>
      <c r="B1177">
        <v>2023</v>
      </c>
      <c r="C1177" t="s">
        <v>50</v>
      </c>
      <c r="D1177">
        <v>560</v>
      </c>
      <c r="E1177" t="s">
        <v>4582</v>
      </c>
      <c r="F1177" t="s">
        <v>43</v>
      </c>
      <c r="G1177">
        <v>36970</v>
      </c>
      <c r="H1177" t="s">
        <v>4180</v>
      </c>
      <c r="I1177">
        <v>9300000</v>
      </c>
      <c r="J1177" t="s">
        <v>6031</v>
      </c>
      <c r="K1177">
        <v>8800000</v>
      </c>
      <c r="L1177">
        <v>9800000</v>
      </c>
      <c r="M1177">
        <v>16</v>
      </c>
      <c r="N1177" t="s">
        <v>4649</v>
      </c>
      <c r="O1177">
        <v>75.099999999999994</v>
      </c>
      <c r="P1177" t="s">
        <v>7614</v>
      </c>
    </row>
    <row r="1178" spans="1:16" x14ac:dyDescent="0.3">
      <c r="A1178" t="s">
        <v>4172</v>
      </c>
      <c r="B1178">
        <v>2025</v>
      </c>
      <c r="C1178" t="s">
        <v>24</v>
      </c>
      <c r="D1178" t="s">
        <v>4467</v>
      </c>
      <c r="E1178" t="s">
        <v>7615</v>
      </c>
      <c r="F1178" t="s">
        <v>4172</v>
      </c>
      <c r="G1178">
        <v>13700</v>
      </c>
      <c r="H1178" t="s">
        <v>4180</v>
      </c>
      <c r="I1178">
        <v>77000000</v>
      </c>
      <c r="J1178" t="s">
        <v>6031</v>
      </c>
      <c r="K1178">
        <v>74000000</v>
      </c>
      <c r="L1178">
        <v>79000000</v>
      </c>
      <c r="M1178">
        <v>5</v>
      </c>
      <c r="N1178" t="s">
        <v>6137</v>
      </c>
      <c r="O1178">
        <v>80.2</v>
      </c>
      <c r="P1178" t="s">
        <v>7616</v>
      </c>
    </row>
    <row r="1179" spans="1:16" x14ac:dyDescent="0.3">
      <c r="A1179" t="s">
        <v>5586</v>
      </c>
      <c r="B1179">
        <v>2023</v>
      </c>
      <c r="C1179" t="s">
        <v>36</v>
      </c>
      <c r="D1179" t="s">
        <v>4400</v>
      </c>
      <c r="E1179" t="s">
        <v>4401</v>
      </c>
      <c r="F1179" t="s">
        <v>143</v>
      </c>
      <c r="G1179">
        <v>19000</v>
      </c>
      <c r="H1179" t="s">
        <v>4180</v>
      </c>
      <c r="I1179">
        <v>8100000</v>
      </c>
      <c r="J1179" t="s">
        <v>6031</v>
      </c>
      <c r="K1179">
        <v>7780000</v>
      </c>
      <c r="L1179">
        <v>8300000</v>
      </c>
      <c r="M1179">
        <v>32</v>
      </c>
      <c r="N1179" t="s">
        <v>4552</v>
      </c>
      <c r="O1179">
        <v>73.7</v>
      </c>
      <c r="P1179" t="s">
        <v>7617</v>
      </c>
    </row>
    <row r="1180" spans="1:16" x14ac:dyDescent="0.3">
      <c r="A1180" t="s">
        <v>208</v>
      </c>
      <c r="B1180">
        <v>2015</v>
      </c>
      <c r="C1180" t="s">
        <v>137</v>
      </c>
      <c r="D1180" t="s">
        <v>6044</v>
      </c>
      <c r="E1180" t="s">
        <v>6045</v>
      </c>
      <c r="F1180" t="s">
        <v>43</v>
      </c>
      <c r="G1180">
        <v>90000</v>
      </c>
      <c r="H1180" t="s">
        <v>4173</v>
      </c>
      <c r="I1180">
        <v>8800000</v>
      </c>
      <c r="J1180" t="s">
        <v>6046</v>
      </c>
      <c r="K1180">
        <v>8500000</v>
      </c>
      <c r="L1180">
        <v>9100000</v>
      </c>
      <c r="M1180">
        <v>2</v>
      </c>
      <c r="N1180" t="s">
        <v>4649</v>
      </c>
      <c r="O1180">
        <v>65.900000000000006</v>
      </c>
      <c r="P1180" t="s">
        <v>7130</v>
      </c>
    </row>
    <row r="1181" spans="1:16" x14ac:dyDescent="0.3">
      <c r="A1181" t="s">
        <v>6047</v>
      </c>
      <c r="B1181">
        <v>2017</v>
      </c>
      <c r="C1181" t="s">
        <v>137</v>
      </c>
      <c r="D1181" t="s">
        <v>5894</v>
      </c>
      <c r="E1181" t="s">
        <v>6048</v>
      </c>
      <c r="F1181" t="s">
        <v>173</v>
      </c>
      <c r="G1181">
        <v>120000</v>
      </c>
      <c r="H1181" t="s">
        <v>4180</v>
      </c>
      <c r="I1181">
        <v>10800000</v>
      </c>
      <c r="J1181" t="s">
        <v>6046</v>
      </c>
      <c r="K1181">
        <v>9900000</v>
      </c>
      <c r="L1181">
        <v>11600000</v>
      </c>
      <c r="M1181">
        <v>2</v>
      </c>
      <c r="N1181" t="s">
        <v>4388</v>
      </c>
      <c r="O1181">
        <v>66.7</v>
      </c>
      <c r="P1181" t="s">
        <v>7131</v>
      </c>
    </row>
    <row r="1182" spans="1:16" x14ac:dyDescent="0.3">
      <c r="A1182" t="s">
        <v>6047</v>
      </c>
      <c r="B1182">
        <v>2017</v>
      </c>
      <c r="C1182" t="s">
        <v>137</v>
      </c>
      <c r="D1182" t="s">
        <v>5894</v>
      </c>
      <c r="E1182" t="s">
        <v>7132</v>
      </c>
      <c r="F1182" t="s">
        <v>173</v>
      </c>
      <c r="G1182">
        <v>120000</v>
      </c>
      <c r="H1182" t="s">
        <v>4180</v>
      </c>
      <c r="I1182">
        <v>11000000</v>
      </c>
      <c r="J1182" t="s">
        <v>6046</v>
      </c>
      <c r="K1182">
        <v>10100000</v>
      </c>
      <c r="L1182">
        <v>11800000</v>
      </c>
      <c r="M1182">
        <v>2</v>
      </c>
      <c r="N1182" t="s">
        <v>4272</v>
      </c>
      <c r="O1182">
        <v>53.4</v>
      </c>
      <c r="P1182" t="s">
        <v>7133</v>
      </c>
    </row>
    <row r="1183" spans="1:16" x14ac:dyDescent="0.3">
      <c r="A1183" t="s">
        <v>5588</v>
      </c>
      <c r="B1183">
        <v>2025</v>
      </c>
      <c r="C1183" t="s">
        <v>166</v>
      </c>
      <c r="D1183" t="s">
        <v>5777</v>
      </c>
      <c r="E1183" t="s">
        <v>6049</v>
      </c>
      <c r="F1183" t="s">
        <v>4172</v>
      </c>
      <c r="G1183">
        <v>10000</v>
      </c>
      <c r="H1183" t="s">
        <v>4180</v>
      </c>
      <c r="I1183">
        <v>13300000</v>
      </c>
      <c r="J1183" t="s">
        <v>6046</v>
      </c>
      <c r="K1183">
        <v>12800000</v>
      </c>
      <c r="L1183">
        <v>13800000</v>
      </c>
      <c r="M1183">
        <v>5</v>
      </c>
      <c r="N1183" t="s">
        <v>4245</v>
      </c>
      <c r="O1183">
        <v>83.2</v>
      </c>
      <c r="P1183" t="s">
        <v>7134</v>
      </c>
    </row>
    <row r="1184" spans="1:16" x14ac:dyDescent="0.3">
      <c r="A1184" t="s">
        <v>5588</v>
      </c>
      <c r="B1184">
        <v>2025</v>
      </c>
      <c r="C1184" t="s">
        <v>166</v>
      </c>
      <c r="D1184" t="s">
        <v>5777</v>
      </c>
      <c r="E1184" t="s">
        <v>6049</v>
      </c>
      <c r="F1184" t="s">
        <v>4172</v>
      </c>
      <c r="G1184">
        <v>10000</v>
      </c>
      <c r="H1184" t="s">
        <v>4180</v>
      </c>
      <c r="I1184">
        <v>13300000</v>
      </c>
      <c r="J1184" t="s">
        <v>6046</v>
      </c>
      <c r="K1184">
        <v>12800000</v>
      </c>
      <c r="L1184">
        <v>13800000</v>
      </c>
      <c r="M1184">
        <v>5</v>
      </c>
      <c r="N1184" t="s">
        <v>4245</v>
      </c>
      <c r="O1184">
        <v>83.2</v>
      </c>
      <c r="P1184" t="s">
        <v>7135</v>
      </c>
    </row>
    <row r="1185" spans="1:16" x14ac:dyDescent="0.3">
      <c r="A1185" t="s">
        <v>4117</v>
      </c>
      <c r="B1185">
        <v>2023</v>
      </c>
      <c r="C1185" t="s">
        <v>50</v>
      </c>
      <c r="D1185">
        <v>580</v>
      </c>
      <c r="E1185" t="s">
        <v>4582</v>
      </c>
      <c r="F1185" t="s">
        <v>43</v>
      </c>
      <c r="G1185">
        <v>23000</v>
      </c>
      <c r="H1185" t="s">
        <v>4180</v>
      </c>
      <c r="I1185">
        <v>9000000</v>
      </c>
      <c r="J1185" t="s">
        <v>6046</v>
      </c>
      <c r="K1185">
        <v>8700000</v>
      </c>
      <c r="L1185">
        <v>9300000</v>
      </c>
      <c r="M1185">
        <v>12</v>
      </c>
      <c r="N1185" t="s">
        <v>4402</v>
      </c>
      <c r="O1185">
        <v>66.7</v>
      </c>
      <c r="P1185" t="s">
        <v>7136</v>
      </c>
    </row>
    <row r="1186" spans="1:16" x14ac:dyDescent="0.3">
      <c r="A1186" t="s">
        <v>6050</v>
      </c>
      <c r="B1186">
        <v>2026</v>
      </c>
      <c r="C1186" t="s">
        <v>4184</v>
      </c>
      <c r="D1186" t="s">
        <v>4288</v>
      </c>
      <c r="E1186" t="s">
        <v>6051</v>
      </c>
      <c r="F1186" t="s">
        <v>4172</v>
      </c>
      <c r="G1186">
        <v>6300</v>
      </c>
      <c r="H1186" t="s">
        <v>4180</v>
      </c>
      <c r="I1186">
        <v>22600000</v>
      </c>
      <c r="J1186" t="s">
        <v>6046</v>
      </c>
      <c r="K1186">
        <v>21800000</v>
      </c>
      <c r="L1186">
        <v>23400000</v>
      </c>
      <c r="M1186" t="s">
        <v>4175</v>
      </c>
      <c r="N1186" t="s">
        <v>4888</v>
      </c>
      <c r="O1186">
        <v>94.2</v>
      </c>
      <c r="P1186" t="s">
        <v>7137</v>
      </c>
    </row>
    <row r="1187" spans="1:16" x14ac:dyDescent="0.3">
      <c r="A1187" t="s">
        <v>6052</v>
      </c>
      <c r="B1187">
        <v>2020</v>
      </c>
      <c r="C1187" t="s">
        <v>92</v>
      </c>
      <c r="D1187" t="s">
        <v>6053</v>
      </c>
      <c r="E1187" t="s">
        <v>6054</v>
      </c>
      <c r="F1187" t="s">
        <v>143</v>
      </c>
      <c r="G1187">
        <v>85300</v>
      </c>
      <c r="H1187" t="s">
        <v>4180</v>
      </c>
      <c r="I1187">
        <v>32700000</v>
      </c>
      <c r="J1187" t="s">
        <v>6046</v>
      </c>
      <c r="K1187">
        <v>31200000</v>
      </c>
      <c r="L1187">
        <v>34200000</v>
      </c>
      <c r="M1187">
        <v>4</v>
      </c>
      <c r="N1187" t="s">
        <v>6055</v>
      </c>
      <c r="O1187">
        <v>81.8</v>
      </c>
      <c r="P1187" t="s">
        <v>7138</v>
      </c>
    </row>
    <row r="1188" spans="1:16" x14ac:dyDescent="0.3">
      <c r="A1188" t="s">
        <v>5604</v>
      </c>
      <c r="B1188">
        <v>2026</v>
      </c>
      <c r="C1188" t="s">
        <v>163</v>
      </c>
      <c r="D1188" t="s">
        <v>6056</v>
      </c>
      <c r="E1188" t="s">
        <v>4262</v>
      </c>
      <c r="F1188" t="s">
        <v>4172</v>
      </c>
      <c r="G1188">
        <v>6500</v>
      </c>
      <c r="H1188" t="s">
        <v>4180</v>
      </c>
      <c r="I1188">
        <v>16500000</v>
      </c>
      <c r="J1188" t="s">
        <v>6046</v>
      </c>
      <c r="K1188">
        <v>15900000</v>
      </c>
      <c r="L1188">
        <v>17100000</v>
      </c>
      <c r="M1188" t="s">
        <v>4175</v>
      </c>
      <c r="N1188" t="s">
        <v>4272</v>
      </c>
      <c r="O1188">
        <v>84.7</v>
      </c>
      <c r="P1188" t="s">
        <v>7139</v>
      </c>
    </row>
    <row r="1189" spans="1:16" x14ac:dyDescent="0.3">
      <c r="A1189" t="s">
        <v>5604</v>
      </c>
      <c r="B1189">
        <v>2026</v>
      </c>
      <c r="C1189" t="s">
        <v>163</v>
      </c>
      <c r="D1189">
        <v>7</v>
      </c>
      <c r="E1189" t="s">
        <v>7140</v>
      </c>
      <c r="F1189" t="s">
        <v>4172</v>
      </c>
      <c r="G1189">
        <v>6500</v>
      </c>
      <c r="H1189" t="s">
        <v>4180</v>
      </c>
      <c r="I1189">
        <v>17500000</v>
      </c>
      <c r="J1189" t="s">
        <v>6046</v>
      </c>
      <c r="K1189">
        <v>16900000</v>
      </c>
      <c r="L1189">
        <v>18100000</v>
      </c>
      <c r="M1189" t="s">
        <v>4175</v>
      </c>
      <c r="N1189" t="s">
        <v>4181</v>
      </c>
      <c r="O1189">
        <v>95</v>
      </c>
      <c r="P1189" t="s">
        <v>7141</v>
      </c>
    </row>
    <row r="1190" spans="1:16" x14ac:dyDescent="0.3">
      <c r="A1190" t="s">
        <v>77</v>
      </c>
      <c r="B1190">
        <v>2022</v>
      </c>
      <c r="C1190" t="s">
        <v>62</v>
      </c>
      <c r="D1190" t="s">
        <v>4207</v>
      </c>
      <c r="E1190" t="s">
        <v>5662</v>
      </c>
      <c r="F1190" t="s">
        <v>43</v>
      </c>
      <c r="G1190">
        <v>38000</v>
      </c>
      <c r="H1190" t="s">
        <v>4180</v>
      </c>
      <c r="I1190">
        <v>20400000</v>
      </c>
      <c r="J1190" t="s">
        <v>6046</v>
      </c>
      <c r="K1190">
        <v>19600000</v>
      </c>
      <c r="L1190">
        <v>21100000</v>
      </c>
      <c r="M1190">
        <v>9</v>
      </c>
      <c r="N1190" t="s">
        <v>4272</v>
      </c>
      <c r="O1190">
        <v>68</v>
      </c>
      <c r="P1190" t="s">
        <v>7142</v>
      </c>
    </row>
    <row r="1191" spans="1:16" x14ac:dyDescent="0.3">
      <c r="A1191" t="s">
        <v>7143</v>
      </c>
      <c r="B1191">
        <v>2022</v>
      </c>
      <c r="C1191" t="s">
        <v>4184</v>
      </c>
      <c r="D1191" t="s">
        <v>4365</v>
      </c>
      <c r="E1191" t="s">
        <v>4708</v>
      </c>
      <c r="F1191" t="s">
        <v>161</v>
      </c>
      <c r="G1191">
        <v>63400</v>
      </c>
      <c r="H1191" t="s">
        <v>5853</v>
      </c>
      <c r="I1191">
        <v>7750000</v>
      </c>
      <c r="J1191" t="s">
        <v>6046</v>
      </c>
      <c r="K1191">
        <v>7470000</v>
      </c>
      <c r="L1191">
        <v>8000000</v>
      </c>
      <c r="M1191">
        <v>11</v>
      </c>
      <c r="N1191" t="s">
        <v>4245</v>
      </c>
      <c r="O1191">
        <v>73.2</v>
      </c>
      <c r="P1191" t="s">
        <v>7144</v>
      </c>
    </row>
    <row r="1192" spans="1:16" x14ac:dyDescent="0.3">
      <c r="A1192" t="s">
        <v>5587</v>
      </c>
      <c r="B1192">
        <v>2026</v>
      </c>
      <c r="C1192" t="s">
        <v>5188</v>
      </c>
      <c r="D1192" t="s">
        <v>5739</v>
      </c>
      <c r="E1192" t="s">
        <v>6206</v>
      </c>
      <c r="F1192" t="s">
        <v>4172</v>
      </c>
      <c r="G1192">
        <v>5600</v>
      </c>
      <c r="H1192" t="s">
        <v>4180</v>
      </c>
      <c r="I1192">
        <v>8700000</v>
      </c>
      <c r="J1192" t="s">
        <v>6046</v>
      </c>
      <c r="K1192">
        <v>8300000</v>
      </c>
      <c r="L1192">
        <v>9100000</v>
      </c>
      <c r="M1192" t="s">
        <v>4175</v>
      </c>
      <c r="N1192" t="s">
        <v>4226</v>
      </c>
      <c r="O1192">
        <v>91.5</v>
      </c>
      <c r="P1192" t="s">
        <v>7618</v>
      </c>
    </row>
    <row r="1193" spans="1:16" x14ac:dyDescent="0.3">
      <c r="A1193" t="s">
        <v>5588</v>
      </c>
      <c r="B1193">
        <v>2025</v>
      </c>
      <c r="C1193" t="s">
        <v>166</v>
      </c>
      <c r="D1193" t="s">
        <v>5777</v>
      </c>
      <c r="E1193" t="s">
        <v>6049</v>
      </c>
      <c r="F1193" t="s">
        <v>4172</v>
      </c>
      <c r="G1193">
        <v>10000</v>
      </c>
      <c r="H1193" t="s">
        <v>4180</v>
      </c>
      <c r="I1193">
        <v>13300000</v>
      </c>
      <c r="J1193" t="s">
        <v>6046</v>
      </c>
      <c r="K1193">
        <v>12800000</v>
      </c>
      <c r="L1193">
        <v>13800000</v>
      </c>
      <c r="M1193">
        <v>5</v>
      </c>
      <c r="N1193" t="s">
        <v>4245</v>
      </c>
      <c r="O1193">
        <v>83.2</v>
      </c>
      <c r="P1193" t="s">
        <v>7619</v>
      </c>
    </row>
    <row r="1194" spans="1:16" x14ac:dyDescent="0.3">
      <c r="A1194" t="s">
        <v>5589</v>
      </c>
      <c r="B1194">
        <v>2020</v>
      </c>
      <c r="C1194" t="s">
        <v>191</v>
      </c>
      <c r="D1194" t="s">
        <v>4314</v>
      </c>
      <c r="E1194" t="s">
        <v>4686</v>
      </c>
      <c r="F1194" t="s">
        <v>43</v>
      </c>
      <c r="G1194">
        <v>38000</v>
      </c>
      <c r="H1194" t="s">
        <v>4180</v>
      </c>
      <c r="I1194">
        <v>20300000</v>
      </c>
      <c r="J1194" t="s">
        <v>6046</v>
      </c>
      <c r="K1194">
        <v>19600000</v>
      </c>
      <c r="L1194">
        <v>20900000</v>
      </c>
      <c r="M1194">
        <v>4</v>
      </c>
      <c r="N1194" t="s">
        <v>4325</v>
      </c>
      <c r="O1194">
        <v>95</v>
      </c>
      <c r="P1194" t="s">
        <v>7620</v>
      </c>
    </row>
    <row r="1195" spans="1:16" x14ac:dyDescent="0.3">
      <c r="A1195" t="s">
        <v>5590</v>
      </c>
      <c r="B1195">
        <v>2019</v>
      </c>
      <c r="C1195" t="s">
        <v>108</v>
      </c>
      <c r="D1195" t="s">
        <v>6232</v>
      </c>
      <c r="E1195" t="s">
        <v>4619</v>
      </c>
      <c r="F1195" t="s">
        <v>161</v>
      </c>
      <c r="G1195">
        <v>42451</v>
      </c>
      <c r="H1195" t="s">
        <v>4180</v>
      </c>
      <c r="I1195">
        <v>7410000</v>
      </c>
      <c r="J1195" t="s">
        <v>6046</v>
      </c>
      <c r="K1195">
        <v>7150000</v>
      </c>
      <c r="L1195">
        <v>7670000</v>
      </c>
      <c r="M1195">
        <v>3</v>
      </c>
      <c r="N1195" t="s">
        <v>4402</v>
      </c>
      <c r="O1195">
        <v>95</v>
      </c>
      <c r="P1195" t="s">
        <v>7621</v>
      </c>
    </row>
    <row r="1196" spans="1:16" x14ac:dyDescent="0.3">
      <c r="A1196" t="s">
        <v>5591</v>
      </c>
      <c r="B1196">
        <v>2022</v>
      </c>
      <c r="C1196" t="s">
        <v>41</v>
      </c>
      <c r="D1196" t="s">
        <v>4876</v>
      </c>
      <c r="E1196" t="s">
        <v>4619</v>
      </c>
      <c r="F1196" t="s">
        <v>94</v>
      </c>
      <c r="G1196">
        <v>64879</v>
      </c>
      <c r="H1196" t="s">
        <v>4173</v>
      </c>
      <c r="I1196">
        <v>8500000</v>
      </c>
      <c r="J1196" t="s">
        <v>6046</v>
      </c>
      <c r="K1196">
        <v>8200000</v>
      </c>
      <c r="L1196">
        <v>8800000</v>
      </c>
      <c r="M1196">
        <v>4</v>
      </c>
      <c r="N1196" t="s">
        <v>4245</v>
      </c>
      <c r="O1196">
        <v>62.5</v>
      </c>
      <c r="P1196" t="s">
        <v>7622</v>
      </c>
    </row>
    <row r="1197" spans="1:16" x14ac:dyDescent="0.3">
      <c r="A1197" t="s">
        <v>5592</v>
      </c>
      <c r="B1197">
        <v>2024</v>
      </c>
      <c r="C1197" t="s">
        <v>85</v>
      </c>
      <c r="D1197" t="s">
        <v>6233</v>
      </c>
      <c r="E1197" t="s">
        <v>6234</v>
      </c>
      <c r="F1197" t="s">
        <v>4172</v>
      </c>
      <c r="G1197">
        <v>36000</v>
      </c>
      <c r="H1197" t="s">
        <v>4180</v>
      </c>
      <c r="I1197">
        <v>24800000</v>
      </c>
      <c r="J1197" t="s">
        <v>6046</v>
      </c>
      <c r="K1197">
        <v>23800000</v>
      </c>
      <c r="L1197">
        <v>25800000</v>
      </c>
      <c r="M1197" t="s">
        <v>4175</v>
      </c>
      <c r="N1197" t="s">
        <v>5663</v>
      </c>
      <c r="O1197">
        <v>80</v>
      </c>
      <c r="P1197" t="s">
        <v>7623</v>
      </c>
    </row>
    <row r="1198" spans="1:16" x14ac:dyDescent="0.3">
      <c r="A1198" t="s">
        <v>5592</v>
      </c>
      <c r="B1198">
        <v>2024</v>
      </c>
      <c r="C1198" t="s">
        <v>85</v>
      </c>
      <c r="D1198" t="s">
        <v>6233</v>
      </c>
      <c r="E1198" t="s">
        <v>7624</v>
      </c>
      <c r="F1198" t="s">
        <v>4172</v>
      </c>
      <c r="G1198">
        <v>36000</v>
      </c>
      <c r="H1198" t="s">
        <v>4180</v>
      </c>
      <c r="I1198">
        <v>23100000</v>
      </c>
      <c r="J1198" t="s">
        <v>6046</v>
      </c>
      <c r="K1198">
        <v>22200000</v>
      </c>
      <c r="L1198">
        <v>23900000</v>
      </c>
      <c r="M1198">
        <v>5</v>
      </c>
      <c r="N1198" t="s">
        <v>4965</v>
      </c>
      <c r="O1198">
        <v>90.3</v>
      </c>
      <c r="P1198" t="s">
        <v>7625</v>
      </c>
    </row>
    <row r="1199" spans="1:16" x14ac:dyDescent="0.3">
      <c r="A1199" t="s">
        <v>5593</v>
      </c>
      <c r="B1199">
        <v>2024</v>
      </c>
      <c r="C1199" t="s">
        <v>41</v>
      </c>
      <c r="D1199" t="s">
        <v>4876</v>
      </c>
      <c r="E1199" t="s">
        <v>4877</v>
      </c>
      <c r="F1199" t="s">
        <v>143</v>
      </c>
      <c r="G1199">
        <v>14300</v>
      </c>
      <c r="H1199" t="s">
        <v>4173</v>
      </c>
      <c r="I1199">
        <v>9900000</v>
      </c>
      <c r="J1199" t="s">
        <v>6046</v>
      </c>
      <c r="K1199">
        <v>9500000</v>
      </c>
      <c r="L1199">
        <v>10400000</v>
      </c>
      <c r="M1199" t="s">
        <v>4175</v>
      </c>
      <c r="N1199" t="s">
        <v>4280</v>
      </c>
      <c r="O1199">
        <v>82.6</v>
      </c>
      <c r="P1199" t="s">
        <v>7626</v>
      </c>
    </row>
    <row r="1200" spans="1:16" x14ac:dyDescent="0.3">
      <c r="A1200" t="s">
        <v>5594</v>
      </c>
      <c r="B1200">
        <v>2023</v>
      </c>
      <c r="C1200" t="s">
        <v>188</v>
      </c>
      <c r="D1200" t="s">
        <v>5890</v>
      </c>
      <c r="E1200" t="s">
        <v>6235</v>
      </c>
      <c r="F1200" t="s">
        <v>161</v>
      </c>
      <c r="G1200">
        <v>43739</v>
      </c>
      <c r="H1200" t="s">
        <v>4180</v>
      </c>
      <c r="I1200">
        <v>19700000</v>
      </c>
      <c r="J1200" t="s">
        <v>6046</v>
      </c>
      <c r="K1200">
        <v>19000000</v>
      </c>
      <c r="L1200">
        <v>20400000</v>
      </c>
      <c r="M1200">
        <v>3</v>
      </c>
      <c r="N1200" t="s">
        <v>4388</v>
      </c>
      <c r="O1200">
        <v>70.400000000000006</v>
      </c>
      <c r="P1200" t="s">
        <v>7627</v>
      </c>
    </row>
    <row r="1201" spans="1:16" x14ac:dyDescent="0.3">
      <c r="A1201" t="s">
        <v>5595</v>
      </c>
      <c r="B1201">
        <v>2023</v>
      </c>
      <c r="C1201" t="s">
        <v>131</v>
      </c>
      <c r="D1201" t="s">
        <v>4994</v>
      </c>
      <c r="E1201" t="s">
        <v>6236</v>
      </c>
      <c r="F1201" t="s">
        <v>143</v>
      </c>
      <c r="G1201">
        <v>44000</v>
      </c>
      <c r="H1201" t="s">
        <v>4180</v>
      </c>
      <c r="I1201">
        <v>24200000</v>
      </c>
      <c r="J1201" t="s">
        <v>6046</v>
      </c>
      <c r="K1201">
        <v>23300000</v>
      </c>
      <c r="L1201">
        <v>25100000</v>
      </c>
      <c r="M1201">
        <v>2</v>
      </c>
      <c r="N1201" t="s">
        <v>4280</v>
      </c>
      <c r="O1201">
        <v>82.9</v>
      </c>
      <c r="P1201" t="s">
        <v>7628</v>
      </c>
    </row>
    <row r="1202" spans="1:16" x14ac:dyDescent="0.3">
      <c r="A1202" t="s">
        <v>5596</v>
      </c>
      <c r="B1202">
        <v>2017</v>
      </c>
      <c r="C1202" t="s">
        <v>24</v>
      </c>
      <c r="D1202" t="s">
        <v>5848</v>
      </c>
      <c r="E1202" t="s">
        <v>5166</v>
      </c>
      <c r="F1202" t="s">
        <v>94</v>
      </c>
      <c r="G1202">
        <v>68000</v>
      </c>
      <c r="H1202" t="s">
        <v>4180</v>
      </c>
      <c r="I1202">
        <v>14500000</v>
      </c>
      <c r="J1202" t="s">
        <v>6046</v>
      </c>
      <c r="K1202">
        <v>13800000</v>
      </c>
      <c r="L1202">
        <v>15200000</v>
      </c>
      <c r="M1202">
        <v>4</v>
      </c>
      <c r="N1202" t="s">
        <v>4280</v>
      </c>
      <c r="O1202">
        <v>70.7</v>
      </c>
      <c r="P1202" t="s">
        <v>7629</v>
      </c>
    </row>
    <row r="1203" spans="1:16" x14ac:dyDescent="0.3">
      <c r="A1203" t="s">
        <v>6237</v>
      </c>
      <c r="B1203">
        <v>2024</v>
      </c>
      <c r="C1203" t="s">
        <v>62</v>
      </c>
      <c r="D1203" t="s">
        <v>4250</v>
      </c>
      <c r="E1203" t="s">
        <v>4279</v>
      </c>
      <c r="F1203" t="s">
        <v>143</v>
      </c>
      <c r="G1203">
        <v>29570</v>
      </c>
      <c r="H1203" t="s">
        <v>4173</v>
      </c>
      <c r="I1203">
        <v>21500000</v>
      </c>
      <c r="J1203" t="s">
        <v>6046</v>
      </c>
      <c r="K1203">
        <v>20500000</v>
      </c>
      <c r="L1203">
        <v>22500000</v>
      </c>
      <c r="M1203">
        <v>9</v>
      </c>
      <c r="N1203" t="s">
        <v>4181</v>
      </c>
      <c r="O1203">
        <v>67.2</v>
      </c>
      <c r="P1203" t="s">
        <v>7630</v>
      </c>
    </row>
    <row r="1204" spans="1:16" x14ac:dyDescent="0.3">
      <c r="A1204" t="s">
        <v>5597</v>
      </c>
      <c r="B1204">
        <v>2024</v>
      </c>
      <c r="C1204" t="s">
        <v>4641</v>
      </c>
      <c r="D1204" t="s">
        <v>6071</v>
      </c>
      <c r="E1204" t="s">
        <v>6238</v>
      </c>
      <c r="F1204" t="s">
        <v>43</v>
      </c>
      <c r="G1204">
        <v>40000</v>
      </c>
      <c r="H1204" t="s">
        <v>4173</v>
      </c>
      <c r="I1204">
        <v>8700000</v>
      </c>
      <c r="J1204" t="s">
        <v>6046</v>
      </c>
      <c r="K1204">
        <v>8300000</v>
      </c>
      <c r="L1204">
        <v>9000000</v>
      </c>
      <c r="M1204">
        <v>8</v>
      </c>
      <c r="N1204" t="s">
        <v>4552</v>
      </c>
      <c r="O1204">
        <v>82.2</v>
      </c>
      <c r="P1204" t="s">
        <v>7631</v>
      </c>
    </row>
    <row r="1205" spans="1:16" x14ac:dyDescent="0.3">
      <c r="A1205" t="s">
        <v>5598</v>
      </c>
      <c r="B1205">
        <v>2021</v>
      </c>
      <c r="C1205" t="s">
        <v>36</v>
      </c>
      <c r="D1205" t="s">
        <v>4427</v>
      </c>
      <c r="E1205" t="s">
        <v>4507</v>
      </c>
      <c r="F1205" t="s">
        <v>60</v>
      </c>
      <c r="G1205">
        <v>77000</v>
      </c>
      <c r="H1205" t="s">
        <v>4173</v>
      </c>
      <c r="I1205">
        <v>7000000</v>
      </c>
      <c r="J1205" t="s">
        <v>6046</v>
      </c>
      <c r="K1205">
        <v>6710000</v>
      </c>
      <c r="L1205">
        <v>7290000</v>
      </c>
      <c r="M1205">
        <v>32</v>
      </c>
      <c r="N1205" t="s">
        <v>4583</v>
      </c>
      <c r="O1205">
        <v>87.6</v>
      </c>
      <c r="P1205" t="s">
        <v>7632</v>
      </c>
    </row>
    <row r="1206" spans="1:16" x14ac:dyDescent="0.3">
      <c r="A1206" t="s">
        <v>5599</v>
      </c>
      <c r="B1206">
        <v>2018</v>
      </c>
      <c r="C1206" t="s">
        <v>3991</v>
      </c>
      <c r="D1206" t="s">
        <v>6189</v>
      </c>
      <c r="E1206" t="s">
        <v>6205</v>
      </c>
      <c r="F1206" t="s">
        <v>43</v>
      </c>
      <c r="G1206">
        <v>59101</v>
      </c>
      <c r="H1206" t="s">
        <v>4180</v>
      </c>
      <c r="I1206">
        <v>4910000</v>
      </c>
      <c r="J1206" t="s">
        <v>6046</v>
      </c>
      <c r="K1206">
        <v>4740000</v>
      </c>
      <c r="L1206">
        <v>5080000</v>
      </c>
      <c r="M1206">
        <v>2</v>
      </c>
      <c r="N1206" t="s">
        <v>4176</v>
      </c>
      <c r="O1206">
        <v>62.6</v>
      </c>
      <c r="P1206" t="s">
        <v>7633</v>
      </c>
    </row>
    <row r="1207" spans="1:16" x14ac:dyDescent="0.3">
      <c r="A1207" t="s">
        <v>4172</v>
      </c>
      <c r="B1207">
        <v>2024</v>
      </c>
      <c r="C1207" t="s">
        <v>131</v>
      </c>
      <c r="D1207" t="s">
        <v>4994</v>
      </c>
      <c r="E1207" t="s">
        <v>7634</v>
      </c>
      <c r="F1207" t="s">
        <v>4172</v>
      </c>
      <c r="G1207">
        <v>72751</v>
      </c>
      <c r="H1207" t="s">
        <v>4180</v>
      </c>
      <c r="I1207">
        <v>22800000</v>
      </c>
      <c r="J1207" t="s">
        <v>6046</v>
      </c>
      <c r="K1207">
        <v>21100000</v>
      </c>
      <c r="L1207">
        <v>24600000</v>
      </c>
      <c r="M1207">
        <v>3</v>
      </c>
      <c r="N1207" t="s">
        <v>4290</v>
      </c>
      <c r="O1207">
        <v>81.5</v>
      </c>
      <c r="P1207" t="s">
        <v>7635</v>
      </c>
    </row>
    <row r="1208" spans="1:16" x14ac:dyDescent="0.3">
      <c r="A1208" t="s">
        <v>5601</v>
      </c>
      <c r="B1208">
        <v>2018</v>
      </c>
      <c r="C1208" t="s">
        <v>24</v>
      </c>
      <c r="D1208" t="s">
        <v>4705</v>
      </c>
      <c r="E1208" t="s">
        <v>6239</v>
      </c>
      <c r="F1208" t="s">
        <v>43</v>
      </c>
      <c r="G1208">
        <v>44500</v>
      </c>
      <c r="H1208" t="s">
        <v>4180</v>
      </c>
      <c r="I1208">
        <v>9800000</v>
      </c>
      <c r="J1208" t="s">
        <v>6046</v>
      </c>
      <c r="K1208">
        <v>9500000</v>
      </c>
      <c r="L1208">
        <v>10200000</v>
      </c>
      <c r="M1208">
        <v>4</v>
      </c>
      <c r="N1208" t="s">
        <v>4248</v>
      </c>
      <c r="O1208">
        <v>70.099999999999994</v>
      </c>
      <c r="P1208" t="s">
        <v>7636</v>
      </c>
    </row>
    <row r="1209" spans="1:16" x14ac:dyDescent="0.3">
      <c r="A1209" t="s">
        <v>5602</v>
      </c>
      <c r="B1209">
        <v>2019</v>
      </c>
      <c r="C1209" t="s">
        <v>89</v>
      </c>
      <c r="D1209" t="s">
        <v>4423</v>
      </c>
      <c r="E1209" t="s">
        <v>4851</v>
      </c>
      <c r="F1209" t="s">
        <v>173</v>
      </c>
      <c r="G1209">
        <v>63600</v>
      </c>
      <c r="H1209" t="s">
        <v>4173</v>
      </c>
      <c r="I1209">
        <v>8200000</v>
      </c>
      <c r="J1209" t="s">
        <v>6046</v>
      </c>
      <c r="K1209">
        <v>7940000</v>
      </c>
      <c r="L1209">
        <v>8500000</v>
      </c>
      <c r="M1209">
        <v>12</v>
      </c>
      <c r="N1209" t="s">
        <v>4439</v>
      </c>
      <c r="O1209">
        <v>82.1</v>
      </c>
      <c r="P1209" t="s">
        <v>7637</v>
      </c>
    </row>
    <row r="1210" spans="1:16" x14ac:dyDescent="0.3">
      <c r="A1210" t="s">
        <v>5603</v>
      </c>
      <c r="B1210">
        <v>2021</v>
      </c>
      <c r="C1210" t="s">
        <v>191</v>
      </c>
      <c r="D1210" t="s">
        <v>5770</v>
      </c>
      <c r="E1210" t="s">
        <v>6240</v>
      </c>
      <c r="F1210" t="s">
        <v>161</v>
      </c>
      <c r="G1210">
        <v>79100</v>
      </c>
      <c r="H1210" t="s">
        <v>4180</v>
      </c>
      <c r="I1210">
        <v>14100000</v>
      </c>
      <c r="J1210" t="s">
        <v>6046</v>
      </c>
      <c r="K1210">
        <v>13600000</v>
      </c>
      <c r="L1210">
        <v>14600000</v>
      </c>
      <c r="M1210">
        <v>2</v>
      </c>
      <c r="N1210" t="s">
        <v>4439</v>
      </c>
      <c r="O1210">
        <v>67.2</v>
      </c>
      <c r="P1210" t="s">
        <v>7638</v>
      </c>
    </row>
    <row r="1211" spans="1:16" x14ac:dyDescent="0.3">
      <c r="A1211" t="s">
        <v>5604</v>
      </c>
      <c r="B1211">
        <v>2026</v>
      </c>
      <c r="C1211" t="s">
        <v>163</v>
      </c>
      <c r="D1211">
        <v>7</v>
      </c>
      <c r="E1211" t="s">
        <v>7140</v>
      </c>
      <c r="F1211" t="s">
        <v>4172</v>
      </c>
      <c r="G1211">
        <v>6400</v>
      </c>
      <c r="H1211" t="s">
        <v>4180</v>
      </c>
      <c r="I1211">
        <v>17500000</v>
      </c>
      <c r="J1211" t="s">
        <v>6046</v>
      </c>
      <c r="K1211">
        <v>16900000</v>
      </c>
      <c r="L1211">
        <v>18100000</v>
      </c>
      <c r="M1211" t="s">
        <v>4175</v>
      </c>
      <c r="N1211" t="s">
        <v>4181</v>
      </c>
      <c r="O1211">
        <v>95</v>
      </c>
      <c r="P1211" t="s">
        <v>7639</v>
      </c>
    </row>
    <row r="1212" spans="1:16" x14ac:dyDescent="0.3">
      <c r="A1212" t="s">
        <v>5545</v>
      </c>
      <c r="B1212">
        <v>2025</v>
      </c>
      <c r="C1212" t="s">
        <v>392</v>
      </c>
      <c r="D1212" t="s">
        <v>6196</v>
      </c>
      <c r="E1212" t="s">
        <v>6197</v>
      </c>
      <c r="F1212" t="s">
        <v>4172</v>
      </c>
      <c r="G1212">
        <v>18305</v>
      </c>
      <c r="H1212" t="s">
        <v>4180</v>
      </c>
      <c r="I1212">
        <v>39400000</v>
      </c>
      <c r="J1212" t="s">
        <v>6046</v>
      </c>
      <c r="K1212">
        <v>37000000</v>
      </c>
      <c r="L1212">
        <v>41900000</v>
      </c>
      <c r="M1212" t="s">
        <v>4175</v>
      </c>
      <c r="N1212" t="s">
        <v>4181</v>
      </c>
      <c r="O1212">
        <v>78.900000000000006</v>
      </c>
      <c r="P1212" t="s">
        <v>7640</v>
      </c>
    </row>
    <row r="1213" spans="1:16" x14ac:dyDescent="0.3">
      <c r="A1213" t="s">
        <v>5557</v>
      </c>
      <c r="B1213">
        <v>2025</v>
      </c>
      <c r="C1213" t="s">
        <v>62</v>
      </c>
      <c r="D1213" t="s">
        <v>5712</v>
      </c>
      <c r="E1213" t="s">
        <v>6015</v>
      </c>
      <c r="F1213" t="s">
        <v>4172</v>
      </c>
      <c r="G1213">
        <v>12093</v>
      </c>
      <c r="H1213" t="s">
        <v>4180</v>
      </c>
      <c r="I1213">
        <v>16400000</v>
      </c>
      <c r="J1213" t="s">
        <v>6046</v>
      </c>
      <c r="K1213">
        <v>15800000</v>
      </c>
      <c r="L1213">
        <v>17000000</v>
      </c>
      <c r="M1213">
        <v>8</v>
      </c>
      <c r="N1213" t="s">
        <v>4219</v>
      </c>
      <c r="O1213">
        <v>77</v>
      </c>
      <c r="P1213" t="s">
        <v>7641</v>
      </c>
    </row>
    <row r="1214" spans="1:16" x14ac:dyDescent="0.3">
      <c r="A1214" t="s">
        <v>5605</v>
      </c>
      <c r="B1214">
        <v>2023</v>
      </c>
      <c r="C1214" t="s">
        <v>188</v>
      </c>
      <c r="D1214" t="s">
        <v>4678</v>
      </c>
      <c r="E1214" t="s">
        <v>5720</v>
      </c>
      <c r="F1214" t="s">
        <v>43</v>
      </c>
      <c r="G1214">
        <v>27664</v>
      </c>
      <c r="H1214" t="s">
        <v>4180</v>
      </c>
      <c r="I1214">
        <v>12000000</v>
      </c>
      <c r="J1214" t="s">
        <v>6046</v>
      </c>
      <c r="K1214">
        <v>11500000</v>
      </c>
      <c r="L1214">
        <v>12500000</v>
      </c>
      <c r="M1214">
        <v>2</v>
      </c>
      <c r="N1214" t="s">
        <v>4187</v>
      </c>
      <c r="O1214">
        <v>89</v>
      </c>
      <c r="P1214" t="s">
        <v>7642</v>
      </c>
    </row>
    <row r="1215" spans="1:16" x14ac:dyDescent="0.3">
      <c r="A1215" t="s">
        <v>5606</v>
      </c>
      <c r="B1215">
        <v>2023</v>
      </c>
      <c r="C1215" t="s">
        <v>92</v>
      </c>
      <c r="D1215" t="s">
        <v>4753</v>
      </c>
      <c r="E1215" t="s">
        <v>4754</v>
      </c>
      <c r="F1215" t="s">
        <v>161</v>
      </c>
      <c r="G1215">
        <v>31800</v>
      </c>
      <c r="H1215" t="s">
        <v>4180</v>
      </c>
      <c r="I1215">
        <v>11200000</v>
      </c>
      <c r="J1215" t="s">
        <v>6046</v>
      </c>
      <c r="K1215">
        <v>10800000</v>
      </c>
      <c r="L1215">
        <v>11500000</v>
      </c>
      <c r="M1215">
        <v>29</v>
      </c>
      <c r="N1215" t="s">
        <v>4382</v>
      </c>
      <c r="O1215">
        <v>85.8</v>
      </c>
      <c r="P1215" t="s">
        <v>7643</v>
      </c>
    </row>
    <row r="1216" spans="1:16" x14ac:dyDescent="0.3">
      <c r="A1216" t="s">
        <v>5607</v>
      </c>
      <c r="B1216">
        <v>2024</v>
      </c>
      <c r="C1216" t="s">
        <v>182</v>
      </c>
      <c r="D1216" t="s">
        <v>5985</v>
      </c>
      <c r="E1216" t="s">
        <v>6241</v>
      </c>
      <c r="F1216" t="s">
        <v>94</v>
      </c>
      <c r="G1216">
        <v>33533</v>
      </c>
      <c r="H1216" t="s">
        <v>4180</v>
      </c>
      <c r="I1216">
        <v>25100000</v>
      </c>
      <c r="J1216" t="s">
        <v>6046</v>
      </c>
      <c r="K1216">
        <v>24000000</v>
      </c>
      <c r="L1216">
        <v>26100000</v>
      </c>
      <c r="M1216">
        <v>2</v>
      </c>
      <c r="N1216" t="s">
        <v>4181</v>
      </c>
      <c r="O1216">
        <v>78.5</v>
      </c>
      <c r="P1216" t="s">
        <v>7644</v>
      </c>
    </row>
    <row r="1217" spans="1:16" x14ac:dyDescent="0.3">
      <c r="A1217" t="s">
        <v>5608</v>
      </c>
      <c r="B1217">
        <v>2025</v>
      </c>
      <c r="C1217" t="s">
        <v>41</v>
      </c>
      <c r="D1217" t="s">
        <v>4722</v>
      </c>
      <c r="E1217" t="s">
        <v>4619</v>
      </c>
      <c r="F1217" t="s">
        <v>4172</v>
      </c>
      <c r="G1217">
        <v>21000</v>
      </c>
      <c r="H1217" t="s">
        <v>4173</v>
      </c>
      <c r="I1217">
        <v>9500000</v>
      </c>
      <c r="J1217" t="s">
        <v>6046</v>
      </c>
      <c r="K1217">
        <v>9000000</v>
      </c>
      <c r="L1217">
        <v>10100000</v>
      </c>
      <c r="M1217" t="s">
        <v>4175</v>
      </c>
      <c r="N1217" t="s">
        <v>4402</v>
      </c>
      <c r="O1217">
        <v>91.4</v>
      </c>
      <c r="P1217" t="s">
        <v>7645</v>
      </c>
    </row>
    <row r="1218" spans="1:16" x14ac:dyDescent="0.3">
      <c r="A1218" t="s">
        <v>5609</v>
      </c>
      <c r="B1218">
        <v>2023</v>
      </c>
      <c r="C1218" t="s">
        <v>137</v>
      </c>
      <c r="D1218" t="s">
        <v>4749</v>
      </c>
      <c r="E1218" t="s">
        <v>6242</v>
      </c>
      <c r="F1218" t="s">
        <v>143</v>
      </c>
      <c r="G1218">
        <v>21000</v>
      </c>
      <c r="H1218" t="s">
        <v>4173</v>
      </c>
      <c r="I1218">
        <v>16100000</v>
      </c>
      <c r="J1218" t="s">
        <v>6046</v>
      </c>
      <c r="K1218">
        <v>15600000</v>
      </c>
      <c r="L1218">
        <v>16700000</v>
      </c>
      <c r="M1218">
        <v>4</v>
      </c>
      <c r="N1218" t="s">
        <v>4192</v>
      </c>
      <c r="O1218">
        <v>76.3</v>
      </c>
      <c r="P1218" t="s">
        <v>7646</v>
      </c>
    </row>
    <row r="1219" spans="1:16" x14ac:dyDescent="0.3">
      <c r="A1219" t="s">
        <v>5610</v>
      </c>
      <c r="B1219">
        <v>2023</v>
      </c>
      <c r="C1219" t="s">
        <v>137</v>
      </c>
      <c r="D1219" t="s">
        <v>4202</v>
      </c>
      <c r="E1219" t="s">
        <v>4841</v>
      </c>
      <c r="F1219" t="s">
        <v>143</v>
      </c>
      <c r="G1219">
        <v>90970</v>
      </c>
      <c r="H1219" t="s">
        <v>4173</v>
      </c>
      <c r="I1219">
        <v>17700000</v>
      </c>
      <c r="J1219" t="s">
        <v>6046</v>
      </c>
      <c r="K1219">
        <v>17100000</v>
      </c>
      <c r="L1219">
        <v>18400000</v>
      </c>
      <c r="M1219">
        <v>19</v>
      </c>
      <c r="N1219" t="s">
        <v>4260</v>
      </c>
      <c r="O1219">
        <v>86.8</v>
      </c>
      <c r="P1219" t="s">
        <v>7647</v>
      </c>
    </row>
    <row r="1220" spans="1:16" x14ac:dyDescent="0.3">
      <c r="A1220" t="s">
        <v>6243</v>
      </c>
      <c r="B1220">
        <v>2021</v>
      </c>
      <c r="C1220" t="s">
        <v>4091</v>
      </c>
      <c r="D1220" t="s">
        <v>4923</v>
      </c>
      <c r="E1220" t="s">
        <v>6244</v>
      </c>
      <c r="F1220" t="s">
        <v>60</v>
      </c>
      <c r="G1220">
        <v>56000</v>
      </c>
      <c r="H1220" t="s">
        <v>4173</v>
      </c>
      <c r="I1220">
        <v>13100000</v>
      </c>
      <c r="J1220" t="s">
        <v>6046</v>
      </c>
      <c r="K1220">
        <v>12600000</v>
      </c>
      <c r="L1220">
        <v>13500000</v>
      </c>
      <c r="M1220">
        <v>7</v>
      </c>
      <c r="N1220" t="s">
        <v>4192</v>
      </c>
      <c r="O1220">
        <v>93.4</v>
      </c>
      <c r="P1220" t="s">
        <v>7648</v>
      </c>
    </row>
    <row r="1221" spans="1:16" x14ac:dyDescent="0.3">
      <c r="A1221" t="s">
        <v>5611</v>
      </c>
      <c r="B1221">
        <v>2019</v>
      </c>
      <c r="C1221" t="s">
        <v>41</v>
      </c>
      <c r="D1221" t="s">
        <v>6245</v>
      </c>
      <c r="E1221" t="s">
        <v>4737</v>
      </c>
      <c r="F1221" t="s">
        <v>60</v>
      </c>
      <c r="G1221">
        <v>91000</v>
      </c>
      <c r="H1221" t="s">
        <v>4180</v>
      </c>
      <c r="I1221">
        <v>6730000</v>
      </c>
      <c r="J1221" t="s">
        <v>6046</v>
      </c>
      <c r="K1221">
        <v>6500000</v>
      </c>
      <c r="L1221">
        <v>6970000</v>
      </c>
      <c r="M1221">
        <v>16</v>
      </c>
      <c r="N1221" t="s">
        <v>4176</v>
      </c>
      <c r="O1221">
        <v>95</v>
      </c>
      <c r="P1221" t="s">
        <v>7649</v>
      </c>
    </row>
    <row r="1222" spans="1:16" x14ac:dyDescent="0.3">
      <c r="A1222" t="s">
        <v>5612</v>
      </c>
      <c r="B1222">
        <v>2022</v>
      </c>
      <c r="C1222" t="s">
        <v>199</v>
      </c>
      <c r="D1222" t="s">
        <v>4988</v>
      </c>
      <c r="E1222" t="s">
        <v>6246</v>
      </c>
      <c r="F1222" t="s">
        <v>143</v>
      </c>
      <c r="G1222">
        <v>61946</v>
      </c>
      <c r="H1222" t="s">
        <v>4173</v>
      </c>
      <c r="I1222">
        <v>14800000</v>
      </c>
      <c r="J1222" t="s">
        <v>6046</v>
      </c>
      <c r="K1222">
        <v>14300000</v>
      </c>
      <c r="L1222">
        <v>15400000</v>
      </c>
      <c r="M1222">
        <v>10</v>
      </c>
      <c r="N1222" t="s">
        <v>4700</v>
      </c>
      <c r="O1222">
        <v>66.400000000000006</v>
      </c>
      <c r="P1222" t="s">
        <v>7650</v>
      </c>
    </row>
    <row r="1223" spans="1:16" x14ac:dyDescent="0.3">
      <c r="A1223" t="s">
        <v>5613</v>
      </c>
      <c r="B1223">
        <v>2023</v>
      </c>
      <c r="C1223" t="s">
        <v>131</v>
      </c>
      <c r="D1223" t="s">
        <v>6247</v>
      </c>
      <c r="E1223" t="s">
        <v>6248</v>
      </c>
      <c r="F1223" t="s">
        <v>43</v>
      </c>
      <c r="G1223">
        <v>39350</v>
      </c>
      <c r="H1223" t="s">
        <v>4180</v>
      </c>
      <c r="I1223">
        <v>33300000</v>
      </c>
      <c r="J1223" t="s">
        <v>6046</v>
      </c>
      <c r="K1223">
        <v>32100000</v>
      </c>
      <c r="L1223">
        <v>34500000</v>
      </c>
      <c r="M1223">
        <v>8</v>
      </c>
      <c r="N1223" t="s">
        <v>4888</v>
      </c>
      <c r="O1223">
        <v>77.5</v>
      </c>
      <c r="P1223" t="s">
        <v>7651</v>
      </c>
    </row>
    <row r="1224" spans="1:16" x14ac:dyDescent="0.3">
      <c r="A1224" t="s">
        <v>5614</v>
      </c>
      <c r="B1224">
        <v>2023</v>
      </c>
      <c r="C1224" t="s">
        <v>36</v>
      </c>
      <c r="D1224" t="s">
        <v>4372</v>
      </c>
      <c r="E1224" t="s">
        <v>4373</v>
      </c>
      <c r="F1224" t="s">
        <v>43</v>
      </c>
      <c r="G1224">
        <v>43095</v>
      </c>
      <c r="H1224" t="s">
        <v>4180</v>
      </c>
      <c r="I1224">
        <v>12200000</v>
      </c>
      <c r="J1224" t="s">
        <v>6046</v>
      </c>
      <c r="K1224">
        <v>11800000</v>
      </c>
      <c r="L1224">
        <v>12700000</v>
      </c>
      <c r="M1224">
        <v>23</v>
      </c>
      <c r="N1224" t="s">
        <v>4275</v>
      </c>
      <c r="O1224">
        <v>66.599999999999994</v>
      </c>
      <c r="P1224" t="s">
        <v>7652</v>
      </c>
    </row>
    <row r="1225" spans="1:16" x14ac:dyDescent="0.3">
      <c r="A1225" t="s">
        <v>5615</v>
      </c>
      <c r="B1225">
        <v>2022</v>
      </c>
      <c r="C1225" t="s">
        <v>36</v>
      </c>
      <c r="D1225" t="s">
        <v>4372</v>
      </c>
      <c r="E1225" t="s">
        <v>4373</v>
      </c>
      <c r="F1225" t="s">
        <v>94</v>
      </c>
      <c r="G1225">
        <v>29000</v>
      </c>
      <c r="H1225" t="s">
        <v>4180</v>
      </c>
      <c r="I1225">
        <v>12200000</v>
      </c>
      <c r="J1225" t="s">
        <v>6046</v>
      </c>
      <c r="K1225">
        <v>11800000</v>
      </c>
      <c r="L1225">
        <v>12600000</v>
      </c>
      <c r="M1225">
        <v>29</v>
      </c>
      <c r="N1225" t="s">
        <v>4245</v>
      </c>
      <c r="O1225">
        <v>67.8</v>
      </c>
      <c r="P1225" t="s">
        <v>7653</v>
      </c>
    </row>
    <row r="1226" spans="1:16" x14ac:dyDescent="0.3">
      <c r="A1226" t="s">
        <v>5616</v>
      </c>
      <c r="B1226">
        <v>2024</v>
      </c>
      <c r="C1226" t="s">
        <v>36</v>
      </c>
      <c r="D1226" t="s">
        <v>4372</v>
      </c>
      <c r="E1226" t="s">
        <v>4373</v>
      </c>
      <c r="F1226" t="s">
        <v>43</v>
      </c>
      <c r="G1226">
        <v>34000</v>
      </c>
      <c r="H1226" t="s">
        <v>4180</v>
      </c>
      <c r="I1226">
        <v>13000000</v>
      </c>
      <c r="J1226" t="s">
        <v>6046</v>
      </c>
      <c r="K1226">
        <v>12500000</v>
      </c>
      <c r="L1226">
        <v>13500000</v>
      </c>
      <c r="M1226">
        <v>25</v>
      </c>
      <c r="N1226" t="s">
        <v>4263</v>
      </c>
      <c r="O1226">
        <v>81.3</v>
      </c>
      <c r="P1226" t="s">
        <v>7654</v>
      </c>
    </row>
    <row r="1227" spans="1:16" x14ac:dyDescent="0.3">
      <c r="A1227" t="s">
        <v>5617</v>
      </c>
      <c r="B1227">
        <v>2025</v>
      </c>
      <c r="C1227" t="s">
        <v>108</v>
      </c>
      <c r="D1227" t="s">
        <v>4879</v>
      </c>
      <c r="E1227" t="s">
        <v>4880</v>
      </c>
      <c r="F1227" t="s">
        <v>4172</v>
      </c>
      <c r="G1227">
        <v>6300</v>
      </c>
      <c r="H1227" t="s">
        <v>4180</v>
      </c>
      <c r="I1227">
        <v>12900000</v>
      </c>
      <c r="J1227" t="s">
        <v>6046</v>
      </c>
      <c r="K1227">
        <v>12100000</v>
      </c>
      <c r="L1227">
        <v>13800000</v>
      </c>
      <c r="M1227" t="s">
        <v>4175</v>
      </c>
      <c r="N1227" t="s">
        <v>4425</v>
      </c>
      <c r="O1227">
        <v>95</v>
      </c>
      <c r="P1227" t="s">
        <v>7655</v>
      </c>
    </row>
    <row r="1228" spans="1:16" x14ac:dyDescent="0.3">
      <c r="A1228" t="s">
        <v>5618</v>
      </c>
      <c r="B1228">
        <v>2024</v>
      </c>
      <c r="C1228" t="s">
        <v>92</v>
      </c>
      <c r="D1228" t="s">
        <v>4634</v>
      </c>
      <c r="E1228" t="s">
        <v>6249</v>
      </c>
      <c r="F1228" t="s">
        <v>94</v>
      </c>
      <c r="G1228">
        <v>14327</v>
      </c>
      <c r="H1228" t="s">
        <v>4180</v>
      </c>
      <c r="I1228">
        <v>17500000</v>
      </c>
      <c r="J1228" t="s">
        <v>6046</v>
      </c>
      <c r="K1228">
        <v>16900000</v>
      </c>
      <c r="L1228">
        <v>18200000</v>
      </c>
      <c r="M1228">
        <v>3</v>
      </c>
      <c r="N1228" t="s">
        <v>4248</v>
      </c>
      <c r="O1228">
        <v>81.400000000000006</v>
      </c>
      <c r="P1228" t="s">
        <v>7656</v>
      </c>
    </row>
    <row r="1229" spans="1:16" x14ac:dyDescent="0.3">
      <c r="A1229" t="s">
        <v>5619</v>
      </c>
      <c r="B1229">
        <v>2026</v>
      </c>
      <c r="C1229" t="s">
        <v>36</v>
      </c>
      <c r="D1229" t="s">
        <v>6250</v>
      </c>
      <c r="E1229" t="s">
        <v>4401</v>
      </c>
      <c r="F1229" t="s">
        <v>4172</v>
      </c>
      <c r="G1229">
        <v>8989</v>
      </c>
      <c r="H1229" t="s">
        <v>4180</v>
      </c>
      <c r="I1229">
        <v>9100000</v>
      </c>
      <c r="J1229" t="s">
        <v>6046</v>
      </c>
      <c r="K1229">
        <v>8700000</v>
      </c>
      <c r="L1229">
        <v>9400000</v>
      </c>
      <c r="M1229" t="s">
        <v>4175</v>
      </c>
      <c r="N1229" t="s">
        <v>4325</v>
      </c>
      <c r="O1229">
        <v>68.5</v>
      </c>
      <c r="P1229" t="s">
        <v>7657</v>
      </c>
    </row>
    <row r="1230" spans="1:16" x14ac:dyDescent="0.3">
      <c r="A1230" t="s">
        <v>5620</v>
      </c>
      <c r="B1230">
        <v>2017</v>
      </c>
      <c r="C1230" t="s">
        <v>137</v>
      </c>
      <c r="D1230" t="s">
        <v>4591</v>
      </c>
      <c r="E1230" t="s">
        <v>4925</v>
      </c>
      <c r="F1230" t="s">
        <v>94</v>
      </c>
      <c r="G1230">
        <v>39000</v>
      </c>
      <c r="H1230" t="s">
        <v>4173</v>
      </c>
      <c r="I1230">
        <v>9600000</v>
      </c>
      <c r="J1230" t="s">
        <v>6046</v>
      </c>
      <c r="K1230">
        <v>9200000</v>
      </c>
      <c r="L1230">
        <v>9900000</v>
      </c>
      <c r="M1230">
        <v>12</v>
      </c>
      <c r="N1230" t="s">
        <v>4439</v>
      </c>
      <c r="O1230">
        <v>75.8</v>
      </c>
      <c r="P1230" t="s">
        <v>7658</v>
      </c>
    </row>
    <row r="1231" spans="1:16" x14ac:dyDescent="0.3">
      <c r="A1231" t="s">
        <v>5607</v>
      </c>
      <c r="B1231">
        <v>2024</v>
      </c>
      <c r="C1231" t="s">
        <v>182</v>
      </c>
      <c r="D1231" t="s">
        <v>5985</v>
      </c>
      <c r="E1231" t="s">
        <v>6241</v>
      </c>
      <c r="F1231" t="s">
        <v>94</v>
      </c>
      <c r="G1231">
        <v>33533</v>
      </c>
      <c r="H1231" t="s">
        <v>4173</v>
      </c>
      <c r="I1231">
        <v>25100000</v>
      </c>
      <c r="J1231" t="s">
        <v>6046</v>
      </c>
      <c r="K1231">
        <v>24000000</v>
      </c>
      <c r="L1231">
        <v>26100000</v>
      </c>
      <c r="M1231">
        <v>2</v>
      </c>
      <c r="N1231" t="s">
        <v>4181</v>
      </c>
      <c r="O1231">
        <v>78.5</v>
      </c>
      <c r="P1231" t="s">
        <v>7659</v>
      </c>
    </row>
    <row r="1232" spans="1:16" x14ac:dyDescent="0.3">
      <c r="A1232" t="s">
        <v>5621</v>
      </c>
      <c r="B1232">
        <v>2024</v>
      </c>
      <c r="C1232" t="s">
        <v>92</v>
      </c>
      <c r="D1232" t="s">
        <v>4471</v>
      </c>
      <c r="E1232" t="s">
        <v>4472</v>
      </c>
      <c r="F1232" t="s">
        <v>43</v>
      </c>
      <c r="G1232">
        <v>63800</v>
      </c>
      <c r="H1232" t="s">
        <v>4180</v>
      </c>
      <c r="I1232">
        <v>48600000</v>
      </c>
      <c r="J1232" t="s">
        <v>6046</v>
      </c>
      <c r="K1232">
        <v>46800000</v>
      </c>
      <c r="L1232">
        <v>50000000</v>
      </c>
      <c r="M1232">
        <v>16</v>
      </c>
      <c r="N1232" t="s">
        <v>4661</v>
      </c>
      <c r="O1232">
        <v>72.900000000000006</v>
      </c>
      <c r="P1232" t="s">
        <v>7660</v>
      </c>
    </row>
    <row r="1233" spans="1:16" x14ac:dyDescent="0.3">
      <c r="A1233" t="s">
        <v>5622</v>
      </c>
      <c r="B1233">
        <v>2019</v>
      </c>
      <c r="C1233" t="s">
        <v>191</v>
      </c>
      <c r="D1233" t="s">
        <v>5011</v>
      </c>
      <c r="E1233" t="s">
        <v>5754</v>
      </c>
      <c r="F1233" t="s">
        <v>143</v>
      </c>
      <c r="G1233">
        <v>23000</v>
      </c>
      <c r="H1233" t="s">
        <v>4180</v>
      </c>
      <c r="I1233">
        <v>12200000</v>
      </c>
      <c r="J1233" t="s">
        <v>6046</v>
      </c>
      <c r="K1233">
        <v>11700000</v>
      </c>
      <c r="L1233">
        <v>12600000</v>
      </c>
      <c r="M1233">
        <v>17</v>
      </c>
      <c r="N1233" t="s">
        <v>4248</v>
      </c>
      <c r="O1233">
        <v>95</v>
      </c>
      <c r="P1233" t="s">
        <v>7661</v>
      </c>
    </row>
    <row r="1234" spans="1:16" x14ac:dyDescent="0.3">
      <c r="A1234" t="s">
        <v>5623</v>
      </c>
      <c r="B1234">
        <v>2022</v>
      </c>
      <c r="C1234" t="s">
        <v>24</v>
      </c>
      <c r="D1234" t="s">
        <v>4190</v>
      </c>
      <c r="E1234" t="s">
        <v>4191</v>
      </c>
      <c r="F1234" t="s">
        <v>43</v>
      </c>
      <c r="G1234">
        <v>47624</v>
      </c>
      <c r="H1234" t="s">
        <v>4173</v>
      </c>
      <c r="I1234">
        <v>12600000</v>
      </c>
      <c r="J1234" t="s">
        <v>6046</v>
      </c>
      <c r="K1234">
        <v>12100000</v>
      </c>
      <c r="L1234">
        <v>13000000</v>
      </c>
      <c r="M1234">
        <v>36</v>
      </c>
      <c r="N1234" t="s">
        <v>4192</v>
      </c>
      <c r="O1234">
        <v>50.8</v>
      </c>
      <c r="P1234" t="s">
        <v>7662</v>
      </c>
    </row>
    <row r="1235" spans="1:16" x14ac:dyDescent="0.3">
      <c r="A1235" t="s">
        <v>4172</v>
      </c>
      <c r="B1235">
        <v>2020</v>
      </c>
      <c r="C1235" t="s">
        <v>4641</v>
      </c>
      <c r="D1235" t="s">
        <v>5794</v>
      </c>
      <c r="E1235" t="s">
        <v>5095</v>
      </c>
      <c r="F1235" t="s">
        <v>4172</v>
      </c>
      <c r="G1235">
        <v>85000</v>
      </c>
      <c r="H1235" t="s">
        <v>4180</v>
      </c>
      <c r="I1235">
        <v>8600000</v>
      </c>
      <c r="J1235" t="s">
        <v>6046</v>
      </c>
      <c r="K1235">
        <v>8300000</v>
      </c>
      <c r="L1235">
        <v>9000000</v>
      </c>
      <c r="M1235">
        <v>16</v>
      </c>
      <c r="N1235" t="s">
        <v>4439</v>
      </c>
      <c r="O1235">
        <v>95</v>
      </c>
      <c r="P1235" t="s">
        <v>7663</v>
      </c>
    </row>
    <row r="1236" spans="1:16" x14ac:dyDescent="0.3">
      <c r="A1236" t="s">
        <v>5625</v>
      </c>
      <c r="B1236">
        <v>2020</v>
      </c>
      <c r="C1236" t="s">
        <v>188</v>
      </c>
      <c r="D1236" t="s">
        <v>5890</v>
      </c>
      <c r="E1236" t="s">
        <v>6251</v>
      </c>
      <c r="F1236" t="s">
        <v>143</v>
      </c>
      <c r="G1236">
        <v>47000</v>
      </c>
      <c r="H1236" t="s">
        <v>4180</v>
      </c>
      <c r="I1236">
        <v>14500000</v>
      </c>
      <c r="J1236" t="s">
        <v>6046</v>
      </c>
      <c r="K1236">
        <v>14000000</v>
      </c>
      <c r="L1236">
        <v>15000000</v>
      </c>
      <c r="M1236">
        <v>11</v>
      </c>
      <c r="N1236" t="s">
        <v>4263</v>
      </c>
      <c r="O1236">
        <v>95</v>
      </c>
      <c r="P1236" t="s">
        <v>7664</v>
      </c>
    </row>
    <row r="1237" spans="1:16" x14ac:dyDescent="0.3">
      <c r="A1237" t="s">
        <v>5626</v>
      </c>
      <c r="B1237">
        <v>2018</v>
      </c>
      <c r="C1237" t="s">
        <v>4184</v>
      </c>
      <c r="D1237" t="s">
        <v>6107</v>
      </c>
      <c r="E1237" t="s">
        <v>6252</v>
      </c>
      <c r="F1237" t="s">
        <v>161</v>
      </c>
      <c r="G1237">
        <v>98720</v>
      </c>
      <c r="H1237" t="s">
        <v>4180</v>
      </c>
      <c r="I1237">
        <v>16100000</v>
      </c>
      <c r="J1237" t="s">
        <v>6046</v>
      </c>
      <c r="K1237">
        <v>15500000</v>
      </c>
      <c r="L1237">
        <v>16600000</v>
      </c>
      <c r="M1237">
        <v>7</v>
      </c>
      <c r="N1237" t="s">
        <v>4627</v>
      </c>
      <c r="O1237">
        <v>80.5</v>
      </c>
      <c r="P1237" t="s">
        <v>7665</v>
      </c>
    </row>
    <row r="1238" spans="1:16" x14ac:dyDescent="0.3">
      <c r="A1238" t="s">
        <v>5627</v>
      </c>
      <c r="B1238">
        <v>2023</v>
      </c>
      <c r="C1238" t="s">
        <v>62</v>
      </c>
      <c r="D1238" t="s">
        <v>4292</v>
      </c>
      <c r="E1238" t="s">
        <v>4225</v>
      </c>
      <c r="F1238" t="s">
        <v>94</v>
      </c>
      <c r="G1238">
        <v>12000</v>
      </c>
      <c r="H1238" t="s">
        <v>4180</v>
      </c>
      <c r="I1238">
        <v>16800000</v>
      </c>
      <c r="J1238" t="s">
        <v>6046</v>
      </c>
      <c r="K1238">
        <v>16200000</v>
      </c>
      <c r="L1238">
        <v>17400000</v>
      </c>
      <c r="M1238">
        <v>14</v>
      </c>
      <c r="N1238" t="s">
        <v>4290</v>
      </c>
      <c r="O1238">
        <v>67.5</v>
      </c>
      <c r="P1238" t="s">
        <v>7666</v>
      </c>
    </row>
    <row r="1239" spans="1:16" x14ac:dyDescent="0.3">
      <c r="A1239" t="s">
        <v>1665</v>
      </c>
      <c r="B1239">
        <v>2022</v>
      </c>
      <c r="C1239" t="s">
        <v>188</v>
      </c>
      <c r="D1239" t="s">
        <v>5101</v>
      </c>
      <c r="E1239" t="s">
        <v>6253</v>
      </c>
      <c r="F1239" t="s">
        <v>43</v>
      </c>
      <c r="G1239">
        <v>95000</v>
      </c>
      <c r="H1239" t="s">
        <v>4173</v>
      </c>
      <c r="I1239">
        <v>16300000</v>
      </c>
      <c r="J1239" t="s">
        <v>6046</v>
      </c>
      <c r="K1239">
        <v>15000000</v>
      </c>
      <c r="L1239">
        <v>17600000</v>
      </c>
      <c r="M1239" t="s">
        <v>4175</v>
      </c>
      <c r="N1239" t="s">
        <v>4333</v>
      </c>
      <c r="O1239">
        <v>69.7</v>
      </c>
      <c r="P1239" t="s">
        <v>7667</v>
      </c>
    </row>
    <row r="1240" spans="1:16" x14ac:dyDescent="0.3">
      <c r="A1240" t="s">
        <v>5628</v>
      </c>
      <c r="B1240">
        <v>2025</v>
      </c>
      <c r="C1240" t="s">
        <v>4184</v>
      </c>
      <c r="D1240" t="s">
        <v>4365</v>
      </c>
      <c r="E1240" t="s">
        <v>6183</v>
      </c>
      <c r="F1240" t="s">
        <v>4172</v>
      </c>
      <c r="G1240">
        <v>26500</v>
      </c>
      <c r="H1240" t="s">
        <v>4180</v>
      </c>
      <c r="I1240">
        <v>10000000</v>
      </c>
      <c r="J1240" t="s">
        <v>6046</v>
      </c>
      <c r="K1240">
        <v>9700000</v>
      </c>
      <c r="L1240">
        <v>10400000</v>
      </c>
      <c r="M1240">
        <v>2</v>
      </c>
      <c r="N1240" t="s">
        <v>4263</v>
      </c>
      <c r="O1240">
        <v>86.3</v>
      </c>
      <c r="P1240" t="s">
        <v>7668</v>
      </c>
    </row>
    <row r="1241" spans="1:16" x14ac:dyDescent="0.3">
      <c r="A1241" t="s">
        <v>5629</v>
      </c>
      <c r="B1241">
        <v>2025</v>
      </c>
      <c r="C1241" t="s">
        <v>50</v>
      </c>
      <c r="D1241">
        <v>560</v>
      </c>
      <c r="E1241" t="s">
        <v>4582</v>
      </c>
      <c r="F1241" t="s">
        <v>4172</v>
      </c>
      <c r="G1241">
        <v>16400</v>
      </c>
      <c r="H1241" t="s">
        <v>4180</v>
      </c>
      <c r="I1241">
        <v>10200000</v>
      </c>
      <c r="J1241" t="s">
        <v>6046</v>
      </c>
      <c r="K1241">
        <v>9400000</v>
      </c>
      <c r="L1241">
        <v>11100000</v>
      </c>
      <c r="M1241" t="s">
        <v>4175</v>
      </c>
      <c r="N1241" t="s">
        <v>4245</v>
      </c>
      <c r="O1241">
        <v>81.7</v>
      </c>
      <c r="P1241" t="s">
        <v>7669</v>
      </c>
    </row>
    <row r="1242" spans="1:16" x14ac:dyDescent="0.3">
      <c r="A1242" t="s">
        <v>5630</v>
      </c>
      <c r="B1242">
        <v>2018</v>
      </c>
      <c r="C1242" t="s">
        <v>154</v>
      </c>
      <c r="D1242" t="s">
        <v>6254</v>
      </c>
      <c r="E1242" t="s">
        <v>6255</v>
      </c>
      <c r="F1242" t="s">
        <v>161</v>
      </c>
      <c r="G1242">
        <v>102000</v>
      </c>
      <c r="H1242" t="s">
        <v>4180</v>
      </c>
      <c r="I1242">
        <v>9400000</v>
      </c>
      <c r="J1242" t="s">
        <v>6046</v>
      </c>
      <c r="K1242">
        <v>9100000</v>
      </c>
      <c r="L1242">
        <v>9800000</v>
      </c>
      <c r="M1242">
        <v>12</v>
      </c>
      <c r="N1242" t="s">
        <v>4219</v>
      </c>
      <c r="O1242">
        <v>64</v>
      </c>
      <c r="P1242" t="s">
        <v>7670</v>
      </c>
    </row>
    <row r="1243" spans="1:16" x14ac:dyDescent="0.3">
      <c r="A1243" t="s">
        <v>5631</v>
      </c>
      <c r="B1243">
        <v>2025</v>
      </c>
      <c r="C1243" t="s">
        <v>4184</v>
      </c>
      <c r="D1243" t="s">
        <v>4185</v>
      </c>
      <c r="E1243" t="s">
        <v>6256</v>
      </c>
      <c r="F1243" t="s">
        <v>4172</v>
      </c>
      <c r="G1243">
        <v>12000</v>
      </c>
      <c r="H1243" t="s">
        <v>4173</v>
      </c>
      <c r="I1243">
        <v>10200000</v>
      </c>
      <c r="J1243" t="s">
        <v>6046</v>
      </c>
      <c r="K1243">
        <v>9800000</v>
      </c>
      <c r="L1243">
        <v>10500000</v>
      </c>
      <c r="M1243">
        <v>7</v>
      </c>
      <c r="N1243" t="s">
        <v>4508</v>
      </c>
      <c r="O1243">
        <v>95</v>
      </c>
      <c r="P1243" t="s">
        <v>7671</v>
      </c>
    </row>
    <row r="1244" spans="1:16" x14ac:dyDescent="0.3">
      <c r="A1244" t="s">
        <v>6257</v>
      </c>
      <c r="B1244">
        <v>2018</v>
      </c>
      <c r="C1244" t="s">
        <v>5788</v>
      </c>
      <c r="D1244" t="s">
        <v>6258</v>
      </c>
      <c r="E1244" t="s">
        <v>6259</v>
      </c>
      <c r="F1244" t="s">
        <v>143</v>
      </c>
      <c r="G1244">
        <v>121000</v>
      </c>
      <c r="H1244" t="s">
        <v>4180</v>
      </c>
      <c r="I1244">
        <v>17500000</v>
      </c>
      <c r="J1244" t="s">
        <v>6046</v>
      </c>
      <c r="K1244">
        <v>16100000</v>
      </c>
      <c r="L1244">
        <v>18900000</v>
      </c>
      <c r="M1244">
        <v>2</v>
      </c>
      <c r="N1244" t="s">
        <v>4333</v>
      </c>
      <c r="O1244">
        <v>60.4</v>
      </c>
      <c r="P1244" t="s">
        <v>7672</v>
      </c>
    </row>
    <row r="1245" spans="1:16" x14ac:dyDescent="0.3">
      <c r="A1245" t="s">
        <v>5632</v>
      </c>
      <c r="B1245">
        <v>2022</v>
      </c>
      <c r="C1245" t="s">
        <v>24</v>
      </c>
      <c r="D1245" t="s">
        <v>4190</v>
      </c>
      <c r="E1245" t="s">
        <v>4191</v>
      </c>
      <c r="F1245" t="s">
        <v>60</v>
      </c>
      <c r="G1245">
        <v>51922</v>
      </c>
      <c r="H1245" t="s">
        <v>4173</v>
      </c>
      <c r="I1245">
        <v>12400000</v>
      </c>
      <c r="J1245" t="s">
        <v>6046</v>
      </c>
      <c r="K1245">
        <v>12000000</v>
      </c>
      <c r="L1245">
        <v>12900000</v>
      </c>
      <c r="M1245">
        <v>36</v>
      </c>
      <c r="N1245" t="s">
        <v>4192</v>
      </c>
      <c r="O1245">
        <v>50</v>
      </c>
      <c r="P1245" t="s">
        <v>7673</v>
      </c>
    </row>
    <row r="1246" spans="1:16" x14ac:dyDescent="0.3">
      <c r="A1246" t="s">
        <v>5633</v>
      </c>
      <c r="B1246">
        <v>2019</v>
      </c>
      <c r="C1246" t="s">
        <v>24</v>
      </c>
      <c r="D1246" t="s">
        <v>4705</v>
      </c>
      <c r="E1246" t="s">
        <v>6260</v>
      </c>
      <c r="F1246" t="s">
        <v>143</v>
      </c>
      <c r="G1246">
        <v>63400</v>
      </c>
      <c r="H1246" t="s">
        <v>4180</v>
      </c>
      <c r="I1246">
        <v>11900000</v>
      </c>
      <c r="J1246" t="s">
        <v>6046</v>
      </c>
      <c r="K1246">
        <v>11100000</v>
      </c>
      <c r="L1246">
        <v>12700000</v>
      </c>
      <c r="M1246" t="s">
        <v>4175</v>
      </c>
      <c r="N1246" t="s">
        <v>4388</v>
      </c>
      <c r="O1246">
        <v>70</v>
      </c>
      <c r="P1246" t="s">
        <v>7674</v>
      </c>
    </row>
    <row r="1247" spans="1:16" x14ac:dyDescent="0.3">
      <c r="A1247" t="s">
        <v>5634</v>
      </c>
      <c r="B1247">
        <v>2019</v>
      </c>
      <c r="C1247" t="s">
        <v>6261</v>
      </c>
      <c r="D1247" t="s">
        <v>6262</v>
      </c>
      <c r="E1247" t="s">
        <v>6263</v>
      </c>
      <c r="F1247" t="s">
        <v>6264</v>
      </c>
      <c r="G1247">
        <v>62000</v>
      </c>
      <c r="H1247" t="s">
        <v>4180</v>
      </c>
      <c r="I1247">
        <v>7510000</v>
      </c>
      <c r="J1247" t="s">
        <v>6046</v>
      </c>
      <c r="K1247">
        <v>7250000</v>
      </c>
      <c r="L1247">
        <v>7770000</v>
      </c>
      <c r="M1247" t="s">
        <v>4175</v>
      </c>
      <c r="N1247" t="s">
        <v>4181</v>
      </c>
      <c r="O1247">
        <v>62.6</v>
      </c>
      <c r="P1247" t="s">
        <v>7675</v>
      </c>
    </row>
    <row r="1248" spans="1:16" x14ac:dyDescent="0.3">
      <c r="A1248" t="s">
        <v>417</v>
      </c>
      <c r="B1248">
        <v>2024</v>
      </c>
      <c r="C1248" t="s">
        <v>392</v>
      </c>
      <c r="D1248" t="s">
        <v>4243</v>
      </c>
      <c r="E1248" t="s">
        <v>4244</v>
      </c>
      <c r="F1248" t="s">
        <v>60</v>
      </c>
      <c r="G1248">
        <v>30000</v>
      </c>
      <c r="H1248" t="s">
        <v>4180</v>
      </c>
      <c r="I1248">
        <v>19100000</v>
      </c>
      <c r="J1248" t="s">
        <v>6046</v>
      </c>
      <c r="K1248">
        <v>18400000</v>
      </c>
      <c r="L1248">
        <v>19700000</v>
      </c>
      <c r="M1248">
        <v>7</v>
      </c>
      <c r="N1248" t="s">
        <v>4275</v>
      </c>
      <c r="O1248">
        <v>59.7</v>
      </c>
      <c r="P1248" t="s">
        <v>7676</v>
      </c>
    </row>
    <row r="1249" spans="1:16" x14ac:dyDescent="0.3">
      <c r="A1249" t="s">
        <v>6268</v>
      </c>
      <c r="B1249">
        <v>2024</v>
      </c>
      <c r="C1249" t="s">
        <v>4184</v>
      </c>
      <c r="D1249" t="s">
        <v>4228</v>
      </c>
      <c r="E1249" t="s">
        <v>4229</v>
      </c>
      <c r="F1249" t="s">
        <v>43</v>
      </c>
      <c r="G1249">
        <v>14000</v>
      </c>
      <c r="H1249" t="s">
        <v>4180</v>
      </c>
      <c r="I1249">
        <v>15300000</v>
      </c>
      <c r="J1249" t="s">
        <v>6046</v>
      </c>
      <c r="K1249">
        <v>14600000</v>
      </c>
      <c r="L1249">
        <v>16000000</v>
      </c>
      <c r="M1249">
        <v>4</v>
      </c>
      <c r="N1249" t="s">
        <v>4257</v>
      </c>
      <c r="O1249">
        <v>85</v>
      </c>
      <c r="P1249" t="s">
        <v>7677</v>
      </c>
    </row>
    <row r="1250" spans="1:16" x14ac:dyDescent="0.3">
      <c r="A1250" t="s">
        <v>5472</v>
      </c>
      <c r="B1250">
        <v>2024</v>
      </c>
      <c r="C1250" t="s">
        <v>4641</v>
      </c>
      <c r="D1250" t="s">
        <v>4663</v>
      </c>
      <c r="E1250" t="s">
        <v>6132</v>
      </c>
      <c r="F1250" t="s">
        <v>143</v>
      </c>
      <c r="G1250">
        <v>12881</v>
      </c>
      <c r="H1250" t="s">
        <v>4180</v>
      </c>
      <c r="I1250">
        <v>7210000</v>
      </c>
      <c r="J1250" t="s">
        <v>6046</v>
      </c>
      <c r="K1250">
        <v>6770000</v>
      </c>
      <c r="L1250">
        <v>7640000</v>
      </c>
      <c r="M1250">
        <v>4</v>
      </c>
      <c r="N1250" t="s">
        <v>7678</v>
      </c>
      <c r="O1250">
        <v>91.4</v>
      </c>
      <c r="P1250" t="s">
        <v>7679</v>
      </c>
    </row>
    <row r="1251" spans="1:16" x14ac:dyDescent="0.3">
      <c r="A1251" t="s">
        <v>6269</v>
      </c>
      <c r="B1251">
        <v>2019</v>
      </c>
      <c r="C1251" t="s">
        <v>131</v>
      </c>
      <c r="D1251" t="s">
        <v>7680</v>
      </c>
      <c r="E1251" t="s">
        <v>7681</v>
      </c>
      <c r="F1251" t="s">
        <v>173</v>
      </c>
      <c r="G1251">
        <v>94000</v>
      </c>
      <c r="H1251" t="s">
        <v>4180</v>
      </c>
      <c r="I1251">
        <v>17700000</v>
      </c>
      <c r="J1251" t="s">
        <v>6046</v>
      </c>
      <c r="K1251">
        <v>17100000</v>
      </c>
      <c r="L1251">
        <v>18300000</v>
      </c>
      <c r="M1251">
        <v>2</v>
      </c>
      <c r="N1251" t="s">
        <v>4290</v>
      </c>
      <c r="O1251">
        <v>84.6</v>
      </c>
      <c r="P1251" t="s">
        <v>7682</v>
      </c>
    </row>
    <row r="1252" spans="1:16" x14ac:dyDescent="0.3">
      <c r="A1252" t="s">
        <v>6270</v>
      </c>
      <c r="B1252">
        <v>2024</v>
      </c>
      <c r="C1252" t="s">
        <v>62</v>
      </c>
      <c r="D1252">
        <v>208</v>
      </c>
      <c r="E1252" t="s">
        <v>4254</v>
      </c>
      <c r="F1252" t="s">
        <v>43</v>
      </c>
      <c r="G1252">
        <v>30000</v>
      </c>
      <c r="H1252" t="s">
        <v>4180</v>
      </c>
      <c r="I1252">
        <v>13300000</v>
      </c>
      <c r="J1252" t="s">
        <v>6046</v>
      </c>
      <c r="K1252">
        <v>12800000</v>
      </c>
      <c r="L1252">
        <v>13700000</v>
      </c>
      <c r="M1252">
        <v>11</v>
      </c>
      <c r="N1252" t="s">
        <v>4187</v>
      </c>
      <c r="O1252">
        <v>73.7</v>
      </c>
      <c r="P1252" t="s">
        <v>7683</v>
      </c>
    </row>
    <row r="1253" spans="1:16" x14ac:dyDescent="0.3">
      <c r="A1253" t="s">
        <v>6271</v>
      </c>
      <c r="B1253">
        <v>2024</v>
      </c>
      <c r="C1253" t="s">
        <v>36</v>
      </c>
      <c r="D1253" t="s">
        <v>4372</v>
      </c>
      <c r="E1253" t="s">
        <v>5099</v>
      </c>
      <c r="F1253" t="s">
        <v>60</v>
      </c>
      <c r="G1253">
        <v>48000</v>
      </c>
      <c r="H1253" t="s">
        <v>4180</v>
      </c>
      <c r="I1253">
        <v>12000000</v>
      </c>
      <c r="J1253" t="s">
        <v>6046</v>
      </c>
      <c r="K1253">
        <v>11600000</v>
      </c>
      <c r="L1253">
        <v>12500000</v>
      </c>
      <c r="M1253">
        <v>24</v>
      </c>
      <c r="N1253" t="s">
        <v>4219</v>
      </c>
      <c r="O1253">
        <v>85.8</v>
      </c>
      <c r="P1253" t="s">
        <v>7684</v>
      </c>
    </row>
    <row r="1254" spans="1:16" x14ac:dyDescent="0.3">
      <c r="A1254" t="s">
        <v>6272</v>
      </c>
      <c r="B1254">
        <v>2022</v>
      </c>
      <c r="C1254" t="s">
        <v>92</v>
      </c>
      <c r="D1254" t="s">
        <v>4753</v>
      </c>
      <c r="E1254" t="s">
        <v>5213</v>
      </c>
      <c r="F1254" t="s">
        <v>60</v>
      </c>
      <c r="G1254">
        <v>66209</v>
      </c>
      <c r="H1254" t="s">
        <v>4180</v>
      </c>
      <c r="I1254">
        <v>9500000</v>
      </c>
      <c r="J1254" t="s">
        <v>6046</v>
      </c>
      <c r="K1254">
        <v>9100000</v>
      </c>
      <c r="L1254">
        <v>9800000</v>
      </c>
      <c r="M1254">
        <v>8</v>
      </c>
      <c r="N1254" t="s">
        <v>4417</v>
      </c>
      <c r="O1254">
        <v>92.3</v>
      </c>
      <c r="P1254" t="s">
        <v>7685</v>
      </c>
    </row>
    <row r="1255" spans="1:16" x14ac:dyDescent="0.3">
      <c r="A1255" t="s">
        <v>6273</v>
      </c>
      <c r="B1255">
        <v>2023</v>
      </c>
      <c r="C1255" t="s">
        <v>131</v>
      </c>
      <c r="D1255" t="s">
        <v>4994</v>
      </c>
      <c r="E1255" t="s">
        <v>7686</v>
      </c>
      <c r="F1255" t="s">
        <v>161</v>
      </c>
      <c r="G1255">
        <v>63400</v>
      </c>
      <c r="H1255" t="s">
        <v>4180</v>
      </c>
      <c r="I1255">
        <v>22000000</v>
      </c>
      <c r="J1255" t="s">
        <v>6046</v>
      </c>
      <c r="K1255">
        <v>21100000</v>
      </c>
      <c r="L1255">
        <v>22800000</v>
      </c>
      <c r="M1255">
        <v>4</v>
      </c>
      <c r="N1255" t="s">
        <v>4272</v>
      </c>
      <c r="O1255">
        <v>73.900000000000006</v>
      </c>
      <c r="P1255" t="s">
        <v>7687</v>
      </c>
    </row>
    <row r="1256" spans="1:16" x14ac:dyDescent="0.3">
      <c r="A1256" t="s">
        <v>6274</v>
      </c>
      <c r="B1256">
        <v>2024</v>
      </c>
      <c r="C1256" t="s">
        <v>24</v>
      </c>
      <c r="D1256" t="s">
        <v>4405</v>
      </c>
      <c r="E1256" t="s">
        <v>5643</v>
      </c>
      <c r="F1256" t="s">
        <v>143</v>
      </c>
      <c r="G1256">
        <v>33245</v>
      </c>
      <c r="H1256" t="s">
        <v>4180</v>
      </c>
      <c r="I1256">
        <v>24400000</v>
      </c>
      <c r="J1256" t="s">
        <v>6046</v>
      </c>
      <c r="K1256">
        <v>23500000</v>
      </c>
      <c r="L1256">
        <v>25300000</v>
      </c>
      <c r="M1256">
        <v>5</v>
      </c>
      <c r="N1256" t="s">
        <v>4200</v>
      </c>
      <c r="O1256">
        <v>71.900000000000006</v>
      </c>
      <c r="P1256" t="s">
        <v>7688</v>
      </c>
    </row>
    <row r="1257" spans="1:16" x14ac:dyDescent="0.3">
      <c r="A1257" t="s">
        <v>6275</v>
      </c>
      <c r="B1257">
        <v>2024</v>
      </c>
      <c r="C1257" t="s">
        <v>191</v>
      </c>
      <c r="D1257" t="s">
        <v>6224</v>
      </c>
      <c r="E1257" t="s">
        <v>7689</v>
      </c>
      <c r="F1257" t="s">
        <v>143</v>
      </c>
      <c r="G1257">
        <v>24000</v>
      </c>
      <c r="H1257" t="s">
        <v>4180</v>
      </c>
      <c r="I1257">
        <v>14400000</v>
      </c>
      <c r="J1257" t="s">
        <v>6046</v>
      </c>
      <c r="K1257">
        <v>13900000</v>
      </c>
      <c r="L1257">
        <v>14900000</v>
      </c>
      <c r="M1257">
        <v>2</v>
      </c>
      <c r="N1257" t="s">
        <v>4245</v>
      </c>
      <c r="O1257">
        <v>84.8</v>
      </c>
      <c r="P1257" t="s">
        <v>7690</v>
      </c>
    </row>
    <row r="1258" spans="1:16" x14ac:dyDescent="0.3">
      <c r="A1258" t="s">
        <v>6276</v>
      </c>
      <c r="B1258">
        <v>2019</v>
      </c>
      <c r="C1258" t="s">
        <v>250</v>
      </c>
      <c r="D1258" t="s">
        <v>6001</v>
      </c>
      <c r="E1258" t="s">
        <v>7691</v>
      </c>
      <c r="F1258" t="s">
        <v>43</v>
      </c>
      <c r="G1258">
        <v>67811</v>
      </c>
      <c r="H1258" t="s">
        <v>4180</v>
      </c>
      <c r="I1258">
        <v>18200000</v>
      </c>
      <c r="J1258" t="s">
        <v>6046</v>
      </c>
      <c r="K1258">
        <v>17500000</v>
      </c>
      <c r="L1258">
        <v>18900000</v>
      </c>
      <c r="M1258" t="s">
        <v>4175</v>
      </c>
      <c r="N1258" t="s">
        <v>4627</v>
      </c>
      <c r="O1258">
        <v>95</v>
      </c>
      <c r="P1258" t="s">
        <v>7692</v>
      </c>
    </row>
    <row r="1259" spans="1:16" x14ac:dyDescent="0.3">
      <c r="A1259" t="s">
        <v>6277</v>
      </c>
      <c r="B1259">
        <v>2022</v>
      </c>
      <c r="C1259" t="s">
        <v>85</v>
      </c>
      <c r="D1259" t="s">
        <v>7693</v>
      </c>
      <c r="E1259" t="s">
        <v>7694</v>
      </c>
      <c r="F1259" t="s">
        <v>43</v>
      </c>
      <c r="G1259">
        <v>83718</v>
      </c>
      <c r="H1259" t="s">
        <v>4180</v>
      </c>
      <c r="I1259">
        <v>7350000</v>
      </c>
      <c r="J1259" t="s">
        <v>6046</v>
      </c>
      <c r="K1259">
        <v>7030000</v>
      </c>
      <c r="L1259">
        <v>7670000</v>
      </c>
      <c r="M1259">
        <v>11</v>
      </c>
      <c r="N1259" t="s">
        <v>4275</v>
      </c>
      <c r="O1259">
        <v>71.400000000000006</v>
      </c>
      <c r="P1259" t="s">
        <v>7695</v>
      </c>
    </row>
    <row r="1260" spans="1:16" x14ac:dyDescent="0.3">
      <c r="A1260" t="s">
        <v>6278</v>
      </c>
      <c r="B1260">
        <v>2024</v>
      </c>
      <c r="C1260" t="s">
        <v>4031</v>
      </c>
      <c r="D1260" t="s">
        <v>5664</v>
      </c>
      <c r="E1260" t="s">
        <v>5665</v>
      </c>
      <c r="F1260" t="s">
        <v>173</v>
      </c>
      <c r="G1260">
        <v>33773</v>
      </c>
      <c r="H1260" t="s">
        <v>4180</v>
      </c>
      <c r="I1260">
        <v>18500000</v>
      </c>
      <c r="J1260" t="s">
        <v>6046</v>
      </c>
      <c r="K1260">
        <v>17900000</v>
      </c>
      <c r="L1260">
        <v>19200000</v>
      </c>
      <c r="M1260">
        <v>11</v>
      </c>
      <c r="N1260" t="s">
        <v>4187</v>
      </c>
      <c r="O1260">
        <v>74.099999999999994</v>
      </c>
      <c r="P1260" t="s">
        <v>7696</v>
      </c>
    </row>
    <row r="1261" spans="1:16" x14ac:dyDescent="0.3">
      <c r="A1261" t="s">
        <v>6281</v>
      </c>
      <c r="B1261">
        <v>2023</v>
      </c>
      <c r="C1261" t="s">
        <v>4496</v>
      </c>
      <c r="D1261" t="s">
        <v>7697</v>
      </c>
      <c r="E1261" t="s">
        <v>6157</v>
      </c>
      <c r="F1261" t="s">
        <v>43</v>
      </c>
      <c r="G1261">
        <v>37000</v>
      </c>
      <c r="H1261" t="s">
        <v>4180</v>
      </c>
      <c r="I1261">
        <v>29700000</v>
      </c>
      <c r="J1261" t="s">
        <v>6046</v>
      </c>
      <c r="K1261">
        <v>28700000</v>
      </c>
      <c r="L1261">
        <v>30800000</v>
      </c>
      <c r="M1261">
        <v>3</v>
      </c>
      <c r="N1261" t="s">
        <v>4342</v>
      </c>
      <c r="O1261">
        <v>72.7</v>
      </c>
      <c r="P1261" t="s">
        <v>7698</v>
      </c>
    </row>
    <row r="1262" spans="1:16" x14ac:dyDescent="0.3">
      <c r="A1262" t="s">
        <v>6279</v>
      </c>
      <c r="B1262">
        <v>2023</v>
      </c>
      <c r="C1262" t="s">
        <v>36</v>
      </c>
      <c r="D1262" t="s">
        <v>4178</v>
      </c>
      <c r="E1262" t="s">
        <v>4179</v>
      </c>
      <c r="F1262" t="s">
        <v>143</v>
      </c>
      <c r="G1262">
        <v>67000</v>
      </c>
      <c r="H1262" t="s">
        <v>4180</v>
      </c>
      <c r="I1262">
        <v>13700000</v>
      </c>
      <c r="J1262" t="s">
        <v>6046</v>
      </c>
      <c r="K1262">
        <v>13000000</v>
      </c>
      <c r="L1262">
        <v>14500000</v>
      </c>
      <c r="M1262">
        <v>31</v>
      </c>
      <c r="N1262" t="s">
        <v>4204</v>
      </c>
      <c r="O1262">
        <v>68.5</v>
      </c>
      <c r="P1262" t="s">
        <v>7699</v>
      </c>
    </row>
    <row r="1263" spans="1:16" x14ac:dyDescent="0.3">
      <c r="A1263" t="s">
        <v>6280</v>
      </c>
      <c r="B1263">
        <v>2026</v>
      </c>
      <c r="C1263" t="s">
        <v>201</v>
      </c>
      <c r="D1263" t="s">
        <v>4669</v>
      </c>
      <c r="E1263" t="s">
        <v>7700</v>
      </c>
      <c r="F1263" t="s">
        <v>4172</v>
      </c>
      <c r="G1263">
        <v>6000</v>
      </c>
      <c r="H1263" t="s">
        <v>4180</v>
      </c>
      <c r="I1263">
        <v>11300000</v>
      </c>
      <c r="J1263" t="s">
        <v>6046</v>
      </c>
      <c r="K1263">
        <v>10900000</v>
      </c>
      <c r="L1263">
        <v>11700000</v>
      </c>
      <c r="M1263">
        <v>26</v>
      </c>
      <c r="N1263" t="s">
        <v>4248</v>
      </c>
      <c r="O1263">
        <v>90.5</v>
      </c>
      <c r="P1263" t="s">
        <v>7701</v>
      </c>
    </row>
    <row r="1264" spans="1:16" x14ac:dyDescent="0.3">
      <c r="A1264" t="s">
        <v>5301</v>
      </c>
      <c r="B1264">
        <v>2024</v>
      </c>
      <c r="C1264" t="s">
        <v>4184</v>
      </c>
      <c r="D1264" t="s">
        <v>4442</v>
      </c>
      <c r="E1264" t="s">
        <v>7702</v>
      </c>
      <c r="F1264" t="s">
        <v>43</v>
      </c>
      <c r="G1264">
        <v>43000</v>
      </c>
      <c r="H1264" t="s">
        <v>4180</v>
      </c>
      <c r="I1264">
        <v>21700000</v>
      </c>
      <c r="J1264" t="s">
        <v>6046</v>
      </c>
      <c r="K1264">
        <v>20900000</v>
      </c>
      <c r="L1264">
        <v>22500000</v>
      </c>
      <c r="M1264">
        <v>5</v>
      </c>
      <c r="N1264" t="s">
        <v>4260</v>
      </c>
      <c r="O1264">
        <v>74.900000000000006</v>
      </c>
      <c r="P1264" t="s">
        <v>7703</v>
      </c>
    </row>
    <row r="1265" spans="1:16" x14ac:dyDescent="0.3">
      <c r="A1265" t="s">
        <v>1905</v>
      </c>
      <c r="B1265">
        <v>2021</v>
      </c>
      <c r="C1265" t="s">
        <v>137</v>
      </c>
      <c r="D1265" t="s">
        <v>4591</v>
      </c>
      <c r="E1265" t="s">
        <v>4750</v>
      </c>
      <c r="F1265" t="s">
        <v>60</v>
      </c>
      <c r="G1265">
        <v>89000</v>
      </c>
      <c r="H1265" t="s">
        <v>4180</v>
      </c>
      <c r="I1265">
        <v>10900000</v>
      </c>
      <c r="J1265" t="s">
        <v>6046</v>
      </c>
      <c r="K1265">
        <v>10500000</v>
      </c>
      <c r="L1265">
        <v>11300000</v>
      </c>
      <c r="M1265">
        <v>18</v>
      </c>
      <c r="N1265" t="s">
        <v>4275</v>
      </c>
      <c r="O1265">
        <v>95</v>
      </c>
      <c r="P1265" t="s">
        <v>7704</v>
      </c>
    </row>
    <row r="1266" spans="1:16" x14ac:dyDescent="0.3">
      <c r="A1266" t="s">
        <v>6282</v>
      </c>
      <c r="B1266">
        <v>2021</v>
      </c>
      <c r="C1266" t="s">
        <v>250</v>
      </c>
      <c r="D1266" t="s">
        <v>7705</v>
      </c>
      <c r="E1266" t="s">
        <v>7706</v>
      </c>
      <c r="F1266" t="s">
        <v>43</v>
      </c>
      <c r="G1266">
        <v>78000</v>
      </c>
      <c r="H1266" t="s">
        <v>4180</v>
      </c>
      <c r="I1266">
        <v>13700000</v>
      </c>
      <c r="J1266" t="s">
        <v>6046</v>
      </c>
      <c r="K1266">
        <v>12900000</v>
      </c>
      <c r="L1266">
        <v>14500000</v>
      </c>
      <c r="M1266">
        <v>4</v>
      </c>
      <c r="N1266" t="s">
        <v>4219</v>
      </c>
      <c r="O1266">
        <v>95</v>
      </c>
      <c r="P1266" t="s">
        <v>7707</v>
      </c>
    </row>
    <row r="1267" spans="1:16" x14ac:dyDescent="0.3">
      <c r="A1267" t="s">
        <v>5939</v>
      </c>
      <c r="B1267">
        <v>2024</v>
      </c>
      <c r="C1267" t="s">
        <v>4184</v>
      </c>
      <c r="D1267" t="s">
        <v>5940</v>
      </c>
      <c r="E1267" t="s">
        <v>7708</v>
      </c>
      <c r="F1267" t="s">
        <v>143</v>
      </c>
      <c r="G1267">
        <v>87000</v>
      </c>
      <c r="H1267" t="s">
        <v>4173</v>
      </c>
      <c r="I1267">
        <v>15100000</v>
      </c>
      <c r="J1267" t="s">
        <v>6046</v>
      </c>
      <c r="K1267">
        <v>14500000</v>
      </c>
      <c r="L1267">
        <v>15600000</v>
      </c>
      <c r="M1267">
        <v>6</v>
      </c>
      <c r="N1267" t="s">
        <v>4342</v>
      </c>
      <c r="O1267">
        <v>91.6</v>
      </c>
      <c r="P1267" t="s">
        <v>7709</v>
      </c>
    </row>
    <row r="1268" spans="1:16" x14ac:dyDescent="0.3">
      <c r="A1268" t="s">
        <v>5303</v>
      </c>
      <c r="B1268">
        <v>2023</v>
      </c>
      <c r="C1268" t="s">
        <v>62</v>
      </c>
      <c r="D1268" t="s">
        <v>4232</v>
      </c>
      <c r="E1268" t="s">
        <v>5840</v>
      </c>
      <c r="F1268" t="s">
        <v>143</v>
      </c>
      <c r="G1268">
        <v>13200</v>
      </c>
      <c r="H1268" t="s">
        <v>4180</v>
      </c>
      <c r="I1268">
        <v>14300000</v>
      </c>
      <c r="J1268" t="s">
        <v>6046</v>
      </c>
      <c r="K1268">
        <v>13100000</v>
      </c>
      <c r="L1268">
        <v>15400000</v>
      </c>
      <c r="M1268">
        <v>2</v>
      </c>
      <c r="N1268" t="s">
        <v>4192</v>
      </c>
      <c r="O1268">
        <v>67.900000000000006</v>
      </c>
      <c r="P1268" t="s">
        <v>7710</v>
      </c>
    </row>
    <row r="1269" spans="1:16" x14ac:dyDescent="0.3">
      <c r="A1269" t="s">
        <v>6286</v>
      </c>
      <c r="B1269">
        <v>2021</v>
      </c>
      <c r="C1269" t="s">
        <v>191</v>
      </c>
      <c r="D1269" t="s">
        <v>5698</v>
      </c>
      <c r="E1269" t="s">
        <v>5699</v>
      </c>
      <c r="F1269" t="s">
        <v>161</v>
      </c>
      <c r="G1269">
        <v>50000</v>
      </c>
      <c r="H1269" t="s">
        <v>4173</v>
      </c>
      <c r="I1269">
        <v>14100000</v>
      </c>
      <c r="J1269" t="s">
        <v>6046</v>
      </c>
      <c r="K1269">
        <v>13600000</v>
      </c>
      <c r="L1269">
        <v>14600000</v>
      </c>
      <c r="M1269">
        <v>6</v>
      </c>
      <c r="N1269" t="s">
        <v>4280</v>
      </c>
      <c r="O1269">
        <v>74.2</v>
      </c>
      <c r="P1269" t="s">
        <v>7711</v>
      </c>
    </row>
    <row r="1270" spans="1:16" x14ac:dyDescent="0.3">
      <c r="A1270" t="s">
        <v>6287</v>
      </c>
      <c r="B1270">
        <v>2026</v>
      </c>
      <c r="C1270" t="s">
        <v>45</v>
      </c>
      <c r="D1270" t="s">
        <v>4886</v>
      </c>
      <c r="E1270" t="s">
        <v>4887</v>
      </c>
      <c r="F1270" t="s">
        <v>4172</v>
      </c>
      <c r="G1270">
        <v>6400</v>
      </c>
      <c r="H1270" t="s">
        <v>4180</v>
      </c>
      <c r="I1270">
        <v>22800000</v>
      </c>
      <c r="J1270" t="s">
        <v>6046</v>
      </c>
      <c r="K1270">
        <v>22000000</v>
      </c>
      <c r="L1270">
        <v>23500000</v>
      </c>
      <c r="M1270" t="s">
        <v>4175</v>
      </c>
      <c r="N1270" t="s">
        <v>5850</v>
      </c>
      <c r="O1270">
        <v>90.6</v>
      </c>
      <c r="P1270" t="s">
        <v>7712</v>
      </c>
    </row>
    <row r="1271" spans="1:16" x14ac:dyDescent="0.3">
      <c r="A1271" t="s">
        <v>6288</v>
      </c>
      <c r="B1271">
        <v>2019</v>
      </c>
      <c r="C1271" t="s">
        <v>250</v>
      </c>
      <c r="D1271" t="s">
        <v>4962</v>
      </c>
      <c r="E1271" t="s">
        <v>4655</v>
      </c>
      <c r="F1271" t="s">
        <v>143</v>
      </c>
      <c r="G1271">
        <v>62500</v>
      </c>
      <c r="H1271" t="s">
        <v>4173</v>
      </c>
      <c r="I1271">
        <v>16000000</v>
      </c>
      <c r="J1271" t="s">
        <v>6046</v>
      </c>
      <c r="K1271">
        <v>15400000</v>
      </c>
      <c r="L1271">
        <v>16500000</v>
      </c>
      <c r="M1271">
        <v>9</v>
      </c>
      <c r="N1271" t="s">
        <v>4213</v>
      </c>
      <c r="O1271">
        <v>95</v>
      </c>
      <c r="P1271" t="s">
        <v>7713</v>
      </c>
    </row>
    <row r="1272" spans="1:16" x14ac:dyDescent="0.3">
      <c r="A1272" t="s">
        <v>469</v>
      </c>
      <c r="B1272">
        <v>2024</v>
      </c>
      <c r="C1272" t="s">
        <v>62</v>
      </c>
      <c r="D1272">
        <v>2008</v>
      </c>
      <c r="E1272" t="s">
        <v>7714</v>
      </c>
      <c r="F1272" t="s">
        <v>143</v>
      </c>
      <c r="G1272">
        <v>15500</v>
      </c>
      <c r="H1272" t="s">
        <v>4180</v>
      </c>
      <c r="I1272">
        <v>17300000</v>
      </c>
      <c r="J1272" t="s">
        <v>6046</v>
      </c>
      <c r="K1272">
        <v>16700000</v>
      </c>
      <c r="L1272">
        <v>17900000</v>
      </c>
      <c r="M1272">
        <v>23</v>
      </c>
      <c r="N1272" t="s">
        <v>4260</v>
      </c>
      <c r="O1272">
        <v>73</v>
      </c>
      <c r="P1272" t="s">
        <v>7715</v>
      </c>
    </row>
    <row r="1273" spans="1:16" x14ac:dyDescent="0.3">
      <c r="A1273" t="s">
        <v>6289</v>
      </c>
      <c r="B1273">
        <v>2021</v>
      </c>
      <c r="C1273" t="s">
        <v>92</v>
      </c>
      <c r="D1273" t="s">
        <v>4910</v>
      </c>
      <c r="E1273" t="s">
        <v>7716</v>
      </c>
      <c r="F1273" t="s">
        <v>43</v>
      </c>
      <c r="G1273">
        <v>91845</v>
      </c>
      <c r="H1273" t="s">
        <v>4173</v>
      </c>
      <c r="I1273">
        <v>6470000</v>
      </c>
      <c r="J1273" t="s">
        <v>6046</v>
      </c>
      <c r="K1273">
        <v>6220000</v>
      </c>
      <c r="L1273">
        <v>6710000</v>
      </c>
      <c r="M1273">
        <v>43</v>
      </c>
      <c r="N1273" t="s">
        <v>4425</v>
      </c>
      <c r="O1273">
        <v>95</v>
      </c>
      <c r="P1273" t="s">
        <v>7717</v>
      </c>
    </row>
    <row r="1274" spans="1:16" x14ac:dyDescent="0.3">
      <c r="A1274" t="s">
        <v>6290</v>
      </c>
      <c r="B1274">
        <v>2022</v>
      </c>
      <c r="C1274" t="s">
        <v>137</v>
      </c>
      <c r="D1274" t="s">
        <v>4437</v>
      </c>
      <c r="E1274" t="s">
        <v>4651</v>
      </c>
      <c r="F1274" t="s">
        <v>43</v>
      </c>
      <c r="G1274">
        <v>15648</v>
      </c>
      <c r="H1274" t="s">
        <v>4173</v>
      </c>
      <c r="I1274">
        <v>10400000</v>
      </c>
      <c r="J1274" t="s">
        <v>6046</v>
      </c>
      <c r="K1274">
        <v>10100000</v>
      </c>
      <c r="L1274">
        <v>10800000</v>
      </c>
      <c r="M1274">
        <v>17</v>
      </c>
      <c r="N1274" t="s">
        <v>4219</v>
      </c>
      <c r="O1274">
        <v>95</v>
      </c>
      <c r="P1274" t="s">
        <v>7718</v>
      </c>
    </row>
    <row r="1275" spans="1:16" x14ac:dyDescent="0.3">
      <c r="A1275" t="s">
        <v>4070</v>
      </c>
      <c r="B1275">
        <v>2023</v>
      </c>
      <c r="C1275" t="s">
        <v>24</v>
      </c>
      <c r="D1275" t="s">
        <v>4572</v>
      </c>
      <c r="E1275" t="s">
        <v>4573</v>
      </c>
      <c r="F1275" t="s">
        <v>94</v>
      </c>
      <c r="G1275">
        <v>114000</v>
      </c>
      <c r="H1275" t="s">
        <v>4180</v>
      </c>
      <c r="I1275">
        <v>33500000</v>
      </c>
      <c r="J1275" t="s">
        <v>6046</v>
      </c>
      <c r="K1275">
        <v>32200000</v>
      </c>
      <c r="L1275">
        <v>34900000</v>
      </c>
      <c r="M1275">
        <v>12</v>
      </c>
      <c r="N1275" t="s">
        <v>5645</v>
      </c>
      <c r="O1275">
        <v>68</v>
      </c>
      <c r="P1275" t="s">
        <v>7719</v>
      </c>
    </row>
    <row r="1276" spans="1:16" x14ac:dyDescent="0.3">
      <c r="A1276" t="s">
        <v>4172</v>
      </c>
      <c r="B1276">
        <v>2025</v>
      </c>
      <c r="C1276" t="s">
        <v>188</v>
      </c>
      <c r="D1276" t="s">
        <v>5856</v>
      </c>
      <c r="E1276" t="s">
        <v>7720</v>
      </c>
      <c r="F1276" t="s">
        <v>4172</v>
      </c>
      <c r="G1276">
        <v>14600</v>
      </c>
      <c r="H1276" t="s">
        <v>4180</v>
      </c>
      <c r="I1276">
        <v>11000000</v>
      </c>
      <c r="J1276" t="s">
        <v>6046</v>
      </c>
      <c r="K1276">
        <v>10600000</v>
      </c>
      <c r="L1276">
        <v>11300000</v>
      </c>
      <c r="M1276" t="s">
        <v>4175</v>
      </c>
      <c r="N1276" t="s">
        <v>4219</v>
      </c>
      <c r="O1276">
        <v>88.1</v>
      </c>
      <c r="P1276" t="s">
        <v>7721</v>
      </c>
    </row>
    <row r="1277" spans="1:16" x14ac:dyDescent="0.3">
      <c r="A1277" t="s">
        <v>6292</v>
      </c>
      <c r="B1277">
        <v>2024</v>
      </c>
      <c r="C1277" t="s">
        <v>191</v>
      </c>
      <c r="D1277" t="s">
        <v>5698</v>
      </c>
      <c r="E1277" t="s">
        <v>7722</v>
      </c>
      <c r="F1277" t="s">
        <v>161</v>
      </c>
      <c r="G1277">
        <v>15000</v>
      </c>
      <c r="H1277" t="s">
        <v>4180</v>
      </c>
      <c r="I1277">
        <v>20500000</v>
      </c>
      <c r="J1277" t="s">
        <v>6046</v>
      </c>
      <c r="K1277">
        <v>19800000</v>
      </c>
      <c r="L1277">
        <v>21100000</v>
      </c>
      <c r="M1277">
        <v>3</v>
      </c>
      <c r="N1277" t="s">
        <v>4700</v>
      </c>
      <c r="O1277">
        <v>87.3</v>
      </c>
      <c r="P1277" t="s">
        <v>7723</v>
      </c>
    </row>
    <row r="1278" spans="1:16" x14ac:dyDescent="0.3">
      <c r="A1278" t="s">
        <v>5501</v>
      </c>
      <c r="B1278">
        <v>2022</v>
      </c>
      <c r="C1278" t="s">
        <v>62</v>
      </c>
      <c r="D1278" t="s">
        <v>4446</v>
      </c>
      <c r="E1278" t="s">
        <v>6925</v>
      </c>
      <c r="F1278" t="s">
        <v>43</v>
      </c>
      <c r="G1278">
        <v>63000</v>
      </c>
      <c r="H1278" t="s">
        <v>4180</v>
      </c>
      <c r="I1278">
        <v>13100000</v>
      </c>
      <c r="J1278" t="s">
        <v>6046</v>
      </c>
      <c r="K1278">
        <v>12200000</v>
      </c>
      <c r="L1278">
        <v>14000000</v>
      </c>
      <c r="M1278">
        <v>25</v>
      </c>
      <c r="N1278" t="s">
        <v>4192</v>
      </c>
      <c r="O1278">
        <v>72</v>
      </c>
      <c r="P1278" t="s">
        <v>7724</v>
      </c>
    </row>
    <row r="1279" spans="1:16" x14ac:dyDescent="0.3">
      <c r="A1279" t="s">
        <v>5307</v>
      </c>
      <c r="B1279">
        <v>2025</v>
      </c>
      <c r="C1279" t="s">
        <v>163</v>
      </c>
      <c r="D1279">
        <v>7</v>
      </c>
      <c r="E1279" t="s">
        <v>4277</v>
      </c>
      <c r="F1279" t="s">
        <v>4172</v>
      </c>
      <c r="G1279">
        <v>7500</v>
      </c>
      <c r="H1279" t="s">
        <v>4180</v>
      </c>
      <c r="I1279">
        <v>18400000</v>
      </c>
      <c r="J1279" t="s">
        <v>6046</v>
      </c>
      <c r="K1279">
        <v>17700000</v>
      </c>
      <c r="L1279">
        <v>19000000</v>
      </c>
      <c r="M1279">
        <v>7</v>
      </c>
      <c r="N1279" t="s">
        <v>4257</v>
      </c>
      <c r="O1279">
        <v>93.6</v>
      </c>
      <c r="P1279" t="s">
        <v>7725</v>
      </c>
    </row>
    <row r="1280" spans="1:16" x14ac:dyDescent="0.3">
      <c r="A1280" t="s">
        <v>6293</v>
      </c>
      <c r="B1280">
        <v>2023</v>
      </c>
      <c r="C1280" t="s">
        <v>5327</v>
      </c>
      <c r="D1280" t="s">
        <v>6036</v>
      </c>
      <c r="E1280" t="s">
        <v>6037</v>
      </c>
      <c r="F1280" t="s">
        <v>173</v>
      </c>
      <c r="G1280">
        <v>10100</v>
      </c>
      <c r="H1280" t="s">
        <v>4180</v>
      </c>
      <c r="I1280">
        <v>11900000</v>
      </c>
      <c r="J1280" t="s">
        <v>6046</v>
      </c>
      <c r="K1280">
        <v>11500000</v>
      </c>
      <c r="L1280">
        <v>12300000</v>
      </c>
      <c r="M1280">
        <v>5</v>
      </c>
      <c r="N1280" t="s">
        <v>4248</v>
      </c>
      <c r="O1280">
        <v>76.8</v>
      </c>
      <c r="P1280" t="s">
        <v>7726</v>
      </c>
    </row>
    <row r="1281" spans="1:16" x14ac:dyDescent="0.3">
      <c r="A1281" t="s">
        <v>208</v>
      </c>
      <c r="B1281">
        <v>2015</v>
      </c>
      <c r="C1281" t="s">
        <v>137</v>
      </c>
      <c r="D1281" t="s">
        <v>6044</v>
      </c>
      <c r="E1281" t="s">
        <v>6045</v>
      </c>
      <c r="F1281" t="s">
        <v>43</v>
      </c>
      <c r="G1281">
        <v>96000</v>
      </c>
      <c r="H1281" t="s">
        <v>4173</v>
      </c>
      <c r="I1281">
        <v>8700000</v>
      </c>
      <c r="J1281" t="s">
        <v>6046</v>
      </c>
      <c r="K1281">
        <v>8400000</v>
      </c>
      <c r="L1281">
        <v>9100000</v>
      </c>
      <c r="M1281">
        <v>2</v>
      </c>
      <c r="N1281" t="s">
        <v>4649</v>
      </c>
      <c r="O1281">
        <v>65.2</v>
      </c>
      <c r="P1281" t="s">
        <v>7727</v>
      </c>
    </row>
    <row r="1282" spans="1:16" x14ac:dyDescent="0.3">
      <c r="A1282" t="s">
        <v>7728</v>
      </c>
      <c r="B1282">
        <v>2021</v>
      </c>
      <c r="C1282" t="s">
        <v>250</v>
      </c>
      <c r="D1282" t="s">
        <v>7729</v>
      </c>
      <c r="E1282" t="s">
        <v>7730</v>
      </c>
      <c r="F1282" t="s">
        <v>43</v>
      </c>
      <c r="G1282">
        <v>77874</v>
      </c>
      <c r="H1282" t="s">
        <v>4173</v>
      </c>
      <c r="I1282">
        <v>23300000</v>
      </c>
      <c r="J1282" t="s">
        <v>6046</v>
      </c>
      <c r="K1282">
        <v>22500000</v>
      </c>
      <c r="L1282">
        <v>24200000</v>
      </c>
      <c r="M1282">
        <v>3</v>
      </c>
      <c r="N1282" t="s">
        <v>4263</v>
      </c>
      <c r="O1282">
        <v>78.2</v>
      </c>
      <c r="P1282" t="s">
        <v>7731</v>
      </c>
    </row>
    <row r="1283" spans="1:16" x14ac:dyDescent="0.3">
      <c r="A1283" t="s">
        <v>6296</v>
      </c>
      <c r="B1283">
        <v>2020</v>
      </c>
      <c r="C1283" t="s">
        <v>85</v>
      </c>
      <c r="D1283" t="s">
        <v>7732</v>
      </c>
      <c r="E1283" t="s">
        <v>7733</v>
      </c>
      <c r="F1283" t="s">
        <v>161</v>
      </c>
      <c r="G1283">
        <v>63906</v>
      </c>
      <c r="H1283" t="s">
        <v>4180</v>
      </c>
      <c r="I1283">
        <v>12600000</v>
      </c>
      <c r="J1283" t="s">
        <v>6046</v>
      </c>
      <c r="K1283">
        <v>12100000</v>
      </c>
      <c r="L1283">
        <v>13000000</v>
      </c>
      <c r="M1283">
        <v>2</v>
      </c>
      <c r="N1283" t="s">
        <v>4187</v>
      </c>
      <c r="O1283">
        <v>81.900000000000006</v>
      </c>
      <c r="P1283" t="s">
        <v>7734</v>
      </c>
    </row>
    <row r="1284" spans="1:16" x14ac:dyDescent="0.3">
      <c r="A1284" t="s">
        <v>6294</v>
      </c>
      <c r="B1284">
        <v>2023</v>
      </c>
      <c r="C1284" t="s">
        <v>62</v>
      </c>
      <c r="D1284" t="s">
        <v>4207</v>
      </c>
      <c r="E1284" t="s">
        <v>4387</v>
      </c>
      <c r="F1284" t="s">
        <v>43</v>
      </c>
      <c r="G1284">
        <v>63000</v>
      </c>
      <c r="H1284" t="s">
        <v>4180</v>
      </c>
      <c r="I1284">
        <v>17700000</v>
      </c>
      <c r="J1284" t="s">
        <v>6046</v>
      </c>
      <c r="K1284">
        <v>17100000</v>
      </c>
      <c r="L1284">
        <v>18400000</v>
      </c>
      <c r="M1284">
        <v>20</v>
      </c>
      <c r="N1284" t="s">
        <v>4290</v>
      </c>
      <c r="O1284">
        <v>69.7</v>
      </c>
      <c r="P1284" t="s">
        <v>7735</v>
      </c>
    </row>
    <row r="1285" spans="1:16" x14ac:dyDescent="0.3">
      <c r="A1285" t="s">
        <v>6295</v>
      </c>
      <c r="B1285">
        <v>2019</v>
      </c>
      <c r="C1285" t="s">
        <v>4184</v>
      </c>
      <c r="D1285" t="s">
        <v>6115</v>
      </c>
      <c r="E1285" t="s">
        <v>7736</v>
      </c>
      <c r="F1285" t="s">
        <v>143</v>
      </c>
      <c r="G1285">
        <v>79000</v>
      </c>
      <c r="H1285" t="s">
        <v>4180</v>
      </c>
      <c r="I1285">
        <v>9600000</v>
      </c>
      <c r="J1285" t="s">
        <v>6046</v>
      </c>
      <c r="K1285">
        <v>9100000</v>
      </c>
      <c r="L1285">
        <v>10000000</v>
      </c>
      <c r="M1285">
        <v>5</v>
      </c>
      <c r="N1285" t="s">
        <v>4382</v>
      </c>
      <c r="O1285">
        <v>85.8</v>
      </c>
      <c r="P1285" t="s">
        <v>7737</v>
      </c>
    </row>
    <row r="1286" spans="1:16" x14ac:dyDescent="0.3">
      <c r="A1286" t="s">
        <v>6296</v>
      </c>
      <c r="B1286">
        <v>2020</v>
      </c>
      <c r="C1286" t="s">
        <v>85</v>
      </c>
      <c r="D1286" t="s">
        <v>7732</v>
      </c>
      <c r="E1286" t="s">
        <v>7738</v>
      </c>
      <c r="F1286" t="s">
        <v>161</v>
      </c>
      <c r="G1286">
        <v>63906</v>
      </c>
      <c r="H1286" t="s">
        <v>4180</v>
      </c>
      <c r="I1286">
        <v>12000000</v>
      </c>
      <c r="J1286" t="s">
        <v>6046</v>
      </c>
      <c r="K1286">
        <v>11600000</v>
      </c>
      <c r="L1286">
        <v>12400000</v>
      </c>
      <c r="M1286">
        <v>11</v>
      </c>
      <c r="N1286" t="s">
        <v>4187</v>
      </c>
      <c r="O1286">
        <v>91</v>
      </c>
      <c r="P1286" t="s">
        <v>7739</v>
      </c>
    </row>
    <row r="1287" spans="1:16" x14ac:dyDescent="0.3">
      <c r="A1287" t="s">
        <v>6297</v>
      </c>
      <c r="B1287">
        <v>2019</v>
      </c>
      <c r="C1287" t="s">
        <v>4641</v>
      </c>
      <c r="D1287" t="s">
        <v>7740</v>
      </c>
      <c r="E1287" t="s">
        <v>7741</v>
      </c>
      <c r="F1287" t="s">
        <v>94</v>
      </c>
      <c r="G1287">
        <v>63101</v>
      </c>
      <c r="H1287" t="s">
        <v>4173</v>
      </c>
      <c r="I1287">
        <v>12200000</v>
      </c>
      <c r="J1287" t="s">
        <v>6046</v>
      </c>
      <c r="K1287">
        <v>11600000</v>
      </c>
      <c r="L1287">
        <v>12800000</v>
      </c>
      <c r="M1287">
        <v>3</v>
      </c>
      <c r="N1287" t="s">
        <v>4187</v>
      </c>
      <c r="O1287">
        <v>95</v>
      </c>
      <c r="P1287" t="s">
        <v>7742</v>
      </c>
    </row>
    <row r="1288" spans="1:16" x14ac:dyDescent="0.3">
      <c r="A1288" t="s">
        <v>6298</v>
      </c>
      <c r="B1288">
        <v>2021</v>
      </c>
      <c r="C1288" t="s">
        <v>6192</v>
      </c>
      <c r="D1288" t="s">
        <v>7161</v>
      </c>
      <c r="E1288" t="s">
        <v>7162</v>
      </c>
      <c r="F1288" t="s">
        <v>161</v>
      </c>
      <c r="G1288">
        <v>72000</v>
      </c>
      <c r="H1288" t="s">
        <v>4180</v>
      </c>
      <c r="I1288">
        <v>13200000</v>
      </c>
      <c r="J1288" t="s">
        <v>6046</v>
      </c>
      <c r="K1288">
        <v>12500000</v>
      </c>
      <c r="L1288">
        <v>13900000</v>
      </c>
      <c r="M1288" t="s">
        <v>4175</v>
      </c>
      <c r="N1288" t="s">
        <v>4226</v>
      </c>
      <c r="O1288">
        <v>74.2</v>
      </c>
      <c r="P1288" t="s">
        <v>7743</v>
      </c>
    </row>
    <row r="1289" spans="1:16" x14ac:dyDescent="0.3">
      <c r="A1289" t="s">
        <v>6299</v>
      </c>
      <c r="B1289">
        <v>2025</v>
      </c>
      <c r="C1289" t="s">
        <v>154</v>
      </c>
      <c r="D1289" t="s">
        <v>4170</v>
      </c>
      <c r="E1289" t="s">
        <v>7145</v>
      </c>
      <c r="F1289" t="s">
        <v>4172</v>
      </c>
      <c r="G1289">
        <v>3500</v>
      </c>
      <c r="H1289" t="s">
        <v>4180</v>
      </c>
      <c r="I1289">
        <v>16400000</v>
      </c>
      <c r="J1289" t="s">
        <v>6046</v>
      </c>
      <c r="K1289">
        <v>15800000</v>
      </c>
      <c r="L1289">
        <v>16900000</v>
      </c>
      <c r="M1289" t="s">
        <v>4175</v>
      </c>
      <c r="N1289" t="s">
        <v>4417</v>
      </c>
      <c r="O1289">
        <v>75.099999999999994</v>
      </c>
      <c r="P1289" t="s">
        <v>7744</v>
      </c>
    </row>
    <row r="1290" spans="1:16" x14ac:dyDescent="0.3">
      <c r="A1290" t="s">
        <v>6300</v>
      </c>
      <c r="B1290">
        <v>2019</v>
      </c>
      <c r="C1290" t="s">
        <v>24</v>
      </c>
      <c r="D1290" t="s">
        <v>4393</v>
      </c>
      <c r="E1290" t="s">
        <v>7745</v>
      </c>
      <c r="F1290" t="s">
        <v>43</v>
      </c>
      <c r="G1290">
        <v>82585</v>
      </c>
      <c r="H1290" t="s">
        <v>4180</v>
      </c>
      <c r="I1290">
        <v>8800000</v>
      </c>
      <c r="J1290" t="s">
        <v>6046</v>
      </c>
      <c r="K1290">
        <v>8500000</v>
      </c>
      <c r="L1290">
        <v>9100000</v>
      </c>
      <c r="M1290">
        <v>9</v>
      </c>
      <c r="N1290" t="s">
        <v>4219</v>
      </c>
      <c r="O1290">
        <v>75.900000000000006</v>
      </c>
      <c r="P1290" t="s">
        <v>7746</v>
      </c>
    </row>
    <row r="1291" spans="1:16" x14ac:dyDescent="0.3">
      <c r="A1291" t="s">
        <v>6301</v>
      </c>
      <c r="B1291">
        <v>2019</v>
      </c>
      <c r="C1291" t="s">
        <v>41</v>
      </c>
      <c r="D1291" t="s">
        <v>6245</v>
      </c>
      <c r="E1291" t="s">
        <v>7747</v>
      </c>
      <c r="F1291" t="s">
        <v>4789</v>
      </c>
      <c r="G1291">
        <v>86000</v>
      </c>
      <c r="H1291" t="s">
        <v>4180</v>
      </c>
      <c r="I1291">
        <v>6780000</v>
      </c>
      <c r="J1291" t="s">
        <v>6046</v>
      </c>
      <c r="K1291">
        <v>6490000</v>
      </c>
      <c r="L1291">
        <v>7070000</v>
      </c>
      <c r="M1291">
        <v>4</v>
      </c>
      <c r="N1291" t="s">
        <v>4176</v>
      </c>
      <c r="O1291">
        <v>93</v>
      </c>
      <c r="P1291" t="s">
        <v>7748</v>
      </c>
    </row>
    <row r="1292" spans="1:16" x14ac:dyDescent="0.3">
      <c r="A1292" t="s">
        <v>5411</v>
      </c>
      <c r="B1292">
        <v>2026</v>
      </c>
      <c r="C1292" t="s">
        <v>201</v>
      </c>
      <c r="D1292" t="s">
        <v>4669</v>
      </c>
      <c r="E1292" t="s">
        <v>4740</v>
      </c>
      <c r="F1292" t="s">
        <v>4172</v>
      </c>
      <c r="G1292">
        <v>3800</v>
      </c>
      <c r="H1292" t="s">
        <v>4180</v>
      </c>
      <c r="I1292">
        <v>14700000</v>
      </c>
      <c r="J1292" t="s">
        <v>6046</v>
      </c>
      <c r="K1292">
        <v>14200000</v>
      </c>
      <c r="L1292">
        <v>15300000</v>
      </c>
      <c r="M1292">
        <v>9</v>
      </c>
      <c r="N1292" t="s">
        <v>4388</v>
      </c>
      <c r="O1292">
        <v>86.5</v>
      </c>
      <c r="P1292" t="s">
        <v>8479</v>
      </c>
    </row>
    <row r="1293" spans="1:16" x14ac:dyDescent="0.3">
      <c r="A1293" t="s">
        <v>6266</v>
      </c>
      <c r="B1293">
        <v>2023</v>
      </c>
      <c r="C1293" t="s">
        <v>24</v>
      </c>
      <c r="D1293" t="s">
        <v>4572</v>
      </c>
      <c r="E1293" t="s">
        <v>6267</v>
      </c>
      <c r="F1293" t="s">
        <v>43</v>
      </c>
      <c r="G1293">
        <v>46000</v>
      </c>
      <c r="H1293" t="s">
        <v>5853</v>
      </c>
      <c r="I1293">
        <v>25100000</v>
      </c>
      <c r="J1293" t="s">
        <v>6046</v>
      </c>
      <c r="K1293">
        <v>23700000</v>
      </c>
      <c r="L1293">
        <v>26400000</v>
      </c>
      <c r="M1293">
        <v>13</v>
      </c>
      <c r="N1293" t="s">
        <v>4347</v>
      </c>
      <c r="O1293">
        <v>70.599999999999994</v>
      </c>
      <c r="P1293" t="s">
        <v>8487</v>
      </c>
    </row>
    <row r="1294" spans="1:16" x14ac:dyDescent="0.3">
      <c r="A1294" t="s">
        <v>6273</v>
      </c>
      <c r="B1294">
        <v>2023</v>
      </c>
      <c r="C1294" t="s">
        <v>131</v>
      </c>
      <c r="D1294" t="s">
        <v>4994</v>
      </c>
      <c r="E1294" t="s">
        <v>7634</v>
      </c>
      <c r="F1294" t="s">
        <v>161</v>
      </c>
      <c r="G1294">
        <v>63400</v>
      </c>
      <c r="H1294" t="s">
        <v>4180</v>
      </c>
      <c r="I1294">
        <v>21700000</v>
      </c>
      <c r="J1294" t="s">
        <v>6046</v>
      </c>
      <c r="K1294">
        <v>20900000</v>
      </c>
      <c r="L1294">
        <v>22500000</v>
      </c>
      <c r="M1294">
        <v>3</v>
      </c>
      <c r="N1294" t="s">
        <v>4272</v>
      </c>
      <c r="O1294">
        <v>78.099999999999994</v>
      </c>
      <c r="P1294" t="s">
        <v>8488</v>
      </c>
    </row>
    <row r="1295" spans="1:16" x14ac:dyDescent="0.3">
      <c r="A1295" t="s">
        <v>6273</v>
      </c>
      <c r="B1295">
        <v>2023</v>
      </c>
      <c r="C1295" t="s">
        <v>131</v>
      </c>
      <c r="D1295" t="s">
        <v>4994</v>
      </c>
      <c r="E1295" t="s">
        <v>7634</v>
      </c>
      <c r="F1295" t="s">
        <v>161</v>
      </c>
      <c r="G1295">
        <v>63400</v>
      </c>
      <c r="H1295" t="s">
        <v>4180</v>
      </c>
      <c r="I1295">
        <v>21700000</v>
      </c>
      <c r="J1295" t="s">
        <v>6046</v>
      </c>
      <c r="K1295">
        <v>20900000</v>
      </c>
      <c r="L1295">
        <v>22500000</v>
      </c>
      <c r="M1295">
        <v>3</v>
      </c>
      <c r="N1295" t="s">
        <v>4272</v>
      </c>
      <c r="O1295">
        <v>78.099999999999994</v>
      </c>
      <c r="P1295" t="s">
        <v>8489</v>
      </c>
    </row>
    <row r="1296" spans="1:16" x14ac:dyDescent="0.3">
      <c r="A1296" t="s">
        <v>6266</v>
      </c>
      <c r="B1296">
        <v>2023</v>
      </c>
      <c r="C1296" t="s">
        <v>24</v>
      </c>
      <c r="D1296" t="s">
        <v>4572</v>
      </c>
      <c r="E1296" t="s">
        <v>8490</v>
      </c>
      <c r="F1296" t="s">
        <v>43</v>
      </c>
      <c r="G1296">
        <v>46000</v>
      </c>
      <c r="H1296" t="s">
        <v>5853</v>
      </c>
      <c r="I1296">
        <v>26000000</v>
      </c>
      <c r="J1296" t="s">
        <v>6046</v>
      </c>
      <c r="K1296">
        <v>25100000</v>
      </c>
      <c r="L1296">
        <v>26900000</v>
      </c>
      <c r="M1296">
        <v>7</v>
      </c>
      <c r="N1296" t="s">
        <v>4223</v>
      </c>
      <c r="O1296">
        <v>72.7</v>
      </c>
      <c r="P1296" t="s">
        <v>8491</v>
      </c>
    </row>
    <row r="1297" spans="1:16" x14ac:dyDescent="0.3">
      <c r="A1297" t="s">
        <v>6299</v>
      </c>
      <c r="B1297">
        <v>2025</v>
      </c>
      <c r="C1297" t="s">
        <v>154</v>
      </c>
      <c r="D1297" t="s">
        <v>4170</v>
      </c>
      <c r="E1297" t="s">
        <v>7145</v>
      </c>
      <c r="F1297" t="s">
        <v>4172</v>
      </c>
      <c r="G1297">
        <v>3500</v>
      </c>
      <c r="H1297" t="s">
        <v>4180</v>
      </c>
      <c r="I1297">
        <v>16900000</v>
      </c>
      <c r="J1297" t="s">
        <v>7146</v>
      </c>
      <c r="K1297">
        <v>15700000</v>
      </c>
      <c r="L1297">
        <v>18100000</v>
      </c>
      <c r="M1297" t="s">
        <v>4175</v>
      </c>
      <c r="N1297" t="s">
        <v>4417</v>
      </c>
      <c r="O1297">
        <v>77.400000000000006</v>
      </c>
      <c r="P1297" t="s">
        <v>7147</v>
      </c>
    </row>
    <row r="1298" spans="1:16" x14ac:dyDescent="0.3">
      <c r="A1298" t="s">
        <v>6134</v>
      </c>
      <c r="B1298">
        <v>2024</v>
      </c>
      <c r="C1298" t="s">
        <v>6082</v>
      </c>
      <c r="D1298" t="s">
        <v>6135</v>
      </c>
      <c r="E1298" t="s">
        <v>7148</v>
      </c>
      <c r="F1298" t="s">
        <v>143</v>
      </c>
      <c r="G1298">
        <v>43200</v>
      </c>
      <c r="H1298" t="s">
        <v>4173</v>
      </c>
      <c r="I1298">
        <v>77000000</v>
      </c>
      <c r="J1298" t="s">
        <v>7146</v>
      </c>
      <c r="K1298">
        <v>74000000</v>
      </c>
      <c r="L1298">
        <v>80000000</v>
      </c>
      <c r="M1298" t="s">
        <v>4175</v>
      </c>
      <c r="N1298" t="s">
        <v>6137</v>
      </c>
      <c r="O1298">
        <v>75</v>
      </c>
      <c r="P1298" t="s">
        <v>7149</v>
      </c>
    </row>
    <row r="1299" spans="1:16" x14ac:dyDescent="0.3">
      <c r="A1299" t="s">
        <v>5607</v>
      </c>
      <c r="B1299">
        <v>2024</v>
      </c>
      <c r="C1299" t="s">
        <v>182</v>
      </c>
      <c r="D1299" t="s">
        <v>5985</v>
      </c>
      <c r="E1299" t="s">
        <v>6241</v>
      </c>
      <c r="F1299" t="s">
        <v>94</v>
      </c>
      <c r="G1299">
        <v>33533</v>
      </c>
      <c r="H1299" t="s">
        <v>4173</v>
      </c>
      <c r="I1299">
        <v>25600000</v>
      </c>
      <c r="J1299" t="s">
        <v>7146</v>
      </c>
      <c r="K1299">
        <v>24500000</v>
      </c>
      <c r="L1299">
        <v>26600000</v>
      </c>
      <c r="M1299">
        <v>2</v>
      </c>
      <c r="N1299" t="s">
        <v>4290</v>
      </c>
      <c r="O1299">
        <v>80</v>
      </c>
      <c r="P1299" t="s">
        <v>7150</v>
      </c>
    </row>
    <row r="1300" spans="1:16" x14ac:dyDescent="0.3">
      <c r="A1300" t="s">
        <v>5607</v>
      </c>
      <c r="B1300">
        <v>2024</v>
      </c>
      <c r="C1300" t="s">
        <v>182</v>
      </c>
      <c r="D1300" t="s">
        <v>5985</v>
      </c>
      <c r="E1300" t="s">
        <v>6241</v>
      </c>
      <c r="F1300" t="s">
        <v>94</v>
      </c>
      <c r="G1300">
        <v>33533</v>
      </c>
      <c r="H1300" t="s">
        <v>4173</v>
      </c>
      <c r="I1300">
        <v>25600000</v>
      </c>
      <c r="J1300" t="s">
        <v>7146</v>
      </c>
      <c r="K1300">
        <v>24500000</v>
      </c>
      <c r="L1300">
        <v>26600000</v>
      </c>
      <c r="M1300">
        <v>2</v>
      </c>
      <c r="N1300" t="s">
        <v>4290</v>
      </c>
      <c r="O1300">
        <v>80</v>
      </c>
      <c r="P1300" t="s">
        <v>7151</v>
      </c>
    </row>
    <row r="1301" spans="1:16" x14ac:dyDescent="0.3">
      <c r="A1301" t="s">
        <v>4977</v>
      </c>
      <c r="B1301">
        <v>2021</v>
      </c>
      <c r="C1301" t="s">
        <v>24</v>
      </c>
      <c r="D1301" t="s">
        <v>4449</v>
      </c>
      <c r="E1301" t="s">
        <v>4450</v>
      </c>
      <c r="F1301" t="s">
        <v>60</v>
      </c>
      <c r="G1301">
        <v>47500</v>
      </c>
      <c r="H1301" t="s">
        <v>4180</v>
      </c>
      <c r="I1301">
        <v>33300000</v>
      </c>
      <c r="J1301" t="s">
        <v>7146</v>
      </c>
      <c r="K1301">
        <v>32200000</v>
      </c>
      <c r="L1301">
        <v>34500000</v>
      </c>
      <c r="M1301">
        <v>5</v>
      </c>
      <c r="N1301" t="s">
        <v>4734</v>
      </c>
      <c r="O1301">
        <v>87.7</v>
      </c>
      <c r="P1301" t="s">
        <v>7152</v>
      </c>
    </row>
    <row r="1302" spans="1:16" x14ac:dyDescent="0.3">
      <c r="A1302" t="s">
        <v>7153</v>
      </c>
      <c r="B1302">
        <v>2023</v>
      </c>
      <c r="C1302" t="s">
        <v>108</v>
      </c>
      <c r="D1302" t="s">
        <v>7154</v>
      </c>
      <c r="E1302" t="s">
        <v>7155</v>
      </c>
      <c r="F1302" t="s">
        <v>43</v>
      </c>
      <c r="G1302">
        <v>85000</v>
      </c>
      <c r="H1302" t="s">
        <v>4180</v>
      </c>
      <c r="I1302">
        <v>13000000</v>
      </c>
      <c r="J1302" t="s">
        <v>7146</v>
      </c>
      <c r="K1302">
        <v>12300000</v>
      </c>
      <c r="L1302">
        <v>13700000</v>
      </c>
      <c r="M1302">
        <v>13</v>
      </c>
      <c r="N1302" t="s">
        <v>4219</v>
      </c>
      <c r="O1302">
        <v>75.400000000000006</v>
      </c>
      <c r="P1302" t="s">
        <v>7156</v>
      </c>
    </row>
    <row r="1303" spans="1:16" x14ac:dyDescent="0.3">
      <c r="A1303" t="s">
        <v>7157</v>
      </c>
      <c r="B1303">
        <v>2021</v>
      </c>
      <c r="C1303" t="s">
        <v>89</v>
      </c>
      <c r="D1303" t="s">
        <v>4423</v>
      </c>
      <c r="E1303" t="s">
        <v>4424</v>
      </c>
      <c r="F1303" t="s">
        <v>43</v>
      </c>
      <c r="G1303">
        <v>68000</v>
      </c>
      <c r="H1303" t="s">
        <v>4180</v>
      </c>
      <c r="I1303">
        <v>7910000</v>
      </c>
      <c r="J1303" t="s">
        <v>7146</v>
      </c>
      <c r="K1303">
        <v>7630000</v>
      </c>
      <c r="L1303">
        <v>8200000</v>
      </c>
      <c r="M1303">
        <v>32</v>
      </c>
      <c r="N1303" t="s">
        <v>4382</v>
      </c>
      <c r="O1303">
        <v>76.900000000000006</v>
      </c>
      <c r="P1303" t="s">
        <v>7158</v>
      </c>
    </row>
    <row r="1304" spans="1:16" x14ac:dyDescent="0.3">
      <c r="A1304" t="s">
        <v>7159</v>
      </c>
      <c r="B1304">
        <v>2022</v>
      </c>
      <c r="C1304" t="s">
        <v>24</v>
      </c>
      <c r="D1304" t="s">
        <v>4190</v>
      </c>
      <c r="E1304" t="s">
        <v>4191</v>
      </c>
      <c r="F1304" t="s">
        <v>4539</v>
      </c>
      <c r="G1304">
        <v>43500</v>
      </c>
      <c r="H1304" t="s">
        <v>4180</v>
      </c>
      <c r="I1304">
        <v>12300000</v>
      </c>
      <c r="J1304" t="s">
        <v>7146</v>
      </c>
      <c r="K1304">
        <v>11800000</v>
      </c>
      <c r="L1304">
        <v>12700000</v>
      </c>
      <c r="M1304">
        <v>34</v>
      </c>
      <c r="N1304" t="s">
        <v>4187</v>
      </c>
      <c r="O1304">
        <v>49.6</v>
      </c>
      <c r="P1304" t="s">
        <v>7160</v>
      </c>
    </row>
    <row r="1305" spans="1:16" x14ac:dyDescent="0.3">
      <c r="A1305" t="s">
        <v>6298</v>
      </c>
      <c r="B1305">
        <v>2021</v>
      </c>
      <c r="C1305" t="s">
        <v>6192</v>
      </c>
      <c r="D1305" t="s">
        <v>7161</v>
      </c>
      <c r="E1305" t="s">
        <v>7162</v>
      </c>
      <c r="F1305" t="s">
        <v>161</v>
      </c>
      <c r="G1305">
        <v>71500</v>
      </c>
      <c r="H1305" t="s">
        <v>4180</v>
      </c>
      <c r="I1305">
        <v>13100000</v>
      </c>
      <c r="J1305" t="s">
        <v>7146</v>
      </c>
      <c r="K1305">
        <v>12500000</v>
      </c>
      <c r="L1305">
        <v>13800000</v>
      </c>
      <c r="M1305" t="s">
        <v>4175</v>
      </c>
      <c r="N1305" t="s">
        <v>4213</v>
      </c>
      <c r="O1305">
        <v>73.599999999999994</v>
      </c>
      <c r="P1305" t="s">
        <v>7163</v>
      </c>
    </row>
    <row r="1306" spans="1:16" x14ac:dyDescent="0.3">
      <c r="A1306" t="s">
        <v>5831</v>
      </c>
      <c r="B1306">
        <v>2024</v>
      </c>
      <c r="C1306" t="s">
        <v>62</v>
      </c>
      <c r="D1306" t="s">
        <v>4198</v>
      </c>
      <c r="E1306" t="s">
        <v>5832</v>
      </c>
      <c r="F1306" t="s">
        <v>43</v>
      </c>
      <c r="G1306">
        <v>45700</v>
      </c>
      <c r="H1306" t="s">
        <v>4180</v>
      </c>
      <c r="I1306">
        <v>16800000</v>
      </c>
      <c r="J1306" t="s">
        <v>7146</v>
      </c>
      <c r="K1306">
        <v>16200000</v>
      </c>
      <c r="L1306">
        <v>17500000</v>
      </c>
      <c r="M1306">
        <v>29</v>
      </c>
      <c r="N1306" t="s">
        <v>4248</v>
      </c>
      <c r="O1306">
        <v>67.900000000000006</v>
      </c>
      <c r="P1306" t="s">
        <v>7164</v>
      </c>
    </row>
    <row r="1307" spans="1:16" x14ac:dyDescent="0.3">
      <c r="A1307" t="s">
        <v>5236</v>
      </c>
      <c r="B1307">
        <v>2026</v>
      </c>
      <c r="C1307" t="s">
        <v>62</v>
      </c>
      <c r="D1307" t="s">
        <v>4390</v>
      </c>
      <c r="E1307" t="s">
        <v>4682</v>
      </c>
      <c r="F1307" t="s">
        <v>4172</v>
      </c>
      <c r="G1307">
        <v>4400</v>
      </c>
      <c r="H1307" t="s">
        <v>4180</v>
      </c>
      <c r="I1307">
        <v>23600000</v>
      </c>
      <c r="J1307" t="s">
        <v>7146</v>
      </c>
      <c r="K1307">
        <v>22800000</v>
      </c>
      <c r="L1307">
        <v>24400000</v>
      </c>
      <c r="M1307">
        <v>3</v>
      </c>
      <c r="N1307" t="s">
        <v>4439</v>
      </c>
      <c r="O1307">
        <v>91.5</v>
      </c>
      <c r="P1307" t="s">
        <v>7165</v>
      </c>
    </row>
    <row r="1308" spans="1:16" x14ac:dyDescent="0.3">
      <c r="A1308" t="s">
        <v>5234</v>
      </c>
      <c r="B1308">
        <v>2024</v>
      </c>
      <c r="C1308" t="s">
        <v>62</v>
      </c>
      <c r="D1308" t="s">
        <v>4198</v>
      </c>
      <c r="E1308" t="s">
        <v>4199</v>
      </c>
      <c r="F1308" t="s">
        <v>143</v>
      </c>
      <c r="G1308">
        <v>21700</v>
      </c>
      <c r="H1308" t="s">
        <v>4180</v>
      </c>
      <c r="I1308">
        <v>15900000</v>
      </c>
      <c r="J1308" t="s">
        <v>7146</v>
      </c>
      <c r="K1308">
        <v>15400000</v>
      </c>
      <c r="L1308">
        <v>16500000</v>
      </c>
      <c r="M1308">
        <v>28</v>
      </c>
      <c r="N1308" t="s">
        <v>4192</v>
      </c>
      <c r="O1308">
        <v>69.3</v>
      </c>
      <c r="P1308" t="s">
        <v>7166</v>
      </c>
    </row>
    <row r="1309" spans="1:16" x14ac:dyDescent="0.3">
      <c r="A1309" t="s">
        <v>153</v>
      </c>
      <c r="B1309">
        <v>2025</v>
      </c>
      <c r="C1309" t="s">
        <v>154</v>
      </c>
      <c r="D1309" t="s">
        <v>5689</v>
      </c>
      <c r="E1309" t="s">
        <v>5690</v>
      </c>
      <c r="F1309" t="s">
        <v>4172</v>
      </c>
      <c r="G1309">
        <v>7500</v>
      </c>
      <c r="H1309" t="s">
        <v>4180</v>
      </c>
      <c r="I1309">
        <v>24000000</v>
      </c>
      <c r="J1309" t="s">
        <v>7146</v>
      </c>
      <c r="K1309">
        <v>23200000</v>
      </c>
      <c r="L1309">
        <v>24800000</v>
      </c>
      <c r="M1309">
        <v>2</v>
      </c>
      <c r="N1309" t="s">
        <v>4181</v>
      </c>
      <c r="O1309">
        <v>83.8</v>
      </c>
      <c r="P1309" t="s">
        <v>7167</v>
      </c>
    </row>
    <row r="1310" spans="1:16" x14ac:dyDescent="0.3">
      <c r="A1310" t="s">
        <v>5604</v>
      </c>
      <c r="B1310">
        <v>2026</v>
      </c>
      <c r="C1310" t="s">
        <v>163</v>
      </c>
      <c r="D1310">
        <v>7</v>
      </c>
      <c r="E1310" t="s">
        <v>7140</v>
      </c>
      <c r="F1310" t="s">
        <v>4172</v>
      </c>
      <c r="G1310">
        <v>6400</v>
      </c>
      <c r="H1310" t="s">
        <v>4180</v>
      </c>
      <c r="I1310">
        <v>17600000</v>
      </c>
      <c r="J1310" t="s">
        <v>7146</v>
      </c>
      <c r="K1310">
        <v>17000000</v>
      </c>
      <c r="L1310">
        <v>18200000</v>
      </c>
      <c r="M1310" t="s">
        <v>4175</v>
      </c>
      <c r="N1310" t="s">
        <v>4223</v>
      </c>
      <c r="O1310">
        <v>95</v>
      </c>
      <c r="P1310" t="s">
        <v>7168</v>
      </c>
    </row>
    <row r="1311" spans="1:16" x14ac:dyDescent="0.3">
      <c r="A1311" t="s">
        <v>5604</v>
      </c>
      <c r="B1311">
        <v>2026</v>
      </c>
      <c r="C1311" t="s">
        <v>163</v>
      </c>
      <c r="D1311">
        <v>7</v>
      </c>
      <c r="E1311" t="s">
        <v>7140</v>
      </c>
      <c r="F1311" t="s">
        <v>4172</v>
      </c>
      <c r="G1311">
        <v>6400</v>
      </c>
      <c r="H1311" t="s">
        <v>4180</v>
      </c>
      <c r="I1311">
        <v>17600000</v>
      </c>
      <c r="J1311" t="s">
        <v>7146</v>
      </c>
      <c r="K1311">
        <v>17000000</v>
      </c>
      <c r="L1311">
        <v>18200000</v>
      </c>
      <c r="M1311" t="s">
        <v>4175</v>
      </c>
      <c r="N1311" t="s">
        <v>4223</v>
      </c>
      <c r="O1311">
        <v>95</v>
      </c>
      <c r="P1311" t="s">
        <v>7169</v>
      </c>
    </row>
    <row r="1312" spans="1:16" x14ac:dyDescent="0.3">
      <c r="A1312" t="s">
        <v>136</v>
      </c>
      <c r="B1312">
        <v>2024</v>
      </c>
      <c r="C1312" t="s">
        <v>137</v>
      </c>
      <c r="D1312" t="s">
        <v>4336</v>
      </c>
      <c r="E1312" t="s">
        <v>4833</v>
      </c>
      <c r="F1312" t="s">
        <v>46</v>
      </c>
      <c r="G1312">
        <v>8000</v>
      </c>
      <c r="H1312" t="s">
        <v>4173</v>
      </c>
      <c r="I1312">
        <v>20300000</v>
      </c>
      <c r="J1312" t="s">
        <v>7146</v>
      </c>
      <c r="K1312">
        <v>19600000</v>
      </c>
      <c r="L1312">
        <v>21000000</v>
      </c>
      <c r="M1312">
        <v>10</v>
      </c>
      <c r="N1312" t="s">
        <v>4347</v>
      </c>
      <c r="O1312">
        <v>74.7</v>
      </c>
      <c r="P1312" t="s">
        <v>7170</v>
      </c>
    </row>
    <row r="1313" spans="1:16" x14ac:dyDescent="0.3">
      <c r="A1313" t="s">
        <v>5997</v>
      </c>
      <c r="B1313">
        <v>2026</v>
      </c>
      <c r="C1313" t="s">
        <v>163</v>
      </c>
      <c r="D1313">
        <v>7</v>
      </c>
      <c r="E1313" t="s">
        <v>5998</v>
      </c>
      <c r="F1313" t="s">
        <v>4172</v>
      </c>
      <c r="G1313">
        <v>5300</v>
      </c>
      <c r="H1313" t="s">
        <v>4180</v>
      </c>
      <c r="I1313">
        <v>23600000</v>
      </c>
      <c r="J1313" t="s">
        <v>7146</v>
      </c>
      <c r="K1313">
        <v>22800000</v>
      </c>
      <c r="L1313">
        <v>24500000</v>
      </c>
      <c r="M1313">
        <v>2</v>
      </c>
      <c r="N1313" t="s">
        <v>4965</v>
      </c>
      <c r="O1313">
        <v>87.4</v>
      </c>
      <c r="P1313" t="s">
        <v>7171</v>
      </c>
    </row>
    <row r="1314" spans="1:16" x14ac:dyDescent="0.3">
      <c r="A1314" t="s">
        <v>6302</v>
      </c>
      <c r="B1314">
        <v>2024</v>
      </c>
      <c r="C1314" t="s">
        <v>24</v>
      </c>
      <c r="D1314" t="s">
        <v>4190</v>
      </c>
      <c r="E1314" t="s">
        <v>4308</v>
      </c>
      <c r="F1314" t="s">
        <v>43</v>
      </c>
      <c r="G1314">
        <v>24546</v>
      </c>
      <c r="H1314" t="s">
        <v>4180</v>
      </c>
      <c r="I1314">
        <v>14700000</v>
      </c>
      <c r="J1314" t="s">
        <v>7146</v>
      </c>
      <c r="K1314">
        <v>14100000</v>
      </c>
      <c r="L1314">
        <v>15200000</v>
      </c>
      <c r="M1314">
        <v>21</v>
      </c>
      <c r="N1314" t="s">
        <v>4192</v>
      </c>
      <c r="O1314">
        <v>81.7</v>
      </c>
      <c r="P1314" t="s">
        <v>7749</v>
      </c>
    </row>
    <row r="1315" spans="1:16" x14ac:dyDescent="0.3">
      <c r="A1315" t="s">
        <v>6302</v>
      </c>
      <c r="B1315">
        <v>2024</v>
      </c>
      <c r="C1315" t="s">
        <v>24</v>
      </c>
      <c r="D1315" t="s">
        <v>4854</v>
      </c>
      <c r="E1315" t="s">
        <v>4308</v>
      </c>
      <c r="F1315" t="s">
        <v>43</v>
      </c>
      <c r="G1315">
        <v>24546</v>
      </c>
      <c r="H1315" t="s">
        <v>4180</v>
      </c>
      <c r="I1315">
        <v>15300000</v>
      </c>
      <c r="J1315" t="s">
        <v>7146</v>
      </c>
      <c r="K1315">
        <v>14700000</v>
      </c>
      <c r="L1315">
        <v>15800000</v>
      </c>
      <c r="M1315">
        <v>21</v>
      </c>
      <c r="N1315" t="s">
        <v>4192</v>
      </c>
      <c r="O1315">
        <v>75.3</v>
      </c>
      <c r="P1315" t="s">
        <v>7750</v>
      </c>
    </row>
    <row r="1316" spans="1:16" x14ac:dyDescent="0.3">
      <c r="A1316" t="s">
        <v>6303</v>
      </c>
      <c r="B1316">
        <v>2019</v>
      </c>
      <c r="C1316" t="s">
        <v>4097</v>
      </c>
      <c r="D1316" t="s">
        <v>7751</v>
      </c>
      <c r="E1316" t="s">
        <v>7752</v>
      </c>
      <c r="F1316" t="s">
        <v>143</v>
      </c>
      <c r="G1316">
        <v>20846</v>
      </c>
      <c r="H1316" t="s">
        <v>4173</v>
      </c>
      <c r="I1316">
        <v>8900000</v>
      </c>
      <c r="J1316" t="s">
        <v>7146</v>
      </c>
      <c r="K1316">
        <v>8600000</v>
      </c>
      <c r="L1316">
        <v>9200000</v>
      </c>
      <c r="M1316" t="s">
        <v>4175</v>
      </c>
      <c r="N1316" t="s">
        <v>4583</v>
      </c>
      <c r="O1316">
        <v>77.5</v>
      </c>
      <c r="P1316" t="s">
        <v>7753</v>
      </c>
    </row>
    <row r="1317" spans="1:16" x14ac:dyDescent="0.3">
      <c r="A1317" t="s">
        <v>4172</v>
      </c>
      <c r="B1317">
        <v>2026</v>
      </c>
      <c r="C1317" t="s">
        <v>199</v>
      </c>
      <c r="D1317" t="s">
        <v>7754</v>
      </c>
      <c r="E1317" t="s">
        <v>7755</v>
      </c>
      <c r="F1317" t="s">
        <v>4172</v>
      </c>
      <c r="G1317">
        <v>200</v>
      </c>
      <c r="H1317" t="s">
        <v>4180</v>
      </c>
      <c r="I1317">
        <v>12900000</v>
      </c>
      <c r="J1317" t="s">
        <v>7146</v>
      </c>
      <c r="K1317">
        <v>12500000</v>
      </c>
      <c r="L1317">
        <v>13400000</v>
      </c>
      <c r="M1317">
        <v>2</v>
      </c>
      <c r="N1317" t="s">
        <v>4402</v>
      </c>
      <c r="O1317">
        <v>92.2</v>
      </c>
      <c r="P1317" t="s">
        <v>7756</v>
      </c>
    </row>
    <row r="1318" spans="1:16" x14ac:dyDescent="0.3">
      <c r="A1318" t="s">
        <v>6305</v>
      </c>
      <c r="B1318">
        <v>2019</v>
      </c>
      <c r="C1318" t="s">
        <v>188</v>
      </c>
      <c r="D1318" t="s">
        <v>7757</v>
      </c>
      <c r="E1318" t="s">
        <v>7758</v>
      </c>
      <c r="F1318" t="s">
        <v>143</v>
      </c>
      <c r="G1318">
        <v>86000</v>
      </c>
      <c r="H1318" t="s">
        <v>4180</v>
      </c>
      <c r="I1318">
        <v>12500000</v>
      </c>
      <c r="J1318" t="s">
        <v>7146</v>
      </c>
      <c r="K1318">
        <v>11900000</v>
      </c>
      <c r="L1318">
        <v>13100000</v>
      </c>
      <c r="M1318">
        <v>5</v>
      </c>
      <c r="N1318" t="s">
        <v>4248</v>
      </c>
      <c r="O1318">
        <v>92.7</v>
      </c>
      <c r="P1318" t="s">
        <v>7759</v>
      </c>
    </row>
    <row r="1319" spans="1:16" x14ac:dyDescent="0.3">
      <c r="A1319" t="s">
        <v>6302</v>
      </c>
      <c r="B1319">
        <v>2024</v>
      </c>
      <c r="C1319" t="s">
        <v>24</v>
      </c>
      <c r="D1319" t="s">
        <v>4854</v>
      </c>
      <c r="E1319" t="s">
        <v>4191</v>
      </c>
      <c r="F1319" t="s">
        <v>43</v>
      </c>
      <c r="G1319">
        <v>24546</v>
      </c>
      <c r="H1319" t="s">
        <v>4180</v>
      </c>
      <c r="I1319">
        <v>16900000</v>
      </c>
      <c r="J1319" t="s">
        <v>7146</v>
      </c>
      <c r="K1319">
        <v>16300000</v>
      </c>
      <c r="L1319">
        <v>17500000</v>
      </c>
      <c r="M1319">
        <v>11</v>
      </c>
      <c r="N1319" t="s">
        <v>4248</v>
      </c>
      <c r="O1319">
        <v>65.400000000000006</v>
      </c>
      <c r="P1319" t="s">
        <v>7760</v>
      </c>
    </row>
    <row r="1320" spans="1:16" x14ac:dyDescent="0.3">
      <c r="A1320" t="s">
        <v>6306</v>
      </c>
      <c r="B1320">
        <v>2019</v>
      </c>
      <c r="C1320" t="s">
        <v>4031</v>
      </c>
      <c r="D1320" t="s">
        <v>7761</v>
      </c>
      <c r="E1320" t="s">
        <v>5809</v>
      </c>
      <c r="F1320" t="s">
        <v>173</v>
      </c>
      <c r="G1320">
        <v>88000</v>
      </c>
      <c r="H1320" t="s">
        <v>4180</v>
      </c>
      <c r="I1320">
        <v>8500000</v>
      </c>
      <c r="J1320" t="s">
        <v>7146</v>
      </c>
      <c r="K1320">
        <v>8200000</v>
      </c>
      <c r="L1320">
        <v>8800000</v>
      </c>
      <c r="M1320" t="s">
        <v>4175</v>
      </c>
      <c r="N1320" t="s">
        <v>4382</v>
      </c>
      <c r="O1320">
        <v>86.8</v>
      </c>
      <c r="P1320" t="s">
        <v>7762</v>
      </c>
    </row>
    <row r="1321" spans="1:16" x14ac:dyDescent="0.3">
      <c r="A1321" t="s">
        <v>7763</v>
      </c>
      <c r="B1321">
        <v>2019</v>
      </c>
      <c r="C1321" t="s">
        <v>4184</v>
      </c>
      <c r="D1321" t="s">
        <v>5169</v>
      </c>
      <c r="E1321" t="s">
        <v>7764</v>
      </c>
      <c r="F1321" t="s">
        <v>143</v>
      </c>
      <c r="G1321">
        <v>88000</v>
      </c>
      <c r="H1321" t="s">
        <v>4180</v>
      </c>
      <c r="I1321">
        <v>8500000</v>
      </c>
      <c r="J1321" t="s">
        <v>7146</v>
      </c>
      <c r="K1321">
        <v>8200000</v>
      </c>
      <c r="L1321">
        <v>8800000</v>
      </c>
      <c r="M1321">
        <v>24</v>
      </c>
      <c r="N1321" t="s">
        <v>4382</v>
      </c>
      <c r="O1321">
        <v>95</v>
      </c>
      <c r="P1321" t="s">
        <v>7765</v>
      </c>
    </row>
    <row r="1322" spans="1:16" x14ac:dyDescent="0.3">
      <c r="A1322" t="s">
        <v>4172</v>
      </c>
      <c r="B1322">
        <v>2021</v>
      </c>
      <c r="C1322" t="s">
        <v>188</v>
      </c>
      <c r="D1322" t="s">
        <v>4594</v>
      </c>
      <c r="E1322" t="s">
        <v>7766</v>
      </c>
      <c r="F1322" t="s">
        <v>4172</v>
      </c>
      <c r="G1322">
        <v>102246</v>
      </c>
      <c r="H1322" t="s">
        <v>4173</v>
      </c>
      <c r="I1322">
        <v>7130000</v>
      </c>
      <c r="J1322" t="s">
        <v>7146</v>
      </c>
      <c r="K1322">
        <v>6860000</v>
      </c>
      <c r="L1322">
        <v>7400000</v>
      </c>
      <c r="M1322">
        <v>11</v>
      </c>
      <c r="N1322" t="s">
        <v>4552</v>
      </c>
      <c r="O1322">
        <v>95</v>
      </c>
      <c r="P1322" t="s">
        <v>7767</v>
      </c>
    </row>
    <row r="1323" spans="1:16" x14ac:dyDescent="0.3">
      <c r="A1323" t="s">
        <v>6309</v>
      </c>
      <c r="B1323">
        <v>2024</v>
      </c>
      <c r="C1323" t="s">
        <v>36</v>
      </c>
      <c r="D1323" t="s">
        <v>4372</v>
      </c>
      <c r="E1323" t="s">
        <v>4373</v>
      </c>
      <c r="F1323" t="s">
        <v>143</v>
      </c>
      <c r="G1323">
        <v>32925</v>
      </c>
      <c r="H1323" t="s">
        <v>4180</v>
      </c>
      <c r="I1323">
        <v>12900000</v>
      </c>
      <c r="J1323" t="s">
        <v>7146</v>
      </c>
      <c r="K1323">
        <v>12500000</v>
      </c>
      <c r="L1323">
        <v>13400000</v>
      </c>
      <c r="M1323">
        <v>22</v>
      </c>
      <c r="N1323" t="s">
        <v>4219</v>
      </c>
      <c r="O1323">
        <v>80.7</v>
      </c>
      <c r="P1323" t="s">
        <v>7768</v>
      </c>
    </row>
    <row r="1324" spans="1:16" x14ac:dyDescent="0.3">
      <c r="A1324" t="s">
        <v>6310</v>
      </c>
      <c r="B1324">
        <v>2018</v>
      </c>
      <c r="C1324" t="s">
        <v>36</v>
      </c>
      <c r="D1324" t="s">
        <v>4427</v>
      </c>
      <c r="E1324" t="s">
        <v>4507</v>
      </c>
      <c r="F1324" t="s">
        <v>43</v>
      </c>
      <c r="G1324">
        <v>94000</v>
      </c>
      <c r="H1324" t="s">
        <v>4180</v>
      </c>
      <c r="I1324">
        <v>5340000</v>
      </c>
      <c r="J1324" t="s">
        <v>7146</v>
      </c>
      <c r="K1324">
        <v>5010000</v>
      </c>
      <c r="L1324">
        <v>5660000</v>
      </c>
      <c r="M1324">
        <v>15</v>
      </c>
      <c r="N1324" t="s">
        <v>4583</v>
      </c>
      <c r="O1324">
        <v>76.400000000000006</v>
      </c>
      <c r="P1324" t="s">
        <v>7769</v>
      </c>
    </row>
    <row r="1325" spans="1:16" x14ac:dyDescent="0.3">
      <c r="A1325" t="s">
        <v>6311</v>
      </c>
      <c r="B1325">
        <v>2022</v>
      </c>
      <c r="C1325" t="s">
        <v>92</v>
      </c>
      <c r="D1325" t="s">
        <v>4824</v>
      </c>
      <c r="E1325" t="s">
        <v>4825</v>
      </c>
      <c r="F1325" t="s">
        <v>161</v>
      </c>
      <c r="G1325">
        <v>53675</v>
      </c>
      <c r="H1325" t="s">
        <v>4180</v>
      </c>
      <c r="I1325">
        <v>10500000</v>
      </c>
      <c r="J1325" t="s">
        <v>7146</v>
      </c>
      <c r="K1325">
        <v>10100000</v>
      </c>
      <c r="L1325">
        <v>10800000</v>
      </c>
      <c r="M1325">
        <v>39</v>
      </c>
      <c r="N1325" t="s">
        <v>4245</v>
      </c>
      <c r="O1325">
        <v>89.8</v>
      </c>
      <c r="P1325" t="s">
        <v>7770</v>
      </c>
    </row>
    <row r="1326" spans="1:16" x14ac:dyDescent="0.3">
      <c r="A1326" t="s">
        <v>6312</v>
      </c>
      <c r="B1326">
        <v>2023</v>
      </c>
      <c r="C1326" t="s">
        <v>24</v>
      </c>
      <c r="D1326" t="s">
        <v>4431</v>
      </c>
      <c r="E1326" t="s">
        <v>6003</v>
      </c>
      <c r="F1326" t="s">
        <v>43</v>
      </c>
      <c r="G1326">
        <v>33200</v>
      </c>
      <c r="H1326" t="s">
        <v>4173</v>
      </c>
      <c r="I1326">
        <v>34100000</v>
      </c>
      <c r="J1326" t="s">
        <v>7146</v>
      </c>
      <c r="K1326">
        <v>32900000</v>
      </c>
      <c r="L1326">
        <v>35300000</v>
      </c>
      <c r="M1326">
        <v>5</v>
      </c>
      <c r="N1326" t="s">
        <v>5967</v>
      </c>
      <c r="O1326">
        <v>69</v>
      </c>
      <c r="P1326" t="s">
        <v>7771</v>
      </c>
    </row>
    <row r="1327" spans="1:16" x14ac:dyDescent="0.3">
      <c r="A1327" t="s">
        <v>6313</v>
      </c>
      <c r="B1327">
        <v>2021</v>
      </c>
      <c r="C1327" t="s">
        <v>4184</v>
      </c>
      <c r="D1327" t="s">
        <v>4185</v>
      </c>
      <c r="E1327" t="s">
        <v>4551</v>
      </c>
      <c r="F1327" t="s">
        <v>161</v>
      </c>
      <c r="G1327">
        <v>80000</v>
      </c>
      <c r="H1327" t="s">
        <v>4180</v>
      </c>
      <c r="I1327">
        <v>7500000</v>
      </c>
      <c r="J1327" t="s">
        <v>7146</v>
      </c>
      <c r="K1327">
        <v>7240000</v>
      </c>
      <c r="L1327">
        <v>7760000</v>
      </c>
      <c r="M1327">
        <v>9</v>
      </c>
      <c r="N1327" t="s">
        <v>4508</v>
      </c>
      <c r="O1327">
        <v>76.599999999999994</v>
      </c>
      <c r="P1327" t="s">
        <v>7772</v>
      </c>
    </row>
    <row r="1328" spans="1:16" x14ac:dyDescent="0.3">
      <c r="A1328" t="s">
        <v>6314</v>
      </c>
      <c r="B1328">
        <v>2024</v>
      </c>
      <c r="C1328" t="s">
        <v>137</v>
      </c>
      <c r="D1328" t="s">
        <v>5067</v>
      </c>
      <c r="E1328" t="s">
        <v>5253</v>
      </c>
      <c r="F1328" t="s">
        <v>161</v>
      </c>
      <c r="G1328">
        <v>33000</v>
      </c>
      <c r="H1328" t="s">
        <v>4180</v>
      </c>
      <c r="I1328">
        <v>36500000</v>
      </c>
      <c r="J1328" t="s">
        <v>7146</v>
      </c>
      <c r="K1328">
        <v>35200000</v>
      </c>
      <c r="L1328">
        <v>37900000</v>
      </c>
      <c r="M1328">
        <v>3</v>
      </c>
      <c r="N1328" t="s">
        <v>4347</v>
      </c>
      <c r="O1328">
        <v>70.099999999999994</v>
      </c>
      <c r="P1328" t="s">
        <v>7773</v>
      </c>
    </row>
    <row r="1329" spans="1:16" x14ac:dyDescent="0.3">
      <c r="A1329" t="s">
        <v>6315</v>
      </c>
      <c r="B1329">
        <v>2024</v>
      </c>
      <c r="C1329" t="s">
        <v>24</v>
      </c>
      <c r="D1329" t="s">
        <v>4369</v>
      </c>
      <c r="E1329" t="s">
        <v>4370</v>
      </c>
      <c r="F1329" t="s">
        <v>43</v>
      </c>
      <c r="G1329">
        <v>13800</v>
      </c>
      <c r="H1329" t="s">
        <v>4180</v>
      </c>
      <c r="I1329">
        <v>37700000</v>
      </c>
      <c r="J1329" t="s">
        <v>7146</v>
      </c>
      <c r="K1329">
        <v>36400000</v>
      </c>
      <c r="L1329">
        <v>39000000</v>
      </c>
      <c r="M1329">
        <v>12</v>
      </c>
      <c r="N1329" t="s">
        <v>4196</v>
      </c>
      <c r="O1329">
        <v>74.7</v>
      </c>
      <c r="P1329" t="s">
        <v>7774</v>
      </c>
    </row>
    <row r="1330" spans="1:16" x14ac:dyDescent="0.3">
      <c r="A1330" t="s">
        <v>6316</v>
      </c>
      <c r="B1330">
        <v>2025</v>
      </c>
      <c r="C1330" t="s">
        <v>36</v>
      </c>
      <c r="D1330" t="s">
        <v>6179</v>
      </c>
      <c r="E1330" t="s">
        <v>5780</v>
      </c>
      <c r="F1330" t="s">
        <v>4172</v>
      </c>
      <c r="G1330">
        <v>17000</v>
      </c>
      <c r="H1330" t="s">
        <v>4180</v>
      </c>
      <c r="I1330">
        <v>11300000</v>
      </c>
      <c r="J1330" t="s">
        <v>7146</v>
      </c>
      <c r="K1330">
        <v>10900000</v>
      </c>
      <c r="L1330">
        <v>11600000</v>
      </c>
      <c r="M1330">
        <v>2</v>
      </c>
      <c r="N1330" t="s">
        <v>4187</v>
      </c>
      <c r="O1330">
        <v>80.8</v>
      </c>
      <c r="P1330" t="s">
        <v>7775</v>
      </c>
    </row>
    <row r="1331" spans="1:16" x14ac:dyDescent="0.3">
      <c r="A1331" t="s">
        <v>6317</v>
      </c>
      <c r="B1331">
        <v>2026</v>
      </c>
      <c r="C1331" t="s">
        <v>194</v>
      </c>
      <c r="D1331">
        <v>700</v>
      </c>
      <c r="E1331" t="s">
        <v>7776</v>
      </c>
      <c r="F1331" t="s">
        <v>4172</v>
      </c>
      <c r="G1331">
        <v>2897</v>
      </c>
      <c r="H1331" t="s">
        <v>4173</v>
      </c>
      <c r="I1331">
        <v>13800000</v>
      </c>
      <c r="J1331" t="s">
        <v>7146</v>
      </c>
      <c r="K1331">
        <v>13200000</v>
      </c>
      <c r="L1331">
        <v>14500000</v>
      </c>
      <c r="M1331" t="s">
        <v>4175</v>
      </c>
      <c r="N1331" t="s">
        <v>4588</v>
      </c>
      <c r="O1331">
        <v>94.4</v>
      </c>
      <c r="P1331" t="s">
        <v>7777</v>
      </c>
    </row>
    <row r="1332" spans="1:16" x14ac:dyDescent="0.3">
      <c r="A1332" t="s">
        <v>6318</v>
      </c>
      <c r="B1332">
        <v>2024</v>
      </c>
      <c r="C1332" t="s">
        <v>108</v>
      </c>
      <c r="D1332" t="s">
        <v>7778</v>
      </c>
      <c r="E1332" t="s">
        <v>7779</v>
      </c>
      <c r="F1332" t="s">
        <v>43</v>
      </c>
      <c r="G1332">
        <v>30000</v>
      </c>
      <c r="H1332" t="s">
        <v>4173</v>
      </c>
      <c r="I1332">
        <v>7710000</v>
      </c>
      <c r="J1332" t="s">
        <v>7146</v>
      </c>
      <c r="K1332">
        <v>7430000</v>
      </c>
      <c r="L1332">
        <v>7990000</v>
      </c>
      <c r="M1332">
        <v>3</v>
      </c>
      <c r="N1332" t="s">
        <v>4439</v>
      </c>
      <c r="O1332">
        <v>84.8</v>
      </c>
      <c r="P1332" t="s">
        <v>7780</v>
      </c>
    </row>
    <row r="1333" spans="1:16" x14ac:dyDescent="0.3">
      <c r="A1333" t="s">
        <v>6319</v>
      </c>
      <c r="B1333">
        <v>2025</v>
      </c>
      <c r="C1333" t="s">
        <v>36</v>
      </c>
      <c r="D1333" t="s">
        <v>4400</v>
      </c>
      <c r="E1333" t="s">
        <v>7781</v>
      </c>
      <c r="F1333" t="s">
        <v>4172</v>
      </c>
      <c r="G1333">
        <v>13391</v>
      </c>
      <c r="H1333" t="s">
        <v>4173</v>
      </c>
      <c r="I1333">
        <v>8700000</v>
      </c>
      <c r="J1333" t="s">
        <v>7146</v>
      </c>
      <c r="K1333">
        <v>8400000</v>
      </c>
      <c r="L1333">
        <v>9000000</v>
      </c>
      <c r="M1333" t="s">
        <v>4175</v>
      </c>
      <c r="N1333" t="s">
        <v>4583</v>
      </c>
      <c r="O1333">
        <v>91.7</v>
      </c>
      <c r="P1333" t="s">
        <v>7782</v>
      </c>
    </row>
    <row r="1334" spans="1:16" x14ac:dyDescent="0.3">
      <c r="A1334" t="s">
        <v>6152</v>
      </c>
      <c r="B1334">
        <v>2023</v>
      </c>
      <c r="C1334" t="s">
        <v>4184</v>
      </c>
      <c r="D1334" t="s">
        <v>4303</v>
      </c>
      <c r="E1334" t="s">
        <v>4304</v>
      </c>
      <c r="F1334" t="s">
        <v>143</v>
      </c>
      <c r="G1334">
        <v>90000</v>
      </c>
      <c r="H1334" t="s">
        <v>4180</v>
      </c>
      <c r="I1334">
        <v>18300000</v>
      </c>
      <c r="J1334" t="s">
        <v>7146</v>
      </c>
      <c r="K1334">
        <v>17600000</v>
      </c>
      <c r="L1334">
        <v>19100000</v>
      </c>
      <c r="M1334">
        <v>28</v>
      </c>
      <c r="N1334" t="s">
        <v>4388</v>
      </c>
      <c r="O1334">
        <v>81.400000000000006</v>
      </c>
      <c r="P1334" t="s">
        <v>7783</v>
      </c>
    </row>
    <row r="1335" spans="1:16" x14ac:dyDescent="0.3">
      <c r="A1335" t="s">
        <v>6320</v>
      </c>
      <c r="B1335">
        <v>2025</v>
      </c>
      <c r="C1335" t="s">
        <v>36</v>
      </c>
      <c r="D1335" t="s">
        <v>5745</v>
      </c>
      <c r="E1335" t="s">
        <v>7784</v>
      </c>
      <c r="F1335" t="s">
        <v>4172</v>
      </c>
      <c r="G1335">
        <v>35000</v>
      </c>
      <c r="H1335" t="s">
        <v>4173</v>
      </c>
      <c r="I1335">
        <v>8300000</v>
      </c>
      <c r="J1335" t="s">
        <v>7146</v>
      </c>
      <c r="K1335">
        <v>8100000</v>
      </c>
      <c r="L1335">
        <v>8600000</v>
      </c>
      <c r="M1335">
        <v>9</v>
      </c>
      <c r="N1335" t="s">
        <v>5711</v>
      </c>
      <c r="O1335">
        <v>83.1</v>
      </c>
      <c r="P1335" t="s">
        <v>7785</v>
      </c>
    </row>
    <row r="1336" spans="1:16" x14ac:dyDescent="0.3">
      <c r="A1336" t="s">
        <v>6321</v>
      </c>
      <c r="B1336">
        <v>2021</v>
      </c>
      <c r="C1336" t="s">
        <v>62</v>
      </c>
      <c r="D1336">
        <v>308</v>
      </c>
      <c r="E1336" t="s">
        <v>5728</v>
      </c>
      <c r="F1336" t="s">
        <v>43</v>
      </c>
      <c r="G1336">
        <v>80000</v>
      </c>
      <c r="H1336" t="s">
        <v>4180</v>
      </c>
      <c r="I1336">
        <v>11000000</v>
      </c>
      <c r="J1336" t="s">
        <v>7146</v>
      </c>
      <c r="K1336">
        <v>10400000</v>
      </c>
      <c r="L1336">
        <v>11700000</v>
      </c>
      <c r="M1336">
        <v>3</v>
      </c>
      <c r="N1336" t="s">
        <v>4649</v>
      </c>
      <c r="O1336">
        <v>64.7</v>
      </c>
      <c r="P1336" t="s">
        <v>7786</v>
      </c>
    </row>
    <row r="1337" spans="1:16" x14ac:dyDescent="0.3">
      <c r="A1337" t="s">
        <v>6322</v>
      </c>
      <c r="B1337">
        <v>2022</v>
      </c>
      <c r="C1337" t="s">
        <v>166</v>
      </c>
      <c r="D1337" t="s">
        <v>4696</v>
      </c>
      <c r="E1337" t="s">
        <v>4697</v>
      </c>
      <c r="F1337" t="s">
        <v>43</v>
      </c>
      <c r="G1337">
        <v>70500</v>
      </c>
      <c r="H1337" t="s">
        <v>4180</v>
      </c>
      <c r="I1337">
        <v>12900000</v>
      </c>
      <c r="J1337" t="s">
        <v>7146</v>
      </c>
      <c r="K1337">
        <v>12500000</v>
      </c>
      <c r="L1337">
        <v>13400000</v>
      </c>
      <c r="M1337">
        <v>15</v>
      </c>
      <c r="N1337" t="s">
        <v>4245</v>
      </c>
      <c r="O1337">
        <v>74.599999999999994</v>
      </c>
      <c r="P1337" t="s">
        <v>7787</v>
      </c>
    </row>
    <row r="1338" spans="1:16" x14ac:dyDescent="0.3">
      <c r="A1338" t="s">
        <v>6323</v>
      </c>
      <c r="B1338">
        <v>2018</v>
      </c>
      <c r="C1338" t="s">
        <v>4097</v>
      </c>
      <c r="D1338" t="s">
        <v>5760</v>
      </c>
      <c r="E1338" t="s">
        <v>7788</v>
      </c>
      <c r="F1338" t="s">
        <v>43</v>
      </c>
      <c r="G1338">
        <v>72000</v>
      </c>
      <c r="H1338" t="s">
        <v>4180</v>
      </c>
      <c r="I1338">
        <v>8300000</v>
      </c>
      <c r="J1338" t="s">
        <v>7146</v>
      </c>
      <c r="K1338">
        <v>7890000</v>
      </c>
      <c r="L1338">
        <v>8600000</v>
      </c>
      <c r="M1338">
        <v>2</v>
      </c>
      <c r="N1338" t="s">
        <v>4213</v>
      </c>
      <c r="O1338">
        <v>93.4</v>
      </c>
      <c r="P1338" t="s">
        <v>7789</v>
      </c>
    </row>
    <row r="1339" spans="1:16" x14ac:dyDescent="0.3">
      <c r="A1339" t="s">
        <v>5264</v>
      </c>
      <c r="B1339">
        <v>2025</v>
      </c>
      <c r="C1339" t="s">
        <v>24</v>
      </c>
      <c r="D1339" t="s">
        <v>5729</v>
      </c>
      <c r="E1339" t="s">
        <v>5730</v>
      </c>
      <c r="F1339" t="s">
        <v>4172</v>
      </c>
      <c r="G1339">
        <v>21000</v>
      </c>
      <c r="H1339" t="s">
        <v>4180</v>
      </c>
      <c r="I1339">
        <v>45400000</v>
      </c>
      <c r="J1339" t="s">
        <v>7146</v>
      </c>
      <c r="K1339">
        <v>43700000</v>
      </c>
      <c r="L1339">
        <v>47000000</v>
      </c>
      <c r="M1339">
        <v>7</v>
      </c>
      <c r="N1339" t="s">
        <v>5710</v>
      </c>
      <c r="O1339">
        <v>82.6</v>
      </c>
      <c r="P1339" t="s">
        <v>7790</v>
      </c>
    </row>
    <row r="1340" spans="1:16" x14ac:dyDescent="0.3">
      <c r="A1340" t="s">
        <v>6324</v>
      </c>
      <c r="B1340">
        <v>2022</v>
      </c>
      <c r="C1340" t="s">
        <v>7791</v>
      </c>
      <c r="D1340" t="s">
        <v>7792</v>
      </c>
      <c r="E1340" t="s">
        <v>7793</v>
      </c>
      <c r="F1340" t="s">
        <v>43</v>
      </c>
      <c r="G1340">
        <v>65000</v>
      </c>
      <c r="H1340" t="s">
        <v>4180</v>
      </c>
      <c r="I1340">
        <v>14100000</v>
      </c>
      <c r="J1340" t="s">
        <v>7146</v>
      </c>
      <c r="K1340">
        <v>13600000</v>
      </c>
      <c r="L1340">
        <v>14500000</v>
      </c>
      <c r="M1340" t="s">
        <v>4175</v>
      </c>
      <c r="N1340" t="s">
        <v>4260</v>
      </c>
      <c r="O1340">
        <v>59.9</v>
      </c>
      <c r="P1340" t="s">
        <v>7794</v>
      </c>
    </row>
    <row r="1341" spans="1:16" x14ac:dyDescent="0.3">
      <c r="A1341" t="s">
        <v>6325</v>
      </c>
      <c r="B1341">
        <v>2025</v>
      </c>
      <c r="C1341" t="s">
        <v>24</v>
      </c>
      <c r="D1341" t="s">
        <v>4854</v>
      </c>
      <c r="E1341" t="s">
        <v>4191</v>
      </c>
      <c r="F1341" t="s">
        <v>4172</v>
      </c>
      <c r="G1341">
        <v>8335</v>
      </c>
      <c r="H1341" t="s">
        <v>4180</v>
      </c>
      <c r="I1341">
        <v>18400000</v>
      </c>
      <c r="J1341" t="s">
        <v>7146</v>
      </c>
      <c r="K1341">
        <v>17800000</v>
      </c>
      <c r="L1341">
        <v>19100000</v>
      </c>
      <c r="M1341">
        <v>14</v>
      </c>
      <c r="N1341" t="s">
        <v>4219</v>
      </c>
      <c r="O1341">
        <v>77.900000000000006</v>
      </c>
      <c r="P1341" t="s">
        <v>7795</v>
      </c>
    </row>
    <row r="1342" spans="1:16" x14ac:dyDescent="0.3">
      <c r="A1342" t="s">
        <v>6326</v>
      </c>
      <c r="B1342">
        <v>2022</v>
      </c>
      <c r="C1342" t="s">
        <v>4641</v>
      </c>
      <c r="D1342" t="s">
        <v>5094</v>
      </c>
      <c r="E1342" t="s">
        <v>5795</v>
      </c>
      <c r="F1342" t="s">
        <v>143</v>
      </c>
      <c r="G1342">
        <v>30000</v>
      </c>
      <c r="H1342" t="s">
        <v>4180</v>
      </c>
      <c r="I1342">
        <v>9400000</v>
      </c>
      <c r="J1342" t="s">
        <v>7146</v>
      </c>
      <c r="K1342">
        <v>9100000</v>
      </c>
      <c r="L1342">
        <v>9800000</v>
      </c>
      <c r="M1342">
        <v>26</v>
      </c>
      <c r="N1342" t="s">
        <v>4263</v>
      </c>
      <c r="O1342">
        <v>86.3</v>
      </c>
      <c r="P1342" t="s">
        <v>7796</v>
      </c>
    </row>
    <row r="1343" spans="1:16" x14ac:dyDescent="0.3">
      <c r="A1343" t="s">
        <v>6327</v>
      </c>
      <c r="B1343">
        <v>2024</v>
      </c>
      <c r="C1343" t="s">
        <v>230</v>
      </c>
      <c r="D1343" t="s">
        <v>7797</v>
      </c>
      <c r="E1343" t="s">
        <v>7798</v>
      </c>
      <c r="F1343" t="s">
        <v>43</v>
      </c>
      <c r="G1343">
        <v>6849</v>
      </c>
      <c r="H1343" t="s">
        <v>4180</v>
      </c>
      <c r="I1343">
        <v>13600000</v>
      </c>
      <c r="J1343" t="s">
        <v>7146</v>
      </c>
      <c r="K1343">
        <v>13100000</v>
      </c>
      <c r="L1343">
        <v>14000000</v>
      </c>
      <c r="M1343">
        <v>11</v>
      </c>
      <c r="N1343" t="s">
        <v>4187</v>
      </c>
      <c r="O1343">
        <v>82</v>
      </c>
      <c r="P1343" t="s">
        <v>7799</v>
      </c>
    </row>
    <row r="1344" spans="1:16" x14ac:dyDescent="0.3">
      <c r="A1344" t="s">
        <v>6333</v>
      </c>
      <c r="B1344">
        <v>2023</v>
      </c>
      <c r="C1344" t="s">
        <v>24</v>
      </c>
      <c r="D1344" t="s">
        <v>7800</v>
      </c>
      <c r="E1344" t="s">
        <v>7615</v>
      </c>
      <c r="F1344" t="s">
        <v>173</v>
      </c>
      <c r="G1344">
        <v>44000</v>
      </c>
      <c r="H1344" t="s">
        <v>4180</v>
      </c>
      <c r="I1344">
        <v>64000000</v>
      </c>
      <c r="J1344" t="s">
        <v>7146</v>
      </c>
      <c r="K1344">
        <v>62000000</v>
      </c>
      <c r="L1344">
        <v>66000000</v>
      </c>
      <c r="M1344">
        <v>7</v>
      </c>
      <c r="N1344" t="s">
        <v>4267</v>
      </c>
      <c r="O1344">
        <v>71</v>
      </c>
      <c r="P1344" t="s">
        <v>7801</v>
      </c>
    </row>
    <row r="1345" spans="1:16" x14ac:dyDescent="0.3">
      <c r="A1345" t="s">
        <v>6328</v>
      </c>
      <c r="B1345">
        <v>2020</v>
      </c>
      <c r="C1345" t="s">
        <v>4641</v>
      </c>
      <c r="D1345" t="s">
        <v>7802</v>
      </c>
      <c r="E1345" t="s">
        <v>7803</v>
      </c>
      <c r="F1345" t="s">
        <v>161</v>
      </c>
      <c r="G1345">
        <v>91125</v>
      </c>
      <c r="H1345" t="s">
        <v>4173</v>
      </c>
      <c r="I1345">
        <v>12400000</v>
      </c>
      <c r="J1345" t="s">
        <v>7146</v>
      </c>
      <c r="K1345">
        <v>11900000</v>
      </c>
      <c r="L1345">
        <v>12800000</v>
      </c>
      <c r="M1345">
        <v>5</v>
      </c>
      <c r="N1345" t="s">
        <v>4257</v>
      </c>
      <c r="O1345">
        <v>95</v>
      </c>
      <c r="P1345" t="s">
        <v>7804</v>
      </c>
    </row>
    <row r="1346" spans="1:16" x14ac:dyDescent="0.3">
      <c r="A1346" t="s">
        <v>6329</v>
      </c>
      <c r="B1346">
        <v>2025</v>
      </c>
      <c r="C1346" t="s">
        <v>62</v>
      </c>
      <c r="D1346">
        <v>5008</v>
      </c>
      <c r="E1346" t="s">
        <v>5735</v>
      </c>
      <c r="F1346" t="s">
        <v>4172</v>
      </c>
      <c r="G1346">
        <v>20000</v>
      </c>
      <c r="H1346" t="s">
        <v>4180</v>
      </c>
      <c r="I1346">
        <v>27400000</v>
      </c>
      <c r="J1346" t="s">
        <v>7146</v>
      </c>
      <c r="K1346">
        <v>26400000</v>
      </c>
      <c r="L1346">
        <v>28500000</v>
      </c>
      <c r="M1346" t="s">
        <v>4175</v>
      </c>
      <c r="N1346" t="s">
        <v>4347</v>
      </c>
      <c r="O1346">
        <v>85.1</v>
      </c>
      <c r="P1346" t="s">
        <v>7805</v>
      </c>
    </row>
    <row r="1347" spans="1:16" x14ac:dyDescent="0.3">
      <c r="A1347" t="s">
        <v>6330</v>
      </c>
      <c r="B1347">
        <v>2022</v>
      </c>
      <c r="C1347" t="s">
        <v>89</v>
      </c>
      <c r="D1347" t="s">
        <v>5207</v>
      </c>
      <c r="E1347" t="s">
        <v>5208</v>
      </c>
      <c r="F1347" t="s">
        <v>43</v>
      </c>
      <c r="G1347">
        <v>39545</v>
      </c>
      <c r="H1347" t="s">
        <v>4180</v>
      </c>
      <c r="I1347">
        <v>8400000</v>
      </c>
      <c r="J1347" t="s">
        <v>7146</v>
      </c>
      <c r="K1347">
        <v>8200000</v>
      </c>
      <c r="L1347">
        <v>8700000</v>
      </c>
      <c r="M1347">
        <v>32</v>
      </c>
      <c r="N1347" t="s">
        <v>4382</v>
      </c>
      <c r="O1347">
        <v>73.099999999999994</v>
      </c>
      <c r="P1347" t="s">
        <v>7806</v>
      </c>
    </row>
    <row r="1348" spans="1:16" x14ac:dyDescent="0.3">
      <c r="A1348" t="s">
        <v>4172</v>
      </c>
      <c r="B1348">
        <v>2022</v>
      </c>
      <c r="C1348" t="s">
        <v>24</v>
      </c>
      <c r="D1348" t="s">
        <v>4369</v>
      </c>
      <c r="E1348" t="s">
        <v>5718</v>
      </c>
      <c r="F1348" t="s">
        <v>4172</v>
      </c>
      <c r="G1348">
        <v>60700</v>
      </c>
      <c r="H1348" t="s">
        <v>4180</v>
      </c>
      <c r="I1348">
        <v>36900000</v>
      </c>
      <c r="J1348" t="s">
        <v>7146</v>
      </c>
      <c r="K1348">
        <v>35600000</v>
      </c>
      <c r="L1348">
        <v>38200000</v>
      </c>
      <c r="M1348">
        <v>38</v>
      </c>
      <c r="N1348" t="s">
        <v>5645</v>
      </c>
      <c r="O1348">
        <v>73.7</v>
      </c>
      <c r="P1348" t="s">
        <v>7807</v>
      </c>
    </row>
    <row r="1349" spans="1:16" x14ac:dyDescent="0.3">
      <c r="A1349" t="s">
        <v>6331</v>
      </c>
      <c r="B1349">
        <v>2018</v>
      </c>
      <c r="C1349" t="s">
        <v>4091</v>
      </c>
      <c r="D1349" t="s">
        <v>5119</v>
      </c>
      <c r="E1349" t="s">
        <v>5120</v>
      </c>
      <c r="F1349" t="s">
        <v>43</v>
      </c>
      <c r="G1349">
        <v>88873</v>
      </c>
      <c r="H1349" t="s">
        <v>4180</v>
      </c>
      <c r="I1349">
        <v>6230000</v>
      </c>
      <c r="J1349" t="s">
        <v>7146</v>
      </c>
      <c r="K1349">
        <v>5810000</v>
      </c>
      <c r="L1349">
        <v>6650000</v>
      </c>
      <c r="M1349" t="s">
        <v>4175</v>
      </c>
      <c r="N1349" t="s">
        <v>4245</v>
      </c>
      <c r="O1349">
        <v>90.4</v>
      </c>
      <c r="P1349" t="s">
        <v>7808</v>
      </c>
    </row>
    <row r="1350" spans="1:16" x14ac:dyDescent="0.3">
      <c r="A1350" t="s">
        <v>6332</v>
      </c>
      <c r="B1350">
        <v>2025</v>
      </c>
      <c r="C1350" t="s">
        <v>131</v>
      </c>
      <c r="D1350" t="s">
        <v>4994</v>
      </c>
      <c r="E1350" t="s">
        <v>7809</v>
      </c>
      <c r="F1350" t="s">
        <v>161</v>
      </c>
      <c r="G1350">
        <v>18600</v>
      </c>
      <c r="H1350" t="s">
        <v>4180</v>
      </c>
      <c r="I1350">
        <v>30000000</v>
      </c>
      <c r="J1350" t="s">
        <v>7146</v>
      </c>
      <c r="K1350">
        <v>28900000</v>
      </c>
      <c r="L1350">
        <v>31000000</v>
      </c>
      <c r="M1350">
        <v>2</v>
      </c>
      <c r="N1350" t="s">
        <v>4181</v>
      </c>
      <c r="O1350">
        <v>95</v>
      </c>
      <c r="P1350" t="s">
        <v>7810</v>
      </c>
    </row>
    <row r="1351" spans="1:16" x14ac:dyDescent="0.3">
      <c r="A1351" t="s">
        <v>6333</v>
      </c>
      <c r="B1351">
        <v>2023</v>
      </c>
      <c r="C1351" t="s">
        <v>24</v>
      </c>
      <c r="D1351" t="s">
        <v>7800</v>
      </c>
      <c r="E1351" t="s">
        <v>7615</v>
      </c>
      <c r="F1351" t="s">
        <v>173</v>
      </c>
      <c r="G1351">
        <v>44000</v>
      </c>
      <c r="H1351" t="s">
        <v>4180</v>
      </c>
      <c r="I1351">
        <v>64000000</v>
      </c>
      <c r="J1351" t="s">
        <v>7146</v>
      </c>
      <c r="K1351">
        <v>62000000</v>
      </c>
      <c r="L1351">
        <v>66000000</v>
      </c>
      <c r="M1351">
        <v>7</v>
      </c>
      <c r="N1351" t="s">
        <v>4267</v>
      </c>
      <c r="O1351">
        <v>71</v>
      </c>
      <c r="P1351" t="s">
        <v>7811</v>
      </c>
    </row>
    <row r="1352" spans="1:16" x14ac:dyDescent="0.3">
      <c r="A1352" t="s">
        <v>6334</v>
      </c>
      <c r="B1352">
        <v>2019</v>
      </c>
      <c r="C1352" t="s">
        <v>250</v>
      </c>
      <c r="D1352" t="s">
        <v>6001</v>
      </c>
      <c r="E1352" t="s">
        <v>7812</v>
      </c>
      <c r="F1352" t="s">
        <v>43</v>
      </c>
      <c r="G1352">
        <v>110000</v>
      </c>
      <c r="H1352" t="s">
        <v>4180</v>
      </c>
      <c r="I1352">
        <v>16800000</v>
      </c>
      <c r="J1352" t="s">
        <v>7146</v>
      </c>
      <c r="K1352">
        <v>16100000</v>
      </c>
      <c r="L1352">
        <v>17400000</v>
      </c>
      <c r="M1352">
        <v>13</v>
      </c>
      <c r="N1352" t="s">
        <v>4200</v>
      </c>
      <c r="O1352">
        <v>84.5</v>
      </c>
      <c r="P1352" t="s">
        <v>7813</v>
      </c>
    </row>
    <row r="1353" spans="1:16" x14ac:dyDescent="0.3">
      <c r="A1353" t="s">
        <v>7814</v>
      </c>
      <c r="B1353">
        <v>2026</v>
      </c>
      <c r="C1353" t="s">
        <v>4184</v>
      </c>
      <c r="D1353" t="s">
        <v>4228</v>
      </c>
      <c r="E1353" t="s">
        <v>4229</v>
      </c>
      <c r="F1353" t="s">
        <v>4172</v>
      </c>
      <c r="G1353">
        <v>3600</v>
      </c>
      <c r="H1353" t="s">
        <v>4180</v>
      </c>
      <c r="I1353">
        <v>16800000</v>
      </c>
      <c r="J1353" t="s">
        <v>7146</v>
      </c>
      <c r="K1353">
        <v>15500000</v>
      </c>
      <c r="L1353">
        <v>18000000</v>
      </c>
      <c r="M1353" t="s">
        <v>4175</v>
      </c>
      <c r="N1353" t="s">
        <v>4508</v>
      </c>
      <c r="O1353">
        <v>93.4</v>
      </c>
      <c r="P1353" t="s">
        <v>7815</v>
      </c>
    </row>
    <row r="1354" spans="1:16" x14ac:dyDescent="0.3">
      <c r="A1354" t="s">
        <v>6335</v>
      </c>
      <c r="B1354">
        <v>2018</v>
      </c>
      <c r="C1354" t="s">
        <v>24</v>
      </c>
      <c r="D1354" t="s">
        <v>4393</v>
      </c>
      <c r="E1354" t="s">
        <v>5859</v>
      </c>
      <c r="F1354" t="s">
        <v>43</v>
      </c>
      <c r="G1354">
        <v>91702</v>
      </c>
      <c r="H1354" t="s">
        <v>4180</v>
      </c>
      <c r="I1354">
        <v>6980000</v>
      </c>
      <c r="J1354" t="s">
        <v>7146</v>
      </c>
      <c r="K1354">
        <v>6700000</v>
      </c>
      <c r="L1354">
        <v>7260000</v>
      </c>
      <c r="M1354">
        <v>16</v>
      </c>
      <c r="N1354" t="s">
        <v>4425</v>
      </c>
      <c r="O1354">
        <v>67.2</v>
      </c>
      <c r="P1354" t="s">
        <v>7816</v>
      </c>
    </row>
    <row r="1355" spans="1:16" x14ac:dyDescent="0.3">
      <c r="A1355" t="s">
        <v>6336</v>
      </c>
      <c r="B1355">
        <v>2021</v>
      </c>
      <c r="C1355" t="s">
        <v>191</v>
      </c>
      <c r="D1355" t="s">
        <v>7817</v>
      </c>
      <c r="E1355" t="s">
        <v>7818</v>
      </c>
      <c r="F1355" t="s">
        <v>161</v>
      </c>
      <c r="G1355">
        <v>90000</v>
      </c>
      <c r="H1355" t="s">
        <v>4180</v>
      </c>
      <c r="I1355">
        <v>10900000</v>
      </c>
      <c r="J1355" t="s">
        <v>7146</v>
      </c>
      <c r="K1355">
        <v>10400000</v>
      </c>
      <c r="L1355">
        <v>11300000</v>
      </c>
      <c r="M1355">
        <v>3</v>
      </c>
      <c r="N1355" t="s">
        <v>4439</v>
      </c>
      <c r="O1355">
        <v>81.599999999999994</v>
      </c>
      <c r="P1355" t="s">
        <v>7819</v>
      </c>
    </row>
    <row r="1356" spans="1:16" x14ac:dyDescent="0.3">
      <c r="A1356" t="s">
        <v>6337</v>
      </c>
      <c r="B1356">
        <v>2021</v>
      </c>
      <c r="C1356" t="s">
        <v>188</v>
      </c>
      <c r="D1356" t="s">
        <v>5890</v>
      </c>
      <c r="E1356" t="s">
        <v>7820</v>
      </c>
      <c r="F1356" t="s">
        <v>60</v>
      </c>
      <c r="G1356">
        <v>52037</v>
      </c>
      <c r="H1356" t="s">
        <v>4180</v>
      </c>
      <c r="I1356">
        <v>17600000</v>
      </c>
      <c r="J1356" t="s">
        <v>7146</v>
      </c>
      <c r="K1356">
        <v>16700000</v>
      </c>
      <c r="L1356">
        <v>18400000</v>
      </c>
      <c r="M1356">
        <v>2</v>
      </c>
      <c r="N1356" t="s">
        <v>4275</v>
      </c>
      <c r="O1356">
        <v>85.5</v>
      </c>
      <c r="P1356" t="s">
        <v>7821</v>
      </c>
    </row>
    <row r="1357" spans="1:16" x14ac:dyDescent="0.3">
      <c r="A1357" t="s">
        <v>6338</v>
      </c>
      <c r="B1357">
        <v>2024</v>
      </c>
      <c r="C1357" t="s">
        <v>188</v>
      </c>
      <c r="D1357" t="s">
        <v>4594</v>
      </c>
      <c r="E1357" t="s">
        <v>4595</v>
      </c>
      <c r="F1357" t="s">
        <v>143</v>
      </c>
      <c r="G1357">
        <v>20399</v>
      </c>
      <c r="H1357" t="s">
        <v>4180</v>
      </c>
      <c r="I1357">
        <v>9400000</v>
      </c>
      <c r="J1357" t="s">
        <v>7146</v>
      </c>
      <c r="K1357">
        <v>9100000</v>
      </c>
      <c r="L1357">
        <v>9700000</v>
      </c>
      <c r="M1357">
        <v>8</v>
      </c>
      <c r="N1357" t="s">
        <v>4382</v>
      </c>
      <c r="O1357">
        <v>95</v>
      </c>
      <c r="P1357" t="s">
        <v>7822</v>
      </c>
    </row>
    <row r="1358" spans="1:16" x14ac:dyDescent="0.3">
      <c r="A1358" t="s">
        <v>6339</v>
      </c>
      <c r="B1358">
        <v>2021</v>
      </c>
      <c r="C1358" t="s">
        <v>36</v>
      </c>
      <c r="D1358" t="s">
        <v>4427</v>
      </c>
      <c r="E1358" t="s">
        <v>4501</v>
      </c>
      <c r="F1358" t="s">
        <v>4789</v>
      </c>
      <c r="G1358">
        <v>58000</v>
      </c>
      <c r="H1358" t="s">
        <v>4180</v>
      </c>
      <c r="I1358">
        <v>7970000</v>
      </c>
      <c r="J1358" t="s">
        <v>7146</v>
      </c>
      <c r="K1358">
        <v>7590000</v>
      </c>
      <c r="L1358">
        <v>8300000</v>
      </c>
      <c r="M1358">
        <v>32</v>
      </c>
      <c r="N1358" t="s">
        <v>4649</v>
      </c>
      <c r="O1358">
        <v>84</v>
      </c>
      <c r="P1358" t="s">
        <v>7823</v>
      </c>
    </row>
    <row r="1359" spans="1:16" x14ac:dyDescent="0.3">
      <c r="A1359" t="s">
        <v>6340</v>
      </c>
      <c r="B1359">
        <v>2021</v>
      </c>
      <c r="C1359" t="s">
        <v>4184</v>
      </c>
      <c r="D1359" t="s">
        <v>4952</v>
      </c>
      <c r="E1359" t="s">
        <v>4953</v>
      </c>
      <c r="F1359" t="s">
        <v>43</v>
      </c>
      <c r="G1359">
        <v>50000</v>
      </c>
      <c r="H1359" t="s">
        <v>4180</v>
      </c>
      <c r="I1359">
        <v>13000000</v>
      </c>
      <c r="J1359" t="s">
        <v>7146</v>
      </c>
      <c r="K1359">
        <v>12500000</v>
      </c>
      <c r="L1359">
        <v>13400000</v>
      </c>
      <c r="M1359">
        <v>28</v>
      </c>
      <c r="N1359" t="s">
        <v>4263</v>
      </c>
      <c r="O1359">
        <v>80.8</v>
      </c>
      <c r="P1359" t="s">
        <v>7824</v>
      </c>
    </row>
    <row r="1360" spans="1:16" x14ac:dyDescent="0.3">
      <c r="A1360" t="s">
        <v>6341</v>
      </c>
      <c r="B1360">
        <v>2022</v>
      </c>
      <c r="C1360" t="s">
        <v>166</v>
      </c>
      <c r="D1360" t="s">
        <v>4515</v>
      </c>
      <c r="E1360" t="s">
        <v>4901</v>
      </c>
      <c r="F1360" t="s">
        <v>43</v>
      </c>
      <c r="G1360">
        <v>82000</v>
      </c>
      <c r="H1360" t="s">
        <v>4180</v>
      </c>
      <c r="I1360">
        <v>14900000</v>
      </c>
      <c r="J1360" t="s">
        <v>7146</v>
      </c>
      <c r="K1360">
        <v>14300000</v>
      </c>
      <c r="L1360">
        <v>15500000</v>
      </c>
      <c r="M1360">
        <v>3</v>
      </c>
      <c r="N1360" t="s">
        <v>4204</v>
      </c>
      <c r="O1360">
        <v>75.7</v>
      </c>
      <c r="P1360" t="s">
        <v>7825</v>
      </c>
    </row>
    <row r="1361" spans="1:16" x14ac:dyDescent="0.3">
      <c r="A1361" t="s">
        <v>6342</v>
      </c>
      <c r="B1361">
        <v>2022</v>
      </c>
      <c r="C1361" t="s">
        <v>36</v>
      </c>
      <c r="D1361" t="s">
        <v>4775</v>
      </c>
      <c r="E1361" t="s">
        <v>4898</v>
      </c>
      <c r="F1361" t="s">
        <v>143</v>
      </c>
      <c r="G1361">
        <v>68000</v>
      </c>
      <c r="H1361" t="s">
        <v>4180</v>
      </c>
      <c r="I1361">
        <v>11100000</v>
      </c>
      <c r="J1361" t="s">
        <v>7146</v>
      </c>
      <c r="K1361">
        <v>10800000</v>
      </c>
      <c r="L1361">
        <v>11500000</v>
      </c>
      <c r="M1361">
        <v>13</v>
      </c>
      <c r="N1361" t="s">
        <v>4439</v>
      </c>
      <c r="O1361">
        <v>61.7</v>
      </c>
      <c r="P1361" t="s">
        <v>7826</v>
      </c>
    </row>
    <row r="1362" spans="1:16" x14ac:dyDescent="0.3">
      <c r="A1362" t="s">
        <v>6343</v>
      </c>
      <c r="B1362">
        <v>2023</v>
      </c>
      <c r="C1362" t="s">
        <v>4184</v>
      </c>
      <c r="D1362" t="s">
        <v>4365</v>
      </c>
      <c r="E1362" t="s">
        <v>7827</v>
      </c>
      <c r="F1362" t="s">
        <v>43</v>
      </c>
      <c r="G1362">
        <v>62500</v>
      </c>
      <c r="H1362" t="s">
        <v>4180</v>
      </c>
      <c r="I1362">
        <v>8900000</v>
      </c>
      <c r="J1362" t="s">
        <v>7146</v>
      </c>
      <c r="K1362">
        <v>8600000</v>
      </c>
      <c r="L1362">
        <v>9200000</v>
      </c>
      <c r="M1362">
        <v>7</v>
      </c>
      <c r="N1362" t="s">
        <v>4583</v>
      </c>
      <c r="O1362">
        <v>73</v>
      </c>
      <c r="P1362" t="s">
        <v>7828</v>
      </c>
    </row>
    <row r="1363" spans="1:16" x14ac:dyDescent="0.3">
      <c r="A1363" t="s">
        <v>6344</v>
      </c>
      <c r="B1363">
        <v>2025</v>
      </c>
      <c r="C1363" t="s">
        <v>5188</v>
      </c>
      <c r="D1363" t="s">
        <v>5189</v>
      </c>
      <c r="E1363" t="s">
        <v>7829</v>
      </c>
      <c r="F1363" t="s">
        <v>4172</v>
      </c>
      <c r="G1363">
        <v>7882</v>
      </c>
      <c r="H1363" t="s">
        <v>4180</v>
      </c>
      <c r="I1363">
        <v>12200000</v>
      </c>
      <c r="J1363" t="s">
        <v>7146</v>
      </c>
      <c r="K1363">
        <v>11800000</v>
      </c>
      <c r="L1363">
        <v>12700000</v>
      </c>
      <c r="M1363" t="s">
        <v>4175</v>
      </c>
      <c r="N1363" t="s">
        <v>4187</v>
      </c>
      <c r="O1363">
        <v>87.2</v>
      </c>
      <c r="P1363" t="s">
        <v>7830</v>
      </c>
    </row>
    <row r="1364" spans="1:16" x14ac:dyDescent="0.3">
      <c r="A1364" t="s">
        <v>6345</v>
      </c>
      <c r="B1364">
        <v>2021</v>
      </c>
      <c r="C1364" t="s">
        <v>4641</v>
      </c>
      <c r="D1364" t="s">
        <v>5094</v>
      </c>
      <c r="E1364" t="s">
        <v>5795</v>
      </c>
      <c r="F1364" t="s">
        <v>173</v>
      </c>
      <c r="G1364">
        <v>74756</v>
      </c>
      <c r="H1364" t="s">
        <v>4180</v>
      </c>
      <c r="I1364">
        <v>8400000</v>
      </c>
      <c r="J1364" t="s">
        <v>7146</v>
      </c>
      <c r="K1364">
        <v>8100000</v>
      </c>
      <c r="L1364">
        <v>8700000</v>
      </c>
      <c r="M1364">
        <v>15</v>
      </c>
      <c r="N1364" t="s">
        <v>4382</v>
      </c>
      <c r="O1364">
        <v>88.5</v>
      </c>
      <c r="P1364" t="s">
        <v>7831</v>
      </c>
    </row>
    <row r="1365" spans="1:16" x14ac:dyDescent="0.3">
      <c r="A1365" t="s">
        <v>6346</v>
      </c>
      <c r="B1365">
        <v>2022</v>
      </c>
      <c r="C1365" t="s">
        <v>41</v>
      </c>
      <c r="D1365" t="s">
        <v>5032</v>
      </c>
      <c r="E1365" t="s">
        <v>7832</v>
      </c>
      <c r="F1365" t="s">
        <v>43</v>
      </c>
      <c r="G1365">
        <v>28000</v>
      </c>
      <c r="H1365" t="s">
        <v>4173</v>
      </c>
      <c r="I1365">
        <v>11500000</v>
      </c>
      <c r="J1365" t="s">
        <v>7146</v>
      </c>
      <c r="K1365">
        <v>10900000</v>
      </c>
      <c r="L1365">
        <v>12200000</v>
      </c>
      <c r="M1365">
        <v>7</v>
      </c>
      <c r="N1365" t="s">
        <v>4219</v>
      </c>
      <c r="O1365">
        <v>73</v>
      </c>
      <c r="P1365" t="s">
        <v>7833</v>
      </c>
    </row>
    <row r="1366" spans="1:16" x14ac:dyDescent="0.3">
      <c r="A1366" t="s">
        <v>6347</v>
      </c>
      <c r="B1366">
        <v>2021</v>
      </c>
      <c r="C1366" t="s">
        <v>166</v>
      </c>
      <c r="D1366" t="s">
        <v>4696</v>
      </c>
      <c r="E1366" t="s">
        <v>4697</v>
      </c>
      <c r="F1366" t="s">
        <v>43</v>
      </c>
      <c r="G1366">
        <v>76000</v>
      </c>
      <c r="H1366" t="s">
        <v>4180</v>
      </c>
      <c r="I1366">
        <v>12100000</v>
      </c>
      <c r="J1366" t="s">
        <v>7146</v>
      </c>
      <c r="K1366">
        <v>11600000</v>
      </c>
      <c r="L1366">
        <v>12500000</v>
      </c>
      <c r="M1366">
        <v>7</v>
      </c>
      <c r="N1366" t="s">
        <v>4245</v>
      </c>
      <c r="O1366">
        <v>78.099999999999994</v>
      </c>
      <c r="P1366" t="s">
        <v>7834</v>
      </c>
    </row>
    <row r="1367" spans="1:16" x14ac:dyDescent="0.3">
      <c r="A1367" t="s">
        <v>6348</v>
      </c>
      <c r="B1367">
        <v>2024</v>
      </c>
      <c r="C1367" t="s">
        <v>188</v>
      </c>
      <c r="D1367" t="s">
        <v>5798</v>
      </c>
      <c r="E1367" t="s">
        <v>5799</v>
      </c>
      <c r="F1367" t="s">
        <v>161</v>
      </c>
      <c r="G1367">
        <v>22645</v>
      </c>
      <c r="H1367" t="s">
        <v>4180</v>
      </c>
      <c r="I1367">
        <v>18800000</v>
      </c>
      <c r="J1367" t="s">
        <v>7146</v>
      </c>
      <c r="K1367">
        <v>18200000</v>
      </c>
      <c r="L1367">
        <v>19500000</v>
      </c>
      <c r="M1367">
        <v>2</v>
      </c>
      <c r="N1367" t="s">
        <v>4196</v>
      </c>
      <c r="O1367">
        <v>95</v>
      </c>
      <c r="P1367" t="s">
        <v>7835</v>
      </c>
    </row>
    <row r="1368" spans="1:16" x14ac:dyDescent="0.3">
      <c r="A1368" t="s">
        <v>6349</v>
      </c>
      <c r="B1368">
        <v>2024</v>
      </c>
      <c r="C1368" t="s">
        <v>3991</v>
      </c>
      <c r="D1368" t="s">
        <v>4630</v>
      </c>
      <c r="E1368" t="s">
        <v>4631</v>
      </c>
      <c r="F1368" t="s">
        <v>161</v>
      </c>
      <c r="G1368">
        <v>46000</v>
      </c>
      <c r="H1368" t="s">
        <v>4180</v>
      </c>
      <c r="I1368">
        <v>9000000</v>
      </c>
      <c r="J1368" t="s">
        <v>7146</v>
      </c>
      <c r="K1368">
        <v>8500000</v>
      </c>
      <c r="L1368">
        <v>9500000</v>
      </c>
      <c r="M1368">
        <v>6</v>
      </c>
      <c r="N1368" t="s">
        <v>4649</v>
      </c>
      <c r="O1368">
        <v>82.1</v>
      </c>
      <c r="P1368" t="s">
        <v>7836</v>
      </c>
    </row>
    <row r="1369" spans="1:16" x14ac:dyDescent="0.3">
      <c r="A1369" t="s">
        <v>6350</v>
      </c>
      <c r="B1369">
        <v>2022</v>
      </c>
      <c r="C1369" t="s">
        <v>92</v>
      </c>
      <c r="D1369" t="s">
        <v>4567</v>
      </c>
      <c r="E1369" t="s">
        <v>7837</v>
      </c>
      <c r="F1369" t="s">
        <v>161</v>
      </c>
      <c r="G1369">
        <v>77000</v>
      </c>
      <c r="H1369" t="s">
        <v>4180</v>
      </c>
      <c r="I1369">
        <v>20800000</v>
      </c>
      <c r="J1369" t="s">
        <v>7146</v>
      </c>
      <c r="K1369">
        <v>20000000</v>
      </c>
      <c r="L1369">
        <v>21500000</v>
      </c>
      <c r="M1369">
        <v>2</v>
      </c>
      <c r="N1369" t="s">
        <v>4257</v>
      </c>
      <c r="O1369">
        <v>71.5</v>
      </c>
      <c r="P1369" t="s">
        <v>7838</v>
      </c>
    </row>
    <row r="1370" spans="1:16" x14ac:dyDescent="0.3">
      <c r="A1370" t="s">
        <v>6351</v>
      </c>
      <c r="B1370">
        <v>2024</v>
      </c>
      <c r="C1370" t="s">
        <v>89</v>
      </c>
      <c r="D1370" t="s">
        <v>5207</v>
      </c>
      <c r="E1370" t="s">
        <v>7839</v>
      </c>
      <c r="F1370" t="s">
        <v>94</v>
      </c>
      <c r="G1370">
        <v>16250</v>
      </c>
      <c r="H1370" t="s">
        <v>4180</v>
      </c>
      <c r="I1370">
        <v>10900000</v>
      </c>
      <c r="J1370" t="s">
        <v>7146</v>
      </c>
      <c r="K1370">
        <v>10500000</v>
      </c>
      <c r="L1370">
        <v>11300000</v>
      </c>
      <c r="M1370">
        <v>6</v>
      </c>
      <c r="N1370" t="s">
        <v>4425</v>
      </c>
      <c r="O1370">
        <v>77.900000000000006</v>
      </c>
      <c r="P1370" t="s">
        <v>7840</v>
      </c>
    </row>
    <row r="1371" spans="1:16" x14ac:dyDescent="0.3">
      <c r="A1371" t="s">
        <v>6352</v>
      </c>
      <c r="B1371">
        <v>2022</v>
      </c>
      <c r="C1371" t="s">
        <v>230</v>
      </c>
      <c r="D1371" t="s">
        <v>5845</v>
      </c>
      <c r="E1371" t="s">
        <v>7841</v>
      </c>
      <c r="F1371" t="s">
        <v>60</v>
      </c>
      <c r="G1371">
        <v>95000</v>
      </c>
      <c r="H1371" t="s">
        <v>4180</v>
      </c>
      <c r="I1371">
        <v>8500000</v>
      </c>
      <c r="J1371" t="s">
        <v>7146</v>
      </c>
      <c r="K1371">
        <v>8100000</v>
      </c>
      <c r="L1371">
        <v>8800000</v>
      </c>
      <c r="M1371">
        <v>14</v>
      </c>
      <c r="N1371" t="s">
        <v>4275</v>
      </c>
      <c r="O1371">
        <v>66.5</v>
      </c>
      <c r="P1371" t="s">
        <v>7842</v>
      </c>
    </row>
    <row r="1372" spans="1:16" x14ac:dyDescent="0.3">
      <c r="A1372" t="s">
        <v>6353</v>
      </c>
      <c r="B1372">
        <v>2023</v>
      </c>
      <c r="C1372" t="s">
        <v>62</v>
      </c>
      <c r="D1372" t="s">
        <v>4207</v>
      </c>
      <c r="E1372" t="s">
        <v>4398</v>
      </c>
      <c r="F1372" t="s">
        <v>43</v>
      </c>
      <c r="G1372">
        <v>70687</v>
      </c>
      <c r="H1372" t="s">
        <v>4173</v>
      </c>
      <c r="I1372">
        <v>17300000</v>
      </c>
      <c r="J1372" t="s">
        <v>7146</v>
      </c>
      <c r="K1372">
        <v>16500000</v>
      </c>
      <c r="L1372">
        <v>18000000</v>
      </c>
      <c r="M1372">
        <v>23</v>
      </c>
      <c r="N1372" t="s">
        <v>4260</v>
      </c>
      <c r="O1372">
        <v>70.599999999999994</v>
      </c>
      <c r="P1372" t="s">
        <v>7843</v>
      </c>
    </row>
    <row r="1373" spans="1:16" x14ac:dyDescent="0.3">
      <c r="A1373" t="s">
        <v>6354</v>
      </c>
      <c r="B1373">
        <v>2019</v>
      </c>
      <c r="C1373" t="s">
        <v>85</v>
      </c>
      <c r="D1373" t="s">
        <v>4542</v>
      </c>
      <c r="E1373" t="s">
        <v>4543</v>
      </c>
      <c r="F1373" t="s">
        <v>43</v>
      </c>
      <c r="G1373">
        <v>86265</v>
      </c>
      <c r="H1373" t="s">
        <v>4180</v>
      </c>
      <c r="I1373">
        <v>7840000</v>
      </c>
      <c r="J1373" t="s">
        <v>7146</v>
      </c>
      <c r="K1373">
        <v>7310000</v>
      </c>
      <c r="L1373">
        <v>8400000</v>
      </c>
      <c r="M1373">
        <v>2</v>
      </c>
      <c r="N1373" t="s">
        <v>4213</v>
      </c>
      <c r="O1373">
        <v>84.4</v>
      </c>
      <c r="P1373" t="s">
        <v>7844</v>
      </c>
    </row>
    <row r="1374" spans="1:16" x14ac:dyDescent="0.3">
      <c r="A1374" t="s">
        <v>6355</v>
      </c>
      <c r="B1374">
        <v>2023</v>
      </c>
      <c r="C1374" t="s">
        <v>36</v>
      </c>
      <c r="D1374" t="s">
        <v>4372</v>
      </c>
      <c r="E1374" t="s">
        <v>4373</v>
      </c>
      <c r="F1374" t="s">
        <v>143</v>
      </c>
      <c r="G1374">
        <v>89876</v>
      </c>
      <c r="H1374" t="s">
        <v>4173</v>
      </c>
      <c r="I1374">
        <v>11700000</v>
      </c>
      <c r="J1374" t="s">
        <v>7146</v>
      </c>
      <c r="K1374">
        <v>11300000</v>
      </c>
      <c r="L1374">
        <v>12200000</v>
      </c>
      <c r="M1374">
        <v>23</v>
      </c>
      <c r="N1374" t="s">
        <v>4275</v>
      </c>
      <c r="O1374">
        <v>63.9</v>
      </c>
      <c r="P1374" t="s">
        <v>7845</v>
      </c>
    </row>
    <row r="1375" spans="1:16" x14ac:dyDescent="0.3">
      <c r="A1375" t="s">
        <v>6356</v>
      </c>
      <c r="B1375">
        <v>2022</v>
      </c>
      <c r="C1375" t="s">
        <v>36</v>
      </c>
      <c r="D1375" t="s">
        <v>4372</v>
      </c>
      <c r="E1375" t="s">
        <v>4373</v>
      </c>
      <c r="F1375" t="s">
        <v>143</v>
      </c>
      <c r="G1375">
        <v>83000</v>
      </c>
      <c r="H1375" t="s">
        <v>4180</v>
      </c>
      <c r="I1375">
        <v>11200000</v>
      </c>
      <c r="J1375" t="s">
        <v>7146</v>
      </c>
      <c r="K1375">
        <v>10700000</v>
      </c>
      <c r="L1375">
        <v>11600000</v>
      </c>
      <c r="M1375">
        <v>32</v>
      </c>
      <c r="N1375" t="s">
        <v>4382</v>
      </c>
      <c r="O1375">
        <v>62.3</v>
      </c>
      <c r="P1375" t="s">
        <v>7846</v>
      </c>
    </row>
    <row r="1376" spans="1:16" x14ac:dyDescent="0.3">
      <c r="A1376" t="s">
        <v>6357</v>
      </c>
      <c r="B1376">
        <v>2021</v>
      </c>
      <c r="C1376" t="s">
        <v>92</v>
      </c>
      <c r="D1376" t="s">
        <v>4946</v>
      </c>
      <c r="E1376" t="s">
        <v>5077</v>
      </c>
      <c r="F1376" t="s">
        <v>94</v>
      </c>
      <c r="G1376">
        <v>63000</v>
      </c>
      <c r="H1376" t="s">
        <v>4180</v>
      </c>
      <c r="I1376">
        <v>10900000</v>
      </c>
      <c r="J1376" t="s">
        <v>7146</v>
      </c>
      <c r="K1376">
        <v>10500000</v>
      </c>
      <c r="L1376">
        <v>11300000</v>
      </c>
      <c r="M1376">
        <v>30</v>
      </c>
      <c r="N1376" t="s">
        <v>4263</v>
      </c>
      <c r="O1376">
        <v>76.5</v>
      </c>
      <c r="P1376" t="s">
        <v>7847</v>
      </c>
    </row>
    <row r="1377" spans="1:16" x14ac:dyDescent="0.3">
      <c r="A1377" t="s">
        <v>6358</v>
      </c>
      <c r="B1377">
        <v>2026</v>
      </c>
      <c r="C1377" t="s">
        <v>36</v>
      </c>
      <c r="D1377" t="s">
        <v>7848</v>
      </c>
      <c r="E1377" t="s">
        <v>7849</v>
      </c>
      <c r="F1377" t="s">
        <v>4172</v>
      </c>
      <c r="G1377">
        <v>6600</v>
      </c>
      <c r="H1377" t="s">
        <v>4180</v>
      </c>
      <c r="I1377">
        <v>16200000</v>
      </c>
      <c r="J1377" t="s">
        <v>7146</v>
      </c>
      <c r="K1377">
        <v>15600000</v>
      </c>
      <c r="L1377">
        <v>16800000</v>
      </c>
      <c r="M1377" t="s">
        <v>4175</v>
      </c>
      <c r="N1377" t="s">
        <v>4734</v>
      </c>
      <c r="O1377">
        <v>90.1</v>
      </c>
      <c r="P1377" t="s">
        <v>7850</v>
      </c>
    </row>
    <row r="1378" spans="1:16" x14ac:dyDescent="0.3">
      <c r="A1378" t="s">
        <v>6359</v>
      </c>
      <c r="B1378">
        <v>2023</v>
      </c>
      <c r="C1378" t="s">
        <v>166</v>
      </c>
      <c r="D1378" t="s">
        <v>7851</v>
      </c>
      <c r="E1378" t="s">
        <v>7852</v>
      </c>
      <c r="F1378" t="s">
        <v>60</v>
      </c>
      <c r="G1378">
        <v>38000</v>
      </c>
      <c r="H1378" t="s">
        <v>4180</v>
      </c>
      <c r="I1378">
        <v>21800000</v>
      </c>
      <c r="J1378" t="s">
        <v>7146</v>
      </c>
      <c r="K1378">
        <v>20600000</v>
      </c>
      <c r="L1378">
        <v>23000000</v>
      </c>
      <c r="M1378">
        <v>2</v>
      </c>
      <c r="N1378" t="s">
        <v>5139</v>
      </c>
      <c r="O1378">
        <v>82.6</v>
      </c>
      <c r="P1378" t="s">
        <v>7853</v>
      </c>
    </row>
    <row r="1379" spans="1:16" x14ac:dyDescent="0.3">
      <c r="A1379" t="s">
        <v>7854</v>
      </c>
      <c r="B1379">
        <v>2020</v>
      </c>
      <c r="C1379" t="s">
        <v>154</v>
      </c>
      <c r="D1379" t="s">
        <v>4395</v>
      </c>
      <c r="E1379" t="s">
        <v>7855</v>
      </c>
      <c r="F1379" t="s">
        <v>60</v>
      </c>
      <c r="G1379">
        <v>63000</v>
      </c>
      <c r="H1379" t="s">
        <v>4180</v>
      </c>
      <c r="I1379">
        <v>20200000</v>
      </c>
      <c r="J1379" t="s">
        <v>7146</v>
      </c>
      <c r="K1379">
        <v>19500000</v>
      </c>
      <c r="L1379">
        <v>20800000</v>
      </c>
      <c r="M1379">
        <v>5</v>
      </c>
      <c r="N1379" t="s">
        <v>4252</v>
      </c>
      <c r="O1379">
        <v>74.8</v>
      </c>
      <c r="P1379" t="s">
        <v>7856</v>
      </c>
    </row>
    <row r="1380" spans="1:16" x14ac:dyDescent="0.3">
      <c r="A1380" t="s">
        <v>6360</v>
      </c>
      <c r="B1380">
        <v>2018</v>
      </c>
      <c r="C1380" t="s">
        <v>24</v>
      </c>
      <c r="D1380" t="s">
        <v>5247</v>
      </c>
      <c r="E1380" t="s">
        <v>5248</v>
      </c>
      <c r="F1380" t="s">
        <v>43</v>
      </c>
      <c r="G1380">
        <v>98000</v>
      </c>
      <c r="H1380" t="s">
        <v>4180</v>
      </c>
      <c r="I1380">
        <v>12400000</v>
      </c>
      <c r="J1380" t="s">
        <v>7146</v>
      </c>
      <c r="K1380">
        <v>11800000</v>
      </c>
      <c r="L1380">
        <v>13000000</v>
      </c>
      <c r="M1380">
        <v>14</v>
      </c>
      <c r="N1380" t="s">
        <v>4388</v>
      </c>
      <c r="O1380">
        <v>62.6</v>
      </c>
      <c r="P1380" t="s">
        <v>7857</v>
      </c>
    </row>
    <row r="1381" spans="1:16" x14ac:dyDescent="0.3">
      <c r="A1381" t="s">
        <v>6361</v>
      </c>
      <c r="B1381">
        <v>2023</v>
      </c>
      <c r="C1381" t="s">
        <v>41</v>
      </c>
      <c r="D1381" t="s">
        <v>4452</v>
      </c>
      <c r="E1381" t="s">
        <v>7858</v>
      </c>
      <c r="F1381" t="s">
        <v>43</v>
      </c>
      <c r="G1381">
        <v>77909</v>
      </c>
      <c r="H1381" t="s">
        <v>4180</v>
      </c>
      <c r="I1381">
        <v>13000000</v>
      </c>
      <c r="J1381" t="s">
        <v>7146</v>
      </c>
      <c r="K1381">
        <v>12200000</v>
      </c>
      <c r="L1381">
        <v>13800000</v>
      </c>
      <c r="M1381">
        <v>8</v>
      </c>
      <c r="N1381" t="s">
        <v>4263</v>
      </c>
      <c r="O1381">
        <v>66.2</v>
      </c>
      <c r="P1381" t="s">
        <v>7859</v>
      </c>
    </row>
    <row r="1382" spans="1:16" x14ac:dyDescent="0.3">
      <c r="A1382" t="s">
        <v>6362</v>
      </c>
      <c r="B1382">
        <v>2021</v>
      </c>
      <c r="C1382" t="s">
        <v>92</v>
      </c>
      <c r="D1382" t="s">
        <v>7860</v>
      </c>
      <c r="E1382" t="s">
        <v>7861</v>
      </c>
      <c r="F1382" t="s">
        <v>173</v>
      </c>
      <c r="G1382">
        <v>83079</v>
      </c>
      <c r="H1382" t="s">
        <v>4180</v>
      </c>
      <c r="I1382">
        <v>9000000</v>
      </c>
      <c r="J1382" t="s">
        <v>7146</v>
      </c>
      <c r="K1382">
        <v>8400000</v>
      </c>
      <c r="L1382">
        <v>9700000</v>
      </c>
      <c r="M1382">
        <v>2</v>
      </c>
      <c r="N1382" t="s">
        <v>4439</v>
      </c>
      <c r="O1382">
        <v>72.599999999999994</v>
      </c>
      <c r="P1382" t="s">
        <v>7862</v>
      </c>
    </row>
    <row r="1383" spans="1:16" x14ac:dyDescent="0.3">
      <c r="A1383" t="s">
        <v>6363</v>
      </c>
      <c r="B1383">
        <v>2024</v>
      </c>
      <c r="C1383" t="s">
        <v>137</v>
      </c>
      <c r="D1383" t="s">
        <v>5109</v>
      </c>
      <c r="E1383" t="s">
        <v>4203</v>
      </c>
      <c r="F1383" t="s">
        <v>43</v>
      </c>
      <c r="G1383">
        <v>26000</v>
      </c>
      <c r="H1383" t="s">
        <v>4180</v>
      </c>
      <c r="I1383">
        <v>24500000</v>
      </c>
      <c r="J1383" t="s">
        <v>7146</v>
      </c>
      <c r="K1383">
        <v>23600000</v>
      </c>
      <c r="L1383">
        <v>25300000</v>
      </c>
      <c r="M1383">
        <v>8</v>
      </c>
      <c r="N1383" t="s">
        <v>4280</v>
      </c>
      <c r="O1383">
        <v>75.3</v>
      </c>
      <c r="P1383" t="s">
        <v>7863</v>
      </c>
    </row>
    <row r="1384" spans="1:16" x14ac:dyDescent="0.3">
      <c r="A1384" t="s">
        <v>6364</v>
      </c>
      <c r="B1384">
        <v>2023</v>
      </c>
      <c r="C1384" t="s">
        <v>92</v>
      </c>
      <c r="D1384" t="s">
        <v>5749</v>
      </c>
      <c r="E1384" t="s">
        <v>7864</v>
      </c>
      <c r="F1384" t="s">
        <v>43</v>
      </c>
      <c r="G1384">
        <v>56300</v>
      </c>
      <c r="H1384" t="s">
        <v>4180</v>
      </c>
      <c r="I1384">
        <v>30100000</v>
      </c>
      <c r="J1384" t="s">
        <v>7146</v>
      </c>
      <c r="K1384">
        <v>29000000</v>
      </c>
      <c r="L1384">
        <v>31200000</v>
      </c>
      <c r="M1384">
        <v>5</v>
      </c>
      <c r="N1384" t="s">
        <v>4187</v>
      </c>
      <c r="O1384">
        <v>68.400000000000006</v>
      </c>
      <c r="P1384" t="s">
        <v>7865</v>
      </c>
    </row>
    <row r="1385" spans="1:16" x14ac:dyDescent="0.3">
      <c r="A1385" t="s">
        <v>6365</v>
      </c>
      <c r="B1385">
        <v>2018</v>
      </c>
      <c r="C1385" t="s">
        <v>24</v>
      </c>
      <c r="D1385" t="s">
        <v>7866</v>
      </c>
      <c r="E1385" t="s">
        <v>7867</v>
      </c>
      <c r="F1385" t="s">
        <v>43</v>
      </c>
      <c r="G1385">
        <v>80000</v>
      </c>
      <c r="H1385" t="s">
        <v>4173</v>
      </c>
      <c r="I1385">
        <v>7700000</v>
      </c>
      <c r="J1385" t="s">
        <v>7146</v>
      </c>
      <c r="K1385">
        <v>7420000</v>
      </c>
      <c r="L1385">
        <v>7990000</v>
      </c>
      <c r="M1385" t="s">
        <v>4175</v>
      </c>
      <c r="N1385" t="s">
        <v>4439</v>
      </c>
      <c r="O1385">
        <v>64.2</v>
      </c>
      <c r="P1385" t="s">
        <v>7868</v>
      </c>
    </row>
    <row r="1386" spans="1:16" x14ac:dyDescent="0.3">
      <c r="A1386" t="s">
        <v>6366</v>
      </c>
      <c r="B1386">
        <v>2020</v>
      </c>
      <c r="C1386" t="s">
        <v>62</v>
      </c>
      <c r="D1386">
        <v>2008</v>
      </c>
      <c r="E1386" t="s">
        <v>7869</v>
      </c>
      <c r="F1386" t="s">
        <v>43</v>
      </c>
      <c r="G1386">
        <v>71500</v>
      </c>
      <c r="H1386" t="s">
        <v>4180</v>
      </c>
      <c r="I1386">
        <v>16300000</v>
      </c>
      <c r="J1386" t="s">
        <v>7146</v>
      </c>
      <c r="K1386">
        <v>15400000</v>
      </c>
      <c r="L1386">
        <v>17100000</v>
      </c>
      <c r="M1386">
        <v>2</v>
      </c>
      <c r="N1386" t="s">
        <v>4248</v>
      </c>
      <c r="O1386">
        <v>77.3</v>
      </c>
      <c r="P1386" t="s">
        <v>7870</v>
      </c>
    </row>
    <row r="1387" spans="1:16" x14ac:dyDescent="0.3">
      <c r="A1387" t="s">
        <v>6367</v>
      </c>
      <c r="B1387">
        <v>2024</v>
      </c>
      <c r="C1387" t="s">
        <v>89</v>
      </c>
      <c r="D1387" t="s">
        <v>7871</v>
      </c>
      <c r="E1387" t="s">
        <v>7872</v>
      </c>
      <c r="F1387" t="s">
        <v>173</v>
      </c>
      <c r="G1387">
        <v>13500</v>
      </c>
      <c r="H1387" t="s">
        <v>4180</v>
      </c>
      <c r="I1387">
        <v>11500000</v>
      </c>
      <c r="J1387" t="s">
        <v>7146</v>
      </c>
      <c r="K1387">
        <v>11100000</v>
      </c>
      <c r="L1387">
        <v>11900000</v>
      </c>
      <c r="M1387">
        <v>3</v>
      </c>
      <c r="N1387" t="s">
        <v>4219</v>
      </c>
      <c r="O1387">
        <v>65.8</v>
      </c>
      <c r="P1387" t="s">
        <v>7873</v>
      </c>
    </row>
    <row r="1388" spans="1:16" x14ac:dyDescent="0.3">
      <c r="A1388" t="s">
        <v>6368</v>
      </c>
      <c r="B1388">
        <v>2024</v>
      </c>
      <c r="C1388" t="s">
        <v>24</v>
      </c>
      <c r="D1388" t="s">
        <v>4369</v>
      </c>
      <c r="E1388" t="s">
        <v>4370</v>
      </c>
      <c r="F1388" t="s">
        <v>94</v>
      </c>
      <c r="G1388">
        <v>23791</v>
      </c>
      <c r="H1388" t="s">
        <v>4180</v>
      </c>
      <c r="I1388">
        <v>37500000</v>
      </c>
      <c r="J1388" t="s">
        <v>7146</v>
      </c>
      <c r="K1388">
        <v>36300000</v>
      </c>
      <c r="L1388">
        <v>38800000</v>
      </c>
      <c r="M1388">
        <v>12</v>
      </c>
      <c r="N1388" t="s">
        <v>4196</v>
      </c>
      <c r="O1388">
        <v>74.3</v>
      </c>
      <c r="P1388" t="s">
        <v>7874</v>
      </c>
    </row>
    <row r="1389" spans="1:16" x14ac:dyDescent="0.3">
      <c r="A1389" t="s">
        <v>6369</v>
      </c>
      <c r="B1389">
        <v>2024</v>
      </c>
      <c r="C1389" t="s">
        <v>137</v>
      </c>
      <c r="D1389" t="s">
        <v>4336</v>
      </c>
      <c r="E1389" t="s">
        <v>4833</v>
      </c>
      <c r="F1389" t="s">
        <v>43</v>
      </c>
      <c r="G1389">
        <v>26381</v>
      </c>
      <c r="H1389" t="s">
        <v>4180</v>
      </c>
      <c r="I1389">
        <v>20000000</v>
      </c>
      <c r="J1389" t="s">
        <v>7146</v>
      </c>
      <c r="K1389">
        <v>19300000</v>
      </c>
      <c r="L1389">
        <v>20800000</v>
      </c>
      <c r="M1389">
        <v>10</v>
      </c>
      <c r="N1389" t="s">
        <v>4347</v>
      </c>
      <c r="O1389">
        <v>73.599999999999994</v>
      </c>
      <c r="P1389" t="s">
        <v>7875</v>
      </c>
    </row>
    <row r="1390" spans="1:16" x14ac:dyDescent="0.3">
      <c r="A1390" t="s">
        <v>8480</v>
      </c>
      <c r="B1390">
        <v>2018</v>
      </c>
      <c r="C1390" t="s">
        <v>154</v>
      </c>
      <c r="D1390" t="s">
        <v>4395</v>
      </c>
      <c r="E1390" t="s">
        <v>8481</v>
      </c>
      <c r="F1390" t="s">
        <v>161</v>
      </c>
      <c r="G1390">
        <v>90000</v>
      </c>
      <c r="H1390" t="s">
        <v>5853</v>
      </c>
      <c r="I1390">
        <v>17500000</v>
      </c>
      <c r="J1390" t="s">
        <v>7146</v>
      </c>
      <c r="K1390">
        <v>16900000</v>
      </c>
      <c r="L1390">
        <v>18100000</v>
      </c>
      <c r="M1390">
        <v>8</v>
      </c>
      <c r="N1390" t="s">
        <v>4333</v>
      </c>
      <c r="O1390">
        <v>67.3</v>
      </c>
      <c r="P1390" t="s">
        <v>8482</v>
      </c>
    </row>
    <row r="1391" spans="1:16" x14ac:dyDescent="0.3">
      <c r="A1391" t="s">
        <v>5316</v>
      </c>
      <c r="B1391">
        <v>2023</v>
      </c>
      <c r="C1391" t="s">
        <v>137</v>
      </c>
      <c r="D1391" t="s">
        <v>5109</v>
      </c>
      <c r="E1391" t="s">
        <v>5110</v>
      </c>
      <c r="F1391" t="s">
        <v>161</v>
      </c>
      <c r="G1391">
        <v>10000</v>
      </c>
      <c r="H1391" t="s">
        <v>4180</v>
      </c>
      <c r="I1391">
        <v>18800000</v>
      </c>
      <c r="J1391" t="s">
        <v>7172</v>
      </c>
      <c r="K1391">
        <v>18100000</v>
      </c>
      <c r="L1391">
        <v>19500000</v>
      </c>
      <c r="M1391">
        <v>14</v>
      </c>
      <c r="N1391" t="s">
        <v>4272</v>
      </c>
      <c r="O1391">
        <v>76.099999999999994</v>
      </c>
      <c r="P1391" t="s">
        <v>7173</v>
      </c>
    </row>
    <row r="1392" spans="1:16" x14ac:dyDescent="0.3">
      <c r="A1392" t="s">
        <v>136</v>
      </c>
      <c r="B1392">
        <v>2024</v>
      </c>
      <c r="C1392" t="s">
        <v>137</v>
      </c>
      <c r="D1392" t="s">
        <v>4336</v>
      </c>
      <c r="E1392" t="s">
        <v>4833</v>
      </c>
      <c r="F1392" t="s">
        <v>46</v>
      </c>
      <c r="G1392">
        <v>10000</v>
      </c>
      <c r="H1392" t="s">
        <v>4173</v>
      </c>
      <c r="I1392">
        <v>20400000</v>
      </c>
      <c r="J1392" t="s">
        <v>7172</v>
      </c>
      <c r="K1392">
        <v>19700000</v>
      </c>
      <c r="L1392">
        <v>21100000</v>
      </c>
      <c r="M1392">
        <v>8</v>
      </c>
      <c r="N1392" t="s">
        <v>5827</v>
      </c>
      <c r="O1392">
        <v>75</v>
      </c>
      <c r="P1392" t="s">
        <v>7174</v>
      </c>
    </row>
    <row r="1393" spans="1:16" x14ac:dyDescent="0.3">
      <c r="A1393" t="s">
        <v>314</v>
      </c>
      <c r="B1393">
        <v>2024</v>
      </c>
      <c r="C1393" t="s">
        <v>137</v>
      </c>
      <c r="D1393" t="s">
        <v>4336</v>
      </c>
      <c r="E1393" t="s">
        <v>4826</v>
      </c>
      <c r="F1393" t="s">
        <v>143</v>
      </c>
      <c r="G1393">
        <v>16000</v>
      </c>
      <c r="H1393" t="s">
        <v>4180</v>
      </c>
      <c r="I1393">
        <v>20700000</v>
      </c>
      <c r="J1393" t="s">
        <v>7172</v>
      </c>
      <c r="K1393">
        <v>20100000</v>
      </c>
      <c r="L1393">
        <v>21400000</v>
      </c>
      <c r="M1393">
        <v>12</v>
      </c>
      <c r="N1393" t="s">
        <v>5967</v>
      </c>
      <c r="O1393">
        <v>79</v>
      </c>
      <c r="P1393" t="s">
        <v>7175</v>
      </c>
    </row>
    <row r="1394" spans="1:16" x14ac:dyDescent="0.3">
      <c r="A1394" t="s">
        <v>6441</v>
      </c>
      <c r="B1394">
        <v>2023</v>
      </c>
      <c r="C1394" t="s">
        <v>62</v>
      </c>
      <c r="D1394" t="s">
        <v>4434</v>
      </c>
      <c r="E1394" t="s">
        <v>4435</v>
      </c>
      <c r="F1394" t="s">
        <v>43</v>
      </c>
      <c r="G1394">
        <v>18700</v>
      </c>
      <c r="H1394" t="s">
        <v>4180</v>
      </c>
      <c r="I1394">
        <v>21000000</v>
      </c>
      <c r="J1394" t="s">
        <v>7172</v>
      </c>
      <c r="K1394">
        <v>20300000</v>
      </c>
      <c r="L1394">
        <v>21700000</v>
      </c>
      <c r="M1394">
        <v>6</v>
      </c>
      <c r="N1394" t="s">
        <v>4272</v>
      </c>
      <c r="O1394">
        <v>73.2</v>
      </c>
      <c r="P1394" t="s">
        <v>7176</v>
      </c>
    </row>
    <row r="1395" spans="1:16" x14ac:dyDescent="0.3">
      <c r="A1395" t="s">
        <v>5236</v>
      </c>
      <c r="B1395">
        <v>2026</v>
      </c>
      <c r="C1395" t="s">
        <v>62</v>
      </c>
      <c r="D1395" t="s">
        <v>4390</v>
      </c>
      <c r="E1395" t="s">
        <v>4682</v>
      </c>
      <c r="F1395" t="s">
        <v>4172</v>
      </c>
      <c r="G1395">
        <v>5000</v>
      </c>
      <c r="H1395" t="s">
        <v>4180</v>
      </c>
      <c r="I1395">
        <v>23600000</v>
      </c>
      <c r="J1395" t="s">
        <v>7172</v>
      </c>
      <c r="K1395">
        <v>22800000</v>
      </c>
      <c r="L1395">
        <v>24400000</v>
      </c>
      <c r="M1395">
        <v>2</v>
      </c>
      <c r="N1395" t="s">
        <v>4439</v>
      </c>
      <c r="O1395">
        <v>93.9</v>
      </c>
      <c r="P1395" t="s">
        <v>7177</v>
      </c>
    </row>
    <row r="1396" spans="1:16" x14ac:dyDescent="0.3">
      <c r="A1396" t="s">
        <v>6370</v>
      </c>
      <c r="B1396">
        <v>2024</v>
      </c>
      <c r="C1396" t="s">
        <v>182</v>
      </c>
      <c r="D1396" t="s">
        <v>4489</v>
      </c>
      <c r="E1396" t="s">
        <v>7876</v>
      </c>
      <c r="F1396" t="s">
        <v>4636</v>
      </c>
      <c r="G1396">
        <v>32000</v>
      </c>
      <c r="H1396" t="s">
        <v>4180</v>
      </c>
      <c r="I1396">
        <v>21400000</v>
      </c>
      <c r="J1396" t="s">
        <v>7172</v>
      </c>
      <c r="K1396">
        <v>20600000</v>
      </c>
      <c r="L1396">
        <v>22200000</v>
      </c>
      <c r="M1396">
        <v>2</v>
      </c>
      <c r="N1396" t="s">
        <v>4290</v>
      </c>
      <c r="O1396">
        <v>82.3</v>
      </c>
      <c r="P1396" t="s">
        <v>7877</v>
      </c>
    </row>
    <row r="1397" spans="1:16" x14ac:dyDescent="0.3">
      <c r="A1397" t="s">
        <v>6371</v>
      </c>
      <c r="B1397">
        <v>2020</v>
      </c>
      <c r="C1397" t="s">
        <v>188</v>
      </c>
      <c r="D1397" t="s">
        <v>4594</v>
      </c>
      <c r="E1397" t="s">
        <v>7766</v>
      </c>
      <c r="F1397" t="s">
        <v>43</v>
      </c>
      <c r="G1397">
        <v>91213</v>
      </c>
      <c r="H1397" t="s">
        <v>4180</v>
      </c>
      <c r="I1397">
        <v>7090000</v>
      </c>
      <c r="J1397" t="s">
        <v>7172</v>
      </c>
      <c r="K1397">
        <v>6840000</v>
      </c>
      <c r="L1397">
        <v>7340000</v>
      </c>
      <c r="M1397">
        <v>8</v>
      </c>
      <c r="N1397" t="s">
        <v>4425</v>
      </c>
      <c r="O1397">
        <v>95</v>
      </c>
      <c r="P1397" t="s">
        <v>7878</v>
      </c>
    </row>
    <row r="1398" spans="1:16" x14ac:dyDescent="0.3">
      <c r="A1398" t="s">
        <v>6372</v>
      </c>
      <c r="B1398">
        <v>2023</v>
      </c>
      <c r="C1398" t="s">
        <v>50</v>
      </c>
      <c r="D1398">
        <v>560</v>
      </c>
      <c r="E1398" t="s">
        <v>4582</v>
      </c>
      <c r="F1398" t="s">
        <v>60</v>
      </c>
      <c r="G1398">
        <v>52000</v>
      </c>
      <c r="H1398" t="s">
        <v>4180</v>
      </c>
      <c r="I1398">
        <v>8900000</v>
      </c>
      <c r="J1398" t="s">
        <v>7172</v>
      </c>
      <c r="K1398">
        <v>8500000</v>
      </c>
      <c r="L1398">
        <v>9200000</v>
      </c>
      <c r="M1398">
        <v>21</v>
      </c>
      <c r="N1398" t="s">
        <v>4583</v>
      </c>
      <c r="O1398">
        <v>71.8</v>
      </c>
      <c r="P1398" t="s">
        <v>7879</v>
      </c>
    </row>
    <row r="1399" spans="1:16" x14ac:dyDescent="0.3">
      <c r="A1399" t="s">
        <v>6373</v>
      </c>
      <c r="B1399">
        <v>2024</v>
      </c>
      <c r="C1399" t="s">
        <v>41</v>
      </c>
      <c r="D1399" t="s">
        <v>7880</v>
      </c>
      <c r="E1399" t="s">
        <v>7881</v>
      </c>
      <c r="F1399" t="s">
        <v>43</v>
      </c>
      <c r="G1399">
        <v>12900</v>
      </c>
      <c r="H1399" t="s">
        <v>4180</v>
      </c>
      <c r="I1399">
        <v>7880000</v>
      </c>
      <c r="J1399" t="s">
        <v>7172</v>
      </c>
      <c r="K1399">
        <v>7300000</v>
      </c>
      <c r="L1399">
        <v>8500000</v>
      </c>
      <c r="M1399">
        <v>2</v>
      </c>
      <c r="N1399" t="s">
        <v>4439</v>
      </c>
      <c r="O1399">
        <v>64.099999999999994</v>
      </c>
      <c r="P1399" t="s">
        <v>7882</v>
      </c>
    </row>
    <row r="1400" spans="1:16" x14ac:dyDescent="0.3">
      <c r="A1400" t="s">
        <v>6374</v>
      </c>
      <c r="B1400">
        <v>2023</v>
      </c>
      <c r="C1400" t="s">
        <v>166</v>
      </c>
      <c r="D1400" t="s">
        <v>4696</v>
      </c>
      <c r="E1400" t="s">
        <v>7883</v>
      </c>
      <c r="F1400" t="s">
        <v>161</v>
      </c>
      <c r="G1400">
        <v>32000</v>
      </c>
      <c r="H1400" t="s">
        <v>4180</v>
      </c>
      <c r="I1400">
        <v>14000000</v>
      </c>
      <c r="J1400" t="s">
        <v>7172</v>
      </c>
      <c r="K1400">
        <v>13500000</v>
      </c>
      <c r="L1400">
        <v>14400000</v>
      </c>
      <c r="M1400">
        <v>2</v>
      </c>
      <c r="N1400" t="s">
        <v>4382</v>
      </c>
      <c r="O1400">
        <v>88.1</v>
      </c>
      <c r="P1400" t="s">
        <v>7884</v>
      </c>
    </row>
    <row r="1401" spans="1:16" x14ac:dyDescent="0.3">
      <c r="A1401" t="s">
        <v>6375</v>
      </c>
      <c r="B1401">
        <v>2018</v>
      </c>
      <c r="C1401" t="s">
        <v>85</v>
      </c>
      <c r="D1401" t="s">
        <v>4542</v>
      </c>
      <c r="E1401" t="s">
        <v>7885</v>
      </c>
      <c r="F1401" t="s">
        <v>43</v>
      </c>
      <c r="G1401">
        <v>45000</v>
      </c>
      <c r="H1401" t="s">
        <v>4180</v>
      </c>
      <c r="I1401">
        <v>7680000</v>
      </c>
      <c r="J1401" t="s">
        <v>7172</v>
      </c>
      <c r="K1401">
        <v>7400000</v>
      </c>
      <c r="L1401">
        <v>7950000</v>
      </c>
      <c r="M1401" t="s">
        <v>4175</v>
      </c>
      <c r="N1401" t="s">
        <v>4402</v>
      </c>
      <c r="O1401">
        <v>80.900000000000006</v>
      </c>
      <c r="P1401" t="s">
        <v>7886</v>
      </c>
    </row>
    <row r="1402" spans="1:16" x14ac:dyDescent="0.3">
      <c r="A1402" t="s">
        <v>6376</v>
      </c>
      <c r="B1402">
        <v>2026</v>
      </c>
      <c r="C1402" t="s">
        <v>250</v>
      </c>
      <c r="D1402" t="s">
        <v>4319</v>
      </c>
      <c r="E1402" t="s">
        <v>7887</v>
      </c>
      <c r="F1402" t="s">
        <v>4172</v>
      </c>
      <c r="G1402">
        <v>3420</v>
      </c>
      <c r="H1402" t="s">
        <v>4180</v>
      </c>
      <c r="I1402">
        <v>20500000</v>
      </c>
      <c r="J1402" t="s">
        <v>7172</v>
      </c>
      <c r="K1402">
        <v>19800000</v>
      </c>
      <c r="L1402">
        <v>21200000</v>
      </c>
      <c r="M1402" t="s">
        <v>4175</v>
      </c>
      <c r="N1402" t="s">
        <v>4245</v>
      </c>
      <c r="O1402">
        <v>90.3</v>
      </c>
      <c r="P1402" t="s">
        <v>7888</v>
      </c>
    </row>
    <row r="1403" spans="1:16" x14ac:dyDescent="0.3">
      <c r="A1403" t="s">
        <v>6377</v>
      </c>
      <c r="B1403">
        <v>2019</v>
      </c>
      <c r="C1403" t="s">
        <v>154</v>
      </c>
      <c r="D1403" t="s">
        <v>4395</v>
      </c>
      <c r="E1403" t="s">
        <v>7889</v>
      </c>
      <c r="F1403" t="s">
        <v>173</v>
      </c>
      <c r="G1403">
        <v>85000</v>
      </c>
      <c r="H1403" t="s">
        <v>4180</v>
      </c>
      <c r="I1403">
        <v>20900000</v>
      </c>
      <c r="J1403" t="s">
        <v>7172</v>
      </c>
      <c r="K1403">
        <v>19800000</v>
      </c>
      <c r="L1403">
        <v>21900000</v>
      </c>
      <c r="M1403">
        <v>21</v>
      </c>
      <c r="N1403" t="s">
        <v>4347</v>
      </c>
      <c r="O1403">
        <v>68.5</v>
      </c>
      <c r="P1403" t="s">
        <v>7890</v>
      </c>
    </row>
    <row r="1404" spans="1:16" x14ac:dyDescent="0.3">
      <c r="A1404" t="s">
        <v>6378</v>
      </c>
      <c r="B1404">
        <v>2022</v>
      </c>
      <c r="C1404" t="s">
        <v>4184</v>
      </c>
      <c r="D1404" t="s">
        <v>4365</v>
      </c>
      <c r="E1404" t="s">
        <v>4708</v>
      </c>
      <c r="F1404" t="s">
        <v>60</v>
      </c>
      <c r="G1404">
        <v>49900</v>
      </c>
      <c r="H1404" t="s">
        <v>4180</v>
      </c>
      <c r="I1404">
        <v>7770000</v>
      </c>
      <c r="J1404" t="s">
        <v>7172</v>
      </c>
      <c r="K1404">
        <v>7490000</v>
      </c>
      <c r="L1404">
        <v>8100000</v>
      </c>
      <c r="M1404">
        <v>11</v>
      </c>
      <c r="N1404" t="s">
        <v>4245</v>
      </c>
      <c r="O1404">
        <v>73.400000000000006</v>
      </c>
      <c r="P1404" t="s">
        <v>7891</v>
      </c>
    </row>
    <row r="1405" spans="1:16" x14ac:dyDescent="0.3">
      <c r="A1405" t="s">
        <v>6379</v>
      </c>
      <c r="B1405">
        <v>2022</v>
      </c>
      <c r="C1405" t="s">
        <v>4184</v>
      </c>
      <c r="D1405" t="s">
        <v>4486</v>
      </c>
      <c r="E1405" t="s">
        <v>7892</v>
      </c>
      <c r="F1405" t="s">
        <v>43</v>
      </c>
      <c r="G1405">
        <v>22000</v>
      </c>
      <c r="H1405" t="s">
        <v>4180</v>
      </c>
      <c r="I1405">
        <v>11500000</v>
      </c>
      <c r="J1405" t="s">
        <v>7172</v>
      </c>
      <c r="K1405">
        <v>11100000</v>
      </c>
      <c r="L1405">
        <v>11900000</v>
      </c>
      <c r="M1405">
        <v>4</v>
      </c>
      <c r="N1405" t="s">
        <v>4290</v>
      </c>
      <c r="O1405">
        <v>84</v>
      </c>
      <c r="P1405" t="s">
        <v>7893</v>
      </c>
    </row>
    <row r="1406" spans="1:16" x14ac:dyDescent="0.3">
      <c r="A1406" t="s">
        <v>6380</v>
      </c>
      <c r="B1406">
        <v>2021</v>
      </c>
      <c r="C1406" t="s">
        <v>92</v>
      </c>
      <c r="D1406" t="s">
        <v>4824</v>
      </c>
      <c r="E1406" t="s">
        <v>5696</v>
      </c>
      <c r="F1406" t="s">
        <v>143</v>
      </c>
      <c r="G1406">
        <v>57600</v>
      </c>
      <c r="H1406" t="s">
        <v>4180</v>
      </c>
      <c r="I1406">
        <v>10200000</v>
      </c>
      <c r="J1406" t="s">
        <v>7172</v>
      </c>
      <c r="K1406">
        <v>9800000</v>
      </c>
      <c r="L1406">
        <v>10600000</v>
      </c>
      <c r="M1406">
        <v>36</v>
      </c>
      <c r="N1406" t="s">
        <v>4425</v>
      </c>
      <c r="O1406">
        <v>73.400000000000006</v>
      </c>
      <c r="P1406" t="s">
        <v>7894</v>
      </c>
    </row>
    <row r="1407" spans="1:16" x14ac:dyDescent="0.3">
      <c r="A1407" t="s">
        <v>6381</v>
      </c>
      <c r="B1407">
        <v>2024</v>
      </c>
      <c r="C1407" t="s">
        <v>201</v>
      </c>
      <c r="D1407" t="s">
        <v>4669</v>
      </c>
      <c r="E1407" t="s">
        <v>4785</v>
      </c>
      <c r="F1407" t="s">
        <v>43</v>
      </c>
      <c r="G1407">
        <v>12500</v>
      </c>
      <c r="H1407" t="s">
        <v>4180</v>
      </c>
      <c r="I1407">
        <v>14000000</v>
      </c>
      <c r="J1407" t="s">
        <v>7172</v>
      </c>
      <c r="K1407">
        <v>13500000</v>
      </c>
      <c r="L1407">
        <v>14500000</v>
      </c>
      <c r="M1407">
        <v>15</v>
      </c>
      <c r="N1407" t="s">
        <v>4187</v>
      </c>
      <c r="O1407">
        <v>75.7</v>
      </c>
      <c r="P1407" t="s">
        <v>7895</v>
      </c>
    </row>
    <row r="1408" spans="1:16" x14ac:dyDescent="0.3">
      <c r="A1408" t="s">
        <v>6382</v>
      </c>
      <c r="B1408">
        <v>2024</v>
      </c>
      <c r="C1408" t="s">
        <v>36</v>
      </c>
      <c r="D1408" t="s">
        <v>4372</v>
      </c>
      <c r="E1408" t="s">
        <v>4373</v>
      </c>
      <c r="F1408" t="s">
        <v>43</v>
      </c>
      <c r="G1408">
        <v>30118</v>
      </c>
      <c r="H1408" t="s">
        <v>4180</v>
      </c>
      <c r="I1408">
        <v>13000000</v>
      </c>
      <c r="J1408" t="s">
        <v>7172</v>
      </c>
      <c r="K1408">
        <v>12500000</v>
      </c>
      <c r="L1408">
        <v>13400000</v>
      </c>
      <c r="M1408">
        <v>20</v>
      </c>
      <c r="N1408" t="s">
        <v>4192</v>
      </c>
      <c r="O1408">
        <v>81.3</v>
      </c>
      <c r="P1408" t="s">
        <v>7896</v>
      </c>
    </row>
    <row r="1409" spans="1:16" x14ac:dyDescent="0.3">
      <c r="A1409" t="s">
        <v>6383</v>
      </c>
      <c r="B1409">
        <v>2022</v>
      </c>
      <c r="C1409" t="s">
        <v>92</v>
      </c>
      <c r="D1409" t="s">
        <v>4946</v>
      </c>
      <c r="E1409" t="s">
        <v>4947</v>
      </c>
      <c r="F1409" t="s">
        <v>143</v>
      </c>
      <c r="G1409">
        <v>63332</v>
      </c>
      <c r="H1409" t="s">
        <v>4180</v>
      </c>
      <c r="I1409">
        <v>11600000</v>
      </c>
      <c r="J1409" t="s">
        <v>7172</v>
      </c>
      <c r="K1409">
        <v>11000000</v>
      </c>
      <c r="L1409">
        <v>12200000</v>
      </c>
      <c r="M1409">
        <v>16</v>
      </c>
      <c r="N1409" t="s">
        <v>4245</v>
      </c>
      <c r="O1409">
        <v>72.5</v>
      </c>
      <c r="P1409" t="s">
        <v>7897</v>
      </c>
    </row>
    <row r="1410" spans="1:16" x14ac:dyDescent="0.3">
      <c r="A1410" t="s">
        <v>6384</v>
      </c>
      <c r="B1410">
        <v>2026</v>
      </c>
      <c r="C1410" t="s">
        <v>24</v>
      </c>
      <c r="D1410" t="s">
        <v>4405</v>
      </c>
      <c r="E1410" t="s">
        <v>4406</v>
      </c>
      <c r="F1410" t="s">
        <v>4172</v>
      </c>
      <c r="G1410">
        <v>19000</v>
      </c>
      <c r="H1410" t="s">
        <v>4173</v>
      </c>
      <c r="I1410">
        <v>42700000</v>
      </c>
      <c r="J1410" t="s">
        <v>7172</v>
      </c>
      <c r="K1410">
        <v>41200000</v>
      </c>
      <c r="L1410">
        <v>44300000</v>
      </c>
      <c r="M1410">
        <v>10</v>
      </c>
      <c r="N1410" t="s">
        <v>7898</v>
      </c>
      <c r="O1410">
        <v>84.4</v>
      </c>
      <c r="P1410" t="s">
        <v>7899</v>
      </c>
    </row>
    <row r="1411" spans="1:16" x14ac:dyDescent="0.3">
      <c r="A1411" t="s">
        <v>6385</v>
      </c>
      <c r="B1411">
        <v>2025</v>
      </c>
      <c r="C1411" t="s">
        <v>5179</v>
      </c>
      <c r="D1411" t="s">
        <v>7900</v>
      </c>
      <c r="E1411" t="s">
        <v>7901</v>
      </c>
      <c r="F1411" t="s">
        <v>4172</v>
      </c>
      <c r="G1411">
        <v>25500</v>
      </c>
      <c r="H1411" t="s">
        <v>4180</v>
      </c>
      <c r="I1411">
        <v>13800000</v>
      </c>
      <c r="J1411" t="s">
        <v>7172</v>
      </c>
      <c r="K1411">
        <v>13200000</v>
      </c>
      <c r="L1411">
        <v>14400000</v>
      </c>
      <c r="M1411">
        <v>7</v>
      </c>
      <c r="N1411" t="s">
        <v>4583</v>
      </c>
      <c r="O1411">
        <v>79.2</v>
      </c>
      <c r="P1411" t="s">
        <v>7902</v>
      </c>
    </row>
    <row r="1412" spans="1:16" x14ac:dyDescent="0.3">
      <c r="A1412" t="s">
        <v>6386</v>
      </c>
      <c r="B1412">
        <v>2025</v>
      </c>
      <c r="C1412" t="s">
        <v>62</v>
      </c>
      <c r="D1412" t="s">
        <v>5988</v>
      </c>
      <c r="E1412" t="s">
        <v>7903</v>
      </c>
      <c r="F1412" t="s">
        <v>43</v>
      </c>
      <c r="G1412">
        <v>44028</v>
      </c>
      <c r="H1412" t="s">
        <v>4180</v>
      </c>
      <c r="I1412">
        <v>22800000</v>
      </c>
      <c r="J1412" t="s">
        <v>7172</v>
      </c>
      <c r="K1412">
        <v>21800000</v>
      </c>
      <c r="L1412">
        <v>23700000</v>
      </c>
      <c r="M1412">
        <v>2</v>
      </c>
      <c r="N1412" t="s">
        <v>4272</v>
      </c>
      <c r="O1412">
        <v>77.900000000000006</v>
      </c>
      <c r="P1412" t="s">
        <v>7904</v>
      </c>
    </row>
    <row r="1413" spans="1:16" x14ac:dyDescent="0.3">
      <c r="A1413" t="s">
        <v>5531</v>
      </c>
      <c r="B1413">
        <v>2026</v>
      </c>
      <c r="C1413" t="s">
        <v>50</v>
      </c>
      <c r="D1413" t="s">
        <v>5702</v>
      </c>
      <c r="E1413" t="s">
        <v>6150</v>
      </c>
      <c r="F1413" t="s">
        <v>4172</v>
      </c>
      <c r="G1413">
        <v>3100</v>
      </c>
      <c r="H1413" t="s">
        <v>4180</v>
      </c>
      <c r="I1413">
        <v>7700000</v>
      </c>
      <c r="J1413" t="s">
        <v>7172</v>
      </c>
      <c r="K1413">
        <v>7190000</v>
      </c>
      <c r="L1413">
        <v>8200000</v>
      </c>
      <c r="M1413" t="s">
        <v>4175</v>
      </c>
      <c r="N1413" t="s">
        <v>4552</v>
      </c>
      <c r="O1413">
        <v>88.8</v>
      </c>
      <c r="P1413" t="s">
        <v>7905</v>
      </c>
    </row>
    <row r="1414" spans="1:16" x14ac:dyDescent="0.3">
      <c r="A1414" t="s">
        <v>6387</v>
      </c>
      <c r="B1414">
        <v>2024</v>
      </c>
      <c r="C1414" t="s">
        <v>50</v>
      </c>
      <c r="D1414">
        <v>600</v>
      </c>
      <c r="E1414" t="s">
        <v>4851</v>
      </c>
      <c r="F1414" t="s">
        <v>143</v>
      </c>
      <c r="G1414">
        <v>18097</v>
      </c>
      <c r="H1414" t="s">
        <v>4180</v>
      </c>
      <c r="I1414">
        <v>16000000</v>
      </c>
      <c r="J1414" t="s">
        <v>7172</v>
      </c>
      <c r="K1414">
        <v>15500000</v>
      </c>
      <c r="L1414">
        <v>16600000</v>
      </c>
      <c r="M1414">
        <v>9</v>
      </c>
      <c r="N1414" t="s">
        <v>4252</v>
      </c>
      <c r="O1414">
        <v>85.6</v>
      </c>
      <c r="P1414" t="s">
        <v>7906</v>
      </c>
    </row>
    <row r="1415" spans="1:16" x14ac:dyDescent="0.3">
      <c r="A1415" t="s">
        <v>6388</v>
      </c>
      <c r="B1415">
        <v>2019</v>
      </c>
      <c r="C1415" t="s">
        <v>154</v>
      </c>
      <c r="D1415" t="s">
        <v>4483</v>
      </c>
      <c r="E1415" t="s">
        <v>7907</v>
      </c>
      <c r="F1415" t="s">
        <v>43</v>
      </c>
      <c r="G1415">
        <v>54403</v>
      </c>
      <c r="H1415" t="s">
        <v>4180</v>
      </c>
      <c r="I1415">
        <v>10400000</v>
      </c>
      <c r="J1415" t="s">
        <v>7172</v>
      </c>
      <c r="K1415">
        <v>10000000</v>
      </c>
      <c r="L1415">
        <v>10800000</v>
      </c>
      <c r="M1415">
        <v>12</v>
      </c>
      <c r="N1415" t="s">
        <v>4275</v>
      </c>
      <c r="O1415">
        <v>77.099999999999994</v>
      </c>
      <c r="P1415" t="s">
        <v>7908</v>
      </c>
    </row>
    <row r="1416" spans="1:16" x14ac:dyDescent="0.3">
      <c r="A1416" t="s">
        <v>6389</v>
      </c>
      <c r="B1416">
        <v>2025</v>
      </c>
      <c r="C1416" t="s">
        <v>36</v>
      </c>
      <c r="D1416" t="s">
        <v>4372</v>
      </c>
      <c r="E1416" t="s">
        <v>5099</v>
      </c>
      <c r="F1416" t="s">
        <v>4172</v>
      </c>
      <c r="G1416">
        <v>9800</v>
      </c>
      <c r="H1416" t="s">
        <v>4180</v>
      </c>
      <c r="I1416">
        <v>13800000</v>
      </c>
      <c r="J1416" t="s">
        <v>7172</v>
      </c>
      <c r="K1416">
        <v>13300000</v>
      </c>
      <c r="L1416">
        <v>14300000</v>
      </c>
      <c r="M1416">
        <v>5</v>
      </c>
      <c r="N1416" t="s">
        <v>4245</v>
      </c>
      <c r="O1416">
        <v>95</v>
      </c>
      <c r="P1416" t="s">
        <v>7909</v>
      </c>
    </row>
    <row r="1417" spans="1:16" x14ac:dyDescent="0.3">
      <c r="A1417" t="s">
        <v>6390</v>
      </c>
      <c r="B1417">
        <v>2025</v>
      </c>
      <c r="C1417" t="s">
        <v>36</v>
      </c>
      <c r="D1417" t="s">
        <v>4400</v>
      </c>
      <c r="E1417" t="s">
        <v>7781</v>
      </c>
      <c r="F1417" t="s">
        <v>4172</v>
      </c>
      <c r="G1417">
        <v>22000</v>
      </c>
      <c r="H1417" t="s">
        <v>4180</v>
      </c>
      <c r="I1417">
        <v>8300000</v>
      </c>
      <c r="J1417" t="s">
        <v>7172</v>
      </c>
      <c r="K1417">
        <v>7970000</v>
      </c>
      <c r="L1417">
        <v>8500000</v>
      </c>
      <c r="M1417" t="s">
        <v>4175</v>
      </c>
      <c r="N1417" t="s">
        <v>4583</v>
      </c>
      <c r="O1417">
        <v>87.5</v>
      </c>
      <c r="P1417" t="s">
        <v>7910</v>
      </c>
    </row>
    <row r="1418" spans="1:16" x14ac:dyDescent="0.3">
      <c r="A1418" t="s">
        <v>6391</v>
      </c>
      <c r="B1418">
        <v>2023</v>
      </c>
      <c r="C1418" t="s">
        <v>3991</v>
      </c>
      <c r="D1418" t="s">
        <v>4630</v>
      </c>
      <c r="E1418" t="s">
        <v>4631</v>
      </c>
      <c r="F1418" t="s">
        <v>43</v>
      </c>
      <c r="G1418">
        <v>22772</v>
      </c>
      <c r="H1418" t="s">
        <v>4180</v>
      </c>
      <c r="I1418">
        <v>8600000</v>
      </c>
      <c r="J1418" t="s">
        <v>7172</v>
      </c>
      <c r="K1418">
        <v>7920000</v>
      </c>
      <c r="L1418">
        <v>9300000</v>
      </c>
      <c r="M1418">
        <v>2</v>
      </c>
      <c r="N1418" t="s">
        <v>4649</v>
      </c>
      <c r="O1418">
        <v>65.7</v>
      </c>
      <c r="P1418" t="s">
        <v>7911</v>
      </c>
    </row>
    <row r="1419" spans="1:16" x14ac:dyDescent="0.3">
      <c r="A1419" t="s">
        <v>6392</v>
      </c>
      <c r="B1419">
        <v>2024</v>
      </c>
      <c r="C1419" t="s">
        <v>62</v>
      </c>
      <c r="D1419" t="s">
        <v>4292</v>
      </c>
      <c r="E1419" t="s">
        <v>4235</v>
      </c>
      <c r="F1419" t="s">
        <v>4636</v>
      </c>
      <c r="G1419">
        <v>37000</v>
      </c>
      <c r="H1419" t="s">
        <v>4180</v>
      </c>
      <c r="I1419">
        <v>17700000</v>
      </c>
      <c r="J1419" t="s">
        <v>7172</v>
      </c>
      <c r="K1419">
        <v>17000000</v>
      </c>
      <c r="L1419">
        <v>18300000</v>
      </c>
      <c r="M1419">
        <v>11</v>
      </c>
      <c r="N1419" t="s">
        <v>4965</v>
      </c>
      <c r="O1419">
        <v>65.7</v>
      </c>
      <c r="P1419" t="s">
        <v>7912</v>
      </c>
    </row>
    <row r="1420" spans="1:16" x14ac:dyDescent="0.3">
      <c r="A1420" t="s">
        <v>6393</v>
      </c>
      <c r="B1420">
        <v>2018</v>
      </c>
      <c r="C1420" t="s">
        <v>188</v>
      </c>
      <c r="D1420" t="s">
        <v>4594</v>
      </c>
      <c r="E1420" t="s">
        <v>7913</v>
      </c>
      <c r="F1420" t="s">
        <v>173</v>
      </c>
      <c r="G1420">
        <v>107633</v>
      </c>
      <c r="H1420" t="s">
        <v>4180</v>
      </c>
      <c r="I1420">
        <v>5630000</v>
      </c>
      <c r="J1420" t="s">
        <v>7172</v>
      </c>
      <c r="K1420">
        <v>5370000</v>
      </c>
      <c r="L1420">
        <v>5890000</v>
      </c>
      <c r="M1420">
        <v>6</v>
      </c>
      <c r="N1420" t="s">
        <v>4425</v>
      </c>
      <c r="O1420">
        <v>85.4</v>
      </c>
      <c r="P1420" t="s">
        <v>7914</v>
      </c>
    </row>
    <row r="1421" spans="1:16" x14ac:dyDescent="0.3">
      <c r="A1421" t="s">
        <v>6394</v>
      </c>
      <c r="B1421">
        <v>2022</v>
      </c>
      <c r="C1421" t="s">
        <v>62</v>
      </c>
      <c r="D1421" t="s">
        <v>4446</v>
      </c>
      <c r="E1421" t="s">
        <v>4562</v>
      </c>
      <c r="F1421" t="s">
        <v>43</v>
      </c>
      <c r="G1421">
        <v>25000</v>
      </c>
      <c r="H1421" t="s">
        <v>4180</v>
      </c>
      <c r="I1421">
        <v>14200000</v>
      </c>
      <c r="J1421" t="s">
        <v>7172</v>
      </c>
      <c r="K1421">
        <v>13600000</v>
      </c>
      <c r="L1421">
        <v>14900000</v>
      </c>
      <c r="M1421">
        <v>11</v>
      </c>
      <c r="N1421" t="s">
        <v>4213</v>
      </c>
      <c r="O1421">
        <v>76</v>
      </c>
      <c r="P1421" t="s">
        <v>7915</v>
      </c>
    </row>
    <row r="1422" spans="1:16" x14ac:dyDescent="0.3">
      <c r="A1422" t="s">
        <v>6395</v>
      </c>
      <c r="B1422">
        <v>2024</v>
      </c>
      <c r="C1422" t="s">
        <v>5179</v>
      </c>
      <c r="D1422" t="s">
        <v>5180</v>
      </c>
      <c r="E1422" t="s">
        <v>7916</v>
      </c>
      <c r="F1422" t="s">
        <v>94</v>
      </c>
      <c r="G1422">
        <v>19291</v>
      </c>
      <c r="H1422" t="s">
        <v>4173</v>
      </c>
      <c r="I1422">
        <v>12300000</v>
      </c>
      <c r="J1422" t="s">
        <v>7172</v>
      </c>
      <c r="K1422">
        <v>11700000</v>
      </c>
      <c r="L1422">
        <v>12900000</v>
      </c>
      <c r="M1422">
        <v>15</v>
      </c>
      <c r="N1422" t="s">
        <v>4192</v>
      </c>
      <c r="O1422">
        <v>84.9</v>
      </c>
      <c r="P1422" t="s">
        <v>7917</v>
      </c>
    </row>
    <row r="1423" spans="1:16" x14ac:dyDescent="0.3">
      <c r="A1423" t="s">
        <v>4172</v>
      </c>
      <c r="B1423">
        <v>2023</v>
      </c>
      <c r="C1423" t="s">
        <v>24</v>
      </c>
      <c r="D1423" t="s">
        <v>4369</v>
      </c>
      <c r="E1423" t="s">
        <v>5660</v>
      </c>
      <c r="F1423" t="s">
        <v>4172</v>
      </c>
      <c r="G1423">
        <v>74000</v>
      </c>
      <c r="H1423" t="s">
        <v>4180</v>
      </c>
      <c r="I1423">
        <v>40200000</v>
      </c>
      <c r="J1423" t="s">
        <v>7172</v>
      </c>
      <c r="K1423">
        <v>38700000</v>
      </c>
      <c r="L1423">
        <v>41800000</v>
      </c>
      <c r="M1423">
        <v>33</v>
      </c>
      <c r="N1423" t="s">
        <v>5645</v>
      </c>
      <c r="O1423">
        <v>65</v>
      </c>
      <c r="P1423" t="s">
        <v>7918</v>
      </c>
    </row>
    <row r="1424" spans="1:16" x14ac:dyDescent="0.3">
      <c r="A1424" t="s">
        <v>6397</v>
      </c>
      <c r="B1424">
        <v>2017</v>
      </c>
      <c r="C1424" t="s">
        <v>182</v>
      </c>
      <c r="D1424" t="s">
        <v>7919</v>
      </c>
      <c r="E1424" t="s">
        <v>7920</v>
      </c>
      <c r="F1424" t="s">
        <v>173</v>
      </c>
      <c r="G1424">
        <v>23521</v>
      </c>
      <c r="H1424" t="s">
        <v>4180</v>
      </c>
      <c r="I1424">
        <v>7850000</v>
      </c>
      <c r="J1424" t="s">
        <v>7172</v>
      </c>
      <c r="K1424">
        <v>7430000</v>
      </c>
      <c r="L1424">
        <v>8300000</v>
      </c>
      <c r="M1424" t="s">
        <v>4175</v>
      </c>
      <c r="N1424" t="s">
        <v>4219</v>
      </c>
      <c r="O1424">
        <v>58.4</v>
      </c>
      <c r="P1424" t="s">
        <v>7921</v>
      </c>
    </row>
    <row r="1425" spans="1:16" x14ac:dyDescent="0.3">
      <c r="A1425" t="s">
        <v>6398</v>
      </c>
      <c r="B1425">
        <v>2020</v>
      </c>
      <c r="C1425" t="s">
        <v>92</v>
      </c>
      <c r="D1425" t="s">
        <v>4946</v>
      </c>
      <c r="E1425" t="s">
        <v>5908</v>
      </c>
      <c r="F1425" t="s">
        <v>43</v>
      </c>
      <c r="G1425">
        <v>88000</v>
      </c>
      <c r="H1425" t="s">
        <v>4180</v>
      </c>
      <c r="I1425">
        <v>11000000</v>
      </c>
      <c r="J1425" t="s">
        <v>7172</v>
      </c>
      <c r="K1425">
        <v>10300000</v>
      </c>
      <c r="L1425">
        <v>11600000</v>
      </c>
      <c r="M1425">
        <v>18</v>
      </c>
      <c r="N1425" t="s">
        <v>4263</v>
      </c>
      <c r="O1425">
        <v>80.400000000000006</v>
      </c>
      <c r="P1425" t="s">
        <v>7922</v>
      </c>
    </row>
    <row r="1426" spans="1:16" x14ac:dyDescent="0.3">
      <c r="A1426" t="s">
        <v>6399</v>
      </c>
      <c r="B1426">
        <v>2023</v>
      </c>
      <c r="C1426" t="s">
        <v>92</v>
      </c>
      <c r="D1426" t="s">
        <v>4471</v>
      </c>
      <c r="E1426" t="s">
        <v>4472</v>
      </c>
      <c r="F1426" t="s">
        <v>94</v>
      </c>
      <c r="G1426">
        <v>83750</v>
      </c>
      <c r="H1426" t="s">
        <v>4173</v>
      </c>
      <c r="I1426">
        <v>44700000</v>
      </c>
      <c r="J1426" t="s">
        <v>7172</v>
      </c>
      <c r="K1426">
        <v>43000000</v>
      </c>
      <c r="L1426">
        <v>46400000</v>
      </c>
      <c r="M1426">
        <v>35</v>
      </c>
      <c r="N1426" t="s">
        <v>5679</v>
      </c>
      <c r="O1426">
        <v>70.8</v>
      </c>
      <c r="P1426" t="s">
        <v>7923</v>
      </c>
    </row>
    <row r="1427" spans="1:16" x14ac:dyDescent="0.3">
      <c r="A1427" t="s">
        <v>6399</v>
      </c>
      <c r="B1427">
        <v>2023</v>
      </c>
      <c r="C1427" t="s">
        <v>92</v>
      </c>
      <c r="D1427" t="s">
        <v>4471</v>
      </c>
      <c r="E1427" t="s">
        <v>4472</v>
      </c>
      <c r="F1427" t="s">
        <v>94</v>
      </c>
      <c r="G1427">
        <v>83750</v>
      </c>
      <c r="H1427" t="s">
        <v>4173</v>
      </c>
      <c r="I1427">
        <v>44700000</v>
      </c>
      <c r="J1427" t="s">
        <v>7172</v>
      </c>
      <c r="K1427">
        <v>43000000</v>
      </c>
      <c r="L1427">
        <v>46400000</v>
      </c>
      <c r="M1427">
        <v>35</v>
      </c>
      <c r="N1427" t="s">
        <v>5679</v>
      </c>
      <c r="O1427">
        <v>70.8</v>
      </c>
      <c r="P1427" t="s">
        <v>7924</v>
      </c>
    </row>
    <row r="1428" spans="1:16" x14ac:dyDescent="0.3">
      <c r="A1428" t="s">
        <v>6400</v>
      </c>
      <c r="B1428">
        <v>2022</v>
      </c>
      <c r="C1428" t="s">
        <v>7791</v>
      </c>
      <c r="D1428" t="s">
        <v>7792</v>
      </c>
      <c r="E1428" t="s">
        <v>7793</v>
      </c>
      <c r="F1428" t="s">
        <v>161</v>
      </c>
      <c r="G1428">
        <v>29204</v>
      </c>
      <c r="H1428" t="s">
        <v>4180</v>
      </c>
      <c r="I1428">
        <v>13900000</v>
      </c>
      <c r="J1428" t="s">
        <v>7172</v>
      </c>
      <c r="K1428">
        <v>13200000</v>
      </c>
      <c r="L1428">
        <v>14600000</v>
      </c>
      <c r="M1428" t="s">
        <v>4175</v>
      </c>
      <c r="N1428" t="s">
        <v>4219</v>
      </c>
      <c r="O1428">
        <v>59</v>
      </c>
      <c r="P1428" t="s">
        <v>7925</v>
      </c>
    </row>
    <row r="1429" spans="1:16" x14ac:dyDescent="0.3">
      <c r="A1429" t="s">
        <v>4853</v>
      </c>
      <c r="B1429">
        <v>2024</v>
      </c>
      <c r="C1429" t="s">
        <v>24</v>
      </c>
      <c r="D1429" t="s">
        <v>4854</v>
      </c>
      <c r="E1429" t="s">
        <v>4191</v>
      </c>
      <c r="F1429" t="s">
        <v>94</v>
      </c>
      <c r="G1429">
        <v>46000</v>
      </c>
      <c r="H1429" t="s">
        <v>4173</v>
      </c>
      <c r="I1429">
        <v>16400000</v>
      </c>
      <c r="J1429" t="s">
        <v>7172</v>
      </c>
      <c r="K1429">
        <v>15800000</v>
      </c>
      <c r="L1429">
        <v>17000000</v>
      </c>
      <c r="M1429">
        <v>15</v>
      </c>
      <c r="N1429" t="s">
        <v>4213</v>
      </c>
      <c r="O1429">
        <v>63.4</v>
      </c>
      <c r="P1429" t="s">
        <v>7926</v>
      </c>
    </row>
    <row r="1430" spans="1:16" x14ac:dyDescent="0.3">
      <c r="A1430" t="s">
        <v>6401</v>
      </c>
      <c r="B1430">
        <v>2021</v>
      </c>
      <c r="C1430" t="s">
        <v>3991</v>
      </c>
      <c r="D1430" t="s">
        <v>5960</v>
      </c>
      <c r="E1430" t="s">
        <v>5809</v>
      </c>
      <c r="F1430" t="s">
        <v>143</v>
      </c>
      <c r="G1430">
        <v>51100</v>
      </c>
      <c r="H1430" t="s">
        <v>4180</v>
      </c>
      <c r="I1430">
        <v>7190000</v>
      </c>
      <c r="J1430" t="s">
        <v>7172</v>
      </c>
      <c r="K1430">
        <v>6930000</v>
      </c>
      <c r="L1430">
        <v>7450000</v>
      </c>
      <c r="M1430">
        <v>3</v>
      </c>
      <c r="N1430" t="s">
        <v>4439</v>
      </c>
      <c r="O1430">
        <v>65.400000000000006</v>
      </c>
      <c r="P1430" t="s">
        <v>7927</v>
      </c>
    </row>
    <row r="1431" spans="1:16" x14ac:dyDescent="0.3">
      <c r="A1431" t="s">
        <v>6402</v>
      </c>
      <c r="B1431">
        <v>2019</v>
      </c>
      <c r="C1431" t="s">
        <v>137</v>
      </c>
      <c r="D1431" t="s">
        <v>5894</v>
      </c>
      <c r="E1431" t="s">
        <v>7928</v>
      </c>
      <c r="F1431" t="s">
        <v>161</v>
      </c>
      <c r="G1431">
        <v>86500</v>
      </c>
      <c r="H1431" t="s">
        <v>4173</v>
      </c>
      <c r="I1431">
        <v>12000000</v>
      </c>
      <c r="J1431" t="s">
        <v>7172</v>
      </c>
      <c r="K1431">
        <v>11500000</v>
      </c>
      <c r="L1431">
        <v>12400000</v>
      </c>
      <c r="M1431">
        <v>29</v>
      </c>
      <c r="N1431" t="s">
        <v>4245</v>
      </c>
      <c r="O1431">
        <v>85.2</v>
      </c>
      <c r="P1431" t="s">
        <v>7929</v>
      </c>
    </row>
    <row r="1432" spans="1:16" x14ac:dyDescent="0.3">
      <c r="A1432" t="s">
        <v>6403</v>
      </c>
      <c r="B1432">
        <v>2022</v>
      </c>
      <c r="C1432" t="s">
        <v>62</v>
      </c>
      <c r="D1432" t="s">
        <v>4207</v>
      </c>
      <c r="E1432" t="s">
        <v>7930</v>
      </c>
      <c r="F1432" t="s">
        <v>143</v>
      </c>
      <c r="G1432">
        <v>70000</v>
      </c>
      <c r="H1432" t="s">
        <v>4180</v>
      </c>
      <c r="I1432">
        <v>17000000</v>
      </c>
      <c r="J1432" t="s">
        <v>7172</v>
      </c>
      <c r="K1432">
        <v>16400000</v>
      </c>
      <c r="L1432">
        <v>17600000</v>
      </c>
      <c r="M1432">
        <v>16</v>
      </c>
      <c r="N1432" t="s">
        <v>4290</v>
      </c>
      <c r="O1432">
        <v>66.400000000000006</v>
      </c>
      <c r="P1432" t="s">
        <v>7931</v>
      </c>
    </row>
    <row r="1433" spans="1:16" x14ac:dyDescent="0.3">
      <c r="A1433" t="s">
        <v>6404</v>
      </c>
      <c r="B1433">
        <v>2023</v>
      </c>
      <c r="C1433" t="s">
        <v>41</v>
      </c>
      <c r="D1433" t="s">
        <v>4722</v>
      </c>
      <c r="E1433" t="s">
        <v>7932</v>
      </c>
      <c r="F1433" t="s">
        <v>161</v>
      </c>
      <c r="G1433">
        <v>25000</v>
      </c>
      <c r="H1433" t="s">
        <v>4180</v>
      </c>
      <c r="I1433">
        <v>9900000</v>
      </c>
      <c r="J1433" t="s">
        <v>7172</v>
      </c>
      <c r="K1433">
        <v>9300000</v>
      </c>
      <c r="L1433">
        <v>10400000</v>
      </c>
      <c r="M1433">
        <v>3</v>
      </c>
      <c r="N1433" t="s">
        <v>4583</v>
      </c>
      <c r="O1433">
        <v>75.599999999999994</v>
      </c>
      <c r="P1433" t="s">
        <v>7933</v>
      </c>
    </row>
    <row r="1434" spans="1:16" x14ac:dyDescent="0.3">
      <c r="A1434" t="s">
        <v>6405</v>
      </c>
      <c r="B1434">
        <v>2023</v>
      </c>
      <c r="C1434" t="s">
        <v>4097</v>
      </c>
      <c r="D1434" t="s">
        <v>7934</v>
      </c>
      <c r="E1434" t="s">
        <v>7935</v>
      </c>
      <c r="F1434" t="s">
        <v>43</v>
      </c>
      <c r="G1434">
        <v>56000</v>
      </c>
      <c r="H1434" t="s">
        <v>4180</v>
      </c>
      <c r="I1434">
        <v>14400000</v>
      </c>
      <c r="J1434" t="s">
        <v>7172</v>
      </c>
      <c r="K1434">
        <v>13900000</v>
      </c>
      <c r="L1434">
        <v>14900000</v>
      </c>
      <c r="M1434" t="s">
        <v>4175</v>
      </c>
      <c r="N1434" t="s">
        <v>4275</v>
      </c>
      <c r="O1434">
        <v>57</v>
      </c>
      <c r="P1434" t="s">
        <v>7936</v>
      </c>
    </row>
    <row r="1435" spans="1:16" x14ac:dyDescent="0.3">
      <c r="A1435" t="s">
        <v>6406</v>
      </c>
      <c r="B1435">
        <v>2022</v>
      </c>
      <c r="C1435" t="s">
        <v>4184</v>
      </c>
      <c r="D1435" t="s">
        <v>4185</v>
      </c>
      <c r="E1435" t="s">
        <v>4792</v>
      </c>
      <c r="F1435" t="s">
        <v>161</v>
      </c>
      <c r="G1435">
        <v>67558</v>
      </c>
      <c r="H1435" t="s">
        <v>4173</v>
      </c>
      <c r="I1435">
        <v>7890000</v>
      </c>
      <c r="J1435" t="s">
        <v>7172</v>
      </c>
      <c r="K1435">
        <v>7600000</v>
      </c>
      <c r="L1435">
        <v>8200000</v>
      </c>
      <c r="M1435">
        <v>15</v>
      </c>
      <c r="N1435" t="s">
        <v>4192</v>
      </c>
      <c r="O1435">
        <v>84</v>
      </c>
      <c r="P1435" t="s">
        <v>7937</v>
      </c>
    </row>
    <row r="1436" spans="1:16" x14ac:dyDescent="0.3">
      <c r="A1436" t="s">
        <v>6407</v>
      </c>
      <c r="B1436">
        <v>2021</v>
      </c>
      <c r="C1436" t="s">
        <v>4641</v>
      </c>
      <c r="D1436" t="s">
        <v>7802</v>
      </c>
      <c r="E1436" t="s">
        <v>7803</v>
      </c>
      <c r="F1436" t="s">
        <v>4636</v>
      </c>
      <c r="G1436">
        <v>70700</v>
      </c>
      <c r="H1436" t="s">
        <v>4180</v>
      </c>
      <c r="I1436">
        <v>13300000</v>
      </c>
      <c r="J1436" t="s">
        <v>7172</v>
      </c>
      <c r="K1436">
        <v>12400000</v>
      </c>
      <c r="L1436">
        <v>14300000</v>
      </c>
      <c r="M1436">
        <v>4</v>
      </c>
      <c r="N1436" t="s">
        <v>4275</v>
      </c>
      <c r="O1436">
        <v>93.7</v>
      </c>
      <c r="P1436" t="s">
        <v>7938</v>
      </c>
    </row>
    <row r="1437" spans="1:16" x14ac:dyDescent="0.3">
      <c r="A1437" t="s">
        <v>6408</v>
      </c>
      <c r="B1437">
        <v>2022</v>
      </c>
      <c r="C1437" t="s">
        <v>108</v>
      </c>
      <c r="D1437" t="s">
        <v>6151</v>
      </c>
      <c r="E1437" t="s">
        <v>4880</v>
      </c>
      <c r="F1437" t="s">
        <v>143</v>
      </c>
      <c r="G1437">
        <v>29000</v>
      </c>
      <c r="H1437" t="s">
        <v>4173</v>
      </c>
      <c r="I1437">
        <v>10100000</v>
      </c>
      <c r="J1437" t="s">
        <v>7172</v>
      </c>
      <c r="K1437">
        <v>9800000</v>
      </c>
      <c r="L1437">
        <v>10500000</v>
      </c>
      <c r="M1437">
        <v>3</v>
      </c>
      <c r="N1437" t="s">
        <v>4425</v>
      </c>
      <c r="O1437">
        <v>76.599999999999994</v>
      </c>
      <c r="P1437" t="s">
        <v>7939</v>
      </c>
    </row>
    <row r="1438" spans="1:16" x14ac:dyDescent="0.3">
      <c r="A1438" t="s">
        <v>6409</v>
      </c>
      <c r="B1438">
        <v>2024</v>
      </c>
      <c r="C1438" t="s">
        <v>137</v>
      </c>
      <c r="D1438" t="s">
        <v>4749</v>
      </c>
      <c r="E1438" t="s">
        <v>4750</v>
      </c>
      <c r="F1438" t="s">
        <v>161</v>
      </c>
      <c r="G1438">
        <v>20200</v>
      </c>
      <c r="H1438" t="s">
        <v>4180</v>
      </c>
      <c r="I1438">
        <v>14000000</v>
      </c>
      <c r="J1438" t="s">
        <v>7172</v>
      </c>
      <c r="K1438">
        <v>13500000</v>
      </c>
      <c r="L1438">
        <v>14400000</v>
      </c>
      <c r="M1438">
        <v>3</v>
      </c>
      <c r="N1438" t="s">
        <v>4245</v>
      </c>
      <c r="O1438">
        <v>95</v>
      </c>
      <c r="P1438" t="s">
        <v>7940</v>
      </c>
    </row>
    <row r="1439" spans="1:16" x14ac:dyDescent="0.3">
      <c r="A1439" t="s">
        <v>6410</v>
      </c>
      <c r="B1439">
        <v>2023</v>
      </c>
      <c r="C1439" t="s">
        <v>3991</v>
      </c>
      <c r="D1439" t="s">
        <v>5960</v>
      </c>
      <c r="E1439" t="s">
        <v>5809</v>
      </c>
      <c r="F1439" t="s">
        <v>60</v>
      </c>
      <c r="G1439">
        <v>39000</v>
      </c>
      <c r="H1439" t="s">
        <v>4180</v>
      </c>
      <c r="I1439">
        <v>8100000</v>
      </c>
      <c r="J1439" t="s">
        <v>7172</v>
      </c>
      <c r="K1439">
        <v>7780000</v>
      </c>
      <c r="L1439">
        <v>8400000</v>
      </c>
      <c r="M1439">
        <v>5</v>
      </c>
      <c r="N1439" t="s">
        <v>4425</v>
      </c>
      <c r="O1439">
        <v>71.7</v>
      </c>
      <c r="P1439" t="s">
        <v>7941</v>
      </c>
    </row>
    <row r="1440" spans="1:16" x14ac:dyDescent="0.3">
      <c r="A1440" t="s">
        <v>4172</v>
      </c>
      <c r="B1440">
        <v>2026</v>
      </c>
      <c r="C1440" t="s">
        <v>24</v>
      </c>
      <c r="D1440" t="s">
        <v>4854</v>
      </c>
      <c r="E1440" t="s">
        <v>7942</v>
      </c>
      <c r="F1440" t="s">
        <v>4172</v>
      </c>
      <c r="G1440">
        <v>1000</v>
      </c>
      <c r="H1440" t="s">
        <v>4180</v>
      </c>
      <c r="I1440">
        <v>15900000</v>
      </c>
      <c r="J1440" t="s">
        <v>7172</v>
      </c>
      <c r="K1440">
        <v>15300000</v>
      </c>
      <c r="L1440">
        <v>16500000</v>
      </c>
      <c r="M1440">
        <v>3</v>
      </c>
      <c r="N1440" t="s">
        <v>4863</v>
      </c>
      <c r="O1440">
        <v>93.6</v>
      </c>
      <c r="P1440" t="s">
        <v>7943</v>
      </c>
    </row>
    <row r="1441" spans="1:16" x14ac:dyDescent="0.3">
      <c r="A1441" t="s">
        <v>7944</v>
      </c>
      <c r="B1441">
        <v>2023</v>
      </c>
      <c r="C1441" t="s">
        <v>4641</v>
      </c>
      <c r="D1441" t="s">
        <v>7945</v>
      </c>
      <c r="E1441" t="s">
        <v>7946</v>
      </c>
      <c r="F1441" t="s">
        <v>143</v>
      </c>
      <c r="G1441">
        <v>69058</v>
      </c>
      <c r="H1441" t="s">
        <v>4173</v>
      </c>
      <c r="I1441">
        <v>8100000</v>
      </c>
      <c r="J1441" t="s">
        <v>7172</v>
      </c>
      <c r="K1441">
        <v>7820000</v>
      </c>
      <c r="L1441">
        <v>8400000</v>
      </c>
      <c r="M1441">
        <v>2</v>
      </c>
      <c r="N1441" t="s">
        <v>4439</v>
      </c>
      <c r="O1441">
        <v>72.400000000000006</v>
      </c>
      <c r="P1441" t="s">
        <v>7947</v>
      </c>
    </row>
    <row r="1442" spans="1:16" x14ac:dyDescent="0.3">
      <c r="A1442" t="s">
        <v>6418</v>
      </c>
      <c r="B1442">
        <v>2025</v>
      </c>
      <c r="C1442" t="s">
        <v>24</v>
      </c>
      <c r="D1442" t="s">
        <v>4999</v>
      </c>
      <c r="E1442" t="s">
        <v>5122</v>
      </c>
      <c r="F1442" t="s">
        <v>4172</v>
      </c>
      <c r="G1442">
        <v>17700</v>
      </c>
      <c r="H1442" t="s">
        <v>4180</v>
      </c>
      <c r="I1442">
        <v>23900000</v>
      </c>
      <c r="J1442" t="s">
        <v>7172</v>
      </c>
      <c r="K1442">
        <v>23000000</v>
      </c>
      <c r="L1442">
        <v>24700000</v>
      </c>
      <c r="M1442" t="s">
        <v>4175</v>
      </c>
      <c r="N1442" t="s">
        <v>4700</v>
      </c>
      <c r="O1442">
        <v>88.6</v>
      </c>
      <c r="P1442" t="s">
        <v>7948</v>
      </c>
    </row>
    <row r="1443" spans="1:16" x14ac:dyDescent="0.3">
      <c r="A1443" t="s">
        <v>1573</v>
      </c>
      <c r="B1443">
        <v>2023</v>
      </c>
      <c r="C1443" t="s">
        <v>24</v>
      </c>
      <c r="D1443" t="s">
        <v>4431</v>
      </c>
      <c r="E1443" t="s">
        <v>6003</v>
      </c>
      <c r="F1443" t="s">
        <v>143</v>
      </c>
      <c r="G1443">
        <v>51830</v>
      </c>
      <c r="H1443" t="s">
        <v>4180</v>
      </c>
      <c r="I1443">
        <v>31800000</v>
      </c>
      <c r="J1443" t="s">
        <v>7172</v>
      </c>
      <c r="K1443">
        <v>30600000</v>
      </c>
      <c r="L1443">
        <v>33000000</v>
      </c>
      <c r="M1443">
        <v>7</v>
      </c>
      <c r="N1443" t="s">
        <v>5139</v>
      </c>
      <c r="O1443">
        <v>64.3</v>
      </c>
      <c r="P1443" t="s">
        <v>7949</v>
      </c>
    </row>
    <row r="1444" spans="1:16" x14ac:dyDescent="0.3">
      <c r="A1444" t="s">
        <v>6412</v>
      </c>
      <c r="B1444">
        <v>2019</v>
      </c>
      <c r="C1444" t="s">
        <v>131</v>
      </c>
      <c r="D1444" t="s">
        <v>4771</v>
      </c>
      <c r="E1444" t="s">
        <v>7950</v>
      </c>
      <c r="F1444" t="s">
        <v>161</v>
      </c>
      <c r="G1444">
        <v>65000</v>
      </c>
      <c r="H1444" t="s">
        <v>4180</v>
      </c>
      <c r="I1444">
        <v>12400000</v>
      </c>
      <c r="J1444" t="s">
        <v>7172</v>
      </c>
      <c r="K1444">
        <v>11700000</v>
      </c>
      <c r="L1444">
        <v>13100000</v>
      </c>
      <c r="M1444">
        <v>3</v>
      </c>
      <c r="N1444" t="s">
        <v>4263</v>
      </c>
      <c r="O1444">
        <v>92.7</v>
      </c>
      <c r="P1444" t="s">
        <v>7951</v>
      </c>
    </row>
    <row r="1445" spans="1:16" x14ac:dyDescent="0.3">
      <c r="A1445" t="s">
        <v>6413</v>
      </c>
      <c r="B1445">
        <v>2024</v>
      </c>
      <c r="C1445" t="s">
        <v>89</v>
      </c>
      <c r="D1445" t="s">
        <v>4380</v>
      </c>
      <c r="E1445" t="s">
        <v>4381</v>
      </c>
      <c r="F1445" t="s">
        <v>94</v>
      </c>
      <c r="G1445">
        <v>7814</v>
      </c>
      <c r="H1445" t="s">
        <v>4173</v>
      </c>
      <c r="I1445">
        <v>7870000</v>
      </c>
      <c r="J1445" t="s">
        <v>7172</v>
      </c>
      <c r="K1445">
        <v>7580000</v>
      </c>
      <c r="L1445">
        <v>8200000</v>
      </c>
      <c r="M1445">
        <v>55</v>
      </c>
      <c r="N1445" t="s">
        <v>4552</v>
      </c>
      <c r="O1445">
        <v>81.2</v>
      </c>
      <c r="P1445" t="s">
        <v>7952</v>
      </c>
    </row>
    <row r="1446" spans="1:16" x14ac:dyDescent="0.3">
      <c r="A1446" t="s">
        <v>6414</v>
      </c>
      <c r="B1446">
        <v>2024</v>
      </c>
      <c r="C1446" t="s">
        <v>199</v>
      </c>
      <c r="D1446" t="s">
        <v>5965</v>
      </c>
      <c r="E1446" t="s">
        <v>5966</v>
      </c>
      <c r="F1446" t="s">
        <v>143</v>
      </c>
      <c r="G1446">
        <v>65700</v>
      </c>
      <c r="H1446" t="s">
        <v>4180</v>
      </c>
      <c r="I1446">
        <v>11500000</v>
      </c>
      <c r="J1446" t="s">
        <v>7172</v>
      </c>
      <c r="K1446">
        <v>11100000</v>
      </c>
      <c r="L1446">
        <v>11900000</v>
      </c>
      <c r="M1446">
        <v>6</v>
      </c>
      <c r="N1446" t="s">
        <v>4280</v>
      </c>
      <c r="O1446">
        <v>82.2</v>
      </c>
      <c r="P1446" t="s">
        <v>7953</v>
      </c>
    </row>
    <row r="1447" spans="1:16" x14ac:dyDescent="0.3">
      <c r="A1447" t="s">
        <v>6415</v>
      </c>
      <c r="B1447">
        <v>2022</v>
      </c>
      <c r="C1447" t="s">
        <v>4641</v>
      </c>
      <c r="D1447" t="s">
        <v>7802</v>
      </c>
      <c r="E1447" t="s">
        <v>7954</v>
      </c>
      <c r="F1447" t="s">
        <v>43</v>
      </c>
      <c r="G1447">
        <v>54000</v>
      </c>
      <c r="H1447" t="s">
        <v>4180</v>
      </c>
      <c r="I1447">
        <v>13700000</v>
      </c>
      <c r="J1447" t="s">
        <v>7172</v>
      </c>
      <c r="K1447">
        <v>13100000</v>
      </c>
      <c r="L1447">
        <v>14300000</v>
      </c>
      <c r="M1447">
        <v>23</v>
      </c>
      <c r="N1447" t="s">
        <v>4187</v>
      </c>
      <c r="O1447">
        <v>87.3</v>
      </c>
      <c r="P1447" t="s">
        <v>7955</v>
      </c>
    </row>
    <row r="1448" spans="1:16" x14ac:dyDescent="0.3">
      <c r="A1448" t="s">
        <v>6416</v>
      </c>
      <c r="B1448">
        <v>2022</v>
      </c>
      <c r="C1448" t="s">
        <v>188</v>
      </c>
      <c r="D1448" t="s">
        <v>4972</v>
      </c>
      <c r="E1448" t="s">
        <v>4973</v>
      </c>
      <c r="F1448" t="s">
        <v>60</v>
      </c>
      <c r="G1448">
        <v>55750</v>
      </c>
      <c r="H1448" t="s">
        <v>4180</v>
      </c>
      <c r="I1448">
        <v>6550000</v>
      </c>
      <c r="J1448" t="s">
        <v>7172</v>
      </c>
      <c r="K1448">
        <v>6310000</v>
      </c>
      <c r="L1448">
        <v>6800000</v>
      </c>
      <c r="M1448">
        <v>4</v>
      </c>
      <c r="N1448" t="s">
        <v>4425</v>
      </c>
      <c r="O1448">
        <v>72.900000000000006</v>
      </c>
      <c r="P1448" t="s">
        <v>7956</v>
      </c>
    </row>
    <row r="1449" spans="1:16" x14ac:dyDescent="0.3">
      <c r="A1449" t="s">
        <v>6417</v>
      </c>
      <c r="B1449">
        <v>2023</v>
      </c>
      <c r="C1449" t="s">
        <v>154</v>
      </c>
      <c r="D1449" t="s">
        <v>4483</v>
      </c>
      <c r="E1449" t="s">
        <v>4484</v>
      </c>
      <c r="F1449" t="s">
        <v>94</v>
      </c>
      <c r="G1449">
        <v>32000</v>
      </c>
      <c r="H1449" t="s">
        <v>4173</v>
      </c>
      <c r="I1449">
        <v>13100000</v>
      </c>
      <c r="J1449" t="s">
        <v>7172</v>
      </c>
      <c r="K1449">
        <v>12600000</v>
      </c>
      <c r="L1449">
        <v>13600000</v>
      </c>
      <c r="M1449">
        <v>7</v>
      </c>
      <c r="N1449" t="s">
        <v>4280</v>
      </c>
      <c r="O1449">
        <v>79.400000000000006</v>
      </c>
      <c r="P1449" t="s">
        <v>7957</v>
      </c>
    </row>
    <row r="1450" spans="1:16" x14ac:dyDescent="0.3">
      <c r="A1450" t="s">
        <v>6419</v>
      </c>
      <c r="B1450">
        <v>2021</v>
      </c>
      <c r="C1450" t="s">
        <v>92</v>
      </c>
      <c r="D1450" t="s">
        <v>5087</v>
      </c>
      <c r="E1450" t="s">
        <v>5852</v>
      </c>
      <c r="F1450" t="s">
        <v>43</v>
      </c>
      <c r="G1450">
        <v>82800</v>
      </c>
      <c r="H1450" t="s">
        <v>4173</v>
      </c>
      <c r="I1450">
        <v>18900000</v>
      </c>
      <c r="J1450" t="s">
        <v>7172</v>
      </c>
      <c r="K1450">
        <v>18300000</v>
      </c>
      <c r="L1450">
        <v>19600000</v>
      </c>
      <c r="M1450">
        <v>18</v>
      </c>
      <c r="N1450" t="s">
        <v>4181</v>
      </c>
      <c r="O1450">
        <v>83.6</v>
      </c>
      <c r="P1450" t="s">
        <v>7958</v>
      </c>
    </row>
    <row r="1451" spans="1:16" x14ac:dyDescent="0.3">
      <c r="A1451" t="s">
        <v>5555</v>
      </c>
      <c r="B1451">
        <v>2025</v>
      </c>
      <c r="C1451" t="s">
        <v>392</v>
      </c>
      <c r="D1451" t="s">
        <v>6196</v>
      </c>
      <c r="E1451" t="s">
        <v>6197</v>
      </c>
      <c r="F1451" t="s">
        <v>4172</v>
      </c>
      <c r="G1451" t="s">
        <v>4172</v>
      </c>
      <c r="H1451" t="s">
        <v>4172</v>
      </c>
      <c r="I1451">
        <v>39800000</v>
      </c>
      <c r="J1451" t="s">
        <v>7172</v>
      </c>
      <c r="K1451">
        <v>37300000</v>
      </c>
      <c r="L1451">
        <v>42400000</v>
      </c>
      <c r="M1451" t="s">
        <v>4175</v>
      </c>
      <c r="N1451" t="s">
        <v>4280</v>
      </c>
      <c r="O1451">
        <v>79.7</v>
      </c>
      <c r="P1451" t="s">
        <v>8483</v>
      </c>
    </row>
    <row r="1452" spans="1:16" x14ac:dyDescent="0.3">
      <c r="A1452" t="s">
        <v>6420</v>
      </c>
      <c r="B1452">
        <v>2024</v>
      </c>
      <c r="C1452" t="s">
        <v>92</v>
      </c>
      <c r="D1452" t="s">
        <v>5749</v>
      </c>
      <c r="E1452" t="s">
        <v>7178</v>
      </c>
      <c r="F1452" t="s">
        <v>60</v>
      </c>
      <c r="G1452">
        <v>79000</v>
      </c>
      <c r="H1452" t="s">
        <v>4180</v>
      </c>
      <c r="I1452">
        <v>31300000</v>
      </c>
      <c r="J1452" t="s">
        <v>7179</v>
      </c>
      <c r="K1452">
        <v>30100000</v>
      </c>
      <c r="L1452">
        <v>32600000</v>
      </c>
      <c r="M1452">
        <v>7</v>
      </c>
      <c r="N1452" t="s">
        <v>4200</v>
      </c>
      <c r="O1452">
        <v>70.400000000000006</v>
      </c>
      <c r="P1452" t="s">
        <v>7180</v>
      </c>
    </row>
    <row r="1453" spans="1:16" x14ac:dyDescent="0.3">
      <c r="A1453" t="s">
        <v>6575</v>
      </c>
      <c r="B1453">
        <v>2023</v>
      </c>
      <c r="C1453" t="s">
        <v>4184</v>
      </c>
      <c r="D1453" t="s">
        <v>4952</v>
      </c>
      <c r="E1453" t="s">
        <v>7181</v>
      </c>
      <c r="F1453" t="s">
        <v>143</v>
      </c>
      <c r="G1453">
        <v>26500</v>
      </c>
      <c r="H1453" t="s">
        <v>4180</v>
      </c>
      <c r="I1453">
        <v>16900000</v>
      </c>
      <c r="J1453" t="s">
        <v>7179</v>
      </c>
      <c r="K1453">
        <v>16300000</v>
      </c>
      <c r="L1453">
        <v>17400000</v>
      </c>
      <c r="M1453">
        <v>2</v>
      </c>
      <c r="N1453" t="s">
        <v>4187</v>
      </c>
      <c r="O1453">
        <v>80.900000000000006</v>
      </c>
      <c r="P1453" t="s">
        <v>7182</v>
      </c>
    </row>
    <row r="1454" spans="1:16" x14ac:dyDescent="0.3">
      <c r="A1454" t="s">
        <v>7183</v>
      </c>
      <c r="B1454">
        <v>2026</v>
      </c>
      <c r="C1454" t="s">
        <v>4184</v>
      </c>
      <c r="D1454" t="s">
        <v>4932</v>
      </c>
      <c r="E1454" t="s">
        <v>7184</v>
      </c>
      <c r="F1454" t="s">
        <v>4172</v>
      </c>
      <c r="G1454">
        <v>8000</v>
      </c>
      <c r="H1454" t="s">
        <v>4180</v>
      </c>
      <c r="I1454">
        <v>19000000</v>
      </c>
      <c r="J1454" t="s">
        <v>7179</v>
      </c>
      <c r="K1454">
        <v>17600000</v>
      </c>
      <c r="L1454">
        <v>20400000</v>
      </c>
      <c r="M1454" t="s">
        <v>4175</v>
      </c>
      <c r="N1454" t="s">
        <v>4187</v>
      </c>
      <c r="O1454">
        <v>88.4</v>
      </c>
      <c r="P1454" t="s">
        <v>7185</v>
      </c>
    </row>
    <row r="1455" spans="1:16" x14ac:dyDescent="0.3">
      <c r="A1455" t="s">
        <v>7186</v>
      </c>
      <c r="B1455">
        <v>2021</v>
      </c>
      <c r="C1455" t="s">
        <v>62</v>
      </c>
      <c r="D1455">
        <v>2008</v>
      </c>
      <c r="E1455" t="s">
        <v>5250</v>
      </c>
      <c r="F1455" t="s">
        <v>43</v>
      </c>
      <c r="G1455">
        <v>98000</v>
      </c>
      <c r="H1455" t="s">
        <v>4180</v>
      </c>
      <c r="I1455">
        <v>12200000</v>
      </c>
      <c r="J1455" t="s">
        <v>7179</v>
      </c>
      <c r="K1455">
        <v>11600000</v>
      </c>
      <c r="L1455">
        <v>12900000</v>
      </c>
      <c r="M1455">
        <v>22</v>
      </c>
      <c r="N1455" t="s">
        <v>4248</v>
      </c>
      <c r="O1455">
        <v>75.400000000000006</v>
      </c>
      <c r="P1455" t="s">
        <v>7187</v>
      </c>
    </row>
    <row r="1456" spans="1:16" x14ac:dyDescent="0.3">
      <c r="A1456" t="s">
        <v>7188</v>
      </c>
      <c r="B1456">
        <v>2023</v>
      </c>
      <c r="C1456" t="s">
        <v>92</v>
      </c>
      <c r="D1456" t="s">
        <v>4634</v>
      </c>
      <c r="E1456" t="s">
        <v>4635</v>
      </c>
      <c r="F1456" t="s">
        <v>161</v>
      </c>
      <c r="G1456">
        <v>52000</v>
      </c>
      <c r="H1456" t="s">
        <v>4180</v>
      </c>
      <c r="I1456">
        <v>14500000</v>
      </c>
      <c r="J1456" t="s">
        <v>7179</v>
      </c>
      <c r="K1456">
        <v>14000000</v>
      </c>
      <c r="L1456">
        <v>15000000</v>
      </c>
      <c r="M1456">
        <v>9</v>
      </c>
      <c r="N1456" t="s">
        <v>4213</v>
      </c>
      <c r="O1456">
        <v>77</v>
      </c>
      <c r="P1456" t="s">
        <v>7189</v>
      </c>
    </row>
    <row r="1457" spans="1:16" x14ac:dyDescent="0.3">
      <c r="A1457" t="s">
        <v>6576</v>
      </c>
      <c r="B1457">
        <v>2018</v>
      </c>
      <c r="C1457" t="s">
        <v>24</v>
      </c>
      <c r="D1457" t="s">
        <v>4705</v>
      </c>
      <c r="E1457" t="s">
        <v>7190</v>
      </c>
      <c r="F1457" t="s">
        <v>94</v>
      </c>
      <c r="G1457">
        <v>60000</v>
      </c>
      <c r="H1457" t="s">
        <v>4180</v>
      </c>
      <c r="I1457">
        <v>10100000</v>
      </c>
      <c r="J1457" t="s">
        <v>7179</v>
      </c>
      <c r="K1457">
        <v>9800000</v>
      </c>
      <c r="L1457">
        <v>10500000</v>
      </c>
      <c r="M1457">
        <v>6</v>
      </c>
      <c r="N1457" t="s">
        <v>4213</v>
      </c>
      <c r="O1457">
        <v>57.7</v>
      </c>
      <c r="P1457" t="s">
        <v>7191</v>
      </c>
    </row>
    <row r="1458" spans="1:16" x14ac:dyDescent="0.3">
      <c r="A1458" t="s">
        <v>7192</v>
      </c>
      <c r="B1458">
        <v>2025</v>
      </c>
      <c r="C1458" t="s">
        <v>62</v>
      </c>
      <c r="D1458" t="s">
        <v>4390</v>
      </c>
      <c r="E1458" t="s">
        <v>4682</v>
      </c>
      <c r="F1458" t="s">
        <v>4172</v>
      </c>
      <c r="G1458">
        <v>24000</v>
      </c>
      <c r="H1458" t="s">
        <v>4180</v>
      </c>
      <c r="I1458">
        <v>22300000</v>
      </c>
      <c r="J1458" t="s">
        <v>7179</v>
      </c>
      <c r="K1458">
        <v>21400000</v>
      </c>
      <c r="L1458">
        <v>23100000</v>
      </c>
      <c r="M1458">
        <v>8</v>
      </c>
      <c r="N1458" t="s">
        <v>4627</v>
      </c>
      <c r="O1458">
        <v>80.599999999999994</v>
      </c>
      <c r="P1458" t="s">
        <v>7193</v>
      </c>
    </row>
    <row r="1459" spans="1:16" x14ac:dyDescent="0.3">
      <c r="A1459" t="s">
        <v>4172</v>
      </c>
      <c r="B1459">
        <v>2019</v>
      </c>
      <c r="C1459" t="s">
        <v>4641</v>
      </c>
      <c r="D1459" t="s">
        <v>5934</v>
      </c>
      <c r="E1459" t="s">
        <v>7194</v>
      </c>
      <c r="F1459" t="s">
        <v>4172</v>
      </c>
      <c r="G1459">
        <v>160000</v>
      </c>
      <c r="H1459" t="s">
        <v>4180</v>
      </c>
      <c r="I1459">
        <v>10600000</v>
      </c>
      <c r="J1459" t="s">
        <v>7179</v>
      </c>
      <c r="K1459">
        <v>9800000</v>
      </c>
      <c r="L1459">
        <v>11500000</v>
      </c>
      <c r="M1459">
        <v>5</v>
      </c>
      <c r="N1459" t="s">
        <v>4425</v>
      </c>
      <c r="O1459">
        <v>91.1</v>
      </c>
      <c r="P1459" t="s">
        <v>7195</v>
      </c>
    </row>
    <row r="1460" spans="1:16" x14ac:dyDescent="0.3">
      <c r="A1460" t="s">
        <v>7196</v>
      </c>
      <c r="B1460">
        <v>2026</v>
      </c>
      <c r="C1460" t="s">
        <v>4184</v>
      </c>
      <c r="D1460" t="s">
        <v>4941</v>
      </c>
      <c r="E1460" t="s">
        <v>7197</v>
      </c>
      <c r="F1460" t="s">
        <v>4172</v>
      </c>
      <c r="G1460">
        <v>3500</v>
      </c>
      <c r="H1460" t="s">
        <v>4180</v>
      </c>
      <c r="I1460">
        <v>37700000</v>
      </c>
      <c r="J1460" t="s">
        <v>7179</v>
      </c>
      <c r="K1460">
        <v>36300000</v>
      </c>
      <c r="L1460">
        <v>39100000</v>
      </c>
      <c r="M1460" t="s">
        <v>4175</v>
      </c>
      <c r="N1460" t="s">
        <v>4700</v>
      </c>
      <c r="O1460">
        <v>89.8</v>
      </c>
      <c r="P1460" t="s">
        <v>7198</v>
      </c>
    </row>
    <row r="1461" spans="1:16" x14ac:dyDescent="0.3">
      <c r="A1461" t="s">
        <v>6464</v>
      </c>
      <c r="B1461">
        <v>2024</v>
      </c>
      <c r="C1461" t="s">
        <v>4184</v>
      </c>
      <c r="D1461" t="s">
        <v>4303</v>
      </c>
      <c r="E1461" t="s">
        <v>4731</v>
      </c>
      <c r="F1461" t="s">
        <v>43</v>
      </c>
      <c r="G1461">
        <v>20000</v>
      </c>
      <c r="H1461" t="s">
        <v>4180</v>
      </c>
      <c r="I1461">
        <v>23100000</v>
      </c>
      <c r="J1461" t="s">
        <v>7179</v>
      </c>
      <c r="K1461">
        <v>22300000</v>
      </c>
      <c r="L1461">
        <v>23900000</v>
      </c>
      <c r="M1461">
        <v>10</v>
      </c>
      <c r="N1461" t="s">
        <v>4187</v>
      </c>
      <c r="O1461">
        <v>86.7</v>
      </c>
      <c r="P1461" t="s">
        <v>7199</v>
      </c>
    </row>
    <row r="1462" spans="1:16" x14ac:dyDescent="0.3">
      <c r="A1462" t="s">
        <v>6474</v>
      </c>
      <c r="B1462">
        <v>2024</v>
      </c>
      <c r="C1462" t="s">
        <v>62</v>
      </c>
      <c r="D1462">
        <v>3008</v>
      </c>
      <c r="E1462" t="s">
        <v>4387</v>
      </c>
      <c r="F1462" t="s">
        <v>43</v>
      </c>
      <c r="G1462">
        <v>15000</v>
      </c>
      <c r="H1462" t="s">
        <v>4180</v>
      </c>
      <c r="I1462">
        <v>19300000</v>
      </c>
      <c r="J1462" t="s">
        <v>7179</v>
      </c>
      <c r="K1462">
        <v>18700000</v>
      </c>
      <c r="L1462">
        <v>19900000</v>
      </c>
      <c r="M1462">
        <v>20</v>
      </c>
      <c r="N1462" t="s">
        <v>4223</v>
      </c>
      <c r="O1462">
        <v>73</v>
      </c>
      <c r="P1462" t="s">
        <v>7200</v>
      </c>
    </row>
    <row r="1463" spans="1:16" x14ac:dyDescent="0.3">
      <c r="A1463" t="s">
        <v>5525</v>
      </c>
      <c r="B1463">
        <v>2025</v>
      </c>
      <c r="C1463" t="s">
        <v>4184</v>
      </c>
      <c r="D1463" t="s">
        <v>6180</v>
      </c>
      <c r="E1463" t="s">
        <v>6181</v>
      </c>
      <c r="F1463" t="s">
        <v>4172</v>
      </c>
      <c r="G1463">
        <v>7300</v>
      </c>
      <c r="H1463" t="s">
        <v>4180</v>
      </c>
      <c r="I1463">
        <v>13100000</v>
      </c>
      <c r="J1463" t="s">
        <v>7179</v>
      </c>
      <c r="K1463">
        <v>12600000</v>
      </c>
      <c r="L1463">
        <v>13500000</v>
      </c>
      <c r="M1463">
        <v>4</v>
      </c>
      <c r="N1463" t="s">
        <v>4263</v>
      </c>
      <c r="O1463">
        <v>95</v>
      </c>
      <c r="P1463" t="s">
        <v>7201</v>
      </c>
    </row>
    <row r="1464" spans="1:16" x14ac:dyDescent="0.3">
      <c r="A1464" t="s">
        <v>5525</v>
      </c>
      <c r="B1464">
        <v>2025</v>
      </c>
      <c r="C1464" t="s">
        <v>4184</v>
      </c>
      <c r="D1464" t="s">
        <v>6180</v>
      </c>
      <c r="E1464" t="s">
        <v>6181</v>
      </c>
      <c r="F1464" t="s">
        <v>4172</v>
      </c>
      <c r="G1464">
        <v>7300</v>
      </c>
      <c r="H1464" t="s">
        <v>4180</v>
      </c>
      <c r="I1464">
        <v>13100000</v>
      </c>
      <c r="J1464" t="s">
        <v>7179</v>
      </c>
      <c r="K1464">
        <v>12600000</v>
      </c>
      <c r="L1464">
        <v>13500000</v>
      </c>
      <c r="M1464">
        <v>4</v>
      </c>
      <c r="N1464" t="s">
        <v>4263</v>
      </c>
      <c r="O1464">
        <v>95</v>
      </c>
      <c r="P1464" t="s">
        <v>7202</v>
      </c>
    </row>
    <row r="1465" spans="1:16" x14ac:dyDescent="0.3">
      <c r="A1465" t="s">
        <v>6420</v>
      </c>
      <c r="B1465">
        <v>2024</v>
      </c>
      <c r="C1465" t="s">
        <v>92</v>
      </c>
      <c r="D1465" t="s">
        <v>5749</v>
      </c>
      <c r="E1465" t="s">
        <v>7178</v>
      </c>
      <c r="F1465" t="s">
        <v>60</v>
      </c>
      <c r="G1465">
        <v>79000</v>
      </c>
      <c r="H1465" t="s">
        <v>4180</v>
      </c>
      <c r="I1465">
        <v>31300000</v>
      </c>
      <c r="J1465" t="s">
        <v>7179</v>
      </c>
      <c r="K1465">
        <v>30100000</v>
      </c>
      <c r="L1465">
        <v>32600000</v>
      </c>
      <c r="M1465">
        <v>7</v>
      </c>
      <c r="N1465" t="s">
        <v>4200</v>
      </c>
      <c r="O1465">
        <v>70.400000000000006</v>
      </c>
      <c r="P1465" t="s">
        <v>7959</v>
      </c>
    </row>
    <row r="1466" spans="1:16" x14ac:dyDescent="0.3">
      <c r="A1466" t="s">
        <v>6421</v>
      </c>
      <c r="B1466">
        <v>2025</v>
      </c>
      <c r="C1466" t="s">
        <v>163</v>
      </c>
      <c r="D1466">
        <v>7</v>
      </c>
      <c r="E1466" t="s">
        <v>4277</v>
      </c>
      <c r="F1466" t="s">
        <v>4172</v>
      </c>
      <c r="G1466">
        <v>16000</v>
      </c>
      <c r="H1466" t="s">
        <v>4180</v>
      </c>
      <c r="I1466">
        <v>17500000</v>
      </c>
      <c r="J1466" t="s">
        <v>7179</v>
      </c>
      <c r="K1466">
        <v>16800000</v>
      </c>
      <c r="L1466">
        <v>18100000</v>
      </c>
      <c r="M1466">
        <v>9</v>
      </c>
      <c r="N1466" t="s">
        <v>4342</v>
      </c>
      <c r="O1466">
        <v>89</v>
      </c>
      <c r="P1466" t="s">
        <v>7960</v>
      </c>
    </row>
    <row r="1467" spans="1:16" x14ac:dyDescent="0.3">
      <c r="A1467" t="s">
        <v>1729</v>
      </c>
      <c r="B1467">
        <v>2019</v>
      </c>
      <c r="C1467" t="s">
        <v>24</v>
      </c>
      <c r="D1467" t="s">
        <v>4393</v>
      </c>
      <c r="E1467" t="s">
        <v>5709</v>
      </c>
      <c r="F1467" t="s">
        <v>60</v>
      </c>
      <c r="G1467">
        <v>55550</v>
      </c>
      <c r="H1467" t="s">
        <v>4180</v>
      </c>
      <c r="I1467">
        <v>9600000</v>
      </c>
      <c r="J1467" t="s">
        <v>7179</v>
      </c>
      <c r="K1467">
        <v>9000000</v>
      </c>
      <c r="L1467">
        <v>10300000</v>
      </c>
      <c r="M1467">
        <v>6</v>
      </c>
      <c r="N1467" t="s">
        <v>4213</v>
      </c>
      <c r="O1467">
        <v>71.400000000000006</v>
      </c>
      <c r="P1467" t="s">
        <v>7961</v>
      </c>
    </row>
    <row r="1468" spans="1:16" x14ac:dyDescent="0.3">
      <c r="A1468" t="s">
        <v>6422</v>
      </c>
      <c r="B1468">
        <v>2024</v>
      </c>
      <c r="C1468" t="s">
        <v>188</v>
      </c>
      <c r="D1468" t="s">
        <v>4678</v>
      </c>
      <c r="E1468" t="s">
        <v>5720</v>
      </c>
      <c r="F1468" t="s">
        <v>161</v>
      </c>
      <c r="G1468">
        <v>32000</v>
      </c>
      <c r="H1468" t="s">
        <v>4180</v>
      </c>
      <c r="I1468">
        <v>11900000</v>
      </c>
      <c r="J1468" t="s">
        <v>7179</v>
      </c>
      <c r="K1468">
        <v>11500000</v>
      </c>
      <c r="L1468">
        <v>12300000</v>
      </c>
      <c r="M1468" t="s">
        <v>4175</v>
      </c>
      <c r="N1468" t="s">
        <v>6921</v>
      </c>
      <c r="O1468">
        <v>95</v>
      </c>
      <c r="P1468" t="s">
        <v>7962</v>
      </c>
    </row>
    <row r="1469" spans="1:16" x14ac:dyDescent="0.3">
      <c r="A1469" t="s">
        <v>6423</v>
      </c>
      <c r="B1469">
        <v>2019</v>
      </c>
      <c r="C1469" t="s">
        <v>24</v>
      </c>
      <c r="D1469" t="s">
        <v>4369</v>
      </c>
      <c r="E1469" t="s">
        <v>7963</v>
      </c>
      <c r="F1469" t="s">
        <v>43</v>
      </c>
      <c r="G1469">
        <v>78000</v>
      </c>
      <c r="H1469" t="s">
        <v>4180</v>
      </c>
      <c r="I1469">
        <v>27800000</v>
      </c>
      <c r="J1469" t="s">
        <v>7179</v>
      </c>
      <c r="K1469">
        <v>26500000</v>
      </c>
      <c r="L1469">
        <v>29100000</v>
      </c>
      <c r="M1469">
        <v>15</v>
      </c>
      <c r="N1469" t="s">
        <v>4574</v>
      </c>
      <c r="O1469">
        <v>75.400000000000006</v>
      </c>
      <c r="P1469" t="s">
        <v>7964</v>
      </c>
    </row>
    <row r="1470" spans="1:16" x14ac:dyDescent="0.3">
      <c r="A1470" t="s">
        <v>6424</v>
      </c>
      <c r="B1470">
        <v>2025</v>
      </c>
      <c r="C1470" t="s">
        <v>188</v>
      </c>
      <c r="D1470" t="s">
        <v>7965</v>
      </c>
      <c r="E1470" t="s">
        <v>7966</v>
      </c>
      <c r="F1470" t="s">
        <v>4172</v>
      </c>
      <c r="G1470">
        <v>8300</v>
      </c>
      <c r="H1470" t="s">
        <v>4173</v>
      </c>
      <c r="I1470">
        <v>16800000</v>
      </c>
      <c r="J1470" t="s">
        <v>7179</v>
      </c>
      <c r="K1470">
        <v>16200000</v>
      </c>
      <c r="L1470">
        <v>17400000</v>
      </c>
      <c r="M1470">
        <v>3</v>
      </c>
      <c r="N1470" t="s">
        <v>4552</v>
      </c>
      <c r="O1470">
        <v>82</v>
      </c>
      <c r="P1470" t="s">
        <v>7967</v>
      </c>
    </row>
    <row r="1471" spans="1:16" x14ac:dyDescent="0.3">
      <c r="A1471" t="s">
        <v>6425</v>
      </c>
      <c r="B1471">
        <v>2024</v>
      </c>
      <c r="C1471" t="s">
        <v>62</v>
      </c>
      <c r="D1471" t="s">
        <v>6170</v>
      </c>
      <c r="E1471" t="s">
        <v>6171</v>
      </c>
      <c r="F1471" t="s">
        <v>43</v>
      </c>
      <c r="G1471">
        <v>24170</v>
      </c>
      <c r="H1471" t="s">
        <v>4173</v>
      </c>
      <c r="I1471">
        <v>26000000</v>
      </c>
      <c r="J1471" t="s">
        <v>7179</v>
      </c>
      <c r="K1471">
        <v>25200000</v>
      </c>
      <c r="L1471">
        <v>26900000</v>
      </c>
      <c r="M1471">
        <v>9</v>
      </c>
      <c r="N1471" t="s">
        <v>4181</v>
      </c>
      <c r="O1471">
        <v>77</v>
      </c>
      <c r="P1471" t="s">
        <v>7968</v>
      </c>
    </row>
    <row r="1472" spans="1:16" x14ac:dyDescent="0.3">
      <c r="A1472" t="s">
        <v>6426</v>
      </c>
      <c r="B1472">
        <v>2023</v>
      </c>
      <c r="C1472" t="s">
        <v>3991</v>
      </c>
      <c r="D1472" t="s">
        <v>5960</v>
      </c>
      <c r="E1472" t="s">
        <v>5809</v>
      </c>
      <c r="F1472" t="s">
        <v>173</v>
      </c>
      <c r="G1472">
        <v>43600</v>
      </c>
      <c r="H1472" t="s">
        <v>4180</v>
      </c>
      <c r="I1472">
        <v>7870000</v>
      </c>
      <c r="J1472" t="s">
        <v>7179</v>
      </c>
      <c r="K1472">
        <v>7580000</v>
      </c>
      <c r="L1472">
        <v>8200000</v>
      </c>
      <c r="M1472">
        <v>5</v>
      </c>
      <c r="N1472" t="s">
        <v>4425</v>
      </c>
      <c r="O1472">
        <v>69.7</v>
      </c>
      <c r="P1472" t="s">
        <v>7969</v>
      </c>
    </row>
    <row r="1473" spans="1:16" x14ac:dyDescent="0.3">
      <c r="A1473" t="s">
        <v>6427</v>
      </c>
      <c r="B1473">
        <v>2021</v>
      </c>
      <c r="C1473" t="s">
        <v>4184</v>
      </c>
      <c r="D1473" t="s">
        <v>4365</v>
      </c>
      <c r="E1473" t="s">
        <v>7970</v>
      </c>
      <c r="F1473" t="s">
        <v>43</v>
      </c>
      <c r="G1473">
        <v>39480</v>
      </c>
      <c r="H1473" t="s">
        <v>4180</v>
      </c>
      <c r="I1473">
        <v>7720000</v>
      </c>
      <c r="J1473" t="s">
        <v>7179</v>
      </c>
      <c r="K1473">
        <v>7460000</v>
      </c>
      <c r="L1473">
        <v>7980000</v>
      </c>
      <c r="M1473">
        <v>20</v>
      </c>
      <c r="N1473" t="s">
        <v>4552</v>
      </c>
      <c r="O1473">
        <v>86.8</v>
      </c>
      <c r="P1473" t="s">
        <v>7971</v>
      </c>
    </row>
    <row r="1474" spans="1:16" x14ac:dyDescent="0.3">
      <c r="A1474" t="s">
        <v>6429</v>
      </c>
      <c r="B1474">
        <v>2023</v>
      </c>
      <c r="C1474" t="s">
        <v>24</v>
      </c>
      <c r="D1474" t="s">
        <v>4190</v>
      </c>
      <c r="E1474" t="s">
        <v>4191</v>
      </c>
      <c r="F1474" t="s">
        <v>60</v>
      </c>
      <c r="G1474">
        <v>12500</v>
      </c>
      <c r="H1474" t="s">
        <v>4180</v>
      </c>
      <c r="I1474">
        <v>13700000</v>
      </c>
      <c r="J1474" t="s">
        <v>7179</v>
      </c>
      <c r="K1474">
        <v>13200000</v>
      </c>
      <c r="L1474">
        <v>14200000</v>
      </c>
      <c r="M1474">
        <v>21</v>
      </c>
      <c r="N1474" t="s">
        <v>4192</v>
      </c>
      <c r="O1474">
        <v>62.3</v>
      </c>
      <c r="P1474" t="s">
        <v>7972</v>
      </c>
    </row>
    <row r="1475" spans="1:16" x14ac:dyDescent="0.3">
      <c r="A1475" t="s">
        <v>6430</v>
      </c>
      <c r="B1475">
        <v>2024</v>
      </c>
      <c r="C1475" t="s">
        <v>24</v>
      </c>
      <c r="D1475" t="s">
        <v>4405</v>
      </c>
      <c r="E1475" t="s">
        <v>5700</v>
      </c>
      <c r="F1475" t="s">
        <v>173</v>
      </c>
      <c r="G1475">
        <v>26000</v>
      </c>
      <c r="H1475" t="s">
        <v>4180</v>
      </c>
      <c r="I1475">
        <v>46100000</v>
      </c>
      <c r="J1475" t="s">
        <v>7179</v>
      </c>
      <c r="K1475">
        <v>44500000</v>
      </c>
      <c r="L1475">
        <v>47800000</v>
      </c>
      <c r="M1475">
        <v>11</v>
      </c>
      <c r="N1475" t="s">
        <v>5775</v>
      </c>
      <c r="O1475">
        <v>81.3</v>
      </c>
      <c r="P1475" t="s">
        <v>7973</v>
      </c>
    </row>
    <row r="1476" spans="1:16" x14ac:dyDescent="0.3">
      <c r="A1476" t="s">
        <v>6431</v>
      </c>
      <c r="B1476">
        <v>2021</v>
      </c>
      <c r="C1476" t="s">
        <v>36</v>
      </c>
      <c r="D1476" t="s">
        <v>4427</v>
      </c>
      <c r="E1476" t="s">
        <v>7974</v>
      </c>
      <c r="F1476" t="s">
        <v>143</v>
      </c>
      <c r="G1476">
        <v>93000</v>
      </c>
      <c r="H1476" t="s">
        <v>4180</v>
      </c>
      <c r="I1476">
        <v>6550000</v>
      </c>
      <c r="J1476" t="s">
        <v>7179</v>
      </c>
      <c r="K1476">
        <v>6290000</v>
      </c>
      <c r="L1476">
        <v>6810000</v>
      </c>
      <c r="M1476">
        <v>12</v>
      </c>
      <c r="N1476" t="s">
        <v>4176</v>
      </c>
      <c r="O1476">
        <v>77.099999999999994</v>
      </c>
      <c r="P1476" t="s">
        <v>7975</v>
      </c>
    </row>
    <row r="1477" spans="1:16" x14ac:dyDescent="0.3">
      <c r="A1477" t="s">
        <v>6432</v>
      </c>
      <c r="B1477">
        <v>2021</v>
      </c>
      <c r="C1477" t="s">
        <v>199</v>
      </c>
      <c r="D1477" t="s">
        <v>5654</v>
      </c>
      <c r="E1477" t="s">
        <v>7976</v>
      </c>
      <c r="F1477" t="s">
        <v>143</v>
      </c>
      <c r="G1477">
        <v>72100</v>
      </c>
      <c r="H1477" t="s">
        <v>4180</v>
      </c>
      <c r="I1477">
        <v>14400000</v>
      </c>
      <c r="J1477" t="s">
        <v>7179</v>
      </c>
      <c r="K1477">
        <v>13900000</v>
      </c>
      <c r="L1477">
        <v>15000000</v>
      </c>
      <c r="M1477">
        <v>3</v>
      </c>
      <c r="N1477" t="s">
        <v>4290</v>
      </c>
      <c r="O1477">
        <v>70.3</v>
      </c>
      <c r="P1477" t="s">
        <v>7977</v>
      </c>
    </row>
    <row r="1478" spans="1:16" x14ac:dyDescent="0.3">
      <c r="A1478" t="s">
        <v>6433</v>
      </c>
      <c r="B1478">
        <v>2022</v>
      </c>
      <c r="C1478" t="s">
        <v>36</v>
      </c>
      <c r="D1478" t="s">
        <v>4372</v>
      </c>
      <c r="E1478" t="s">
        <v>4373</v>
      </c>
      <c r="F1478" t="s">
        <v>143</v>
      </c>
      <c r="G1478">
        <v>66000</v>
      </c>
      <c r="H1478" t="s">
        <v>4173</v>
      </c>
      <c r="I1478">
        <v>11300000</v>
      </c>
      <c r="J1478" t="s">
        <v>7179</v>
      </c>
      <c r="K1478">
        <v>10900000</v>
      </c>
      <c r="L1478">
        <v>11700000</v>
      </c>
      <c r="M1478">
        <v>36</v>
      </c>
      <c r="N1478" t="s">
        <v>4382</v>
      </c>
      <c r="O1478">
        <v>62.8</v>
      </c>
      <c r="P1478" t="s">
        <v>7978</v>
      </c>
    </row>
    <row r="1479" spans="1:16" x14ac:dyDescent="0.3">
      <c r="A1479" t="s">
        <v>7979</v>
      </c>
      <c r="B1479">
        <v>2020</v>
      </c>
      <c r="C1479" t="s">
        <v>92</v>
      </c>
      <c r="D1479" t="s">
        <v>5136</v>
      </c>
      <c r="E1479" t="s">
        <v>5137</v>
      </c>
      <c r="F1479" t="s">
        <v>161</v>
      </c>
      <c r="G1479">
        <v>111200</v>
      </c>
      <c r="H1479" t="s">
        <v>4173</v>
      </c>
      <c r="I1479">
        <v>17000000</v>
      </c>
      <c r="J1479" t="s">
        <v>7179</v>
      </c>
      <c r="K1479">
        <v>16400000</v>
      </c>
      <c r="L1479">
        <v>17600000</v>
      </c>
      <c r="M1479">
        <v>2</v>
      </c>
      <c r="N1479" t="s">
        <v>4248</v>
      </c>
      <c r="O1479">
        <v>77.3</v>
      </c>
      <c r="P1479" t="s">
        <v>7980</v>
      </c>
    </row>
    <row r="1480" spans="1:16" x14ac:dyDescent="0.3">
      <c r="A1480" t="s">
        <v>7981</v>
      </c>
      <c r="B1480">
        <v>2016</v>
      </c>
      <c r="C1480" t="s">
        <v>154</v>
      </c>
      <c r="D1480" t="s">
        <v>4395</v>
      </c>
      <c r="E1480" t="s">
        <v>7982</v>
      </c>
      <c r="F1480" t="s">
        <v>94</v>
      </c>
      <c r="G1480">
        <v>125000</v>
      </c>
      <c r="H1480" t="s">
        <v>4180</v>
      </c>
      <c r="I1480">
        <v>29200000</v>
      </c>
      <c r="J1480" t="s">
        <v>7179</v>
      </c>
      <c r="K1480">
        <v>26900000</v>
      </c>
      <c r="L1480">
        <v>31500000</v>
      </c>
      <c r="M1480">
        <v>5</v>
      </c>
      <c r="N1480" t="s">
        <v>5139</v>
      </c>
      <c r="O1480">
        <v>59</v>
      </c>
      <c r="P1480" t="s">
        <v>7983</v>
      </c>
    </row>
    <row r="1481" spans="1:16" x14ac:dyDescent="0.3">
      <c r="A1481" t="s">
        <v>6434</v>
      </c>
      <c r="B1481">
        <v>2019</v>
      </c>
      <c r="C1481" t="s">
        <v>85</v>
      </c>
      <c r="D1481" t="s">
        <v>7984</v>
      </c>
      <c r="E1481" t="s">
        <v>7985</v>
      </c>
      <c r="F1481" t="s">
        <v>143</v>
      </c>
      <c r="G1481">
        <v>100000</v>
      </c>
      <c r="H1481" t="s">
        <v>4180</v>
      </c>
      <c r="I1481">
        <v>6290000</v>
      </c>
      <c r="J1481" t="s">
        <v>7179</v>
      </c>
      <c r="K1481">
        <v>6070000</v>
      </c>
      <c r="L1481">
        <v>6520000</v>
      </c>
      <c r="M1481">
        <v>6</v>
      </c>
      <c r="N1481" t="s">
        <v>4425</v>
      </c>
      <c r="O1481">
        <v>95</v>
      </c>
      <c r="P1481" t="s">
        <v>7986</v>
      </c>
    </row>
    <row r="1482" spans="1:16" x14ac:dyDescent="0.3">
      <c r="A1482" t="s">
        <v>6435</v>
      </c>
      <c r="B1482">
        <v>2020</v>
      </c>
      <c r="C1482" t="s">
        <v>250</v>
      </c>
      <c r="D1482">
        <v>6</v>
      </c>
      <c r="E1482" t="s">
        <v>7987</v>
      </c>
      <c r="F1482" t="s">
        <v>143</v>
      </c>
      <c r="G1482">
        <v>73000</v>
      </c>
      <c r="H1482" t="s">
        <v>4173</v>
      </c>
      <c r="I1482">
        <v>14100000</v>
      </c>
      <c r="J1482" t="s">
        <v>7179</v>
      </c>
      <c r="K1482">
        <v>13600000</v>
      </c>
      <c r="L1482">
        <v>14600000</v>
      </c>
      <c r="M1482">
        <v>2</v>
      </c>
      <c r="N1482" t="s">
        <v>4263</v>
      </c>
      <c r="O1482">
        <v>95</v>
      </c>
      <c r="P1482" t="s">
        <v>7988</v>
      </c>
    </row>
    <row r="1483" spans="1:16" x14ac:dyDescent="0.3">
      <c r="A1483" t="s">
        <v>6436</v>
      </c>
      <c r="B1483">
        <v>2022</v>
      </c>
      <c r="C1483" t="s">
        <v>4184</v>
      </c>
      <c r="D1483" t="s">
        <v>4952</v>
      </c>
      <c r="E1483" t="s">
        <v>5232</v>
      </c>
      <c r="F1483" t="s">
        <v>60</v>
      </c>
      <c r="G1483">
        <v>75524</v>
      </c>
      <c r="H1483" t="s">
        <v>4180</v>
      </c>
      <c r="I1483">
        <v>14000000</v>
      </c>
      <c r="J1483" t="s">
        <v>7179</v>
      </c>
      <c r="K1483">
        <v>13500000</v>
      </c>
      <c r="L1483">
        <v>14500000</v>
      </c>
      <c r="M1483">
        <v>5</v>
      </c>
      <c r="N1483" t="s">
        <v>4245</v>
      </c>
      <c r="O1483">
        <v>79.099999999999994</v>
      </c>
      <c r="P1483" t="s">
        <v>7989</v>
      </c>
    </row>
    <row r="1484" spans="1:16" x14ac:dyDescent="0.3">
      <c r="A1484" t="s">
        <v>6437</v>
      </c>
      <c r="B1484">
        <v>2023</v>
      </c>
      <c r="C1484" t="s">
        <v>36</v>
      </c>
      <c r="D1484" t="s">
        <v>4775</v>
      </c>
      <c r="E1484" t="s">
        <v>4814</v>
      </c>
      <c r="F1484" t="s">
        <v>43</v>
      </c>
      <c r="G1484">
        <v>50000</v>
      </c>
      <c r="H1484" t="s">
        <v>4173</v>
      </c>
      <c r="I1484">
        <v>12100000</v>
      </c>
      <c r="J1484" t="s">
        <v>7179</v>
      </c>
      <c r="K1484">
        <v>11700000</v>
      </c>
      <c r="L1484">
        <v>12600000</v>
      </c>
      <c r="M1484">
        <v>2</v>
      </c>
      <c r="N1484" t="s">
        <v>4280</v>
      </c>
      <c r="O1484">
        <v>71.2</v>
      </c>
      <c r="P1484" t="s">
        <v>7990</v>
      </c>
    </row>
    <row r="1485" spans="1:16" x14ac:dyDescent="0.3">
      <c r="A1485" t="s">
        <v>6438</v>
      </c>
      <c r="B1485">
        <v>2024</v>
      </c>
      <c r="C1485" t="s">
        <v>62</v>
      </c>
      <c r="D1485" t="s">
        <v>4250</v>
      </c>
      <c r="E1485" t="s">
        <v>4279</v>
      </c>
      <c r="F1485" t="s">
        <v>43</v>
      </c>
      <c r="G1485">
        <v>81000</v>
      </c>
      <c r="H1485" t="s">
        <v>4180</v>
      </c>
      <c r="I1485">
        <v>20100000</v>
      </c>
      <c r="J1485" t="s">
        <v>7179</v>
      </c>
      <c r="K1485">
        <v>19400000</v>
      </c>
      <c r="L1485">
        <v>20900000</v>
      </c>
      <c r="M1485">
        <v>11</v>
      </c>
      <c r="N1485" t="s">
        <v>4252</v>
      </c>
      <c r="O1485">
        <v>62.8</v>
      </c>
      <c r="P1485" t="s">
        <v>7991</v>
      </c>
    </row>
    <row r="1486" spans="1:16" x14ac:dyDescent="0.3">
      <c r="A1486" t="s">
        <v>6439</v>
      </c>
      <c r="B1486">
        <v>2024</v>
      </c>
      <c r="C1486" t="s">
        <v>4641</v>
      </c>
      <c r="D1486" t="s">
        <v>7802</v>
      </c>
      <c r="E1486" t="s">
        <v>7992</v>
      </c>
      <c r="F1486" t="s">
        <v>143</v>
      </c>
      <c r="G1486">
        <v>18500</v>
      </c>
      <c r="H1486" t="s">
        <v>4180</v>
      </c>
      <c r="I1486">
        <v>15200000</v>
      </c>
      <c r="J1486" t="s">
        <v>7179</v>
      </c>
      <c r="K1486">
        <v>14700000</v>
      </c>
      <c r="L1486">
        <v>15800000</v>
      </c>
      <c r="M1486">
        <v>4</v>
      </c>
      <c r="N1486" t="s">
        <v>4425</v>
      </c>
      <c r="O1486">
        <v>91.1</v>
      </c>
      <c r="P1486" t="s">
        <v>7993</v>
      </c>
    </row>
    <row r="1487" spans="1:16" x14ac:dyDescent="0.3">
      <c r="A1487" t="s">
        <v>6440</v>
      </c>
      <c r="B1487">
        <v>2025</v>
      </c>
      <c r="C1487" t="s">
        <v>85</v>
      </c>
      <c r="D1487" t="s">
        <v>7994</v>
      </c>
      <c r="E1487" t="s">
        <v>7624</v>
      </c>
      <c r="F1487" t="s">
        <v>4172</v>
      </c>
      <c r="G1487">
        <v>32000</v>
      </c>
      <c r="H1487" t="s">
        <v>4173</v>
      </c>
      <c r="I1487">
        <v>20500000</v>
      </c>
      <c r="J1487" t="s">
        <v>7179</v>
      </c>
      <c r="K1487">
        <v>19700000</v>
      </c>
      <c r="L1487">
        <v>21300000</v>
      </c>
      <c r="M1487">
        <v>3</v>
      </c>
      <c r="N1487" t="s">
        <v>4263</v>
      </c>
      <c r="O1487">
        <v>87.6</v>
      </c>
      <c r="P1487" t="s">
        <v>7995</v>
      </c>
    </row>
    <row r="1488" spans="1:16" x14ac:dyDescent="0.3">
      <c r="A1488" t="s">
        <v>6441</v>
      </c>
      <c r="B1488">
        <v>2023</v>
      </c>
      <c r="C1488" t="s">
        <v>62</v>
      </c>
      <c r="D1488" t="s">
        <v>4434</v>
      </c>
      <c r="E1488" t="s">
        <v>4435</v>
      </c>
      <c r="F1488" t="s">
        <v>43</v>
      </c>
      <c r="G1488">
        <v>18734</v>
      </c>
      <c r="H1488" t="s">
        <v>4173</v>
      </c>
      <c r="I1488">
        <v>21200000</v>
      </c>
      <c r="J1488" t="s">
        <v>7179</v>
      </c>
      <c r="K1488">
        <v>20400000</v>
      </c>
      <c r="L1488">
        <v>21900000</v>
      </c>
      <c r="M1488">
        <v>8</v>
      </c>
      <c r="N1488" t="s">
        <v>4200</v>
      </c>
      <c r="O1488">
        <v>73.900000000000006</v>
      </c>
      <c r="P1488" t="s">
        <v>7996</v>
      </c>
    </row>
    <row r="1489" spans="1:16" x14ac:dyDescent="0.3">
      <c r="A1489" t="s">
        <v>6442</v>
      </c>
      <c r="B1489">
        <v>2021</v>
      </c>
      <c r="C1489" t="s">
        <v>137</v>
      </c>
      <c r="D1489" t="s">
        <v>4703</v>
      </c>
      <c r="E1489" t="s">
        <v>4651</v>
      </c>
      <c r="F1489" t="s">
        <v>173</v>
      </c>
      <c r="G1489">
        <v>75000</v>
      </c>
      <c r="H1489" t="s">
        <v>4180</v>
      </c>
      <c r="I1489">
        <v>8600000</v>
      </c>
      <c r="J1489" t="s">
        <v>7179</v>
      </c>
      <c r="K1489">
        <v>8300000</v>
      </c>
      <c r="L1489">
        <v>8900000</v>
      </c>
      <c r="M1489">
        <v>16</v>
      </c>
      <c r="N1489" t="s">
        <v>4439</v>
      </c>
      <c r="O1489">
        <v>95</v>
      </c>
      <c r="P1489" t="s">
        <v>7997</v>
      </c>
    </row>
    <row r="1490" spans="1:16" x14ac:dyDescent="0.3">
      <c r="A1490" t="s">
        <v>6443</v>
      </c>
      <c r="B1490">
        <v>2021</v>
      </c>
      <c r="C1490" t="s">
        <v>188</v>
      </c>
      <c r="D1490" t="s">
        <v>4844</v>
      </c>
      <c r="E1490" t="s">
        <v>7998</v>
      </c>
      <c r="F1490" t="s">
        <v>43</v>
      </c>
      <c r="G1490">
        <v>91271</v>
      </c>
      <c r="H1490" t="s">
        <v>4180</v>
      </c>
      <c r="I1490">
        <v>12900000</v>
      </c>
      <c r="J1490" t="s">
        <v>7179</v>
      </c>
      <c r="K1490">
        <v>12500000</v>
      </c>
      <c r="L1490">
        <v>13400000</v>
      </c>
      <c r="M1490" t="s">
        <v>4175</v>
      </c>
      <c r="N1490" t="s">
        <v>4219</v>
      </c>
      <c r="O1490">
        <v>91.5</v>
      </c>
      <c r="P1490" t="s">
        <v>7999</v>
      </c>
    </row>
    <row r="1491" spans="1:16" x14ac:dyDescent="0.3">
      <c r="A1491" t="s">
        <v>6444</v>
      </c>
      <c r="B1491">
        <v>2021</v>
      </c>
      <c r="C1491" t="s">
        <v>188</v>
      </c>
      <c r="D1491" t="s">
        <v>6085</v>
      </c>
      <c r="E1491" t="s">
        <v>8000</v>
      </c>
      <c r="F1491" t="s">
        <v>173</v>
      </c>
      <c r="G1491">
        <v>95000</v>
      </c>
      <c r="H1491" t="s">
        <v>4180</v>
      </c>
      <c r="I1491">
        <v>17500000</v>
      </c>
      <c r="J1491" t="s">
        <v>7179</v>
      </c>
      <c r="K1491">
        <v>16900000</v>
      </c>
      <c r="L1491">
        <v>18200000</v>
      </c>
      <c r="M1491">
        <v>7</v>
      </c>
      <c r="N1491" t="s">
        <v>4248</v>
      </c>
      <c r="O1491">
        <v>81.400000000000006</v>
      </c>
      <c r="P1491" t="s">
        <v>8001</v>
      </c>
    </row>
    <row r="1492" spans="1:16" x14ac:dyDescent="0.3">
      <c r="A1492" t="s">
        <v>6445</v>
      </c>
      <c r="B1492">
        <v>2025</v>
      </c>
      <c r="C1492" t="s">
        <v>62</v>
      </c>
      <c r="D1492" t="s">
        <v>4390</v>
      </c>
      <c r="E1492" t="s">
        <v>4682</v>
      </c>
      <c r="F1492" t="s">
        <v>357</v>
      </c>
      <c r="G1492">
        <v>44300</v>
      </c>
      <c r="H1492" t="s">
        <v>4180</v>
      </c>
      <c r="I1492">
        <v>22200000</v>
      </c>
      <c r="J1492" t="s">
        <v>7179</v>
      </c>
      <c r="K1492">
        <v>21400000</v>
      </c>
      <c r="L1492">
        <v>23100000</v>
      </c>
      <c r="M1492">
        <v>8</v>
      </c>
      <c r="N1492" t="s">
        <v>4627</v>
      </c>
      <c r="O1492">
        <v>80.3</v>
      </c>
      <c r="P1492" t="s">
        <v>8002</v>
      </c>
    </row>
    <row r="1493" spans="1:16" x14ac:dyDescent="0.3">
      <c r="A1493" t="s">
        <v>6446</v>
      </c>
      <c r="B1493">
        <v>2023</v>
      </c>
      <c r="C1493" t="s">
        <v>62</v>
      </c>
      <c r="D1493" t="s">
        <v>4295</v>
      </c>
      <c r="E1493" t="s">
        <v>4608</v>
      </c>
      <c r="F1493" t="s">
        <v>143</v>
      </c>
      <c r="G1493">
        <v>66000</v>
      </c>
      <c r="H1493" t="s">
        <v>4180</v>
      </c>
      <c r="I1493">
        <v>16400000</v>
      </c>
      <c r="J1493" t="s">
        <v>7179</v>
      </c>
      <c r="K1493">
        <v>15800000</v>
      </c>
      <c r="L1493">
        <v>17000000</v>
      </c>
      <c r="M1493">
        <v>10</v>
      </c>
      <c r="N1493" t="s">
        <v>4187</v>
      </c>
      <c r="O1493">
        <v>71.599999999999994</v>
      </c>
      <c r="P1493" t="s">
        <v>8003</v>
      </c>
    </row>
    <row r="1494" spans="1:16" x14ac:dyDescent="0.3">
      <c r="A1494" t="s">
        <v>6447</v>
      </c>
      <c r="B1494">
        <v>2018</v>
      </c>
      <c r="C1494" t="s">
        <v>131</v>
      </c>
      <c r="D1494" t="s">
        <v>8004</v>
      </c>
      <c r="E1494" t="s">
        <v>8005</v>
      </c>
      <c r="F1494" t="s">
        <v>6264</v>
      </c>
      <c r="G1494">
        <v>77347</v>
      </c>
      <c r="H1494" t="s">
        <v>4173</v>
      </c>
      <c r="I1494">
        <v>15100000</v>
      </c>
      <c r="J1494" t="s">
        <v>7179</v>
      </c>
      <c r="K1494">
        <v>14600000</v>
      </c>
      <c r="L1494">
        <v>15600000</v>
      </c>
      <c r="M1494" t="s">
        <v>4175</v>
      </c>
      <c r="N1494" t="s">
        <v>4275</v>
      </c>
      <c r="O1494">
        <v>82.1</v>
      </c>
      <c r="P1494" t="s">
        <v>8006</v>
      </c>
    </row>
    <row r="1495" spans="1:16" x14ac:dyDescent="0.3">
      <c r="A1495" t="s">
        <v>6448</v>
      </c>
      <c r="B1495">
        <v>2024</v>
      </c>
      <c r="C1495" t="s">
        <v>199</v>
      </c>
      <c r="D1495" t="s">
        <v>6175</v>
      </c>
      <c r="E1495" t="s">
        <v>8007</v>
      </c>
      <c r="F1495" t="s">
        <v>143</v>
      </c>
      <c r="G1495">
        <v>67869</v>
      </c>
      <c r="H1495" t="s">
        <v>4180</v>
      </c>
      <c r="I1495">
        <v>10700000</v>
      </c>
      <c r="J1495" t="s">
        <v>7179</v>
      </c>
      <c r="K1495">
        <v>10300000</v>
      </c>
      <c r="L1495">
        <v>11100000</v>
      </c>
      <c r="M1495">
        <v>10</v>
      </c>
      <c r="N1495" t="s">
        <v>4219</v>
      </c>
      <c r="O1495">
        <v>73.3</v>
      </c>
      <c r="P1495" t="s">
        <v>8008</v>
      </c>
    </row>
    <row r="1496" spans="1:16" x14ac:dyDescent="0.3">
      <c r="A1496" t="s">
        <v>6448</v>
      </c>
      <c r="B1496">
        <v>2024</v>
      </c>
      <c r="C1496" t="s">
        <v>199</v>
      </c>
      <c r="D1496" t="s">
        <v>6175</v>
      </c>
      <c r="E1496" t="s">
        <v>6112</v>
      </c>
      <c r="F1496" t="s">
        <v>143</v>
      </c>
      <c r="G1496">
        <v>67689</v>
      </c>
      <c r="H1496" t="s">
        <v>4180</v>
      </c>
      <c r="I1496">
        <v>10900000</v>
      </c>
      <c r="J1496" t="s">
        <v>7179</v>
      </c>
      <c r="K1496">
        <v>10500000</v>
      </c>
      <c r="L1496">
        <v>11300000</v>
      </c>
      <c r="M1496">
        <v>6</v>
      </c>
      <c r="N1496" t="s">
        <v>4219</v>
      </c>
      <c r="O1496">
        <v>73.7</v>
      </c>
      <c r="P1496" t="s">
        <v>8009</v>
      </c>
    </row>
    <row r="1497" spans="1:16" x14ac:dyDescent="0.3">
      <c r="A1497" t="s">
        <v>4172</v>
      </c>
      <c r="B1497">
        <v>2026</v>
      </c>
      <c r="C1497" t="s">
        <v>137</v>
      </c>
      <c r="D1497" t="s">
        <v>4692</v>
      </c>
      <c r="E1497" t="s">
        <v>4693</v>
      </c>
      <c r="F1497" t="s">
        <v>4172</v>
      </c>
      <c r="G1497">
        <v>3000</v>
      </c>
      <c r="H1497" t="s">
        <v>4173</v>
      </c>
      <c r="I1497">
        <v>19000000</v>
      </c>
      <c r="J1497" t="s">
        <v>7179</v>
      </c>
      <c r="K1497">
        <v>18300000</v>
      </c>
      <c r="L1497">
        <v>19800000</v>
      </c>
      <c r="M1497" t="s">
        <v>4175</v>
      </c>
      <c r="N1497" t="s">
        <v>4223</v>
      </c>
      <c r="O1497">
        <v>90.5</v>
      </c>
      <c r="P1497" t="s">
        <v>8010</v>
      </c>
    </row>
    <row r="1498" spans="1:16" x14ac:dyDescent="0.3">
      <c r="A1498" t="s">
        <v>6450</v>
      </c>
      <c r="B1498">
        <v>2023</v>
      </c>
      <c r="C1498" t="s">
        <v>36</v>
      </c>
      <c r="D1498" t="s">
        <v>4400</v>
      </c>
      <c r="E1498" t="s">
        <v>4401</v>
      </c>
      <c r="F1498" t="s">
        <v>60</v>
      </c>
      <c r="G1498">
        <v>32300</v>
      </c>
      <c r="H1498" t="s">
        <v>4180</v>
      </c>
      <c r="I1498">
        <v>7980000</v>
      </c>
      <c r="J1498" t="s">
        <v>7179</v>
      </c>
      <c r="K1498">
        <v>7690000</v>
      </c>
      <c r="L1498">
        <v>8300000</v>
      </c>
      <c r="M1498">
        <v>25</v>
      </c>
      <c r="N1498" t="s">
        <v>4649</v>
      </c>
      <c r="O1498">
        <v>72.599999999999994</v>
      </c>
      <c r="P1498" t="s">
        <v>8011</v>
      </c>
    </row>
    <row r="1499" spans="1:16" x14ac:dyDescent="0.3">
      <c r="A1499" t="s">
        <v>6451</v>
      </c>
      <c r="B1499">
        <v>2019</v>
      </c>
      <c r="C1499" t="s">
        <v>4097</v>
      </c>
      <c r="D1499" t="s">
        <v>5760</v>
      </c>
      <c r="E1499" t="s">
        <v>8012</v>
      </c>
      <c r="F1499" t="s">
        <v>143</v>
      </c>
      <c r="G1499">
        <v>90000</v>
      </c>
      <c r="H1499" t="s">
        <v>4180</v>
      </c>
      <c r="I1499">
        <v>10000000</v>
      </c>
      <c r="J1499" t="s">
        <v>7179</v>
      </c>
      <c r="K1499">
        <v>9600000</v>
      </c>
      <c r="L1499">
        <v>10400000</v>
      </c>
      <c r="M1499" t="s">
        <v>4175</v>
      </c>
      <c r="N1499" t="s">
        <v>4245</v>
      </c>
      <c r="O1499">
        <v>81.7</v>
      </c>
      <c r="P1499" t="s">
        <v>8013</v>
      </c>
    </row>
    <row r="1500" spans="1:16" x14ac:dyDescent="0.3">
      <c r="A1500" t="s">
        <v>6452</v>
      </c>
      <c r="B1500">
        <v>2024</v>
      </c>
      <c r="C1500" t="s">
        <v>36</v>
      </c>
      <c r="D1500" t="s">
        <v>4372</v>
      </c>
      <c r="E1500" t="s">
        <v>4373</v>
      </c>
      <c r="F1500" t="s">
        <v>173</v>
      </c>
      <c r="G1500">
        <v>22937</v>
      </c>
      <c r="H1500" t="s">
        <v>4180</v>
      </c>
      <c r="I1500">
        <v>12700000</v>
      </c>
      <c r="J1500" t="s">
        <v>7179</v>
      </c>
      <c r="K1500">
        <v>12300000</v>
      </c>
      <c r="L1500">
        <v>13200000</v>
      </c>
      <c r="M1500">
        <v>19</v>
      </c>
      <c r="N1500" t="s">
        <v>4260</v>
      </c>
      <c r="O1500">
        <v>79.400000000000006</v>
      </c>
      <c r="P1500" t="s">
        <v>8014</v>
      </c>
    </row>
    <row r="1501" spans="1:16" x14ac:dyDescent="0.3">
      <c r="A1501" t="s">
        <v>6453</v>
      </c>
      <c r="B1501">
        <v>2025</v>
      </c>
      <c r="C1501" t="s">
        <v>24</v>
      </c>
      <c r="D1501" t="s">
        <v>4854</v>
      </c>
      <c r="E1501" t="s">
        <v>4191</v>
      </c>
      <c r="F1501" t="s">
        <v>4172</v>
      </c>
      <c r="G1501">
        <v>14000</v>
      </c>
      <c r="H1501" t="s">
        <v>4180</v>
      </c>
      <c r="I1501">
        <v>17900000</v>
      </c>
      <c r="J1501" t="s">
        <v>7179</v>
      </c>
      <c r="K1501">
        <v>17300000</v>
      </c>
      <c r="L1501">
        <v>18600000</v>
      </c>
      <c r="M1501">
        <v>13</v>
      </c>
      <c r="N1501" t="s">
        <v>4583</v>
      </c>
      <c r="O1501">
        <v>75.8</v>
      </c>
      <c r="P1501" t="s">
        <v>8015</v>
      </c>
    </row>
    <row r="1502" spans="1:16" x14ac:dyDescent="0.3">
      <c r="A1502" t="s">
        <v>6454</v>
      </c>
      <c r="B1502">
        <v>2017</v>
      </c>
      <c r="C1502" t="s">
        <v>137</v>
      </c>
      <c r="D1502" t="s">
        <v>5894</v>
      </c>
      <c r="E1502" t="s">
        <v>8016</v>
      </c>
      <c r="F1502" t="s">
        <v>143</v>
      </c>
      <c r="G1502">
        <v>61300</v>
      </c>
      <c r="H1502" t="s">
        <v>4173</v>
      </c>
      <c r="I1502">
        <v>10200000</v>
      </c>
      <c r="J1502" t="s">
        <v>7179</v>
      </c>
      <c r="K1502">
        <v>9700000</v>
      </c>
      <c r="L1502">
        <v>10700000</v>
      </c>
      <c r="M1502">
        <v>29</v>
      </c>
      <c r="N1502" t="s">
        <v>4388</v>
      </c>
      <c r="O1502">
        <v>69.2</v>
      </c>
      <c r="P1502" t="s">
        <v>8017</v>
      </c>
    </row>
    <row r="1503" spans="1:16" x14ac:dyDescent="0.3">
      <c r="A1503" t="s">
        <v>1004</v>
      </c>
      <c r="B1503">
        <v>2024</v>
      </c>
      <c r="C1503" t="s">
        <v>24</v>
      </c>
      <c r="D1503" t="s">
        <v>4431</v>
      </c>
      <c r="E1503" t="s">
        <v>5842</v>
      </c>
      <c r="F1503" t="s">
        <v>43</v>
      </c>
      <c r="G1503">
        <v>31000</v>
      </c>
      <c r="H1503" t="s">
        <v>4180</v>
      </c>
      <c r="I1503">
        <v>34100000</v>
      </c>
      <c r="J1503" t="s">
        <v>7179</v>
      </c>
      <c r="K1503">
        <v>32900000</v>
      </c>
      <c r="L1503">
        <v>35300000</v>
      </c>
      <c r="M1503">
        <v>3</v>
      </c>
      <c r="N1503" t="s">
        <v>5827</v>
      </c>
      <c r="O1503">
        <v>76</v>
      </c>
      <c r="P1503" t="s">
        <v>8018</v>
      </c>
    </row>
    <row r="1504" spans="1:16" x14ac:dyDescent="0.3">
      <c r="A1504" t="s">
        <v>6455</v>
      </c>
      <c r="B1504">
        <v>2019</v>
      </c>
      <c r="C1504" t="s">
        <v>166</v>
      </c>
      <c r="D1504" t="s">
        <v>8019</v>
      </c>
      <c r="E1504" t="s">
        <v>8020</v>
      </c>
      <c r="F1504" t="s">
        <v>43</v>
      </c>
      <c r="G1504">
        <v>95818</v>
      </c>
      <c r="H1504" t="s">
        <v>4173</v>
      </c>
      <c r="I1504">
        <v>8900000</v>
      </c>
      <c r="J1504" t="s">
        <v>7179</v>
      </c>
      <c r="K1504">
        <v>8500000</v>
      </c>
      <c r="L1504">
        <v>9300000</v>
      </c>
      <c r="M1504">
        <v>11</v>
      </c>
      <c r="N1504" t="s">
        <v>4260</v>
      </c>
      <c r="O1504">
        <v>95</v>
      </c>
      <c r="P1504" t="s">
        <v>8021</v>
      </c>
    </row>
    <row r="1505" spans="1:16" x14ac:dyDescent="0.3">
      <c r="A1505" t="s">
        <v>568</v>
      </c>
      <c r="B1505">
        <v>2022</v>
      </c>
      <c r="C1505" t="s">
        <v>24</v>
      </c>
      <c r="D1505" t="s">
        <v>4190</v>
      </c>
      <c r="E1505" t="s">
        <v>4308</v>
      </c>
      <c r="F1505" t="s">
        <v>4539</v>
      </c>
      <c r="G1505">
        <v>40000</v>
      </c>
      <c r="H1505" t="s">
        <v>4180</v>
      </c>
      <c r="I1505">
        <v>12000000</v>
      </c>
      <c r="J1505" t="s">
        <v>7179</v>
      </c>
      <c r="K1505">
        <v>11500000</v>
      </c>
      <c r="L1505">
        <v>12500000</v>
      </c>
      <c r="M1505">
        <v>53</v>
      </c>
      <c r="N1505" t="s">
        <v>4263</v>
      </c>
      <c r="O1505">
        <v>56.6</v>
      </c>
      <c r="P1505" t="s">
        <v>8022</v>
      </c>
    </row>
    <row r="1506" spans="1:16" x14ac:dyDescent="0.3">
      <c r="A1506" t="s">
        <v>5416</v>
      </c>
      <c r="B1506">
        <v>2025</v>
      </c>
      <c r="C1506" t="s">
        <v>201</v>
      </c>
      <c r="D1506" t="s">
        <v>4669</v>
      </c>
      <c r="E1506" t="s">
        <v>4785</v>
      </c>
      <c r="F1506" t="s">
        <v>4172</v>
      </c>
      <c r="G1506">
        <v>10409</v>
      </c>
      <c r="H1506" t="s">
        <v>4180</v>
      </c>
      <c r="I1506">
        <v>15400000</v>
      </c>
      <c r="J1506" t="s">
        <v>7179</v>
      </c>
      <c r="K1506">
        <v>14900000</v>
      </c>
      <c r="L1506">
        <v>16000000</v>
      </c>
      <c r="M1506">
        <v>4</v>
      </c>
      <c r="N1506" t="s">
        <v>4275</v>
      </c>
      <c r="O1506">
        <v>85.6</v>
      </c>
      <c r="P1506" t="s">
        <v>8023</v>
      </c>
    </row>
    <row r="1507" spans="1:16" x14ac:dyDescent="0.3">
      <c r="A1507" t="s">
        <v>6456</v>
      </c>
      <c r="B1507">
        <v>2025</v>
      </c>
      <c r="C1507" t="s">
        <v>92</v>
      </c>
      <c r="D1507" t="s">
        <v>5076</v>
      </c>
      <c r="E1507" t="s">
        <v>8024</v>
      </c>
      <c r="F1507" t="s">
        <v>4172</v>
      </c>
      <c r="G1507">
        <v>14000</v>
      </c>
      <c r="H1507" t="s">
        <v>4173</v>
      </c>
      <c r="I1507">
        <v>16100000</v>
      </c>
      <c r="J1507" t="s">
        <v>7179</v>
      </c>
      <c r="K1507">
        <v>15300000</v>
      </c>
      <c r="L1507">
        <v>16800000</v>
      </c>
      <c r="M1507">
        <v>5</v>
      </c>
      <c r="N1507" t="s">
        <v>4200</v>
      </c>
      <c r="O1507">
        <v>88.3</v>
      </c>
      <c r="P1507" t="s">
        <v>8025</v>
      </c>
    </row>
    <row r="1508" spans="1:16" x14ac:dyDescent="0.3">
      <c r="A1508" t="s">
        <v>6457</v>
      </c>
      <c r="B1508">
        <v>2022</v>
      </c>
      <c r="C1508" t="s">
        <v>188</v>
      </c>
      <c r="D1508" t="s">
        <v>5890</v>
      </c>
      <c r="E1508" t="s">
        <v>8026</v>
      </c>
      <c r="F1508" t="s">
        <v>43</v>
      </c>
      <c r="G1508">
        <v>60600</v>
      </c>
      <c r="H1508" t="s">
        <v>4180</v>
      </c>
      <c r="I1508">
        <v>17400000</v>
      </c>
      <c r="J1508" t="s">
        <v>7179</v>
      </c>
      <c r="K1508">
        <v>16800000</v>
      </c>
      <c r="L1508">
        <v>18100000</v>
      </c>
      <c r="M1508">
        <v>4</v>
      </c>
      <c r="N1508" t="s">
        <v>4439</v>
      </c>
      <c r="O1508">
        <v>77.400000000000006</v>
      </c>
      <c r="P1508" t="s">
        <v>8027</v>
      </c>
    </row>
    <row r="1509" spans="1:16" x14ac:dyDescent="0.3">
      <c r="A1509" t="s">
        <v>6458</v>
      </c>
      <c r="B1509">
        <v>2017</v>
      </c>
      <c r="C1509" t="s">
        <v>166</v>
      </c>
      <c r="D1509" t="s">
        <v>8028</v>
      </c>
      <c r="E1509" t="s">
        <v>8029</v>
      </c>
      <c r="F1509" t="s">
        <v>143</v>
      </c>
      <c r="G1509">
        <v>114000</v>
      </c>
      <c r="H1509" t="s">
        <v>4180</v>
      </c>
      <c r="I1509">
        <v>12300000</v>
      </c>
      <c r="J1509" t="s">
        <v>7179</v>
      </c>
      <c r="K1509">
        <v>11800000</v>
      </c>
      <c r="L1509">
        <v>12700000</v>
      </c>
      <c r="M1509">
        <v>2</v>
      </c>
      <c r="N1509" t="s">
        <v>4347</v>
      </c>
      <c r="O1509">
        <v>73.900000000000006</v>
      </c>
      <c r="P1509" t="s">
        <v>8030</v>
      </c>
    </row>
    <row r="1510" spans="1:16" x14ac:dyDescent="0.3">
      <c r="A1510" t="s">
        <v>6459</v>
      </c>
      <c r="B1510">
        <v>2023</v>
      </c>
      <c r="C1510" t="s">
        <v>108</v>
      </c>
      <c r="D1510" t="s">
        <v>7154</v>
      </c>
      <c r="E1510" t="s">
        <v>8031</v>
      </c>
      <c r="F1510" t="s">
        <v>143</v>
      </c>
      <c r="G1510">
        <v>9000</v>
      </c>
      <c r="H1510" t="s">
        <v>4180</v>
      </c>
      <c r="I1510">
        <v>16000000</v>
      </c>
      <c r="J1510" t="s">
        <v>7179</v>
      </c>
      <c r="K1510">
        <v>15500000</v>
      </c>
      <c r="L1510">
        <v>16600000</v>
      </c>
      <c r="M1510">
        <v>12</v>
      </c>
      <c r="N1510" t="s">
        <v>4245</v>
      </c>
      <c r="O1510">
        <v>79.599999999999994</v>
      </c>
      <c r="P1510" t="s">
        <v>8032</v>
      </c>
    </row>
    <row r="1511" spans="1:16" x14ac:dyDescent="0.3">
      <c r="A1511" t="s">
        <v>6520</v>
      </c>
      <c r="B1511">
        <v>2022</v>
      </c>
      <c r="C1511" t="s">
        <v>92</v>
      </c>
      <c r="D1511" t="s">
        <v>4946</v>
      </c>
      <c r="E1511" t="s">
        <v>5803</v>
      </c>
      <c r="F1511" t="s">
        <v>60</v>
      </c>
      <c r="G1511">
        <v>38880</v>
      </c>
      <c r="H1511" t="s">
        <v>4173</v>
      </c>
      <c r="I1511">
        <v>13500000</v>
      </c>
      <c r="J1511" t="s">
        <v>7179</v>
      </c>
      <c r="K1511">
        <v>13000000</v>
      </c>
      <c r="L1511">
        <v>14000000</v>
      </c>
      <c r="M1511">
        <v>30</v>
      </c>
      <c r="N1511" t="s">
        <v>4263</v>
      </c>
      <c r="O1511">
        <v>72.599999999999994</v>
      </c>
      <c r="P1511" t="s">
        <v>8033</v>
      </c>
    </row>
    <row r="1512" spans="1:16" x14ac:dyDescent="0.3">
      <c r="A1512" t="s">
        <v>6461</v>
      </c>
      <c r="B1512">
        <v>2025</v>
      </c>
      <c r="C1512" t="s">
        <v>24</v>
      </c>
      <c r="D1512" t="s">
        <v>4854</v>
      </c>
      <c r="E1512" t="s">
        <v>4191</v>
      </c>
      <c r="F1512" t="s">
        <v>4172</v>
      </c>
      <c r="G1512">
        <v>18000</v>
      </c>
      <c r="H1512" t="s">
        <v>4180</v>
      </c>
      <c r="I1512">
        <v>17600000</v>
      </c>
      <c r="J1512" t="s">
        <v>7179</v>
      </c>
      <c r="K1512">
        <v>17000000</v>
      </c>
      <c r="L1512">
        <v>18300000</v>
      </c>
      <c r="M1512">
        <v>13</v>
      </c>
      <c r="N1512" t="s">
        <v>4583</v>
      </c>
      <c r="O1512">
        <v>74.5</v>
      </c>
      <c r="P1512" t="s">
        <v>8034</v>
      </c>
    </row>
    <row r="1513" spans="1:16" x14ac:dyDescent="0.3">
      <c r="A1513" t="s">
        <v>6462</v>
      </c>
      <c r="B1513">
        <v>2026</v>
      </c>
      <c r="C1513" t="s">
        <v>131</v>
      </c>
      <c r="D1513" t="s">
        <v>8035</v>
      </c>
      <c r="E1513" t="s">
        <v>8036</v>
      </c>
      <c r="F1513" t="s">
        <v>4172</v>
      </c>
      <c r="G1513">
        <v>10000</v>
      </c>
      <c r="H1513" t="s">
        <v>4180</v>
      </c>
      <c r="I1513">
        <v>30600000</v>
      </c>
      <c r="J1513" t="s">
        <v>7179</v>
      </c>
      <c r="K1513">
        <v>29500000</v>
      </c>
      <c r="L1513">
        <v>31700000</v>
      </c>
      <c r="M1513" t="s">
        <v>4175</v>
      </c>
      <c r="N1513" t="s">
        <v>4226</v>
      </c>
      <c r="O1513">
        <v>89.8</v>
      </c>
      <c r="P1513" t="s">
        <v>8037</v>
      </c>
    </row>
    <row r="1514" spans="1:16" x14ac:dyDescent="0.3">
      <c r="A1514" t="s">
        <v>6463</v>
      </c>
      <c r="B1514">
        <v>2023</v>
      </c>
      <c r="C1514" t="s">
        <v>36</v>
      </c>
      <c r="D1514" t="s">
        <v>4400</v>
      </c>
      <c r="E1514" t="s">
        <v>4401</v>
      </c>
      <c r="F1514" t="s">
        <v>43</v>
      </c>
      <c r="G1514">
        <v>20000</v>
      </c>
      <c r="H1514" t="s">
        <v>4173</v>
      </c>
      <c r="I1514">
        <v>8100000</v>
      </c>
      <c r="J1514" t="s">
        <v>7179</v>
      </c>
      <c r="K1514">
        <v>7790000</v>
      </c>
      <c r="L1514">
        <v>8400000</v>
      </c>
      <c r="M1514">
        <v>25</v>
      </c>
      <c r="N1514" t="s">
        <v>4649</v>
      </c>
      <c r="O1514">
        <v>73.7</v>
      </c>
      <c r="P1514" t="s">
        <v>8038</v>
      </c>
    </row>
    <row r="1515" spans="1:16" x14ac:dyDescent="0.3">
      <c r="A1515" t="s">
        <v>6464</v>
      </c>
      <c r="B1515">
        <v>2024</v>
      </c>
      <c r="C1515" t="s">
        <v>4184</v>
      </c>
      <c r="D1515" t="s">
        <v>4303</v>
      </c>
      <c r="E1515" t="s">
        <v>4731</v>
      </c>
      <c r="F1515" t="s">
        <v>43</v>
      </c>
      <c r="G1515">
        <v>45600</v>
      </c>
      <c r="H1515" t="s">
        <v>4180</v>
      </c>
      <c r="I1515">
        <v>22000000</v>
      </c>
      <c r="J1515" t="s">
        <v>7179</v>
      </c>
      <c r="K1515">
        <v>21200000</v>
      </c>
      <c r="L1515">
        <v>22800000</v>
      </c>
      <c r="M1515">
        <v>10</v>
      </c>
      <c r="N1515" t="s">
        <v>4187</v>
      </c>
      <c r="O1515">
        <v>82.5</v>
      </c>
      <c r="P1515" t="s">
        <v>8039</v>
      </c>
    </row>
    <row r="1516" spans="1:16" x14ac:dyDescent="0.3">
      <c r="A1516" t="s">
        <v>6465</v>
      </c>
      <c r="B1516">
        <v>2019</v>
      </c>
      <c r="C1516" t="s">
        <v>166</v>
      </c>
      <c r="D1516" t="s">
        <v>8019</v>
      </c>
      <c r="E1516" t="s">
        <v>8040</v>
      </c>
      <c r="F1516" t="s">
        <v>8041</v>
      </c>
      <c r="G1516">
        <v>75000</v>
      </c>
      <c r="H1516" t="s">
        <v>4180</v>
      </c>
      <c r="I1516">
        <v>10700000</v>
      </c>
      <c r="J1516" t="s">
        <v>7179</v>
      </c>
      <c r="K1516">
        <v>10300000</v>
      </c>
      <c r="L1516">
        <v>11100000</v>
      </c>
      <c r="M1516" t="s">
        <v>4175</v>
      </c>
      <c r="N1516" t="s">
        <v>4257</v>
      </c>
      <c r="O1516">
        <v>95</v>
      </c>
      <c r="P1516" t="s">
        <v>8042</v>
      </c>
    </row>
    <row r="1517" spans="1:16" x14ac:dyDescent="0.3">
      <c r="A1517" t="s">
        <v>6465</v>
      </c>
      <c r="B1517">
        <v>2019</v>
      </c>
      <c r="C1517" t="s">
        <v>166</v>
      </c>
      <c r="D1517" t="s">
        <v>8019</v>
      </c>
      <c r="E1517" t="s">
        <v>8043</v>
      </c>
      <c r="F1517" t="s">
        <v>8041</v>
      </c>
      <c r="G1517">
        <v>75000</v>
      </c>
      <c r="H1517" t="s">
        <v>4180</v>
      </c>
      <c r="I1517">
        <v>9900000</v>
      </c>
      <c r="J1517" t="s">
        <v>7179</v>
      </c>
      <c r="K1517">
        <v>9600000</v>
      </c>
      <c r="L1517">
        <v>10300000</v>
      </c>
      <c r="M1517" t="s">
        <v>4175</v>
      </c>
      <c r="N1517" t="s">
        <v>4290</v>
      </c>
      <c r="O1517">
        <v>95</v>
      </c>
      <c r="P1517" t="s">
        <v>8044</v>
      </c>
    </row>
    <row r="1518" spans="1:16" x14ac:dyDescent="0.3">
      <c r="A1518" t="s">
        <v>8045</v>
      </c>
      <c r="B1518">
        <v>2024</v>
      </c>
      <c r="C1518" t="s">
        <v>201</v>
      </c>
      <c r="D1518" t="s">
        <v>4669</v>
      </c>
      <c r="E1518" t="s">
        <v>4785</v>
      </c>
      <c r="F1518" t="s">
        <v>94</v>
      </c>
      <c r="G1518">
        <v>41795</v>
      </c>
      <c r="H1518" t="s">
        <v>4180</v>
      </c>
      <c r="I1518">
        <v>13300000</v>
      </c>
      <c r="J1518" t="s">
        <v>7179</v>
      </c>
      <c r="K1518">
        <v>12800000</v>
      </c>
      <c r="L1518">
        <v>13800000</v>
      </c>
      <c r="M1518">
        <v>16</v>
      </c>
      <c r="N1518" t="s">
        <v>4187</v>
      </c>
      <c r="O1518">
        <v>71.900000000000006</v>
      </c>
      <c r="P1518" t="s">
        <v>8046</v>
      </c>
    </row>
    <row r="1519" spans="1:16" x14ac:dyDescent="0.3">
      <c r="A1519" t="s">
        <v>6466</v>
      </c>
      <c r="B1519">
        <v>2025</v>
      </c>
      <c r="C1519" t="s">
        <v>92</v>
      </c>
      <c r="D1519" t="s">
        <v>7214</v>
      </c>
      <c r="E1519" t="s">
        <v>8047</v>
      </c>
      <c r="F1519" t="s">
        <v>4172</v>
      </c>
      <c r="G1519">
        <v>12100</v>
      </c>
      <c r="H1519" t="s">
        <v>4180</v>
      </c>
      <c r="I1519">
        <v>14700000</v>
      </c>
      <c r="J1519" t="s">
        <v>7179</v>
      </c>
      <c r="K1519">
        <v>14200000</v>
      </c>
      <c r="L1519">
        <v>15200000</v>
      </c>
      <c r="M1519">
        <v>96</v>
      </c>
      <c r="N1519" t="s">
        <v>4263</v>
      </c>
      <c r="O1519">
        <v>82.2</v>
      </c>
      <c r="P1519" t="s">
        <v>8048</v>
      </c>
    </row>
    <row r="1520" spans="1:16" x14ac:dyDescent="0.3">
      <c r="A1520" t="s">
        <v>6467</v>
      </c>
      <c r="B1520">
        <v>2022</v>
      </c>
      <c r="C1520" t="s">
        <v>5179</v>
      </c>
      <c r="D1520" t="s">
        <v>5180</v>
      </c>
      <c r="E1520" t="s">
        <v>7916</v>
      </c>
      <c r="F1520" t="s">
        <v>143</v>
      </c>
      <c r="G1520">
        <v>32579</v>
      </c>
      <c r="H1520" t="s">
        <v>4173</v>
      </c>
      <c r="I1520">
        <v>10600000</v>
      </c>
      <c r="J1520" t="s">
        <v>7179</v>
      </c>
      <c r="K1520">
        <v>10200000</v>
      </c>
      <c r="L1520">
        <v>11000000</v>
      </c>
      <c r="M1520">
        <v>6</v>
      </c>
      <c r="N1520" t="s">
        <v>4417</v>
      </c>
      <c r="O1520">
        <v>62.4</v>
      </c>
      <c r="P1520" t="s">
        <v>8049</v>
      </c>
    </row>
    <row r="1521" spans="1:16" x14ac:dyDescent="0.3">
      <c r="A1521" t="s">
        <v>6468</v>
      </c>
      <c r="B1521">
        <v>2023</v>
      </c>
      <c r="C1521" t="s">
        <v>166</v>
      </c>
      <c r="D1521" t="s">
        <v>8050</v>
      </c>
      <c r="E1521" t="s">
        <v>8051</v>
      </c>
      <c r="F1521" t="s">
        <v>43</v>
      </c>
      <c r="G1521">
        <v>43457</v>
      </c>
      <c r="H1521" t="s">
        <v>4180</v>
      </c>
      <c r="I1521">
        <v>16000000</v>
      </c>
      <c r="J1521" t="s">
        <v>7179</v>
      </c>
      <c r="K1521">
        <v>15500000</v>
      </c>
      <c r="L1521">
        <v>16600000</v>
      </c>
      <c r="M1521">
        <v>8</v>
      </c>
      <c r="N1521" t="s">
        <v>4333</v>
      </c>
      <c r="O1521">
        <v>95</v>
      </c>
      <c r="P1521" t="s">
        <v>8052</v>
      </c>
    </row>
    <row r="1522" spans="1:16" x14ac:dyDescent="0.3">
      <c r="A1522" t="s">
        <v>4816</v>
      </c>
      <c r="B1522">
        <v>2024</v>
      </c>
      <c r="C1522" t="s">
        <v>62</v>
      </c>
      <c r="D1522" t="s">
        <v>4292</v>
      </c>
      <c r="E1522" t="s">
        <v>4811</v>
      </c>
      <c r="F1522" t="s">
        <v>173</v>
      </c>
      <c r="G1522">
        <v>23500</v>
      </c>
      <c r="H1522" t="s">
        <v>4180</v>
      </c>
      <c r="I1522">
        <v>16500000</v>
      </c>
      <c r="J1522" t="s">
        <v>7179</v>
      </c>
      <c r="K1522">
        <v>15900000</v>
      </c>
      <c r="L1522">
        <v>17000000</v>
      </c>
      <c r="M1522">
        <v>16</v>
      </c>
      <c r="N1522" t="s">
        <v>5827</v>
      </c>
      <c r="O1522">
        <v>70.3</v>
      </c>
      <c r="P1522" t="s">
        <v>8053</v>
      </c>
    </row>
    <row r="1523" spans="1:16" x14ac:dyDescent="0.3">
      <c r="A1523" t="s">
        <v>8054</v>
      </c>
      <c r="B1523">
        <v>2013</v>
      </c>
      <c r="C1523" t="s">
        <v>131</v>
      </c>
      <c r="D1523" t="s">
        <v>8035</v>
      </c>
      <c r="E1523" t="s">
        <v>8055</v>
      </c>
      <c r="F1523" t="s">
        <v>143</v>
      </c>
      <c r="G1523">
        <v>135000</v>
      </c>
      <c r="H1523" t="s">
        <v>4180</v>
      </c>
      <c r="I1523">
        <v>6480000</v>
      </c>
      <c r="J1523" t="s">
        <v>7179</v>
      </c>
      <c r="K1523">
        <v>5990000</v>
      </c>
      <c r="L1523">
        <v>6960000</v>
      </c>
      <c r="M1523">
        <v>4</v>
      </c>
      <c r="N1523" t="s">
        <v>4257</v>
      </c>
      <c r="O1523">
        <v>52.7</v>
      </c>
      <c r="P1523" t="s">
        <v>8056</v>
      </c>
    </row>
    <row r="1524" spans="1:16" x14ac:dyDescent="0.3">
      <c r="A1524" t="s">
        <v>6469</v>
      </c>
      <c r="B1524">
        <v>2025</v>
      </c>
      <c r="C1524" t="s">
        <v>24</v>
      </c>
      <c r="D1524" t="s">
        <v>4854</v>
      </c>
      <c r="E1524" t="s">
        <v>4191</v>
      </c>
      <c r="F1524" t="s">
        <v>4009</v>
      </c>
      <c r="G1524">
        <v>15248</v>
      </c>
      <c r="H1524" t="s">
        <v>4180</v>
      </c>
      <c r="I1524">
        <v>17800000</v>
      </c>
      <c r="J1524" t="s">
        <v>7179</v>
      </c>
      <c r="K1524">
        <v>17200000</v>
      </c>
      <c r="L1524">
        <v>18500000</v>
      </c>
      <c r="M1524">
        <v>13</v>
      </c>
      <c r="N1524" t="s">
        <v>4583</v>
      </c>
      <c r="O1524">
        <v>75.3</v>
      </c>
      <c r="P1524" t="s">
        <v>8057</v>
      </c>
    </row>
    <row r="1525" spans="1:16" x14ac:dyDescent="0.3">
      <c r="A1525" t="s">
        <v>6470</v>
      </c>
      <c r="B1525">
        <v>2025</v>
      </c>
      <c r="C1525" t="s">
        <v>24</v>
      </c>
      <c r="D1525" t="s">
        <v>4854</v>
      </c>
      <c r="E1525" t="s">
        <v>4308</v>
      </c>
      <c r="F1525" t="s">
        <v>4172</v>
      </c>
      <c r="G1525">
        <v>22000</v>
      </c>
      <c r="H1525" t="s">
        <v>4180</v>
      </c>
      <c r="I1525">
        <v>16200000</v>
      </c>
      <c r="J1525" t="s">
        <v>7179</v>
      </c>
      <c r="K1525">
        <v>15700000</v>
      </c>
      <c r="L1525">
        <v>16800000</v>
      </c>
      <c r="M1525">
        <v>8</v>
      </c>
      <c r="N1525" t="s">
        <v>4649</v>
      </c>
      <c r="O1525">
        <v>84.6</v>
      </c>
      <c r="P1525" t="s">
        <v>8058</v>
      </c>
    </row>
    <row r="1526" spans="1:16" x14ac:dyDescent="0.3">
      <c r="A1526" t="s">
        <v>6471</v>
      </c>
      <c r="B1526">
        <v>2018</v>
      </c>
      <c r="C1526" t="s">
        <v>4184</v>
      </c>
      <c r="D1526" t="s">
        <v>4303</v>
      </c>
      <c r="E1526" t="s">
        <v>6092</v>
      </c>
      <c r="F1526" t="s">
        <v>43</v>
      </c>
      <c r="G1526">
        <v>74000</v>
      </c>
      <c r="H1526" t="s">
        <v>4180</v>
      </c>
      <c r="I1526">
        <v>12400000</v>
      </c>
      <c r="J1526" t="s">
        <v>7179</v>
      </c>
      <c r="K1526">
        <v>11900000</v>
      </c>
      <c r="L1526">
        <v>12800000</v>
      </c>
      <c r="M1526">
        <v>25</v>
      </c>
      <c r="N1526" t="s">
        <v>4290</v>
      </c>
      <c r="O1526">
        <v>95</v>
      </c>
      <c r="P1526" t="s">
        <v>8059</v>
      </c>
    </row>
    <row r="1527" spans="1:16" x14ac:dyDescent="0.3">
      <c r="A1527" t="s">
        <v>4172</v>
      </c>
      <c r="B1527">
        <v>2026</v>
      </c>
      <c r="C1527" t="s">
        <v>45</v>
      </c>
      <c r="D1527" t="s">
        <v>6198</v>
      </c>
      <c r="E1527" t="s">
        <v>8060</v>
      </c>
      <c r="F1527" t="s">
        <v>4172</v>
      </c>
      <c r="G1527">
        <v>429</v>
      </c>
      <c r="H1527" t="s">
        <v>4173</v>
      </c>
      <c r="I1527">
        <v>14700000</v>
      </c>
      <c r="J1527" t="s">
        <v>7179</v>
      </c>
      <c r="K1527">
        <v>14200000</v>
      </c>
      <c r="L1527">
        <v>15200000</v>
      </c>
      <c r="M1527" t="s">
        <v>4175</v>
      </c>
      <c r="N1527" t="s">
        <v>5663</v>
      </c>
      <c r="O1527">
        <v>86.2</v>
      </c>
      <c r="P1527" t="s">
        <v>8061</v>
      </c>
    </row>
    <row r="1528" spans="1:16" x14ac:dyDescent="0.3">
      <c r="A1528" t="s">
        <v>8062</v>
      </c>
      <c r="B1528">
        <v>2019</v>
      </c>
      <c r="C1528" t="s">
        <v>137</v>
      </c>
      <c r="D1528" t="s">
        <v>5767</v>
      </c>
      <c r="E1528" t="s">
        <v>8063</v>
      </c>
      <c r="F1528" t="s">
        <v>43</v>
      </c>
      <c r="G1528">
        <v>50000</v>
      </c>
      <c r="H1528" t="s">
        <v>4173</v>
      </c>
      <c r="I1528">
        <v>12100000</v>
      </c>
      <c r="J1528" t="s">
        <v>7179</v>
      </c>
      <c r="K1528">
        <v>11700000</v>
      </c>
      <c r="L1528">
        <v>12500000</v>
      </c>
      <c r="M1528">
        <v>25</v>
      </c>
      <c r="N1528" t="s">
        <v>4275</v>
      </c>
      <c r="O1528">
        <v>95</v>
      </c>
      <c r="P1528" t="s">
        <v>8064</v>
      </c>
    </row>
    <row r="1529" spans="1:16" x14ac:dyDescent="0.3">
      <c r="A1529" t="s">
        <v>6475</v>
      </c>
      <c r="B1529">
        <v>2026</v>
      </c>
      <c r="C1529" t="s">
        <v>24</v>
      </c>
      <c r="D1529" t="s">
        <v>4405</v>
      </c>
      <c r="E1529" t="s">
        <v>4406</v>
      </c>
      <c r="F1529" t="s">
        <v>4172</v>
      </c>
      <c r="G1529">
        <v>2366</v>
      </c>
      <c r="H1529" t="s">
        <v>4180</v>
      </c>
      <c r="I1529">
        <v>44100000</v>
      </c>
      <c r="J1529" t="s">
        <v>7179</v>
      </c>
      <c r="K1529">
        <v>42500000</v>
      </c>
      <c r="L1529">
        <v>45600000</v>
      </c>
      <c r="M1529">
        <v>9</v>
      </c>
      <c r="N1529" t="s">
        <v>8065</v>
      </c>
      <c r="O1529">
        <v>87.2</v>
      </c>
      <c r="P1529" t="s">
        <v>8066</v>
      </c>
    </row>
    <row r="1530" spans="1:16" x14ac:dyDescent="0.3">
      <c r="A1530" t="s">
        <v>6472</v>
      </c>
      <c r="B1530">
        <v>2025</v>
      </c>
      <c r="C1530" t="s">
        <v>92</v>
      </c>
      <c r="D1530" t="s">
        <v>4471</v>
      </c>
      <c r="E1530" t="s">
        <v>4472</v>
      </c>
      <c r="F1530" t="s">
        <v>4172</v>
      </c>
      <c r="G1530">
        <v>23031</v>
      </c>
      <c r="H1530" t="s">
        <v>4173</v>
      </c>
      <c r="I1530">
        <v>54000000</v>
      </c>
      <c r="J1530" t="s">
        <v>7179</v>
      </c>
      <c r="K1530">
        <v>52000000</v>
      </c>
      <c r="L1530">
        <v>56000000</v>
      </c>
      <c r="M1530">
        <v>17</v>
      </c>
      <c r="N1530" t="s">
        <v>8067</v>
      </c>
      <c r="O1530">
        <v>75.3</v>
      </c>
      <c r="P1530" t="s">
        <v>8068</v>
      </c>
    </row>
    <row r="1531" spans="1:16" x14ac:dyDescent="0.3">
      <c r="A1531" t="s">
        <v>6473</v>
      </c>
      <c r="B1531">
        <v>2024</v>
      </c>
      <c r="C1531" t="s">
        <v>3991</v>
      </c>
      <c r="D1531" t="s">
        <v>4630</v>
      </c>
      <c r="E1531" t="s">
        <v>4631</v>
      </c>
      <c r="F1531" t="s">
        <v>43</v>
      </c>
      <c r="G1531">
        <v>26550</v>
      </c>
      <c r="H1531" t="s">
        <v>4180</v>
      </c>
      <c r="I1531">
        <v>9400000</v>
      </c>
      <c r="J1531" t="s">
        <v>7179</v>
      </c>
      <c r="K1531">
        <v>9000000</v>
      </c>
      <c r="L1531">
        <v>9800000</v>
      </c>
      <c r="M1531">
        <v>7</v>
      </c>
      <c r="N1531" t="s">
        <v>4176</v>
      </c>
      <c r="O1531">
        <v>85.8</v>
      </c>
      <c r="P1531" t="s">
        <v>8069</v>
      </c>
    </row>
    <row r="1532" spans="1:16" x14ac:dyDescent="0.3">
      <c r="A1532" t="s">
        <v>6474</v>
      </c>
      <c r="B1532">
        <v>2024</v>
      </c>
      <c r="C1532" t="s">
        <v>62</v>
      </c>
      <c r="D1532">
        <v>3008</v>
      </c>
      <c r="E1532" t="s">
        <v>4387</v>
      </c>
      <c r="F1532" t="s">
        <v>43</v>
      </c>
      <c r="G1532">
        <v>15000</v>
      </c>
      <c r="H1532" t="s">
        <v>4180</v>
      </c>
      <c r="I1532">
        <v>19300000</v>
      </c>
      <c r="J1532" t="s">
        <v>7179</v>
      </c>
      <c r="K1532">
        <v>18700000</v>
      </c>
      <c r="L1532">
        <v>19900000</v>
      </c>
      <c r="M1532">
        <v>20</v>
      </c>
      <c r="N1532" t="s">
        <v>4223</v>
      </c>
      <c r="O1532">
        <v>73</v>
      </c>
      <c r="P1532" t="s">
        <v>8070</v>
      </c>
    </row>
    <row r="1533" spans="1:16" x14ac:dyDescent="0.3">
      <c r="A1533" t="s">
        <v>5949</v>
      </c>
      <c r="B1533">
        <v>2023</v>
      </c>
      <c r="C1533" t="s">
        <v>4184</v>
      </c>
      <c r="D1533" t="s">
        <v>4303</v>
      </c>
      <c r="E1533" t="s">
        <v>4731</v>
      </c>
      <c r="F1533" t="s">
        <v>143</v>
      </c>
      <c r="G1533">
        <v>43900</v>
      </c>
      <c r="H1533" t="s">
        <v>4173</v>
      </c>
      <c r="I1533">
        <v>20700000</v>
      </c>
      <c r="J1533" t="s">
        <v>7179</v>
      </c>
      <c r="K1533">
        <v>20000000</v>
      </c>
      <c r="L1533">
        <v>21500000</v>
      </c>
      <c r="M1533">
        <v>31</v>
      </c>
      <c r="N1533" t="s">
        <v>4388</v>
      </c>
      <c r="O1533">
        <v>84</v>
      </c>
      <c r="P1533" t="s">
        <v>8071</v>
      </c>
    </row>
    <row r="1534" spans="1:16" x14ac:dyDescent="0.3">
      <c r="A1534" t="s">
        <v>6476</v>
      </c>
      <c r="B1534">
        <v>2025</v>
      </c>
      <c r="C1534" t="s">
        <v>137</v>
      </c>
      <c r="D1534" t="s">
        <v>4749</v>
      </c>
      <c r="E1534" t="s">
        <v>8072</v>
      </c>
      <c r="F1534" t="s">
        <v>94</v>
      </c>
      <c r="G1534">
        <v>9400</v>
      </c>
      <c r="H1534" t="s">
        <v>4180</v>
      </c>
      <c r="I1534">
        <v>14400000</v>
      </c>
      <c r="J1534" t="s">
        <v>7179</v>
      </c>
      <c r="K1534">
        <v>13900000</v>
      </c>
      <c r="L1534">
        <v>14900000</v>
      </c>
      <c r="M1534">
        <v>2</v>
      </c>
      <c r="N1534" t="s">
        <v>4439</v>
      </c>
      <c r="O1534">
        <v>84.3</v>
      </c>
      <c r="P1534" t="s">
        <v>8073</v>
      </c>
    </row>
    <row r="1535" spans="1:16" x14ac:dyDescent="0.3">
      <c r="A1535" t="s">
        <v>5525</v>
      </c>
      <c r="B1535">
        <v>2025</v>
      </c>
      <c r="C1535" t="s">
        <v>4184</v>
      </c>
      <c r="D1535" t="s">
        <v>6180</v>
      </c>
      <c r="E1535" t="s">
        <v>6181</v>
      </c>
      <c r="F1535" t="s">
        <v>4172</v>
      </c>
      <c r="G1535">
        <v>7000</v>
      </c>
      <c r="H1535" t="s">
        <v>4180</v>
      </c>
      <c r="I1535">
        <v>13100000</v>
      </c>
      <c r="J1535" t="s">
        <v>7179</v>
      </c>
      <c r="K1535">
        <v>12600000</v>
      </c>
      <c r="L1535">
        <v>13500000</v>
      </c>
      <c r="M1535">
        <v>4</v>
      </c>
      <c r="N1535" t="s">
        <v>4263</v>
      </c>
      <c r="O1535">
        <v>95</v>
      </c>
      <c r="P1535" t="s">
        <v>8484</v>
      </c>
    </row>
    <row r="1536" spans="1:16" x14ac:dyDescent="0.3">
      <c r="A1536" t="s">
        <v>4149</v>
      </c>
      <c r="B1536">
        <v>2025</v>
      </c>
      <c r="C1536" t="s">
        <v>62</v>
      </c>
      <c r="D1536" t="s">
        <v>4198</v>
      </c>
      <c r="E1536" t="s">
        <v>4285</v>
      </c>
      <c r="F1536" t="s">
        <v>152</v>
      </c>
      <c r="G1536">
        <v>1510</v>
      </c>
      <c r="H1536" t="s">
        <v>4172</v>
      </c>
      <c r="I1536">
        <v>16000000</v>
      </c>
      <c r="J1536" t="s">
        <v>7179</v>
      </c>
      <c r="K1536">
        <v>15400000</v>
      </c>
      <c r="L1536">
        <v>16500000</v>
      </c>
      <c r="M1536">
        <v>8</v>
      </c>
      <c r="N1536" t="s">
        <v>4181</v>
      </c>
      <c r="O1536">
        <v>83.4</v>
      </c>
      <c r="P1536" t="s">
        <v>8492</v>
      </c>
    </row>
    <row r="1537" spans="1:16" x14ac:dyDescent="0.3">
      <c r="A1537" t="s">
        <v>380</v>
      </c>
      <c r="B1537">
        <v>2024</v>
      </c>
      <c r="C1537" t="s">
        <v>62</v>
      </c>
      <c r="D1537">
        <v>2008</v>
      </c>
      <c r="E1537" t="s">
        <v>8493</v>
      </c>
      <c r="F1537" t="s">
        <v>43</v>
      </c>
      <c r="G1537">
        <v>2200</v>
      </c>
      <c r="H1537" t="s">
        <v>4180</v>
      </c>
      <c r="I1537">
        <v>20000000</v>
      </c>
      <c r="J1537" t="s">
        <v>7179</v>
      </c>
      <c r="K1537">
        <v>19300000</v>
      </c>
      <c r="L1537">
        <v>20800000</v>
      </c>
      <c r="M1537">
        <v>2</v>
      </c>
      <c r="N1537" t="s">
        <v>4257</v>
      </c>
      <c r="O1537">
        <v>56.8</v>
      </c>
      <c r="P1537" t="s">
        <v>8494</v>
      </c>
    </row>
    <row r="1538" spans="1:16" x14ac:dyDescent="0.3">
      <c r="A1538" t="s">
        <v>5831</v>
      </c>
      <c r="B1538">
        <v>2024</v>
      </c>
      <c r="C1538" t="s">
        <v>62</v>
      </c>
      <c r="D1538" t="s">
        <v>4198</v>
      </c>
      <c r="E1538" t="s">
        <v>5832</v>
      </c>
      <c r="F1538" t="s">
        <v>43</v>
      </c>
      <c r="G1538">
        <v>46000</v>
      </c>
      <c r="H1538" t="s">
        <v>4180</v>
      </c>
      <c r="I1538">
        <v>16700000</v>
      </c>
      <c r="J1538" t="s">
        <v>7179</v>
      </c>
      <c r="K1538">
        <v>16000000</v>
      </c>
      <c r="L1538">
        <v>17300000</v>
      </c>
      <c r="M1538">
        <v>32</v>
      </c>
      <c r="N1538" t="s">
        <v>4248</v>
      </c>
      <c r="O1538">
        <v>67.5</v>
      </c>
      <c r="P1538" t="s">
        <v>8495</v>
      </c>
    </row>
    <row r="1539" spans="1:16" x14ac:dyDescent="0.3">
      <c r="A1539" t="s">
        <v>4015</v>
      </c>
      <c r="B1539">
        <v>2024</v>
      </c>
      <c r="C1539" t="s">
        <v>62</v>
      </c>
      <c r="D1539" t="s">
        <v>4198</v>
      </c>
      <c r="E1539" t="s">
        <v>4199</v>
      </c>
      <c r="F1539" t="s">
        <v>43</v>
      </c>
      <c r="G1539">
        <v>2024</v>
      </c>
      <c r="H1539" t="s">
        <v>4180</v>
      </c>
      <c r="I1539">
        <v>15700000</v>
      </c>
      <c r="J1539" t="s">
        <v>7179</v>
      </c>
      <c r="K1539">
        <v>15200000</v>
      </c>
      <c r="L1539">
        <v>16300000</v>
      </c>
      <c r="M1539">
        <v>32</v>
      </c>
      <c r="N1539" t="s">
        <v>4192</v>
      </c>
      <c r="O1539">
        <v>68.400000000000006</v>
      </c>
      <c r="P1539" t="s">
        <v>8496</v>
      </c>
    </row>
    <row r="1540" spans="1:16" x14ac:dyDescent="0.3">
      <c r="A1540" t="s">
        <v>8497</v>
      </c>
      <c r="B1540">
        <v>2025</v>
      </c>
      <c r="C1540" t="s">
        <v>62</v>
      </c>
      <c r="D1540" t="s">
        <v>4331</v>
      </c>
      <c r="E1540" t="s">
        <v>7097</v>
      </c>
      <c r="F1540" t="s">
        <v>4172</v>
      </c>
      <c r="G1540">
        <v>5000</v>
      </c>
      <c r="H1540" t="s">
        <v>4180</v>
      </c>
      <c r="I1540">
        <v>22500000</v>
      </c>
      <c r="J1540" t="s">
        <v>7179</v>
      </c>
      <c r="K1540">
        <v>21700000</v>
      </c>
      <c r="L1540">
        <v>23300000</v>
      </c>
      <c r="M1540">
        <v>7</v>
      </c>
      <c r="N1540" t="s">
        <v>4333</v>
      </c>
      <c r="O1540">
        <v>64.5</v>
      </c>
      <c r="P1540" t="s">
        <v>8498</v>
      </c>
    </row>
    <row r="1541" spans="1:16" x14ac:dyDescent="0.3">
      <c r="A1541" t="s">
        <v>8499</v>
      </c>
      <c r="B1541">
        <v>2025</v>
      </c>
      <c r="C1541" t="s">
        <v>62</v>
      </c>
      <c r="D1541" t="s">
        <v>4198</v>
      </c>
      <c r="E1541" t="s">
        <v>8500</v>
      </c>
      <c r="F1541" t="s">
        <v>4172</v>
      </c>
      <c r="G1541">
        <v>2025</v>
      </c>
      <c r="H1541" t="s">
        <v>4180</v>
      </c>
      <c r="I1541">
        <v>18200000</v>
      </c>
      <c r="J1541" t="s">
        <v>7179</v>
      </c>
      <c r="K1541">
        <v>17600000</v>
      </c>
      <c r="L1541">
        <v>18700000</v>
      </c>
      <c r="M1541">
        <v>5</v>
      </c>
      <c r="N1541" t="s">
        <v>4627</v>
      </c>
      <c r="O1541">
        <v>86.7</v>
      </c>
      <c r="P1541" t="s">
        <v>8501</v>
      </c>
    </row>
    <row r="1542" spans="1:16" x14ac:dyDescent="0.3">
      <c r="A1542" t="s">
        <v>4018</v>
      </c>
      <c r="B1542">
        <v>2024</v>
      </c>
      <c r="C1542" t="s">
        <v>62</v>
      </c>
      <c r="D1542">
        <v>208</v>
      </c>
      <c r="E1542" t="s">
        <v>4254</v>
      </c>
      <c r="F1542" t="s">
        <v>43</v>
      </c>
      <c r="G1542">
        <v>1800</v>
      </c>
      <c r="H1542" t="s">
        <v>4180</v>
      </c>
      <c r="I1542">
        <v>13300000</v>
      </c>
      <c r="J1542" t="s">
        <v>7179</v>
      </c>
      <c r="K1542">
        <v>12800000</v>
      </c>
      <c r="L1542">
        <v>13800000</v>
      </c>
      <c r="M1542">
        <v>8</v>
      </c>
      <c r="N1542" t="s">
        <v>4192</v>
      </c>
      <c r="O1542">
        <v>73.7</v>
      </c>
      <c r="P1542" t="s">
        <v>8502</v>
      </c>
    </row>
    <row r="1543" spans="1:16" x14ac:dyDescent="0.3">
      <c r="A1543" t="s">
        <v>5650</v>
      </c>
      <c r="B1543">
        <v>2025</v>
      </c>
      <c r="C1543" t="s">
        <v>62</v>
      </c>
      <c r="D1543" t="s">
        <v>5651</v>
      </c>
      <c r="E1543" t="s">
        <v>5652</v>
      </c>
      <c r="F1543" t="s">
        <v>4172</v>
      </c>
      <c r="G1543">
        <v>2025</v>
      </c>
      <c r="H1543" t="s">
        <v>4172</v>
      </c>
      <c r="I1543">
        <v>19800000</v>
      </c>
      <c r="J1543" t="s">
        <v>7179</v>
      </c>
      <c r="K1543">
        <v>19200000</v>
      </c>
      <c r="L1543">
        <v>20500000</v>
      </c>
      <c r="M1543">
        <v>9</v>
      </c>
      <c r="N1543" t="s">
        <v>4192</v>
      </c>
      <c r="O1543">
        <v>88.8</v>
      </c>
      <c r="P1543" t="s">
        <v>8503</v>
      </c>
    </row>
    <row r="1544" spans="1:16" x14ac:dyDescent="0.3">
      <c r="A1544" t="s">
        <v>5318</v>
      </c>
      <c r="B1544">
        <v>2025</v>
      </c>
      <c r="C1544" t="s">
        <v>62</v>
      </c>
      <c r="D1544" t="s">
        <v>5651</v>
      </c>
      <c r="E1544" t="s">
        <v>8504</v>
      </c>
      <c r="F1544" t="s">
        <v>4636</v>
      </c>
      <c r="G1544">
        <v>4700</v>
      </c>
      <c r="H1544" t="s">
        <v>4172</v>
      </c>
      <c r="I1544">
        <v>21800000</v>
      </c>
      <c r="J1544" t="s">
        <v>7179</v>
      </c>
      <c r="K1544">
        <v>21100000</v>
      </c>
      <c r="L1544">
        <v>22500000</v>
      </c>
      <c r="M1544">
        <v>16</v>
      </c>
      <c r="N1544" t="s">
        <v>4248</v>
      </c>
      <c r="O1544">
        <v>90.5</v>
      </c>
      <c r="P1544" t="s">
        <v>8505</v>
      </c>
    </row>
    <row r="1545" spans="1:16" x14ac:dyDescent="0.3">
      <c r="A1545" t="s">
        <v>8506</v>
      </c>
      <c r="B1545">
        <v>2025</v>
      </c>
      <c r="C1545" t="s">
        <v>62</v>
      </c>
      <c r="D1545" t="s">
        <v>5712</v>
      </c>
      <c r="E1545" t="s">
        <v>5713</v>
      </c>
      <c r="F1545" t="s">
        <v>4172</v>
      </c>
      <c r="G1545">
        <v>20000</v>
      </c>
      <c r="H1545" t="s">
        <v>4172</v>
      </c>
      <c r="I1545">
        <v>16300000</v>
      </c>
      <c r="J1545" t="s">
        <v>7179</v>
      </c>
      <c r="K1545">
        <v>15700000</v>
      </c>
      <c r="L1545">
        <v>16800000</v>
      </c>
      <c r="M1545">
        <v>14</v>
      </c>
      <c r="N1545" t="s">
        <v>4263</v>
      </c>
      <c r="O1545">
        <v>80.099999999999994</v>
      </c>
      <c r="P1545" t="s">
        <v>8507</v>
      </c>
    </row>
    <row r="1546" spans="1:16" x14ac:dyDescent="0.3">
      <c r="A1546" t="s">
        <v>360</v>
      </c>
      <c r="B1546">
        <v>2025</v>
      </c>
      <c r="C1546" t="s">
        <v>62</v>
      </c>
      <c r="D1546">
        <v>3008</v>
      </c>
      <c r="E1546" t="s">
        <v>4341</v>
      </c>
      <c r="F1546" t="s">
        <v>43</v>
      </c>
      <c r="G1546">
        <v>8000</v>
      </c>
      <c r="H1546" t="s">
        <v>4172</v>
      </c>
      <c r="I1546">
        <v>30000000</v>
      </c>
      <c r="J1546" t="s">
        <v>7179</v>
      </c>
      <c r="K1546">
        <v>29000000</v>
      </c>
      <c r="L1546">
        <v>31000000</v>
      </c>
      <c r="M1546">
        <v>7</v>
      </c>
      <c r="N1546" t="s">
        <v>4342</v>
      </c>
      <c r="O1546">
        <v>76.400000000000006</v>
      </c>
      <c r="P1546" t="s">
        <v>8508</v>
      </c>
    </row>
    <row r="1547" spans="1:16" x14ac:dyDescent="0.3">
      <c r="A1547" t="s">
        <v>8509</v>
      </c>
      <c r="B1547">
        <v>2026</v>
      </c>
      <c r="C1547" t="s">
        <v>62</v>
      </c>
      <c r="D1547" t="s">
        <v>8510</v>
      </c>
      <c r="E1547" t="s">
        <v>8511</v>
      </c>
      <c r="F1547" t="s">
        <v>4172</v>
      </c>
      <c r="G1547">
        <v>1000</v>
      </c>
      <c r="H1547" t="s">
        <v>4172</v>
      </c>
      <c r="I1547">
        <v>25200000</v>
      </c>
      <c r="J1547" t="s">
        <v>7179</v>
      </c>
      <c r="K1547">
        <v>24300000</v>
      </c>
      <c r="L1547">
        <v>26100000</v>
      </c>
      <c r="M1547" t="s">
        <v>4175</v>
      </c>
      <c r="N1547" t="s">
        <v>5668</v>
      </c>
      <c r="O1547">
        <v>91.3</v>
      </c>
      <c r="P1547" t="s">
        <v>8512</v>
      </c>
    </row>
    <row r="1548" spans="1:16" x14ac:dyDescent="0.3">
      <c r="A1548" t="s">
        <v>8509</v>
      </c>
      <c r="B1548">
        <v>2026</v>
      </c>
      <c r="C1548" t="s">
        <v>62</v>
      </c>
      <c r="D1548" t="s">
        <v>8510</v>
      </c>
      <c r="E1548" t="s">
        <v>8511</v>
      </c>
      <c r="F1548" t="s">
        <v>4172</v>
      </c>
      <c r="G1548">
        <v>1000</v>
      </c>
      <c r="H1548" t="s">
        <v>4172</v>
      </c>
      <c r="I1548">
        <v>25200000</v>
      </c>
      <c r="J1548" t="s">
        <v>7179</v>
      </c>
      <c r="K1548">
        <v>24300000</v>
      </c>
      <c r="L1548">
        <v>26100000</v>
      </c>
      <c r="M1548" t="s">
        <v>4175</v>
      </c>
      <c r="N1548" t="s">
        <v>5668</v>
      </c>
      <c r="O1548">
        <v>91.3</v>
      </c>
      <c r="P1548" t="s">
        <v>8513</v>
      </c>
    </row>
    <row r="1549" spans="1:16" x14ac:dyDescent="0.3">
      <c r="A1549" t="s">
        <v>4107</v>
      </c>
      <c r="B1549">
        <v>2025</v>
      </c>
      <c r="C1549" t="s">
        <v>4184</v>
      </c>
      <c r="D1549" t="s">
        <v>5940</v>
      </c>
      <c r="E1549" t="s">
        <v>7203</v>
      </c>
      <c r="F1549" t="s">
        <v>4172</v>
      </c>
      <c r="G1549">
        <v>10000</v>
      </c>
      <c r="H1549" t="s">
        <v>4180</v>
      </c>
      <c r="I1549">
        <v>17800000</v>
      </c>
      <c r="J1549" t="s">
        <v>7204</v>
      </c>
      <c r="K1549">
        <v>17200000</v>
      </c>
      <c r="L1549">
        <v>18400000</v>
      </c>
      <c r="M1549">
        <v>2</v>
      </c>
      <c r="N1549" t="s">
        <v>4219</v>
      </c>
      <c r="O1549">
        <v>82.8</v>
      </c>
      <c r="P1549" t="s">
        <v>7205</v>
      </c>
    </row>
    <row r="1550" spans="1:16" x14ac:dyDescent="0.3">
      <c r="A1550" t="s">
        <v>4172</v>
      </c>
      <c r="B1550">
        <v>2026</v>
      </c>
      <c r="C1550" t="s">
        <v>7206</v>
      </c>
      <c r="D1550" t="s">
        <v>7207</v>
      </c>
      <c r="E1550" t="s">
        <v>7208</v>
      </c>
      <c r="F1550" t="s">
        <v>4172</v>
      </c>
      <c r="G1550">
        <v>800</v>
      </c>
      <c r="H1550" t="s">
        <v>4173</v>
      </c>
      <c r="I1550">
        <v>16000000</v>
      </c>
      <c r="J1550" t="s">
        <v>7204</v>
      </c>
      <c r="K1550">
        <v>15500000</v>
      </c>
      <c r="L1550">
        <v>16500000</v>
      </c>
      <c r="M1550" t="s">
        <v>4175</v>
      </c>
      <c r="N1550" t="s">
        <v>4417</v>
      </c>
      <c r="O1550">
        <v>95</v>
      </c>
      <c r="P1550" t="s">
        <v>7209</v>
      </c>
    </row>
    <row r="1551" spans="1:16" x14ac:dyDescent="0.3">
      <c r="A1551" t="s">
        <v>7210</v>
      </c>
      <c r="B1551">
        <v>2026</v>
      </c>
      <c r="C1551" t="s">
        <v>4184</v>
      </c>
      <c r="D1551" t="s">
        <v>4288</v>
      </c>
      <c r="E1551" t="s">
        <v>7211</v>
      </c>
      <c r="F1551" t="s">
        <v>4172</v>
      </c>
      <c r="G1551">
        <v>2400</v>
      </c>
      <c r="H1551" t="s">
        <v>4173</v>
      </c>
      <c r="I1551">
        <v>17300000</v>
      </c>
      <c r="J1551" t="s">
        <v>7204</v>
      </c>
      <c r="K1551">
        <v>16700000</v>
      </c>
      <c r="L1551">
        <v>18000000</v>
      </c>
      <c r="M1551">
        <v>3</v>
      </c>
      <c r="N1551" t="s">
        <v>5775</v>
      </c>
      <c r="O1551">
        <v>86.5</v>
      </c>
      <c r="P1551" t="s">
        <v>7212</v>
      </c>
    </row>
    <row r="1552" spans="1:16" x14ac:dyDescent="0.3">
      <c r="A1552" t="s">
        <v>6477</v>
      </c>
      <c r="B1552">
        <v>2023</v>
      </c>
      <c r="C1552" t="s">
        <v>188</v>
      </c>
      <c r="D1552" t="s">
        <v>5856</v>
      </c>
      <c r="E1552" t="s">
        <v>8074</v>
      </c>
      <c r="F1552" t="s">
        <v>60</v>
      </c>
      <c r="G1552">
        <v>17380</v>
      </c>
      <c r="H1552" t="s">
        <v>4173</v>
      </c>
      <c r="I1552">
        <v>10300000</v>
      </c>
      <c r="J1552" t="s">
        <v>7204</v>
      </c>
      <c r="K1552">
        <v>9900000</v>
      </c>
      <c r="L1552">
        <v>10700000</v>
      </c>
      <c r="M1552">
        <v>9</v>
      </c>
      <c r="N1552" t="s">
        <v>4508</v>
      </c>
      <c r="O1552">
        <v>76.2</v>
      </c>
      <c r="P1552" t="s">
        <v>8075</v>
      </c>
    </row>
    <row r="1553" spans="1:16" x14ac:dyDescent="0.3">
      <c r="A1553" t="s">
        <v>6478</v>
      </c>
      <c r="B1553">
        <v>2024</v>
      </c>
      <c r="C1553" t="s">
        <v>4896</v>
      </c>
      <c r="D1553" t="s">
        <v>4897</v>
      </c>
      <c r="E1553" t="s">
        <v>8076</v>
      </c>
      <c r="F1553" t="s">
        <v>43</v>
      </c>
      <c r="G1553">
        <v>46000</v>
      </c>
      <c r="H1553" t="s">
        <v>4173</v>
      </c>
      <c r="I1553">
        <v>13400000</v>
      </c>
      <c r="J1553" t="s">
        <v>7204</v>
      </c>
      <c r="K1553">
        <v>12900000</v>
      </c>
      <c r="L1553">
        <v>13900000</v>
      </c>
      <c r="M1553">
        <v>11</v>
      </c>
      <c r="N1553" t="s">
        <v>4425</v>
      </c>
      <c r="O1553">
        <v>80.400000000000006</v>
      </c>
      <c r="P1553" t="s">
        <v>8077</v>
      </c>
    </row>
    <row r="1554" spans="1:16" x14ac:dyDescent="0.3">
      <c r="A1554" t="s">
        <v>6479</v>
      </c>
      <c r="B1554">
        <v>2024</v>
      </c>
      <c r="C1554" t="s">
        <v>201</v>
      </c>
      <c r="D1554" t="s">
        <v>4669</v>
      </c>
      <c r="E1554" t="s">
        <v>4670</v>
      </c>
      <c r="F1554" t="s">
        <v>43</v>
      </c>
      <c r="G1554">
        <v>39396</v>
      </c>
      <c r="H1554" t="s">
        <v>4180</v>
      </c>
      <c r="I1554">
        <v>12100000</v>
      </c>
      <c r="J1554" t="s">
        <v>7204</v>
      </c>
      <c r="K1554">
        <v>11600000</v>
      </c>
      <c r="L1554">
        <v>12500000</v>
      </c>
      <c r="M1554">
        <v>17</v>
      </c>
      <c r="N1554" t="s">
        <v>4187</v>
      </c>
      <c r="O1554">
        <v>86.5</v>
      </c>
      <c r="P1554" t="s">
        <v>8078</v>
      </c>
    </row>
    <row r="1555" spans="1:16" x14ac:dyDescent="0.3">
      <c r="A1555" t="s">
        <v>6480</v>
      </c>
      <c r="B1555">
        <v>2022</v>
      </c>
      <c r="C1555" t="s">
        <v>199</v>
      </c>
      <c r="D1555" t="s">
        <v>6111</v>
      </c>
      <c r="E1555" t="s">
        <v>6112</v>
      </c>
      <c r="F1555" t="s">
        <v>4862</v>
      </c>
      <c r="G1555">
        <v>84154</v>
      </c>
      <c r="H1555" t="s">
        <v>4173</v>
      </c>
      <c r="I1555">
        <v>9400000</v>
      </c>
      <c r="J1555" t="s">
        <v>7204</v>
      </c>
      <c r="K1555">
        <v>8800000</v>
      </c>
      <c r="L1555">
        <v>10000000</v>
      </c>
      <c r="M1555">
        <v>9</v>
      </c>
      <c r="N1555" t="s">
        <v>4263</v>
      </c>
      <c r="O1555">
        <v>61.5</v>
      </c>
      <c r="P1555" t="s">
        <v>8079</v>
      </c>
    </row>
    <row r="1556" spans="1:16" x14ac:dyDescent="0.3">
      <c r="A1556" t="s">
        <v>6481</v>
      </c>
      <c r="B1556">
        <v>2025</v>
      </c>
      <c r="C1556" t="s">
        <v>194</v>
      </c>
      <c r="D1556">
        <v>700</v>
      </c>
      <c r="E1556" t="s">
        <v>8080</v>
      </c>
      <c r="F1556" t="s">
        <v>4172</v>
      </c>
      <c r="G1556">
        <v>3500</v>
      </c>
      <c r="H1556" t="s">
        <v>4180</v>
      </c>
      <c r="I1556">
        <v>14300000</v>
      </c>
      <c r="J1556" t="s">
        <v>7204</v>
      </c>
      <c r="K1556">
        <v>13800000</v>
      </c>
      <c r="L1556">
        <v>14800000</v>
      </c>
      <c r="M1556">
        <v>5</v>
      </c>
      <c r="N1556" t="s">
        <v>4187</v>
      </c>
      <c r="O1556">
        <v>85.9</v>
      </c>
      <c r="P1556" t="s">
        <v>8081</v>
      </c>
    </row>
    <row r="1557" spans="1:16" x14ac:dyDescent="0.3">
      <c r="A1557" t="s">
        <v>6482</v>
      </c>
      <c r="B1557">
        <v>2023</v>
      </c>
      <c r="C1557" t="s">
        <v>36</v>
      </c>
      <c r="D1557" t="s">
        <v>4427</v>
      </c>
      <c r="E1557" t="s">
        <v>4507</v>
      </c>
      <c r="F1557" t="s">
        <v>143</v>
      </c>
      <c r="G1557">
        <v>32000</v>
      </c>
      <c r="H1557" t="s">
        <v>4180</v>
      </c>
      <c r="I1557">
        <v>8200000</v>
      </c>
      <c r="J1557" t="s">
        <v>7204</v>
      </c>
      <c r="K1557">
        <v>7920000</v>
      </c>
      <c r="L1557">
        <v>8500000</v>
      </c>
      <c r="M1557">
        <v>28</v>
      </c>
      <c r="N1557" t="s">
        <v>4402</v>
      </c>
      <c r="O1557">
        <v>76.7</v>
      </c>
      <c r="P1557" t="s">
        <v>8082</v>
      </c>
    </row>
    <row r="1558" spans="1:16" x14ac:dyDescent="0.3">
      <c r="A1558" t="s">
        <v>5266</v>
      </c>
      <c r="B1558">
        <v>2025</v>
      </c>
      <c r="C1558" t="s">
        <v>50</v>
      </c>
      <c r="D1558">
        <v>500</v>
      </c>
      <c r="E1558" t="s">
        <v>7932</v>
      </c>
      <c r="F1558" t="s">
        <v>4172</v>
      </c>
      <c r="G1558">
        <v>6500</v>
      </c>
      <c r="H1558" t="s">
        <v>4180</v>
      </c>
      <c r="I1558">
        <v>11600000</v>
      </c>
      <c r="J1558" t="s">
        <v>7204</v>
      </c>
      <c r="K1558">
        <v>11200000</v>
      </c>
      <c r="L1558">
        <v>12000000</v>
      </c>
      <c r="M1558">
        <v>2</v>
      </c>
      <c r="N1558" t="s">
        <v>4176</v>
      </c>
      <c r="O1558">
        <v>89.3</v>
      </c>
      <c r="P1558" t="s">
        <v>8083</v>
      </c>
    </row>
    <row r="1559" spans="1:16" x14ac:dyDescent="0.3">
      <c r="A1559" t="s">
        <v>6483</v>
      </c>
      <c r="B1559">
        <v>2024</v>
      </c>
      <c r="C1559" t="s">
        <v>24</v>
      </c>
      <c r="D1559" t="s">
        <v>4658</v>
      </c>
      <c r="E1559" t="s">
        <v>5793</v>
      </c>
      <c r="F1559" t="s">
        <v>43</v>
      </c>
      <c r="G1559">
        <v>20000</v>
      </c>
      <c r="H1559" t="s">
        <v>4180</v>
      </c>
      <c r="I1559">
        <v>31400000</v>
      </c>
      <c r="J1559" t="s">
        <v>7204</v>
      </c>
      <c r="K1559">
        <v>30000000</v>
      </c>
      <c r="L1559">
        <v>32900000</v>
      </c>
      <c r="M1559">
        <v>6</v>
      </c>
      <c r="N1559" t="s">
        <v>4888</v>
      </c>
      <c r="O1559">
        <v>81.3</v>
      </c>
      <c r="P1559" t="s">
        <v>8084</v>
      </c>
    </row>
    <row r="1560" spans="1:16" x14ac:dyDescent="0.3">
      <c r="A1560" t="s">
        <v>6484</v>
      </c>
      <c r="B1560">
        <v>2024</v>
      </c>
      <c r="C1560" t="s">
        <v>188</v>
      </c>
      <c r="D1560" t="s">
        <v>5890</v>
      </c>
      <c r="E1560" t="s">
        <v>8085</v>
      </c>
      <c r="F1560" t="s">
        <v>94</v>
      </c>
      <c r="G1560">
        <v>25840</v>
      </c>
      <c r="H1560" t="s">
        <v>4180</v>
      </c>
      <c r="I1560">
        <v>20600000</v>
      </c>
      <c r="J1560" t="s">
        <v>7204</v>
      </c>
      <c r="K1560">
        <v>19900000</v>
      </c>
      <c r="L1560">
        <v>21300000</v>
      </c>
      <c r="M1560">
        <v>13</v>
      </c>
      <c r="N1560" t="s">
        <v>4275</v>
      </c>
      <c r="O1560">
        <v>93.7</v>
      </c>
      <c r="P1560" t="s">
        <v>8086</v>
      </c>
    </row>
    <row r="1561" spans="1:16" x14ac:dyDescent="0.3">
      <c r="A1561" t="s">
        <v>6485</v>
      </c>
      <c r="B1561">
        <v>2021</v>
      </c>
      <c r="C1561" t="s">
        <v>108</v>
      </c>
      <c r="D1561" t="s">
        <v>8087</v>
      </c>
      <c r="E1561" t="s">
        <v>8088</v>
      </c>
      <c r="F1561" t="s">
        <v>143</v>
      </c>
      <c r="G1561">
        <v>58000</v>
      </c>
      <c r="H1561" t="s">
        <v>4180</v>
      </c>
      <c r="I1561">
        <v>12000000</v>
      </c>
      <c r="J1561" t="s">
        <v>7204</v>
      </c>
      <c r="K1561">
        <v>11400000</v>
      </c>
      <c r="L1561">
        <v>12700000</v>
      </c>
      <c r="M1561">
        <v>2</v>
      </c>
      <c r="N1561" t="s">
        <v>4388</v>
      </c>
      <c r="O1561">
        <v>78.8</v>
      </c>
      <c r="P1561" t="s">
        <v>8089</v>
      </c>
    </row>
    <row r="1562" spans="1:16" x14ac:dyDescent="0.3">
      <c r="A1562" t="s">
        <v>6486</v>
      </c>
      <c r="B1562">
        <v>2024</v>
      </c>
      <c r="C1562" t="s">
        <v>137</v>
      </c>
      <c r="D1562" t="s">
        <v>4336</v>
      </c>
      <c r="E1562" t="s">
        <v>5688</v>
      </c>
      <c r="F1562" t="s">
        <v>43</v>
      </c>
      <c r="G1562">
        <v>45500</v>
      </c>
      <c r="H1562" t="s">
        <v>4180</v>
      </c>
      <c r="I1562">
        <v>18000000</v>
      </c>
      <c r="J1562" t="s">
        <v>7204</v>
      </c>
      <c r="K1562">
        <v>17300000</v>
      </c>
      <c r="L1562">
        <v>18600000</v>
      </c>
      <c r="M1562">
        <v>4</v>
      </c>
      <c r="N1562" t="s">
        <v>4863</v>
      </c>
      <c r="O1562">
        <v>82.6</v>
      </c>
      <c r="P1562" t="s">
        <v>8090</v>
      </c>
    </row>
    <row r="1563" spans="1:16" x14ac:dyDescent="0.3">
      <c r="A1563" t="s">
        <v>6487</v>
      </c>
      <c r="B1563">
        <v>2024</v>
      </c>
      <c r="C1563" t="s">
        <v>85</v>
      </c>
      <c r="D1563" t="s">
        <v>5772</v>
      </c>
      <c r="E1563" t="s">
        <v>8091</v>
      </c>
      <c r="F1563" t="s">
        <v>43</v>
      </c>
      <c r="G1563">
        <v>31107</v>
      </c>
      <c r="H1563" t="s">
        <v>4180</v>
      </c>
      <c r="I1563">
        <v>11600000</v>
      </c>
      <c r="J1563" t="s">
        <v>7204</v>
      </c>
      <c r="K1563">
        <v>11100000</v>
      </c>
      <c r="L1563">
        <v>12000000</v>
      </c>
      <c r="M1563">
        <v>6</v>
      </c>
      <c r="N1563" t="s">
        <v>4200</v>
      </c>
      <c r="O1563">
        <v>80.599999999999994</v>
      </c>
      <c r="P1563" t="s">
        <v>8092</v>
      </c>
    </row>
    <row r="1564" spans="1:16" x14ac:dyDescent="0.3">
      <c r="A1564" t="s">
        <v>5977</v>
      </c>
      <c r="B1564">
        <v>2021</v>
      </c>
      <c r="C1564" t="s">
        <v>89</v>
      </c>
      <c r="D1564" t="s">
        <v>5207</v>
      </c>
      <c r="E1564" t="s">
        <v>5978</v>
      </c>
      <c r="F1564" t="s">
        <v>43</v>
      </c>
      <c r="G1564">
        <v>92344</v>
      </c>
      <c r="H1564" t="s">
        <v>4180</v>
      </c>
      <c r="I1564">
        <v>7520000</v>
      </c>
      <c r="J1564" t="s">
        <v>7204</v>
      </c>
      <c r="K1564">
        <v>7160000</v>
      </c>
      <c r="L1564">
        <v>7870000</v>
      </c>
      <c r="M1564">
        <v>8</v>
      </c>
      <c r="N1564" t="s">
        <v>4439</v>
      </c>
      <c r="O1564">
        <v>63.2</v>
      </c>
      <c r="P1564" t="s">
        <v>8093</v>
      </c>
    </row>
    <row r="1565" spans="1:16" x14ac:dyDescent="0.3">
      <c r="A1565" t="s">
        <v>6488</v>
      </c>
      <c r="B1565">
        <v>2025</v>
      </c>
      <c r="C1565" t="s">
        <v>163</v>
      </c>
      <c r="D1565">
        <v>7</v>
      </c>
      <c r="E1565" t="s">
        <v>4277</v>
      </c>
      <c r="F1565" t="s">
        <v>4172</v>
      </c>
      <c r="G1565">
        <v>12000</v>
      </c>
      <c r="H1565" t="s">
        <v>4180</v>
      </c>
      <c r="I1565">
        <v>17400000</v>
      </c>
      <c r="J1565" t="s">
        <v>7204</v>
      </c>
      <c r="K1565">
        <v>16800000</v>
      </c>
      <c r="L1565">
        <v>18100000</v>
      </c>
      <c r="M1565">
        <v>11</v>
      </c>
      <c r="N1565" t="s">
        <v>4333</v>
      </c>
      <c r="O1565">
        <v>88.5</v>
      </c>
      <c r="P1565" t="s">
        <v>8094</v>
      </c>
    </row>
    <row r="1566" spans="1:16" x14ac:dyDescent="0.3">
      <c r="A1566" t="s">
        <v>6488</v>
      </c>
      <c r="B1566">
        <v>2025</v>
      </c>
      <c r="C1566" t="s">
        <v>163</v>
      </c>
      <c r="D1566">
        <v>7</v>
      </c>
      <c r="E1566" t="s">
        <v>6195</v>
      </c>
      <c r="F1566" t="s">
        <v>4172</v>
      </c>
      <c r="G1566">
        <v>12000</v>
      </c>
      <c r="H1566" t="s">
        <v>4180</v>
      </c>
      <c r="I1566">
        <v>21600000</v>
      </c>
      <c r="J1566" t="s">
        <v>7204</v>
      </c>
      <c r="K1566">
        <v>20900000</v>
      </c>
      <c r="L1566">
        <v>22400000</v>
      </c>
      <c r="M1566">
        <v>3</v>
      </c>
      <c r="N1566" t="s">
        <v>4965</v>
      </c>
      <c r="O1566">
        <v>90</v>
      </c>
      <c r="P1566" t="s">
        <v>8095</v>
      </c>
    </row>
    <row r="1567" spans="1:16" x14ac:dyDescent="0.3">
      <c r="A1567" t="s">
        <v>6489</v>
      </c>
      <c r="B1567">
        <v>2020</v>
      </c>
      <c r="C1567" t="s">
        <v>191</v>
      </c>
      <c r="D1567" t="s">
        <v>4211</v>
      </c>
      <c r="E1567" t="s">
        <v>8096</v>
      </c>
      <c r="F1567" t="s">
        <v>143</v>
      </c>
      <c r="G1567">
        <v>111165</v>
      </c>
      <c r="H1567" t="s">
        <v>4173</v>
      </c>
      <c r="I1567">
        <v>18200000</v>
      </c>
      <c r="J1567" t="s">
        <v>7204</v>
      </c>
      <c r="K1567">
        <v>17500000</v>
      </c>
      <c r="L1567">
        <v>18900000</v>
      </c>
      <c r="M1567">
        <v>5</v>
      </c>
      <c r="N1567" t="s">
        <v>4260</v>
      </c>
      <c r="O1567">
        <v>58.6</v>
      </c>
      <c r="P1567" t="s">
        <v>8097</v>
      </c>
    </row>
    <row r="1568" spans="1:16" x14ac:dyDescent="0.3">
      <c r="A1568" t="s">
        <v>5514</v>
      </c>
      <c r="B1568">
        <v>2023</v>
      </c>
      <c r="C1568" t="s">
        <v>188</v>
      </c>
      <c r="D1568" t="s">
        <v>6085</v>
      </c>
      <c r="E1568" t="s">
        <v>8098</v>
      </c>
      <c r="F1568" t="s">
        <v>43</v>
      </c>
      <c r="G1568">
        <v>15500</v>
      </c>
      <c r="H1568" t="s">
        <v>4173</v>
      </c>
      <c r="I1568">
        <v>24300000</v>
      </c>
      <c r="J1568" t="s">
        <v>7204</v>
      </c>
      <c r="K1568">
        <v>23500000</v>
      </c>
      <c r="L1568">
        <v>25100000</v>
      </c>
      <c r="M1568" t="s">
        <v>4175</v>
      </c>
      <c r="N1568" t="s">
        <v>4219</v>
      </c>
      <c r="O1568">
        <v>84.6</v>
      </c>
      <c r="P1568" t="s">
        <v>8099</v>
      </c>
    </row>
    <row r="1569" spans="1:16" x14ac:dyDescent="0.3">
      <c r="A1569" t="s">
        <v>6490</v>
      </c>
      <c r="B1569">
        <v>2022</v>
      </c>
      <c r="C1569" t="s">
        <v>7791</v>
      </c>
      <c r="D1569" t="s">
        <v>7792</v>
      </c>
      <c r="E1569" t="s">
        <v>8100</v>
      </c>
      <c r="F1569" t="s">
        <v>161</v>
      </c>
      <c r="G1569">
        <v>58000</v>
      </c>
      <c r="H1569" t="s">
        <v>4180</v>
      </c>
      <c r="I1569">
        <v>11100000</v>
      </c>
      <c r="J1569" t="s">
        <v>7204</v>
      </c>
      <c r="K1569">
        <v>10800000</v>
      </c>
      <c r="L1569">
        <v>11500000</v>
      </c>
      <c r="M1569">
        <v>2</v>
      </c>
      <c r="N1569" t="s">
        <v>5711</v>
      </c>
      <c r="O1569">
        <v>61.4</v>
      </c>
      <c r="P1569" t="s">
        <v>8101</v>
      </c>
    </row>
    <row r="1570" spans="1:16" x14ac:dyDescent="0.3">
      <c r="A1570" t="s">
        <v>6491</v>
      </c>
      <c r="B1570">
        <v>2022</v>
      </c>
      <c r="C1570" t="s">
        <v>24</v>
      </c>
      <c r="D1570" t="s">
        <v>4393</v>
      </c>
      <c r="E1570" t="s">
        <v>5709</v>
      </c>
      <c r="F1570" t="s">
        <v>60</v>
      </c>
      <c r="G1570">
        <v>24600</v>
      </c>
      <c r="H1570" t="s">
        <v>4173</v>
      </c>
      <c r="I1570">
        <v>12400000</v>
      </c>
      <c r="J1570" t="s">
        <v>7204</v>
      </c>
      <c r="K1570">
        <v>12000000</v>
      </c>
      <c r="L1570">
        <v>12900000</v>
      </c>
      <c r="M1570">
        <v>5</v>
      </c>
      <c r="N1570" t="s">
        <v>4263</v>
      </c>
      <c r="O1570">
        <v>70.099999999999994</v>
      </c>
      <c r="P1570" t="s">
        <v>8102</v>
      </c>
    </row>
    <row r="1571" spans="1:16" x14ac:dyDescent="0.3">
      <c r="A1571" t="s">
        <v>8103</v>
      </c>
      <c r="B1571">
        <v>2020</v>
      </c>
      <c r="C1571" t="s">
        <v>108</v>
      </c>
      <c r="D1571" t="s">
        <v>4477</v>
      </c>
      <c r="E1571" t="s">
        <v>8104</v>
      </c>
      <c r="F1571" t="s">
        <v>143</v>
      </c>
      <c r="G1571">
        <v>104000</v>
      </c>
      <c r="H1571" t="s">
        <v>4180</v>
      </c>
      <c r="I1571">
        <v>8400000</v>
      </c>
      <c r="J1571" t="s">
        <v>7204</v>
      </c>
      <c r="K1571">
        <v>8100000</v>
      </c>
      <c r="L1571">
        <v>8700000</v>
      </c>
      <c r="M1571">
        <v>5</v>
      </c>
      <c r="N1571" t="s">
        <v>4245</v>
      </c>
      <c r="O1571">
        <v>70.599999999999994</v>
      </c>
      <c r="P1571" t="s">
        <v>8105</v>
      </c>
    </row>
    <row r="1572" spans="1:16" x14ac:dyDescent="0.3">
      <c r="A1572" t="s">
        <v>6492</v>
      </c>
      <c r="B1572">
        <v>2022</v>
      </c>
      <c r="C1572" t="s">
        <v>4031</v>
      </c>
      <c r="D1572" t="s">
        <v>5131</v>
      </c>
      <c r="E1572" t="s">
        <v>5812</v>
      </c>
      <c r="F1572" t="s">
        <v>60</v>
      </c>
      <c r="G1572">
        <v>58239</v>
      </c>
      <c r="H1572" t="s">
        <v>4173</v>
      </c>
      <c r="I1572">
        <v>12500000</v>
      </c>
      <c r="J1572" t="s">
        <v>7204</v>
      </c>
      <c r="K1572">
        <v>12000000</v>
      </c>
      <c r="L1572">
        <v>13000000</v>
      </c>
      <c r="M1572">
        <v>8</v>
      </c>
      <c r="N1572" t="s">
        <v>4219</v>
      </c>
      <c r="O1572">
        <v>74.900000000000006</v>
      </c>
      <c r="P1572" t="s">
        <v>8106</v>
      </c>
    </row>
    <row r="1573" spans="1:16" x14ac:dyDescent="0.3">
      <c r="A1573" t="s">
        <v>6493</v>
      </c>
      <c r="B1573">
        <v>2020</v>
      </c>
      <c r="C1573" t="s">
        <v>4530</v>
      </c>
      <c r="D1573" t="s">
        <v>4531</v>
      </c>
      <c r="E1573" t="s">
        <v>8107</v>
      </c>
      <c r="F1573" t="s">
        <v>161</v>
      </c>
      <c r="G1573">
        <v>94000</v>
      </c>
      <c r="H1573" t="s">
        <v>4173</v>
      </c>
      <c r="I1573">
        <v>7430000</v>
      </c>
      <c r="J1573" t="s">
        <v>7204</v>
      </c>
      <c r="K1573">
        <v>7110000</v>
      </c>
      <c r="L1573">
        <v>7760000</v>
      </c>
      <c r="M1573">
        <v>10</v>
      </c>
      <c r="N1573" t="s">
        <v>4439</v>
      </c>
      <c r="O1573">
        <v>77.5</v>
      </c>
      <c r="P1573" t="s">
        <v>8108</v>
      </c>
    </row>
    <row r="1574" spans="1:16" x14ac:dyDescent="0.3">
      <c r="A1574" t="s">
        <v>4172</v>
      </c>
      <c r="B1574">
        <v>2022</v>
      </c>
      <c r="C1574" t="s">
        <v>137</v>
      </c>
      <c r="D1574" t="s">
        <v>5109</v>
      </c>
      <c r="E1574" t="s">
        <v>6020</v>
      </c>
      <c r="F1574" t="s">
        <v>4172</v>
      </c>
      <c r="G1574">
        <v>57441</v>
      </c>
      <c r="H1574" t="s">
        <v>4173</v>
      </c>
      <c r="I1574">
        <v>16500000</v>
      </c>
      <c r="J1574" t="s">
        <v>7204</v>
      </c>
      <c r="K1574">
        <v>15900000</v>
      </c>
      <c r="L1574">
        <v>17100000</v>
      </c>
      <c r="M1574">
        <v>3</v>
      </c>
      <c r="N1574" t="s">
        <v>4213</v>
      </c>
      <c r="O1574">
        <v>74.400000000000006</v>
      </c>
      <c r="P1574" t="s">
        <v>8109</v>
      </c>
    </row>
    <row r="1575" spans="1:16" x14ac:dyDescent="0.3">
      <c r="A1575" t="s">
        <v>6495</v>
      </c>
      <c r="B1575">
        <v>2019</v>
      </c>
      <c r="C1575" t="s">
        <v>24</v>
      </c>
      <c r="D1575" t="s">
        <v>4393</v>
      </c>
      <c r="E1575" t="s">
        <v>5859</v>
      </c>
      <c r="F1575" t="s">
        <v>143</v>
      </c>
      <c r="G1575">
        <v>94920</v>
      </c>
      <c r="H1575" t="s">
        <v>4180</v>
      </c>
      <c r="I1575">
        <v>8000000</v>
      </c>
      <c r="J1575" t="s">
        <v>7204</v>
      </c>
      <c r="K1575">
        <v>7720000</v>
      </c>
      <c r="L1575">
        <v>8300000</v>
      </c>
      <c r="M1575">
        <v>13</v>
      </c>
      <c r="N1575" t="s">
        <v>4187</v>
      </c>
      <c r="O1575">
        <v>72.099999999999994</v>
      </c>
      <c r="P1575" t="s">
        <v>8110</v>
      </c>
    </row>
    <row r="1576" spans="1:16" x14ac:dyDescent="0.3">
      <c r="A1576" t="s">
        <v>6496</v>
      </c>
      <c r="B1576">
        <v>2025</v>
      </c>
      <c r="C1576" t="s">
        <v>191</v>
      </c>
      <c r="D1576" t="s">
        <v>5770</v>
      </c>
      <c r="E1576" t="s">
        <v>8111</v>
      </c>
      <c r="F1576" t="s">
        <v>4172</v>
      </c>
      <c r="G1576">
        <v>13500</v>
      </c>
      <c r="H1576" t="s">
        <v>4180</v>
      </c>
      <c r="I1576">
        <v>27400000</v>
      </c>
      <c r="J1576" t="s">
        <v>7204</v>
      </c>
      <c r="K1576">
        <v>26500000</v>
      </c>
      <c r="L1576">
        <v>28400000</v>
      </c>
      <c r="M1576">
        <v>2</v>
      </c>
      <c r="N1576" t="s">
        <v>4272</v>
      </c>
      <c r="O1576">
        <v>87</v>
      </c>
      <c r="P1576" t="s">
        <v>8112</v>
      </c>
    </row>
    <row r="1577" spans="1:16" x14ac:dyDescent="0.3">
      <c r="A1577" t="s">
        <v>4172</v>
      </c>
      <c r="B1577">
        <v>2025</v>
      </c>
      <c r="C1577" t="s">
        <v>191</v>
      </c>
      <c r="D1577" t="s">
        <v>5770</v>
      </c>
      <c r="E1577" t="s">
        <v>8113</v>
      </c>
      <c r="F1577" t="s">
        <v>4172</v>
      </c>
      <c r="G1577">
        <v>13500</v>
      </c>
      <c r="H1577" t="s">
        <v>4180</v>
      </c>
      <c r="I1577">
        <v>30000000</v>
      </c>
      <c r="J1577" t="s">
        <v>7204</v>
      </c>
      <c r="K1577">
        <v>29000000</v>
      </c>
      <c r="L1577">
        <v>31100000</v>
      </c>
      <c r="M1577" t="s">
        <v>4175</v>
      </c>
      <c r="N1577" t="s">
        <v>4280</v>
      </c>
      <c r="O1577">
        <v>84.5</v>
      </c>
      <c r="P1577" t="s">
        <v>8114</v>
      </c>
    </row>
    <row r="1578" spans="1:16" x14ac:dyDescent="0.3">
      <c r="A1578" t="s">
        <v>6497</v>
      </c>
      <c r="B1578">
        <v>2023</v>
      </c>
      <c r="C1578" t="s">
        <v>3991</v>
      </c>
      <c r="D1578" t="s">
        <v>5960</v>
      </c>
      <c r="E1578" t="s">
        <v>4424</v>
      </c>
      <c r="F1578" t="s">
        <v>4539</v>
      </c>
      <c r="G1578">
        <v>63546</v>
      </c>
      <c r="H1578" t="s">
        <v>4180</v>
      </c>
      <c r="I1578">
        <v>7820000</v>
      </c>
      <c r="J1578" t="s">
        <v>7204</v>
      </c>
      <c r="K1578">
        <v>7530000</v>
      </c>
      <c r="L1578">
        <v>8100000</v>
      </c>
      <c r="M1578">
        <v>4</v>
      </c>
      <c r="N1578" t="s">
        <v>4425</v>
      </c>
      <c r="O1578">
        <v>72.5</v>
      </c>
      <c r="P1578" t="s">
        <v>8115</v>
      </c>
    </row>
    <row r="1579" spans="1:16" x14ac:dyDescent="0.3">
      <c r="A1579" t="s">
        <v>6498</v>
      </c>
      <c r="B1579">
        <v>2025</v>
      </c>
      <c r="C1579" t="s">
        <v>24</v>
      </c>
      <c r="D1579" t="s">
        <v>5848</v>
      </c>
      <c r="E1579" t="s">
        <v>8116</v>
      </c>
      <c r="F1579" t="s">
        <v>83</v>
      </c>
      <c r="G1579">
        <v>16500</v>
      </c>
      <c r="H1579" t="s">
        <v>4180</v>
      </c>
      <c r="I1579">
        <v>32100000</v>
      </c>
      <c r="J1579" t="s">
        <v>7204</v>
      </c>
      <c r="K1579">
        <v>31000000</v>
      </c>
      <c r="L1579">
        <v>33300000</v>
      </c>
      <c r="M1579" t="s">
        <v>4175</v>
      </c>
      <c r="N1579" t="s">
        <v>4325</v>
      </c>
      <c r="O1579">
        <v>79.599999999999994</v>
      </c>
      <c r="P1579" t="s">
        <v>8117</v>
      </c>
    </row>
    <row r="1580" spans="1:16" x14ac:dyDescent="0.3">
      <c r="A1580" t="s">
        <v>6499</v>
      </c>
      <c r="B1580">
        <v>2018</v>
      </c>
      <c r="C1580" t="s">
        <v>24</v>
      </c>
      <c r="D1580" t="s">
        <v>4393</v>
      </c>
      <c r="E1580" t="s">
        <v>8118</v>
      </c>
      <c r="F1580" t="s">
        <v>43</v>
      </c>
      <c r="G1580">
        <v>86771</v>
      </c>
      <c r="H1580" t="s">
        <v>4180</v>
      </c>
      <c r="I1580">
        <v>7740000</v>
      </c>
      <c r="J1580" t="s">
        <v>7204</v>
      </c>
      <c r="K1580">
        <v>7140000</v>
      </c>
      <c r="L1580">
        <v>8300000</v>
      </c>
      <c r="M1580">
        <v>11</v>
      </c>
      <c r="N1580" t="s">
        <v>4439</v>
      </c>
      <c r="O1580">
        <v>71.7</v>
      </c>
      <c r="P1580" t="s">
        <v>8119</v>
      </c>
    </row>
    <row r="1581" spans="1:16" x14ac:dyDescent="0.3">
      <c r="A1581" t="s">
        <v>6500</v>
      </c>
      <c r="B1581">
        <v>2025</v>
      </c>
      <c r="C1581" t="s">
        <v>24</v>
      </c>
      <c r="D1581" t="s">
        <v>4369</v>
      </c>
      <c r="E1581" t="s">
        <v>5660</v>
      </c>
      <c r="F1581" t="s">
        <v>4172</v>
      </c>
      <c r="G1581">
        <v>10200</v>
      </c>
      <c r="H1581" t="s">
        <v>4173</v>
      </c>
      <c r="I1581">
        <v>57000000</v>
      </c>
      <c r="J1581" t="s">
        <v>7204</v>
      </c>
      <c r="K1581">
        <v>55000000</v>
      </c>
      <c r="L1581">
        <v>59000000</v>
      </c>
      <c r="M1581">
        <v>8</v>
      </c>
      <c r="N1581" t="s">
        <v>8120</v>
      </c>
      <c r="O1581">
        <v>82.4</v>
      </c>
      <c r="P1581" t="s">
        <v>8121</v>
      </c>
    </row>
    <row r="1582" spans="1:16" x14ac:dyDescent="0.3">
      <c r="A1582" t="s">
        <v>6501</v>
      </c>
      <c r="B1582">
        <v>2025</v>
      </c>
      <c r="C1582" t="s">
        <v>199</v>
      </c>
      <c r="D1582" t="s">
        <v>4988</v>
      </c>
      <c r="E1582" t="s">
        <v>8122</v>
      </c>
      <c r="F1582" t="s">
        <v>4172</v>
      </c>
      <c r="G1582">
        <v>32000</v>
      </c>
      <c r="H1582" t="s">
        <v>4180</v>
      </c>
      <c r="I1582">
        <v>17900000</v>
      </c>
      <c r="J1582" t="s">
        <v>7204</v>
      </c>
      <c r="K1582">
        <v>16900000</v>
      </c>
      <c r="L1582">
        <v>18900000</v>
      </c>
      <c r="M1582">
        <v>2</v>
      </c>
      <c r="N1582" t="s">
        <v>4290</v>
      </c>
      <c r="O1582">
        <v>81.400000000000006</v>
      </c>
      <c r="P1582" t="s">
        <v>8123</v>
      </c>
    </row>
    <row r="1583" spans="1:16" x14ac:dyDescent="0.3">
      <c r="A1583" t="s">
        <v>6502</v>
      </c>
      <c r="B1583">
        <v>2024</v>
      </c>
      <c r="C1583" t="s">
        <v>137</v>
      </c>
      <c r="D1583" t="s">
        <v>4194</v>
      </c>
      <c r="E1583" t="s">
        <v>8124</v>
      </c>
      <c r="F1583" t="s">
        <v>143</v>
      </c>
      <c r="G1583">
        <v>26500</v>
      </c>
      <c r="H1583" t="s">
        <v>4180</v>
      </c>
      <c r="I1583">
        <v>30000000</v>
      </c>
      <c r="J1583" t="s">
        <v>7204</v>
      </c>
      <c r="K1583">
        <v>28900000</v>
      </c>
      <c r="L1583">
        <v>31200000</v>
      </c>
      <c r="M1583">
        <v>3</v>
      </c>
      <c r="N1583" t="s">
        <v>4257</v>
      </c>
      <c r="O1583">
        <v>61.9</v>
      </c>
      <c r="P1583" t="s">
        <v>8125</v>
      </c>
    </row>
    <row r="1584" spans="1:16" x14ac:dyDescent="0.3">
      <c r="A1584" t="s">
        <v>6503</v>
      </c>
      <c r="B1584">
        <v>2020</v>
      </c>
      <c r="C1584" t="s">
        <v>5327</v>
      </c>
      <c r="D1584" t="s">
        <v>5658</v>
      </c>
      <c r="E1584" t="s">
        <v>8126</v>
      </c>
      <c r="F1584" t="s">
        <v>43</v>
      </c>
      <c r="G1584">
        <v>49608</v>
      </c>
      <c r="H1584" t="s">
        <v>4180</v>
      </c>
      <c r="I1584">
        <v>8400000</v>
      </c>
      <c r="J1584" t="s">
        <v>7204</v>
      </c>
      <c r="K1584">
        <v>8200000</v>
      </c>
      <c r="L1584">
        <v>8600000</v>
      </c>
      <c r="M1584" t="s">
        <v>4175</v>
      </c>
      <c r="N1584" t="s">
        <v>4272</v>
      </c>
      <c r="O1584">
        <v>95</v>
      </c>
      <c r="P1584" t="s">
        <v>8127</v>
      </c>
    </row>
    <row r="1585" spans="1:16" x14ac:dyDescent="0.3">
      <c r="A1585" t="s">
        <v>6561</v>
      </c>
      <c r="B1585">
        <v>2025</v>
      </c>
      <c r="C1585" t="s">
        <v>24</v>
      </c>
      <c r="D1585" t="s">
        <v>4854</v>
      </c>
      <c r="E1585" t="s">
        <v>4308</v>
      </c>
      <c r="F1585" t="s">
        <v>4172</v>
      </c>
      <c r="G1585">
        <v>22106</v>
      </c>
      <c r="H1585" t="s">
        <v>4180</v>
      </c>
      <c r="I1585">
        <v>16000000</v>
      </c>
      <c r="J1585" t="s">
        <v>7204</v>
      </c>
      <c r="K1585">
        <v>15400000</v>
      </c>
      <c r="L1585">
        <v>16600000</v>
      </c>
      <c r="M1585">
        <v>5</v>
      </c>
      <c r="N1585" t="s">
        <v>4417</v>
      </c>
      <c r="O1585">
        <v>83.5</v>
      </c>
      <c r="P1585" t="s">
        <v>8128</v>
      </c>
    </row>
    <row r="1586" spans="1:16" x14ac:dyDescent="0.3">
      <c r="A1586" t="s">
        <v>6504</v>
      </c>
      <c r="B1586">
        <v>2022</v>
      </c>
      <c r="C1586" t="s">
        <v>92</v>
      </c>
      <c r="D1586" t="s">
        <v>4910</v>
      </c>
      <c r="E1586" t="s">
        <v>8129</v>
      </c>
      <c r="F1586" t="s">
        <v>43</v>
      </c>
      <c r="G1586">
        <v>43815</v>
      </c>
      <c r="H1586" t="s">
        <v>4180</v>
      </c>
      <c r="I1586">
        <v>7970000</v>
      </c>
      <c r="J1586" t="s">
        <v>7204</v>
      </c>
      <c r="K1586">
        <v>7670000</v>
      </c>
      <c r="L1586">
        <v>8300000</v>
      </c>
      <c r="M1586">
        <v>8</v>
      </c>
      <c r="N1586" t="s">
        <v>4425</v>
      </c>
      <c r="O1586">
        <v>84.3</v>
      </c>
      <c r="P1586" t="s">
        <v>8130</v>
      </c>
    </row>
    <row r="1587" spans="1:16" x14ac:dyDescent="0.3">
      <c r="A1587" t="s">
        <v>6505</v>
      </c>
      <c r="B1587">
        <v>2023</v>
      </c>
      <c r="C1587" t="s">
        <v>89</v>
      </c>
      <c r="D1587" t="s">
        <v>5207</v>
      </c>
      <c r="E1587" t="s">
        <v>8131</v>
      </c>
      <c r="F1587" t="s">
        <v>143</v>
      </c>
      <c r="G1587">
        <v>46000</v>
      </c>
      <c r="H1587" t="s">
        <v>4180</v>
      </c>
      <c r="I1587">
        <v>10100000</v>
      </c>
      <c r="J1587" t="s">
        <v>7204</v>
      </c>
      <c r="K1587">
        <v>9800000</v>
      </c>
      <c r="L1587">
        <v>10500000</v>
      </c>
      <c r="M1587">
        <v>6</v>
      </c>
      <c r="N1587" t="s">
        <v>4245</v>
      </c>
      <c r="O1587">
        <v>61.2</v>
      </c>
      <c r="P1587" t="s">
        <v>8132</v>
      </c>
    </row>
    <row r="1588" spans="1:16" x14ac:dyDescent="0.3">
      <c r="A1588" t="s">
        <v>6506</v>
      </c>
      <c r="B1588">
        <v>2018</v>
      </c>
      <c r="C1588" t="s">
        <v>92</v>
      </c>
      <c r="D1588" t="s">
        <v>6064</v>
      </c>
      <c r="E1588" t="s">
        <v>8133</v>
      </c>
      <c r="F1588" t="s">
        <v>173</v>
      </c>
      <c r="G1588">
        <v>57400</v>
      </c>
      <c r="H1588" t="s">
        <v>4180</v>
      </c>
      <c r="I1588">
        <v>8000000</v>
      </c>
      <c r="J1588" t="s">
        <v>7204</v>
      </c>
      <c r="K1588">
        <v>7670000</v>
      </c>
      <c r="L1588">
        <v>8400000</v>
      </c>
      <c r="M1588">
        <v>13</v>
      </c>
      <c r="N1588" t="s">
        <v>4382</v>
      </c>
      <c r="O1588">
        <v>74.8</v>
      </c>
      <c r="P1588" t="s">
        <v>8134</v>
      </c>
    </row>
    <row r="1589" spans="1:16" x14ac:dyDescent="0.3">
      <c r="A1589" t="s">
        <v>6507</v>
      </c>
      <c r="B1589">
        <v>2022</v>
      </c>
      <c r="C1589" t="s">
        <v>4031</v>
      </c>
      <c r="D1589" t="s">
        <v>5131</v>
      </c>
      <c r="E1589" t="s">
        <v>5027</v>
      </c>
      <c r="F1589" t="s">
        <v>43</v>
      </c>
      <c r="G1589">
        <v>25900</v>
      </c>
      <c r="H1589" t="s">
        <v>4173</v>
      </c>
      <c r="I1589">
        <v>12300000</v>
      </c>
      <c r="J1589" t="s">
        <v>7204</v>
      </c>
      <c r="K1589">
        <v>11900000</v>
      </c>
      <c r="L1589">
        <v>12700000</v>
      </c>
      <c r="M1589">
        <v>20</v>
      </c>
      <c r="N1589" t="s">
        <v>4275</v>
      </c>
      <c r="O1589">
        <v>79.900000000000006</v>
      </c>
      <c r="P1589" t="s">
        <v>8135</v>
      </c>
    </row>
    <row r="1590" spans="1:16" x14ac:dyDescent="0.3">
      <c r="A1590" t="s">
        <v>4172</v>
      </c>
      <c r="B1590">
        <v>2023</v>
      </c>
      <c r="C1590" t="s">
        <v>62</v>
      </c>
      <c r="D1590" t="s">
        <v>4250</v>
      </c>
      <c r="E1590" t="s">
        <v>5657</v>
      </c>
      <c r="F1590" t="s">
        <v>4172</v>
      </c>
      <c r="G1590">
        <v>33327</v>
      </c>
      <c r="H1590" t="s">
        <v>4180</v>
      </c>
      <c r="I1590">
        <v>18700000</v>
      </c>
      <c r="J1590" t="s">
        <v>7204</v>
      </c>
      <c r="K1590">
        <v>18000000</v>
      </c>
      <c r="L1590">
        <v>19400000</v>
      </c>
      <c r="M1590">
        <v>10</v>
      </c>
      <c r="N1590" t="s">
        <v>4325</v>
      </c>
      <c r="O1590">
        <v>55.7</v>
      </c>
      <c r="P1590" t="s">
        <v>8136</v>
      </c>
    </row>
    <row r="1591" spans="1:16" x14ac:dyDescent="0.3">
      <c r="A1591" t="s">
        <v>6509</v>
      </c>
      <c r="B1591">
        <v>2025</v>
      </c>
      <c r="C1591" t="s">
        <v>131</v>
      </c>
      <c r="D1591" t="s">
        <v>4239</v>
      </c>
      <c r="E1591" t="s">
        <v>4240</v>
      </c>
      <c r="F1591" t="s">
        <v>8137</v>
      </c>
      <c r="G1591">
        <v>12000</v>
      </c>
      <c r="H1591" t="s">
        <v>4180</v>
      </c>
      <c r="I1591">
        <v>21000000</v>
      </c>
      <c r="J1591" t="s">
        <v>7204</v>
      </c>
      <c r="K1591">
        <v>20200000</v>
      </c>
      <c r="L1591">
        <v>21700000</v>
      </c>
      <c r="M1591">
        <v>12</v>
      </c>
      <c r="N1591" t="s">
        <v>4187</v>
      </c>
      <c r="O1591">
        <v>91.3</v>
      </c>
      <c r="P1591" t="s">
        <v>8138</v>
      </c>
    </row>
    <row r="1592" spans="1:16" x14ac:dyDescent="0.3">
      <c r="A1592" t="s">
        <v>8139</v>
      </c>
      <c r="B1592">
        <v>2022</v>
      </c>
      <c r="C1592" t="s">
        <v>92</v>
      </c>
      <c r="D1592" t="s">
        <v>4567</v>
      </c>
      <c r="E1592" t="s">
        <v>5852</v>
      </c>
      <c r="F1592" t="s">
        <v>43</v>
      </c>
      <c r="G1592">
        <v>46014</v>
      </c>
      <c r="H1592" t="s">
        <v>4180</v>
      </c>
      <c r="I1592">
        <v>20900000</v>
      </c>
      <c r="J1592" t="s">
        <v>7204</v>
      </c>
      <c r="K1592">
        <v>20100000</v>
      </c>
      <c r="L1592">
        <v>21700000</v>
      </c>
      <c r="M1592">
        <v>32</v>
      </c>
      <c r="N1592" t="s">
        <v>4257</v>
      </c>
      <c r="O1592">
        <v>86</v>
      </c>
      <c r="P1592" t="s">
        <v>8140</v>
      </c>
    </row>
    <row r="1593" spans="1:16" x14ac:dyDescent="0.3">
      <c r="A1593" t="s">
        <v>6510</v>
      </c>
      <c r="B1593">
        <v>2021</v>
      </c>
      <c r="C1593" t="s">
        <v>85</v>
      </c>
      <c r="D1593" t="s">
        <v>7984</v>
      </c>
      <c r="E1593" t="s">
        <v>8141</v>
      </c>
      <c r="F1593" t="s">
        <v>43</v>
      </c>
      <c r="G1593">
        <v>93800</v>
      </c>
      <c r="H1593" t="s">
        <v>4180</v>
      </c>
      <c r="I1593">
        <v>7140000</v>
      </c>
      <c r="J1593" t="s">
        <v>7204</v>
      </c>
      <c r="K1593">
        <v>6880000</v>
      </c>
      <c r="L1593">
        <v>7400000</v>
      </c>
      <c r="M1593">
        <v>17</v>
      </c>
      <c r="N1593" t="s">
        <v>4552</v>
      </c>
      <c r="O1593">
        <v>95</v>
      </c>
      <c r="P1593" t="s">
        <v>8142</v>
      </c>
    </row>
    <row r="1594" spans="1:16" x14ac:dyDescent="0.3">
      <c r="A1594" t="s">
        <v>6511</v>
      </c>
      <c r="B1594">
        <v>2023</v>
      </c>
      <c r="C1594" t="s">
        <v>166</v>
      </c>
      <c r="D1594" t="s">
        <v>4696</v>
      </c>
      <c r="E1594" t="s">
        <v>5065</v>
      </c>
      <c r="F1594" t="s">
        <v>60</v>
      </c>
      <c r="G1594">
        <v>9300</v>
      </c>
      <c r="H1594" t="s">
        <v>4173</v>
      </c>
      <c r="I1594">
        <v>14000000</v>
      </c>
      <c r="J1594" t="s">
        <v>7204</v>
      </c>
      <c r="K1594">
        <v>13500000</v>
      </c>
      <c r="L1594">
        <v>14400000</v>
      </c>
      <c r="M1594">
        <v>11</v>
      </c>
      <c r="N1594" t="s">
        <v>4439</v>
      </c>
      <c r="O1594">
        <v>94.7</v>
      </c>
      <c r="P1594" t="s">
        <v>8143</v>
      </c>
    </row>
    <row r="1595" spans="1:16" x14ac:dyDescent="0.3">
      <c r="A1595" t="s">
        <v>6512</v>
      </c>
      <c r="B1595">
        <v>2025</v>
      </c>
      <c r="C1595" t="s">
        <v>36</v>
      </c>
      <c r="D1595" t="s">
        <v>4775</v>
      </c>
      <c r="E1595" t="s">
        <v>8144</v>
      </c>
      <c r="F1595" t="s">
        <v>4172</v>
      </c>
      <c r="G1595">
        <v>15946</v>
      </c>
      <c r="H1595" t="s">
        <v>4180</v>
      </c>
      <c r="I1595">
        <v>14800000</v>
      </c>
      <c r="J1595" t="s">
        <v>7204</v>
      </c>
      <c r="K1595">
        <v>14300000</v>
      </c>
      <c r="L1595">
        <v>15300000</v>
      </c>
      <c r="M1595" t="s">
        <v>4175</v>
      </c>
      <c r="N1595" t="s">
        <v>4402</v>
      </c>
      <c r="O1595">
        <v>94.5</v>
      </c>
      <c r="P1595" t="s">
        <v>8145</v>
      </c>
    </row>
    <row r="1596" spans="1:16" x14ac:dyDescent="0.3">
      <c r="A1596" t="s">
        <v>6513</v>
      </c>
      <c r="B1596">
        <v>2021</v>
      </c>
      <c r="C1596" t="s">
        <v>4184</v>
      </c>
      <c r="D1596" t="s">
        <v>4185</v>
      </c>
      <c r="E1596" t="s">
        <v>6117</v>
      </c>
      <c r="F1596" t="s">
        <v>161</v>
      </c>
      <c r="G1596">
        <v>4700</v>
      </c>
      <c r="H1596" t="s">
        <v>4180</v>
      </c>
      <c r="I1596">
        <v>7360000</v>
      </c>
      <c r="J1596" t="s">
        <v>7204</v>
      </c>
      <c r="K1596">
        <v>7100000</v>
      </c>
      <c r="L1596">
        <v>7620000</v>
      </c>
      <c r="M1596">
        <v>4</v>
      </c>
      <c r="N1596" t="s">
        <v>4649</v>
      </c>
      <c r="O1596">
        <v>95</v>
      </c>
      <c r="P1596" t="s">
        <v>8146</v>
      </c>
    </row>
    <row r="1597" spans="1:16" x14ac:dyDescent="0.3">
      <c r="A1597" t="s">
        <v>6514</v>
      </c>
      <c r="B1597">
        <v>2026</v>
      </c>
      <c r="C1597" t="s">
        <v>24</v>
      </c>
      <c r="D1597" t="s">
        <v>5848</v>
      </c>
      <c r="E1597" t="s">
        <v>8116</v>
      </c>
      <c r="F1597" t="s">
        <v>4172</v>
      </c>
      <c r="G1597">
        <v>10434</v>
      </c>
      <c r="H1597" t="s">
        <v>4173</v>
      </c>
      <c r="I1597">
        <v>34100000</v>
      </c>
      <c r="J1597" t="s">
        <v>7204</v>
      </c>
      <c r="K1597">
        <v>32800000</v>
      </c>
      <c r="L1597">
        <v>35300000</v>
      </c>
      <c r="M1597">
        <v>3</v>
      </c>
      <c r="N1597" t="s">
        <v>5719</v>
      </c>
      <c r="O1597">
        <v>89.8</v>
      </c>
      <c r="P1597" t="s">
        <v>8147</v>
      </c>
    </row>
    <row r="1598" spans="1:16" x14ac:dyDescent="0.3">
      <c r="A1598" t="s">
        <v>8148</v>
      </c>
      <c r="B1598">
        <v>2026</v>
      </c>
      <c r="C1598" t="s">
        <v>24</v>
      </c>
      <c r="D1598" t="s">
        <v>8149</v>
      </c>
      <c r="E1598" t="s">
        <v>8150</v>
      </c>
      <c r="F1598" t="s">
        <v>4172</v>
      </c>
      <c r="G1598">
        <v>1250</v>
      </c>
      <c r="H1598" t="s">
        <v>4180</v>
      </c>
      <c r="I1598">
        <v>65000000</v>
      </c>
      <c r="J1598" t="s">
        <v>7204</v>
      </c>
      <c r="K1598">
        <v>62000000</v>
      </c>
      <c r="L1598">
        <v>67000000</v>
      </c>
      <c r="M1598">
        <v>3</v>
      </c>
      <c r="N1598" t="s">
        <v>8151</v>
      </c>
      <c r="O1598">
        <v>92.3</v>
      </c>
      <c r="P1598" t="s">
        <v>8152</v>
      </c>
    </row>
    <row r="1599" spans="1:16" x14ac:dyDescent="0.3">
      <c r="A1599" t="s">
        <v>6515</v>
      </c>
      <c r="B1599">
        <v>2024</v>
      </c>
      <c r="C1599" t="s">
        <v>4091</v>
      </c>
      <c r="D1599" t="s">
        <v>4923</v>
      </c>
      <c r="E1599" t="s">
        <v>6202</v>
      </c>
      <c r="F1599" t="s">
        <v>161</v>
      </c>
      <c r="G1599">
        <v>30000</v>
      </c>
      <c r="H1599" t="s">
        <v>4180</v>
      </c>
      <c r="I1599">
        <v>18700000</v>
      </c>
      <c r="J1599" t="s">
        <v>7204</v>
      </c>
      <c r="K1599">
        <v>18000000</v>
      </c>
      <c r="L1599">
        <v>19300000</v>
      </c>
      <c r="M1599">
        <v>17</v>
      </c>
      <c r="N1599" t="s">
        <v>4290</v>
      </c>
      <c r="O1599">
        <v>82.8</v>
      </c>
      <c r="P1599" t="s">
        <v>8153</v>
      </c>
    </row>
    <row r="1600" spans="1:16" x14ac:dyDescent="0.3">
      <c r="A1600" t="s">
        <v>6516</v>
      </c>
      <c r="B1600">
        <v>2018</v>
      </c>
      <c r="C1600" t="s">
        <v>188</v>
      </c>
      <c r="D1600" t="s">
        <v>4678</v>
      </c>
      <c r="E1600" t="s">
        <v>8154</v>
      </c>
      <c r="F1600" t="s">
        <v>43</v>
      </c>
      <c r="G1600">
        <v>95557</v>
      </c>
      <c r="H1600" t="s">
        <v>4173</v>
      </c>
      <c r="I1600">
        <v>7560000</v>
      </c>
      <c r="J1600" t="s">
        <v>7204</v>
      </c>
      <c r="K1600">
        <v>7210000</v>
      </c>
      <c r="L1600">
        <v>7910000</v>
      </c>
      <c r="M1600">
        <v>13</v>
      </c>
      <c r="N1600" t="s">
        <v>4583</v>
      </c>
      <c r="O1600">
        <v>74.599999999999994</v>
      </c>
      <c r="P1600" t="s">
        <v>8155</v>
      </c>
    </row>
    <row r="1601" spans="1:16" x14ac:dyDescent="0.3">
      <c r="A1601" t="s">
        <v>6517</v>
      </c>
      <c r="B1601">
        <v>2021</v>
      </c>
      <c r="C1601" t="s">
        <v>50</v>
      </c>
      <c r="D1601">
        <v>560</v>
      </c>
      <c r="E1601" t="s">
        <v>5727</v>
      </c>
      <c r="F1601" t="s">
        <v>43</v>
      </c>
      <c r="G1601">
        <v>62000</v>
      </c>
      <c r="H1601" t="s">
        <v>4180</v>
      </c>
      <c r="I1601">
        <v>7990000</v>
      </c>
      <c r="J1601" t="s">
        <v>7204</v>
      </c>
      <c r="K1601">
        <v>7670000</v>
      </c>
      <c r="L1601">
        <v>8300000</v>
      </c>
      <c r="M1601" t="s">
        <v>4175</v>
      </c>
      <c r="N1601" t="s">
        <v>4213</v>
      </c>
      <c r="O1601">
        <v>70.8</v>
      </c>
      <c r="P1601" t="s">
        <v>8156</v>
      </c>
    </row>
    <row r="1602" spans="1:16" x14ac:dyDescent="0.3">
      <c r="A1602" t="s">
        <v>8157</v>
      </c>
      <c r="B1602">
        <v>2020</v>
      </c>
      <c r="C1602" t="s">
        <v>24</v>
      </c>
      <c r="D1602" t="s">
        <v>4431</v>
      </c>
      <c r="E1602" t="s">
        <v>5166</v>
      </c>
      <c r="F1602" t="s">
        <v>173</v>
      </c>
      <c r="G1602">
        <v>40846</v>
      </c>
      <c r="H1602" t="s">
        <v>4180</v>
      </c>
      <c r="I1602">
        <v>19400000</v>
      </c>
      <c r="J1602" t="s">
        <v>7204</v>
      </c>
      <c r="K1602">
        <v>18800000</v>
      </c>
      <c r="L1602">
        <v>20000000</v>
      </c>
      <c r="M1602">
        <v>6</v>
      </c>
      <c r="N1602" t="s">
        <v>4213</v>
      </c>
      <c r="O1602">
        <v>95</v>
      </c>
      <c r="P1602" t="s">
        <v>8158</v>
      </c>
    </row>
    <row r="1603" spans="1:16" x14ac:dyDescent="0.3">
      <c r="A1603" t="s">
        <v>6518</v>
      </c>
      <c r="B1603">
        <v>2022</v>
      </c>
      <c r="C1603" t="s">
        <v>182</v>
      </c>
      <c r="D1603" t="s">
        <v>4518</v>
      </c>
      <c r="E1603" t="s">
        <v>8159</v>
      </c>
      <c r="F1603" t="s">
        <v>143</v>
      </c>
      <c r="G1603">
        <v>57000</v>
      </c>
      <c r="H1603" t="s">
        <v>4180</v>
      </c>
      <c r="I1603">
        <v>12800000</v>
      </c>
      <c r="J1603" t="s">
        <v>7204</v>
      </c>
      <c r="K1603">
        <v>12400000</v>
      </c>
      <c r="L1603">
        <v>13300000</v>
      </c>
      <c r="M1603">
        <v>8</v>
      </c>
      <c r="N1603" t="s">
        <v>4245</v>
      </c>
      <c r="O1603">
        <v>69.2</v>
      </c>
      <c r="P1603" t="s">
        <v>8160</v>
      </c>
    </row>
    <row r="1604" spans="1:16" x14ac:dyDescent="0.3">
      <c r="A1604" t="s">
        <v>6519</v>
      </c>
      <c r="B1604">
        <v>2022</v>
      </c>
      <c r="C1604" t="s">
        <v>191</v>
      </c>
      <c r="D1604" t="s">
        <v>4211</v>
      </c>
      <c r="E1604" t="s">
        <v>8096</v>
      </c>
      <c r="F1604" t="s">
        <v>161</v>
      </c>
      <c r="G1604">
        <v>93700</v>
      </c>
      <c r="H1604" t="s">
        <v>4180</v>
      </c>
      <c r="I1604">
        <v>21800000</v>
      </c>
      <c r="J1604" t="s">
        <v>7204</v>
      </c>
      <c r="K1604">
        <v>20300000</v>
      </c>
      <c r="L1604">
        <v>23400000</v>
      </c>
      <c r="M1604">
        <v>10</v>
      </c>
      <c r="N1604" t="s">
        <v>4192</v>
      </c>
      <c r="O1604">
        <v>58.2</v>
      </c>
      <c r="P1604" t="s">
        <v>8161</v>
      </c>
    </row>
    <row r="1605" spans="1:16" x14ac:dyDescent="0.3">
      <c r="A1605" t="s">
        <v>8162</v>
      </c>
      <c r="B1605">
        <v>2019</v>
      </c>
      <c r="C1605" t="s">
        <v>24</v>
      </c>
      <c r="D1605" t="s">
        <v>8163</v>
      </c>
      <c r="E1605" t="s">
        <v>8164</v>
      </c>
      <c r="F1605" t="s">
        <v>43</v>
      </c>
      <c r="G1605">
        <v>22600</v>
      </c>
      <c r="H1605" t="s">
        <v>4180</v>
      </c>
      <c r="I1605">
        <v>33400000</v>
      </c>
      <c r="J1605" t="s">
        <v>7204</v>
      </c>
      <c r="K1605">
        <v>32200000</v>
      </c>
      <c r="L1605">
        <v>34600000</v>
      </c>
      <c r="M1605">
        <v>3</v>
      </c>
      <c r="N1605" t="s">
        <v>4469</v>
      </c>
      <c r="O1605">
        <v>74.7</v>
      </c>
      <c r="P1605" t="s">
        <v>8165</v>
      </c>
    </row>
    <row r="1606" spans="1:16" x14ac:dyDescent="0.3">
      <c r="A1606" t="s">
        <v>6521</v>
      </c>
      <c r="B1606">
        <v>2023</v>
      </c>
      <c r="C1606" t="s">
        <v>188</v>
      </c>
      <c r="D1606" t="s">
        <v>5856</v>
      </c>
      <c r="E1606" t="s">
        <v>8166</v>
      </c>
      <c r="F1606" t="s">
        <v>60</v>
      </c>
      <c r="G1606">
        <v>59200</v>
      </c>
      <c r="H1606" t="s">
        <v>4180</v>
      </c>
      <c r="I1606">
        <v>9300000</v>
      </c>
      <c r="J1606" t="s">
        <v>7204</v>
      </c>
      <c r="K1606">
        <v>9000000</v>
      </c>
      <c r="L1606">
        <v>9600000</v>
      </c>
      <c r="M1606">
        <v>3</v>
      </c>
      <c r="N1606" t="s">
        <v>4508</v>
      </c>
      <c r="O1606">
        <v>84.6</v>
      </c>
      <c r="P1606" t="s">
        <v>8167</v>
      </c>
    </row>
    <row r="1607" spans="1:16" x14ac:dyDescent="0.3">
      <c r="A1607" t="s">
        <v>6522</v>
      </c>
      <c r="B1607">
        <v>2024</v>
      </c>
      <c r="C1607" t="s">
        <v>4184</v>
      </c>
      <c r="D1607" t="s">
        <v>5116</v>
      </c>
      <c r="E1607" t="s">
        <v>8168</v>
      </c>
      <c r="F1607" t="s">
        <v>43</v>
      </c>
      <c r="G1607">
        <v>37034</v>
      </c>
      <c r="H1607" t="s">
        <v>4180</v>
      </c>
      <c r="I1607">
        <v>16400000</v>
      </c>
      <c r="J1607" t="s">
        <v>7204</v>
      </c>
      <c r="K1607">
        <v>15800000</v>
      </c>
      <c r="L1607">
        <v>17000000</v>
      </c>
      <c r="M1607">
        <v>8</v>
      </c>
      <c r="N1607" t="s">
        <v>4508</v>
      </c>
      <c r="O1607">
        <v>92.7</v>
      </c>
      <c r="P1607" t="s">
        <v>8169</v>
      </c>
    </row>
    <row r="1608" spans="1:16" x14ac:dyDescent="0.3">
      <c r="A1608" t="s">
        <v>962</v>
      </c>
      <c r="B1608">
        <v>2023</v>
      </c>
      <c r="C1608" t="s">
        <v>50</v>
      </c>
      <c r="D1608">
        <v>560</v>
      </c>
      <c r="E1608" t="s">
        <v>4582</v>
      </c>
      <c r="F1608" t="s">
        <v>143</v>
      </c>
      <c r="G1608">
        <v>31487</v>
      </c>
      <c r="H1608" t="s">
        <v>4180</v>
      </c>
      <c r="I1608">
        <v>9300000</v>
      </c>
      <c r="J1608" t="s">
        <v>7204</v>
      </c>
      <c r="K1608">
        <v>9000000</v>
      </c>
      <c r="L1608">
        <v>9700000</v>
      </c>
      <c r="M1608">
        <v>25</v>
      </c>
      <c r="N1608" t="s">
        <v>4552</v>
      </c>
      <c r="O1608">
        <v>75.099999999999994</v>
      </c>
      <c r="P1608" t="s">
        <v>8170</v>
      </c>
    </row>
    <row r="1609" spans="1:16" x14ac:dyDescent="0.3">
      <c r="A1609" t="s">
        <v>6523</v>
      </c>
      <c r="B1609">
        <v>2023</v>
      </c>
      <c r="C1609" t="s">
        <v>108</v>
      </c>
      <c r="D1609" t="s">
        <v>7154</v>
      </c>
      <c r="E1609" t="s">
        <v>8171</v>
      </c>
      <c r="F1609" t="s">
        <v>173</v>
      </c>
      <c r="G1609">
        <v>42900</v>
      </c>
      <c r="H1609" t="s">
        <v>4173</v>
      </c>
      <c r="I1609">
        <v>15400000</v>
      </c>
      <c r="J1609" t="s">
        <v>7204</v>
      </c>
      <c r="K1609">
        <v>14800000</v>
      </c>
      <c r="L1609">
        <v>15900000</v>
      </c>
      <c r="M1609">
        <v>3</v>
      </c>
      <c r="N1609" t="s">
        <v>4439</v>
      </c>
      <c r="O1609">
        <v>68.8</v>
      </c>
      <c r="P1609" t="s">
        <v>8172</v>
      </c>
    </row>
    <row r="1610" spans="1:16" x14ac:dyDescent="0.3">
      <c r="A1610" t="s">
        <v>6524</v>
      </c>
      <c r="B1610">
        <v>2025</v>
      </c>
      <c r="C1610" t="s">
        <v>62</v>
      </c>
      <c r="D1610" t="s">
        <v>4198</v>
      </c>
      <c r="E1610" t="s">
        <v>4285</v>
      </c>
      <c r="F1610" t="s">
        <v>4172</v>
      </c>
      <c r="G1610">
        <v>5000</v>
      </c>
      <c r="H1610" t="s">
        <v>4180</v>
      </c>
      <c r="I1610">
        <v>15600000</v>
      </c>
      <c r="J1610" t="s">
        <v>7204</v>
      </c>
      <c r="K1610">
        <v>15000000</v>
      </c>
      <c r="L1610">
        <v>16200000</v>
      </c>
      <c r="M1610">
        <v>10</v>
      </c>
      <c r="N1610" t="s">
        <v>4290</v>
      </c>
      <c r="O1610">
        <v>81.3</v>
      </c>
      <c r="P1610" t="s">
        <v>8173</v>
      </c>
    </row>
    <row r="1611" spans="1:16" x14ac:dyDescent="0.3">
      <c r="A1611" t="s">
        <v>8174</v>
      </c>
      <c r="B1611">
        <v>2022</v>
      </c>
      <c r="C1611" t="s">
        <v>36</v>
      </c>
      <c r="D1611" t="s">
        <v>4372</v>
      </c>
      <c r="E1611" t="s">
        <v>5099</v>
      </c>
      <c r="F1611" t="s">
        <v>94</v>
      </c>
      <c r="G1611">
        <v>30590</v>
      </c>
      <c r="H1611" t="s">
        <v>4173</v>
      </c>
      <c r="I1611">
        <v>11700000</v>
      </c>
      <c r="J1611" t="s">
        <v>7204</v>
      </c>
      <c r="K1611">
        <v>11300000</v>
      </c>
      <c r="L1611">
        <v>12100000</v>
      </c>
      <c r="M1611">
        <v>25</v>
      </c>
      <c r="N1611" t="s">
        <v>4439</v>
      </c>
      <c r="O1611">
        <v>71</v>
      </c>
      <c r="P1611" t="s">
        <v>8175</v>
      </c>
    </row>
    <row r="1612" spans="1:16" x14ac:dyDescent="0.3">
      <c r="A1612" t="s">
        <v>6525</v>
      </c>
      <c r="B1612">
        <v>2024</v>
      </c>
      <c r="C1612" t="s">
        <v>4641</v>
      </c>
      <c r="D1612" t="s">
        <v>8176</v>
      </c>
      <c r="E1612" t="s">
        <v>5134</v>
      </c>
      <c r="F1612" t="s">
        <v>143</v>
      </c>
      <c r="G1612">
        <v>45746</v>
      </c>
      <c r="H1612" t="s">
        <v>4180</v>
      </c>
      <c r="I1612">
        <v>14300000</v>
      </c>
      <c r="J1612" t="s">
        <v>7204</v>
      </c>
      <c r="K1612">
        <v>13800000</v>
      </c>
      <c r="L1612">
        <v>14900000</v>
      </c>
      <c r="M1612">
        <v>2</v>
      </c>
      <c r="N1612" t="s">
        <v>4402</v>
      </c>
      <c r="O1612">
        <v>76.8</v>
      </c>
      <c r="P1612" t="s">
        <v>8177</v>
      </c>
    </row>
    <row r="1613" spans="1:16" x14ac:dyDescent="0.3">
      <c r="A1613" t="s">
        <v>1016</v>
      </c>
      <c r="B1613">
        <v>2021</v>
      </c>
      <c r="C1613" t="s">
        <v>62</v>
      </c>
      <c r="D1613" t="s">
        <v>4207</v>
      </c>
      <c r="E1613" t="s">
        <v>5644</v>
      </c>
      <c r="F1613" t="s">
        <v>143</v>
      </c>
      <c r="G1613">
        <v>46000</v>
      </c>
      <c r="H1613" t="s">
        <v>4180</v>
      </c>
      <c r="I1613">
        <v>17900000</v>
      </c>
      <c r="J1613" t="s">
        <v>7204</v>
      </c>
      <c r="K1613">
        <v>17300000</v>
      </c>
      <c r="L1613">
        <v>18500000</v>
      </c>
      <c r="M1613">
        <v>7</v>
      </c>
      <c r="N1613" t="s">
        <v>4290</v>
      </c>
      <c r="O1613">
        <v>69.400000000000006</v>
      </c>
      <c r="P1613" t="s">
        <v>8178</v>
      </c>
    </row>
    <row r="1614" spans="1:16" x14ac:dyDescent="0.3">
      <c r="A1614" t="s">
        <v>6526</v>
      </c>
      <c r="B1614">
        <v>2023</v>
      </c>
      <c r="C1614" t="s">
        <v>137</v>
      </c>
      <c r="D1614" t="s">
        <v>5109</v>
      </c>
      <c r="E1614" t="s">
        <v>4203</v>
      </c>
      <c r="F1614" t="s">
        <v>43</v>
      </c>
      <c r="G1614">
        <v>51100</v>
      </c>
      <c r="H1614" t="s">
        <v>4180</v>
      </c>
      <c r="I1614">
        <v>22300000</v>
      </c>
      <c r="J1614" t="s">
        <v>7204</v>
      </c>
      <c r="K1614">
        <v>21300000</v>
      </c>
      <c r="L1614">
        <v>23200000</v>
      </c>
      <c r="M1614">
        <v>24</v>
      </c>
      <c r="N1614" t="s">
        <v>4280</v>
      </c>
      <c r="O1614">
        <v>68.599999999999994</v>
      </c>
      <c r="P1614" t="s">
        <v>8179</v>
      </c>
    </row>
    <row r="1615" spans="1:16" x14ac:dyDescent="0.3">
      <c r="A1615" t="s">
        <v>6527</v>
      </c>
      <c r="B1615">
        <v>2022</v>
      </c>
      <c r="C1615" t="s">
        <v>108</v>
      </c>
      <c r="D1615" t="s">
        <v>4618</v>
      </c>
      <c r="E1615" t="s">
        <v>4424</v>
      </c>
      <c r="F1615" t="s">
        <v>161</v>
      </c>
      <c r="G1615">
        <v>42000</v>
      </c>
      <c r="H1615" t="s">
        <v>4173</v>
      </c>
      <c r="I1615">
        <v>7670000</v>
      </c>
      <c r="J1615" t="s">
        <v>7204</v>
      </c>
      <c r="K1615">
        <v>7410000</v>
      </c>
      <c r="L1615">
        <v>7930000</v>
      </c>
      <c r="M1615">
        <v>11</v>
      </c>
      <c r="N1615" t="s">
        <v>4425</v>
      </c>
      <c r="O1615">
        <v>86.3</v>
      </c>
      <c r="P1615" t="s">
        <v>8180</v>
      </c>
    </row>
    <row r="1616" spans="1:16" x14ac:dyDescent="0.3">
      <c r="A1616" t="s">
        <v>6528</v>
      </c>
      <c r="B1616">
        <v>2026</v>
      </c>
      <c r="C1616" t="s">
        <v>6261</v>
      </c>
      <c r="D1616" t="s">
        <v>8181</v>
      </c>
      <c r="E1616" t="s">
        <v>8182</v>
      </c>
      <c r="F1616" t="s">
        <v>4172</v>
      </c>
      <c r="G1616">
        <v>7800</v>
      </c>
      <c r="H1616" t="s">
        <v>4180</v>
      </c>
      <c r="I1616">
        <v>15400000</v>
      </c>
      <c r="J1616" t="s">
        <v>7204</v>
      </c>
      <c r="K1616">
        <v>14900000</v>
      </c>
      <c r="L1616">
        <v>16000000</v>
      </c>
      <c r="M1616" t="s">
        <v>4175</v>
      </c>
      <c r="N1616" t="s">
        <v>4583</v>
      </c>
      <c r="O1616">
        <v>93.4</v>
      </c>
      <c r="P1616" t="s">
        <v>8183</v>
      </c>
    </row>
    <row r="1617" spans="1:16" x14ac:dyDescent="0.3">
      <c r="A1617" t="s">
        <v>6529</v>
      </c>
      <c r="B1617">
        <v>2023</v>
      </c>
      <c r="C1617" t="s">
        <v>85</v>
      </c>
      <c r="D1617" t="s">
        <v>7994</v>
      </c>
      <c r="E1617" t="s">
        <v>6234</v>
      </c>
      <c r="F1617" t="s">
        <v>43</v>
      </c>
      <c r="G1617">
        <v>59000</v>
      </c>
      <c r="H1617" t="s">
        <v>4180</v>
      </c>
      <c r="I1617">
        <v>16900000</v>
      </c>
      <c r="J1617" t="s">
        <v>7204</v>
      </c>
      <c r="K1617">
        <v>16300000</v>
      </c>
      <c r="L1617">
        <v>17600000</v>
      </c>
      <c r="M1617">
        <v>3</v>
      </c>
      <c r="N1617" t="s">
        <v>4219</v>
      </c>
      <c r="O1617">
        <v>67.7</v>
      </c>
      <c r="P1617" t="s">
        <v>8184</v>
      </c>
    </row>
    <row r="1618" spans="1:16" x14ac:dyDescent="0.3">
      <c r="A1618" t="s">
        <v>6530</v>
      </c>
      <c r="B1618">
        <v>2026</v>
      </c>
      <c r="C1618" t="s">
        <v>5188</v>
      </c>
      <c r="D1618" t="s">
        <v>5739</v>
      </c>
      <c r="E1618" t="s">
        <v>6206</v>
      </c>
      <c r="F1618" t="s">
        <v>4172</v>
      </c>
      <c r="G1618">
        <v>10100</v>
      </c>
      <c r="H1618" t="s">
        <v>4180</v>
      </c>
      <c r="I1618">
        <v>8600000</v>
      </c>
      <c r="J1618" t="s">
        <v>7204</v>
      </c>
      <c r="K1618">
        <v>8300000</v>
      </c>
      <c r="L1618">
        <v>9000000</v>
      </c>
      <c r="M1618" t="s">
        <v>4175</v>
      </c>
      <c r="N1618" t="s">
        <v>4226</v>
      </c>
      <c r="O1618">
        <v>82.2</v>
      </c>
      <c r="P1618" t="s">
        <v>8185</v>
      </c>
    </row>
    <row r="1619" spans="1:16" x14ac:dyDescent="0.3">
      <c r="A1619" t="s">
        <v>6531</v>
      </c>
      <c r="B1619">
        <v>2024</v>
      </c>
      <c r="C1619" t="s">
        <v>41</v>
      </c>
      <c r="D1619" t="s">
        <v>4722</v>
      </c>
      <c r="E1619" t="s">
        <v>4737</v>
      </c>
      <c r="F1619" t="s">
        <v>161</v>
      </c>
      <c r="G1619">
        <v>28905</v>
      </c>
      <c r="H1619" t="s">
        <v>4180</v>
      </c>
      <c r="I1619">
        <v>8100000</v>
      </c>
      <c r="J1619" t="s">
        <v>7204</v>
      </c>
      <c r="K1619">
        <v>7850000</v>
      </c>
      <c r="L1619">
        <v>8400000</v>
      </c>
      <c r="M1619">
        <v>6</v>
      </c>
      <c r="N1619" t="s">
        <v>4176</v>
      </c>
      <c r="O1619">
        <v>82.7</v>
      </c>
      <c r="P1619" t="s">
        <v>8186</v>
      </c>
    </row>
    <row r="1620" spans="1:16" x14ac:dyDescent="0.3">
      <c r="A1620" t="s">
        <v>6532</v>
      </c>
      <c r="B1620">
        <v>2024</v>
      </c>
      <c r="C1620" t="s">
        <v>3991</v>
      </c>
      <c r="D1620" t="s">
        <v>4630</v>
      </c>
      <c r="E1620" t="s">
        <v>5027</v>
      </c>
      <c r="F1620" t="s">
        <v>143</v>
      </c>
      <c r="G1620">
        <v>26203</v>
      </c>
      <c r="H1620" t="s">
        <v>4180</v>
      </c>
      <c r="I1620">
        <v>12400000</v>
      </c>
      <c r="J1620" t="s">
        <v>7204</v>
      </c>
      <c r="K1620">
        <v>12000000</v>
      </c>
      <c r="L1620">
        <v>12900000</v>
      </c>
      <c r="M1620">
        <v>9</v>
      </c>
      <c r="N1620" t="s">
        <v>4402</v>
      </c>
      <c r="O1620">
        <v>89.3</v>
      </c>
      <c r="P1620" t="s">
        <v>8187</v>
      </c>
    </row>
    <row r="1621" spans="1:16" x14ac:dyDescent="0.3">
      <c r="A1621" t="s">
        <v>6533</v>
      </c>
      <c r="B1621">
        <v>2023</v>
      </c>
      <c r="C1621" t="s">
        <v>4097</v>
      </c>
      <c r="D1621" t="s">
        <v>8188</v>
      </c>
      <c r="E1621" t="s">
        <v>8189</v>
      </c>
      <c r="F1621" t="s">
        <v>143</v>
      </c>
      <c r="G1621">
        <v>30800</v>
      </c>
      <c r="H1621" t="s">
        <v>4180</v>
      </c>
      <c r="I1621">
        <v>15200000</v>
      </c>
      <c r="J1621" t="s">
        <v>7204</v>
      </c>
      <c r="K1621">
        <v>14700000</v>
      </c>
      <c r="L1621">
        <v>15700000</v>
      </c>
      <c r="M1621">
        <v>3</v>
      </c>
      <c r="N1621" t="s">
        <v>4219</v>
      </c>
      <c r="O1621">
        <v>75.5</v>
      </c>
      <c r="P1621" t="s">
        <v>8190</v>
      </c>
    </row>
    <row r="1622" spans="1:16" x14ac:dyDescent="0.3">
      <c r="A1622" t="s">
        <v>6534</v>
      </c>
      <c r="B1622">
        <v>2022</v>
      </c>
      <c r="C1622" t="s">
        <v>4031</v>
      </c>
      <c r="D1622" t="s">
        <v>5131</v>
      </c>
      <c r="E1622" t="s">
        <v>5826</v>
      </c>
      <c r="F1622" t="s">
        <v>143</v>
      </c>
      <c r="G1622">
        <v>53184</v>
      </c>
      <c r="H1622" t="s">
        <v>4180</v>
      </c>
      <c r="I1622">
        <v>11200000</v>
      </c>
      <c r="J1622" t="s">
        <v>7204</v>
      </c>
      <c r="K1622">
        <v>10700000</v>
      </c>
      <c r="L1622">
        <v>11600000</v>
      </c>
      <c r="M1622">
        <v>9</v>
      </c>
      <c r="N1622" t="s">
        <v>4275</v>
      </c>
      <c r="O1622">
        <v>86.2</v>
      </c>
      <c r="P1622" t="s">
        <v>8191</v>
      </c>
    </row>
    <row r="1623" spans="1:16" x14ac:dyDescent="0.3">
      <c r="A1623" t="s">
        <v>6535</v>
      </c>
      <c r="B1623">
        <v>2023</v>
      </c>
      <c r="C1623" t="s">
        <v>24</v>
      </c>
      <c r="D1623" t="s">
        <v>4190</v>
      </c>
      <c r="E1623" t="s">
        <v>4308</v>
      </c>
      <c r="F1623" t="s">
        <v>4539</v>
      </c>
      <c r="G1623">
        <v>45500</v>
      </c>
      <c r="H1623" t="s">
        <v>4173</v>
      </c>
      <c r="I1623">
        <v>12800000</v>
      </c>
      <c r="J1623" t="s">
        <v>7204</v>
      </c>
      <c r="K1623">
        <v>12300000</v>
      </c>
      <c r="L1623">
        <v>13200000</v>
      </c>
      <c r="M1623">
        <v>28</v>
      </c>
      <c r="N1623" t="s">
        <v>4263</v>
      </c>
      <c r="O1623">
        <v>66.400000000000006</v>
      </c>
      <c r="P1623" t="s">
        <v>8192</v>
      </c>
    </row>
    <row r="1624" spans="1:16" x14ac:dyDescent="0.3">
      <c r="A1624" t="s">
        <v>6536</v>
      </c>
      <c r="B1624">
        <v>2020</v>
      </c>
      <c r="C1624" t="s">
        <v>85</v>
      </c>
      <c r="D1624" t="s">
        <v>8193</v>
      </c>
      <c r="E1624" t="s">
        <v>8194</v>
      </c>
      <c r="F1624" t="s">
        <v>143</v>
      </c>
      <c r="G1624">
        <v>52986</v>
      </c>
      <c r="H1624" t="s">
        <v>4173</v>
      </c>
      <c r="I1624">
        <v>15000000</v>
      </c>
      <c r="J1624" t="s">
        <v>7204</v>
      </c>
      <c r="K1624">
        <v>14500000</v>
      </c>
      <c r="L1624">
        <v>15500000</v>
      </c>
      <c r="M1624">
        <v>4</v>
      </c>
      <c r="N1624" t="s">
        <v>4263</v>
      </c>
      <c r="O1624">
        <v>84.6</v>
      </c>
      <c r="P1624" t="s">
        <v>8195</v>
      </c>
    </row>
    <row r="1625" spans="1:16" x14ac:dyDescent="0.3">
      <c r="A1625" t="s">
        <v>6537</v>
      </c>
      <c r="B1625">
        <v>2024</v>
      </c>
      <c r="C1625" t="s">
        <v>4269</v>
      </c>
      <c r="D1625" t="s">
        <v>4270</v>
      </c>
      <c r="E1625" t="s">
        <v>5734</v>
      </c>
      <c r="F1625" t="s">
        <v>143</v>
      </c>
      <c r="G1625">
        <v>43000</v>
      </c>
      <c r="H1625" t="s">
        <v>4180</v>
      </c>
      <c r="I1625">
        <v>13800000</v>
      </c>
      <c r="J1625" t="s">
        <v>7204</v>
      </c>
      <c r="K1625">
        <v>13300000</v>
      </c>
      <c r="L1625">
        <v>14300000</v>
      </c>
      <c r="M1625">
        <v>18</v>
      </c>
      <c r="N1625" t="s">
        <v>4236</v>
      </c>
      <c r="O1625">
        <v>86.3</v>
      </c>
      <c r="P1625" t="s">
        <v>8196</v>
      </c>
    </row>
    <row r="1626" spans="1:16" x14ac:dyDescent="0.3">
      <c r="A1626" t="s">
        <v>6538</v>
      </c>
      <c r="B1626">
        <v>2020</v>
      </c>
      <c r="C1626" t="s">
        <v>131</v>
      </c>
      <c r="D1626" t="s">
        <v>5682</v>
      </c>
      <c r="E1626" t="s">
        <v>5683</v>
      </c>
      <c r="F1626" t="s">
        <v>43</v>
      </c>
      <c r="G1626">
        <v>86142</v>
      </c>
      <c r="H1626" t="s">
        <v>4180</v>
      </c>
      <c r="I1626">
        <v>15500000</v>
      </c>
      <c r="J1626" t="s">
        <v>7204</v>
      </c>
      <c r="K1626">
        <v>14900000</v>
      </c>
      <c r="L1626">
        <v>16100000</v>
      </c>
      <c r="M1626">
        <v>6</v>
      </c>
      <c r="N1626" t="s">
        <v>4700</v>
      </c>
      <c r="O1626">
        <v>95</v>
      </c>
      <c r="P1626" t="s">
        <v>8197</v>
      </c>
    </row>
    <row r="1627" spans="1:16" x14ac:dyDescent="0.3">
      <c r="A1627" t="s">
        <v>6539</v>
      </c>
      <c r="B1627">
        <v>2025</v>
      </c>
      <c r="C1627" t="s">
        <v>188</v>
      </c>
      <c r="D1627" t="s">
        <v>5024</v>
      </c>
      <c r="E1627" t="s">
        <v>8198</v>
      </c>
      <c r="F1627" t="s">
        <v>4172</v>
      </c>
      <c r="G1627">
        <v>4548</v>
      </c>
      <c r="H1627" t="s">
        <v>4173</v>
      </c>
      <c r="I1627">
        <v>12500000</v>
      </c>
      <c r="J1627" t="s">
        <v>7204</v>
      </c>
      <c r="K1627">
        <v>12100000</v>
      </c>
      <c r="L1627">
        <v>12900000</v>
      </c>
      <c r="M1627">
        <v>13</v>
      </c>
      <c r="N1627" t="s">
        <v>4425</v>
      </c>
      <c r="O1627">
        <v>91.3</v>
      </c>
      <c r="P1627" t="s">
        <v>8199</v>
      </c>
    </row>
    <row r="1628" spans="1:16" x14ac:dyDescent="0.3">
      <c r="A1628" t="s">
        <v>6540</v>
      </c>
      <c r="B1628">
        <v>2019</v>
      </c>
      <c r="C1628" t="s">
        <v>4097</v>
      </c>
      <c r="D1628" t="s">
        <v>7751</v>
      </c>
      <c r="E1628" t="s">
        <v>6098</v>
      </c>
      <c r="F1628" t="s">
        <v>143</v>
      </c>
      <c r="G1628">
        <v>95000</v>
      </c>
      <c r="H1628" t="s">
        <v>4180</v>
      </c>
      <c r="I1628">
        <v>7900000</v>
      </c>
      <c r="J1628" t="s">
        <v>7204</v>
      </c>
      <c r="K1628">
        <v>7630000</v>
      </c>
      <c r="L1628">
        <v>8200000</v>
      </c>
      <c r="M1628">
        <v>5</v>
      </c>
      <c r="N1628" t="s">
        <v>4583</v>
      </c>
      <c r="O1628">
        <v>92</v>
      </c>
      <c r="P1628" t="s">
        <v>8200</v>
      </c>
    </row>
    <row r="1629" spans="1:16" x14ac:dyDescent="0.3">
      <c r="A1629" t="s">
        <v>6541</v>
      </c>
      <c r="B1629">
        <v>2021</v>
      </c>
      <c r="C1629" t="s">
        <v>36</v>
      </c>
      <c r="D1629" t="s">
        <v>4427</v>
      </c>
      <c r="E1629" t="s">
        <v>4501</v>
      </c>
      <c r="F1629" t="s">
        <v>43</v>
      </c>
      <c r="G1629">
        <v>53000</v>
      </c>
      <c r="H1629" t="s">
        <v>4180</v>
      </c>
      <c r="I1629">
        <v>7940000</v>
      </c>
      <c r="J1629" t="s">
        <v>7204</v>
      </c>
      <c r="K1629">
        <v>7540000</v>
      </c>
      <c r="L1629">
        <v>8300000</v>
      </c>
      <c r="M1629">
        <v>28</v>
      </c>
      <c r="N1629" t="s">
        <v>4402</v>
      </c>
      <c r="O1629">
        <v>83.7</v>
      </c>
      <c r="P1629" t="s">
        <v>8201</v>
      </c>
    </row>
    <row r="1630" spans="1:16" x14ac:dyDescent="0.3">
      <c r="A1630" t="s">
        <v>4172</v>
      </c>
      <c r="B1630">
        <v>2021</v>
      </c>
      <c r="C1630" t="s">
        <v>36</v>
      </c>
      <c r="D1630" t="s">
        <v>4400</v>
      </c>
      <c r="E1630" t="s">
        <v>5780</v>
      </c>
      <c r="F1630" t="s">
        <v>4172</v>
      </c>
      <c r="G1630">
        <v>53000</v>
      </c>
      <c r="H1630" t="s">
        <v>4180</v>
      </c>
      <c r="I1630">
        <v>7850000</v>
      </c>
      <c r="J1630" t="s">
        <v>7204</v>
      </c>
      <c r="K1630">
        <v>7370000</v>
      </c>
      <c r="L1630">
        <v>8300000</v>
      </c>
      <c r="M1630">
        <v>5</v>
      </c>
      <c r="N1630" t="s">
        <v>4552</v>
      </c>
      <c r="O1630">
        <v>74.8</v>
      </c>
      <c r="P1630" t="s">
        <v>8202</v>
      </c>
    </row>
    <row r="1631" spans="1:16" x14ac:dyDescent="0.3">
      <c r="A1631" t="s">
        <v>2152</v>
      </c>
      <c r="B1631">
        <v>2022</v>
      </c>
      <c r="C1631" t="s">
        <v>36</v>
      </c>
      <c r="D1631" t="s">
        <v>4372</v>
      </c>
      <c r="E1631" t="s">
        <v>4373</v>
      </c>
      <c r="F1631" t="s">
        <v>43</v>
      </c>
      <c r="G1631">
        <v>62000</v>
      </c>
      <c r="H1631" t="s">
        <v>8203</v>
      </c>
      <c r="I1631">
        <v>11800000</v>
      </c>
      <c r="J1631" t="s">
        <v>7204</v>
      </c>
      <c r="K1631">
        <v>11400000</v>
      </c>
      <c r="L1631">
        <v>12200000</v>
      </c>
      <c r="M1631">
        <v>39</v>
      </c>
      <c r="N1631" t="s">
        <v>4382</v>
      </c>
      <c r="O1631">
        <v>65.599999999999994</v>
      </c>
      <c r="P1631" t="s">
        <v>8204</v>
      </c>
    </row>
    <row r="1632" spans="1:16" x14ac:dyDescent="0.3">
      <c r="A1632" t="s">
        <v>6542</v>
      </c>
      <c r="B1632">
        <v>2023</v>
      </c>
      <c r="C1632" t="s">
        <v>191</v>
      </c>
      <c r="D1632" t="s">
        <v>4211</v>
      </c>
      <c r="E1632" t="s">
        <v>8205</v>
      </c>
      <c r="F1632" t="s">
        <v>43</v>
      </c>
      <c r="G1632">
        <v>97000</v>
      </c>
      <c r="H1632" t="s">
        <v>4180</v>
      </c>
      <c r="I1632">
        <v>17800000</v>
      </c>
      <c r="J1632" t="s">
        <v>7204</v>
      </c>
      <c r="K1632">
        <v>17200000</v>
      </c>
      <c r="L1632">
        <v>18500000</v>
      </c>
      <c r="M1632">
        <v>18</v>
      </c>
      <c r="N1632" t="s">
        <v>4290</v>
      </c>
      <c r="O1632">
        <v>62.6</v>
      </c>
      <c r="P1632" t="s">
        <v>8206</v>
      </c>
    </row>
    <row r="1633" spans="1:16" x14ac:dyDescent="0.3">
      <c r="A1633" t="s">
        <v>6543</v>
      </c>
      <c r="B1633">
        <v>2023</v>
      </c>
      <c r="C1633" t="s">
        <v>191</v>
      </c>
      <c r="D1633" t="s">
        <v>4211</v>
      </c>
      <c r="E1633" t="s">
        <v>8205</v>
      </c>
      <c r="F1633" t="s">
        <v>143</v>
      </c>
      <c r="G1633">
        <v>74000</v>
      </c>
      <c r="H1633" t="s">
        <v>4180</v>
      </c>
      <c r="I1633">
        <v>18300000</v>
      </c>
      <c r="J1633" t="s">
        <v>7204</v>
      </c>
      <c r="K1633">
        <v>17700000</v>
      </c>
      <c r="L1633">
        <v>19000000</v>
      </c>
      <c r="M1633">
        <v>18</v>
      </c>
      <c r="N1633" t="s">
        <v>4290</v>
      </c>
      <c r="O1633">
        <v>64.400000000000006</v>
      </c>
      <c r="P1633" t="s">
        <v>8207</v>
      </c>
    </row>
    <row r="1634" spans="1:16" x14ac:dyDescent="0.3">
      <c r="A1634" t="s">
        <v>6544</v>
      </c>
      <c r="B1634">
        <v>2023</v>
      </c>
      <c r="C1634" t="s">
        <v>191</v>
      </c>
      <c r="D1634" t="s">
        <v>4211</v>
      </c>
      <c r="E1634" t="s">
        <v>8205</v>
      </c>
      <c r="F1634" t="s">
        <v>43</v>
      </c>
      <c r="G1634">
        <v>98000</v>
      </c>
      <c r="H1634" t="s">
        <v>4180</v>
      </c>
      <c r="I1634">
        <v>17800000</v>
      </c>
      <c r="J1634" t="s">
        <v>7204</v>
      </c>
      <c r="K1634">
        <v>17100000</v>
      </c>
      <c r="L1634">
        <v>18500000</v>
      </c>
      <c r="M1634">
        <v>18</v>
      </c>
      <c r="N1634" t="s">
        <v>4290</v>
      </c>
      <c r="O1634">
        <v>62.6</v>
      </c>
      <c r="P1634" t="s">
        <v>8208</v>
      </c>
    </row>
    <row r="1635" spans="1:16" x14ac:dyDescent="0.3">
      <c r="A1635" t="s">
        <v>6546</v>
      </c>
      <c r="B1635">
        <v>2026</v>
      </c>
      <c r="C1635" t="s">
        <v>166</v>
      </c>
      <c r="D1635" t="s">
        <v>8209</v>
      </c>
      <c r="E1635" t="s">
        <v>5748</v>
      </c>
      <c r="F1635" t="s">
        <v>4172</v>
      </c>
      <c r="G1635">
        <v>189</v>
      </c>
      <c r="H1635" t="s">
        <v>4180</v>
      </c>
      <c r="I1635">
        <v>25600000</v>
      </c>
      <c r="J1635" t="s">
        <v>7204</v>
      </c>
      <c r="K1635">
        <v>24600000</v>
      </c>
      <c r="L1635">
        <v>26500000</v>
      </c>
      <c r="M1635">
        <v>2</v>
      </c>
      <c r="N1635" t="s">
        <v>5139</v>
      </c>
      <c r="O1635">
        <v>86.8</v>
      </c>
      <c r="P1635" t="s">
        <v>8210</v>
      </c>
    </row>
    <row r="1636" spans="1:16" x14ac:dyDescent="0.3">
      <c r="A1636" t="s">
        <v>6545</v>
      </c>
      <c r="B1636">
        <v>2021</v>
      </c>
      <c r="C1636" t="s">
        <v>89</v>
      </c>
      <c r="D1636" t="s">
        <v>4455</v>
      </c>
      <c r="E1636" t="s">
        <v>4631</v>
      </c>
      <c r="F1636" t="s">
        <v>60</v>
      </c>
      <c r="G1636">
        <v>56849</v>
      </c>
      <c r="H1636" t="s">
        <v>4180</v>
      </c>
      <c r="I1636">
        <v>9400000</v>
      </c>
      <c r="J1636" t="s">
        <v>7204</v>
      </c>
      <c r="K1636">
        <v>8900000</v>
      </c>
      <c r="L1636">
        <v>9900000</v>
      </c>
      <c r="M1636">
        <v>15</v>
      </c>
      <c r="N1636" t="s">
        <v>4260</v>
      </c>
      <c r="O1636">
        <v>70.7</v>
      </c>
      <c r="P1636" t="s">
        <v>8211</v>
      </c>
    </row>
    <row r="1637" spans="1:16" x14ac:dyDescent="0.3">
      <c r="A1637" t="s">
        <v>6547</v>
      </c>
      <c r="B1637">
        <v>2021</v>
      </c>
      <c r="C1637" t="s">
        <v>191</v>
      </c>
      <c r="D1637" t="s">
        <v>4211</v>
      </c>
      <c r="E1637" t="s">
        <v>4522</v>
      </c>
      <c r="F1637" t="s">
        <v>161</v>
      </c>
      <c r="G1637">
        <v>118819</v>
      </c>
      <c r="H1637" t="s">
        <v>4180</v>
      </c>
      <c r="I1637">
        <v>14100000</v>
      </c>
      <c r="J1637" t="s">
        <v>7204</v>
      </c>
      <c r="K1637">
        <v>13500000</v>
      </c>
      <c r="L1637">
        <v>14600000</v>
      </c>
      <c r="M1637">
        <v>14</v>
      </c>
      <c r="N1637" t="s">
        <v>4219</v>
      </c>
      <c r="O1637">
        <v>76</v>
      </c>
      <c r="P1637" t="s">
        <v>8212</v>
      </c>
    </row>
    <row r="1638" spans="1:16" x14ac:dyDescent="0.3">
      <c r="A1638" t="s">
        <v>6548</v>
      </c>
      <c r="B1638">
        <v>2024</v>
      </c>
      <c r="C1638" t="s">
        <v>36</v>
      </c>
      <c r="D1638" t="s">
        <v>6179</v>
      </c>
      <c r="E1638" t="s">
        <v>5780</v>
      </c>
      <c r="F1638" t="s">
        <v>143</v>
      </c>
      <c r="G1638">
        <v>67000</v>
      </c>
      <c r="H1638" t="s">
        <v>4180</v>
      </c>
      <c r="I1638">
        <v>10500000</v>
      </c>
      <c r="J1638" t="s">
        <v>7204</v>
      </c>
      <c r="K1638">
        <v>10100000</v>
      </c>
      <c r="L1638">
        <v>10900000</v>
      </c>
      <c r="M1638">
        <v>7</v>
      </c>
      <c r="N1638" t="s">
        <v>4192</v>
      </c>
      <c r="O1638">
        <v>75.099999999999994</v>
      </c>
      <c r="P1638" t="s">
        <v>8213</v>
      </c>
    </row>
    <row r="1639" spans="1:16" x14ac:dyDescent="0.3">
      <c r="A1639" t="s">
        <v>6549</v>
      </c>
      <c r="B1639">
        <v>2025</v>
      </c>
      <c r="C1639" t="s">
        <v>137</v>
      </c>
      <c r="D1639" t="s">
        <v>4202</v>
      </c>
      <c r="E1639" t="s">
        <v>4598</v>
      </c>
      <c r="F1639" t="s">
        <v>4172</v>
      </c>
      <c r="G1639">
        <v>9800</v>
      </c>
      <c r="H1639" t="s">
        <v>4180</v>
      </c>
      <c r="I1639">
        <v>24200000</v>
      </c>
      <c r="J1639" t="s">
        <v>7204</v>
      </c>
      <c r="K1639">
        <v>23200000</v>
      </c>
      <c r="L1639">
        <v>25100000</v>
      </c>
      <c r="M1639">
        <v>22</v>
      </c>
      <c r="N1639" t="s">
        <v>4192</v>
      </c>
      <c r="O1639">
        <v>92.4</v>
      </c>
      <c r="P1639" t="s">
        <v>8214</v>
      </c>
    </row>
    <row r="1640" spans="1:16" x14ac:dyDescent="0.3">
      <c r="A1640" t="s">
        <v>6550</v>
      </c>
      <c r="B1640">
        <v>2022</v>
      </c>
      <c r="C1640" t="s">
        <v>4896</v>
      </c>
      <c r="D1640" t="s">
        <v>4897</v>
      </c>
      <c r="E1640" t="s">
        <v>8215</v>
      </c>
      <c r="F1640" t="s">
        <v>94</v>
      </c>
      <c r="G1640">
        <v>72000</v>
      </c>
      <c r="H1640" t="s">
        <v>4173</v>
      </c>
      <c r="I1640">
        <v>10300000</v>
      </c>
      <c r="J1640" t="s">
        <v>7204</v>
      </c>
      <c r="K1640">
        <v>9900000</v>
      </c>
      <c r="L1640">
        <v>10700000</v>
      </c>
      <c r="M1640">
        <v>6</v>
      </c>
      <c r="N1640" t="s">
        <v>4583</v>
      </c>
      <c r="O1640">
        <v>59.7</v>
      </c>
      <c r="P1640" t="s">
        <v>8216</v>
      </c>
    </row>
    <row r="1641" spans="1:16" x14ac:dyDescent="0.3">
      <c r="A1641" t="s">
        <v>6560</v>
      </c>
      <c r="B1641">
        <v>2026</v>
      </c>
      <c r="C1641" t="s">
        <v>36</v>
      </c>
      <c r="D1641" t="s">
        <v>6179</v>
      </c>
      <c r="E1641" t="s">
        <v>5780</v>
      </c>
      <c r="F1641" t="s">
        <v>4172</v>
      </c>
      <c r="G1641">
        <v>22255</v>
      </c>
      <c r="H1641" t="s">
        <v>4180</v>
      </c>
      <c r="I1641">
        <v>11300000</v>
      </c>
      <c r="J1641" t="s">
        <v>7204</v>
      </c>
      <c r="K1641">
        <v>10900000</v>
      </c>
      <c r="L1641">
        <v>11700000</v>
      </c>
      <c r="M1641" t="s">
        <v>4175</v>
      </c>
      <c r="N1641" t="s">
        <v>4176</v>
      </c>
      <c r="O1641">
        <v>94.2</v>
      </c>
      <c r="P1641" t="s">
        <v>8217</v>
      </c>
    </row>
    <row r="1642" spans="1:16" x14ac:dyDescent="0.3">
      <c r="A1642" t="s">
        <v>6551</v>
      </c>
      <c r="B1642">
        <v>2023</v>
      </c>
      <c r="C1642" t="s">
        <v>250</v>
      </c>
      <c r="D1642" t="s">
        <v>4967</v>
      </c>
      <c r="E1642" t="s">
        <v>8218</v>
      </c>
      <c r="F1642" t="s">
        <v>43</v>
      </c>
      <c r="G1642">
        <v>31700</v>
      </c>
      <c r="H1642" t="s">
        <v>4180</v>
      </c>
      <c r="I1642">
        <v>21100000</v>
      </c>
      <c r="J1642" t="s">
        <v>7204</v>
      </c>
      <c r="K1642">
        <v>20300000</v>
      </c>
      <c r="L1642">
        <v>21800000</v>
      </c>
      <c r="M1642">
        <v>6</v>
      </c>
      <c r="N1642" t="s">
        <v>4272</v>
      </c>
      <c r="O1642">
        <v>86.9</v>
      </c>
      <c r="P1642" t="s">
        <v>8219</v>
      </c>
    </row>
    <row r="1643" spans="1:16" x14ac:dyDescent="0.3">
      <c r="A1643" t="s">
        <v>6552</v>
      </c>
      <c r="B1643">
        <v>2022</v>
      </c>
      <c r="C1643" t="s">
        <v>250</v>
      </c>
      <c r="D1643" t="s">
        <v>5784</v>
      </c>
      <c r="E1643" t="s">
        <v>8220</v>
      </c>
      <c r="F1643" t="s">
        <v>43</v>
      </c>
      <c r="G1643">
        <v>98000</v>
      </c>
      <c r="H1643" t="s">
        <v>4180</v>
      </c>
      <c r="I1643">
        <v>16400000</v>
      </c>
      <c r="J1643" t="s">
        <v>7204</v>
      </c>
      <c r="K1643">
        <v>15700000</v>
      </c>
      <c r="L1643">
        <v>17200000</v>
      </c>
      <c r="M1643">
        <v>4</v>
      </c>
      <c r="N1643" t="s">
        <v>4275</v>
      </c>
      <c r="O1643">
        <v>69.5</v>
      </c>
      <c r="P1643" t="s">
        <v>8221</v>
      </c>
    </row>
    <row r="1644" spans="1:16" x14ac:dyDescent="0.3">
      <c r="A1644" t="s">
        <v>6553</v>
      </c>
      <c r="B1644">
        <v>2023</v>
      </c>
      <c r="C1644" t="s">
        <v>50</v>
      </c>
      <c r="D1644">
        <v>560</v>
      </c>
      <c r="E1644" t="s">
        <v>4582</v>
      </c>
      <c r="F1644" t="s">
        <v>43</v>
      </c>
      <c r="G1644">
        <v>75442</v>
      </c>
      <c r="H1644" t="s">
        <v>4180</v>
      </c>
      <c r="I1644">
        <v>8900000</v>
      </c>
      <c r="J1644" t="s">
        <v>7204</v>
      </c>
      <c r="K1644">
        <v>8500000</v>
      </c>
      <c r="L1644">
        <v>9200000</v>
      </c>
      <c r="M1644">
        <v>25</v>
      </c>
      <c r="N1644" t="s">
        <v>4552</v>
      </c>
      <c r="O1644">
        <v>71.8</v>
      </c>
      <c r="P1644" t="s">
        <v>8222</v>
      </c>
    </row>
    <row r="1645" spans="1:16" x14ac:dyDescent="0.3">
      <c r="A1645" t="s">
        <v>6554</v>
      </c>
      <c r="B1645">
        <v>2023</v>
      </c>
      <c r="C1645" t="s">
        <v>4184</v>
      </c>
      <c r="D1645" t="s">
        <v>4365</v>
      </c>
      <c r="E1645" t="s">
        <v>5917</v>
      </c>
      <c r="F1645" t="s">
        <v>43</v>
      </c>
      <c r="G1645">
        <v>40485</v>
      </c>
      <c r="H1645" t="s">
        <v>4173</v>
      </c>
      <c r="I1645">
        <v>8600000</v>
      </c>
      <c r="J1645" t="s">
        <v>7204</v>
      </c>
      <c r="K1645">
        <v>8300000</v>
      </c>
      <c r="L1645">
        <v>8900000</v>
      </c>
      <c r="M1645">
        <v>12</v>
      </c>
      <c r="N1645" t="s">
        <v>4552</v>
      </c>
      <c r="O1645">
        <v>86.1</v>
      </c>
      <c r="P1645" t="s">
        <v>8223</v>
      </c>
    </row>
    <row r="1646" spans="1:16" x14ac:dyDescent="0.3">
      <c r="A1646" t="s">
        <v>6555</v>
      </c>
      <c r="B1646">
        <v>2025</v>
      </c>
      <c r="C1646" t="s">
        <v>41</v>
      </c>
      <c r="D1646" t="s">
        <v>8224</v>
      </c>
      <c r="E1646" t="s">
        <v>8225</v>
      </c>
      <c r="F1646" t="s">
        <v>4172</v>
      </c>
      <c r="G1646">
        <v>12507</v>
      </c>
      <c r="H1646" t="s">
        <v>4173</v>
      </c>
      <c r="I1646">
        <v>17500000</v>
      </c>
      <c r="J1646" t="s">
        <v>7204</v>
      </c>
      <c r="K1646">
        <v>16900000</v>
      </c>
      <c r="L1646">
        <v>18100000</v>
      </c>
      <c r="M1646" t="s">
        <v>4175</v>
      </c>
      <c r="N1646" t="s">
        <v>4649</v>
      </c>
      <c r="O1646">
        <v>77.400000000000006</v>
      </c>
      <c r="P1646" t="s">
        <v>8226</v>
      </c>
    </row>
    <row r="1647" spans="1:16" x14ac:dyDescent="0.3">
      <c r="A1647" t="s">
        <v>4172</v>
      </c>
      <c r="B1647">
        <v>2026</v>
      </c>
      <c r="C1647" t="s">
        <v>7206</v>
      </c>
      <c r="D1647" t="s">
        <v>7207</v>
      </c>
      <c r="E1647" t="s">
        <v>7208</v>
      </c>
      <c r="F1647" t="s">
        <v>4172</v>
      </c>
      <c r="G1647">
        <v>813</v>
      </c>
      <c r="H1647" t="s">
        <v>4173</v>
      </c>
      <c r="I1647">
        <v>16000000</v>
      </c>
      <c r="J1647" t="s">
        <v>7204</v>
      </c>
      <c r="K1647">
        <v>15500000</v>
      </c>
      <c r="L1647">
        <v>16500000</v>
      </c>
      <c r="M1647" t="s">
        <v>4175</v>
      </c>
      <c r="N1647" t="s">
        <v>4417</v>
      </c>
      <c r="O1647">
        <v>95</v>
      </c>
      <c r="P1647" t="s">
        <v>8227</v>
      </c>
    </row>
    <row r="1648" spans="1:16" x14ac:dyDescent="0.3">
      <c r="A1648" t="s">
        <v>6556</v>
      </c>
      <c r="B1648">
        <v>2024</v>
      </c>
      <c r="C1648" t="s">
        <v>131</v>
      </c>
      <c r="D1648" t="s">
        <v>8228</v>
      </c>
      <c r="E1648" t="s">
        <v>8229</v>
      </c>
      <c r="F1648" t="s">
        <v>43</v>
      </c>
      <c r="G1648">
        <v>36012</v>
      </c>
      <c r="H1648" t="s">
        <v>4180</v>
      </c>
      <c r="I1648">
        <v>31200000</v>
      </c>
      <c r="J1648" t="s">
        <v>7204</v>
      </c>
      <c r="K1648">
        <v>30000000</v>
      </c>
      <c r="L1648">
        <v>32400000</v>
      </c>
      <c r="M1648" t="s">
        <v>4175</v>
      </c>
      <c r="N1648" t="s">
        <v>4272</v>
      </c>
      <c r="O1648">
        <v>78</v>
      </c>
      <c r="P1648" t="s">
        <v>8230</v>
      </c>
    </row>
    <row r="1649" spans="1:16" x14ac:dyDescent="0.3">
      <c r="A1649" t="s">
        <v>6557</v>
      </c>
      <c r="B1649">
        <v>2023</v>
      </c>
      <c r="C1649" t="s">
        <v>137</v>
      </c>
      <c r="D1649" t="s">
        <v>4194</v>
      </c>
      <c r="E1649" t="s">
        <v>8231</v>
      </c>
      <c r="F1649" t="s">
        <v>43</v>
      </c>
      <c r="G1649">
        <v>67053</v>
      </c>
      <c r="H1649" t="s">
        <v>4180</v>
      </c>
      <c r="I1649">
        <v>16200000</v>
      </c>
      <c r="J1649" t="s">
        <v>7204</v>
      </c>
      <c r="K1649">
        <v>15600000</v>
      </c>
      <c r="L1649">
        <v>16800000</v>
      </c>
      <c r="M1649">
        <v>9</v>
      </c>
      <c r="N1649" t="s">
        <v>4382</v>
      </c>
      <c r="O1649">
        <v>60.3</v>
      </c>
      <c r="P1649" t="s">
        <v>8232</v>
      </c>
    </row>
    <row r="1650" spans="1:16" x14ac:dyDescent="0.3">
      <c r="A1650" t="s">
        <v>6558</v>
      </c>
      <c r="B1650">
        <v>2024</v>
      </c>
      <c r="C1650" t="s">
        <v>92</v>
      </c>
      <c r="D1650" t="s">
        <v>5677</v>
      </c>
      <c r="E1650" t="s">
        <v>8233</v>
      </c>
      <c r="F1650" t="s">
        <v>43</v>
      </c>
      <c r="G1650">
        <v>34000</v>
      </c>
      <c r="H1650" t="s">
        <v>4180</v>
      </c>
      <c r="I1650">
        <v>9600000</v>
      </c>
      <c r="J1650" t="s">
        <v>7204</v>
      </c>
      <c r="K1650">
        <v>9300000</v>
      </c>
      <c r="L1650">
        <v>10000000</v>
      </c>
      <c r="M1650">
        <v>3</v>
      </c>
      <c r="N1650" t="s">
        <v>4248</v>
      </c>
      <c r="O1650">
        <v>81.400000000000006</v>
      </c>
      <c r="P1650" t="s">
        <v>8234</v>
      </c>
    </row>
    <row r="1651" spans="1:16" x14ac:dyDescent="0.3">
      <c r="A1651" t="s">
        <v>6559</v>
      </c>
      <c r="B1651">
        <v>2023</v>
      </c>
      <c r="C1651" t="s">
        <v>36</v>
      </c>
      <c r="D1651" t="s">
        <v>4400</v>
      </c>
      <c r="E1651" t="s">
        <v>4401</v>
      </c>
      <c r="F1651" t="s">
        <v>60</v>
      </c>
      <c r="G1651">
        <v>23842</v>
      </c>
      <c r="H1651" t="s">
        <v>4173</v>
      </c>
      <c r="I1651">
        <v>8200000</v>
      </c>
      <c r="J1651" t="s">
        <v>7204</v>
      </c>
      <c r="K1651">
        <v>7880000</v>
      </c>
      <c r="L1651">
        <v>8400000</v>
      </c>
      <c r="M1651">
        <v>24</v>
      </c>
      <c r="N1651" t="s">
        <v>4649</v>
      </c>
      <c r="O1651">
        <v>74.599999999999994</v>
      </c>
      <c r="P1651" t="s">
        <v>8235</v>
      </c>
    </row>
    <row r="1652" spans="1:16" x14ac:dyDescent="0.3">
      <c r="A1652" t="s">
        <v>6562</v>
      </c>
      <c r="B1652">
        <v>2022</v>
      </c>
      <c r="C1652" t="s">
        <v>108</v>
      </c>
      <c r="D1652" t="s">
        <v>4477</v>
      </c>
      <c r="E1652" t="s">
        <v>5027</v>
      </c>
      <c r="F1652" t="s">
        <v>60</v>
      </c>
      <c r="G1652">
        <v>26300</v>
      </c>
      <c r="H1652" t="s">
        <v>4180</v>
      </c>
      <c r="I1652">
        <v>10100000</v>
      </c>
      <c r="J1652" t="s">
        <v>7204</v>
      </c>
      <c r="K1652">
        <v>9800000</v>
      </c>
      <c r="L1652">
        <v>10400000</v>
      </c>
      <c r="M1652">
        <v>12</v>
      </c>
      <c r="N1652" t="s">
        <v>4219</v>
      </c>
      <c r="O1652">
        <v>78.400000000000006</v>
      </c>
      <c r="P1652" t="s">
        <v>8236</v>
      </c>
    </row>
    <row r="1653" spans="1:16" x14ac:dyDescent="0.3">
      <c r="A1653" t="s">
        <v>6563</v>
      </c>
      <c r="B1653">
        <v>2022</v>
      </c>
      <c r="C1653" t="s">
        <v>85</v>
      </c>
      <c r="D1653" t="s">
        <v>4542</v>
      </c>
      <c r="E1653" t="s">
        <v>4543</v>
      </c>
      <c r="F1653" t="s">
        <v>143</v>
      </c>
      <c r="G1653">
        <v>90788</v>
      </c>
      <c r="H1653" t="s">
        <v>4180</v>
      </c>
      <c r="I1653">
        <v>8700000</v>
      </c>
      <c r="J1653" t="s">
        <v>7204</v>
      </c>
      <c r="K1653">
        <v>8100000</v>
      </c>
      <c r="L1653">
        <v>9300000</v>
      </c>
      <c r="M1653">
        <v>4</v>
      </c>
      <c r="N1653" t="s">
        <v>4402</v>
      </c>
      <c r="O1653">
        <v>64.5</v>
      </c>
      <c r="P1653" t="s">
        <v>8237</v>
      </c>
    </row>
    <row r="1654" spans="1:16" x14ac:dyDescent="0.3">
      <c r="A1654" t="s">
        <v>5209</v>
      </c>
      <c r="B1654">
        <v>2021</v>
      </c>
      <c r="C1654" t="s">
        <v>4184</v>
      </c>
      <c r="D1654" t="s">
        <v>4952</v>
      </c>
      <c r="E1654" t="s">
        <v>5210</v>
      </c>
      <c r="F1654" t="s">
        <v>143</v>
      </c>
      <c r="G1654">
        <v>98000</v>
      </c>
      <c r="H1654" t="s">
        <v>4180</v>
      </c>
      <c r="I1654">
        <v>12300000</v>
      </c>
      <c r="J1654" t="s">
        <v>7204</v>
      </c>
      <c r="K1654">
        <v>11800000</v>
      </c>
      <c r="L1654">
        <v>12800000</v>
      </c>
      <c r="M1654">
        <v>35</v>
      </c>
      <c r="N1654" t="s">
        <v>4382</v>
      </c>
      <c r="O1654">
        <v>84.3</v>
      </c>
      <c r="P1654" t="s">
        <v>8238</v>
      </c>
    </row>
    <row r="1655" spans="1:16" x14ac:dyDescent="0.3">
      <c r="A1655" t="s">
        <v>8514</v>
      </c>
      <c r="B1655">
        <v>2025</v>
      </c>
      <c r="C1655" t="s">
        <v>230</v>
      </c>
      <c r="D1655" t="s">
        <v>8515</v>
      </c>
      <c r="E1655" t="s">
        <v>8516</v>
      </c>
      <c r="F1655" t="s">
        <v>4172</v>
      </c>
      <c r="G1655">
        <v>40000</v>
      </c>
      <c r="H1655" t="s">
        <v>4180</v>
      </c>
      <c r="I1655">
        <v>14800000</v>
      </c>
      <c r="J1655" t="s">
        <v>7204</v>
      </c>
      <c r="K1655">
        <v>14200000</v>
      </c>
      <c r="L1655">
        <v>15300000</v>
      </c>
      <c r="M1655">
        <v>5</v>
      </c>
      <c r="N1655" t="s">
        <v>4219</v>
      </c>
      <c r="O1655">
        <v>77.8</v>
      </c>
      <c r="P1655" t="s">
        <v>8517</v>
      </c>
    </row>
    <row r="1656" spans="1:16" x14ac:dyDescent="0.3">
      <c r="A1656" t="s">
        <v>5317</v>
      </c>
      <c r="B1656">
        <v>2024</v>
      </c>
      <c r="C1656" t="s">
        <v>62</v>
      </c>
      <c r="D1656" t="s">
        <v>4232</v>
      </c>
      <c r="E1656" t="s">
        <v>8518</v>
      </c>
      <c r="F1656" t="s">
        <v>143</v>
      </c>
      <c r="G1656">
        <v>11000</v>
      </c>
      <c r="H1656" t="s">
        <v>4180</v>
      </c>
      <c r="I1656">
        <v>13300000</v>
      </c>
      <c r="J1656" t="s">
        <v>7204</v>
      </c>
      <c r="K1656">
        <v>12700000</v>
      </c>
      <c r="L1656">
        <v>13900000</v>
      </c>
      <c r="M1656">
        <v>7</v>
      </c>
      <c r="N1656" t="s">
        <v>4192</v>
      </c>
      <c r="O1656">
        <v>73.099999999999994</v>
      </c>
      <c r="P1656" t="s">
        <v>8519</v>
      </c>
    </row>
    <row r="1657" spans="1:16" x14ac:dyDescent="0.3">
      <c r="A1657" t="s">
        <v>8520</v>
      </c>
      <c r="B1657">
        <v>2025</v>
      </c>
      <c r="C1657" t="s">
        <v>62</v>
      </c>
      <c r="D1657" t="s">
        <v>4390</v>
      </c>
      <c r="E1657" t="s">
        <v>4682</v>
      </c>
      <c r="F1657" t="s">
        <v>4172</v>
      </c>
      <c r="G1657">
        <v>9000</v>
      </c>
      <c r="H1657" t="s">
        <v>4180</v>
      </c>
      <c r="I1657">
        <v>23600000</v>
      </c>
      <c r="J1657" t="s">
        <v>7204</v>
      </c>
      <c r="K1657">
        <v>22800000</v>
      </c>
      <c r="L1657">
        <v>24500000</v>
      </c>
      <c r="M1657">
        <v>6</v>
      </c>
      <c r="N1657" t="s">
        <v>4627</v>
      </c>
      <c r="O1657">
        <v>85.3</v>
      </c>
      <c r="P1657" t="s">
        <v>8521</v>
      </c>
    </row>
    <row r="1658" spans="1:16" x14ac:dyDescent="0.3">
      <c r="A1658" t="s">
        <v>8522</v>
      </c>
      <c r="B1658">
        <v>2024</v>
      </c>
      <c r="C1658" t="s">
        <v>62</v>
      </c>
      <c r="D1658" t="s">
        <v>4250</v>
      </c>
      <c r="E1658" t="s">
        <v>8523</v>
      </c>
      <c r="F1658" t="s">
        <v>94</v>
      </c>
      <c r="G1658">
        <v>50000</v>
      </c>
      <c r="H1658" t="s">
        <v>4180</v>
      </c>
      <c r="I1658">
        <v>19300000</v>
      </c>
      <c r="J1658" t="s">
        <v>7204</v>
      </c>
      <c r="K1658">
        <v>18400000</v>
      </c>
      <c r="L1658">
        <v>20100000</v>
      </c>
      <c r="M1658">
        <v>20</v>
      </c>
      <c r="N1658" t="s">
        <v>4252</v>
      </c>
      <c r="O1658">
        <v>59.4</v>
      </c>
      <c r="P1658" t="s">
        <v>8524</v>
      </c>
    </row>
    <row r="1659" spans="1:16" x14ac:dyDescent="0.3">
      <c r="A1659" t="s">
        <v>8525</v>
      </c>
      <c r="B1659">
        <v>2026</v>
      </c>
      <c r="C1659" t="s">
        <v>230</v>
      </c>
      <c r="D1659" t="s">
        <v>4555</v>
      </c>
      <c r="E1659" t="s">
        <v>8526</v>
      </c>
      <c r="F1659" t="s">
        <v>4172</v>
      </c>
      <c r="G1659">
        <v>3000</v>
      </c>
      <c r="H1659" t="s">
        <v>4180</v>
      </c>
      <c r="I1659">
        <v>20500000</v>
      </c>
      <c r="J1659" t="s">
        <v>7204</v>
      </c>
      <c r="K1659">
        <v>19800000</v>
      </c>
      <c r="L1659">
        <v>21200000</v>
      </c>
      <c r="M1659" t="s">
        <v>4175</v>
      </c>
      <c r="N1659" t="s">
        <v>4290</v>
      </c>
      <c r="O1659">
        <v>95</v>
      </c>
      <c r="P1659" t="s">
        <v>8527</v>
      </c>
    </row>
    <row r="1660" spans="1:16" x14ac:dyDescent="0.3">
      <c r="A1660" t="s">
        <v>8528</v>
      </c>
      <c r="B1660">
        <v>2026</v>
      </c>
      <c r="C1660" t="s">
        <v>62</v>
      </c>
      <c r="D1660" t="s">
        <v>4390</v>
      </c>
      <c r="E1660" t="s">
        <v>4682</v>
      </c>
      <c r="F1660" t="s">
        <v>4172</v>
      </c>
      <c r="G1660">
        <v>12000</v>
      </c>
      <c r="H1660" t="s">
        <v>4180</v>
      </c>
      <c r="I1660">
        <v>24000000</v>
      </c>
      <c r="J1660" t="s">
        <v>7204</v>
      </c>
      <c r="K1660">
        <v>23200000</v>
      </c>
      <c r="L1660">
        <v>24800000</v>
      </c>
      <c r="M1660">
        <v>2</v>
      </c>
      <c r="N1660" t="s">
        <v>4439</v>
      </c>
      <c r="O1660">
        <v>95</v>
      </c>
      <c r="P1660" t="s">
        <v>8529</v>
      </c>
    </row>
    <row r="1661" spans="1:16" x14ac:dyDescent="0.3">
      <c r="A1661" t="s">
        <v>362</v>
      </c>
      <c r="B1661">
        <v>2025</v>
      </c>
      <c r="C1661" t="s">
        <v>62</v>
      </c>
      <c r="D1661">
        <v>3008</v>
      </c>
      <c r="E1661" t="s">
        <v>4346</v>
      </c>
      <c r="F1661" t="s">
        <v>43</v>
      </c>
      <c r="G1661">
        <v>10000</v>
      </c>
      <c r="H1661" t="s">
        <v>4180</v>
      </c>
      <c r="I1661">
        <v>22500000</v>
      </c>
      <c r="J1661" t="s">
        <v>7204</v>
      </c>
      <c r="K1661">
        <v>21800000</v>
      </c>
      <c r="L1661">
        <v>23300000</v>
      </c>
      <c r="M1661">
        <v>4</v>
      </c>
      <c r="N1661" t="s">
        <v>4280</v>
      </c>
      <c r="O1661">
        <v>81.599999999999994</v>
      </c>
      <c r="P1661" t="s">
        <v>8530</v>
      </c>
    </row>
    <row r="1662" spans="1:16" x14ac:dyDescent="0.3">
      <c r="A1662" t="s">
        <v>8531</v>
      </c>
      <c r="B1662">
        <v>2025</v>
      </c>
      <c r="C1662" t="s">
        <v>62</v>
      </c>
      <c r="D1662" t="s">
        <v>4198</v>
      </c>
      <c r="E1662" t="s">
        <v>8532</v>
      </c>
      <c r="F1662" t="s">
        <v>4172</v>
      </c>
      <c r="G1662">
        <v>15000</v>
      </c>
      <c r="H1662" t="s">
        <v>4180</v>
      </c>
      <c r="I1662">
        <v>17200000</v>
      </c>
      <c r="J1662" t="s">
        <v>7204</v>
      </c>
      <c r="K1662">
        <v>16500000</v>
      </c>
      <c r="L1662">
        <v>17900000</v>
      </c>
      <c r="M1662">
        <v>6</v>
      </c>
      <c r="N1662" t="s">
        <v>4388</v>
      </c>
      <c r="O1662">
        <v>72.900000000000006</v>
      </c>
      <c r="P1662" t="s">
        <v>8533</v>
      </c>
    </row>
    <row r="1663" spans="1:16" x14ac:dyDescent="0.3">
      <c r="A1663" t="s">
        <v>5321</v>
      </c>
      <c r="B1663">
        <v>2025</v>
      </c>
      <c r="C1663" t="s">
        <v>230</v>
      </c>
      <c r="D1663" t="s">
        <v>7797</v>
      </c>
      <c r="E1663" t="s">
        <v>8534</v>
      </c>
      <c r="F1663" t="s">
        <v>4172</v>
      </c>
      <c r="G1663">
        <v>4000</v>
      </c>
      <c r="H1663" t="s">
        <v>4180</v>
      </c>
      <c r="I1663">
        <v>12400000</v>
      </c>
      <c r="J1663" t="s">
        <v>7204</v>
      </c>
      <c r="K1663">
        <v>12000000</v>
      </c>
      <c r="L1663">
        <v>12900000</v>
      </c>
      <c r="M1663">
        <v>6</v>
      </c>
      <c r="N1663" t="s">
        <v>4272</v>
      </c>
      <c r="O1663">
        <v>89.9</v>
      </c>
      <c r="P1663" t="s">
        <v>8535</v>
      </c>
    </row>
    <row r="1664" spans="1:16" x14ac:dyDescent="0.3">
      <c r="A1664" t="s">
        <v>7213</v>
      </c>
      <c r="B1664">
        <v>2016</v>
      </c>
      <c r="C1664" t="s">
        <v>92</v>
      </c>
      <c r="D1664" t="s">
        <v>7214</v>
      </c>
      <c r="E1664" t="s">
        <v>7215</v>
      </c>
      <c r="F1664" t="s">
        <v>43</v>
      </c>
      <c r="G1664">
        <v>102000</v>
      </c>
      <c r="H1664" t="s">
        <v>4173</v>
      </c>
      <c r="I1664">
        <v>7100000</v>
      </c>
      <c r="J1664" t="s">
        <v>7216</v>
      </c>
      <c r="K1664">
        <v>6850000</v>
      </c>
      <c r="L1664">
        <v>7340000</v>
      </c>
      <c r="M1664">
        <v>7</v>
      </c>
      <c r="N1664" t="s">
        <v>4263</v>
      </c>
      <c r="O1664">
        <v>63.7</v>
      </c>
      <c r="P1664" t="s">
        <v>7217</v>
      </c>
    </row>
    <row r="1665" spans="1:16" x14ac:dyDescent="0.3">
      <c r="A1665" t="s">
        <v>7218</v>
      </c>
      <c r="B1665">
        <v>2022</v>
      </c>
      <c r="C1665" t="s">
        <v>4031</v>
      </c>
      <c r="D1665" t="s">
        <v>4970</v>
      </c>
      <c r="E1665" t="s">
        <v>7219</v>
      </c>
      <c r="F1665" t="s">
        <v>173</v>
      </c>
      <c r="G1665">
        <v>47000</v>
      </c>
      <c r="H1665" t="s">
        <v>4180</v>
      </c>
      <c r="I1665">
        <v>15200000</v>
      </c>
      <c r="J1665" t="s">
        <v>7216</v>
      </c>
      <c r="K1665">
        <v>14600000</v>
      </c>
      <c r="L1665">
        <v>15700000</v>
      </c>
      <c r="M1665">
        <v>8</v>
      </c>
      <c r="N1665" t="s">
        <v>4192</v>
      </c>
      <c r="O1665">
        <v>71.400000000000006</v>
      </c>
      <c r="P1665" t="s">
        <v>7220</v>
      </c>
    </row>
    <row r="1666" spans="1:16" x14ac:dyDescent="0.3">
      <c r="A1666" t="s">
        <v>7221</v>
      </c>
      <c r="B1666">
        <v>2019</v>
      </c>
      <c r="C1666" t="s">
        <v>4184</v>
      </c>
      <c r="D1666" t="s">
        <v>5169</v>
      </c>
      <c r="E1666" t="s">
        <v>7222</v>
      </c>
      <c r="F1666" t="s">
        <v>60</v>
      </c>
      <c r="G1666">
        <v>70000</v>
      </c>
      <c r="H1666" t="s">
        <v>4180</v>
      </c>
      <c r="I1666">
        <v>8900000</v>
      </c>
      <c r="J1666" t="s">
        <v>7216</v>
      </c>
      <c r="K1666">
        <v>8600000</v>
      </c>
      <c r="L1666">
        <v>9200000</v>
      </c>
      <c r="M1666">
        <v>20</v>
      </c>
      <c r="N1666" t="s">
        <v>4439</v>
      </c>
      <c r="O1666">
        <v>95</v>
      </c>
      <c r="P1666" t="s">
        <v>7223</v>
      </c>
    </row>
    <row r="1667" spans="1:16" x14ac:dyDescent="0.3">
      <c r="A1667" t="s">
        <v>6564</v>
      </c>
      <c r="B1667">
        <v>2025</v>
      </c>
      <c r="C1667" t="s">
        <v>166</v>
      </c>
      <c r="D1667" t="s">
        <v>5777</v>
      </c>
      <c r="E1667" t="s">
        <v>6201</v>
      </c>
      <c r="F1667" t="s">
        <v>143</v>
      </c>
      <c r="G1667">
        <v>14300</v>
      </c>
      <c r="H1667" t="s">
        <v>4180</v>
      </c>
      <c r="I1667">
        <v>13300000</v>
      </c>
      <c r="J1667" t="s">
        <v>7216</v>
      </c>
      <c r="K1667">
        <v>12900000</v>
      </c>
      <c r="L1667">
        <v>13800000</v>
      </c>
      <c r="M1667">
        <v>25</v>
      </c>
      <c r="N1667" t="s">
        <v>4219</v>
      </c>
      <c r="O1667">
        <v>88.7</v>
      </c>
      <c r="P1667" t="s">
        <v>8239</v>
      </c>
    </row>
    <row r="1668" spans="1:16" x14ac:dyDescent="0.3">
      <c r="A1668" t="s">
        <v>6565</v>
      </c>
      <c r="B1668">
        <v>2025</v>
      </c>
      <c r="C1668" t="s">
        <v>50</v>
      </c>
      <c r="D1668">
        <v>500</v>
      </c>
      <c r="E1668" t="s">
        <v>4619</v>
      </c>
      <c r="F1668" t="s">
        <v>4172</v>
      </c>
      <c r="G1668">
        <v>20000</v>
      </c>
      <c r="H1668" t="s">
        <v>4180</v>
      </c>
      <c r="I1668">
        <v>10000000</v>
      </c>
      <c r="J1668" t="s">
        <v>7216</v>
      </c>
      <c r="K1668">
        <v>9700000</v>
      </c>
      <c r="L1668">
        <v>10400000</v>
      </c>
      <c r="M1668">
        <v>2</v>
      </c>
      <c r="N1668" t="s">
        <v>5711</v>
      </c>
      <c r="O1668">
        <v>89.4</v>
      </c>
      <c r="P1668" t="s">
        <v>8240</v>
      </c>
    </row>
    <row r="1669" spans="1:16" x14ac:dyDescent="0.3">
      <c r="A1669" t="s">
        <v>1738</v>
      </c>
      <c r="B1669">
        <v>2020</v>
      </c>
      <c r="C1669" t="s">
        <v>62</v>
      </c>
      <c r="D1669">
        <v>5008</v>
      </c>
      <c r="E1669" t="s">
        <v>5163</v>
      </c>
      <c r="F1669" t="s">
        <v>43</v>
      </c>
      <c r="G1669">
        <v>107000</v>
      </c>
      <c r="H1669" t="s">
        <v>4180</v>
      </c>
      <c r="I1669">
        <v>16800000</v>
      </c>
      <c r="J1669" t="s">
        <v>7216</v>
      </c>
      <c r="K1669">
        <v>16200000</v>
      </c>
      <c r="L1669">
        <v>17400000</v>
      </c>
      <c r="M1669">
        <v>2</v>
      </c>
      <c r="N1669" t="s">
        <v>4425</v>
      </c>
      <c r="O1669">
        <v>66.400000000000006</v>
      </c>
      <c r="P1669" t="s">
        <v>8241</v>
      </c>
    </row>
    <row r="1670" spans="1:16" x14ac:dyDescent="0.3">
      <c r="A1670" t="s">
        <v>6566</v>
      </c>
      <c r="B1670">
        <v>2022</v>
      </c>
      <c r="C1670" t="s">
        <v>137</v>
      </c>
      <c r="D1670" t="s">
        <v>4692</v>
      </c>
      <c r="E1670" t="s">
        <v>8242</v>
      </c>
      <c r="F1670" t="s">
        <v>143</v>
      </c>
      <c r="G1670">
        <v>45000</v>
      </c>
      <c r="H1670" t="s">
        <v>4180</v>
      </c>
      <c r="I1670">
        <v>12700000</v>
      </c>
      <c r="J1670" t="s">
        <v>7216</v>
      </c>
      <c r="K1670">
        <v>12200000</v>
      </c>
      <c r="L1670">
        <v>13200000</v>
      </c>
      <c r="M1670">
        <v>2</v>
      </c>
      <c r="N1670" t="s">
        <v>4213</v>
      </c>
      <c r="O1670">
        <v>70.099999999999994</v>
      </c>
      <c r="P1670" t="s">
        <v>8243</v>
      </c>
    </row>
    <row r="1671" spans="1:16" x14ac:dyDescent="0.3">
      <c r="A1671" t="s">
        <v>6567</v>
      </c>
      <c r="B1671">
        <v>2022</v>
      </c>
      <c r="C1671" t="s">
        <v>36</v>
      </c>
      <c r="D1671" t="s">
        <v>4427</v>
      </c>
      <c r="E1671" t="s">
        <v>4507</v>
      </c>
      <c r="F1671" t="s">
        <v>143</v>
      </c>
      <c r="G1671">
        <v>59570</v>
      </c>
      <c r="H1671" t="s">
        <v>4180</v>
      </c>
      <c r="I1671">
        <v>7050000</v>
      </c>
      <c r="J1671" t="s">
        <v>7216</v>
      </c>
      <c r="K1671">
        <v>6790000</v>
      </c>
      <c r="L1671">
        <v>7320000</v>
      </c>
      <c r="M1671">
        <v>61</v>
      </c>
      <c r="N1671" t="s">
        <v>4583</v>
      </c>
      <c r="O1671">
        <v>78.400000000000006</v>
      </c>
      <c r="P1671" t="s">
        <v>8244</v>
      </c>
    </row>
    <row r="1672" spans="1:16" x14ac:dyDescent="0.3">
      <c r="A1672" t="s">
        <v>6568</v>
      </c>
      <c r="B1672">
        <v>2022</v>
      </c>
      <c r="C1672" t="s">
        <v>24</v>
      </c>
      <c r="D1672" t="s">
        <v>4190</v>
      </c>
      <c r="E1672" t="s">
        <v>4191</v>
      </c>
      <c r="F1672" t="s">
        <v>173</v>
      </c>
      <c r="G1672">
        <v>34455</v>
      </c>
      <c r="H1672" t="s">
        <v>4180</v>
      </c>
      <c r="I1672">
        <v>12600000</v>
      </c>
      <c r="J1672" t="s">
        <v>7216</v>
      </c>
      <c r="K1672">
        <v>12100000</v>
      </c>
      <c r="L1672">
        <v>13000000</v>
      </c>
      <c r="M1672">
        <v>31</v>
      </c>
      <c r="N1672" t="s">
        <v>4290</v>
      </c>
      <c r="O1672">
        <v>50.8</v>
      </c>
      <c r="P1672" t="s">
        <v>8245</v>
      </c>
    </row>
    <row r="1673" spans="1:16" x14ac:dyDescent="0.3">
      <c r="A1673" t="s">
        <v>6569</v>
      </c>
      <c r="B1673">
        <v>2024</v>
      </c>
      <c r="C1673" t="s">
        <v>4641</v>
      </c>
      <c r="D1673" t="s">
        <v>5094</v>
      </c>
      <c r="E1673" t="s">
        <v>4428</v>
      </c>
      <c r="F1673" t="s">
        <v>43</v>
      </c>
      <c r="G1673">
        <v>18000</v>
      </c>
      <c r="H1673" t="s">
        <v>4180</v>
      </c>
      <c r="I1673">
        <v>12700000</v>
      </c>
      <c r="J1673" t="s">
        <v>7216</v>
      </c>
      <c r="K1673">
        <v>12000000</v>
      </c>
      <c r="L1673">
        <v>13500000</v>
      </c>
      <c r="M1673">
        <v>10</v>
      </c>
      <c r="N1673" t="s">
        <v>4583</v>
      </c>
      <c r="O1673">
        <v>90.1</v>
      </c>
      <c r="P1673" t="s">
        <v>8246</v>
      </c>
    </row>
    <row r="1674" spans="1:16" x14ac:dyDescent="0.3">
      <c r="A1674" t="s">
        <v>6570</v>
      </c>
      <c r="B1674">
        <v>2018</v>
      </c>
      <c r="C1674" t="s">
        <v>4184</v>
      </c>
      <c r="D1674" t="s">
        <v>6163</v>
      </c>
      <c r="E1674" t="s">
        <v>8247</v>
      </c>
      <c r="F1674" t="s">
        <v>143</v>
      </c>
      <c r="G1674">
        <v>102410</v>
      </c>
      <c r="H1674" t="s">
        <v>4180</v>
      </c>
      <c r="I1674">
        <v>7710000</v>
      </c>
      <c r="J1674" t="s">
        <v>7216</v>
      </c>
      <c r="K1674">
        <v>7200000</v>
      </c>
      <c r="L1674">
        <v>8200000</v>
      </c>
      <c r="M1674">
        <v>9</v>
      </c>
      <c r="N1674" t="s">
        <v>4290</v>
      </c>
      <c r="O1674">
        <v>77.2</v>
      </c>
      <c r="P1674" t="s">
        <v>8248</v>
      </c>
    </row>
    <row r="1675" spans="1:16" x14ac:dyDescent="0.3">
      <c r="A1675" t="s">
        <v>6571</v>
      </c>
      <c r="B1675">
        <v>2021</v>
      </c>
      <c r="C1675" t="s">
        <v>191</v>
      </c>
      <c r="D1675" t="s">
        <v>4211</v>
      </c>
      <c r="E1675" t="s">
        <v>4212</v>
      </c>
      <c r="F1675" t="s">
        <v>143</v>
      </c>
      <c r="G1675">
        <v>24780</v>
      </c>
      <c r="H1675" t="s">
        <v>4173</v>
      </c>
      <c r="I1675">
        <v>16000000</v>
      </c>
      <c r="J1675" t="s">
        <v>7216</v>
      </c>
      <c r="K1675">
        <v>15500000</v>
      </c>
      <c r="L1675">
        <v>16500000</v>
      </c>
      <c r="M1675">
        <v>8</v>
      </c>
      <c r="N1675" t="s">
        <v>4219</v>
      </c>
      <c r="O1675">
        <v>78.2</v>
      </c>
      <c r="P1675" t="s">
        <v>8249</v>
      </c>
    </row>
    <row r="1676" spans="1:16" x14ac:dyDescent="0.3">
      <c r="A1676" t="s">
        <v>6572</v>
      </c>
      <c r="B1676">
        <v>2022</v>
      </c>
      <c r="C1676" t="s">
        <v>182</v>
      </c>
      <c r="D1676" t="s">
        <v>5867</v>
      </c>
      <c r="E1676" t="s">
        <v>8250</v>
      </c>
      <c r="F1676" t="s">
        <v>43</v>
      </c>
      <c r="G1676">
        <v>77380</v>
      </c>
      <c r="H1676" t="s">
        <v>4180</v>
      </c>
      <c r="I1676">
        <v>15500000</v>
      </c>
      <c r="J1676" t="s">
        <v>7216</v>
      </c>
      <c r="K1676">
        <v>14900000</v>
      </c>
      <c r="L1676">
        <v>16000000</v>
      </c>
      <c r="M1676">
        <v>8</v>
      </c>
      <c r="N1676" t="s">
        <v>4200</v>
      </c>
      <c r="O1676">
        <v>66.8</v>
      </c>
      <c r="P1676" t="s">
        <v>8251</v>
      </c>
    </row>
    <row r="1677" spans="1:16" x14ac:dyDescent="0.3">
      <c r="A1677" t="s">
        <v>6573</v>
      </c>
      <c r="B1677">
        <v>2025</v>
      </c>
      <c r="C1677" t="s">
        <v>166</v>
      </c>
      <c r="D1677" t="s">
        <v>4515</v>
      </c>
      <c r="E1677" t="s">
        <v>5748</v>
      </c>
      <c r="F1677" t="s">
        <v>4172</v>
      </c>
      <c r="G1677">
        <v>4500</v>
      </c>
      <c r="H1677" t="s">
        <v>4173</v>
      </c>
      <c r="I1677">
        <v>25000000</v>
      </c>
      <c r="J1677" t="s">
        <v>7216</v>
      </c>
      <c r="K1677">
        <v>23900000</v>
      </c>
      <c r="L1677">
        <v>26100000</v>
      </c>
      <c r="M1677">
        <v>3</v>
      </c>
      <c r="N1677" t="s">
        <v>4275</v>
      </c>
      <c r="O1677">
        <v>92.6</v>
      </c>
      <c r="P1677" t="s">
        <v>8252</v>
      </c>
    </row>
    <row r="1678" spans="1:16" x14ac:dyDescent="0.3">
      <c r="A1678" t="s">
        <v>6574</v>
      </c>
      <c r="B1678">
        <v>2025</v>
      </c>
      <c r="C1678" t="s">
        <v>36</v>
      </c>
      <c r="D1678" t="s">
        <v>4400</v>
      </c>
      <c r="E1678" t="s">
        <v>7781</v>
      </c>
      <c r="F1678" t="s">
        <v>4172</v>
      </c>
      <c r="G1678">
        <v>13017</v>
      </c>
      <c r="H1678" t="s">
        <v>4180</v>
      </c>
      <c r="I1678">
        <v>8900000</v>
      </c>
      <c r="J1678" t="s">
        <v>7216</v>
      </c>
      <c r="K1678">
        <v>8600000</v>
      </c>
      <c r="L1678">
        <v>9200000</v>
      </c>
      <c r="M1678" t="s">
        <v>4175</v>
      </c>
      <c r="N1678" t="s">
        <v>4649</v>
      </c>
      <c r="O1678">
        <v>93.8</v>
      </c>
      <c r="P1678" t="s">
        <v>8253</v>
      </c>
    </row>
    <row r="1679" spans="1:16" x14ac:dyDescent="0.3">
      <c r="A1679" t="s">
        <v>6577</v>
      </c>
      <c r="B1679">
        <v>2024</v>
      </c>
      <c r="C1679" t="s">
        <v>92</v>
      </c>
      <c r="D1679" t="s">
        <v>4471</v>
      </c>
      <c r="E1679" t="s">
        <v>4991</v>
      </c>
      <c r="F1679" t="s">
        <v>143</v>
      </c>
      <c r="G1679">
        <v>42450</v>
      </c>
      <c r="H1679" t="s">
        <v>4173</v>
      </c>
      <c r="I1679">
        <v>39800000</v>
      </c>
      <c r="J1679" t="s">
        <v>7216</v>
      </c>
      <c r="K1679">
        <v>38300000</v>
      </c>
      <c r="L1679">
        <v>41200000</v>
      </c>
      <c r="M1679">
        <v>42</v>
      </c>
      <c r="N1679" t="s">
        <v>5663</v>
      </c>
      <c r="O1679">
        <v>62.8</v>
      </c>
      <c r="P1679" t="s">
        <v>8254</v>
      </c>
    </row>
    <row r="1680" spans="1:16" x14ac:dyDescent="0.3">
      <c r="A1680" t="s">
        <v>6578</v>
      </c>
      <c r="B1680">
        <v>2024</v>
      </c>
      <c r="C1680" t="s">
        <v>62</v>
      </c>
      <c r="D1680">
        <v>3008</v>
      </c>
      <c r="E1680" t="s">
        <v>4435</v>
      </c>
      <c r="F1680" t="s">
        <v>43</v>
      </c>
      <c r="G1680">
        <v>61000</v>
      </c>
      <c r="H1680" t="s">
        <v>4180</v>
      </c>
      <c r="I1680">
        <v>18800000</v>
      </c>
      <c r="J1680" t="s">
        <v>7216</v>
      </c>
      <c r="K1680">
        <v>18100000</v>
      </c>
      <c r="L1680">
        <v>19500000</v>
      </c>
      <c r="M1680">
        <v>68</v>
      </c>
      <c r="N1680" t="s">
        <v>4333</v>
      </c>
      <c r="O1680">
        <v>66.400000000000006</v>
      </c>
      <c r="P1680" t="s">
        <v>8255</v>
      </c>
    </row>
    <row r="1681" spans="1:16" x14ac:dyDescent="0.3">
      <c r="A1681" t="s">
        <v>6579</v>
      </c>
      <c r="B1681">
        <v>2022</v>
      </c>
      <c r="C1681" t="s">
        <v>191</v>
      </c>
      <c r="D1681" t="s">
        <v>4211</v>
      </c>
      <c r="E1681" t="s">
        <v>8096</v>
      </c>
      <c r="F1681" t="s">
        <v>161</v>
      </c>
      <c r="G1681">
        <v>97000</v>
      </c>
      <c r="H1681" t="s">
        <v>4180</v>
      </c>
      <c r="I1681">
        <v>21700000</v>
      </c>
      <c r="J1681" t="s">
        <v>7216</v>
      </c>
      <c r="K1681">
        <v>20300000</v>
      </c>
      <c r="L1681">
        <v>23100000</v>
      </c>
      <c r="M1681">
        <v>12</v>
      </c>
      <c r="N1681" t="s">
        <v>4213</v>
      </c>
      <c r="O1681">
        <v>57.9</v>
      </c>
      <c r="P1681" t="s">
        <v>8256</v>
      </c>
    </row>
    <row r="1682" spans="1:16" x14ac:dyDescent="0.3">
      <c r="A1682" t="s">
        <v>6580</v>
      </c>
      <c r="B1682">
        <v>2025</v>
      </c>
      <c r="C1682" t="s">
        <v>62</v>
      </c>
      <c r="D1682" t="s">
        <v>4390</v>
      </c>
      <c r="E1682" t="s">
        <v>4391</v>
      </c>
      <c r="F1682" t="s">
        <v>4172</v>
      </c>
      <c r="G1682">
        <v>20750</v>
      </c>
      <c r="H1682" t="s">
        <v>4173</v>
      </c>
      <c r="I1682">
        <v>26600000</v>
      </c>
      <c r="J1682" t="s">
        <v>7216</v>
      </c>
      <c r="K1682">
        <v>25700000</v>
      </c>
      <c r="L1682">
        <v>27500000</v>
      </c>
      <c r="M1682">
        <v>6</v>
      </c>
      <c r="N1682" t="s">
        <v>4252</v>
      </c>
      <c r="O1682">
        <v>77.099999999999994</v>
      </c>
      <c r="P1682" t="s">
        <v>8257</v>
      </c>
    </row>
    <row r="1683" spans="1:16" x14ac:dyDescent="0.3">
      <c r="A1683" t="s">
        <v>6581</v>
      </c>
      <c r="B1683">
        <v>2025</v>
      </c>
      <c r="C1683" t="s">
        <v>41</v>
      </c>
      <c r="D1683" t="s">
        <v>4876</v>
      </c>
      <c r="E1683" t="s">
        <v>4619</v>
      </c>
      <c r="F1683" t="s">
        <v>4172</v>
      </c>
      <c r="G1683">
        <v>67117</v>
      </c>
      <c r="H1683" t="s">
        <v>4180</v>
      </c>
      <c r="I1683">
        <v>10800000</v>
      </c>
      <c r="J1683" t="s">
        <v>7216</v>
      </c>
      <c r="K1683">
        <v>10500000</v>
      </c>
      <c r="L1683">
        <v>11200000</v>
      </c>
      <c r="M1683">
        <v>2</v>
      </c>
      <c r="N1683" t="s">
        <v>4583</v>
      </c>
      <c r="O1683">
        <v>88.4</v>
      </c>
      <c r="P1683" t="s">
        <v>8258</v>
      </c>
    </row>
    <row r="1684" spans="1:16" x14ac:dyDescent="0.3">
      <c r="A1684" t="s">
        <v>6582</v>
      </c>
      <c r="B1684">
        <v>2025</v>
      </c>
      <c r="C1684" t="s">
        <v>250</v>
      </c>
      <c r="D1684" t="s">
        <v>4319</v>
      </c>
      <c r="E1684" t="s">
        <v>8259</v>
      </c>
      <c r="F1684" t="s">
        <v>4172</v>
      </c>
      <c r="G1684">
        <v>39700</v>
      </c>
      <c r="H1684" t="s">
        <v>4180</v>
      </c>
      <c r="I1684">
        <v>21600000</v>
      </c>
      <c r="J1684" t="s">
        <v>7216</v>
      </c>
      <c r="K1684">
        <v>20800000</v>
      </c>
      <c r="L1684">
        <v>22400000</v>
      </c>
      <c r="M1684">
        <v>2</v>
      </c>
      <c r="N1684" t="s">
        <v>4213</v>
      </c>
      <c r="O1684">
        <v>88.2</v>
      </c>
      <c r="P1684" t="s">
        <v>8260</v>
      </c>
    </row>
    <row r="1685" spans="1:16" x14ac:dyDescent="0.3">
      <c r="A1685" t="s">
        <v>6583</v>
      </c>
      <c r="B1685">
        <v>2020</v>
      </c>
      <c r="C1685" t="s">
        <v>89</v>
      </c>
      <c r="D1685">
        <v>3</v>
      </c>
      <c r="E1685" t="s">
        <v>4381</v>
      </c>
      <c r="F1685" t="s">
        <v>8041</v>
      </c>
      <c r="G1685">
        <v>97000</v>
      </c>
      <c r="H1685" t="s">
        <v>4180</v>
      </c>
      <c r="I1685">
        <v>6210000</v>
      </c>
      <c r="J1685" t="s">
        <v>7216</v>
      </c>
      <c r="K1685">
        <v>5700000</v>
      </c>
      <c r="L1685">
        <v>6710000</v>
      </c>
      <c r="M1685">
        <v>8</v>
      </c>
      <c r="N1685" t="s">
        <v>4552</v>
      </c>
      <c r="O1685">
        <v>88.8</v>
      </c>
      <c r="P1685" t="s">
        <v>8261</v>
      </c>
    </row>
    <row r="1686" spans="1:16" x14ac:dyDescent="0.3">
      <c r="A1686" t="s">
        <v>6584</v>
      </c>
      <c r="B1686">
        <v>2025</v>
      </c>
      <c r="C1686" t="s">
        <v>201</v>
      </c>
      <c r="D1686" t="s">
        <v>4669</v>
      </c>
      <c r="E1686" t="s">
        <v>4785</v>
      </c>
      <c r="F1686" t="s">
        <v>4172</v>
      </c>
      <c r="G1686">
        <v>14319</v>
      </c>
      <c r="H1686" t="s">
        <v>4180</v>
      </c>
      <c r="I1686">
        <v>15200000</v>
      </c>
      <c r="J1686" t="s">
        <v>7216</v>
      </c>
      <c r="K1686">
        <v>14700000</v>
      </c>
      <c r="L1686">
        <v>15800000</v>
      </c>
      <c r="M1686">
        <v>9</v>
      </c>
      <c r="N1686" t="s">
        <v>4245</v>
      </c>
      <c r="O1686">
        <v>84.5</v>
      </c>
      <c r="P1686" t="s">
        <v>8262</v>
      </c>
    </row>
    <row r="1687" spans="1:16" x14ac:dyDescent="0.3">
      <c r="A1687" t="s">
        <v>6585</v>
      </c>
      <c r="B1687">
        <v>2023</v>
      </c>
      <c r="C1687" t="s">
        <v>108</v>
      </c>
      <c r="D1687" t="s">
        <v>7154</v>
      </c>
      <c r="E1687" t="s">
        <v>7155</v>
      </c>
      <c r="F1687" t="s">
        <v>143</v>
      </c>
      <c r="G1687">
        <v>63000</v>
      </c>
      <c r="H1687" t="s">
        <v>4173</v>
      </c>
      <c r="I1687">
        <v>13000000</v>
      </c>
      <c r="J1687" t="s">
        <v>7216</v>
      </c>
      <c r="K1687">
        <v>12500000</v>
      </c>
      <c r="L1687">
        <v>13500000</v>
      </c>
      <c r="M1687">
        <v>14</v>
      </c>
      <c r="N1687" t="s">
        <v>4649</v>
      </c>
      <c r="O1687">
        <v>75.400000000000006</v>
      </c>
      <c r="P1687" t="s">
        <v>8263</v>
      </c>
    </row>
    <row r="1688" spans="1:16" x14ac:dyDescent="0.3">
      <c r="A1688" t="s">
        <v>8264</v>
      </c>
      <c r="B1688">
        <v>2025</v>
      </c>
      <c r="C1688" t="s">
        <v>6082</v>
      </c>
      <c r="D1688" t="s">
        <v>8265</v>
      </c>
      <c r="E1688" t="s">
        <v>8266</v>
      </c>
      <c r="F1688" t="s">
        <v>4172</v>
      </c>
      <c r="G1688">
        <v>12000</v>
      </c>
      <c r="H1688" t="s">
        <v>4173</v>
      </c>
      <c r="I1688">
        <v>65000000</v>
      </c>
      <c r="J1688" t="s">
        <v>7216</v>
      </c>
      <c r="K1688">
        <v>63000000</v>
      </c>
      <c r="L1688">
        <v>67000000</v>
      </c>
      <c r="M1688" t="s">
        <v>4175</v>
      </c>
      <c r="N1688" t="s">
        <v>4469</v>
      </c>
      <c r="O1688">
        <v>79.3</v>
      </c>
      <c r="P1688" t="s">
        <v>8267</v>
      </c>
    </row>
    <row r="1689" spans="1:16" x14ac:dyDescent="0.3">
      <c r="A1689" t="s">
        <v>4172</v>
      </c>
      <c r="B1689">
        <v>2022</v>
      </c>
      <c r="C1689" t="s">
        <v>62</v>
      </c>
      <c r="D1689" t="s">
        <v>4292</v>
      </c>
      <c r="E1689" t="s">
        <v>8268</v>
      </c>
      <c r="F1689" t="s">
        <v>4172</v>
      </c>
      <c r="G1689">
        <v>30950</v>
      </c>
      <c r="H1689" t="s">
        <v>4180</v>
      </c>
      <c r="I1689">
        <v>13200000</v>
      </c>
      <c r="J1689" t="s">
        <v>7216</v>
      </c>
      <c r="K1689">
        <v>12600000</v>
      </c>
      <c r="L1689">
        <v>13700000</v>
      </c>
      <c r="M1689" t="s">
        <v>4175</v>
      </c>
      <c r="N1689" t="s">
        <v>4187</v>
      </c>
      <c r="O1689">
        <v>61.4</v>
      </c>
      <c r="P1689" t="s">
        <v>8269</v>
      </c>
    </row>
    <row r="1690" spans="1:16" x14ac:dyDescent="0.3">
      <c r="A1690" t="s">
        <v>8270</v>
      </c>
      <c r="B1690">
        <v>2019</v>
      </c>
      <c r="C1690" t="s">
        <v>137</v>
      </c>
      <c r="D1690" t="s">
        <v>5894</v>
      </c>
      <c r="E1690" t="s">
        <v>7928</v>
      </c>
      <c r="F1690" t="s">
        <v>143</v>
      </c>
      <c r="G1690">
        <v>109000</v>
      </c>
      <c r="H1690" t="s">
        <v>4180</v>
      </c>
      <c r="I1690">
        <v>11100000</v>
      </c>
      <c r="J1690" t="s">
        <v>7216</v>
      </c>
      <c r="K1690">
        <v>10700000</v>
      </c>
      <c r="L1690">
        <v>11500000</v>
      </c>
      <c r="M1690">
        <v>31</v>
      </c>
      <c r="N1690" t="s">
        <v>4583</v>
      </c>
      <c r="O1690">
        <v>78.8</v>
      </c>
      <c r="P1690" t="s">
        <v>8271</v>
      </c>
    </row>
    <row r="1691" spans="1:16" x14ac:dyDescent="0.3">
      <c r="A1691" t="s">
        <v>6587</v>
      </c>
      <c r="B1691">
        <v>2023</v>
      </c>
      <c r="C1691" t="s">
        <v>7610</v>
      </c>
      <c r="D1691" t="s">
        <v>8272</v>
      </c>
      <c r="E1691" t="s">
        <v>8273</v>
      </c>
      <c r="F1691" t="s">
        <v>43</v>
      </c>
      <c r="G1691">
        <v>8437</v>
      </c>
      <c r="H1691" t="s">
        <v>4180</v>
      </c>
      <c r="I1691">
        <v>6830000</v>
      </c>
      <c r="J1691" t="s">
        <v>7216</v>
      </c>
      <c r="K1691">
        <v>6590000</v>
      </c>
      <c r="L1691">
        <v>7070000</v>
      </c>
      <c r="M1691">
        <v>3</v>
      </c>
      <c r="N1691" t="s">
        <v>4439</v>
      </c>
      <c r="O1691">
        <v>71.8</v>
      </c>
      <c r="P1691" t="s">
        <v>8274</v>
      </c>
    </row>
    <row r="1692" spans="1:16" x14ac:dyDescent="0.3">
      <c r="A1692" t="s">
        <v>6588</v>
      </c>
      <c r="B1692">
        <v>2018</v>
      </c>
      <c r="C1692" t="s">
        <v>24</v>
      </c>
      <c r="D1692" t="s">
        <v>4431</v>
      </c>
      <c r="E1692" t="s">
        <v>5166</v>
      </c>
      <c r="F1692" t="s">
        <v>43</v>
      </c>
      <c r="G1692">
        <v>65731</v>
      </c>
      <c r="H1692" t="s">
        <v>4180</v>
      </c>
      <c r="I1692">
        <v>14700000</v>
      </c>
      <c r="J1692" t="s">
        <v>7216</v>
      </c>
      <c r="K1692">
        <v>14100000</v>
      </c>
      <c r="L1692">
        <v>15400000</v>
      </c>
      <c r="M1692">
        <v>11</v>
      </c>
      <c r="N1692" t="s">
        <v>4192</v>
      </c>
      <c r="O1692">
        <v>78.7</v>
      </c>
      <c r="P1692" t="s">
        <v>8275</v>
      </c>
    </row>
    <row r="1693" spans="1:16" x14ac:dyDescent="0.3">
      <c r="A1693" t="s">
        <v>6589</v>
      </c>
      <c r="B1693">
        <v>2024</v>
      </c>
      <c r="C1693" t="s">
        <v>201</v>
      </c>
      <c r="D1693" t="s">
        <v>4669</v>
      </c>
      <c r="E1693" t="s">
        <v>4740</v>
      </c>
      <c r="F1693" t="s">
        <v>43</v>
      </c>
      <c r="G1693">
        <v>20000</v>
      </c>
      <c r="H1693" t="s">
        <v>4180</v>
      </c>
      <c r="I1693">
        <v>13900000</v>
      </c>
      <c r="J1693" t="s">
        <v>7216</v>
      </c>
      <c r="K1693">
        <v>13400000</v>
      </c>
      <c r="L1693">
        <v>14400000</v>
      </c>
      <c r="M1693">
        <v>12</v>
      </c>
      <c r="N1693" t="s">
        <v>4213</v>
      </c>
      <c r="O1693">
        <v>81.8</v>
      </c>
      <c r="P1693" t="s">
        <v>8276</v>
      </c>
    </row>
    <row r="1694" spans="1:16" x14ac:dyDescent="0.3">
      <c r="A1694" t="s">
        <v>6590</v>
      </c>
      <c r="B1694">
        <v>2018</v>
      </c>
      <c r="C1694" t="s">
        <v>166</v>
      </c>
      <c r="D1694" t="s">
        <v>8277</v>
      </c>
      <c r="E1694" t="s">
        <v>8278</v>
      </c>
      <c r="F1694" t="s">
        <v>94</v>
      </c>
      <c r="G1694">
        <v>102000</v>
      </c>
      <c r="H1694" t="s">
        <v>4180</v>
      </c>
      <c r="I1694">
        <v>14900000</v>
      </c>
      <c r="J1694" t="s">
        <v>7216</v>
      </c>
      <c r="K1694">
        <v>14100000</v>
      </c>
      <c r="L1694">
        <v>15800000</v>
      </c>
      <c r="M1694">
        <v>11</v>
      </c>
      <c r="N1694" t="s">
        <v>4627</v>
      </c>
      <c r="O1694">
        <v>92.6</v>
      </c>
      <c r="P1694" t="s">
        <v>8279</v>
      </c>
    </row>
    <row r="1695" spans="1:16" x14ac:dyDescent="0.3">
      <c r="A1695" t="s">
        <v>6591</v>
      </c>
      <c r="B1695">
        <v>2024</v>
      </c>
      <c r="C1695" t="s">
        <v>5179</v>
      </c>
      <c r="D1695" t="s">
        <v>5216</v>
      </c>
      <c r="E1695" t="s">
        <v>8280</v>
      </c>
      <c r="F1695" t="s">
        <v>43</v>
      </c>
      <c r="G1695">
        <v>20721</v>
      </c>
      <c r="H1695" t="s">
        <v>4180</v>
      </c>
      <c r="I1695">
        <v>9300000</v>
      </c>
      <c r="J1695" t="s">
        <v>7216</v>
      </c>
      <c r="K1695">
        <v>9000000</v>
      </c>
      <c r="L1695">
        <v>9600000</v>
      </c>
      <c r="M1695">
        <v>7</v>
      </c>
      <c r="N1695" t="s">
        <v>4552</v>
      </c>
      <c r="O1695">
        <v>84.6</v>
      </c>
      <c r="P1695" t="s">
        <v>8281</v>
      </c>
    </row>
    <row r="1696" spans="1:16" x14ac:dyDescent="0.3">
      <c r="A1696" t="s">
        <v>6592</v>
      </c>
      <c r="B1696">
        <v>2024</v>
      </c>
      <c r="C1696" t="s">
        <v>182</v>
      </c>
      <c r="D1696" t="s">
        <v>5867</v>
      </c>
      <c r="E1696" t="s">
        <v>8250</v>
      </c>
      <c r="F1696" t="s">
        <v>60</v>
      </c>
      <c r="G1696">
        <v>83340</v>
      </c>
      <c r="H1696" t="s">
        <v>4180</v>
      </c>
      <c r="I1696">
        <v>17100000</v>
      </c>
      <c r="J1696" t="s">
        <v>7216</v>
      </c>
      <c r="K1696">
        <v>16200000</v>
      </c>
      <c r="L1696">
        <v>18100000</v>
      </c>
      <c r="M1696">
        <v>7</v>
      </c>
      <c r="N1696" t="s">
        <v>4260</v>
      </c>
      <c r="O1696">
        <v>79.900000000000006</v>
      </c>
      <c r="P1696" t="s">
        <v>8282</v>
      </c>
    </row>
    <row r="1697" spans="1:16" x14ac:dyDescent="0.3">
      <c r="A1697" t="s">
        <v>6593</v>
      </c>
      <c r="B1697">
        <v>2023</v>
      </c>
      <c r="C1697" t="s">
        <v>62</v>
      </c>
      <c r="D1697" t="s">
        <v>4434</v>
      </c>
      <c r="E1697" t="s">
        <v>4435</v>
      </c>
      <c r="F1697" t="s">
        <v>143</v>
      </c>
      <c r="G1697">
        <v>43500</v>
      </c>
      <c r="H1697" t="s">
        <v>4180</v>
      </c>
      <c r="I1697">
        <v>20000000</v>
      </c>
      <c r="J1697" t="s">
        <v>7216</v>
      </c>
      <c r="K1697">
        <v>19200000</v>
      </c>
      <c r="L1697">
        <v>20700000</v>
      </c>
      <c r="M1697">
        <v>12</v>
      </c>
      <c r="N1697" t="s">
        <v>4325</v>
      </c>
      <c r="O1697">
        <v>69.7</v>
      </c>
      <c r="P1697" t="s">
        <v>8283</v>
      </c>
    </row>
    <row r="1698" spans="1:16" x14ac:dyDescent="0.3">
      <c r="A1698" t="s">
        <v>6594</v>
      </c>
      <c r="B1698">
        <v>2025</v>
      </c>
      <c r="C1698" t="s">
        <v>92</v>
      </c>
      <c r="D1698" t="s">
        <v>5076</v>
      </c>
      <c r="E1698" t="s">
        <v>8024</v>
      </c>
      <c r="F1698" t="s">
        <v>143</v>
      </c>
      <c r="G1698">
        <v>34300</v>
      </c>
      <c r="H1698" t="s">
        <v>4173</v>
      </c>
      <c r="I1698">
        <v>15200000</v>
      </c>
      <c r="J1698" t="s">
        <v>7216</v>
      </c>
      <c r="K1698">
        <v>14600000</v>
      </c>
      <c r="L1698">
        <v>15800000</v>
      </c>
      <c r="M1698">
        <v>6</v>
      </c>
      <c r="N1698" t="s">
        <v>4260</v>
      </c>
      <c r="O1698">
        <v>83.4</v>
      </c>
      <c r="P1698" t="s">
        <v>8284</v>
      </c>
    </row>
    <row r="1699" spans="1:16" x14ac:dyDescent="0.3">
      <c r="A1699" t="s">
        <v>6595</v>
      </c>
      <c r="B1699">
        <v>2023</v>
      </c>
      <c r="C1699" t="s">
        <v>50</v>
      </c>
      <c r="D1699">
        <v>560</v>
      </c>
      <c r="E1699" t="s">
        <v>4743</v>
      </c>
      <c r="F1699" t="s">
        <v>43</v>
      </c>
      <c r="G1699">
        <v>38040</v>
      </c>
      <c r="H1699" t="s">
        <v>4180</v>
      </c>
      <c r="I1699">
        <v>9200000</v>
      </c>
      <c r="J1699" t="s">
        <v>7216</v>
      </c>
      <c r="K1699">
        <v>8800000</v>
      </c>
      <c r="L1699">
        <v>9500000</v>
      </c>
      <c r="M1699">
        <v>30</v>
      </c>
      <c r="N1699" t="s">
        <v>4402</v>
      </c>
      <c r="O1699">
        <v>89.4</v>
      </c>
      <c r="P1699" t="s">
        <v>8285</v>
      </c>
    </row>
    <row r="1700" spans="1:16" x14ac:dyDescent="0.3">
      <c r="A1700" t="s">
        <v>6596</v>
      </c>
      <c r="B1700">
        <v>2023</v>
      </c>
      <c r="C1700" t="s">
        <v>166</v>
      </c>
      <c r="D1700" t="s">
        <v>4696</v>
      </c>
      <c r="E1700" t="s">
        <v>5065</v>
      </c>
      <c r="F1700" t="s">
        <v>143</v>
      </c>
      <c r="G1700">
        <v>22542</v>
      </c>
      <c r="H1700" t="s">
        <v>4180</v>
      </c>
      <c r="I1700">
        <v>14000000</v>
      </c>
      <c r="J1700" t="s">
        <v>7216</v>
      </c>
      <c r="K1700">
        <v>13500000</v>
      </c>
      <c r="L1700">
        <v>14500000</v>
      </c>
      <c r="M1700">
        <v>15</v>
      </c>
      <c r="N1700" t="s">
        <v>4417</v>
      </c>
      <c r="O1700">
        <v>94.7</v>
      </c>
      <c r="P1700" t="s">
        <v>8286</v>
      </c>
    </row>
    <row r="1701" spans="1:16" x14ac:dyDescent="0.3">
      <c r="A1701" t="s">
        <v>6597</v>
      </c>
      <c r="B1701">
        <v>2019</v>
      </c>
      <c r="C1701" t="s">
        <v>4184</v>
      </c>
      <c r="D1701" t="s">
        <v>6115</v>
      </c>
      <c r="E1701" t="s">
        <v>7736</v>
      </c>
      <c r="F1701" t="s">
        <v>143</v>
      </c>
      <c r="G1701">
        <v>70000</v>
      </c>
      <c r="H1701" t="s">
        <v>4180</v>
      </c>
      <c r="I1701">
        <v>9600000</v>
      </c>
      <c r="J1701" t="s">
        <v>7216</v>
      </c>
      <c r="K1701">
        <v>9200000</v>
      </c>
      <c r="L1701">
        <v>10000000</v>
      </c>
      <c r="M1701">
        <v>6</v>
      </c>
      <c r="N1701" t="s">
        <v>4439</v>
      </c>
      <c r="O1701">
        <v>85.8</v>
      </c>
      <c r="P1701" t="s">
        <v>8287</v>
      </c>
    </row>
    <row r="1702" spans="1:16" x14ac:dyDescent="0.3">
      <c r="A1702" t="s">
        <v>6598</v>
      </c>
      <c r="B1702">
        <v>2018</v>
      </c>
      <c r="C1702" t="s">
        <v>62</v>
      </c>
      <c r="D1702">
        <v>5008</v>
      </c>
      <c r="E1702" t="s">
        <v>8288</v>
      </c>
      <c r="F1702" t="s">
        <v>43</v>
      </c>
      <c r="G1702">
        <v>90000</v>
      </c>
      <c r="H1702" t="s">
        <v>4180</v>
      </c>
      <c r="I1702">
        <v>13800000</v>
      </c>
      <c r="J1702" t="s">
        <v>7216</v>
      </c>
      <c r="K1702">
        <v>13100000</v>
      </c>
      <c r="L1702">
        <v>14500000</v>
      </c>
      <c r="M1702">
        <v>7</v>
      </c>
      <c r="N1702" t="s">
        <v>4333</v>
      </c>
      <c r="O1702">
        <v>60</v>
      </c>
      <c r="P1702" t="s">
        <v>8289</v>
      </c>
    </row>
    <row r="1703" spans="1:16" x14ac:dyDescent="0.3">
      <c r="A1703" t="s">
        <v>6599</v>
      </c>
      <c r="B1703">
        <v>2021</v>
      </c>
      <c r="C1703" t="s">
        <v>36</v>
      </c>
      <c r="D1703" t="s">
        <v>4372</v>
      </c>
      <c r="E1703" t="s">
        <v>4373</v>
      </c>
      <c r="F1703" t="s">
        <v>60</v>
      </c>
      <c r="G1703">
        <v>39829</v>
      </c>
      <c r="H1703" t="s">
        <v>4180</v>
      </c>
      <c r="I1703">
        <v>11700000</v>
      </c>
      <c r="J1703" t="s">
        <v>7216</v>
      </c>
      <c r="K1703">
        <v>11300000</v>
      </c>
      <c r="L1703">
        <v>12100000</v>
      </c>
      <c r="M1703">
        <v>6</v>
      </c>
      <c r="N1703" t="s">
        <v>6921</v>
      </c>
      <c r="O1703">
        <v>73.2</v>
      </c>
      <c r="P1703" t="s">
        <v>8290</v>
      </c>
    </row>
    <row r="1704" spans="1:16" x14ac:dyDescent="0.3">
      <c r="A1704" t="s">
        <v>6600</v>
      </c>
      <c r="B1704">
        <v>2022</v>
      </c>
      <c r="C1704" t="s">
        <v>4896</v>
      </c>
      <c r="D1704" t="s">
        <v>4897</v>
      </c>
      <c r="E1704" t="s">
        <v>4898</v>
      </c>
      <c r="F1704" t="s">
        <v>60</v>
      </c>
      <c r="G1704">
        <v>76470</v>
      </c>
      <c r="H1704" t="s">
        <v>4180</v>
      </c>
      <c r="I1704">
        <v>9800000</v>
      </c>
      <c r="J1704" t="s">
        <v>7216</v>
      </c>
      <c r="K1704">
        <v>9400000</v>
      </c>
      <c r="L1704">
        <v>10200000</v>
      </c>
      <c r="M1704">
        <v>9</v>
      </c>
      <c r="N1704" t="s">
        <v>4583</v>
      </c>
      <c r="O1704">
        <v>64.3</v>
      </c>
      <c r="P1704" t="s">
        <v>8291</v>
      </c>
    </row>
    <row r="1705" spans="1:16" x14ac:dyDescent="0.3">
      <c r="A1705" t="s">
        <v>6601</v>
      </c>
      <c r="B1705">
        <v>2024</v>
      </c>
      <c r="C1705" t="s">
        <v>4184</v>
      </c>
      <c r="D1705" t="s">
        <v>4941</v>
      </c>
      <c r="E1705" t="s">
        <v>6105</v>
      </c>
      <c r="F1705" t="s">
        <v>43</v>
      </c>
      <c r="G1705">
        <v>20000</v>
      </c>
      <c r="H1705" t="s">
        <v>4180</v>
      </c>
      <c r="I1705">
        <v>29300000</v>
      </c>
      <c r="J1705" t="s">
        <v>7216</v>
      </c>
      <c r="K1705">
        <v>28200000</v>
      </c>
      <c r="L1705">
        <v>30300000</v>
      </c>
      <c r="M1705" t="s">
        <v>4175</v>
      </c>
      <c r="N1705" t="s">
        <v>4574</v>
      </c>
      <c r="O1705">
        <v>86.2</v>
      </c>
      <c r="P1705" t="s">
        <v>8292</v>
      </c>
    </row>
    <row r="1706" spans="1:16" x14ac:dyDescent="0.3">
      <c r="A1706" t="s">
        <v>8293</v>
      </c>
      <c r="B1706">
        <v>2019</v>
      </c>
      <c r="C1706" t="s">
        <v>4641</v>
      </c>
      <c r="D1706" t="s">
        <v>5794</v>
      </c>
      <c r="E1706" t="s">
        <v>5795</v>
      </c>
      <c r="F1706" t="s">
        <v>143</v>
      </c>
      <c r="G1706">
        <v>66200</v>
      </c>
      <c r="H1706" t="s">
        <v>4180</v>
      </c>
      <c r="I1706">
        <v>7710000</v>
      </c>
      <c r="J1706" t="s">
        <v>7216</v>
      </c>
      <c r="K1706">
        <v>7360000</v>
      </c>
      <c r="L1706">
        <v>8100000</v>
      </c>
      <c r="M1706">
        <v>26</v>
      </c>
      <c r="N1706" t="s">
        <v>4508</v>
      </c>
      <c r="O1706">
        <v>95</v>
      </c>
      <c r="P1706" t="s">
        <v>8294</v>
      </c>
    </row>
    <row r="1707" spans="1:16" x14ac:dyDescent="0.3">
      <c r="A1707" t="s">
        <v>6602</v>
      </c>
      <c r="B1707">
        <v>2023</v>
      </c>
      <c r="C1707" t="s">
        <v>41</v>
      </c>
      <c r="D1707" t="s">
        <v>8295</v>
      </c>
      <c r="E1707" t="s">
        <v>8296</v>
      </c>
      <c r="F1707" t="s">
        <v>173</v>
      </c>
      <c r="G1707">
        <v>29456</v>
      </c>
      <c r="H1707" t="s">
        <v>4173</v>
      </c>
      <c r="I1707">
        <v>9900000</v>
      </c>
      <c r="J1707" t="s">
        <v>7216</v>
      </c>
      <c r="K1707">
        <v>9600000</v>
      </c>
      <c r="L1707">
        <v>10300000</v>
      </c>
      <c r="M1707">
        <v>2</v>
      </c>
      <c r="N1707" t="s">
        <v>6073</v>
      </c>
      <c r="O1707">
        <v>63.1</v>
      </c>
      <c r="P1707" t="s">
        <v>8297</v>
      </c>
    </row>
    <row r="1708" spans="1:16" x14ac:dyDescent="0.3">
      <c r="A1708" t="s">
        <v>6603</v>
      </c>
      <c r="B1708">
        <v>2022</v>
      </c>
      <c r="C1708" t="s">
        <v>191</v>
      </c>
      <c r="D1708" t="s">
        <v>8298</v>
      </c>
      <c r="E1708" t="s">
        <v>6188</v>
      </c>
      <c r="F1708" t="s">
        <v>143</v>
      </c>
      <c r="G1708">
        <v>30000</v>
      </c>
      <c r="H1708" t="s">
        <v>4173</v>
      </c>
      <c r="I1708">
        <v>12900000</v>
      </c>
      <c r="J1708" t="s">
        <v>7216</v>
      </c>
      <c r="K1708">
        <v>12500000</v>
      </c>
      <c r="L1708">
        <v>13400000</v>
      </c>
      <c r="M1708" t="s">
        <v>4175</v>
      </c>
      <c r="N1708" t="s">
        <v>4402</v>
      </c>
      <c r="O1708">
        <v>75</v>
      </c>
      <c r="P1708" t="s">
        <v>8299</v>
      </c>
    </row>
    <row r="1709" spans="1:16" x14ac:dyDescent="0.3">
      <c r="A1709" t="s">
        <v>6604</v>
      </c>
      <c r="B1709">
        <v>2023</v>
      </c>
      <c r="C1709" t="s">
        <v>36</v>
      </c>
      <c r="D1709" t="s">
        <v>4372</v>
      </c>
      <c r="E1709" t="s">
        <v>4373</v>
      </c>
      <c r="F1709" t="s">
        <v>43</v>
      </c>
      <c r="G1709">
        <v>40258</v>
      </c>
      <c r="H1709" t="s">
        <v>4173</v>
      </c>
      <c r="I1709">
        <v>12100000</v>
      </c>
      <c r="J1709" t="s">
        <v>7216</v>
      </c>
      <c r="K1709">
        <v>11700000</v>
      </c>
      <c r="L1709">
        <v>12500000</v>
      </c>
      <c r="M1709">
        <v>27</v>
      </c>
      <c r="N1709" t="s">
        <v>4275</v>
      </c>
      <c r="O1709">
        <v>66</v>
      </c>
      <c r="P1709" t="s">
        <v>8300</v>
      </c>
    </row>
    <row r="1710" spans="1:16" x14ac:dyDescent="0.3">
      <c r="A1710" t="s">
        <v>6605</v>
      </c>
      <c r="B1710">
        <v>2023</v>
      </c>
      <c r="C1710" t="s">
        <v>4184</v>
      </c>
      <c r="D1710" t="s">
        <v>4365</v>
      </c>
      <c r="E1710" t="s">
        <v>5917</v>
      </c>
      <c r="F1710" t="s">
        <v>161</v>
      </c>
      <c r="G1710">
        <v>28000</v>
      </c>
      <c r="H1710" t="s">
        <v>4173</v>
      </c>
      <c r="I1710">
        <v>8800000</v>
      </c>
      <c r="J1710" t="s">
        <v>7216</v>
      </c>
      <c r="K1710">
        <v>8500000</v>
      </c>
      <c r="L1710">
        <v>9100000</v>
      </c>
      <c r="M1710">
        <v>16</v>
      </c>
      <c r="N1710" t="s">
        <v>4417</v>
      </c>
      <c r="O1710">
        <v>88.1</v>
      </c>
      <c r="P1710" t="s">
        <v>8301</v>
      </c>
    </row>
    <row r="1711" spans="1:16" x14ac:dyDescent="0.3">
      <c r="A1711" t="s">
        <v>6606</v>
      </c>
      <c r="B1711">
        <v>2023</v>
      </c>
      <c r="C1711" t="s">
        <v>62</v>
      </c>
      <c r="D1711" t="s">
        <v>4292</v>
      </c>
      <c r="E1711" t="s">
        <v>4811</v>
      </c>
      <c r="F1711" t="s">
        <v>43</v>
      </c>
      <c r="G1711">
        <v>61186</v>
      </c>
      <c r="H1711" t="s">
        <v>4180</v>
      </c>
      <c r="I1711">
        <v>13500000</v>
      </c>
      <c r="J1711" t="s">
        <v>7216</v>
      </c>
      <c r="K1711">
        <v>13000000</v>
      </c>
      <c r="L1711">
        <v>14100000</v>
      </c>
      <c r="M1711">
        <v>14</v>
      </c>
      <c r="N1711" t="s">
        <v>4200</v>
      </c>
      <c r="O1711">
        <v>58.5</v>
      </c>
      <c r="P1711" t="s">
        <v>8302</v>
      </c>
    </row>
    <row r="1712" spans="1:16" x14ac:dyDescent="0.3">
      <c r="A1712" t="s">
        <v>5425</v>
      </c>
      <c r="B1712">
        <v>2022</v>
      </c>
      <c r="C1712" t="s">
        <v>36</v>
      </c>
      <c r="D1712" t="s">
        <v>4775</v>
      </c>
      <c r="E1712" t="s">
        <v>4898</v>
      </c>
      <c r="F1712" t="s">
        <v>173</v>
      </c>
      <c r="G1712">
        <v>30000</v>
      </c>
      <c r="H1712" t="s">
        <v>4180</v>
      </c>
      <c r="I1712">
        <v>11500000</v>
      </c>
      <c r="J1712" t="s">
        <v>7216</v>
      </c>
      <c r="K1712">
        <v>11100000</v>
      </c>
      <c r="L1712">
        <v>11900000</v>
      </c>
      <c r="M1712">
        <v>12</v>
      </c>
      <c r="N1712" t="s">
        <v>4649</v>
      </c>
      <c r="O1712">
        <v>63.9</v>
      </c>
      <c r="P1712" t="s">
        <v>8303</v>
      </c>
    </row>
    <row r="1713" spans="1:16" x14ac:dyDescent="0.3">
      <c r="A1713" t="s">
        <v>6607</v>
      </c>
      <c r="B1713">
        <v>2024</v>
      </c>
      <c r="C1713" t="s">
        <v>4091</v>
      </c>
      <c r="D1713" t="s">
        <v>4923</v>
      </c>
      <c r="E1713" t="s">
        <v>6244</v>
      </c>
      <c r="F1713" t="s">
        <v>161</v>
      </c>
      <c r="G1713">
        <v>19000</v>
      </c>
      <c r="H1713" t="s">
        <v>4180</v>
      </c>
      <c r="I1713">
        <v>16500000</v>
      </c>
      <c r="J1713" t="s">
        <v>7216</v>
      </c>
      <c r="K1713">
        <v>15900000</v>
      </c>
      <c r="L1713">
        <v>17000000</v>
      </c>
      <c r="M1713">
        <v>25</v>
      </c>
      <c r="N1713" t="s">
        <v>4192</v>
      </c>
      <c r="O1713">
        <v>92.5</v>
      </c>
      <c r="P1713" t="s">
        <v>8304</v>
      </c>
    </row>
    <row r="1714" spans="1:16" x14ac:dyDescent="0.3">
      <c r="A1714" t="s">
        <v>6608</v>
      </c>
      <c r="B1714">
        <v>2022</v>
      </c>
      <c r="C1714" t="s">
        <v>85</v>
      </c>
      <c r="D1714" t="s">
        <v>7693</v>
      </c>
      <c r="E1714" t="s">
        <v>7694</v>
      </c>
      <c r="F1714" t="s">
        <v>143</v>
      </c>
      <c r="G1714">
        <v>67000</v>
      </c>
      <c r="H1714" t="s">
        <v>4180</v>
      </c>
      <c r="I1714">
        <v>7400000</v>
      </c>
      <c r="J1714" t="s">
        <v>7216</v>
      </c>
      <c r="K1714">
        <v>7070000</v>
      </c>
      <c r="L1714">
        <v>7740000</v>
      </c>
      <c r="M1714">
        <v>6</v>
      </c>
      <c r="N1714" t="s">
        <v>4402</v>
      </c>
      <c r="O1714">
        <v>71.900000000000006</v>
      </c>
      <c r="P1714" t="s">
        <v>8305</v>
      </c>
    </row>
    <row r="1715" spans="1:16" x14ac:dyDescent="0.3">
      <c r="A1715" t="s">
        <v>6631</v>
      </c>
      <c r="B1715">
        <v>2025</v>
      </c>
      <c r="C1715" t="s">
        <v>5179</v>
      </c>
      <c r="D1715" t="s">
        <v>5216</v>
      </c>
      <c r="E1715" t="s">
        <v>8306</v>
      </c>
      <c r="F1715" t="s">
        <v>43</v>
      </c>
      <c r="G1715">
        <v>21000</v>
      </c>
      <c r="H1715" t="s">
        <v>4180</v>
      </c>
      <c r="I1715">
        <v>10800000</v>
      </c>
      <c r="J1715" t="s">
        <v>7216</v>
      </c>
      <c r="K1715">
        <v>10200000</v>
      </c>
      <c r="L1715">
        <v>11300000</v>
      </c>
      <c r="M1715">
        <v>2</v>
      </c>
      <c r="N1715" t="s">
        <v>4187</v>
      </c>
      <c r="O1715">
        <v>88.8</v>
      </c>
      <c r="P1715" t="s">
        <v>8307</v>
      </c>
    </row>
    <row r="1716" spans="1:16" x14ac:dyDescent="0.3">
      <c r="A1716" t="s">
        <v>6609</v>
      </c>
      <c r="B1716">
        <v>2019</v>
      </c>
      <c r="C1716" t="s">
        <v>4184</v>
      </c>
      <c r="D1716" t="s">
        <v>6163</v>
      </c>
      <c r="E1716" t="s">
        <v>8308</v>
      </c>
      <c r="F1716" t="s">
        <v>60</v>
      </c>
      <c r="G1716">
        <v>81423</v>
      </c>
      <c r="H1716" t="s">
        <v>4180</v>
      </c>
      <c r="I1716">
        <v>9700000</v>
      </c>
      <c r="J1716" t="s">
        <v>7216</v>
      </c>
      <c r="K1716">
        <v>9300000</v>
      </c>
      <c r="L1716">
        <v>10100000</v>
      </c>
      <c r="M1716">
        <v>5</v>
      </c>
      <c r="N1716" t="s">
        <v>4425</v>
      </c>
      <c r="O1716">
        <v>73</v>
      </c>
      <c r="P1716" t="s">
        <v>8309</v>
      </c>
    </row>
    <row r="1717" spans="1:16" x14ac:dyDescent="0.3">
      <c r="A1717" t="s">
        <v>8310</v>
      </c>
      <c r="B1717">
        <v>2021</v>
      </c>
      <c r="C1717" t="s">
        <v>137</v>
      </c>
      <c r="D1717" t="s">
        <v>4194</v>
      </c>
      <c r="E1717" t="s">
        <v>8311</v>
      </c>
      <c r="F1717" t="s">
        <v>60</v>
      </c>
      <c r="G1717">
        <v>141500</v>
      </c>
      <c r="H1717" t="s">
        <v>4173</v>
      </c>
      <c r="I1717">
        <v>21500000</v>
      </c>
      <c r="J1717" t="s">
        <v>7216</v>
      </c>
      <c r="K1717">
        <v>19600000</v>
      </c>
      <c r="L1717">
        <v>23300000</v>
      </c>
      <c r="M1717">
        <v>5</v>
      </c>
      <c r="N1717" t="s">
        <v>4236</v>
      </c>
      <c r="O1717">
        <v>64.900000000000006</v>
      </c>
      <c r="P1717" t="s">
        <v>8312</v>
      </c>
    </row>
    <row r="1718" spans="1:16" x14ac:dyDescent="0.3">
      <c r="A1718" t="s">
        <v>6610</v>
      </c>
      <c r="B1718">
        <v>2020</v>
      </c>
      <c r="C1718" t="s">
        <v>137</v>
      </c>
      <c r="D1718" t="s">
        <v>4703</v>
      </c>
      <c r="E1718" t="s">
        <v>4651</v>
      </c>
      <c r="F1718" t="s">
        <v>161</v>
      </c>
      <c r="G1718">
        <v>104875</v>
      </c>
      <c r="H1718" t="s">
        <v>4180</v>
      </c>
      <c r="I1718">
        <v>7350000</v>
      </c>
      <c r="J1718" t="s">
        <v>7216</v>
      </c>
      <c r="K1718">
        <v>7070000</v>
      </c>
      <c r="L1718">
        <v>7620000</v>
      </c>
      <c r="M1718">
        <v>7</v>
      </c>
      <c r="N1718" t="s">
        <v>4248</v>
      </c>
      <c r="O1718">
        <v>95</v>
      </c>
      <c r="P1718" t="s">
        <v>8313</v>
      </c>
    </row>
    <row r="1719" spans="1:16" x14ac:dyDescent="0.3">
      <c r="A1719" t="s">
        <v>6611</v>
      </c>
      <c r="B1719">
        <v>2022</v>
      </c>
      <c r="C1719" t="s">
        <v>89</v>
      </c>
      <c r="D1719" t="s">
        <v>8314</v>
      </c>
      <c r="E1719" t="s">
        <v>8315</v>
      </c>
      <c r="F1719" t="s">
        <v>43</v>
      </c>
      <c r="G1719">
        <v>57910</v>
      </c>
      <c r="H1719" t="s">
        <v>4173</v>
      </c>
      <c r="I1719">
        <v>6790000</v>
      </c>
      <c r="J1719" t="s">
        <v>7216</v>
      </c>
      <c r="K1719">
        <v>6550000</v>
      </c>
      <c r="L1719">
        <v>7040000</v>
      </c>
      <c r="M1719">
        <v>16</v>
      </c>
      <c r="N1719" t="s">
        <v>4425</v>
      </c>
      <c r="O1719">
        <v>61.2</v>
      </c>
      <c r="P1719" t="s">
        <v>8316</v>
      </c>
    </row>
    <row r="1720" spans="1:16" x14ac:dyDescent="0.3">
      <c r="A1720" t="s">
        <v>6612</v>
      </c>
      <c r="B1720">
        <v>2023</v>
      </c>
      <c r="C1720" t="s">
        <v>4184</v>
      </c>
      <c r="D1720" t="s">
        <v>4303</v>
      </c>
      <c r="E1720" t="s">
        <v>8317</v>
      </c>
      <c r="F1720" t="s">
        <v>143</v>
      </c>
      <c r="G1720">
        <v>64854</v>
      </c>
      <c r="H1720" t="s">
        <v>4180</v>
      </c>
      <c r="I1720">
        <v>20300000</v>
      </c>
      <c r="J1720" t="s">
        <v>7216</v>
      </c>
      <c r="K1720">
        <v>19500000</v>
      </c>
      <c r="L1720">
        <v>21100000</v>
      </c>
      <c r="M1720">
        <v>14</v>
      </c>
      <c r="N1720" t="s">
        <v>4181</v>
      </c>
      <c r="O1720">
        <v>72.8</v>
      </c>
      <c r="P1720" t="s">
        <v>8318</v>
      </c>
    </row>
    <row r="1721" spans="1:16" x14ac:dyDescent="0.3">
      <c r="A1721" t="s">
        <v>4172</v>
      </c>
      <c r="B1721">
        <v>2026</v>
      </c>
      <c r="C1721" t="s">
        <v>92</v>
      </c>
      <c r="D1721" t="s">
        <v>4910</v>
      </c>
      <c r="E1721" t="s">
        <v>8319</v>
      </c>
      <c r="F1721" t="s">
        <v>4172</v>
      </c>
      <c r="G1721">
        <v>1400</v>
      </c>
      <c r="H1721" t="s">
        <v>4180</v>
      </c>
      <c r="I1721">
        <v>11000000</v>
      </c>
      <c r="J1721" t="s">
        <v>7216</v>
      </c>
      <c r="K1721">
        <v>10600000</v>
      </c>
      <c r="L1721">
        <v>11400000</v>
      </c>
      <c r="M1721">
        <v>6</v>
      </c>
      <c r="N1721" t="s">
        <v>4382</v>
      </c>
      <c r="O1721">
        <v>95</v>
      </c>
      <c r="P1721" t="s">
        <v>8320</v>
      </c>
    </row>
    <row r="1722" spans="1:16" x14ac:dyDescent="0.3">
      <c r="A1722" t="s">
        <v>6613</v>
      </c>
      <c r="B1722">
        <v>2026</v>
      </c>
      <c r="C1722" t="s">
        <v>36</v>
      </c>
      <c r="D1722" t="s">
        <v>7848</v>
      </c>
      <c r="E1722" t="s">
        <v>7849</v>
      </c>
      <c r="F1722" t="s">
        <v>4172</v>
      </c>
      <c r="G1722">
        <v>1860</v>
      </c>
      <c r="H1722" t="s">
        <v>4180</v>
      </c>
      <c r="I1722">
        <v>16100000</v>
      </c>
      <c r="J1722" t="s">
        <v>7216</v>
      </c>
      <c r="K1722">
        <v>14900000</v>
      </c>
      <c r="L1722">
        <v>17300000</v>
      </c>
      <c r="M1722" t="s">
        <v>4175</v>
      </c>
      <c r="N1722" t="s">
        <v>4196</v>
      </c>
      <c r="O1722">
        <v>89.5</v>
      </c>
      <c r="P1722" t="s">
        <v>8321</v>
      </c>
    </row>
    <row r="1723" spans="1:16" x14ac:dyDescent="0.3">
      <c r="A1723" t="s">
        <v>6614</v>
      </c>
      <c r="B1723">
        <v>2025</v>
      </c>
      <c r="C1723" t="s">
        <v>166</v>
      </c>
      <c r="D1723" t="s">
        <v>4838</v>
      </c>
      <c r="E1723" t="s">
        <v>5046</v>
      </c>
      <c r="F1723" t="s">
        <v>4172</v>
      </c>
      <c r="G1723">
        <v>22458</v>
      </c>
      <c r="H1723" t="s">
        <v>4180</v>
      </c>
      <c r="I1723">
        <v>18300000</v>
      </c>
      <c r="J1723" t="s">
        <v>7216</v>
      </c>
      <c r="K1723">
        <v>17600000</v>
      </c>
      <c r="L1723">
        <v>19000000</v>
      </c>
      <c r="M1723">
        <v>2</v>
      </c>
      <c r="N1723" t="s">
        <v>4263</v>
      </c>
      <c r="O1723">
        <v>89.7</v>
      </c>
      <c r="P1723" t="s">
        <v>8322</v>
      </c>
    </row>
    <row r="1724" spans="1:16" x14ac:dyDescent="0.3">
      <c r="A1724" t="s">
        <v>6616</v>
      </c>
      <c r="B1724">
        <v>2022</v>
      </c>
      <c r="C1724" t="s">
        <v>4184</v>
      </c>
      <c r="D1724" t="s">
        <v>4492</v>
      </c>
      <c r="E1724" t="s">
        <v>4493</v>
      </c>
      <c r="F1724" t="s">
        <v>60</v>
      </c>
      <c r="G1724">
        <v>80406</v>
      </c>
      <c r="H1724" t="s">
        <v>4180</v>
      </c>
      <c r="I1724">
        <v>12200000</v>
      </c>
      <c r="J1724" t="s">
        <v>7216</v>
      </c>
      <c r="K1724">
        <v>11700000</v>
      </c>
      <c r="L1724">
        <v>12600000</v>
      </c>
      <c r="M1724">
        <v>3</v>
      </c>
      <c r="N1724" t="s">
        <v>4439</v>
      </c>
      <c r="O1724">
        <v>71.8</v>
      </c>
      <c r="P1724" t="s">
        <v>8323</v>
      </c>
    </row>
    <row r="1725" spans="1:16" x14ac:dyDescent="0.3">
      <c r="A1725" t="s">
        <v>6617</v>
      </c>
      <c r="B1725">
        <v>2025</v>
      </c>
      <c r="C1725" t="s">
        <v>201</v>
      </c>
      <c r="D1725" t="s">
        <v>4669</v>
      </c>
      <c r="E1725" t="s">
        <v>4670</v>
      </c>
      <c r="F1725" t="s">
        <v>4172</v>
      </c>
      <c r="G1725">
        <v>10621</v>
      </c>
      <c r="H1725" t="s">
        <v>4180</v>
      </c>
      <c r="I1725">
        <v>13200000</v>
      </c>
      <c r="J1725" t="s">
        <v>7216</v>
      </c>
      <c r="K1725">
        <v>12800000</v>
      </c>
      <c r="L1725">
        <v>13600000</v>
      </c>
      <c r="M1725">
        <v>6</v>
      </c>
      <c r="N1725" t="s">
        <v>4439</v>
      </c>
      <c r="O1725">
        <v>94.4</v>
      </c>
      <c r="P1725" t="s">
        <v>8324</v>
      </c>
    </row>
    <row r="1726" spans="1:16" x14ac:dyDescent="0.3">
      <c r="A1726" t="s">
        <v>6618</v>
      </c>
      <c r="B1726">
        <v>2023</v>
      </c>
      <c r="C1726" t="s">
        <v>62</v>
      </c>
      <c r="D1726" t="s">
        <v>4207</v>
      </c>
      <c r="E1726" t="s">
        <v>4259</v>
      </c>
      <c r="F1726" t="s">
        <v>43</v>
      </c>
      <c r="G1726">
        <v>18500</v>
      </c>
      <c r="H1726" t="s">
        <v>4180</v>
      </c>
      <c r="I1726">
        <v>14400000</v>
      </c>
      <c r="J1726" t="s">
        <v>7216</v>
      </c>
      <c r="K1726">
        <v>13700000</v>
      </c>
      <c r="L1726">
        <v>15200000</v>
      </c>
      <c r="M1726">
        <v>18</v>
      </c>
      <c r="N1726" t="s">
        <v>4213</v>
      </c>
      <c r="O1726">
        <v>66.3</v>
      </c>
      <c r="P1726" t="s">
        <v>8325</v>
      </c>
    </row>
    <row r="1727" spans="1:16" x14ac:dyDescent="0.3">
      <c r="A1727" t="s">
        <v>6619</v>
      </c>
      <c r="B1727">
        <v>2024</v>
      </c>
      <c r="C1727" t="s">
        <v>24</v>
      </c>
      <c r="D1727" t="s">
        <v>4854</v>
      </c>
      <c r="E1727" t="s">
        <v>4191</v>
      </c>
      <c r="F1727" t="s">
        <v>43</v>
      </c>
      <c r="G1727">
        <v>35000</v>
      </c>
      <c r="H1727" t="s">
        <v>4180</v>
      </c>
      <c r="I1727">
        <v>16300000</v>
      </c>
      <c r="J1727" t="s">
        <v>7216</v>
      </c>
      <c r="K1727">
        <v>15700000</v>
      </c>
      <c r="L1727">
        <v>16900000</v>
      </c>
      <c r="M1727">
        <v>23</v>
      </c>
      <c r="N1727" t="s">
        <v>4260</v>
      </c>
      <c r="O1727">
        <v>63</v>
      </c>
      <c r="P1727" t="s">
        <v>8326</v>
      </c>
    </row>
    <row r="1728" spans="1:16" x14ac:dyDescent="0.3">
      <c r="A1728" t="s">
        <v>6620</v>
      </c>
      <c r="B1728">
        <v>2019</v>
      </c>
      <c r="C1728" t="s">
        <v>92</v>
      </c>
      <c r="D1728" t="s">
        <v>8327</v>
      </c>
      <c r="E1728" t="s">
        <v>8328</v>
      </c>
      <c r="F1728" t="s">
        <v>60</v>
      </c>
      <c r="G1728">
        <v>80000</v>
      </c>
      <c r="H1728" t="s">
        <v>4180</v>
      </c>
      <c r="I1728">
        <v>26200000</v>
      </c>
      <c r="J1728" t="s">
        <v>7216</v>
      </c>
      <c r="K1728">
        <v>24900000</v>
      </c>
      <c r="L1728">
        <v>27400000</v>
      </c>
      <c r="M1728">
        <v>17</v>
      </c>
      <c r="N1728" t="s">
        <v>4796</v>
      </c>
      <c r="O1728">
        <v>83.4</v>
      </c>
      <c r="P1728" t="s">
        <v>8329</v>
      </c>
    </row>
    <row r="1729" spans="1:16" x14ac:dyDescent="0.3">
      <c r="A1729" t="s">
        <v>6621</v>
      </c>
      <c r="B1729">
        <v>2021</v>
      </c>
      <c r="C1729" t="s">
        <v>4184</v>
      </c>
      <c r="D1729" t="s">
        <v>4377</v>
      </c>
      <c r="E1729" t="s">
        <v>8330</v>
      </c>
      <c r="F1729" t="s">
        <v>161</v>
      </c>
      <c r="G1729">
        <v>62500</v>
      </c>
      <c r="H1729" t="s">
        <v>4180</v>
      </c>
      <c r="I1729">
        <v>18800000</v>
      </c>
      <c r="J1729" t="s">
        <v>7216</v>
      </c>
      <c r="K1729">
        <v>18000000</v>
      </c>
      <c r="L1729">
        <v>19700000</v>
      </c>
      <c r="M1729">
        <v>2</v>
      </c>
      <c r="N1729" t="s">
        <v>4245</v>
      </c>
      <c r="O1729">
        <v>79.400000000000006</v>
      </c>
      <c r="P1729" t="s">
        <v>8331</v>
      </c>
    </row>
    <row r="1730" spans="1:16" x14ac:dyDescent="0.3">
      <c r="A1730" t="s">
        <v>6622</v>
      </c>
      <c r="B1730">
        <v>2025</v>
      </c>
      <c r="C1730" t="s">
        <v>36</v>
      </c>
      <c r="D1730" t="s">
        <v>6179</v>
      </c>
      <c r="E1730" t="s">
        <v>5780</v>
      </c>
      <c r="F1730" t="s">
        <v>4172</v>
      </c>
      <c r="G1730">
        <v>25000</v>
      </c>
      <c r="H1730" t="s">
        <v>4180</v>
      </c>
      <c r="I1730">
        <v>10600000</v>
      </c>
      <c r="J1730" t="s">
        <v>7216</v>
      </c>
      <c r="K1730">
        <v>10300000</v>
      </c>
      <c r="L1730">
        <v>11000000</v>
      </c>
      <c r="M1730">
        <v>2</v>
      </c>
      <c r="N1730" t="s">
        <v>4388</v>
      </c>
      <c r="O1730">
        <v>75.8</v>
      </c>
      <c r="P1730" t="s">
        <v>8332</v>
      </c>
    </row>
    <row r="1731" spans="1:16" x14ac:dyDescent="0.3">
      <c r="A1731" t="s">
        <v>6623</v>
      </c>
      <c r="B1731">
        <v>2017</v>
      </c>
      <c r="C1731" t="s">
        <v>24</v>
      </c>
      <c r="D1731" t="s">
        <v>8333</v>
      </c>
      <c r="E1731" t="s">
        <v>8334</v>
      </c>
      <c r="F1731" t="s">
        <v>173</v>
      </c>
      <c r="G1731">
        <v>106500</v>
      </c>
      <c r="H1731" t="s">
        <v>4180</v>
      </c>
      <c r="I1731">
        <v>6460000</v>
      </c>
      <c r="J1731" t="s">
        <v>7216</v>
      </c>
      <c r="K1731">
        <v>6220000</v>
      </c>
      <c r="L1731">
        <v>6690000</v>
      </c>
      <c r="M1731" t="s">
        <v>4175</v>
      </c>
      <c r="N1731" t="s">
        <v>4272</v>
      </c>
      <c r="O1731">
        <v>57.8</v>
      </c>
      <c r="P1731" t="s">
        <v>8335</v>
      </c>
    </row>
    <row r="1732" spans="1:16" x14ac:dyDescent="0.3">
      <c r="A1732" t="s">
        <v>6624</v>
      </c>
      <c r="B1732">
        <v>2023</v>
      </c>
      <c r="C1732" t="s">
        <v>6125</v>
      </c>
      <c r="D1732" t="s">
        <v>6126</v>
      </c>
      <c r="E1732" t="s">
        <v>8336</v>
      </c>
      <c r="F1732" t="s">
        <v>143</v>
      </c>
      <c r="G1732">
        <v>68000</v>
      </c>
      <c r="H1732" t="s">
        <v>4180</v>
      </c>
      <c r="I1732">
        <v>14300000</v>
      </c>
      <c r="J1732" t="s">
        <v>7216</v>
      </c>
      <c r="K1732">
        <v>13800000</v>
      </c>
      <c r="L1732">
        <v>14800000</v>
      </c>
      <c r="M1732">
        <v>31</v>
      </c>
      <c r="N1732" t="s">
        <v>4245</v>
      </c>
      <c r="O1732">
        <v>72</v>
      </c>
      <c r="P1732" t="s">
        <v>8337</v>
      </c>
    </row>
    <row r="1733" spans="1:16" x14ac:dyDescent="0.3">
      <c r="A1733" t="s">
        <v>8338</v>
      </c>
      <c r="B1733">
        <v>2025</v>
      </c>
      <c r="C1733" t="s">
        <v>194</v>
      </c>
      <c r="D1733" t="s">
        <v>4480</v>
      </c>
      <c r="E1733" t="s">
        <v>8339</v>
      </c>
      <c r="F1733" t="s">
        <v>4172</v>
      </c>
      <c r="G1733">
        <v>7400</v>
      </c>
      <c r="H1733" t="s">
        <v>4180</v>
      </c>
      <c r="I1733">
        <v>27500000</v>
      </c>
      <c r="J1733" t="s">
        <v>7216</v>
      </c>
      <c r="K1733">
        <v>26600000</v>
      </c>
      <c r="L1733">
        <v>28400000</v>
      </c>
      <c r="M1733">
        <v>3</v>
      </c>
      <c r="N1733" t="s">
        <v>4181</v>
      </c>
      <c r="O1733">
        <v>77.099999999999994</v>
      </c>
      <c r="P1733" t="s">
        <v>8340</v>
      </c>
    </row>
    <row r="1734" spans="1:16" x14ac:dyDescent="0.3">
      <c r="A1734" t="s">
        <v>6632</v>
      </c>
      <c r="B1734">
        <v>2024</v>
      </c>
      <c r="C1734" t="s">
        <v>4031</v>
      </c>
      <c r="D1734" t="s">
        <v>5664</v>
      </c>
      <c r="E1734" t="s">
        <v>5665</v>
      </c>
      <c r="F1734" t="s">
        <v>143</v>
      </c>
      <c r="G1734">
        <v>53000</v>
      </c>
      <c r="H1734" t="s">
        <v>4180</v>
      </c>
      <c r="I1734">
        <v>18400000</v>
      </c>
      <c r="J1734" t="s">
        <v>7216</v>
      </c>
      <c r="K1734">
        <v>17700000</v>
      </c>
      <c r="L1734">
        <v>19000000</v>
      </c>
      <c r="M1734">
        <v>9</v>
      </c>
      <c r="N1734" t="s">
        <v>4382</v>
      </c>
      <c r="O1734">
        <v>73.7</v>
      </c>
      <c r="P1734" t="s">
        <v>8341</v>
      </c>
    </row>
    <row r="1735" spans="1:16" x14ac:dyDescent="0.3">
      <c r="A1735" t="s">
        <v>6625</v>
      </c>
      <c r="B1735">
        <v>2024</v>
      </c>
      <c r="C1735" t="s">
        <v>62</v>
      </c>
      <c r="D1735">
        <v>3008</v>
      </c>
      <c r="E1735" t="s">
        <v>4346</v>
      </c>
      <c r="F1735" t="s">
        <v>43</v>
      </c>
      <c r="G1735">
        <v>15000</v>
      </c>
      <c r="H1735" t="s">
        <v>4180</v>
      </c>
      <c r="I1735">
        <v>22100000</v>
      </c>
      <c r="J1735" t="s">
        <v>7216</v>
      </c>
      <c r="K1735">
        <v>21400000</v>
      </c>
      <c r="L1735">
        <v>22900000</v>
      </c>
      <c r="M1735">
        <v>12</v>
      </c>
      <c r="N1735" t="s">
        <v>4325</v>
      </c>
      <c r="O1735">
        <v>71.7</v>
      </c>
      <c r="P1735" t="s">
        <v>8342</v>
      </c>
    </row>
    <row r="1736" spans="1:16" x14ac:dyDescent="0.3">
      <c r="A1736" t="s">
        <v>6626</v>
      </c>
      <c r="B1736">
        <v>2025</v>
      </c>
      <c r="C1736" t="s">
        <v>131</v>
      </c>
      <c r="D1736" t="s">
        <v>4994</v>
      </c>
      <c r="E1736" t="s">
        <v>7686</v>
      </c>
      <c r="F1736" t="s">
        <v>161</v>
      </c>
      <c r="G1736">
        <v>6000</v>
      </c>
      <c r="H1736" t="s">
        <v>4180</v>
      </c>
      <c r="I1736">
        <v>29500000</v>
      </c>
      <c r="J1736" t="s">
        <v>7216</v>
      </c>
      <c r="K1736">
        <v>28500000</v>
      </c>
      <c r="L1736">
        <v>30600000</v>
      </c>
      <c r="M1736">
        <v>2</v>
      </c>
      <c r="N1736" t="s">
        <v>4223</v>
      </c>
      <c r="O1736">
        <v>95</v>
      </c>
      <c r="P1736" t="s">
        <v>8343</v>
      </c>
    </row>
    <row r="1737" spans="1:16" x14ac:dyDescent="0.3">
      <c r="A1737" t="s">
        <v>6627</v>
      </c>
      <c r="B1737">
        <v>2023</v>
      </c>
      <c r="C1737" t="s">
        <v>137</v>
      </c>
      <c r="D1737" t="s">
        <v>4336</v>
      </c>
      <c r="E1737" t="s">
        <v>5688</v>
      </c>
      <c r="F1737" t="s">
        <v>143</v>
      </c>
      <c r="G1737">
        <v>6000</v>
      </c>
      <c r="H1737" t="s">
        <v>4180</v>
      </c>
      <c r="I1737">
        <v>18000000</v>
      </c>
      <c r="J1737" t="s">
        <v>7216</v>
      </c>
      <c r="K1737">
        <v>17300000</v>
      </c>
      <c r="L1737">
        <v>18600000</v>
      </c>
      <c r="M1737">
        <v>15</v>
      </c>
      <c r="N1737" t="s">
        <v>4325</v>
      </c>
      <c r="O1737">
        <v>81.900000000000006</v>
      </c>
      <c r="P1737" t="s">
        <v>8344</v>
      </c>
    </row>
    <row r="1738" spans="1:16" x14ac:dyDescent="0.3">
      <c r="A1738" t="s">
        <v>6628</v>
      </c>
      <c r="B1738">
        <v>2017</v>
      </c>
      <c r="C1738" t="s">
        <v>250</v>
      </c>
      <c r="D1738" t="s">
        <v>4654</v>
      </c>
      <c r="E1738" t="s">
        <v>4963</v>
      </c>
      <c r="F1738" t="s">
        <v>60</v>
      </c>
      <c r="G1738">
        <v>82000</v>
      </c>
      <c r="H1738" t="s">
        <v>4180</v>
      </c>
      <c r="I1738">
        <v>12300000</v>
      </c>
      <c r="J1738" t="s">
        <v>7216</v>
      </c>
      <c r="K1738">
        <v>11900000</v>
      </c>
      <c r="L1738">
        <v>12800000</v>
      </c>
      <c r="M1738">
        <v>3</v>
      </c>
      <c r="N1738" t="s">
        <v>4245</v>
      </c>
      <c r="O1738">
        <v>85.4</v>
      </c>
      <c r="P1738" t="s">
        <v>8345</v>
      </c>
    </row>
    <row r="1739" spans="1:16" x14ac:dyDescent="0.3">
      <c r="A1739" t="s">
        <v>6629</v>
      </c>
      <c r="B1739">
        <v>2025</v>
      </c>
      <c r="C1739" t="s">
        <v>4184</v>
      </c>
      <c r="D1739" t="s">
        <v>4365</v>
      </c>
      <c r="E1739" t="s">
        <v>6183</v>
      </c>
      <c r="F1739" t="s">
        <v>4172</v>
      </c>
      <c r="G1739">
        <v>49000</v>
      </c>
      <c r="H1739" t="s">
        <v>4180</v>
      </c>
      <c r="I1739">
        <v>9800000</v>
      </c>
      <c r="J1739" t="s">
        <v>7216</v>
      </c>
      <c r="K1739">
        <v>9500000</v>
      </c>
      <c r="L1739">
        <v>10100000</v>
      </c>
      <c r="M1739">
        <v>2</v>
      </c>
      <c r="N1739" t="s">
        <v>4263</v>
      </c>
      <c r="O1739">
        <v>84.6</v>
      </c>
      <c r="P1739" t="s">
        <v>8346</v>
      </c>
    </row>
    <row r="1740" spans="1:16" x14ac:dyDescent="0.3">
      <c r="A1740" t="s">
        <v>8347</v>
      </c>
      <c r="B1740">
        <v>2022</v>
      </c>
      <c r="C1740" t="s">
        <v>41</v>
      </c>
      <c r="D1740" t="s">
        <v>6026</v>
      </c>
      <c r="E1740" t="s">
        <v>4877</v>
      </c>
      <c r="F1740" t="s">
        <v>161</v>
      </c>
      <c r="G1740">
        <v>63000</v>
      </c>
      <c r="H1740" t="s">
        <v>4180</v>
      </c>
      <c r="I1740">
        <v>7980000</v>
      </c>
      <c r="J1740" t="s">
        <v>7216</v>
      </c>
      <c r="K1740">
        <v>7660000</v>
      </c>
      <c r="L1740">
        <v>8300000</v>
      </c>
      <c r="M1740">
        <v>13</v>
      </c>
      <c r="N1740" t="s">
        <v>4275</v>
      </c>
      <c r="O1740">
        <v>72.599999999999994</v>
      </c>
      <c r="P1740" t="s">
        <v>8348</v>
      </c>
    </row>
    <row r="1741" spans="1:16" x14ac:dyDescent="0.3">
      <c r="A1741" t="s">
        <v>6630</v>
      </c>
      <c r="B1741">
        <v>2021</v>
      </c>
      <c r="C1741" t="s">
        <v>36</v>
      </c>
      <c r="D1741" t="s">
        <v>8349</v>
      </c>
      <c r="E1741" t="s">
        <v>8350</v>
      </c>
      <c r="F1741" t="s">
        <v>60</v>
      </c>
      <c r="G1741">
        <v>59576</v>
      </c>
      <c r="H1741" t="s">
        <v>4173</v>
      </c>
      <c r="I1741">
        <v>5990000</v>
      </c>
      <c r="J1741" t="s">
        <v>7216</v>
      </c>
      <c r="K1741">
        <v>5740000</v>
      </c>
      <c r="L1741">
        <v>6240000</v>
      </c>
      <c r="M1741">
        <v>4</v>
      </c>
      <c r="N1741" t="s">
        <v>4181</v>
      </c>
      <c r="O1741">
        <v>83.3</v>
      </c>
      <c r="P1741" t="s">
        <v>8351</v>
      </c>
    </row>
    <row r="1742" spans="1:16" x14ac:dyDescent="0.3">
      <c r="A1742" t="s">
        <v>2169</v>
      </c>
      <c r="B1742">
        <v>2016</v>
      </c>
      <c r="C1742" t="s">
        <v>131</v>
      </c>
      <c r="D1742" t="s">
        <v>5682</v>
      </c>
      <c r="E1742" t="s">
        <v>8352</v>
      </c>
      <c r="F1742" t="s">
        <v>4862</v>
      </c>
      <c r="G1742">
        <v>80095</v>
      </c>
      <c r="H1742" t="s">
        <v>4173</v>
      </c>
      <c r="I1742">
        <v>10400000</v>
      </c>
      <c r="J1742" t="s">
        <v>7216</v>
      </c>
      <c r="K1742">
        <v>9700000</v>
      </c>
      <c r="L1742">
        <v>11100000</v>
      </c>
      <c r="M1742">
        <v>5</v>
      </c>
      <c r="N1742" t="s">
        <v>4627</v>
      </c>
      <c r="O1742">
        <v>69.400000000000006</v>
      </c>
      <c r="P1742" t="s">
        <v>8353</v>
      </c>
    </row>
    <row r="1743" spans="1:16" x14ac:dyDescent="0.3">
      <c r="A1743" t="s">
        <v>6633</v>
      </c>
      <c r="B1743">
        <v>2025</v>
      </c>
      <c r="C1743" t="s">
        <v>62</v>
      </c>
      <c r="D1743" t="s">
        <v>4355</v>
      </c>
      <c r="E1743" t="s">
        <v>5199</v>
      </c>
      <c r="F1743" t="s">
        <v>4172</v>
      </c>
      <c r="G1743">
        <v>15700</v>
      </c>
      <c r="H1743" t="s">
        <v>4180</v>
      </c>
      <c r="I1743">
        <v>16900000</v>
      </c>
      <c r="J1743" t="s">
        <v>7216</v>
      </c>
      <c r="K1743">
        <v>16300000</v>
      </c>
      <c r="L1743">
        <v>17500000</v>
      </c>
      <c r="M1743">
        <v>6</v>
      </c>
      <c r="N1743" t="s">
        <v>4187</v>
      </c>
      <c r="O1743">
        <v>79.400000000000006</v>
      </c>
      <c r="P1743" t="s">
        <v>8354</v>
      </c>
    </row>
    <row r="1744" spans="1:16" x14ac:dyDescent="0.3">
      <c r="A1744" t="s">
        <v>5236</v>
      </c>
      <c r="B1744">
        <v>2026</v>
      </c>
      <c r="C1744" t="s">
        <v>62</v>
      </c>
      <c r="D1744" t="s">
        <v>4390</v>
      </c>
      <c r="E1744" t="s">
        <v>4682</v>
      </c>
      <c r="F1744" t="s">
        <v>4172</v>
      </c>
      <c r="G1744">
        <v>4500</v>
      </c>
      <c r="H1744" t="s">
        <v>4180</v>
      </c>
      <c r="I1744">
        <v>23900000</v>
      </c>
      <c r="J1744" t="s">
        <v>7216</v>
      </c>
      <c r="K1744">
        <v>23100000</v>
      </c>
      <c r="L1744">
        <v>24700000</v>
      </c>
      <c r="M1744">
        <v>2</v>
      </c>
      <c r="N1744" t="s">
        <v>4439</v>
      </c>
      <c r="O1744">
        <v>95</v>
      </c>
      <c r="P1744" t="s">
        <v>8536</v>
      </c>
    </row>
    <row r="1745" spans="1:16" x14ac:dyDescent="0.3">
      <c r="A1745" t="s">
        <v>8537</v>
      </c>
      <c r="B1745">
        <v>2025</v>
      </c>
      <c r="C1745" t="s">
        <v>62</v>
      </c>
      <c r="D1745" t="s">
        <v>4390</v>
      </c>
      <c r="E1745" t="s">
        <v>4682</v>
      </c>
      <c r="F1745" t="s">
        <v>4172</v>
      </c>
      <c r="G1745">
        <v>25000</v>
      </c>
      <c r="H1745" t="s">
        <v>4180</v>
      </c>
      <c r="I1745">
        <v>22800000</v>
      </c>
      <c r="J1745" t="s">
        <v>7216</v>
      </c>
      <c r="K1745">
        <v>22000000</v>
      </c>
      <c r="L1745">
        <v>23500000</v>
      </c>
      <c r="M1745">
        <v>9</v>
      </c>
      <c r="N1745" t="s">
        <v>4226</v>
      </c>
      <c r="O1745">
        <v>82.4</v>
      </c>
      <c r="P1745" t="s">
        <v>8538</v>
      </c>
    </row>
    <row r="1746" spans="1:16" x14ac:dyDescent="0.3">
      <c r="A1746" t="s">
        <v>4112</v>
      </c>
      <c r="B1746">
        <v>2025</v>
      </c>
      <c r="C1746" t="s">
        <v>62</v>
      </c>
      <c r="D1746" t="s">
        <v>4232</v>
      </c>
      <c r="E1746" t="s">
        <v>4247</v>
      </c>
      <c r="F1746" t="s">
        <v>4172</v>
      </c>
      <c r="G1746">
        <v>6000</v>
      </c>
      <c r="H1746" t="s">
        <v>4180</v>
      </c>
      <c r="I1746">
        <v>16100000</v>
      </c>
      <c r="J1746" t="s">
        <v>7216</v>
      </c>
      <c r="K1746">
        <v>15500000</v>
      </c>
      <c r="L1746">
        <v>16700000</v>
      </c>
      <c r="M1746">
        <v>5</v>
      </c>
      <c r="N1746" t="s">
        <v>4248</v>
      </c>
      <c r="O1746">
        <v>74.900000000000006</v>
      </c>
      <c r="P1746" t="s">
        <v>8539</v>
      </c>
    </row>
    <row r="1747" spans="1:16" x14ac:dyDescent="0.3">
      <c r="A1747" t="s">
        <v>8540</v>
      </c>
      <c r="B1747">
        <v>2025</v>
      </c>
      <c r="C1747" t="s">
        <v>62</v>
      </c>
      <c r="D1747">
        <v>308</v>
      </c>
      <c r="E1747" t="s">
        <v>4225</v>
      </c>
      <c r="F1747" t="s">
        <v>4172</v>
      </c>
      <c r="G1747">
        <v>15000</v>
      </c>
      <c r="H1747" t="s">
        <v>4180</v>
      </c>
      <c r="I1747">
        <v>19900000</v>
      </c>
      <c r="J1747" t="s">
        <v>7216</v>
      </c>
      <c r="K1747">
        <v>19200000</v>
      </c>
      <c r="L1747">
        <v>20600000</v>
      </c>
      <c r="M1747">
        <v>14</v>
      </c>
      <c r="N1747" t="s">
        <v>4260</v>
      </c>
      <c r="O1747">
        <v>81.599999999999994</v>
      </c>
      <c r="P1747" t="s">
        <v>8541</v>
      </c>
    </row>
    <row r="1748" spans="1:16" x14ac:dyDescent="0.3">
      <c r="A1748" t="s">
        <v>8542</v>
      </c>
      <c r="B1748">
        <v>2025</v>
      </c>
      <c r="C1748" t="s">
        <v>62</v>
      </c>
      <c r="D1748">
        <v>308</v>
      </c>
      <c r="E1748" t="s">
        <v>4225</v>
      </c>
      <c r="F1748" t="s">
        <v>4172</v>
      </c>
      <c r="G1748">
        <v>30000</v>
      </c>
      <c r="H1748" t="s">
        <v>4180</v>
      </c>
      <c r="I1748">
        <v>19500000</v>
      </c>
      <c r="J1748" t="s">
        <v>7216</v>
      </c>
      <c r="K1748">
        <v>18800000</v>
      </c>
      <c r="L1748">
        <v>20200000</v>
      </c>
      <c r="M1748">
        <v>14</v>
      </c>
      <c r="N1748" t="s">
        <v>4260</v>
      </c>
      <c r="O1748">
        <v>80</v>
      </c>
      <c r="P1748" t="s">
        <v>8543</v>
      </c>
    </row>
    <row r="1749" spans="1:16" x14ac:dyDescent="0.3">
      <c r="A1749" t="s">
        <v>421</v>
      </c>
      <c r="B1749">
        <v>2025</v>
      </c>
      <c r="C1749" t="s">
        <v>62</v>
      </c>
      <c r="D1749" t="s">
        <v>4250</v>
      </c>
      <c r="E1749" t="s">
        <v>4358</v>
      </c>
      <c r="F1749" t="s">
        <v>4172</v>
      </c>
      <c r="G1749">
        <v>5000</v>
      </c>
      <c r="H1749" t="s">
        <v>4180</v>
      </c>
      <c r="I1749">
        <v>23200000</v>
      </c>
      <c r="J1749" t="s">
        <v>7216</v>
      </c>
      <c r="K1749">
        <v>22400000</v>
      </c>
      <c r="L1749">
        <v>24000000</v>
      </c>
      <c r="M1749">
        <v>14</v>
      </c>
      <c r="N1749" t="s">
        <v>4213</v>
      </c>
      <c r="O1749">
        <v>83</v>
      </c>
      <c r="P1749" t="s">
        <v>8544</v>
      </c>
    </row>
    <row r="1750" spans="1:16" x14ac:dyDescent="0.3">
      <c r="A1750" t="s">
        <v>7192</v>
      </c>
      <c r="B1750">
        <v>2025</v>
      </c>
      <c r="C1750" t="s">
        <v>62</v>
      </c>
      <c r="D1750" t="s">
        <v>4390</v>
      </c>
      <c r="E1750" t="s">
        <v>4682</v>
      </c>
      <c r="F1750" t="s">
        <v>4172</v>
      </c>
      <c r="G1750">
        <v>28000</v>
      </c>
      <c r="H1750" t="s">
        <v>4180</v>
      </c>
      <c r="I1750">
        <v>22800000</v>
      </c>
      <c r="J1750" t="s">
        <v>7216</v>
      </c>
      <c r="K1750">
        <v>22000000</v>
      </c>
      <c r="L1750">
        <v>23500000</v>
      </c>
      <c r="M1750">
        <v>9</v>
      </c>
      <c r="N1750" t="s">
        <v>4226</v>
      </c>
      <c r="O1750">
        <v>82.4</v>
      </c>
      <c r="P1750" t="s">
        <v>8545</v>
      </c>
    </row>
    <row r="1751" spans="1:16" x14ac:dyDescent="0.3">
      <c r="A1751" t="s">
        <v>6441</v>
      </c>
      <c r="B1751">
        <v>2023</v>
      </c>
      <c r="C1751" t="s">
        <v>62</v>
      </c>
      <c r="D1751" t="s">
        <v>4434</v>
      </c>
      <c r="E1751" t="s">
        <v>4435</v>
      </c>
      <c r="F1751" t="s">
        <v>43</v>
      </c>
      <c r="G1751">
        <v>30000</v>
      </c>
      <c r="H1751" t="s">
        <v>4180</v>
      </c>
      <c r="I1751">
        <v>20400000</v>
      </c>
      <c r="J1751" t="s">
        <v>7216</v>
      </c>
      <c r="K1751">
        <v>19600000</v>
      </c>
      <c r="L1751">
        <v>21100000</v>
      </c>
      <c r="M1751">
        <v>12</v>
      </c>
      <c r="N1751" t="s">
        <v>4325</v>
      </c>
      <c r="O1751">
        <v>71.099999999999994</v>
      </c>
      <c r="P1751" t="s">
        <v>8546</v>
      </c>
    </row>
    <row r="1752" spans="1:16" x14ac:dyDescent="0.3">
      <c r="A1752" t="s">
        <v>6441</v>
      </c>
      <c r="B1752">
        <v>2023</v>
      </c>
      <c r="C1752" t="s">
        <v>62</v>
      </c>
      <c r="D1752" t="s">
        <v>4434</v>
      </c>
      <c r="E1752" t="s">
        <v>4435</v>
      </c>
      <c r="F1752" t="s">
        <v>43</v>
      </c>
      <c r="G1752">
        <v>20000</v>
      </c>
      <c r="H1752" t="s">
        <v>4180</v>
      </c>
      <c r="I1752">
        <v>20500000</v>
      </c>
      <c r="J1752" t="s">
        <v>7216</v>
      </c>
      <c r="K1752">
        <v>19700000</v>
      </c>
      <c r="L1752">
        <v>21200000</v>
      </c>
      <c r="M1752">
        <v>12</v>
      </c>
      <c r="N1752" t="s">
        <v>4325</v>
      </c>
      <c r="O1752">
        <v>71.5</v>
      </c>
      <c r="P1752" t="s">
        <v>8547</v>
      </c>
    </row>
    <row r="1753" spans="1:16" x14ac:dyDescent="0.3">
      <c r="A1753" t="s">
        <v>6646</v>
      </c>
      <c r="B1753">
        <v>2023</v>
      </c>
      <c r="C1753" t="s">
        <v>4091</v>
      </c>
      <c r="D1753" t="s">
        <v>7224</v>
      </c>
      <c r="E1753" t="s">
        <v>7225</v>
      </c>
      <c r="F1753" t="s">
        <v>43</v>
      </c>
      <c r="G1753">
        <v>63800</v>
      </c>
      <c r="H1753" t="s">
        <v>4180</v>
      </c>
      <c r="I1753">
        <v>11300000</v>
      </c>
      <c r="J1753" t="s">
        <v>7226</v>
      </c>
      <c r="K1753">
        <v>10800000</v>
      </c>
      <c r="L1753">
        <v>11700000</v>
      </c>
      <c r="M1753">
        <v>5</v>
      </c>
      <c r="N1753" t="s">
        <v>4347</v>
      </c>
      <c r="O1753">
        <v>76</v>
      </c>
      <c r="P1753" t="s">
        <v>7227</v>
      </c>
    </row>
    <row r="1754" spans="1:16" x14ac:dyDescent="0.3">
      <c r="A1754" t="s">
        <v>7196</v>
      </c>
      <c r="B1754">
        <v>2026</v>
      </c>
      <c r="C1754" t="s">
        <v>4184</v>
      </c>
      <c r="D1754" t="s">
        <v>4941</v>
      </c>
      <c r="E1754" t="s">
        <v>7197</v>
      </c>
      <c r="F1754" t="s">
        <v>4172</v>
      </c>
      <c r="G1754">
        <v>3500</v>
      </c>
      <c r="H1754" t="s">
        <v>4180</v>
      </c>
      <c r="I1754">
        <v>40100000</v>
      </c>
      <c r="J1754" t="s">
        <v>7226</v>
      </c>
      <c r="K1754">
        <v>38700000</v>
      </c>
      <c r="L1754">
        <v>41400000</v>
      </c>
      <c r="M1754" t="s">
        <v>4175</v>
      </c>
      <c r="N1754" t="s">
        <v>4574</v>
      </c>
      <c r="O1754">
        <v>95</v>
      </c>
      <c r="P1754" t="s">
        <v>7228</v>
      </c>
    </row>
    <row r="1755" spans="1:16" x14ac:dyDescent="0.3">
      <c r="A1755" t="s">
        <v>646</v>
      </c>
      <c r="B1755">
        <v>2025</v>
      </c>
      <c r="C1755" t="s">
        <v>62</v>
      </c>
      <c r="D1755" t="s">
        <v>4390</v>
      </c>
      <c r="E1755" t="s">
        <v>4682</v>
      </c>
      <c r="F1755" t="s">
        <v>4172</v>
      </c>
      <c r="G1755">
        <v>140</v>
      </c>
      <c r="H1755" t="s">
        <v>4180</v>
      </c>
      <c r="I1755">
        <v>23600000</v>
      </c>
      <c r="J1755" t="s">
        <v>7226</v>
      </c>
      <c r="K1755">
        <v>22800000</v>
      </c>
      <c r="L1755">
        <v>24300000</v>
      </c>
      <c r="M1755">
        <v>11</v>
      </c>
      <c r="N1755" t="s">
        <v>4347</v>
      </c>
      <c r="O1755">
        <v>85.3</v>
      </c>
      <c r="P1755" t="s">
        <v>8735</v>
      </c>
    </row>
    <row r="1756" spans="1:16" x14ac:dyDescent="0.3">
      <c r="A1756" t="s">
        <v>6634</v>
      </c>
      <c r="B1756">
        <v>2022</v>
      </c>
      <c r="C1756" t="s">
        <v>4184</v>
      </c>
      <c r="D1756" t="s">
        <v>4303</v>
      </c>
      <c r="E1756" t="s">
        <v>8355</v>
      </c>
      <c r="F1756" t="s">
        <v>173</v>
      </c>
      <c r="G1756">
        <v>67000</v>
      </c>
      <c r="H1756" t="s">
        <v>4173</v>
      </c>
      <c r="I1756">
        <v>18800000</v>
      </c>
      <c r="J1756" t="s">
        <v>7226</v>
      </c>
      <c r="K1756">
        <v>18100000</v>
      </c>
      <c r="L1756">
        <v>19500000</v>
      </c>
      <c r="M1756">
        <v>6</v>
      </c>
      <c r="N1756" t="s">
        <v>4213</v>
      </c>
      <c r="O1756">
        <v>72.3</v>
      </c>
      <c r="P1756" t="s">
        <v>8356</v>
      </c>
    </row>
    <row r="1757" spans="1:16" x14ac:dyDescent="0.3">
      <c r="A1757" t="s">
        <v>5933</v>
      </c>
      <c r="B1757">
        <v>2019</v>
      </c>
      <c r="C1757" t="s">
        <v>4641</v>
      </c>
      <c r="D1757" t="s">
        <v>5934</v>
      </c>
      <c r="E1757" t="s">
        <v>5935</v>
      </c>
      <c r="F1757" t="s">
        <v>43</v>
      </c>
      <c r="G1757">
        <v>55614</v>
      </c>
      <c r="H1757" t="s">
        <v>4180</v>
      </c>
      <c r="I1757">
        <v>12100000</v>
      </c>
      <c r="J1757" t="s">
        <v>7226</v>
      </c>
      <c r="K1757">
        <v>11600000</v>
      </c>
      <c r="L1757">
        <v>12700000</v>
      </c>
      <c r="M1757" t="s">
        <v>4175</v>
      </c>
      <c r="N1757" t="s">
        <v>4388</v>
      </c>
      <c r="O1757">
        <v>95</v>
      </c>
      <c r="P1757" t="s">
        <v>8357</v>
      </c>
    </row>
    <row r="1758" spans="1:16" x14ac:dyDescent="0.3">
      <c r="A1758" t="s">
        <v>6635</v>
      </c>
      <c r="B1758">
        <v>2023</v>
      </c>
      <c r="C1758" t="s">
        <v>4641</v>
      </c>
      <c r="D1758" t="s">
        <v>5094</v>
      </c>
      <c r="E1758" t="s">
        <v>4428</v>
      </c>
      <c r="F1758" t="s">
        <v>43</v>
      </c>
      <c r="G1758">
        <v>46045</v>
      </c>
      <c r="H1758" t="s">
        <v>4180</v>
      </c>
      <c r="I1758">
        <v>11400000</v>
      </c>
      <c r="J1758" t="s">
        <v>7226</v>
      </c>
      <c r="K1758">
        <v>11000000</v>
      </c>
      <c r="L1758">
        <v>11800000</v>
      </c>
      <c r="M1758">
        <v>5</v>
      </c>
      <c r="N1758" t="s">
        <v>4649</v>
      </c>
      <c r="O1758">
        <v>82.1</v>
      </c>
      <c r="P1758" t="s">
        <v>8358</v>
      </c>
    </row>
    <row r="1759" spans="1:16" x14ac:dyDescent="0.3">
      <c r="A1759" t="s">
        <v>6636</v>
      </c>
      <c r="B1759">
        <v>2025</v>
      </c>
      <c r="C1759" t="s">
        <v>24</v>
      </c>
      <c r="D1759" t="s">
        <v>4854</v>
      </c>
      <c r="E1759" t="s">
        <v>4308</v>
      </c>
      <c r="F1759" t="s">
        <v>4172</v>
      </c>
      <c r="G1759">
        <v>19800</v>
      </c>
      <c r="H1759" t="s">
        <v>4180</v>
      </c>
      <c r="I1759">
        <v>16200000</v>
      </c>
      <c r="J1759" t="s">
        <v>7226</v>
      </c>
      <c r="K1759">
        <v>15600000</v>
      </c>
      <c r="L1759">
        <v>16700000</v>
      </c>
      <c r="M1759">
        <v>13</v>
      </c>
      <c r="N1759" t="s">
        <v>4417</v>
      </c>
      <c r="O1759">
        <v>84.6</v>
      </c>
      <c r="P1759" t="s">
        <v>8359</v>
      </c>
    </row>
    <row r="1760" spans="1:16" x14ac:dyDescent="0.3">
      <c r="A1760" t="s">
        <v>8360</v>
      </c>
      <c r="B1760">
        <v>2026</v>
      </c>
      <c r="C1760" t="s">
        <v>201</v>
      </c>
      <c r="D1760" t="s">
        <v>4669</v>
      </c>
      <c r="E1760" t="s">
        <v>4670</v>
      </c>
      <c r="F1760" t="s">
        <v>4172</v>
      </c>
      <c r="G1760">
        <v>5000</v>
      </c>
      <c r="H1760" t="s">
        <v>4180</v>
      </c>
      <c r="I1760">
        <v>13100000</v>
      </c>
      <c r="J1760" t="s">
        <v>7226</v>
      </c>
      <c r="K1760">
        <v>12700000</v>
      </c>
      <c r="L1760">
        <v>13600000</v>
      </c>
      <c r="M1760">
        <v>6</v>
      </c>
      <c r="N1760" t="s">
        <v>4649</v>
      </c>
      <c r="O1760">
        <v>93.6</v>
      </c>
      <c r="P1760" t="s">
        <v>8361</v>
      </c>
    </row>
    <row r="1761" spans="1:16" x14ac:dyDescent="0.3">
      <c r="A1761" t="s">
        <v>6637</v>
      </c>
      <c r="B1761">
        <v>2022</v>
      </c>
      <c r="C1761" t="s">
        <v>24</v>
      </c>
      <c r="D1761" t="s">
        <v>4190</v>
      </c>
      <c r="E1761" t="s">
        <v>4308</v>
      </c>
      <c r="F1761" t="s">
        <v>60</v>
      </c>
      <c r="G1761">
        <v>43000</v>
      </c>
      <c r="H1761" t="s">
        <v>4180</v>
      </c>
      <c r="I1761">
        <v>12000000</v>
      </c>
      <c r="J1761" t="s">
        <v>7226</v>
      </c>
      <c r="K1761">
        <v>11500000</v>
      </c>
      <c r="L1761">
        <v>12400000</v>
      </c>
      <c r="M1761">
        <v>56</v>
      </c>
      <c r="N1761" t="s">
        <v>4260</v>
      </c>
      <c r="O1761">
        <v>56.6</v>
      </c>
      <c r="P1761" t="s">
        <v>8362</v>
      </c>
    </row>
    <row r="1762" spans="1:16" x14ac:dyDescent="0.3">
      <c r="A1762" t="s">
        <v>6638</v>
      </c>
      <c r="B1762">
        <v>2017</v>
      </c>
      <c r="C1762" t="s">
        <v>5327</v>
      </c>
      <c r="D1762" t="s">
        <v>8363</v>
      </c>
      <c r="E1762" t="s">
        <v>8364</v>
      </c>
      <c r="F1762" t="s">
        <v>60</v>
      </c>
      <c r="G1762">
        <v>91273</v>
      </c>
      <c r="H1762" t="s">
        <v>4173</v>
      </c>
      <c r="I1762">
        <v>5420000</v>
      </c>
      <c r="J1762" t="s">
        <v>7226</v>
      </c>
      <c r="K1762">
        <v>5230000</v>
      </c>
      <c r="L1762">
        <v>5610000</v>
      </c>
      <c r="M1762">
        <v>7</v>
      </c>
      <c r="N1762" t="s">
        <v>4508</v>
      </c>
      <c r="O1762">
        <v>85.1</v>
      </c>
      <c r="P1762" t="s">
        <v>8365</v>
      </c>
    </row>
    <row r="1763" spans="1:16" x14ac:dyDescent="0.3">
      <c r="A1763" t="s">
        <v>6639</v>
      </c>
      <c r="B1763">
        <v>2018</v>
      </c>
      <c r="C1763" t="s">
        <v>24</v>
      </c>
      <c r="D1763" t="s">
        <v>8366</v>
      </c>
      <c r="E1763" t="s">
        <v>8367</v>
      </c>
      <c r="F1763" t="s">
        <v>94</v>
      </c>
      <c r="G1763">
        <v>66252</v>
      </c>
      <c r="H1763" t="s">
        <v>4173</v>
      </c>
      <c r="I1763">
        <v>10800000</v>
      </c>
      <c r="J1763" t="s">
        <v>7226</v>
      </c>
      <c r="K1763">
        <v>10400000</v>
      </c>
      <c r="L1763">
        <v>11200000</v>
      </c>
      <c r="M1763">
        <v>4</v>
      </c>
      <c r="N1763" t="s">
        <v>4181</v>
      </c>
      <c r="O1763">
        <v>57.4</v>
      </c>
      <c r="P1763" t="s">
        <v>8368</v>
      </c>
    </row>
    <row r="1764" spans="1:16" x14ac:dyDescent="0.3">
      <c r="A1764" t="s">
        <v>6640</v>
      </c>
      <c r="B1764">
        <v>2022</v>
      </c>
      <c r="C1764" t="s">
        <v>45</v>
      </c>
      <c r="D1764" t="s">
        <v>4935</v>
      </c>
      <c r="E1764" t="s">
        <v>8369</v>
      </c>
      <c r="F1764" t="s">
        <v>143</v>
      </c>
      <c r="G1764">
        <v>53500</v>
      </c>
      <c r="H1764" t="s">
        <v>4180</v>
      </c>
      <c r="I1764">
        <v>10500000</v>
      </c>
      <c r="J1764" t="s">
        <v>7226</v>
      </c>
      <c r="K1764">
        <v>10100000</v>
      </c>
      <c r="L1764">
        <v>10800000</v>
      </c>
      <c r="M1764">
        <v>5</v>
      </c>
      <c r="N1764" t="s">
        <v>4275</v>
      </c>
      <c r="O1764">
        <v>63.1</v>
      </c>
      <c r="P1764" t="s">
        <v>8370</v>
      </c>
    </row>
    <row r="1765" spans="1:16" x14ac:dyDescent="0.3">
      <c r="A1765" t="s">
        <v>8371</v>
      </c>
      <c r="B1765">
        <v>2019</v>
      </c>
      <c r="C1765" t="s">
        <v>4097</v>
      </c>
      <c r="D1765" t="s">
        <v>7751</v>
      </c>
      <c r="E1765" t="s">
        <v>8372</v>
      </c>
      <c r="F1765" t="s">
        <v>60</v>
      </c>
      <c r="G1765">
        <v>67347</v>
      </c>
      <c r="H1765" t="s">
        <v>4173</v>
      </c>
      <c r="I1765">
        <v>7910000</v>
      </c>
      <c r="J1765" t="s">
        <v>7226</v>
      </c>
      <c r="K1765">
        <v>7610000</v>
      </c>
      <c r="L1765">
        <v>8200000</v>
      </c>
      <c r="M1765" t="s">
        <v>4175</v>
      </c>
      <c r="N1765" t="s">
        <v>4245</v>
      </c>
      <c r="O1765">
        <v>74</v>
      </c>
      <c r="P1765" t="s">
        <v>8373</v>
      </c>
    </row>
    <row r="1766" spans="1:16" x14ac:dyDescent="0.3">
      <c r="A1766" t="s">
        <v>6641</v>
      </c>
      <c r="B1766">
        <v>2026</v>
      </c>
      <c r="C1766" t="s">
        <v>4184</v>
      </c>
      <c r="D1766" t="s">
        <v>4228</v>
      </c>
      <c r="E1766" t="s">
        <v>4229</v>
      </c>
      <c r="F1766" t="s">
        <v>4172</v>
      </c>
      <c r="G1766">
        <v>2500</v>
      </c>
      <c r="H1766" t="s">
        <v>4180</v>
      </c>
      <c r="I1766">
        <v>17200000</v>
      </c>
      <c r="J1766" t="s">
        <v>7226</v>
      </c>
      <c r="K1766">
        <v>15900000</v>
      </c>
      <c r="L1766">
        <v>18400000</v>
      </c>
      <c r="M1766" t="s">
        <v>4175</v>
      </c>
      <c r="N1766" t="s">
        <v>4417</v>
      </c>
      <c r="O1766">
        <v>95</v>
      </c>
      <c r="P1766" t="s">
        <v>8374</v>
      </c>
    </row>
    <row r="1767" spans="1:16" x14ac:dyDescent="0.3">
      <c r="A1767" t="s">
        <v>903</v>
      </c>
      <c r="B1767">
        <v>2024</v>
      </c>
      <c r="C1767" t="s">
        <v>24</v>
      </c>
      <c r="D1767" t="s">
        <v>4405</v>
      </c>
      <c r="E1767" t="s">
        <v>5791</v>
      </c>
      <c r="F1767" t="s">
        <v>143</v>
      </c>
      <c r="G1767">
        <v>90000</v>
      </c>
      <c r="H1767" t="s">
        <v>4180</v>
      </c>
      <c r="I1767">
        <v>29800000</v>
      </c>
      <c r="J1767" t="s">
        <v>7226</v>
      </c>
      <c r="K1767">
        <v>28700000</v>
      </c>
      <c r="L1767">
        <v>30900000</v>
      </c>
      <c r="M1767">
        <v>19</v>
      </c>
      <c r="N1767" t="s">
        <v>4204</v>
      </c>
      <c r="O1767">
        <v>68.599999999999994</v>
      </c>
      <c r="P1767" t="s">
        <v>8375</v>
      </c>
    </row>
    <row r="1768" spans="1:16" x14ac:dyDescent="0.3">
      <c r="A1768" t="s">
        <v>6642</v>
      </c>
      <c r="B1768">
        <v>2022</v>
      </c>
      <c r="C1768" t="s">
        <v>108</v>
      </c>
      <c r="D1768" t="s">
        <v>5808</v>
      </c>
      <c r="E1768" t="s">
        <v>4619</v>
      </c>
      <c r="F1768" t="s">
        <v>161</v>
      </c>
      <c r="G1768">
        <v>62000</v>
      </c>
      <c r="H1768" t="s">
        <v>4180</v>
      </c>
      <c r="I1768">
        <v>7190000</v>
      </c>
      <c r="J1768" t="s">
        <v>7226</v>
      </c>
      <c r="K1768">
        <v>6830000</v>
      </c>
      <c r="L1768">
        <v>7550000</v>
      </c>
      <c r="M1768">
        <v>7</v>
      </c>
      <c r="N1768" t="s">
        <v>4382</v>
      </c>
      <c r="O1768">
        <v>74.2</v>
      </c>
      <c r="P1768" t="s">
        <v>8376</v>
      </c>
    </row>
    <row r="1769" spans="1:16" x14ac:dyDescent="0.3">
      <c r="A1769" t="s">
        <v>6643</v>
      </c>
      <c r="B1769">
        <v>2025</v>
      </c>
      <c r="C1769" t="s">
        <v>137</v>
      </c>
      <c r="D1769" t="s">
        <v>4202</v>
      </c>
      <c r="E1769" t="s">
        <v>5110</v>
      </c>
      <c r="F1769" t="s">
        <v>161</v>
      </c>
      <c r="G1769">
        <v>12000</v>
      </c>
      <c r="H1769" t="s">
        <v>4173</v>
      </c>
      <c r="I1769">
        <v>22700000</v>
      </c>
      <c r="J1769" t="s">
        <v>7226</v>
      </c>
      <c r="K1769">
        <v>21600000</v>
      </c>
      <c r="L1769">
        <v>23900000</v>
      </c>
      <c r="M1769">
        <v>22</v>
      </c>
      <c r="N1769" t="s">
        <v>4263</v>
      </c>
      <c r="O1769">
        <v>84.7</v>
      </c>
      <c r="P1769" t="s">
        <v>8377</v>
      </c>
    </row>
    <row r="1770" spans="1:16" x14ac:dyDescent="0.3">
      <c r="A1770" t="s">
        <v>6644</v>
      </c>
      <c r="B1770">
        <v>2023</v>
      </c>
      <c r="C1770" t="s">
        <v>250</v>
      </c>
      <c r="D1770" t="s">
        <v>7355</v>
      </c>
      <c r="E1770" t="s">
        <v>8378</v>
      </c>
      <c r="F1770" t="s">
        <v>43</v>
      </c>
      <c r="G1770">
        <v>61229</v>
      </c>
      <c r="H1770" t="s">
        <v>4173</v>
      </c>
      <c r="I1770">
        <v>15200000</v>
      </c>
      <c r="J1770" t="s">
        <v>7226</v>
      </c>
      <c r="K1770">
        <v>14600000</v>
      </c>
      <c r="L1770">
        <v>15800000</v>
      </c>
      <c r="M1770">
        <v>8</v>
      </c>
      <c r="N1770" t="s">
        <v>4192</v>
      </c>
      <c r="O1770">
        <v>88.9</v>
      </c>
      <c r="P1770" t="s">
        <v>8379</v>
      </c>
    </row>
    <row r="1771" spans="1:16" x14ac:dyDescent="0.3">
      <c r="A1771" t="s">
        <v>6645</v>
      </c>
      <c r="B1771">
        <v>2024</v>
      </c>
      <c r="C1771" t="s">
        <v>24</v>
      </c>
      <c r="D1771" t="s">
        <v>4405</v>
      </c>
      <c r="E1771" t="s">
        <v>5700</v>
      </c>
      <c r="F1771" t="s">
        <v>43</v>
      </c>
      <c r="G1771">
        <v>42000</v>
      </c>
      <c r="H1771" t="s">
        <v>4180</v>
      </c>
      <c r="I1771">
        <v>44100000</v>
      </c>
      <c r="J1771" t="s">
        <v>7226</v>
      </c>
      <c r="K1771">
        <v>42400000</v>
      </c>
      <c r="L1771">
        <v>45700000</v>
      </c>
      <c r="M1771">
        <v>16</v>
      </c>
      <c r="N1771" t="s">
        <v>5775</v>
      </c>
      <c r="O1771">
        <v>77.8</v>
      </c>
      <c r="P1771" t="s">
        <v>8380</v>
      </c>
    </row>
    <row r="1772" spans="1:16" x14ac:dyDescent="0.3">
      <c r="A1772" t="s">
        <v>6647</v>
      </c>
      <c r="B1772">
        <v>2026</v>
      </c>
      <c r="C1772" t="s">
        <v>166</v>
      </c>
      <c r="D1772" t="s">
        <v>5005</v>
      </c>
      <c r="E1772" t="s">
        <v>5039</v>
      </c>
      <c r="F1772" t="s">
        <v>4172</v>
      </c>
      <c r="G1772">
        <v>11000</v>
      </c>
      <c r="H1772" t="s">
        <v>4173</v>
      </c>
      <c r="I1772">
        <v>32600000</v>
      </c>
      <c r="J1772" t="s">
        <v>7226</v>
      </c>
      <c r="K1772">
        <v>31400000</v>
      </c>
      <c r="L1772">
        <v>33700000</v>
      </c>
      <c r="M1772" t="s">
        <v>4175</v>
      </c>
      <c r="N1772" t="s">
        <v>8381</v>
      </c>
      <c r="O1772">
        <v>83.6</v>
      </c>
      <c r="P1772" t="s">
        <v>8382</v>
      </c>
    </row>
    <row r="1773" spans="1:16" x14ac:dyDescent="0.3">
      <c r="A1773" t="s">
        <v>5568</v>
      </c>
      <c r="B1773">
        <v>2021</v>
      </c>
      <c r="C1773" t="s">
        <v>36</v>
      </c>
      <c r="D1773" t="s">
        <v>4775</v>
      </c>
      <c r="E1773" t="s">
        <v>4776</v>
      </c>
      <c r="F1773" t="s">
        <v>43</v>
      </c>
      <c r="G1773">
        <v>50212</v>
      </c>
      <c r="H1773" t="s">
        <v>4180</v>
      </c>
      <c r="I1773">
        <v>11000000</v>
      </c>
      <c r="J1773" t="s">
        <v>7226</v>
      </c>
      <c r="K1773">
        <v>10600000</v>
      </c>
      <c r="L1773">
        <v>11500000</v>
      </c>
      <c r="M1773">
        <v>18</v>
      </c>
      <c r="N1773" t="s">
        <v>4425</v>
      </c>
      <c r="O1773">
        <v>88.1</v>
      </c>
      <c r="P1773" t="s">
        <v>8383</v>
      </c>
    </row>
    <row r="1774" spans="1:16" x14ac:dyDescent="0.3">
      <c r="A1774" t="s">
        <v>6649</v>
      </c>
      <c r="B1774">
        <v>2025</v>
      </c>
      <c r="C1774" t="s">
        <v>92</v>
      </c>
      <c r="D1774" t="s">
        <v>4471</v>
      </c>
      <c r="E1774" t="s">
        <v>8384</v>
      </c>
      <c r="F1774" t="s">
        <v>8385</v>
      </c>
      <c r="G1774">
        <v>20000</v>
      </c>
      <c r="H1774" t="s">
        <v>4173</v>
      </c>
      <c r="I1774">
        <v>45400000</v>
      </c>
      <c r="J1774" t="s">
        <v>7226</v>
      </c>
      <c r="K1774">
        <v>43700000</v>
      </c>
      <c r="L1774">
        <v>47000000</v>
      </c>
      <c r="M1774">
        <v>10</v>
      </c>
      <c r="N1774" t="s">
        <v>5819</v>
      </c>
      <c r="O1774">
        <v>74.400000000000006</v>
      </c>
      <c r="P1774" t="s">
        <v>8386</v>
      </c>
    </row>
    <row r="1775" spans="1:16" x14ac:dyDescent="0.3">
      <c r="A1775" t="s">
        <v>6648</v>
      </c>
      <c r="B1775">
        <v>2025</v>
      </c>
      <c r="C1775" t="s">
        <v>4184</v>
      </c>
      <c r="D1775" t="s">
        <v>4303</v>
      </c>
      <c r="E1775" t="s">
        <v>8387</v>
      </c>
      <c r="F1775" t="s">
        <v>4172</v>
      </c>
      <c r="G1775">
        <v>12384</v>
      </c>
      <c r="H1775" t="s">
        <v>4180</v>
      </c>
      <c r="I1775">
        <v>25900000</v>
      </c>
      <c r="J1775" t="s">
        <v>7226</v>
      </c>
      <c r="K1775">
        <v>25000000</v>
      </c>
      <c r="L1775">
        <v>26900000</v>
      </c>
      <c r="M1775">
        <v>3</v>
      </c>
      <c r="N1775" t="s">
        <v>4248</v>
      </c>
      <c r="O1775">
        <v>85.5</v>
      </c>
      <c r="P1775" t="s">
        <v>8388</v>
      </c>
    </row>
    <row r="1776" spans="1:16" x14ac:dyDescent="0.3">
      <c r="A1776" t="s">
        <v>6269</v>
      </c>
      <c r="B1776">
        <v>2019</v>
      </c>
      <c r="C1776" t="s">
        <v>131</v>
      </c>
      <c r="D1776" t="s">
        <v>7680</v>
      </c>
      <c r="E1776" t="s">
        <v>8389</v>
      </c>
      <c r="F1776" t="s">
        <v>173</v>
      </c>
      <c r="G1776">
        <v>95000</v>
      </c>
      <c r="H1776" t="s">
        <v>4180</v>
      </c>
      <c r="I1776">
        <v>14700000</v>
      </c>
      <c r="J1776" t="s">
        <v>7226</v>
      </c>
      <c r="K1776">
        <v>14000000</v>
      </c>
      <c r="L1776">
        <v>15400000</v>
      </c>
      <c r="M1776" t="s">
        <v>4175</v>
      </c>
      <c r="N1776" t="s">
        <v>4181</v>
      </c>
      <c r="O1776">
        <v>73.5</v>
      </c>
      <c r="P1776" t="s">
        <v>8390</v>
      </c>
    </row>
    <row r="1777" spans="1:16" x14ac:dyDescent="0.3">
      <c r="A1777" t="s">
        <v>6650</v>
      </c>
      <c r="B1777">
        <v>2025</v>
      </c>
      <c r="C1777" t="s">
        <v>24</v>
      </c>
      <c r="D1777" t="s">
        <v>8391</v>
      </c>
      <c r="E1777" t="s">
        <v>8392</v>
      </c>
      <c r="F1777" t="s">
        <v>4172</v>
      </c>
      <c r="G1777">
        <v>24000</v>
      </c>
      <c r="H1777" t="s">
        <v>4180</v>
      </c>
      <c r="I1777">
        <v>22500000</v>
      </c>
      <c r="J1777" t="s">
        <v>7226</v>
      </c>
      <c r="K1777">
        <v>21700000</v>
      </c>
      <c r="L1777">
        <v>23200000</v>
      </c>
      <c r="M1777">
        <v>9</v>
      </c>
      <c r="N1777" t="s">
        <v>4260</v>
      </c>
      <c r="O1777">
        <v>80.5</v>
      </c>
      <c r="P1777" t="s">
        <v>8393</v>
      </c>
    </row>
    <row r="1778" spans="1:16" x14ac:dyDescent="0.3">
      <c r="A1778" t="s">
        <v>4794</v>
      </c>
      <c r="B1778">
        <v>2024</v>
      </c>
      <c r="C1778" t="s">
        <v>154</v>
      </c>
      <c r="D1778" t="s">
        <v>4395</v>
      </c>
      <c r="E1778" t="s">
        <v>4795</v>
      </c>
      <c r="F1778" t="s">
        <v>43</v>
      </c>
      <c r="G1778">
        <v>24277</v>
      </c>
      <c r="H1778" t="s">
        <v>4180</v>
      </c>
      <c r="I1778">
        <v>38900000</v>
      </c>
      <c r="J1778" t="s">
        <v>7226</v>
      </c>
      <c r="K1778">
        <v>37500000</v>
      </c>
      <c r="L1778">
        <v>40300000</v>
      </c>
      <c r="M1778">
        <v>3</v>
      </c>
      <c r="N1778" t="s">
        <v>4333</v>
      </c>
      <c r="O1778">
        <v>77.8</v>
      </c>
      <c r="P1778" t="s">
        <v>8394</v>
      </c>
    </row>
    <row r="1779" spans="1:16" x14ac:dyDescent="0.3">
      <c r="A1779" t="s">
        <v>6651</v>
      </c>
      <c r="B1779">
        <v>2024</v>
      </c>
      <c r="C1779" t="s">
        <v>4184</v>
      </c>
      <c r="D1779" t="s">
        <v>4288</v>
      </c>
      <c r="E1779" t="s">
        <v>4719</v>
      </c>
      <c r="F1779" t="s">
        <v>143</v>
      </c>
      <c r="G1779">
        <v>22000</v>
      </c>
      <c r="H1779" t="s">
        <v>4180</v>
      </c>
      <c r="I1779">
        <v>15800000</v>
      </c>
      <c r="J1779" t="s">
        <v>7226</v>
      </c>
      <c r="K1779">
        <v>15300000</v>
      </c>
      <c r="L1779">
        <v>16400000</v>
      </c>
      <c r="M1779">
        <v>9</v>
      </c>
      <c r="N1779" t="s">
        <v>4508</v>
      </c>
      <c r="O1779">
        <v>91.4</v>
      </c>
      <c r="P1779" t="s">
        <v>8395</v>
      </c>
    </row>
    <row r="1780" spans="1:16" x14ac:dyDescent="0.3">
      <c r="A1780" t="s">
        <v>5047</v>
      </c>
      <c r="B1780">
        <v>2023</v>
      </c>
      <c r="C1780" t="s">
        <v>62</v>
      </c>
      <c r="D1780" t="s">
        <v>4446</v>
      </c>
      <c r="E1780" t="s">
        <v>5048</v>
      </c>
      <c r="F1780" t="s">
        <v>43</v>
      </c>
      <c r="G1780">
        <v>42145</v>
      </c>
      <c r="H1780" t="s">
        <v>4180</v>
      </c>
      <c r="I1780">
        <v>13300000</v>
      </c>
      <c r="J1780" t="s">
        <v>7226</v>
      </c>
      <c r="K1780">
        <v>12800000</v>
      </c>
      <c r="L1780">
        <v>13800000</v>
      </c>
      <c r="M1780">
        <v>15</v>
      </c>
      <c r="N1780" t="s">
        <v>4213</v>
      </c>
      <c r="O1780">
        <v>59.5</v>
      </c>
      <c r="P1780" t="s">
        <v>8396</v>
      </c>
    </row>
    <row r="1781" spans="1:16" x14ac:dyDescent="0.3">
      <c r="A1781" t="s">
        <v>6652</v>
      </c>
      <c r="B1781">
        <v>2025</v>
      </c>
      <c r="C1781" t="s">
        <v>4031</v>
      </c>
      <c r="D1781" t="s">
        <v>5131</v>
      </c>
      <c r="E1781" t="s">
        <v>8397</v>
      </c>
      <c r="F1781" t="s">
        <v>4172</v>
      </c>
      <c r="G1781">
        <v>22000</v>
      </c>
      <c r="H1781" t="s">
        <v>4180</v>
      </c>
      <c r="I1781">
        <v>17300000</v>
      </c>
      <c r="J1781" t="s">
        <v>7226</v>
      </c>
      <c r="K1781">
        <v>16700000</v>
      </c>
      <c r="L1781">
        <v>17900000</v>
      </c>
      <c r="M1781" t="s">
        <v>4175</v>
      </c>
      <c r="N1781" t="s">
        <v>4425</v>
      </c>
      <c r="O1781">
        <v>84.4</v>
      </c>
      <c r="P1781" t="s">
        <v>8398</v>
      </c>
    </row>
    <row r="1782" spans="1:16" x14ac:dyDescent="0.3">
      <c r="A1782" t="s">
        <v>6653</v>
      </c>
      <c r="B1782">
        <v>2024</v>
      </c>
      <c r="C1782" t="s">
        <v>41</v>
      </c>
      <c r="D1782" t="s">
        <v>4876</v>
      </c>
      <c r="E1782" t="s">
        <v>4619</v>
      </c>
      <c r="F1782" t="s">
        <v>60</v>
      </c>
      <c r="G1782">
        <v>8249</v>
      </c>
      <c r="H1782" t="s">
        <v>4180</v>
      </c>
      <c r="I1782">
        <v>10800000</v>
      </c>
      <c r="J1782" t="s">
        <v>7226</v>
      </c>
      <c r="K1782">
        <v>10300000</v>
      </c>
      <c r="L1782">
        <v>11200000</v>
      </c>
      <c r="M1782">
        <v>2</v>
      </c>
      <c r="N1782" t="s">
        <v>4402</v>
      </c>
      <c r="O1782">
        <v>81.900000000000006</v>
      </c>
      <c r="P1782" t="s">
        <v>8399</v>
      </c>
    </row>
    <row r="1783" spans="1:16" x14ac:dyDescent="0.3">
      <c r="A1783" t="s">
        <v>1422</v>
      </c>
      <c r="B1783">
        <v>2018</v>
      </c>
      <c r="C1783" t="s">
        <v>131</v>
      </c>
      <c r="D1783" t="s">
        <v>5682</v>
      </c>
      <c r="E1783" t="s">
        <v>8400</v>
      </c>
      <c r="F1783" t="s">
        <v>173</v>
      </c>
      <c r="G1783">
        <v>104000</v>
      </c>
      <c r="H1783" t="s">
        <v>4173</v>
      </c>
      <c r="I1783">
        <v>12500000</v>
      </c>
      <c r="J1783" t="s">
        <v>7226</v>
      </c>
      <c r="K1783">
        <v>12000000</v>
      </c>
      <c r="L1783">
        <v>13000000</v>
      </c>
      <c r="M1783">
        <v>11</v>
      </c>
      <c r="N1783" t="s">
        <v>4260</v>
      </c>
      <c r="O1783">
        <v>80.2</v>
      </c>
      <c r="P1783" t="s">
        <v>8401</v>
      </c>
    </row>
    <row r="1784" spans="1:16" x14ac:dyDescent="0.3">
      <c r="A1784" t="s">
        <v>6654</v>
      </c>
      <c r="B1784">
        <v>2020</v>
      </c>
      <c r="C1784" t="s">
        <v>182</v>
      </c>
      <c r="D1784" t="s">
        <v>8402</v>
      </c>
      <c r="E1784" t="s">
        <v>8403</v>
      </c>
      <c r="F1784" t="s">
        <v>143</v>
      </c>
      <c r="G1784">
        <v>103000</v>
      </c>
      <c r="H1784" t="s">
        <v>4173</v>
      </c>
      <c r="I1784">
        <v>14300000</v>
      </c>
      <c r="J1784" t="s">
        <v>7226</v>
      </c>
      <c r="K1784">
        <v>13700000</v>
      </c>
      <c r="L1784">
        <v>14900000</v>
      </c>
      <c r="M1784">
        <v>9</v>
      </c>
      <c r="N1784" t="s">
        <v>4248</v>
      </c>
      <c r="O1784">
        <v>80.2</v>
      </c>
      <c r="P1784" t="s">
        <v>8404</v>
      </c>
    </row>
    <row r="1785" spans="1:16" x14ac:dyDescent="0.3">
      <c r="A1785" t="s">
        <v>8405</v>
      </c>
      <c r="B1785">
        <v>2023</v>
      </c>
      <c r="C1785" t="s">
        <v>92</v>
      </c>
      <c r="D1785" t="s">
        <v>4471</v>
      </c>
      <c r="E1785" t="s">
        <v>4472</v>
      </c>
      <c r="F1785" t="s">
        <v>94</v>
      </c>
      <c r="G1785">
        <v>54300</v>
      </c>
      <c r="H1785" t="s">
        <v>4180</v>
      </c>
      <c r="I1785">
        <v>46300000</v>
      </c>
      <c r="J1785" t="s">
        <v>7226</v>
      </c>
      <c r="K1785">
        <v>44600000</v>
      </c>
      <c r="L1785">
        <v>47900000</v>
      </c>
      <c r="M1785">
        <v>45</v>
      </c>
      <c r="N1785" t="s">
        <v>5819</v>
      </c>
      <c r="O1785">
        <v>73.3</v>
      </c>
      <c r="P1785" t="s">
        <v>8406</v>
      </c>
    </row>
    <row r="1786" spans="1:16" x14ac:dyDescent="0.3">
      <c r="A1786" t="s">
        <v>6655</v>
      </c>
      <c r="B1786">
        <v>2025</v>
      </c>
      <c r="C1786" t="s">
        <v>24</v>
      </c>
      <c r="D1786" t="s">
        <v>4369</v>
      </c>
      <c r="E1786" t="s">
        <v>8407</v>
      </c>
      <c r="F1786" t="s">
        <v>43</v>
      </c>
      <c r="G1786">
        <v>66900</v>
      </c>
      <c r="H1786" t="s">
        <v>4173</v>
      </c>
      <c r="I1786">
        <v>48800000</v>
      </c>
      <c r="J1786" t="s">
        <v>7226</v>
      </c>
      <c r="K1786">
        <v>45000000</v>
      </c>
      <c r="L1786">
        <v>53000000</v>
      </c>
      <c r="M1786">
        <v>10</v>
      </c>
      <c r="N1786" t="s">
        <v>5157</v>
      </c>
      <c r="O1786">
        <v>76.099999999999994</v>
      </c>
      <c r="P1786" t="s">
        <v>8408</v>
      </c>
    </row>
    <row r="1787" spans="1:16" x14ac:dyDescent="0.3">
      <c r="A1787" t="s">
        <v>6656</v>
      </c>
      <c r="B1787">
        <v>2026</v>
      </c>
      <c r="C1787" t="s">
        <v>4641</v>
      </c>
      <c r="D1787" t="s">
        <v>8176</v>
      </c>
      <c r="E1787" t="s">
        <v>8409</v>
      </c>
      <c r="F1787" t="s">
        <v>4172</v>
      </c>
      <c r="G1787">
        <v>8000</v>
      </c>
      <c r="H1787" t="s">
        <v>4173</v>
      </c>
      <c r="I1787">
        <v>14000000</v>
      </c>
      <c r="J1787" t="s">
        <v>7226</v>
      </c>
      <c r="K1787">
        <v>13500000</v>
      </c>
      <c r="L1787">
        <v>14500000</v>
      </c>
      <c r="M1787" t="s">
        <v>4175</v>
      </c>
      <c r="N1787" t="s">
        <v>4187</v>
      </c>
      <c r="O1787">
        <v>94.7</v>
      </c>
      <c r="P1787" t="s">
        <v>8410</v>
      </c>
    </row>
    <row r="1788" spans="1:16" x14ac:dyDescent="0.3">
      <c r="A1788" t="s">
        <v>4172</v>
      </c>
      <c r="B1788">
        <v>2026</v>
      </c>
      <c r="C1788" t="s">
        <v>45</v>
      </c>
      <c r="D1788" t="s">
        <v>4886</v>
      </c>
      <c r="E1788" t="s">
        <v>4887</v>
      </c>
      <c r="F1788" t="s">
        <v>4172</v>
      </c>
      <c r="G1788">
        <v>3000</v>
      </c>
      <c r="H1788" t="s">
        <v>4180</v>
      </c>
      <c r="I1788">
        <v>22000000</v>
      </c>
      <c r="J1788" t="s">
        <v>7226</v>
      </c>
      <c r="K1788">
        <v>21200000</v>
      </c>
      <c r="L1788">
        <v>22800000</v>
      </c>
      <c r="M1788" t="s">
        <v>4175</v>
      </c>
      <c r="N1788" t="s">
        <v>4888</v>
      </c>
      <c r="O1788">
        <v>86</v>
      </c>
      <c r="P1788" t="s">
        <v>8411</v>
      </c>
    </row>
    <row r="1789" spans="1:16" x14ac:dyDescent="0.3">
      <c r="A1789" t="s">
        <v>6658</v>
      </c>
      <c r="B1789">
        <v>2024</v>
      </c>
      <c r="C1789" t="s">
        <v>24</v>
      </c>
      <c r="D1789" t="s">
        <v>4854</v>
      </c>
      <c r="E1789" t="s">
        <v>4308</v>
      </c>
      <c r="F1789" t="s">
        <v>43</v>
      </c>
      <c r="G1789">
        <v>9000</v>
      </c>
      <c r="H1789" t="s">
        <v>4180</v>
      </c>
      <c r="I1789">
        <v>15600000</v>
      </c>
      <c r="J1789" t="s">
        <v>7226</v>
      </c>
      <c r="K1789">
        <v>15100000</v>
      </c>
      <c r="L1789">
        <v>16100000</v>
      </c>
      <c r="M1789">
        <v>28</v>
      </c>
      <c r="N1789" t="s">
        <v>4192</v>
      </c>
      <c r="O1789">
        <v>76.8</v>
      </c>
      <c r="P1789" t="s">
        <v>8412</v>
      </c>
    </row>
    <row r="1790" spans="1:16" x14ac:dyDescent="0.3">
      <c r="A1790" t="s">
        <v>6659</v>
      </c>
      <c r="B1790">
        <v>2025</v>
      </c>
      <c r="C1790" t="s">
        <v>5327</v>
      </c>
      <c r="D1790" t="s">
        <v>8413</v>
      </c>
      <c r="E1790" t="s">
        <v>8414</v>
      </c>
      <c r="F1790" t="s">
        <v>4172</v>
      </c>
      <c r="G1790">
        <v>15800</v>
      </c>
      <c r="H1790" t="s">
        <v>4180</v>
      </c>
      <c r="I1790">
        <v>16100000</v>
      </c>
      <c r="J1790" t="s">
        <v>7226</v>
      </c>
      <c r="K1790">
        <v>15200000</v>
      </c>
      <c r="L1790">
        <v>16900000</v>
      </c>
      <c r="M1790">
        <v>2</v>
      </c>
      <c r="N1790" t="s">
        <v>4248</v>
      </c>
      <c r="O1790">
        <v>84</v>
      </c>
      <c r="P1790" t="s">
        <v>8415</v>
      </c>
    </row>
    <row r="1791" spans="1:16" x14ac:dyDescent="0.3">
      <c r="A1791" t="s">
        <v>6660</v>
      </c>
      <c r="B1791">
        <v>2022</v>
      </c>
      <c r="C1791" t="s">
        <v>154</v>
      </c>
      <c r="D1791" t="s">
        <v>4483</v>
      </c>
      <c r="E1791" t="s">
        <v>4484</v>
      </c>
      <c r="F1791" t="s">
        <v>161</v>
      </c>
      <c r="G1791">
        <v>42000</v>
      </c>
      <c r="H1791" t="s">
        <v>4180</v>
      </c>
      <c r="I1791">
        <v>11900000</v>
      </c>
      <c r="J1791" t="s">
        <v>7226</v>
      </c>
      <c r="K1791">
        <v>11500000</v>
      </c>
      <c r="L1791">
        <v>12300000</v>
      </c>
      <c r="M1791">
        <v>25</v>
      </c>
      <c r="N1791" t="s">
        <v>4275</v>
      </c>
      <c r="O1791">
        <v>74.400000000000006</v>
      </c>
      <c r="P1791" t="s">
        <v>8416</v>
      </c>
    </row>
    <row r="1792" spans="1:16" x14ac:dyDescent="0.3">
      <c r="A1792" t="s">
        <v>4172</v>
      </c>
      <c r="B1792">
        <v>2025</v>
      </c>
      <c r="C1792" t="s">
        <v>191</v>
      </c>
      <c r="D1792" t="s">
        <v>5770</v>
      </c>
      <c r="E1792" t="s">
        <v>8113</v>
      </c>
      <c r="F1792" t="s">
        <v>4172</v>
      </c>
      <c r="G1792">
        <v>13500</v>
      </c>
      <c r="H1792" t="s">
        <v>4180</v>
      </c>
      <c r="I1792">
        <v>29700000</v>
      </c>
      <c r="J1792" t="s">
        <v>7226</v>
      </c>
      <c r="K1792">
        <v>28600000</v>
      </c>
      <c r="L1792">
        <v>30800000</v>
      </c>
      <c r="M1792" t="s">
        <v>4175</v>
      </c>
      <c r="N1792" t="s">
        <v>4388</v>
      </c>
      <c r="O1792">
        <v>83.7</v>
      </c>
      <c r="P1792" t="s">
        <v>8417</v>
      </c>
    </row>
    <row r="1793" spans="1:16" x14ac:dyDescent="0.3">
      <c r="A1793" t="s">
        <v>1418</v>
      </c>
      <c r="B1793">
        <v>2020</v>
      </c>
      <c r="C1793" t="s">
        <v>4091</v>
      </c>
      <c r="D1793" t="s">
        <v>4765</v>
      </c>
      <c r="E1793" t="s">
        <v>8418</v>
      </c>
      <c r="F1793" t="s">
        <v>60</v>
      </c>
      <c r="G1793">
        <v>66384</v>
      </c>
      <c r="H1793" t="s">
        <v>4180</v>
      </c>
      <c r="I1793">
        <v>6960000</v>
      </c>
      <c r="J1793" t="s">
        <v>7226</v>
      </c>
      <c r="K1793">
        <v>6720000</v>
      </c>
      <c r="L1793">
        <v>7190000</v>
      </c>
      <c r="M1793">
        <v>2</v>
      </c>
      <c r="N1793" t="s">
        <v>4263</v>
      </c>
      <c r="O1793">
        <v>88.8</v>
      </c>
      <c r="P1793" t="s">
        <v>8419</v>
      </c>
    </row>
    <row r="1794" spans="1:16" x14ac:dyDescent="0.3">
      <c r="A1794" t="s">
        <v>162</v>
      </c>
      <c r="B1794">
        <v>2025</v>
      </c>
      <c r="C1794" t="s">
        <v>163</v>
      </c>
      <c r="D1794">
        <v>7</v>
      </c>
      <c r="E1794" t="s">
        <v>4277</v>
      </c>
      <c r="F1794" t="s">
        <v>8822</v>
      </c>
      <c r="G1794">
        <v>10200</v>
      </c>
      <c r="H1794" t="s">
        <v>4180</v>
      </c>
      <c r="I1794">
        <v>18000000</v>
      </c>
      <c r="J1794" t="s">
        <v>7226</v>
      </c>
      <c r="K1794">
        <v>17400000</v>
      </c>
      <c r="L1794">
        <v>18700000</v>
      </c>
      <c r="M1794">
        <v>17</v>
      </c>
      <c r="N1794" t="s">
        <v>4226</v>
      </c>
      <c r="O1794">
        <v>91.6</v>
      </c>
      <c r="P1794" t="s">
        <v>8823</v>
      </c>
    </row>
    <row r="1795" spans="1:16" x14ac:dyDescent="0.3">
      <c r="A1795" t="s">
        <v>8824</v>
      </c>
      <c r="B1795">
        <v>2022</v>
      </c>
      <c r="C1795" t="s">
        <v>36</v>
      </c>
      <c r="D1795" t="s">
        <v>5636</v>
      </c>
      <c r="E1795" t="s">
        <v>5637</v>
      </c>
      <c r="F1795" t="s">
        <v>43</v>
      </c>
      <c r="G1795">
        <v>67353</v>
      </c>
      <c r="H1795" t="s">
        <v>4180</v>
      </c>
      <c r="I1795">
        <v>8200000</v>
      </c>
      <c r="J1795" t="s">
        <v>7226</v>
      </c>
      <c r="K1795">
        <v>7920000</v>
      </c>
      <c r="L1795">
        <v>8500000</v>
      </c>
      <c r="M1795">
        <v>41</v>
      </c>
      <c r="N1795" t="s">
        <v>4583</v>
      </c>
      <c r="O1795">
        <v>68.400000000000006</v>
      </c>
      <c r="P1795" t="s">
        <v>8825</v>
      </c>
    </row>
    <row r="1796" spans="1:16" x14ac:dyDescent="0.3">
      <c r="A1796" t="s">
        <v>8826</v>
      </c>
      <c r="B1796">
        <v>2021</v>
      </c>
      <c r="C1796" t="s">
        <v>41</v>
      </c>
      <c r="D1796" t="s">
        <v>8295</v>
      </c>
      <c r="E1796" t="s">
        <v>8827</v>
      </c>
      <c r="F1796" t="s">
        <v>43</v>
      </c>
      <c r="G1796">
        <v>75634</v>
      </c>
      <c r="H1796" t="s">
        <v>4173</v>
      </c>
      <c r="I1796">
        <v>9100000</v>
      </c>
      <c r="J1796" t="s">
        <v>7226</v>
      </c>
      <c r="K1796">
        <v>8500000</v>
      </c>
      <c r="L1796">
        <v>9600000</v>
      </c>
      <c r="M1796">
        <v>3</v>
      </c>
      <c r="N1796" t="s">
        <v>4257</v>
      </c>
      <c r="O1796">
        <v>71.2</v>
      </c>
      <c r="P1796" t="s">
        <v>8828</v>
      </c>
    </row>
    <row r="1797" spans="1:16" x14ac:dyDescent="0.3">
      <c r="A1797" t="s">
        <v>8829</v>
      </c>
      <c r="B1797">
        <v>2024</v>
      </c>
      <c r="C1797" t="s">
        <v>131</v>
      </c>
      <c r="D1797" t="s">
        <v>4994</v>
      </c>
      <c r="E1797" t="s">
        <v>8830</v>
      </c>
      <c r="F1797" t="s">
        <v>143</v>
      </c>
      <c r="G1797">
        <v>28271</v>
      </c>
      <c r="H1797" t="s">
        <v>4180</v>
      </c>
      <c r="I1797">
        <v>25400000</v>
      </c>
      <c r="J1797" t="s">
        <v>7226</v>
      </c>
      <c r="K1797">
        <v>23700000</v>
      </c>
      <c r="L1797">
        <v>27000000</v>
      </c>
      <c r="M1797" t="s">
        <v>4175</v>
      </c>
      <c r="N1797" t="s">
        <v>4627</v>
      </c>
      <c r="O1797">
        <v>89.5</v>
      </c>
      <c r="P1797" t="s">
        <v>8831</v>
      </c>
    </row>
    <row r="1798" spans="1:16" x14ac:dyDescent="0.3">
      <c r="A1798" t="s">
        <v>8832</v>
      </c>
      <c r="B1798">
        <v>2022</v>
      </c>
      <c r="C1798" t="s">
        <v>36</v>
      </c>
      <c r="D1798" t="s">
        <v>5636</v>
      </c>
      <c r="E1798" t="s">
        <v>5637</v>
      </c>
      <c r="F1798" t="s">
        <v>43</v>
      </c>
      <c r="G1798">
        <v>30000</v>
      </c>
      <c r="H1798" t="s">
        <v>4180</v>
      </c>
      <c r="I1798">
        <v>8700000</v>
      </c>
      <c r="J1798" t="s">
        <v>7226</v>
      </c>
      <c r="K1798">
        <v>8400000</v>
      </c>
      <c r="L1798">
        <v>9000000</v>
      </c>
      <c r="M1798">
        <v>41</v>
      </c>
      <c r="N1798" t="s">
        <v>4583</v>
      </c>
      <c r="O1798">
        <v>72.599999999999994</v>
      </c>
      <c r="P1798" t="s">
        <v>8833</v>
      </c>
    </row>
    <row r="1799" spans="1:16" x14ac:dyDescent="0.3">
      <c r="A1799" t="s">
        <v>8834</v>
      </c>
      <c r="B1799">
        <v>2020</v>
      </c>
      <c r="C1799" t="s">
        <v>24</v>
      </c>
      <c r="D1799" t="s">
        <v>4369</v>
      </c>
      <c r="E1799" t="s">
        <v>8407</v>
      </c>
      <c r="F1799" t="s">
        <v>60</v>
      </c>
      <c r="G1799">
        <v>202000</v>
      </c>
      <c r="H1799" t="s">
        <v>4180</v>
      </c>
      <c r="I1799">
        <v>27200000</v>
      </c>
      <c r="J1799" t="s">
        <v>7226</v>
      </c>
      <c r="K1799">
        <v>26200000</v>
      </c>
      <c r="L1799">
        <v>28200000</v>
      </c>
      <c r="M1799">
        <v>25</v>
      </c>
      <c r="N1799" t="s">
        <v>4342</v>
      </c>
      <c r="O1799">
        <v>71.599999999999994</v>
      </c>
      <c r="P1799" t="s">
        <v>8835</v>
      </c>
    </row>
    <row r="1800" spans="1:16" x14ac:dyDescent="0.3">
      <c r="A1800" t="s">
        <v>8836</v>
      </c>
      <c r="B1800">
        <v>2023</v>
      </c>
      <c r="C1800" t="s">
        <v>4184</v>
      </c>
      <c r="D1800" t="s">
        <v>4303</v>
      </c>
      <c r="E1800" t="s">
        <v>4304</v>
      </c>
      <c r="F1800" t="s">
        <v>173</v>
      </c>
      <c r="G1800">
        <v>65000</v>
      </c>
      <c r="H1800" t="s">
        <v>4180</v>
      </c>
      <c r="I1800">
        <v>18700000</v>
      </c>
      <c r="J1800" t="s">
        <v>7226</v>
      </c>
      <c r="K1800">
        <v>18000000</v>
      </c>
      <c r="L1800">
        <v>19300000</v>
      </c>
      <c r="M1800">
        <v>37</v>
      </c>
      <c r="N1800" t="s">
        <v>4257</v>
      </c>
      <c r="O1800">
        <v>83.1</v>
      </c>
      <c r="P1800" t="s">
        <v>8837</v>
      </c>
    </row>
    <row r="1801" spans="1:16" x14ac:dyDescent="0.3">
      <c r="A1801" t="s">
        <v>8838</v>
      </c>
      <c r="B1801">
        <v>2023</v>
      </c>
      <c r="C1801" t="s">
        <v>137</v>
      </c>
      <c r="D1801" t="s">
        <v>4703</v>
      </c>
      <c r="E1801" t="s">
        <v>4651</v>
      </c>
      <c r="F1801" t="s">
        <v>60</v>
      </c>
      <c r="G1801">
        <v>25000</v>
      </c>
      <c r="H1801" t="s">
        <v>4173</v>
      </c>
      <c r="I1801">
        <v>11500000</v>
      </c>
      <c r="J1801" t="s">
        <v>7226</v>
      </c>
      <c r="K1801">
        <v>11100000</v>
      </c>
      <c r="L1801">
        <v>11900000</v>
      </c>
      <c r="M1801">
        <v>44</v>
      </c>
      <c r="N1801" t="s">
        <v>4219</v>
      </c>
      <c r="O1801">
        <v>95</v>
      </c>
      <c r="P1801" t="s">
        <v>8839</v>
      </c>
    </row>
    <row r="1802" spans="1:16" x14ac:dyDescent="0.3">
      <c r="A1802" t="s">
        <v>8840</v>
      </c>
      <c r="B1802">
        <v>2022</v>
      </c>
      <c r="C1802" t="s">
        <v>154</v>
      </c>
      <c r="D1802" t="s">
        <v>4483</v>
      </c>
      <c r="E1802" t="s">
        <v>4484</v>
      </c>
      <c r="F1802" t="s">
        <v>94</v>
      </c>
      <c r="G1802">
        <v>62000</v>
      </c>
      <c r="H1802" t="s">
        <v>4173</v>
      </c>
      <c r="I1802">
        <v>11400000</v>
      </c>
      <c r="J1802" t="s">
        <v>7226</v>
      </c>
      <c r="K1802">
        <v>11000000</v>
      </c>
      <c r="L1802">
        <v>11800000</v>
      </c>
      <c r="M1802">
        <v>25</v>
      </c>
      <c r="N1802" t="s">
        <v>4275</v>
      </c>
      <c r="O1802">
        <v>71.3</v>
      </c>
      <c r="P1802" t="s">
        <v>8841</v>
      </c>
    </row>
    <row r="1803" spans="1:16" x14ac:dyDescent="0.3">
      <c r="A1803" t="s">
        <v>8842</v>
      </c>
      <c r="B1803">
        <v>2022</v>
      </c>
      <c r="C1803" t="s">
        <v>191</v>
      </c>
      <c r="D1803" t="s">
        <v>5698</v>
      </c>
      <c r="E1803" t="s">
        <v>5699</v>
      </c>
      <c r="F1803" t="s">
        <v>60</v>
      </c>
      <c r="G1803">
        <v>51100</v>
      </c>
      <c r="H1803" t="s">
        <v>4180</v>
      </c>
      <c r="I1803">
        <v>15600000</v>
      </c>
      <c r="J1803" t="s">
        <v>7226</v>
      </c>
      <c r="K1803">
        <v>15000000</v>
      </c>
      <c r="L1803">
        <v>16300000</v>
      </c>
      <c r="M1803">
        <v>3</v>
      </c>
      <c r="N1803" t="s">
        <v>4402</v>
      </c>
      <c r="O1803">
        <v>70.900000000000006</v>
      </c>
      <c r="P1803" t="s">
        <v>8843</v>
      </c>
    </row>
    <row r="1804" spans="1:16" x14ac:dyDescent="0.3">
      <c r="A1804" t="s">
        <v>8844</v>
      </c>
      <c r="B1804">
        <v>2023</v>
      </c>
      <c r="C1804" t="s">
        <v>188</v>
      </c>
      <c r="D1804" t="s">
        <v>6085</v>
      </c>
      <c r="E1804" t="s">
        <v>8098</v>
      </c>
      <c r="F1804" t="s">
        <v>161</v>
      </c>
      <c r="G1804">
        <v>48000</v>
      </c>
      <c r="H1804" t="s">
        <v>4180</v>
      </c>
      <c r="I1804">
        <v>23000000</v>
      </c>
      <c r="J1804" t="s">
        <v>7226</v>
      </c>
      <c r="K1804">
        <v>22200000</v>
      </c>
      <c r="L1804">
        <v>23800000</v>
      </c>
      <c r="M1804">
        <v>3</v>
      </c>
      <c r="N1804" t="s">
        <v>4192</v>
      </c>
      <c r="O1804">
        <v>80.099999999999994</v>
      </c>
      <c r="P1804" t="s">
        <v>8845</v>
      </c>
    </row>
    <row r="1805" spans="1:16" x14ac:dyDescent="0.3">
      <c r="A1805" t="s">
        <v>8846</v>
      </c>
      <c r="B1805">
        <v>2022</v>
      </c>
      <c r="C1805" t="s">
        <v>36</v>
      </c>
      <c r="D1805" t="s">
        <v>4400</v>
      </c>
      <c r="E1805" t="s">
        <v>5780</v>
      </c>
      <c r="F1805" t="s">
        <v>143</v>
      </c>
      <c r="G1805">
        <v>19871</v>
      </c>
      <c r="H1805" t="s">
        <v>4180</v>
      </c>
      <c r="I1805">
        <v>8600000</v>
      </c>
      <c r="J1805" t="s">
        <v>7226</v>
      </c>
      <c r="K1805">
        <v>8300000</v>
      </c>
      <c r="L1805">
        <v>8900000</v>
      </c>
      <c r="M1805">
        <v>32</v>
      </c>
      <c r="N1805" t="s">
        <v>4552</v>
      </c>
      <c r="O1805">
        <v>71.7</v>
      </c>
      <c r="P1805" t="s">
        <v>8847</v>
      </c>
    </row>
    <row r="1806" spans="1:16" x14ac:dyDescent="0.3">
      <c r="A1806" t="s">
        <v>29</v>
      </c>
      <c r="B1806">
        <v>2025</v>
      </c>
      <c r="C1806" t="s">
        <v>24</v>
      </c>
      <c r="D1806" t="s">
        <v>5640</v>
      </c>
      <c r="E1806" t="s">
        <v>5641</v>
      </c>
      <c r="F1806" t="s">
        <v>4172</v>
      </c>
      <c r="G1806">
        <v>9918</v>
      </c>
      <c r="H1806" t="s">
        <v>4180</v>
      </c>
      <c r="I1806">
        <v>50000000</v>
      </c>
      <c r="J1806" t="s">
        <v>7226</v>
      </c>
      <c r="K1806">
        <v>48600000</v>
      </c>
      <c r="L1806">
        <v>52000000</v>
      </c>
      <c r="M1806">
        <v>4</v>
      </c>
      <c r="N1806" t="s">
        <v>4661</v>
      </c>
      <c r="O1806">
        <v>82.5</v>
      </c>
      <c r="P1806" t="s">
        <v>8848</v>
      </c>
    </row>
    <row r="1807" spans="1:16" x14ac:dyDescent="0.3">
      <c r="A1807" t="s">
        <v>126</v>
      </c>
      <c r="B1807">
        <v>2023</v>
      </c>
      <c r="C1807" t="s">
        <v>92</v>
      </c>
      <c r="D1807" t="s">
        <v>4471</v>
      </c>
      <c r="E1807" t="s">
        <v>4472</v>
      </c>
      <c r="F1807" t="s">
        <v>94</v>
      </c>
      <c r="G1807">
        <v>44495</v>
      </c>
      <c r="H1807" t="s">
        <v>4180</v>
      </c>
      <c r="I1807">
        <v>47200000</v>
      </c>
      <c r="J1807" t="s">
        <v>7226</v>
      </c>
      <c r="K1807">
        <v>45600000</v>
      </c>
      <c r="L1807">
        <v>48800000</v>
      </c>
      <c r="M1807">
        <v>45</v>
      </c>
      <c r="N1807" t="s">
        <v>5819</v>
      </c>
      <c r="O1807">
        <v>74.7</v>
      </c>
      <c r="P1807" t="s">
        <v>8849</v>
      </c>
    </row>
    <row r="1808" spans="1:16" x14ac:dyDescent="0.3">
      <c r="A1808" t="s">
        <v>8850</v>
      </c>
      <c r="B1808">
        <v>2023</v>
      </c>
      <c r="C1808" t="s">
        <v>182</v>
      </c>
      <c r="D1808" t="s">
        <v>5985</v>
      </c>
      <c r="E1808" t="s">
        <v>8851</v>
      </c>
      <c r="F1808" t="s">
        <v>43</v>
      </c>
      <c r="G1808">
        <v>29400</v>
      </c>
      <c r="H1808" t="s">
        <v>4180</v>
      </c>
      <c r="I1808">
        <v>20300000</v>
      </c>
      <c r="J1808" t="s">
        <v>7226</v>
      </c>
      <c r="K1808">
        <v>19500000</v>
      </c>
      <c r="L1808">
        <v>21000000</v>
      </c>
      <c r="M1808" t="s">
        <v>4175</v>
      </c>
      <c r="N1808" t="s">
        <v>4192</v>
      </c>
      <c r="O1808">
        <v>76.599999999999994</v>
      </c>
      <c r="P1808" t="s">
        <v>8852</v>
      </c>
    </row>
    <row r="1809" spans="1:16" x14ac:dyDescent="0.3">
      <c r="A1809" t="s">
        <v>8670</v>
      </c>
      <c r="B1809">
        <v>2023</v>
      </c>
      <c r="C1809" t="s">
        <v>85</v>
      </c>
      <c r="D1809" t="s">
        <v>8853</v>
      </c>
      <c r="E1809" t="s">
        <v>8854</v>
      </c>
      <c r="F1809" t="s">
        <v>143</v>
      </c>
      <c r="G1809">
        <v>41520</v>
      </c>
      <c r="H1809" t="s">
        <v>4180</v>
      </c>
      <c r="I1809">
        <v>15200000</v>
      </c>
      <c r="J1809" t="s">
        <v>7226</v>
      </c>
      <c r="K1809">
        <v>14700000</v>
      </c>
      <c r="L1809">
        <v>15800000</v>
      </c>
      <c r="M1809">
        <v>6</v>
      </c>
      <c r="N1809" t="s">
        <v>4245</v>
      </c>
      <c r="O1809">
        <v>75.2</v>
      </c>
      <c r="P1809" t="s">
        <v>8855</v>
      </c>
    </row>
    <row r="1810" spans="1:16" x14ac:dyDescent="0.3">
      <c r="A1810" t="s">
        <v>6052</v>
      </c>
      <c r="B1810">
        <v>2020</v>
      </c>
      <c r="C1810" t="s">
        <v>92</v>
      </c>
      <c r="D1810" t="s">
        <v>6053</v>
      </c>
      <c r="E1810" t="s">
        <v>6054</v>
      </c>
      <c r="F1810" t="s">
        <v>143</v>
      </c>
      <c r="G1810">
        <v>84000</v>
      </c>
      <c r="H1810" t="s">
        <v>4180</v>
      </c>
      <c r="I1810">
        <v>28800000</v>
      </c>
      <c r="J1810" t="s">
        <v>8736</v>
      </c>
      <c r="K1810">
        <v>27400000</v>
      </c>
      <c r="L1810">
        <v>30200000</v>
      </c>
      <c r="M1810">
        <v>5</v>
      </c>
      <c r="N1810" t="s">
        <v>7382</v>
      </c>
      <c r="O1810">
        <v>72</v>
      </c>
      <c r="P1810" t="s">
        <v>8737</v>
      </c>
    </row>
    <row r="1811" spans="1:16" x14ac:dyDescent="0.3">
      <c r="A1811" t="s">
        <v>887</v>
      </c>
      <c r="B1811">
        <v>2025</v>
      </c>
      <c r="C1811" t="s">
        <v>24</v>
      </c>
      <c r="D1811" t="s">
        <v>4369</v>
      </c>
      <c r="E1811" t="s">
        <v>5718</v>
      </c>
      <c r="F1811" t="s">
        <v>5337</v>
      </c>
      <c r="G1811">
        <v>10000</v>
      </c>
      <c r="H1811" t="s">
        <v>4173</v>
      </c>
      <c r="I1811">
        <v>49800000</v>
      </c>
      <c r="J1811" t="s">
        <v>8736</v>
      </c>
      <c r="K1811">
        <v>48100000</v>
      </c>
      <c r="L1811">
        <v>52000000</v>
      </c>
      <c r="M1811" t="s">
        <v>4175</v>
      </c>
      <c r="N1811" t="s">
        <v>5157</v>
      </c>
      <c r="O1811">
        <v>81.099999999999994</v>
      </c>
      <c r="P1811" t="s">
        <v>8738</v>
      </c>
    </row>
    <row r="1812" spans="1:16" x14ac:dyDescent="0.3">
      <c r="A1812" t="s">
        <v>887</v>
      </c>
      <c r="B1812">
        <v>2025</v>
      </c>
      <c r="C1812" t="s">
        <v>24</v>
      </c>
      <c r="D1812" t="s">
        <v>4369</v>
      </c>
      <c r="E1812" t="s">
        <v>5718</v>
      </c>
      <c r="F1812" t="s">
        <v>5337</v>
      </c>
      <c r="G1812">
        <v>1000</v>
      </c>
      <c r="H1812" t="s">
        <v>4180</v>
      </c>
      <c r="I1812">
        <v>49900000</v>
      </c>
      <c r="J1812" t="s">
        <v>8736</v>
      </c>
      <c r="K1812">
        <v>48200000</v>
      </c>
      <c r="L1812">
        <v>52000000</v>
      </c>
      <c r="M1812" t="s">
        <v>4175</v>
      </c>
      <c r="N1812" t="s">
        <v>5157</v>
      </c>
      <c r="O1812">
        <v>81.3</v>
      </c>
      <c r="P1812" t="s">
        <v>8739</v>
      </c>
    </row>
    <row r="1813" spans="1:16" x14ac:dyDescent="0.3">
      <c r="A1813" t="s">
        <v>8603</v>
      </c>
      <c r="B1813">
        <v>2025</v>
      </c>
      <c r="C1813" t="s">
        <v>4184</v>
      </c>
      <c r="D1813" t="s">
        <v>4185</v>
      </c>
      <c r="E1813" t="s">
        <v>8740</v>
      </c>
      <c r="F1813" t="s">
        <v>4172</v>
      </c>
      <c r="G1813">
        <v>500</v>
      </c>
      <c r="H1813" t="s">
        <v>4180</v>
      </c>
      <c r="I1813">
        <v>11500000</v>
      </c>
      <c r="J1813" t="s">
        <v>8736</v>
      </c>
      <c r="K1813">
        <v>11100000</v>
      </c>
      <c r="L1813">
        <v>11900000</v>
      </c>
      <c r="M1813">
        <v>2</v>
      </c>
      <c r="N1813" t="s">
        <v>4187</v>
      </c>
      <c r="O1813">
        <v>95</v>
      </c>
      <c r="P1813" t="s">
        <v>8741</v>
      </c>
    </row>
    <row r="1814" spans="1:16" x14ac:dyDescent="0.3">
      <c r="A1814" t="s">
        <v>8742</v>
      </c>
      <c r="B1814">
        <v>2024</v>
      </c>
      <c r="C1814" t="s">
        <v>24</v>
      </c>
      <c r="D1814" t="s">
        <v>4572</v>
      </c>
      <c r="E1814" t="s">
        <v>8743</v>
      </c>
      <c r="F1814" t="s">
        <v>43</v>
      </c>
      <c r="G1814">
        <v>44900</v>
      </c>
      <c r="H1814" t="s">
        <v>4180</v>
      </c>
      <c r="I1814">
        <v>19800000</v>
      </c>
      <c r="J1814" t="s">
        <v>8736</v>
      </c>
      <c r="K1814">
        <v>19000000</v>
      </c>
      <c r="L1814">
        <v>20600000</v>
      </c>
      <c r="M1814" t="s">
        <v>4175</v>
      </c>
      <c r="N1814" t="s">
        <v>4248</v>
      </c>
      <c r="O1814">
        <v>75.599999999999994</v>
      </c>
      <c r="P1814" t="s">
        <v>8744</v>
      </c>
    </row>
    <row r="1815" spans="1:16" x14ac:dyDescent="0.3">
      <c r="A1815" t="s">
        <v>8745</v>
      </c>
      <c r="B1815">
        <v>2021</v>
      </c>
      <c r="C1815" t="s">
        <v>62</v>
      </c>
      <c r="D1815" t="s">
        <v>4232</v>
      </c>
      <c r="E1815" t="s">
        <v>8746</v>
      </c>
      <c r="F1815" t="s">
        <v>143</v>
      </c>
      <c r="G1815">
        <v>45000</v>
      </c>
      <c r="H1815" t="s">
        <v>4180</v>
      </c>
      <c r="I1815">
        <v>9000000</v>
      </c>
      <c r="J1815" t="s">
        <v>8736</v>
      </c>
      <c r="K1815">
        <v>8600000</v>
      </c>
      <c r="L1815">
        <v>9300000</v>
      </c>
      <c r="M1815">
        <v>21</v>
      </c>
      <c r="N1815" t="s">
        <v>4219</v>
      </c>
      <c r="O1815">
        <v>77</v>
      </c>
      <c r="P1815" t="s">
        <v>8747</v>
      </c>
    </row>
    <row r="1816" spans="1:16" x14ac:dyDescent="0.3">
      <c r="A1816" t="s">
        <v>8748</v>
      </c>
      <c r="B1816">
        <v>2024</v>
      </c>
      <c r="C1816" t="s">
        <v>24</v>
      </c>
      <c r="D1816" t="s">
        <v>4572</v>
      </c>
      <c r="E1816" t="s">
        <v>5676</v>
      </c>
      <c r="F1816" t="s">
        <v>43</v>
      </c>
      <c r="G1816">
        <v>37900</v>
      </c>
      <c r="H1816" t="s">
        <v>4180</v>
      </c>
      <c r="I1816">
        <v>22500000</v>
      </c>
      <c r="J1816" t="s">
        <v>8736</v>
      </c>
      <c r="K1816">
        <v>21800000</v>
      </c>
      <c r="L1816">
        <v>23300000</v>
      </c>
      <c r="M1816" t="s">
        <v>4175</v>
      </c>
      <c r="N1816" t="s">
        <v>4257</v>
      </c>
      <c r="O1816">
        <v>76.5</v>
      </c>
      <c r="P1816" t="s">
        <v>8749</v>
      </c>
    </row>
    <row r="1817" spans="1:16" x14ac:dyDescent="0.3">
      <c r="A1817" t="s">
        <v>8750</v>
      </c>
      <c r="B1817">
        <v>2024</v>
      </c>
      <c r="C1817" t="s">
        <v>62</v>
      </c>
      <c r="D1817" t="s">
        <v>4198</v>
      </c>
      <c r="E1817" t="s">
        <v>4199</v>
      </c>
      <c r="F1817" t="s">
        <v>43</v>
      </c>
      <c r="G1817">
        <v>82000</v>
      </c>
      <c r="H1817" t="s">
        <v>4180</v>
      </c>
      <c r="I1817">
        <v>14600000</v>
      </c>
      <c r="J1817" t="s">
        <v>8736</v>
      </c>
      <c r="K1817">
        <v>14100000</v>
      </c>
      <c r="L1817">
        <v>15200000</v>
      </c>
      <c r="M1817">
        <v>38</v>
      </c>
      <c r="N1817" t="s">
        <v>4219</v>
      </c>
      <c r="O1817">
        <v>63.6</v>
      </c>
      <c r="P1817" t="s">
        <v>8751</v>
      </c>
    </row>
    <row r="1818" spans="1:16" x14ac:dyDescent="0.3">
      <c r="A1818" t="s">
        <v>8752</v>
      </c>
      <c r="B1818">
        <v>2018</v>
      </c>
      <c r="C1818" t="s">
        <v>24</v>
      </c>
      <c r="D1818" t="s">
        <v>4572</v>
      </c>
      <c r="E1818" t="s">
        <v>5946</v>
      </c>
      <c r="F1818" t="s">
        <v>143</v>
      </c>
      <c r="G1818">
        <v>172000</v>
      </c>
      <c r="H1818" t="s">
        <v>4180</v>
      </c>
      <c r="I1818">
        <v>12900000</v>
      </c>
      <c r="J1818" t="s">
        <v>8736</v>
      </c>
      <c r="K1818">
        <v>12000000</v>
      </c>
      <c r="L1818">
        <v>13700000</v>
      </c>
      <c r="M1818">
        <v>12</v>
      </c>
      <c r="N1818" t="s">
        <v>4223</v>
      </c>
      <c r="O1818">
        <v>71.2</v>
      </c>
      <c r="P1818" t="s">
        <v>8753</v>
      </c>
    </row>
    <row r="1819" spans="1:16" x14ac:dyDescent="0.3">
      <c r="A1819" t="s">
        <v>8856</v>
      </c>
      <c r="B1819">
        <v>2023</v>
      </c>
      <c r="C1819" t="s">
        <v>137</v>
      </c>
      <c r="D1819" t="s">
        <v>4194</v>
      </c>
      <c r="E1819" t="s">
        <v>4414</v>
      </c>
      <c r="F1819" t="s">
        <v>43</v>
      </c>
      <c r="G1819">
        <v>43000</v>
      </c>
      <c r="H1819" t="s">
        <v>4180</v>
      </c>
      <c r="I1819">
        <v>24900000</v>
      </c>
      <c r="J1819" t="s">
        <v>8736</v>
      </c>
      <c r="K1819">
        <v>24000000</v>
      </c>
      <c r="L1819">
        <v>25800000</v>
      </c>
      <c r="M1819">
        <v>13</v>
      </c>
      <c r="N1819" t="s">
        <v>4263</v>
      </c>
      <c r="O1819">
        <v>62.6</v>
      </c>
      <c r="P1819" t="s">
        <v>8857</v>
      </c>
    </row>
    <row r="1820" spans="1:16" x14ac:dyDescent="0.3">
      <c r="A1820" t="s">
        <v>8858</v>
      </c>
      <c r="B1820">
        <v>2024</v>
      </c>
      <c r="C1820" t="s">
        <v>4184</v>
      </c>
      <c r="D1820" t="s">
        <v>4365</v>
      </c>
      <c r="E1820" t="s">
        <v>4708</v>
      </c>
      <c r="F1820" t="s">
        <v>161</v>
      </c>
      <c r="G1820">
        <v>13500</v>
      </c>
      <c r="H1820" t="s">
        <v>4180</v>
      </c>
      <c r="I1820">
        <v>9200000</v>
      </c>
      <c r="J1820" t="s">
        <v>8736</v>
      </c>
      <c r="K1820">
        <v>8900000</v>
      </c>
      <c r="L1820">
        <v>9500000</v>
      </c>
      <c r="M1820">
        <v>8</v>
      </c>
      <c r="N1820" t="s">
        <v>4552</v>
      </c>
      <c r="O1820">
        <v>94</v>
      </c>
      <c r="P1820" t="s">
        <v>8859</v>
      </c>
    </row>
    <row r="1821" spans="1:16" x14ac:dyDescent="0.3">
      <c r="A1821" t="s">
        <v>8860</v>
      </c>
      <c r="B1821">
        <v>2024</v>
      </c>
      <c r="C1821" t="s">
        <v>4184</v>
      </c>
      <c r="D1821" t="s">
        <v>4932</v>
      </c>
      <c r="E1821" t="s">
        <v>8861</v>
      </c>
      <c r="F1821" t="s">
        <v>161</v>
      </c>
      <c r="G1821">
        <v>25000</v>
      </c>
      <c r="H1821" t="s">
        <v>4180</v>
      </c>
      <c r="I1821">
        <v>14600000</v>
      </c>
      <c r="J1821" t="s">
        <v>8736</v>
      </c>
      <c r="K1821">
        <v>14100000</v>
      </c>
      <c r="L1821">
        <v>15100000</v>
      </c>
      <c r="M1821" t="s">
        <v>4175</v>
      </c>
      <c r="N1821" t="s">
        <v>4347</v>
      </c>
      <c r="O1821">
        <v>88.5</v>
      </c>
      <c r="P1821" t="s">
        <v>8862</v>
      </c>
    </row>
    <row r="1822" spans="1:16" x14ac:dyDescent="0.3">
      <c r="A1822" t="s">
        <v>8863</v>
      </c>
      <c r="B1822">
        <v>2024</v>
      </c>
      <c r="C1822" t="s">
        <v>4184</v>
      </c>
      <c r="D1822" t="s">
        <v>4492</v>
      </c>
      <c r="E1822" t="s">
        <v>8864</v>
      </c>
      <c r="F1822" t="s">
        <v>173</v>
      </c>
      <c r="G1822">
        <v>35000</v>
      </c>
      <c r="H1822" t="s">
        <v>4180</v>
      </c>
      <c r="I1822">
        <v>13600000</v>
      </c>
      <c r="J1822" t="s">
        <v>8736</v>
      </c>
      <c r="K1822">
        <v>13200000</v>
      </c>
      <c r="L1822">
        <v>14100000</v>
      </c>
      <c r="M1822">
        <v>25</v>
      </c>
      <c r="N1822" t="s">
        <v>4181</v>
      </c>
      <c r="O1822">
        <v>87.8</v>
      </c>
      <c r="P1822" t="s">
        <v>8865</v>
      </c>
    </row>
    <row r="1823" spans="1:16" x14ac:dyDescent="0.3">
      <c r="A1823" t="s">
        <v>8866</v>
      </c>
      <c r="B1823">
        <v>2024</v>
      </c>
      <c r="C1823" t="s">
        <v>182</v>
      </c>
      <c r="D1823" t="s">
        <v>5867</v>
      </c>
      <c r="E1823" t="s">
        <v>5868</v>
      </c>
      <c r="F1823" t="s">
        <v>43</v>
      </c>
      <c r="G1823">
        <v>113000</v>
      </c>
      <c r="H1823" t="s">
        <v>4180</v>
      </c>
      <c r="I1823">
        <v>17000000</v>
      </c>
      <c r="J1823" t="s">
        <v>8736</v>
      </c>
      <c r="K1823">
        <v>16200000</v>
      </c>
      <c r="L1823">
        <v>17800000</v>
      </c>
      <c r="M1823">
        <v>5</v>
      </c>
      <c r="N1823" t="s">
        <v>4192</v>
      </c>
      <c r="O1823">
        <v>84.1</v>
      </c>
      <c r="P1823" t="s">
        <v>8867</v>
      </c>
    </row>
    <row r="1824" spans="1:16" x14ac:dyDescent="0.3">
      <c r="A1824" t="s">
        <v>8868</v>
      </c>
      <c r="B1824">
        <v>2020</v>
      </c>
      <c r="C1824" t="s">
        <v>92</v>
      </c>
      <c r="D1824" t="s">
        <v>5836</v>
      </c>
      <c r="E1824" t="s">
        <v>5837</v>
      </c>
      <c r="F1824" t="s">
        <v>161</v>
      </c>
      <c r="G1824">
        <v>88000</v>
      </c>
      <c r="H1824" t="s">
        <v>4180</v>
      </c>
      <c r="I1824">
        <v>6900000</v>
      </c>
      <c r="J1824" t="s">
        <v>8736</v>
      </c>
      <c r="K1824">
        <v>6650000</v>
      </c>
      <c r="L1824">
        <v>7150000</v>
      </c>
      <c r="M1824">
        <v>6</v>
      </c>
      <c r="N1824" t="s">
        <v>4187</v>
      </c>
      <c r="O1824">
        <v>88.6</v>
      </c>
      <c r="P1824" t="s">
        <v>8869</v>
      </c>
    </row>
    <row r="1825" spans="1:16" x14ac:dyDescent="0.3">
      <c r="A1825" t="s">
        <v>8870</v>
      </c>
      <c r="B1825">
        <v>2019</v>
      </c>
      <c r="C1825" t="s">
        <v>4184</v>
      </c>
      <c r="D1825" t="s">
        <v>6115</v>
      </c>
      <c r="E1825" t="s">
        <v>6116</v>
      </c>
      <c r="F1825" t="s">
        <v>173</v>
      </c>
      <c r="G1825">
        <v>45000</v>
      </c>
      <c r="H1825" t="s">
        <v>4180</v>
      </c>
      <c r="I1825">
        <v>9200000</v>
      </c>
      <c r="J1825" t="s">
        <v>8736</v>
      </c>
      <c r="K1825">
        <v>8900000</v>
      </c>
      <c r="L1825">
        <v>9500000</v>
      </c>
      <c r="M1825">
        <v>17</v>
      </c>
      <c r="N1825" t="s">
        <v>4439</v>
      </c>
      <c r="O1825">
        <v>95</v>
      </c>
      <c r="P1825" t="s">
        <v>8871</v>
      </c>
    </row>
    <row r="1826" spans="1:16" x14ac:dyDescent="0.3">
      <c r="A1826" t="s">
        <v>8872</v>
      </c>
      <c r="B1826">
        <v>2024</v>
      </c>
      <c r="C1826" t="s">
        <v>24</v>
      </c>
      <c r="D1826" t="s">
        <v>4405</v>
      </c>
      <c r="E1826" t="s">
        <v>4406</v>
      </c>
      <c r="F1826" t="s">
        <v>43</v>
      </c>
      <c r="G1826">
        <v>90700</v>
      </c>
      <c r="H1826" t="s">
        <v>4173</v>
      </c>
      <c r="I1826">
        <v>34800000</v>
      </c>
      <c r="J1826" t="s">
        <v>8736</v>
      </c>
      <c r="K1826">
        <v>33400000</v>
      </c>
      <c r="L1826">
        <v>36100000</v>
      </c>
      <c r="M1826">
        <v>23</v>
      </c>
      <c r="N1826" t="s">
        <v>4325</v>
      </c>
      <c r="O1826">
        <v>70.3</v>
      </c>
      <c r="P1826" t="s">
        <v>8873</v>
      </c>
    </row>
    <row r="1827" spans="1:16" x14ac:dyDescent="0.3">
      <c r="A1827" t="s">
        <v>8874</v>
      </c>
      <c r="B1827">
        <v>2024</v>
      </c>
      <c r="C1827" t="s">
        <v>4184</v>
      </c>
      <c r="D1827" t="s">
        <v>4303</v>
      </c>
      <c r="E1827" t="s">
        <v>5184</v>
      </c>
      <c r="F1827" t="s">
        <v>143</v>
      </c>
      <c r="G1827">
        <v>36000</v>
      </c>
      <c r="H1827" t="s">
        <v>4180</v>
      </c>
      <c r="I1827">
        <v>21900000</v>
      </c>
      <c r="J1827" t="s">
        <v>8736</v>
      </c>
      <c r="K1827">
        <v>20600000</v>
      </c>
      <c r="L1827">
        <v>23200000</v>
      </c>
      <c r="M1827">
        <v>9</v>
      </c>
      <c r="N1827" t="s">
        <v>4275</v>
      </c>
      <c r="O1827">
        <v>79.7</v>
      </c>
      <c r="P1827" t="s">
        <v>8875</v>
      </c>
    </row>
    <row r="1828" spans="1:16" x14ac:dyDescent="0.3">
      <c r="A1828" t="s">
        <v>8876</v>
      </c>
      <c r="B1828">
        <v>2021</v>
      </c>
      <c r="C1828" t="s">
        <v>24</v>
      </c>
      <c r="D1828" t="s">
        <v>4572</v>
      </c>
      <c r="E1828" t="s">
        <v>4857</v>
      </c>
      <c r="F1828" t="s">
        <v>143</v>
      </c>
      <c r="G1828">
        <v>42000</v>
      </c>
      <c r="H1828" t="s">
        <v>4180</v>
      </c>
      <c r="I1828">
        <v>17400000</v>
      </c>
      <c r="J1828" t="s">
        <v>8736</v>
      </c>
      <c r="K1828">
        <v>16900000</v>
      </c>
      <c r="L1828">
        <v>18000000</v>
      </c>
      <c r="M1828">
        <v>4</v>
      </c>
      <c r="N1828" t="s">
        <v>4219</v>
      </c>
      <c r="O1828">
        <v>81.3</v>
      </c>
      <c r="P1828" t="s">
        <v>8877</v>
      </c>
    </row>
    <row r="1829" spans="1:16" x14ac:dyDescent="0.3">
      <c r="A1829" t="s">
        <v>8878</v>
      </c>
      <c r="B1829">
        <v>2024</v>
      </c>
      <c r="C1829" t="s">
        <v>50</v>
      </c>
      <c r="D1829" t="s">
        <v>6208</v>
      </c>
      <c r="E1829" t="s">
        <v>8879</v>
      </c>
      <c r="F1829" t="s">
        <v>43</v>
      </c>
      <c r="G1829">
        <v>34000</v>
      </c>
      <c r="H1829" t="s">
        <v>4180</v>
      </c>
      <c r="I1829">
        <v>5960000</v>
      </c>
      <c r="J1829" t="s">
        <v>8736</v>
      </c>
      <c r="K1829">
        <v>5500000</v>
      </c>
      <c r="L1829">
        <v>6420000</v>
      </c>
      <c r="M1829" t="s">
        <v>4175</v>
      </c>
      <c r="N1829" t="s">
        <v>8880</v>
      </c>
      <c r="O1829">
        <v>69.7</v>
      </c>
      <c r="P1829" t="s">
        <v>8881</v>
      </c>
    </row>
    <row r="1830" spans="1:16" x14ac:dyDescent="0.3">
      <c r="A1830" t="s">
        <v>8882</v>
      </c>
      <c r="B1830">
        <v>2022</v>
      </c>
      <c r="C1830" t="s">
        <v>4031</v>
      </c>
      <c r="D1830" t="s">
        <v>5131</v>
      </c>
      <c r="E1830" t="s">
        <v>4478</v>
      </c>
      <c r="F1830" t="s">
        <v>143</v>
      </c>
      <c r="G1830">
        <v>105000</v>
      </c>
      <c r="H1830" t="s">
        <v>4180</v>
      </c>
      <c r="I1830">
        <v>10500000</v>
      </c>
      <c r="J1830" t="s">
        <v>8736</v>
      </c>
      <c r="K1830">
        <v>10100000</v>
      </c>
      <c r="L1830">
        <v>10900000</v>
      </c>
      <c r="M1830">
        <v>20</v>
      </c>
      <c r="N1830" t="s">
        <v>4388</v>
      </c>
      <c r="O1830">
        <v>75.099999999999994</v>
      </c>
      <c r="P1830" t="s">
        <v>8883</v>
      </c>
    </row>
    <row r="1831" spans="1:16" x14ac:dyDescent="0.3">
      <c r="A1831" t="s">
        <v>8884</v>
      </c>
      <c r="B1831">
        <v>2025</v>
      </c>
      <c r="C1831" t="s">
        <v>62</v>
      </c>
      <c r="D1831" t="s">
        <v>4198</v>
      </c>
      <c r="E1831" t="s">
        <v>4285</v>
      </c>
      <c r="F1831" t="s">
        <v>4172</v>
      </c>
      <c r="G1831">
        <v>14000</v>
      </c>
      <c r="H1831" t="s">
        <v>4180</v>
      </c>
      <c r="I1831">
        <v>15300000</v>
      </c>
      <c r="J1831" t="s">
        <v>8736</v>
      </c>
      <c r="K1831">
        <v>14700000</v>
      </c>
      <c r="L1831">
        <v>16000000</v>
      </c>
      <c r="M1831">
        <v>14</v>
      </c>
      <c r="N1831" t="s">
        <v>4248</v>
      </c>
      <c r="O1831">
        <v>79.7</v>
      </c>
      <c r="P1831" t="s">
        <v>8885</v>
      </c>
    </row>
    <row r="1832" spans="1:16" x14ac:dyDescent="0.3">
      <c r="A1832" t="s">
        <v>8886</v>
      </c>
      <c r="B1832">
        <v>2021</v>
      </c>
      <c r="C1832" t="s">
        <v>137</v>
      </c>
      <c r="D1832" t="s">
        <v>4194</v>
      </c>
      <c r="E1832" t="s">
        <v>8231</v>
      </c>
      <c r="F1832" t="s">
        <v>161</v>
      </c>
      <c r="G1832">
        <v>48000</v>
      </c>
      <c r="H1832" t="s">
        <v>4180</v>
      </c>
      <c r="I1832">
        <v>16100000</v>
      </c>
      <c r="J1832" t="s">
        <v>8736</v>
      </c>
      <c r="K1832">
        <v>15000000</v>
      </c>
      <c r="L1832">
        <v>17200000</v>
      </c>
      <c r="M1832">
        <v>5</v>
      </c>
      <c r="N1832" t="s">
        <v>4257</v>
      </c>
      <c r="O1832">
        <v>73.5</v>
      </c>
      <c r="P1832" t="s">
        <v>8887</v>
      </c>
    </row>
    <row r="1833" spans="1:16" x14ac:dyDescent="0.3">
      <c r="A1833" t="s">
        <v>1440</v>
      </c>
      <c r="B1833">
        <v>2024</v>
      </c>
      <c r="C1833" t="s">
        <v>230</v>
      </c>
      <c r="D1833" t="s">
        <v>4555</v>
      </c>
      <c r="E1833" t="s">
        <v>5806</v>
      </c>
      <c r="F1833" t="s">
        <v>143</v>
      </c>
      <c r="G1833">
        <v>31000</v>
      </c>
      <c r="H1833" t="s">
        <v>4180</v>
      </c>
      <c r="I1833">
        <v>14000000</v>
      </c>
      <c r="J1833" t="s">
        <v>8736</v>
      </c>
      <c r="K1833">
        <v>13600000</v>
      </c>
      <c r="L1833">
        <v>14500000</v>
      </c>
      <c r="M1833">
        <v>30</v>
      </c>
      <c r="N1833" t="s">
        <v>4245</v>
      </c>
      <c r="O1833">
        <v>69</v>
      </c>
      <c r="P1833" t="s">
        <v>8888</v>
      </c>
    </row>
    <row r="1834" spans="1:16" x14ac:dyDescent="0.3">
      <c r="A1834" t="s">
        <v>8889</v>
      </c>
      <c r="B1834">
        <v>2024</v>
      </c>
      <c r="C1834" t="s">
        <v>137</v>
      </c>
      <c r="D1834" t="s">
        <v>4194</v>
      </c>
      <c r="E1834" t="s">
        <v>8231</v>
      </c>
      <c r="F1834" t="s">
        <v>60</v>
      </c>
      <c r="G1834">
        <v>37000</v>
      </c>
      <c r="H1834" t="s">
        <v>4173</v>
      </c>
      <c r="I1834">
        <v>18700000</v>
      </c>
      <c r="J1834" t="s">
        <v>8736</v>
      </c>
      <c r="K1834">
        <v>18000000</v>
      </c>
      <c r="L1834">
        <v>19300000</v>
      </c>
      <c r="M1834">
        <v>74</v>
      </c>
      <c r="N1834" t="s">
        <v>4263</v>
      </c>
      <c r="O1834">
        <v>56.9</v>
      </c>
      <c r="P1834" t="s">
        <v>8890</v>
      </c>
    </row>
    <row r="1835" spans="1:16" x14ac:dyDescent="0.3">
      <c r="A1835" t="s">
        <v>8891</v>
      </c>
      <c r="B1835">
        <v>2021</v>
      </c>
      <c r="C1835" t="s">
        <v>191</v>
      </c>
      <c r="D1835" t="s">
        <v>4211</v>
      </c>
      <c r="E1835" t="s">
        <v>4522</v>
      </c>
      <c r="F1835" t="s">
        <v>43</v>
      </c>
      <c r="G1835">
        <v>67922</v>
      </c>
      <c r="H1835" t="s">
        <v>4180</v>
      </c>
      <c r="I1835">
        <v>15400000</v>
      </c>
      <c r="J1835" t="s">
        <v>8736</v>
      </c>
      <c r="K1835">
        <v>14900000</v>
      </c>
      <c r="L1835">
        <v>16000000</v>
      </c>
      <c r="M1835">
        <v>18</v>
      </c>
      <c r="N1835" t="s">
        <v>4187</v>
      </c>
      <c r="O1835">
        <v>83</v>
      </c>
      <c r="P1835" t="s">
        <v>8892</v>
      </c>
    </row>
    <row r="1836" spans="1:16" x14ac:dyDescent="0.3">
      <c r="A1836" t="s">
        <v>8730</v>
      </c>
      <c r="B1836">
        <v>2024</v>
      </c>
      <c r="C1836" t="s">
        <v>62</v>
      </c>
      <c r="D1836" t="s">
        <v>4250</v>
      </c>
      <c r="E1836" t="s">
        <v>4279</v>
      </c>
      <c r="F1836" t="s">
        <v>143</v>
      </c>
      <c r="G1836">
        <v>11557</v>
      </c>
      <c r="H1836" t="s">
        <v>4173</v>
      </c>
      <c r="I1836">
        <v>21500000</v>
      </c>
      <c r="J1836" t="s">
        <v>8736</v>
      </c>
      <c r="K1836">
        <v>20700000</v>
      </c>
      <c r="L1836">
        <v>22200000</v>
      </c>
      <c r="M1836">
        <v>18</v>
      </c>
      <c r="N1836" t="s">
        <v>4181</v>
      </c>
      <c r="O1836">
        <v>67.2</v>
      </c>
      <c r="P1836" t="s">
        <v>8893</v>
      </c>
    </row>
    <row r="1837" spans="1:16" x14ac:dyDescent="0.3">
      <c r="A1837" t="s">
        <v>8894</v>
      </c>
      <c r="B1837">
        <v>2022</v>
      </c>
      <c r="C1837" t="s">
        <v>24</v>
      </c>
      <c r="D1837" t="s">
        <v>7800</v>
      </c>
      <c r="E1837" t="s">
        <v>7615</v>
      </c>
      <c r="F1837" t="s">
        <v>173</v>
      </c>
      <c r="G1837">
        <v>101000</v>
      </c>
      <c r="H1837" t="s">
        <v>4173</v>
      </c>
      <c r="I1837">
        <v>58000000</v>
      </c>
      <c r="J1837" t="s">
        <v>8736</v>
      </c>
      <c r="K1837">
        <v>55000000</v>
      </c>
      <c r="L1837">
        <v>60000000</v>
      </c>
      <c r="M1837">
        <v>5</v>
      </c>
      <c r="N1837" t="s">
        <v>8895</v>
      </c>
      <c r="O1837">
        <v>85.2</v>
      </c>
      <c r="P1837" t="s">
        <v>8896</v>
      </c>
    </row>
    <row r="1838" spans="1:16" x14ac:dyDescent="0.3">
      <c r="A1838" t="s">
        <v>8897</v>
      </c>
      <c r="B1838">
        <v>2023</v>
      </c>
      <c r="C1838" t="s">
        <v>24</v>
      </c>
      <c r="D1838" t="s">
        <v>4431</v>
      </c>
      <c r="E1838" t="s">
        <v>5842</v>
      </c>
      <c r="F1838" t="s">
        <v>43</v>
      </c>
      <c r="G1838">
        <v>33000</v>
      </c>
      <c r="H1838" t="s">
        <v>4180</v>
      </c>
      <c r="I1838">
        <v>31600000</v>
      </c>
      <c r="J1838" t="s">
        <v>8736</v>
      </c>
      <c r="K1838">
        <v>30400000</v>
      </c>
      <c r="L1838">
        <v>32800000</v>
      </c>
      <c r="M1838">
        <v>6</v>
      </c>
      <c r="N1838" t="s">
        <v>7032</v>
      </c>
      <c r="O1838">
        <v>69.400000000000006</v>
      </c>
      <c r="P1838" t="s">
        <v>8898</v>
      </c>
    </row>
    <row r="1839" spans="1:16" x14ac:dyDescent="0.3">
      <c r="A1839" t="s">
        <v>8899</v>
      </c>
      <c r="B1839">
        <v>2023</v>
      </c>
      <c r="C1839" t="s">
        <v>41</v>
      </c>
      <c r="D1839" t="s">
        <v>6026</v>
      </c>
      <c r="E1839" t="s">
        <v>4877</v>
      </c>
      <c r="F1839" t="s">
        <v>60</v>
      </c>
      <c r="G1839">
        <v>28000</v>
      </c>
      <c r="H1839" t="s">
        <v>4173</v>
      </c>
      <c r="I1839">
        <v>8900000</v>
      </c>
      <c r="J1839" t="s">
        <v>8736</v>
      </c>
      <c r="K1839">
        <v>8600000</v>
      </c>
      <c r="L1839">
        <v>9300000</v>
      </c>
      <c r="M1839">
        <v>8</v>
      </c>
      <c r="N1839" t="s">
        <v>4552</v>
      </c>
      <c r="O1839">
        <v>77.5</v>
      </c>
      <c r="P1839" t="s">
        <v>8900</v>
      </c>
    </row>
    <row r="1840" spans="1:16" x14ac:dyDescent="0.3">
      <c r="A1840" t="s">
        <v>4172</v>
      </c>
      <c r="B1840">
        <v>2026</v>
      </c>
      <c r="C1840" t="s">
        <v>7206</v>
      </c>
      <c r="D1840" t="s">
        <v>7207</v>
      </c>
      <c r="E1840" t="s">
        <v>8901</v>
      </c>
      <c r="F1840" t="s">
        <v>4172</v>
      </c>
      <c r="G1840">
        <v>6200</v>
      </c>
      <c r="H1840" t="s">
        <v>4180</v>
      </c>
      <c r="I1840">
        <v>18600000</v>
      </c>
      <c r="J1840" t="s">
        <v>8736</v>
      </c>
      <c r="K1840">
        <v>17500000</v>
      </c>
      <c r="L1840">
        <v>19700000</v>
      </c>
      <c r="M1840" t="s">
        <v>4175</v>
      </c>
      <c r="N1840" t="s">
        <v>4649</v>
      </c>
      <c r="O1840">
        <v>92</v>
      </c>
      <c r="P1840" t="s">
        <v>8902</v>
      </c>
    </row>
    <row r="1841" spans="1:16" x14ac:dyDescent="0.3">
      <c r="A1841" t="s">
        <v>6217</v>
      </c>
      <c r="B1841">
        <v>2023</v>
      </c>
      <c r="C1841" t="s">
        <v>137</v>
      </c>
      <c r="D1841" t="s">
        <v>6218</v>
      </c>
      <c r="E1841" t="s">
        <v>6219</v>
      </c>
      <c r="F1841" t="s">
        <v>43</v>
      </c>
      <c r="G1841">
        <v>71248</v>
      </c>
      <c r="H1841" t="s">
        <v>4173</v>
      </c>
      <c r="I1841">
        <v>27100000</v>
      </c>
      <c r="J1841" t="s">
        <v>8736</v>
      </c>
      <c r="K1841">
        <v>25200000</v>
      </c>
      <c r="L1841">
        <v>29100000</v>
      </c>
      <c r="M1841" t="s">
        <v>4175</v>
      </c>
      <c r="N1841" t="s">
        <v>8903</v>
      </c>
      <c r="O1841">
        <v>72.099999999999994</v>
      </c>
      <c r="P1841" t="s">
        <v>8904</v>
      </c>
    </row>
    <row r="1842" spans="1:16" x14ac:dyDescent="0.3">
      <c r="A1842" t="s">
        <v>8905</v>
      </c>
      <c r="B1842">
        <v>2024</v>
      </c>
      <c r="C1842" t="s">
        <v>137</v>
      </c>
      <c r="D1842" t="s">
        <v>4437</v>
      </c>
      <c r="E1842" t="s">
        <v>4651</v>
      </c>
      <c r="F1842" t="s">
        <v>43</v>
      </c>
      <c r="G1842">
        <v>50000</v>
      </c>
      <c r="H1842" t="s">
        <v>4180</v>
      </c>
      <c r="I1842">
        <v>11600000</v>
      </c>
      <c r="J1842" t="s">
        <v>8736</v>
      </c>
      <c r="K1842">
        <v>11200000</v>
      </c>
      <c r="L1842">
        <v>12000000</v>
      </c>
      <c r="M1842">
        <v>13</v>
      </c>
      <c r="N1842" t="s">
        <v>4649</v>
      </c>
      <c r="O1842">
        <v>91.8</v>
      </c>
      <c r="P1842" t="s">
        <v>8906</v>
      </c>
    </row>
    <row r="1843" spans="1:16" x14ac:dyDescent="0.3">
      <c r="A1843" t="s">
        <v>8719</v>
      </c>
      <c r="B1843">
        <v>2023</v>
      </c>
      <c r="C1843" t="s">
        <v>4184</v>
      </c>
      <c r="D1843" t="s">
        <v>4486</v>
      </c>
      <c r="E1843" t="s">
        <v>7892</v>
      </c>
      <c r="F1843" t="s">
        <v>43</v>
      </c>
      <c r="G1843">
        <v>39820</v>
      </c>
      <c r="H1843" t="s">
        <v>4180</v>
      </c>
      <c r="I1843">
        <v>11900000</v>
      </c>
      <c r="J1843" t="s">
        <v>8736</v>
      </c>
      <c r="K1843">
        <v>11500000</v>
      </c>
      <c r="L1843">
        <v>12300000</v>
      </c>
      <c r="M1843">
        <v>3</v>
      </c>
      <c r="N1843" t="s">
        <v>4388</v>
      </c>
      <c r="O1843">
        <v>85.1</v>
      </c>
      <c r="P1843" t="s">
        <v>8907</v>
      </c>
    </row>
    <row r="1844" spans="1:16" x14ac:dyDescent="0.3">
      <c r="A1844" t="s">
        <v>8908</v>
      </c>
      <c r="B1844">
        <v>2023</v>
      </c>
      <c r="C1844" t="s">
        <v>24</v>
      </c>
      <c r="D1844" t="s">
        <v>4190</v>
      </c>
      <c r="E1844" t="s">
        <v>4308</v>
      </c>
      <c r="F1844" t="s">
        <v>4539</v>
      </c>
      <c r="G1844">
        <v>30500</v>
      </c>
      <c r="H1844" t="s">
        <v>4173</v>
      </c>
      <c r="I1844">
        <v>13100000</v>
      </c>
      <c r="J1844" t="s">
        <v>8736</v>
      </c>
      <c r="K1844">
        <v>12700000</v>
      </c>
      <c r="L1844">
        <v>13600000</v>
      </c>
      <c r="M1844">
        <v>27</v>
      </c>
      <c r="N1844" t="s">
        <v>4275</v>
      </c>
      <c r="O1844">
        <v>67.900000000000006</v>
      </c>
      <c r="P1844" t="s">
        <v>8909</v>
      </c>
    </row>
    <row r="1845" spans="1:16" x14ac:dyDescent="0.3">
      <c r="A1845" t="s">
        <v>8910</v>
      </c>
      <c r="B1845">
        <v>2022</v>
      </c>
      <c r="C1845" t="s">
        <v>62</v>
      </c>
      <c r="D1845" t="s">
        <v>4355</v>
      </c>
      <c r="E1845" t="s">
        <v>8911</v>
      </c>
      <c r="F1845" t="s">
        <v>143</v>
      </c>
      <c r="G1845">
        <v>51372</v>
      </c>
      <c r="H1845" t="s">
        <v>4180</v>
      </c>
      <c r="I1845">
        <v>13200000</v>
      </c>
      <c r="J1845" t="s">
        <v>8736</v>
      </c>
      <c r="K1845">
        <v>12700000</v>
      </c>
      <c r="L1845">
        <v>13700000</v>
      </c>
      <c r="M1845">
        <v>9</v>
      </c>
      <c r="N1845" t="s">
        <v>4245</v>
      </c>
      <c r="O1845">
        <v>72.099999999999994</v>
      </c>
      <c r="P1845" t="s">
        <v>8912</v>
      </c>
    </row>
    <row r="1846" spans="1:16" x14ac:dyDescent="0.3">
      <c r="A1846" t="s">
        <v>8913</v>
      </c>
      <c r="B1846">
        <v>2024</v>
      </c>
      <c r="C1846" t="s">
        <v>24</v>
      </c>
      <c r="D1846" t="s">
        <v>4854</v>
      </c>
      <c r="E1846" t="s">
        <v>4308</v>
      </c>
      <c r="F1846" t="s">
        <v>60</v>
      </c>
      <c r="G1846">
        <v>11300</v>
      </c>
      <c r="H1846" t="s">
        <v>4180</v>
      </c>
      <c r="I1846">
        <v>15500000</v>
      </c>
      <c r="J1846" t="s">
        <v>8736</v>
      </c>
      <c r="K1846">
        <v>14900000</v>
      </c>
      <c r="L1846">
        <v>16000000</v>
      </c>
      <c r="M1846">
        <v>26</v>
      </c>
      <c r="N1846" t="s">
        <v>4219</v>
      </c>
      <c r="O1846">
        <v>76.3</v>
      </c>
      <c r="P1846" t="s">
        <v>8914</v>
      </c>
    </row>
    <row r="1847" spans="1:16" x14ac:dyDescent="0.3">
      <c r="A1847" t="s">
        <v>8915</v>
      </c>
      <c r="B1847">
        <v>2021</v>
      </c>
      <c r="C1847" t="s">
        <v>41</v>
      </c>
      <c r="D1847" t="s">
        <v>5032</v>
      </c>
      <c r="E1847" t="s">
        <v>8916</v>
      </c>
      <c r="F1847" t="s">
        <v>43</v>
      </c>
      <c r="G1847">
        <v>86120</v>
      </c>
      <c r="H1847" t="s">
        <v>4180</v>
      </c>
      <c r="I1847">
        <v>12000000</v>
      </c>
      <c r="J1847" t="s">
        <v>8736</v>
      </c>
      <c r="K1847">
        <v>11600000</v>
      </c>
      <c r="L1847">
        <v>12400000</v>
      </c>
      <c r="M1847">
        <v>2</v>
      </c>
      <c r="N1847" t="s">
        <v>4192</v>
      </c>
      <c r="O1847">
        <v>82.7</v>
      </c>
      <c r="P1847" t="s">
        <v>8917</v>
      </c>
    </row>
    <row r="1848" spans="1:16" x14ac:dyDescent="0.3">
      <c r="A1848" t="s">
        <v>8918</v>
      </c>
      <c r="B1848">
        <v>2025</v>
      </c>
      <c r="C1848" t="s">
        <v>36</v>
      </c>
      <c r="D1848" t="s">
        <v>4372</v>
      </c>
      <c r="E1848" t="s">
        <v>4373</v>
      </c>
      <c r="F1848" t="s">
        <v>4172</v>
      </c>
      <c r="G1848">
        <v>21234</v>
      </c>
      <c r="H1848" t="s">
        <v>4180</v>
      </c>
      <c r="I1848">
        <v>14900000</v>
      </c>
      <c r="J1848" t="s">
        <v>8736</v>
      </c>
      <c r="K1848">
        <v>14400000</v>
      </c>
      <c r="L1848">
        <v>15500000</v>
      </c>
      <c r="M1848" t="s">
        <v>4175</v>
      </c>
      <c r="N1848" t="s">
        <v>4402</v>
      </c>
      <c r="O1848">
        <v>90.4</v>
      </c>
      <c r="P1848" t="s">
        <v>8919</v>
      </c>
    </row>
    <row r="1849" spans="1:16" x14ac:dyDescent="0.3">
      <c r="A1849" t="s">
        <v>8920</v>
      </c>
      <c r="B1849">
        <v>2021</v>
      </c>
      <c r="C1849" t="s">
        <v>62</v>
      </c>
      <c r="D1849">
        <v>3008</v>
      </c>
      <c r="E1849" t="s">
        <v>6926</v>
      </c>
      <c r="F1849" t="s">
        <v>143</v>
      </c>
      <c r="G1849">
        <v>56834</v>
      </c>
      <c r="H1849" t="s">
        <v>4180</v>
      </c>
      <c r="I1849">
        <v>14400000</v>
      </c>
      <c r="J1849" t="s">
        <v>8736</v>
      </c>
      <c r="K1849">
        <v>13900000</v>
      </c>
      <c r="L1849">
        <v>14900000</v>
      </c>
      <c r="M1849">
        <v>14</v>
      </c>
      <c r="N1849" t="s">
        <v>4248</v>
      </c>
      <c r="O1849">
        <v>72.400000000000006</v>
      </c>
      <c r="P1849" t="s">
        <v>8921</v>
      </c>
    </row>
    <row r="1850" spans="1:16" x14ac:dyDescent="0.3">
      <c r="A1850" t="s">
        <v>8922</v>
      </c>
      <c r="B1850">
        <v>2024</v>
      </c>
      <c r="C1850" t="s">
        <v>24</v>
      </c>
      <c r="D1850" t="s">
        <v>4405</v>
      </c>
      <c r="E1850" t="s">
        <v>8923</v>
      </c>
      <c r="F1850" t="s">
        <v>143</v>
      </c>
      <c r="G1850">
        <v>54000</v>
      </c>
      <c r="H1850" t="s">
        <v>4180</v>
      </c>
      <c r="I1850">
        <v>27800000</v>
      </c>
      <c r="J1850" t="s">
        <v>8736</v>
      </c>
      <c r="K1850">
        <v>25900000</v>
      </c>
      <c r="L1850">
        <v>29800000</v>
      </c>
      <c r="M1850">
        <v>7</v>
      </c>
      <c r="N1850" t="s">
        <v>4226</v>
      </c>
      <c r="O1850">
        <v>72.400000000000006</v>
      </c>
      <c r="P1850" t="s">
        <v>8924</v>
      </c>
    </row>
    <row r="1851" spans="1:16" x14ac:dyDescent="0.3">
      <c r="A1851" t="s">
        <v>8925</v>
      </c>
      <c r="B1851">
        <v>2022</v>
      </c>
      <c r="C1851" t="s">
        <v>85</v>
      </c>
      <c r="D1851" t="s">
        <v>7732</v>
      </c>
      <c r="E1851" t="s">
        <v>8926</v>
      </c>
      <c r="F1851" t="s">
        <v>143</v>
      </c>
      <c r="G1851">
        <v>53343</v>
      </c>
      <c r="H1851" t="s">
        <v>4180</v>
      </c>
      <c r="I1851">
        <v>12200000</v>
      </c>
      <c r="J1851" t="s">
        <v>8736</v>
      </c>
      <c r="K1851">
        <v>11700000</v>
      </c>
      <c r="L1851">
        <v>12600000</v>
      </c>
      <c r="M1851" t="s">
        <v>4175</v>
      </c>
      <c r="N1851" t="s">
        <v>4552</v>
      </c>
      <c r="O1851">
        <v>81.400000000000006</v>
      </c>
      <c r="P1851" t="s">
        <v>8927</v>
      </c>
    </row>
    <row r="1852" spans="1:16" x14ac:dyDescent="0.3">
      <c r="A1852" t="s">
        <v>8928</v>
      </c>
      <c r="B1852">
        <v>2024</v>
      </c>
      <c r="C1852" t="s">
        <v>131</v>
      </c>
      <c r="D1852" t="s">
        <v>4994</v>
      </c>
      <c r="E1852" t="s">
        <v>8929</v>
      </c>
      <c r="F1852" t="s">
        <v>43</v>
      </c>
      <c r="G1852">
        <v>34100</v>
      </c>
      <c r="H1852" t="s">
        <v>4173</v>
      </c>
      <c r="I1852">
        <v>22300000</v>
      </c>
      <c r="J1852" t="s">
        <v>8736</v>
      </c>
      <c r="K1852">
        <v>21500000</v>
      </c>
      <c r="L1852">
        <v>23200000</v>
      </c>
      <c r="M1852">
        <v>3</v>
      </c>
      <c r="N1852" t="s">
        <v>4181</v>
      </c>
      <c r="O1852">
        <v>91.9</v>
      </c>
      <c r="P1852" t="s">
        <v>8930</v>
      </c>
    </row>
    <row r="1853" spans="1:16" x14ac:dyDescent="0.3">
      <c r="A1853" t="s">
        <v>8931</v>
      </c>
      <c r="B1853">
        <v>2022</v>
      </c>
      <c r="C1853" t="s">
        <v>230</v>
      </c>
      <c r="D1853" t="s">
        <v>5820</v>
      </c>
      <c r="E1853" t="s">
        <v>8932</v>
      </c>
      <c r="F1853" t="s">
        <v>60</v>
      </c>
      <c r="G1853">
        <v>92000</v>
      </c>
      <c r="H1853" t="s">
        <v>4180</v>
      </c>
      <c r="I1853">
        <v>9500000</v>
      </c>
      <c r="J1853" t="s">
        <v>8736</v>
      </c>
      <c r="K1853">
        <v>9100000</v>
      </c>
      <c r="L1853">
        <v>9900000</v>
      </c>
      <c r="M1853">
        <v>11</v>
      </c>
      <c r="N1853" t="s">
        <v>4583</v>
      </c>
      <c r="O1853">
        <v>57.6</v>
      </c>
      <c r="P1853" t="s">
        <v>8933</v>
      </c>
    </row>
    <row r="1854" spans="1:16" x14ac:dyDescent="0.3">
      <c r="A1854" t="s">
        <v>8731</v>
      </c>
      <c r="B1854">
        <v>2022</v>
      </c>
      <c r="C1854" t="s">
        <v>3991</v>
      </c>
      <c r="D1854" t="s">
        <v>5960</v>
      </c>
      <c r="E1854" t="s">
        <v>4619</v>
      </c>
      <c r="F1854" t="s">
        <v>43</v>
      </c>
      <c r="G1854">
        <v>77800</v>
      </c>
      <c r="H1854" t="s">
        <v>4180</v>
      </c>
      <c r="I1854">
        <v>7450000</v>
      </c>
      <c r="J1854" t="s">
        <v>8736</v>
      </c>
      <c r="K1854">
        <v>7190000</v>
      </c>
      <c r="L1854">
        <v>7720000</v>
      </c>
      <c r="M1854">
        <v>6</v>
      </c>
      <c r="N1854" t="s">
        <v>6921</v>
      </c>
      <c r="O1854">
        <v>55.2</v>
      </c>
      <c r="P1854" t="s">
        <v>8934</v>
      </c>
    </row>
    <row r="1855" spans="1:16" x14ac:dyDescent="0.3">
      <c r="A1855" t="s">
        <v>8935</v>
      </c>
      <c r="B1855">
        <v>2022</v>
      </c>
      <c r="C1855" t="s">
        <v>41</v>
      </c>
      <c r="D1855" t="s">
        <v>4876</v>
      </c>
      <c r="E1855" t="s">
        <v>8936</v>
      </c>
      <c r="F1855" t="s">
        <v>60</v>
      </c>
      <c r="G1855">
        <v>56000</v>
      </c>
      <c r="H1855" t="s">
        <v>4180</v>
      </c>
      <c r="I1855">
        <v>9700000</v>
      </c>
      <c r="J1855" t="s">
        <v>8736</v>
      </c>
      <c r="K1855">
        <v>9300000</v>
      </c>
      <c r="L1855">
        <v>10000000</v>
      </c>
      <c r="M1855" t="s">
        <v>4175</v>
      </c>
      <c r="N1855" t="s">
        <v>4272</v>
      </c>
      <c r="O1855">
        <v>61.4</v>
      </c>
      <c r="P1855" t="s">
        <v>8937</v>
      </c>
    </row>
    <row r="1856" spans="1:16" x14ac:dyDescent="0.3">
      <c r="A1856" t="s">
        <v>8938</v>
      </c>
      <c r="B1856">
        <v>2026</v>
      </c>
      <c r="C1856" t="s">
        <v>137</v>
      </c>
      <c r="D1856" t="s">
        <v>4202</v>
      </c>
      <c r="E1856" t="s">
        <v>4746</v>
      </c>
      <c r="F1856" t="s">
        <v>4172</v>
      </c>
      <c r="G1856">
        <v>6000</v>
      </c>
      <c r="H1856" t="s">
        <v>4173</v>
      </c>
      <c r="I1856">
        <v>25500000</v>
      </c>
      <c r="J1856" t="s">
        <v>8736</v>
      </c>
      <c r="K1856">
        <v>24600000</v>
      </c>
      <c r="L1856">
        <v>26400000</v>
      </c>
      <c r="M1856">
        <v>9</v>
      </c>
      <c r="N1856" t="s">
        <v>4263</v>
      </c>
      <c r="O1856">
        <v>89.5</v>
      </c>
      <c r="P1856" t="s">
        <v>8939</v>
      </c>
    </row>
    <row r="1857" spans="1:16" x14ac:dyDescent="0.3">
      <c r="A1857" t="s">
        <v>1021</v>
      </c>
      <c r="B1857">
        <v>2023</v>
      </c>
      <c r="C1857" t="s">
        <v>36</v>
      </c>
      <c r="D1857" t="s">
        <v>4178</v>
      </c>
      <c r="E1857" t="s">
        <v>4179</v>
      </c>
      <c r="F1857" t="s">
        <v>143</v>
      </c>
      <c r="G1857">
        <v>24129</v>
      </c>
      <c r="H1857" t="s">
        <v>4180</v>
      </c>
      <c r="I1857">
        <v>14900000</v>
      </c>
      <c r="J1857" t="s">
        <v>8736</v>
      </c>
      <c r="K1857">
        <v>14300000</v>
      </c>
      <c r="L1857">
        <v>15500000</v>
      </c>
      <c r="M1857">
        <v>28</v>
      </c>
      <c r="N1857" t="s">
        <v>4245</v>
      </c>
      <c r="O1857">
        <v>74.5</v>
      </c>
      <c r="P1857" t="s">
        <v>8940</v>
      </c>
    </row>
    <row r="1858" spans="1:16" x14ac:dyDescent="0.3">
      <c r="A1858" t="s">
        <v>8632</v>
      </c>
      <c r="B1858">
        <v>2022</v>
      </c>
      <c r="C1858" t="s">
        <v>5788</v>
      </c>
      <c r="D1858" t="s">
        <v>8941</v>
      </c>
      <c r="E1858" t="s">
        <v>8942</v>
      </c>
      <c r="F1858" t="s">
        <v>43</v>
      </c>
      <c r="G1858">
        <v>31000</v>
      </c>
      <c r="H1858" t="s">
        <v>4180</v>
      </c>
      <c r="I1858">
        <v>26000000</v>
      </c>
      <c r="J1858" t="s">
        <v>8736</v>
      </c>
      <c r="K1858">
        <v>24300000</v>
      </c>
      <c r="L1858">
        <v>27700000</v>
      </c>
      <c r="M1858">
        <v>3</v>
      </c>
      <c r="N1858" t="s">
        <v>5139</v>
      </c>
      <c r="O1858">
        <v>70.3</v>
      </c>
      <c r="P1858" t="s">
        <v>8943</v>
      </c>
    </row>
    <row r="1859" spans="1:16" x14ac:dyDescent="0.3">
      <c r="A1859" t="s">
        <v>2008</v>
      </c>
      <c r="B1859">
        <v>2023</v>
      </c>
      <c r="C1859" t="s">
        <v>36</v>
      </c>
      <c r="D1859" t="s">
        <v>4427</v>
      </c>
      <c r="E1859" t="s">
        <v>4501</v>
      </c>
      <c r="F1859" t="s">
        <v>143</v>
      </c>
      <c r="G1859">
        <v>26086</v>
      </c>
      <c r="H1859" t="s">
        <v>4173</v>
      </c>
      <c r="I1859">
        <v>8700000</v>
      </c>
      <c r="J1859" t="s">
        <v>8736</v>
      </c>
      <c r="K1859">
        <v>8400000</v>
      </c>
      <c r="L1859">
        <v>9000000</v>
      </c>
      <c r="M1859">
        <v>36</v>
      </c>
      <c r="N1859" t="s">
        <v>4402</v>
      </c>
      <c r="O1859">
        <v>75.7</v>
      </c>
      <c r="P1859" t="s">
        <v>8944</v>
      </c>
    </row>
    <row r="1860" spans="1:16" x14ac:dyDescent="0.3">
      <c r="A1860" t="s">
        <v>8945</v>
      </c>
      <c r="B1860">
        <v>2021</v>
      </c>
      <c r="C1860" t="s">
        <v>62</v>
      </c>
      <c r="D1860" t="s">
        <v>4446</v>
      </c>
      <c r="E1860" t="s">
        <v>4805</v>
      </c>
      <c r="F1860" t="s">
        <v>43</v>
      </c>
      <c r="G1860">
        <v>37558</v>
      </c>
      <c r="H1860" t="s">
        <v>4180</v>
      </c>
      <c r="I1860">
        <v>11600000</v>
      </c>
      <c r="J1860" t="s">
        <v>8736</v>
      </c>
      <c r="K1860">
        <v>11000000</v>
      </c>
      <c r="L1860">
        <v>12100000</v>
      </c>
      <c r="M1860">
        <v>28</v>
      </c>
      <c r="N1860" t="s">
        <v>4263</v>
      </c>
      <c r="O1860">
        <v>79</v>
      </c>
      <c r="P1860" t="s">
        <v>8946</v>
      </c>
    </row>
    <row r="1861" spans="1:16" x14ac:dyDescent="0.3">
      <c r="A1861" t="s">
        <v>8664</v>
      </c>
      <c r="B1861">
        <v>2025</v>
      </c>
      <c r="C1861" t="s">
        <v>62</v>
      </c>
      <c r="D1861" t="s">
        <v>4198</v>
      </c>
      <c r="E1861" t="s">
        <v>4903</v>
      </c>
      <c r="F1861" t="s">
        <v>4172</v>
      </c>
      <c r="G1861">
        <v>22000</v>
      </c>
      <c r="H1861" t="s">
        <v>4180</v>
      </c>
      <c r="I1861">
        <v>14400000</v>
      </c>
      <c r="J1861" t="s">
        <v>8736</v>
      </c>
      <c r="K1861">
        <v>13900000</v>
      </c>
      <c r="L1861">
        <v>15000000</v>
      </c>
      <c r="M1861">
        <v>13</v>
      </c>
      <c r="N1861" t="s">
        <v>4213</v>
      </c>
      <c r="O1861">
        <v>86.3</v>
      </c>
      <c r="P1861" t="s">
        <v>8947</v>
      </c>
    </row>
    <row r="1862" spans="1:16" x14ac:dyDescent="0.3">
      <c r="A1862" t="s">
        <v>8948</v>
      </c>
      <c r="B1862">
        <v>2025</v>
      </c>
      <c r="C1862" t="s">
        <v>5179</v>
      </c>
      <c r="D1862" t="s">
        <v>7900</v>
      </c>
      <c r="E1862" t="s">
        <v>7901</v>
      </c>
      <c r="F1862" t="s">
        <v>4172</v>
      </c>
      <c r="G1862">
        <v>19000</v>
      </c>
      <c r="H1862" t="s">
        <v>4180</v>
      </c>
      <c r="I1862">
        <v>14300000</v>
      </c>
      <c r="J1862" t="s">
        <v>8736</v>
      </c>
      <c r="K1862">
        <v>13300000</v>
      </c>
      <c r="L1862">
        <v>15300000</v>
      </c>
      <c r="M1862">
        <v>2</v>
      </c>
      <c r="N1862" t="s">
        <v>4275</v>
      </c>
      <c r="O1862">
        <v>82.1</v>
      </c>
      <c r="P1862" t="s">
        <v>8949</v>
      </c>
    </row>
    <row r="1863" spans="1:16" x14ac:dyDescent="0.3">
      <c r="A1863" t="s">
        <v>8950</v>
      </c>
      <c r="B1863">
        <v>2022</v>
      </c>
      <c r="C1863" t="s">
        <v>24</v>
      </c>
      <c r="D1863" t="s">
        <v>4190</v>
      </c>
      <c r="E1863" t="s">
        <v>4191</v>
      </c>
      <c r="F1863" t="s">
        <v>143</v>
      </c>
      <c r="G1863">
        <v>85300</v>
      </c>
      <c r="H1863" t="s">
        <v>4173</v>
      </c>
      <c r="I1863">
        <v>11700000</v>
      </c>
      <c r="J1863" t="s">
        <v>8736</v>
      </c>
      <c r="K1863">
        <v>11200000</v>
      </c>
      <c r="L1863">
        <v>12100000</v>
      </c>
      <c r="M1863">
        <v>25</v>
      </c>
      <c r="N1863" t="s">
        <v>4248</v>
      </c>
      <c r="O1863">
        <v>47.2</v>
      </c>
      <c r="P1863" t="s">
        <v>8951</v>
      </c>
    </row>
    <row r="1864" spans="1:16" x14ac:dyDescent="0.3">
      <c r="A1864" t="s">
        <v>8952</v>
      </c>
      <c r="B1864">
        <v>2021</v>
      </c>
      <c r="C1864" t="s">
        <v>24</v>
      </c>
      <c r="D1864" t="s">
        <v>4572</v>
      </c>
      <c r="E1864" t="s">
        <v>4699</v>
      </c>
      <c r="F1864" t="s">
        <v>43</v>
      </c>
      <c r="G1864">
        <v>103855</v>
      </c>
      <c r="H1864" t="s">
        <v>4180</v>
      </c>
      <c r="I1864">
        <v>29000000</v>
      </c>
      <c r="J1864" t="s">
        <v>8736</v>
      </c>
      <c r="K1864">
        <v>28000000</v>
      </c>
      <c r="L1864">
        <v>30100000</v>
      </c>
      <c r="M1864">
        <v>9</v>
      </c>
      <c r="N1864" t="s">
        <v>4226</v>
      </c>
      <c r="O1864">
        <v>71.099999999999994</v>
      </c>
      <c r="P1864" t="s">
        <v>8953</v>
      </c>
    </row>
    <row r="1865" spans="1:16" x14ac:dyDescent="0.3">
      <c r="A1865" t="s">
        <v>8954</v>
      </c>
      <c r="B1865">
        <v>2022</v>
      </c>
      <c r="C1865" t="s">
        <v>108</v>
      </c>
      <c r="D1865" t="s">
        <v>5808</v>
      </c>
      <c r="E1865" t="s">
        <v>4619</v>
      </c>
      <c r="F1865" t="s">
        <v>43</v>
      </c>
      <c r="G1865">
        <v>60000</v>
      </c>
      <c r="H1865" t="s">
        <v>4180</v>
      </c>
      <c r="I1865">
        <v>7240000</v>
      </c>
      <c r="J1865" t="s">
        <v>8736</v>
      </c>
      <c r="K1865">
        <v>6980000</v>
      </c>
      <c r="L1865">
        <v>7500000</v>
      </c>
      <c r="M1865">
        <v>8</v>
      </c>
      <c r="N1865" t="s">
        <v>4382</v>
      </c>
      <c r="O1865">
        <v>74.7</v>
      </c>
      <c r="P1865" t="s">
        <v>8955</v>
      </c>
    </row>
    <row r="1866" spans="1:16" x14ac:dyDescent="0.3">
      <c r="A1866" t="s">
        <v>478</v>
      </c>
      <c r="B1866">
        <v>2021</v>
      </c>
      <c r="C1866" t="s">
        <v>62</v>
      </c>
      <c r="D1866" t="s">
        <v>6170</v>
      </c>
      <c r="E1866" t="s">
        <v>8956</v>
      </c>
      <c r="F1866" t="s">
        <v>43</v>
      </c>
      <c r="G1866">
        <v>105000</v>
      </c>
      <c r="H1866" t="s">
        <v>4180</v>
      </c>
      <c r="I1866">
        <v>17700000</v>
      </c>
      <c r="J1866" t="s">
        <v>8736</v>
      </c>
      <c r="K1866">
        <v>16800000</v>
      </c>
      <c r="L1866">
        <v>18600000</v>
      </c>
      <c r="M1866">
        <v>5</v>
      </c>
      <c r="N1866" t="s">
        <v>4290</v>
      </c>
      <c r="O1866">
        <v>68.599999999999994</v>
      </c>
      <c r="P1866" t="s">
        <v>8957</v>
      </c>
    </row>
    <row r="1867" spans="1:16" x14ac:dyDescent="0.3">
      <c r="A1867" t="s">
        <v>8958</v>
      </c>
      <c r="B1867">
        <v>2019</v>
      </c>
      <c r="C1867" t="s">
        <v>24</v>
      </c>
      <c r="D1867" t="s">
        <v>4431</v>
      </c>
      <c r="E1867" t="s">
        <v>6167</v>
      </c>
      <c r="F1867" t="s">
        <v>94</v>
      </c>
      <c r="G1867">
        <v>75300</v>
      </c>
      <c r="H1867" t="s">
        <v>4173</v>
      </c>
      <c r="I1867">
        <v>20200000</v>
      </c>
      <c r="J1867" t="s">
        <v>8736</v>
      </c>
      <c r="K1867">
        <v>19200000</v>
      </c>
      <c r="L1867">
        <v>21300000</v>
      </c>
      <c r="M1867">
        <v>28</v>
      </c>
      <c r="N1867" t="s">
        <v>4257</v>
      </c>
      <c r="O1867">
        <v>66.900000000000006</v>
      </c>
      <c r="P1867" t="s">
        <v>8959</v>
      </c>
    </row>
    <row r="1868" spans="1:16" x14ac:dyDescent="0.3">
      <c r="A1868" t="s">
        <v>8732</v>
      </c>
      <c r="B1868">
        <v>2023</v>
      </c>
      <c r="C1868" t="s">
        <v>4184</v>
      </c>
      <c r="D1868" t="s">
        <v>4365</v>
      </c>
      <c r="E1868" t="s">
        <v>5917</v>
      </c>
      <c r="F1868" t="s">
        <v>161</v>
      </c>
      <c r="G1868">
        <v>24000</v>
      </c>
      <c r="H1868" t="s">
        <v>4180</v>
      </c>
      <c r="I1868">
        <v>8900000</v>
      </c>
      <c r="J1868" t="s">
        <v>8736</v>
      </c>
      <c r="K1868">
        <v>8600000</v>
      </c>
      <c r="L1868">
        <v>9200000</v>
      </c>
      <c r="M1868">
        <v>10</v>
      </c>
      <c r="N1868" t="s">
        <v>4649</v>
      </c>
      <c r="O1868">
        <v>89.1</v>
      </c>
      <c r="P1868" t="s">
        <v>8960</v>
      </c>
    </row>
    <row r="1869" spans="1:16" x14ac:dyDescent="0.3">
      <c r="A1869" t="s">
        <v>8961</v>
      </c>
      <c r="B1869">
        <v>2019</v>
      </c>
      <c r="C1869" t="s">
        <v>4097</v>
      </c>
      <c r="D1869" t="s">
        <v>8962</v>
      </c>
      <c r="E1869" t="s">
        <v>8963</v>
      </c>
      <c r="F1869" t="s">
        <v>143</v>
      </c>
      <c r="G1869">
        <v>38000</v>
      </c>
      <c r="H1869" t="s">
        <v>4180</v>
      </c>
      <c r="I1869">
        <v>6650000</v>
      </c>
      <c r="J1869" t="s">
        <v>8736</v>
      </c>
      <c r="K1869">
        <v>6430000</v>
      </c>
      <c r="L1869">
        <v>6870000</v>
      </c>
      <c r="M1869">
        <v>9</v>
      </c>
      <c r="N1869" t="s">
        <v>4402</v>
      </c>
      <c r="O1869">
        <v>95</v>
      </c>
      <c r="P1869" t="s">
        <v>8964</v>
      </c>
    </row>
    <row r="1870" spans="1:16" x14ac:dyDescent="0.3">
      <c r="A1870" t="s">
        <v>8641</v>
      </c>
      <c r="B1870">
        <v>2024</v>
      </c>
      <c r="C1870" t="s">
        <v>92</v>
      </c>
      <c r="D1870" t="s">
        <v>4634</v>
      </c>
      <c r="E1870" t="s">
        <v>8965</v>
      </c>
      <c r="F1870" t="s">
        <v>94</v>
      </c>
      <c r="G1870">
        <v>3524</v>
      </c>
      <c r="H1870" t="s">
        <v>4173</v>
      </c>
      <c r="I1870">
        <v>15600000</v>
      </c>
      <c r="J1870" t="s">
        <v>8736</v>
      </c>
      <c r="K1870">
        <v>15000000</v>
      </c>
      <c r="L1870">
        <v>16100000</v>
      </c>
      <c r="M1870">
        <v>6</v>
      </c>
      <c r="N1870" t="s">
        <v>4263</v>
      </c>
      <c r="O1870">
        <v>87.9</v>
      </c>
      <c r="P1870" t="s">
        <v>8966</v>
      </c>
    </row>
    <row r="1871" spans="1:16" x14ac:dyDescent="0.3">
      <c r="A1871" t="s">
        <v>8967</v>
      </c>
      <c r="B1871">
        <v>2024</v>
      </c>
      <c r="C1871" t="s">
        <v>182</v>
      </c>
      <c r="D1871" t="s">
        <v>5867</v>
      </c>
      <c r="E1871" t="s">
        <v>8968</v>
      </c>
      <c r="F1871" t="s">
        <v>143</v>
      </c>
      <c r="G1871">
        <v>32619</v>
      </c>
      <c r="H1871" t="s">
        <v>4180</v>
      </c>
      <c r="I1871">
        <v>24700000</v>
      </c>
      <c r="J1871" t="s">
        <v>8736</v>
      </c>
      <c r="K1871">
        <v>23300000</v>
      </c>
      <c r="L1871">
        <v>26100000</v>
      </c>
      <c r="M1871">
        <v>9</v>
      </c>
      <c r="N1871" t="s">
        <v>4272</v>
      </c>
      <c r="O1871">
        <v>76.900000000000006</v>
      </c>
      <c r="P1871" t="s">
        <v>8969</v>
      </c>
    </row>
    <row r="1872" spans="1:16" x14ac:dyDescent="0.3">
      <c r="A1872" t="s">
        <v>8970</v>
      </c>
      <c r="B1872">
        <v>2026</v>
      </c>
      <c r="C1872" t="s">
        <v>24</v>
      </c>
      <c r="D1872" t="s">
        <v>4854</v>
      </c>
      <c r="E1872" t="s">
        <v>8971</v>
      </c>
      <c r="F1872" t="s">
        <v>4172</v>
      </c>
      <c r="G1872">
        <v>13500</v>
      </c>
      <c r="H1872" t="s">
        <v>4180</v>
      </c>
      <c r="I1872">
        <v>19400000</v>
      </c>
      <c r="J1872" t="s">
        <v>8736</v>
      </c>
      <c r="K1872">
        <v>18700000</v>
      </c>
      <c r="L1872">
        <v>20100000</v>
      </c>
      <c r="M1872">
        <v>3</v>
      </c>
      <c r="N1872" t="s">
        <v>4588</v>
      </c>
      <c r="O1872">
        <v>88.2</v>
      </c>
      <c r="P1872" t="s">
        <v>8972</v>
      </c>
    </row>
    <row r="1873" spans="1:16" x14ac:dyDescent="0.3">
      <c r="A1873" t="s">
        <v>8727</v>
      </c>
      <c r="B1873">
        <v>2024</v>
      </c>
      <c r="C1873" t="s">
        <v>4641</v>
      </c>
      <c r="D1873" t="s">
        <v>5094</v>
      </c>
      <c r="E1873" t="s">
        <v>8973</v>
      </c>
      <c r="F1873" t="s">
        <v>173</v>
      </c>
      <c r="G1873">
        <v>22000</v>
      </c>
      <c r="H1873" t="s">
        <v>4180</v>
      </c>
      <c r="I1873">
        <v>12700000</v>
      </c>
      <c r="J1873" t="s">
        <v>8736</v>
      </c>
      <c r="K1873">
        <v>12200000</v>
      </c>
      <c r="L1873">
        <v>13100000</v>
      </c>
      <c r="M1873">
        <v>22</v>
      </c>
      <c r="N1873" t="s">
        <v>4583</v>
      </c>
      <c r="O1873">
        <v>91.4</v>
      </c>
      <c r="P1873" t="s">
        <v>8974</v>
      </c>
    </row>
    <row r="1874" spans="1:16" x14ac:dyDescent="0.3">
      <c r="A1874" t="s">
        <v>8975</v>
      </c>
      <c r="B1874">
        <v>2024</v>
      </c>
      <c r="C1874" t="s">
        <v>62</v>
      </c>
      <c r="D1874">
        <v>3008</v>
      </c>
      <c r="E1874" t="s">
        <v>5666</v>
      </c>
      <c r="F1874" t="s">
        <v>143</v>
      </c>
      <c r="G1874">
        <v>41900</v>
      </c>
      <c r="H1874" t="s">
        <v>4173</v>
      </c>
      <c r="I1874">
        <v>22700000</v>
      </c>
      <c r="J1874" t="s">
        <v>8736</v>
      </c>
      <c r="K1874">
        <v>21900000</v>
      </c>
      <c r="L1874">
        <v>23500000</v>
      </c>
      <c r="M1874">
        <v>9</v>
      </c>
      <c r="N1874" t="s">
        <v>5139</v>
      </c>
      <c r="O1874">
        <v>73</v>
      </c>
      <c r="P1874" t="s">
        <v>8976</v>
      </c>
    </row>
    <row r="1875" spans="1:16" x14ac:dyDescent="0.3">
      <c r="A1875" t="s">
        <v>8977</v>
      </c>
      <c r="B1875">
        <v>2020</v>
      </c>
      <c r="C1875" t="s">
        <v>191</v>
      </c>
      <c r="D1875" t="s">
        <v>4211</v>
      </c>
      <c r="E1875" t="s">
        <v>4522</v>
      </c>
      <c r="F1875" t="s">
        <v>43</v>
      </c>
      <c r="G1875">
        <v>89487</v>
      </c>
      <c r="H1875" t="s">
        <v>4180</v>
      </c>
      <c r="I1875">
        <v>14100000</v>
      </c>
      <c r="J1875" t="s">
        <v>8736</v>
      </c>
      <c r="K1875">
        <v>13200000</v>
      </c>
      <c r="L1875">
        <v>15000000</v>
      </c>
      <c r="M1875">
        <v>9</v>
      </c>
      <c r="N1875" t="s">
        <v>4263</v>
      </c>
      <c r="O1875">
        <v>87.8</v>
      </c>
      <c r="P1875" t="s">
        <v>8978</v>
      </c>
    </row>
    <row r="1876" spans="1:16" x14ac:dyDescent="0.3">
      <c r="A1876" t="s">
        <v>8979</v>
      </c>
      <c r="B1876">
        <v>2022</v>
      </c>
      <c r="C1876" t="s">
        <v>50</v>
      </c>
      <c r="D1876">
        <v>580</v>
      </c>
      <c r="E1876" t="s">
        <v>7007</v>
      </c>
      <c r="F1876" t="s">
        <v>173</v>
      </c>
      <c r="G1876">
        <v>51000</v>
      </c>
      <c r="H1876" t="s">
        <v>4180</v>
      </c>
      <c r="I1876">
        <v>9900000</v>
      </c>
      <c r="J1876" t="s">
        <v>8736</v>
      </c>
      <c r="K1876">
        <v>9500000</v>
      </c>
      <c r="L1876">
        <v>10300000</v>
      </c>
      <c r="M1876" t="s">
        <v>4175</v>
      </c>
      <c r="N1876" t="s">
        <v>5711</v>
      </c>
      <c r="O1876">
        <v>66.5</v>
      </c>
      <c r="P1876" t="s">
        <v>8980</v>
      </c>
    </row>
    <row r="1877" spans="1:16" x14ac:dyDescent="0.3">
      <c r="A1877" t="s">
        <v>8981</v>
      </c>
      <c r="B1877">
        <v>2025</v>
      </c>
      <c r="C1877" t="s">
        <v>24</v>
      </c>
      <c r="D1877" t="s">
        <v>4854</v>
      </c>
      <c r="E1877" t="s">
        <v>4191</v>
      </c>
      <c r="F1877" t="s">
        <v>4172</v>
      </c>
      <c r="G1877">
        <v>24344</v>
      </c>
      <c r="H1877" t="s">
        <v>4180</v>
      </c>
      <c r="I1877">
        <v>17700000</v>
      </c>
      <c r="J1877" t="s">
        <v>8736</v>
      </c>
      <c r="K1877">
        <v>17000000</v>
      </c>
      <c r="L1877">
        <v>18300000</v>
      </c>
      <c r="M1877">
        <v>26</v>
      </c>
      <c r="N1877" t="s">
        <v>4552</v>
      </c>
      <c r="O1877">
        <v>74.900000000000006</v>
      </c>
      <c r="P1877" t="s">
        <v>8982</v>
      </c>
    </row>
    <row r="1878" spans="1:16" x14ac:dyDescent="0.3">
      <c r="A1878" t="s">
        <v>8983</v>
      </c>
      <c r="B1878">
        <v>2019</v>
      </c>
      <c r="C1878" t="s">
        <v>154</v>
      </c>
      <c r="D1878" t="s">
        <v>6254</v>
      </c>
      <c r="E1878" t="s">
        <v>8984</v>
      </c>
      <c r="F1878" t="s">
        <v>161</v>
      </c>
      <c r="G1878">
        <v>73000</v>
      </c>
      <c r="H1878" t="s">
        <v>4173</v>
      </c>
      <c r="I1878">
        <v>12000000</v>
      </c>
      <c r="J1878" t="s">
        <v>8736</v>
      </c>
      <c r="K1878">
        <v>11600000</v>
      </c>
      <c r="L1878">
        <v>12400000</v>
      </c>
      <c r="M1878">
        <v>18</v>
      </c>
      <c r="N1878" t="s">
        <v>4248</v>
      </c>
      <c r="O1878">
        <v>77.400000000000006</v>
      </c>
      <c r="P1878" t="s">
        <v>8985</v>
      </c>
    </row>
    <row r="1879" spans="1:16" x14ac:dyDescent="0.3">
      <c r="A1879" t="s">
        <v>8986</v>
      </c>
      <c r="B1879">
        <v>2023</v>
      </c>
      <c r="C1879" t="s">
        <v>154</v>
      </c>
      <c r="D1879" t="s">
        <v>4483</v>
      </c>
      <c r="E1879" t="s">
        <v>4484</v>
      </c>
      <c r="F1879" t="s">
        <v>60</v>
      </c>
      <c r="G1879">
        <v>61000</v>
      </c>
      <c r="H1879" t="s">
        <v>4180</v>
      </c>
      <c r="I1879">
        <v>12400000</v>
      </c>
      <c r="J1879" t="s">
        <v>8736</v>
      </c>
      <c r="K1879">
        <v>12000000</v>
      </c>
      <c r="L1879">
        <v>12900000</v>
      </c>
      <c r="M1879">
        <v>11</v>
      </c>
      <c r="N1879" t="s">
        <v>4226</v>
      </c>
      <c r="O1879">
        <v>75.2</v>
      </c>
      <c r="P1879" t="s">
        <v>8987</v>
      </c>
    </row>
    <row r="1880" spans="1:16" x14ac:dyDescent="0.3">
      <c r="A1880" t="s">
        <v>8728</v>
      </c>
      <c r="B1880">
        <v>2024</v>
      </c>
      <c r="C1880" t="s">
        <v>199</v>
      </c>
      <c r="D1880" t="s">
        <v>5965</v>
      </c>
      <c r="E1880" t="s">
        <v>5966</v>
      </c>
      <c r="F1880" t="s">
        <v>143</v>
      </c>
      <c r="G1880">
        <v>49400</v>
      </c>
      <c r="H1880" t="s">
        <v>4173</v>
      </c>
      <c r="I1880">
        <v>11700000</v>
      </c>
      <c r="J1880" t="s">
        <v>8736</v>
      </c>
      <c r="K1880">
        <v>11300000</v>
      </c>
      <c r="L1880">
        <v>12200000</v>
      </c>
      <c r="M1880">
        <v>2</v>
      </c>
      <c r="N1880" t="s">
        <v>4192</v>
      </c>
      <c r="O1880">
        <v>83.6</v>
      </c>
      <c r="P1880" t="s">
        <v>8988</v>
      </c>
    </row>
    <row r="1881" spans="1:16" x14ac:dyDescent="0.3">
      <c r="A1881" t="s">
        <v>4739</v>
      </c>
      <c r="B1881">
        <v>2025</v>
      </c>
      <c r="C1881" t="s">
        <v>201</v>
      </c>
      <c r="D1881" t="s">
        <v>4669</v>
      </c>
      <c r="E1881" t="s">
        <v>4740</v>
      </c>
      <c r="F1881" t="s">
        <v>4172</v>
      </c>
      <c r="G1881">
        <v>18000</v>
      </c>
      <c r="H1881" t="s">
        <v>4180</v>
      </c>
      <c r="I1881">
        <v>14000000</v>
      </c>
      <c r="J1881" t="s">
        <v>8736</v>
      </c>
      <c r="K1881">
        <v>13500000</v>
      </c>
      <c r="L1881">
        <v>14500000</v>
      </c>
      <c r="M1881">
        <v>23</v>
      </c>
      <c r="N1881" t="s">
        <v>4275</v>
      </c>
      <c r="O1881">
        <v>83.2</v>
      </c>
      <c r="P1881" t="s">
        <v>8989</v>
      </c>
    </row>
    <row r="1882" spans="1:16" x14ac:dyDescent="0.3">
      <c r="A1882" t="s">
        <v>8990</v>
      </c>
      <c r="B1882">
        <v>2025</v>
      </c>
      <c r="C1882" t="s">
        <v>4031</v>
      </c>
      <c r="D1882" t="s">
        <v>5664</v>
      </c>
      <c r="E1882" t="s">
        <v>8991</v>
      </c>
      <c r="F1882" t="s">
        <v>4172</v>
      </c>
      <c r="G1882">
        <v>21000</v>
      </c>
      <c r="H1882" t="s">
        <v>4180</v>
      </c>
      <c r="I1882">
        <v>18300000</v>
      </c>
      <c r="J1882" t="s">
        <v>8736</v>
      </c>
      <c r="K1882">
        <v>17600000</v>
      </c>
      <c r="L1882">
        <v>19000000</v>
      </c>
      <c r="M1882" t="s">
        <v>4175</v>
      </c>
      <c r="N1882" t="s">
        <v>4583</v>
      </c>
      <c r="O1882">
        <v>85.2</v>
      </c>
      <c r="P1882" t="s">
        <v>8992</v>
      </c>
    </row>
    <row r="1883" spans="1:16" x14ac:dyDescent="0.3">
      <c r="A1883" t="s">
        <v>6271</v>
      </c>
      <c r="B1883">
        <v>2024</v>
      </c>
      <c r="C1883" t="s">
        <v>36</v>
      </c>
      <c r="D1883" t="s">
        <v>4372</v>
      </c>
      <c r="E1883" t="s">
        <v>5099</v>
      </c>
      <c r="F1883" t="s">
        <v>60</v>
      </c>
      <c r="G1883">
        <v>50000</v>
      </c>
      <c r="H1883" t="s">
        <v>4180</v>
      </c>
      <c r="I1883">
        <v>12200000</v>
      </c>
      <c r="J1883" t="s">
        <v>8736</v>
      </c>
      <c r="K1883">
        <v>11700000</v>
      </c>
      <c r="L1883">
        <v>12600000</v>
      </c>
      <c r="M1883">
        <v>23</v>
      </c>
      <c r="N1883" t="s">
        <v>4260</v>
      </c>
      <c r="O1883">
        <v>87.2</v>
      </c>
      <c r="P1883" t="s">
        <v>8993</v>
      </c>
    </row>
    <row r="1884" spans="1:16" x14ac:dyDescent="0.3">
      <c r="A1884" t="s">
        <v>8646</v>
      </c>
      <c r="B1884">
        <v>2024</v>
      </c>
      <c r="C1884" t="s">
        <v>89</v>
      </c>
      <c r="D1884" t="s">
        <v>5207</v>
      </c>
      <c r="E1884" t="s">
        <v>5978</v>
      </c>
      <c r="F1884" t="s">
        <v>60</v>
      </c>
      <c r="G1884">
        <v>18000</v>
      </c>
      <c r="H1884" t="s">
        <v>4180</v>
      </c>
      <c r="I1884">
        <v>9600000</v>
      </c>
      <c r="J1884" t="s">
        <v>8736</v>
      </c>
      <c r="K1884">
        <v>9300000</v>
      </c>
      <c r="L1884">
        <v>9900000</v>
      </c>
      <c r="M1884">
        <v>10</v>
      </c>
      <c r="N1884" t="s">
        <v>4382</v>
      </c>
      <c r="O1884">
        <v>73.900000000000006</v>
      </c>
      <c r="P1884" t="s">
        <v>8994</v>
      </c>
    </row>
    <row r="1885" spans="1:16" x14ac:dyDescent="0.3">
      <c r="A1885" t="s">
        <v>8995</v>
      </c>
      <c r="B1885">
        <v>2026</v>
      </c>
      <c r="C1885" t="s">
        <v>50</v>
      </c>
      <c r="D1885" t="s">
        <v>6027</v>
      </c>
      <c r="E1885" t="s">
        <v>6028</v>
      </c>
      <c r="F1885" t="s">
        <v>4172</v>
      </c>
      <c r="G1885">
        <v>17000</v>
      </c>
      <c r="H1885" t="s">
        <v>4180</v>
      </c>
      <c r="I1885">
        <v>17200000</v>
      </c>
      <c r="J1885" t="s">
        <v>8736</v>
      </c>
      <c r="K1885">
        <v>16400000</v>
      </c>
      <c r="L1885">
        <v>18100000</v>
      </c>
      <c r="M1885" t="s">
        <v>4175</v>
      </c>
      <c r="N1885" t="s">
        <v>4290</v>
      </c>
      <c r="O1885">
        <v>91.5</v>
      </c>
      <c r="P1885" t="s">
        <v>8996</v>
      </c>
    </row>
    <row r="1886" spans="1:16" x14ac:dyDescent="0.3">
      <c r="A1886" t="s">
        <v>8997</v>
      </c>
      <c r="B1886">
        <v>2021</v>
      </c>
      <c r="C1886" t="s">
        <v>24</v>
      </c>
      <c r="D1886" t="s">
        <v>4190</v>
      </c>
      <c r="E1886" t="s">
        <v>4191</v>
      </c>
      <c r="F1886" t="s">
        <v>43</v>
      </c>
      <c r="G1886">
        <v>50100</v>
      </c>
      <c r="H1886" t="s">
        <v>4173</v>
      </c>
      <c r="I1886">
        <v>12200000</v>
      </c>
      <c r="J1886" t="s">
        <v>8736</v>
      </c>
      <c r="K1886">
        <v>11800000</v>
      </c>
      <c r="L1886">
        <v>12600000</v>
      </c>
      <c r="M1886">
        <v>20</v>
      </c>
      <c r="N1886" t="s">
        <v>4275</v>
      </c>
      <c r="O1886">
        <v>59.8</v>
      </c>
      <c r="P1886" t="s">
        <v>8998</v>
      </c>
    </row>
    <row r="1887" spans="1:16" x14ac:dyDescent="0.3">
      <c r="A1887" t="s">
        <v>8999</v>
      </c>
      <c r="B1887">
        <v>2024</v>
      </c>
      <c r="C1887" t="s">
        <v>4184</v>
      </c>
      <c r="D1887" t="s">
        <v>4185</v>
      </c>
      <c r="E1887" t="s">
        <v>4551</v>
      </c>
      <c r="F1887" t="s">
        <v>161</v>
      </c>
      <c r="G1887">
        <v>48000</v>
      </c>
      <c r="H1887" t="s">
        <v>4180</v>
      </c>
      <c r="I1887">
        <v>10100000</v>
      </c>
      <c r="J1887" t="s">
        <v>8736</v>
      </c>
      <c r="K1887">
        <v>9800000</v>
      </c>
      <c r="L1887">
        <v>10500000</v>
      </c>
      <c r="M1887">
        <v>4</v>
      </c>
      <c r="N1887" t="s">
        <v>4213</v>
      </c>
      <c r="O1887">
        <v>90.3</v>
      </c>
      <c r="P1887" t="s">
        <v>9000</v>
      </c>
    </row>
    <row r="1888" spans="1:16" x14ac:dyDescent="0.3">
      <c r="A1888" t="s">
        <v>9001</v>
      </c>
      <c r="B1888">
        <v>2022</v>
      </c>
      <c r="C1888" t="s">
        <v>250</v>
      </c>
      <c r="D1888" t="s">
        <v>9002</v>
      </c>
      <c r="E1888" t="s">
        <v>8378</v>
      </c>
      <c r="F1888" t="s">
        <v>43</v>
      </c>
      <c r="G1888">
        <v>48000</v>
      </c>
      <c r="H1888" t="s">
        <v>4180</v>
      </c>
      <c r="I1888">
        <v>14900000</v>
      </c>
      <c r="J1888" t="s">
        <v>8736</v>
      </c>
      <c r="K1888">
        <v>14400000</v>
      </c>
      <c r="L1888">
        <v>15500000</v>
      </c>
      <c r="M1888">
        <v>4</v>
      </c>
      <c r="N1888" t="s">
        <v>4382</v>
      </c>
      <c r="O1888">
        <v>94.4</v>
      </c>
      <c r="P1888" t="s">
        <v>9003</v>
      </c>
    </row>
    <row r="1889" spans="1:16" x14ac:dyDescent="0.3">
      <c r="A1889" t="s">
        <v>9004</v>
      </c>
      <c r="B1889">
        <v>2024</v>
      </c>
      <c r="C1889" t="s">
        <v>62</v>
      </c>
      <c r="D1889" t="s">
        <v>4295</v>
      </c>
      <c r="E1889" t="s">
        <v>9005</v>
      </c>
      <c r="F1889" t="s">
        <v>143</v>
      </c>
      <c r="G1889">
        <v>42000</v>
      </c>
      <c r="H1889" t="s">
        <v>4180</v>
      </c>
      <c r="I1889">
        <v>18200000</v>
      </c>
      <c r="J1889" t="s">
        <v>8736</v>
      </c>
      <c r="K1889">
        <v>17600000</v>
      </c>
      <c r="L1889">
        <v>18900000</v>
      </c>
      <c r="M1889">
        <v>12</v>
      </c>
      <c r="N1889" t="s">
        <v>4213</v>
      </c>
      <c r="O1889">
        <v>76.099999999999994</v>
      </c>
      <c r="P1889" t="s">
        <v>9006</v>
      </c>
    </row>
    <row r="1890" spans="1:16" x14ac:dyDescent="0.3">
      <c r="A1890" t="s">
        <v>9007</v>
      </c>
      <c r="B1890">
        <v>2023</v>
      </c>
      <c r="C1890" t="s">
        <v>92</v>
      </c>
      <c r="D1890" t="s">
        <v>4471</v>
      </c>
      <c r="E1890" t="s">
        <v>4991</v>
      </c>
      <c r="F1890" t="s">
        <v>60</v>
      </c>
      <c r="G1890">
        <v>70000</v>
      </c>
      <c r="H1890" t="s">
        <v>4180</v>
      </c>
      <c r="I1890">
        <v>35800000</v>
      </c>
      <c r="J1890" t="s">
        <v>8736</v>
      </c>
      <c r="K1890">
        <v>34500000</v>
      </c>
      <c r="L1890">
        <v>37200000</v>
      </c>
      <c r="M1890">
        <v>43</v>
      </c>
      <c r="N1890" t="s">
        <v>5663</v>
      </c>
      <c r="O1890">
        <v>58.6</v>
      </c>
      <c r="P1890" t="s">
        <v>9008</v>
      </c>
    </row>
    <row r="1891" spans="1:16" x14ac:dyDescent="0.3">
      <c r="A1891" t="s">
        <v>9009</v>
      </c>
      <c r="B1891">
        <v>2022</v>
      </c>
      <c r="C1891" t="s">
        <v>24</v>
      </c>
      <c r="D1891" t="s">
        <v>4572</v>
      </c>
      <c r="E1891" t="s">
        <v>6267</v>
      </c>
      <c r="F1891" t="s">
        <v>143</v>
      </c>
      <c r="G1891">
        <v>54000</v>
      </c>
      <c r="H1891" t="s">
        <v>4180</v>
      </c>
      <c r="I1891">
        <v>23300000</v>
      </c>
      <c r="J1891" t="s">
        <v>8736</v>
      </c>
      <c r="K1891">
        <v>21600000</v>
      </c>
      <c r="L1891">
        <v>25100000</v>
      </c>
      <c r="M1891">
        <v>11</v>
      </c>
      <c r="N1891" t="s">
        <v>4226</v>
      </c>
      <c r="O1891">
        <v>68.5</v>
      </c>
      <c r="P1891" t="s">
        <v>9010</v>
      </c>
    </row>
    <row r="1892" spans="1:16" x14ac:dyDescent="0.3">
      <c r="A1892" t="s">
        <v>9011</v>
      </c>
      <c r="B1892">
        <v>2024</v>
      </c>
      <c r="C1892" t="s">
        <v>4184</v>
      </c>
      <c r="D1892" t="s">
        <v>4365</v>
      </c>
      <c r="E1892" t="s">
        <v>4708</v>
      </c>
      <c r="F1892" t="s">
        <v>161</v>
      </c>
      <c r="G1892">
        <v>19265</v>
      </c>
      <c r="H1892" t="s">
        <v>4173</v>
      </c>
      <c r="I1892">
        <v>9100000</v>
      </c>
      <c r="J1892" t="s">
        <v>8736</v>
      </c>
      <c r="K1892">
        <v>8800000</v>
      </c>
      <c r="L1892">
        <v>9400000</v>
      </c>
      <c r="M1892">
        <v>8</v>
      </c>
      <c r="N1892" t="s">
        <v>4552</v>
      </c>
      <c r="O1892">
        <v>93</v>
      </c>
      <c r="P1892" t="s">
        <v>9012</v>
      </c>
    </row>
    <row r="1893" spans="1:16" x14ac:dyDescent="0.3">
      <c r="A1893" t="s">
        <v>9013</v>
      </c>
      <c r="B1893">
        <v>2025</v>
      </c>
      <c r="C1893" t="s">
        <v>4184</v>
      </c>
      <c r="D1893" t="s">
        <v>4365</v>
      </c>
      <c r="E1893" t="s">
        <v>4366</v>
      </c>
      <c r="F1893" t="s">
        <v>5346</v>
      </c>
      <c r="G1893">
        <v>51400</v>
      </c>
      <c r="H1893" t="s">
        <v>4180</v>
      </c>
      <c r="I1893">
        <v>9400000</v>
      </c>
      <c r="J1893" t="s">
        <v>8736</v>
      </c>
      <c r="K1893">
        <v>9100000</v>
      </c>
      <c r="L1893">
        <v>9700000</v>
      </c>
      <c r="M1893">
        <v>18</v>
      </c>
      <c r="N1893" t="s">
        <v>4439</v>
      </c>
      <c r="O1893">
        <v>94.1</v>
      </c>
      <c r="P1893" t="s">
        <v>9014</v>
      </c>
    </row>
    <row r="1894" spans="1:16" x14ac:dyDescent="0.3">
      <c r="A1894" t="s">
        <v>8745</v>
      </c>
      <c r="B1894">
        <v>2021</v>
      </c>
      <c r="C1894" t="s">
        <v>62</v>
      </c>
      <c r="D1894" t="s">
        <v>4232</v>
      </c>
      <c r="E1894" t="s">
        <v>8746</v>
      </c>
      <c r="F1894" t="s">
        <v>143</v>
      </c>
      <c r="G1894">
        <v>45000</v>
      </c>
      <c r="H1894" t="s">
        <v>4180</v>
      </c>
      <c r="I1894">
        <v>9000000</v>
      </c>
      <c r="J1894" t="s">
        <v>8736</v>
      </c>
      <c r="K1894">
        <v>8600000</v>
      </c>
      <c r="L1894">
        <v>9300000</v>
      </c>
      <c r="M1894">
        <v>21</v>
      </c>
      <c r="N1894" t="s">
        <v>4219</v>
      </c>
      <c r="O1894">
        <v>77</v>
      </c>
      <c r="P1894" t="s">
        <v>10146</v>
      </c>
    </row>
    <row r="1895" spans="1:16" x14ac:dyDescent="0.3">
      <c r="A1895" t="s">
        <v>193</v>
      </c>
      <c r="B1895">
        <v>2023</v>
      </c>
      <c r="C1895" t="s">
        <v>194</v>
      </c>
      <c r="D1895">
        <v>1500</v>
      </c>
      <c r="E1895" t="s">
        <v>5733</v>
      </c>
      <c r="F1895" t="s">
        <v>43</v>
      </c>
      <c r="G1895">
        <v>34000</v>
      </c>
      <c r="H1895" t="s">
        <v>4180</v>
      </c>
      <c r="I1895">
        <v>31200000</v>
      </c>
      <c r="J1895" t="s">
        <v>8754</v>
      </c>
      <c r="K1895">
        <v>29800000</v>
      </c>
      <c r="L1895">
        <v>32600000</v>
      </c>
      <c r="M1895">
        <v>13</v>
      </c>
      <c r="N1895" t="s">
        <v>4407</v>
      </c>
      <c r="O1895">
        <v>69</v>
      </c>
      <c r="P1895" t="s">
        <v>8755</v>
      </c>
    </row>
    <row r="1896" spans="1:16" x14ac:dyDescent="0.3">
      <c r="A1896" t="s">
        <v>8756</v>
      </c>
      <c r="B1896">
        <v>2023</v>
      </c>
      <c r="C1896" t="s">
        <v>85</v>
      </c>
      <c r="D1896" t="s">
        <v>6233</v>
      </c>
      <c r="E1896" t="s">
        <v>7624</v>
      </c>
      <c r="F1896" t="s">
        <v>161</v>
      </c>
      <c r="G1896">
        <v>77000</v>
      </c>
      <c r="H1896" t="s">
        <v>4180</v>
      </c>
      <c r="I1896">
        <v>20400000</v>
      </c>
      <c r="J1896" t="s">
        <v>8754</v>
      </c>
      <c r="K1896">
        <v>19600000</v>
      </c>
      <c r="L1896">
        <v>21100000</v>
      </c>
      <c r="M1896">
        <v>16</v>
      </c>
      <c r="N1896" t="s">
        <v>4272</v>
      </c>
      <c r="O1896">
        <v>75.599999999999994</v>
      </c>
      <c r="P1896" t="s">
        <v>8757</v>
      </c>
    </row>
    <row r="1897" spans="1:16" x14ac:dyDescent="0.3">
      <c r="A1897" t="s">
        <v>8758</v>
      </c>
      <c r="B1897">
        <v>2024</v>
      </c>
      <c r="C1897" t="s">
        <v>62</v>
      </c>
      <c r="D1897" t="s">
        <v>4292</v>
      </c>
      <c r="E1897" t="s">
        <v>4811</v>
      </c>
      <c r="F1897" t="s">
        <v>143</v>
      </c>
      <c r="G1897">
        <v>56000</v>
      </c>
      <c r="H1897" t="s">
        <v>4180</v>
      </c>
      <c r="I1897">
        <v>14800000</v>
      </c>
      <c r="J1897" t="s">
        <v>8754</v>
      </c>
      <c r="K1897">
        <v>14300000</v>
      </c>
      <c r="L1897">
        <v>15400000</v>
      </c>
      <c r="M1897">
        <v>14</v>
      </c>
      <c r="N1897" t="s">
        <v>4280</v>
      </c>
      <c r="O1897">
        <v>63.1</v>
      </c>
      <c r="P1897" t="s">
        <v>8759</v>
      </c>
    </row>
    <row r="1898" spans="1:16" x14ac:dyDescent="0.3">
      <c r="A1898" t="s">
        <v>8760</v>
      </c>
      <c r="B1898">
        <v>2021</v>
      </c>
      <c r="C1898" t="s">
        <v>85</v>
      </c>
      <c r="D1898" t="s">
        <v>7732</v>
      </c>
      <c r="E1898" t="s">
        <v>8761</v>
      </c>
      <c r="F1898" t="s">
        <v>143</v>
      </c>
      <c r="G1898">
        <v>67000</v>
      </c>
      <c r="H1898" t="s">
        <v>4180</v>
      </c>
      <c r="I1898">
        <v>10800000</v>
      </c>
      <c r="J1898" t="s">
        <v>8754</v>
      </c>
      <c r="K1898">
        <v>10500000</v>
      </c>
      <c r="L1898">
        <v>11200000</v>
      </c>
      <c r="M1898">
        <v>15</v>
      </c>
      <c r="N1898" t="s">
        <v>4508</v>
      </c>
      <c r="O1898">
        <v>91.6</v>
      </c>
      <c r="P1898" t="s">
        <v>8762</v>
      </c>
    </row>
    <row r="1899" spans="1:16" x14ac:dyDescent="0.3">
      <c r="A1899" t="s">
        <v>8763</v>
      </c>
      <c r="B1899">
        <v>2021</v>
      </c>
      <c r="C1899" t="s">
        <v>4031</v>
      </c>
      <c r="D1899" t="s">
        <v>5131</v>
      </c>
      <c r="E1899" t="s">
        <v>5826</v>
      </c>
      <c r="F1899" t="s">
        <v>60</v>
      </c>
      <c r="G1899">
        <v>55300</v>
      </c>
      <c r="H1899" t="s">
        <v>4173</v>
      </c>
      <c r="I1899">
        <v>10300000</v>
      </c>
      <c r="J1899" t="s">
        <v>8754</v>
      </c>
      <c r="K1899">
        <v>9900000</v>
      </c>
      <c r="L1899">
        <v>10700000</v>
      </c>
      <c r="M1899">
        <v>4</v>
      </c>
      <c r="N1899" t="s">
        <v>4280</v>
      </c>
      <c r="O1899">
        <v>95</v>
      </c>
      <c r="P1899" t="s">
        <v>8764</v>
      </c>
    </row>
    <row r="1900" spans="1:16" x14ac:dyDescent="0.3">
      <c r="A1900" t="s">
        <v>1337</v>
      </c>
      <c r="B1900">
        <v>2024</v>
      </c>
      <c r="C1900" t="s">
        <v>191</v>
      </c>
      <c r="D1900" t="s">
        <v>6224</v>
      </c>
      <c r="E1900" t="s">
        <v>7689</v>
      </c>
      <c r="F1900" t="s">
        <v>143</v>
      </c>
      <c r="G1900">
        <v>45900</v>
      </c>
      <c r="H1900" t="s">
        <v>4173</v>
      </c>
      <c r="I1900">
        <v>13400000</v>
      </c>
      <c r="J1900" t="s">
        <v>8754</v>
      </c>
      <c r="K1900">
        <v>12900000</v>
      </c>
      <c r="L1900">
        <v>13900000</v>
      </c>
      <c r="M1900">
        <v>6</v>
      </c>
      <c r="N1900" t="s">
        <v>4552</v>
      </c>
      <c r="O1900">
        <v>78.900000000000006</v>
      </c>
      <c r="P1900" t="s">
        <v>8765</v>
      </c>
    </row>
    <row r="1901" spans="1:16" x14ac:dyDescent="0.3">
      <c r="A1901" t="s">
        <v>8766</v>
      </c>
      <c r="B1901">
        <v>2022</v>
      </c>
      <c r="C1901" t="s">
        <v>24</v>
      </c>
      <c r="D1901" t="s">
        <v>4658</v>
      </c>
      <c r="E1901" t="s">
        <v>5793</v>
      </c>
      <c r="F1901" t="s">
        <v>173</v>
      </c>
      <c r="G1901">
        <v>50000</v>
      </c>
      <c r="H1901" t="s">
        <v>4173</v>
      </c>
      <c r="I1901">
        <v>25300000</v>
      </c>
      <c r="J1901" t="s">
        <v>8754</v>
      </c>
      <c r="K1901">
        <v>23900000</v>
      </c>
      <c r="L1901">
        <v>26700000</v>
      </c>
      <c r="M1901">
        <v>9</v>
      </c>
      <c r="N1901" t="s">
        <v>4382</v>
      </c>
      <c r="O1901">
        <v>66.400000000000006</v>
      </c>
      <c r="P1901" t="s">
        <v>8767</v>
      </c>
    </row>
    <row r="1902" spans="1:16" x14ac:dyDescent="0.3">
      <c r="A1902" t="s">
        <v>9015</v>
      </c>
      <c r="B1902">
        <v>2021</v>
      </c>
      <c r="C1902" t="s">
        <v>4496</v>
      </c>
      <c r="D1902" t="s">
        <v>9016</v>
      </c>
      <c r="E1902" t="s">
        <v>9017</v>
      </c>
      <c r="F1902" t="s">
        <v>43</v>
      </c>
      <c r="G1902">
        <v>99000</v>
      </c>
      <c r="H1902" t="s">
        <v>4180</v>
      </c>
      <c r="I1902">
        <v>34400000</v>
      </c>
      <c r="J1902" t="s">
        <v>8754</v>
      </c>
      <c r="K1902">
        <v>33100000</v>
      </c>
      <c r="L1902">
        <v>35700000</v>
      </c>
      <c r="M1902">
        <v>7</v>
      </c>
      <c r="N1902" t="s">
        <v>9018</v>
      </c>
      <c r="O1902">
        <v>63.8</v>
      </c>
      <c r="P1902" t="s">
        <v>9019</v>
      </c>
    </row>
    <row r="1903" spans="1:16" x14ac:dyDescent="0.3">
      <c r="A1903" t="s">
        <v>9020</v>
      </c>
      <c r="B1903">
        <v>2021</v>
      </c>
      <c r="C1903" t="s">
        <v>62</v>
      </c>
      <c r="D1903">
        <v>5008</v>
      </c>
      <c r="E1903" t="s">
        <v>6007</v>
      </c>
      <c r="F1903" t="s">
        <v>143</v>
      </c>
      <c r="G1903">
        <v>96435</v>
      </c>
      <c r="H1903" t="s">
        <v>4173</v>
      </c>
      <c r="I1903">
        <v>16100000</v>
      </c>
      <c r="J1903" t="s">
        <v>8754</v>
      </c>
      <c r="K1903">
        <v>15400000</v>
      </c>
      <c r="L1903">
        <v>16700000</v>
      </c>
      <c r="M1903">
        <v>13</v>
      </c>
      <c r="N1903" t="s">
        <v>4263</v>
      </c>
      <c r="O1903">
        <v>67.400000000000006</v>
      </c>
      <c r="P1903" t="s">
        <v>9021</v>
      </c>
    </row>
    <row r="1904" spans="1:16" x14ac:dyDescent="0.3">
      <c r="A1904" t="s">
        <v>9022</v>
      </c>
      <c r="B1904">
        <v>2025</v>
      </c>
      <c r="C1904" t="s">
        <v>4184</v>
      </c>
      <c r="D1904" t="s">
        <v>4185</v>
      </c>
      <c r="E1904" t="s">
        <v>6256</v>
      </c>
      <c r="F1904" t="s">
        <v>4172</v>
      </c>
      <c r="G1904">
        <v>34249</v>
      </c>
      <c r="H1904" t="s">
        <v>4180</v>
      </c>
      <c r="I1904">
        <v>9500000</v>
      </c>
      <c r="J1904" t="s">
        <v>8754</v>
      </c>
      <c r="K1904">
        <v>9100000</v>
      </c>
      <c r="L1904">
        <v>9800000</v>
      </c>
      <c r="M1904">
        <v>7</v>
      </c>
      <c r="N1904" t="s">
        <v>4219</v>
      </c>
      <c r="O1904">
        <v>91.4</v>
      </c>
      <c r="P1904" t="s">
        <v>9023</v>
      </c>
    </row>
    <row r="1905" spans="1:16" x14ac:dyDescent="0.3">
      <c r="A1905" t="s">
        <v>4172</v>
      </c>
      <c r="B1905">
        <v>2026</v>
      </c>
      <c r="C1905" t="s">
        <v>50</v>
      </c>
      <c r="D1905">
        <v>600</v>
      </c>
      <c r="E1905" t="s">
        <v>9024</v>
      </c>
      <c r="F1905" t="s">
        <v>4172</v>
      </c>
      <c r="G1905">
        <v>598</v>
      </c>
      <c r="H1905" t="s">
        <v>4180</v>
      </c>
      <c r="I1905">
        <v>19700000</v>
      </c>
      <c r="J1905" t="s">
        <v>8754</v>
      </c>
      <c r="K1905">
        <v>18700000</v>
      </c>
      <c r="L1905">
        <v>20800000</v>
      </c>
      <c r="M1905" t="s">
        <v>4175</v>
      </c>
      <c r="N1905" t="s">
        <v>4181</v>
      </c>
      <c r="O1905">
        <v>93.9</v>
      </c>
      <c r="P1905" t="s">
        <v>9025</v>
      </c>
    </row>
    <row r="1906" spans="1:16" x14ac:dyDescent="0.3">
      <c r="A1906" t="s">
        <v>9026</v>
      </c>
      <c r="B1906">
        <v>2022</v>
      </c>
      <c r="C1906" t="s">
        <v>62</v>
      </c>
      <c r="D1906" t="s">
        <v>4207</v>
      </c>
      <c r="E1906" t="s">
        <v>4208</v>
      </c>
      <c r="F1906" t="s">
        <v>143</v>
      </c>
      <c r="G1906">
        <v>45000</v>
      </c>
      <c r="H1906" t="s">
        <v>4180</v>
      </c>
      <c r="I1906">
        <v>13100000</v>
      </c>
      <c r="J1906" t="s">
        <v>8754</v>
      </c>
      <c r="K1906">
        <v>12600000</v>
      </c>
      <c r="L1906">
        <v>13600000</v>
      </c>
      <c r="M1906">
        <v>25</v>
      </c>
      <c r="N1906" t="s">
        <v>4187</v>
      </c>
      <c r="O1906">
        <v>64.900000000000006</v>
      </c>
      <c r="P1906" t="s">
        <v>9027</v>
      </c>
    </row>
    <row r="1907" spans="1:16" x14ac:dyDescent="0.3">
      <c r="A1907" t="s">
        <v>9028</v>
      </c>
      <c r="B1907">
        <v>2019</v>
      </c>
      <c r="C1907" t="s">
        <v>194</v>
      </c>
      <c r="D1907">
        <v>1200</v>
      </c>
      <c r="E1907" t="s">
        <v>9029</v>
      </c>
      <c r="F1907" t="s">
        <v>143</v>
      </c>
      <c r="G1907">
        <v>82000</v>
      </c>
      <c r="H1907" t="s">
        <v>4173</v>
      </c>
      <c r="I1907">
        <v>19300000</v>
      </c>
      <c r="J1907" t="s">
        <v>8754</v>
      </c>
      <c r="K1907">
        <v>18700000</v>
      </c>
      <c r="L1907">
        <v>20000000</v>
      </c>
      <c r="M1907" t="s">
        <v>4175</v>
      </c>
      <c r="N1907" t="s">
        <v>4333</v>
      </c>
      <c r="O1907">
        <v>82.8</v>
      </c>
      <c r="P1907" t="s">
        <v>9030</v>
      </c>
    </row>
    <row r="1908" spans="1:16" x14ac:dyDescent="0.3">
      <c r="A1908" t="s">
        <v>9031</v>
      </c>
      <c r="B1908">
        <v>2024</v>
      </c>
      <c r="C1908" t="s">
        <v>182</v>
      </c>
      <c r="D1908" t="s">
        <v>5985</v>
      </c>
      <c r="E1908" t="s">
        <v>9032</v>
      </c>
      <c r="F1908" t="s">
        <v>4172</v>
      </c>
      <c r="G1908">
        <v>15000</v>
      </c>
      <c r="H1908" t="s">
        <v>4180</v>
      </c>
      <c r="I1908">
        <v>31300000</v>
      </c>
      <c r="J1908" t="s">
        <v>8754</v>
      </c>
      <c r="K1908">
        <v>30200000</v>
      </c>
      <c r="L1908">
        <v>32400000</v>
      </c>
      <c r="M1908">
        <v>5</v>
      </c>
      <c r="N1908" t="s">
        <v>4213</v>
      </c>
      <c r="O1908">
        <v>80.3</v>
      </c>
      <c r="P1908" t="s">
        <v>9033</v>
      </c>
    </row>
    <row r="1909" spans="1:16" x14ac:dyDescent="0.3">
      <c r="A1909" t="s">
        <v>9034</v>
      </c>
      <c r="B1909">
        <v>2022</v>
      </c>
      <c r="C1909" t="s">
        <v>62</v>
      </c>
      <c r="D1909" t="s">
        <v>4207</v>
      </c>
      <c r="E1909" t="s">
        <v>8433</v>
      </c>
      <c r="F1909" t="s">
        <v>143</v>
      </c>
      <c r="G1909">
        <v>90000</v>
      </c>
      <c r="H1909" t="s">
        <v>4180</v>
      </c>
      <c r="I1909">
        <v>15300000</v>
      </c>
      <c r="J1909" t="s">
        <v>8754</v>
      </c>
      <c r="K1909">
        <v>14700000</v>
      </c>
      <c r="L1909">
        <v>15800000</v>
      </c>
      <c r="M1909">
        <v>33</v>
      </c>
      <c r="N1909" t="s">
        <v>4248</v>
      </c>
      <c r="O1909">
        <v>67.099999999999994</v>
      </c>
      <c r="P1909" t="s">
        <v>9035</v>
      </c>
    </row>
    <row r="1910" spans="1:16" x14ac:dyDescent="0.3">
      <c r="A1910" t="s">
        <v>8714</v>
      </c>
      <c r="B1910">
        <v>2022</v>
      </c>
      <c r="C1910" t="s">
        <v>182</v>
      </c>
      <c r="D1910" t="s">
        <v>4518</v>
      </c>
      <c r="E1910" t="s">
        <v>9036</v>
      </c>
      <c r="F1910" t="s">
        <v>60</v>
      </c>
      <c r="G1910">
        <v>90000</v>
      </c>
      <c r="H1910" t="s">
        <v>4180</v>
      </c>
      <c r="I1910">
        <v>13000000</v>
      </c>
      <c r="J1910" t="s">
        <v>8754</v>
      </c>
      <c r="K1910">
        <v>12500000</v>
      </c>
      <c r="L1910">
        <v>13500000</v>
      </c>
      <c r="M1910">
        <v>3</v>
      </c>
      <c r="N1910" t="s">
        <v>4425</v>
      </c>
      <c r="O1910">
        <v>60.5</v>
      </c>
      <c r="P1910" t="s">
        <v>9037</v>
      </c>
    </row>
    <row r="1911" spans="1:16" x14ac:dyDescent="0.3">
      <c r="A1911" t="s">
        <v>8626</v>
      </c>
      <c r="B1911">
        <v>2024</v>
      </c>
      <c r="C1911" t="s">
        <v>137</v>
      </c>
      <c r="D1911" t="s">
        <v>5067</v>
      </c>
      <c r="E1911" t="s">
        <v>5253</v>
      </c>
      <c r="F1911" t="s">
        <v>143</v>
      </c>
      <c r="G1911">
        <v>35000</v>
      </c>
      <c r="H1911" t="s">
        <v>4180</v>
      </c>
      <c r="I1911">
        <v>36500000</v>
      </c>
      <c r="J1911" t="s">
        <v>8754</v>
      </c>
      <c r="K1911">
        <v>35100000</v>
      </c>
      <c r="L1911">
        <v>37800000</v>
      </c>
      <c r="M1911">
        <v>2</v>
      </c>
      <c r="N1911" t="s">
        <v>4588</v>
      </c>
      <c r="O1911">
        <v>70.099999999999994</v>
      </c>
      <c r="P1911" t="s">
        <v>9038</v>
      </c>
    </row>
    <row r="1912" spans="1:16" x14ac:dyDescent="0.3">
      <c r="A1912" t="s">
        <v>9039</v>
      </c>
      <c r="B1912">
        <v>2025</v>
      </c>
      <c r="C1912" t="s">
        <v>191</v>
      </c>
      <c r="D1912" t="s">
        <v>6224</v>
      </c>
      <c r="E1912" t="s">
        <v>7689</v>
      </c>
      <c r="F1912" t="s">
        <v>4172</v>
      </c>
      <c r="G1912">
        <v>7653</v>
      </c>
      <c r="H1912" t="s">
        <v>4180</v>
      </c>
      <c r="I1912">
        <v>16200000</v>
      </c>
      <c r="J1912" t="s">
        <v>8754</v>
      </c>
      <c r="K1912">
        <v>15600000</v>
      </c>
      <c r="L1912">
        <v>16700000</v>
      </c>
      <c r="M1912">
        <v>23</v>
      </c>
      <c r="N1912" t="s">
        <v>4417</v>
      </c>
      <c r="O1912">
        <v>92.6</v>
      </c>
      <c r="P1912" t="s">
        <v>9040</v>
      </c>
    </row>
    <row r="1913" spans="1:16" x14ac:dyDescent="0.3">
      <c r="A1913" t="s">
        <v>9041</v>
      </c>
      <c r="B1913">
        <v>2021</v>
      </c>
      <c r="C1913" t="s">
        <v>92</v>
      </c>
      <c r="D1913" t="s">
        <v>5677</v>
      </c>
      <c r="E1913" t="s">
        <v>5678</v>
      </c>
      <c r="F1913" t="s">
        <v>43</v>
      </c>
      <c r="G1913">
        <v>79087</v>
      </c>
      <c r="H1913" t="s">
        <v>4180</v>
      </c>
      <c r="I1913">
        <v>8300000</v>
      </c>
      <c r="J1913" t="s">
        <v>8754</v>
      </c>
      <c r="K1913">
        <v>8000000</v>
      </c>
      <c r="L1913">
        <v>8700000</v>
      </c>
      <c r="M1913">
        <v>3</v>
      </c>
      <c r="N1913" t="s">
        <v>4192</v>
      </c>
      <c r="O1913">
        <v>72.900000000000006</v>
      </c>
      <c r="P1913" t="s">
        <v>9042</v>
      </c>
    </row>
    <row r="1914" spans="1:16" x14ac:dyDescent="0.3">
      <c r="A1914" t="s">
        <v>9043</v>
      </c>
      <c r="B1914">
        <v>2026</v>
      </c>
      <c r="C1914" t="s">
        <v>5179</v>
      </c>
      <c r="D1914" t="s">
        <v>5216</v>
      </c>
      <c r="E1914" t="s">
        <v>9044</v>
      </c>
      <c r="F1914" t="s">
        <v>4172</v>
      </c>
      <c r="G1914">
        <v>8000</v>
      </c>
      <c r="H1914" t="s">
        <v>4173</v>
      </c>
      <c r="I1914">
        <v>10200000</v>
      </c>
      <c r="J1914" t="s">
        <v>8754</v>
      </c>
      <c r="K1914">
        <v>9800000</v>
      </c>
      <c r="L1914">
        <v>10600000</v>
      </c>
      <c r="M1914">
        <v>4</v>
      </c>
      <c r="N1914" t="s">
        <v>4508</v>
      </c>
      <c r="O1914">
        <v>86.3</v>
      </c>
      <c r="P1914" t="s">
        <v>9045</v>
      </c>
    </row>
    <row r="1915" spans="1:16" x14ac:dyDescent="0.3">
      <c r="A1915" t="s">
        <v>9046</v>
      </c>
      <c r="B1915">
        <v>2024</v>
      </c>
      <c r="C1915" t="s">
        <v>62</v>
      </c>
      <c r="D1915" t="s">
        <v>4232</v>
      </c>
      <c r="E1915" t="s">
        <v>6869</v>
      </c>
      <c r="F1915" t="s">
        <v>43</v>
      </c>
      <c r="G1915">
        <v>20711</v>
      </c>
      <c r="H1915" t="s">
        <v>4180</v>
      </c>
      <c r="I1915">
        <v>9800000</v>
      </c>
      <c r="J1915" t="s">
        <v>8754</v>
      </c>
      <c r="K1915">
        <v>9500000</v>
      </c>
      <c r="L1915">
        <v>10200000</v>
      </c>
      <c r="M1915">
        <v>9</v>
      </c>
      <c r="N1915" t="s">
        <v>4439</v>
      </c>
      <c r="O1915">
        <v>73.900000000000006</v>
      </c>
      <c r="P1915" t="s">
        <v>9047</v>
      </c>
    </row>
    <row r="1916" spans="1:16" x14ac:dyDescent="0.3">
      <c r="A1916" t="s">
        <v>9048</v>
      </c>
      <c r="B1916">
        <v>2020</v>
      </c>
      <c r="C1916" t="s">
        <v>24</v>
      </c>
      <c r="D1916" t="s">
        <v>4572</v>
      </c>
      <c r="E1916" t="s">
        <v>6074</v>
      </c>
      <c r="F1916" t="s">
        <v>43</v>
      </c>
      <c r="G1916">
        <v>73500</v>
      </c>
      <c r="H1916" t="s">
        <v>4180</v>
      </c>
      <c r="I1916">
        <v>16200000</v>
      </c>
      <c r="J1916" t="s">
        <v>8754</v>
      </c>
      <c r="K1916">
        <v>15600000</v>
      </c>
      <c r="L1916">
        <v>16800000</v>
      </c>
      <c r="M1916" t="s">
        <v>4175</v>
      </c>
      <c r="N1916" t="s">
        <v>4200</v>
      </c>
      <c r="O1916">
        <v>77.400000000000006</v>
      </c>
      <c r="P1916" t="s">
        <v>9049</v>
      </c>
    </row>
    <row r="1917" spans="1:16" x14ac:dyDescent="0.3">
      <c r="A1917" t="s">
        <v>9050</v>
      </c>
      <c r="B1917">
        <v>2024</v>
      </c>
      <c r="C1917" t="s">
        <v>41</v>
      </c>
      <c r="D1917" t="s">
        <v>4452</v>
      </c>
      <c r="E1917" t="s">
        <v>7858</v>
      </c>
      <c r="F1917" t="s">
        <v>60</v>
      </c>
      <c r="G1917">
        <v>19375</v>
      </c>
      <c r="H1917" t="s">
        <v>4173</v>
      </c>
      <c r="I1917">
        <v>14200000</v>
      </c>
      <c r="J1917" t="s">
        <v>8754</v>
      </c>
      <c r="K1917">
        <v>13600000</v>
      </c>
      <c r="L1917">
        <v>14800000</v>
      </c>
      <c r="M1917" t="s">
        <v>4175</v>
      </c>
      <c r="N1917" t="s">
        <v>4588</v>
      </c>
      <c r="O1917">
        <v>78</v>
      </c>
      <c r="P1917" t="s">
        <v>9051</v>
      </c>
    </row>
    <row r="1918" spans="1:16" x14ac:dyDescent="0.3">
      <c r="A1918" t="s">
        <v>9052</v>
      </c>
      <c r="B1918">
        <v>2026</v>
      </c>
      <c r="C1918" t="s">
        <v>188</v>
      </c>
      <c r="D1918" t="s">
        <v>5024</v>
      </c>
      <c r="E1918" t="s">
        <v>9053</v>
      </c>
      <c r="F1918" t="s">
        <v>4172</v>
      </c>
      <c r="G1918">
        <v>9000</v>
      </c>
      <c r="H1918" t="s">
        <v>4180</v>
      </c>
      <c r="I1918">
        <v>14100000</v>
      </c>
      <c r="J1918" t="s">
        <v>8754</v>
      </c>
      <c r="K1918">
        <v>13500000</v>
      </c>
      <c r="L1918">
        <v>14800000</v>
      </c>
      <c r="M1918">
        <v>5</v>
      </c>
      <c r="N1918" t="s">
        <v>4552</v>
      </c>
      <c r="O1918">
        <v>89.9</v>
      </c>
      <c r="P1918" t="s">
        <v>9054</v>
      </c>
    </row>
    <row r="1919" spans="1:16" x14ac:dyDescent="0.3">
      <c r="A1919" t="s">
        <v>9055</v>
      </c>
      <c r="B1919">
        <v>2023</v>
      </c>
      <c r="C1919" t="s">
        <v>137</v>
      </c>
      <c r="D1919" t="s">
        <v>4194</v>
      </c>
      <c r="E1919" t="s">
        <v>8311</v>
      </c>
      <c r="F1919" t="s">
        <v>43</v>
      </c>
      <c r="G1919">
        <v>79000</v>
      </c>
      <c r="H1919" t="s">
        <v>4180</v>
      </c>
      <c r="I1919">
        <v>25100000</v>
      </c>
      <c r="J1919" t="s">
        <v>8754</v>
      </c>
      <c r="K1919">
        <v>24200000</v>
      </c>
      <c r="L1919">
        <v>26100000</v>
      </c>
      <c r="M1919">
        <v>13</v>
      </c>
      <c r="N1919" t="s">
        <v>4263</v>
      </c>
      <c r="O1919">
        <v>58.4</v>
      </c>
      <c r="P1919" t="s">
        <v>9056</v>
      </c>
    </row>
    <row r="1920" spans="1:16" x14ac:dyDescent="0.3">
      <c r="A1920" t="s">
        <v>9057</v>
      </c>
      <c r="B1920">
        <v>2024</v>
      </c>
      <c r="C1920" t="s">
        <v>163</v>
      </c>
      <c r="D1920">
        <v>7</v>
      </c>
      <c r="E1920" t="s">
        <v>6195</v>
      </c>
      <c r="F1920" t="s">
        <v>143</v>
      </c>
      <c r="G1920">
        <v>23000</v>
      </c>
      <c r="H1920" t="s">
        <v>4180</v>
      </c>
      <c r="I1920">
        <v>16600000</v>
      </c>
      <c r="J1920" t="s">
        <v>8754</v>
      </c>
      <c r="K1920">
        <v>15900000</v>
      </c>
      <c r="L1920">
        <v>17300000</v>
      </c>
      <c r="M1920">
        <v>5</v>
      </c>
      <c r="N1920" t="s">
        <v>4342</v>
      </c>
      <c r="O1920">
        <v>67.2</v>
      </c>
      <c r="P1920" t="s">
        <v>9058</v>
      </c>
    </row>
    <row r="1921" spans="1:16" x14ac:dyDescent="0.3">
      <c r="A1921" t="s">
        <v>9059</v>
      </c>
      <c r="B1921">
        <v>2023</v>
      </c>
      <c r="C1921" t="s">
        <v>24</v>
      </c>
      <c r="D1921" t="s">
        <v>4190</v>
      </c>
      <c r="E1921" t="s">
        <v>4191</v>
      </c>
      <c r="F1921" t="s">
        <v>4539</v>
      </c>
      <c r="G1921">
        <v>21000</v>
      </c>
      <c r="H1921" t="s">
        <v>4180</v>
      </c>
      <c r="I1921">
        <v>13600000</v>
      </c>
      <c r="J1921" t="s">
        <v>8754</v>
      </c>
      <c r="K1921">
        <v>13100000</v>
      </c>
      <c r="L1921">
        <v>14100000</v>
      </c>
      <c r="M1921">
        <v>16</v>
      </c>
      <c r="N1921" t="s">
        <v>4187</v>
      </c>
      <c r="O1921">
        <v>61.8</v>
      </c>
      <c r="P1921" t="s">
        <v>9060</v>
      </c>
    </row>
    <row r="1922" spans="1:16" x14ac:dyDescent="0.3">
      <c r="A1922" t="s">
        <v>9061</v>
      </c>
      <c r="B1922">
        <v>2025</v>
      </c>
      <c r="C1922" t="s">
        <v>201</v>
      </c>
      <c r="D1922" t="s">
        <v>4669</v>
      </c>
      <c r="E1922" t="s">
        <v>4740</v>
      </c>
      <c r="F1922" t="s">
        <v>4172</v>
      </c>
      <c r="G1922">
        <v>9000</v>
      </c>
      <c r="H1922" t="s">
        <v>4180</v>
      </c>
      <c r="I1922">
        <v>14400000</v>
      </c>
      <c r="J1922" t="s">
        <v>8754</v>
      </c>
      <c r="K1922">
        <v>13900000</v>
      </c>
      <c r="L1922">
        <v>14900000</v>
      </c>
      <c r="M1922">
        <v>20</v>
      </c>
      <c r="N1922" t="s">
        <v>4245</v>
      </c>
      <c r="O1922">
        <v>85.6</v>
      </c>
      <c r="P1922" t="s">
        <v>9062</v>
      </c>
    </row>
    <row r="1923" spans="1:16" x14ac:dyDescent="0.3">
      <c r="A1923" t="s">
        <v>9063</v>
      </c>
      <c r="B1923">
        <v>2019</v>
      </c>
      <c r="C1923" t="s">
        <v>4184</v>
      </c>
      <c r="D1923" t="s">
        <v>4185</v>
      </c>
      <c r="E1923" t="s">
        <v>4792</v>
      </c>
      <c r="F1923" t="s">
        <v>43</v>
      </c>
      <c r="G1923">
        <v>99300</v>
      </c>
      <c r="H1923" t="s">
        <v>4180</v>
      </c>
      <c r="I1923">
        <v>6820000</v>
      </c>
      <c r="J1923" t="s">
        <v>8754</v>
      </c>
      <c r="K1923">
        <v>6580000</v>
      </c>
      <c r="L1923">
        <v>7070000</v>
      </c>
      <c r="M1923">
        <v>11</v>
      </c>
      <c r="N1923" t="s">
        <v>4508</v>
      </c>
      <c r="O1923">
        <v>95</v>
      </c>
      <c r="P1923" t="s">
        <v>9064</v>
      </c>
    </row>
    <row r="1924" spans="1:16" x14ac:dyDescent="0.3">
      <c r="A1924" t="s">
        <v>9065</v>
      </c>
      <c r="B1924">
        <v>2021</v>
      </c>
      <c r="C1924" t="s">
        <v>41</v>
      </c>
      <c r="D1924" t="s">
        <v>6228</v>
      </c>
      <c r="E1924" t="s">
        <v>4877</v>
      </c>
      <c r="F1924" t="s">
        <v>60</v>
      </c>
      <c r="G1924">
        <v>105000</v>
      </c>
      <c r="H1924" t="s">
        <v>4173</v>
      </c>
      <c r="I1924">
        <v>7170000</v>
      </c>
      <c r="J1924" t="s">
        <v>8754</v>
      </c>
      <c r="K1924">
        <v>6760000</v>
      </c>
      <c r="L1924">
        <v>7580000</v>
      </c>
      <c r="M1924">
        <v>4</v>
      </c>
      <c r="N1924" t="s">
        <v>4280</v>
      </c>
      <c r="O1924">
        <v>75.599999999999994</v>
      </c>
      <c r="P1924" t="s">
        <v>9066</v>
      </c>
    </row>
    <row r="1925" spans="1:16" x14ac:dyDescent="0.3">
      <c r="A1925" t="s">
        <v>9063</v>
      </c>
      <c r="B1925">
        <v>2019</v>
      </c>
      <c r="C1925" t="s">
        <v>4184</v>
      </c>
      <c r="D1925" t="s">
        <v>4185</v>
      </c>
      <c r="E1925" t="s">
        <v>4551</v>
      </c>
      <c r="F1925" t="s">
        <v>43</v>
      </c>
      <c r="G1925">
        <v>99300</v>
      </c>
      <c r="H1925" t="s">
        <v>4180</v>
      </c>
      <c r="I1925">
        <v>6610000</v>
      </c>
      <c r="J1925" t="s">
        <v>8754</v>
      </c>
      <c r="K1925">
        <v>6250000</v>
      </c>
      <c r="L1925">
        <v>6970000</v>
      </c>
      <c r="M1925">
        <v>9</v>
      </c>
      <c r="N1925" t="s">
        <v>4508</v>
      </c>
      <c r="O1925">
        <v>84</v>
      </c>
      <c r="P1925" t="s">
        <v>9067</v>
      </c>
    </row>
    <row r="1926" spans="1:16" x14ac:dyDescent="0.3">
      <c r="A1926" t="s">
        <v>9068</v>
      </c>
      <c r="B1926">
        <v>2025</v>
      </c>
      <c r="C1926" t="s">
        <v>89</v>
      </c>
      <c r="D1926">
        <v>3</v>
      </c>
      <c r="E1926" t="s">
        <v>9069</v>
      </c>
      <c r="F1926" t="s">
        <v>4172</v>
      </c>
      <c r="G1926">
        <v>20141</v>
      </c>
      <c r="H1926" t="s">
        <v>4180</v>
      </c>
      <c r="I1926">
        <v>8600000</v>
      </c>
      <c r="J1926" t="s">
        <v>8754</v>
      </c>
      <c r="K1926">
        <v>8000000</v>
      </c>
      <c r="L1926">
        <v>9300000</v>
      </c>
      <c r="M1926">
        <v>13</v>
      </c>
      <c r="N1926" t="s">
        <v>4583</v>
      </c>
      <c r="O1926">
        <v>88.8</v>
      </c>
      <c r="P1926" t="s">
        <v>9070</v>
      </c>
    </row>
    <row r="1927" spans="1:16" x14ac:dyDescent="0.3">
      <c r="A1927" t="s">
        <v>2004</v>
      </c>
      <c r="B1927">
        <v>2021</v>
      </c>
      <c r="C1927" t="s">
        <v>250</v>
      </c>
      <c r="D1927" t="s">
        <v>4818</v>
      </c>
      <c r="E1927" t="s">
        <v>5244</v>
      </c>
      <c r="F1927" t="s">
        <v>143</v>
      </c>
      <c r="G1927">
        <v>91500</v>
      </c>
      <c r="H1927" t="s">
        <v>4180</v>
      </c>
      <c r="I1927">
        <v>15500000</v>
      </c>
      <c r="J1927" t="s">
        <v>8754</v>
      </c>
      <c r="K1927">
        <v>14900000</v>
      </c>
      <c r="L1927">
        <v>16000000</v>
      </c>
      <c r="M1927">
        <v>13</v>
      </c>
      <c r="N1927" t="s">
        <v>4583</v>
      </c>
      <c r="O1927">
        <v>95</v>
      </c>
      <c r="P1927" t="s">
        <v>9071</v>
      </c>
    </row>
    <row r="1928" spans="1:16" x14ac:dyDescent="0.3">
      <c r="A1928" t="s">
        <v>9072</v>
      </c>
      <c r="B1928">
        <v>2025</v>
      </c>
      <c r="C1928" t="s">
        <v>137</v>
      </c>
      <c r="D1928" t="s">
        <v>4336</v>
      </c>
      <c r="E1928" t="s">
        <v>4337</v>
      </c>
      <c r="F1928" t="s">
        <v>60</v>
      </c>
      <c r="G1928">
        <v>12300</v>
      </c>
      <c r="H1928" t="s">
        <v>4173</v>
      </c>
      <c r="I1928">
        <v>21000000</v>
      </c>
      <c r="J1928" t="s">
        <v>8754</v>
      </c>
      <c r="K1928">
        <v>19400000</v>
      </c>
      <c r="L1928">
        <v>22500000</v>
      </c>
      <c r="M1928">
        <v>12</v>
      </c>
      <c r="N1928" t="s">
        <v>4388</v>
      </c>
      <c r="O1928">
        <v>73.5</v>
      </c>
      <c r="P1928" t="s">
        <v>9073</v>
      </c>
    </row>
    <row r="1929" spans="1:16" x14ac:dyDescent="0.3">
      <c r="A1929" t="s">
        <v>9074</v>
      </c>
      <c r="B1929">
        <v>2025</v>
      </c>
      <c r="C1929" t="s">
        <v>24</v>
      </c>
      <c r="D1929" t="s">
        <v>4854</v>
      </c>
      <c r="E1929" t="s">
        <v>4191</v>
      </c>
      <c r="F1929" t="s">
        <v>4172</v>
      </c>
      <c r="G1929">
        <v>12300</v>
      </c>
      <c r="H1929" t="s">
        <v>4180</v>
      </c>
      <c r="I1929">
        <v>18200000</v>
      </c>
      <c r="J1929" t="s">
        <v>8754</v>
      </c>
      <c r="K1929">
        <v>17600000</v>
      </c>
      <c r="L1929">
        <v>18900000</v>
      </c>
      <c r="M1929">
        <v>27</v>
      </c>
      <c r="N1929" t="s">
        <v>4552</v>
      </c>
      <c r="O1929">
        <v>77</v>
      </c>
      <c r="P1929" t="s">
        <v>9075</v>
      </c>
    </row>
    <row r="1930" spans="1:16" x14ac:dyDescent="0.3">
      <c r="A1930" t="s">
        <v>9076</v>
      </c>
      <c r="B1930">
        <v>2019</v>
      </c>
      <c r="C1930" t="s">
        <v>89</v>
      </c>
      <c r="D1930" t="s">
        <v>4548</v>
      </c>
      <c r="E1930" t="s">
        <v>9077</v>
      </c>
      <c r="F1930" t="s">
        <v>60</v>
      </c>
      <c r="G1930">
        <v>67000</v>
      </c>
      <c r="H1930" t="s">
        <v>4180</v>
      </c>
      <c r="I1930">
        <v>8200000</v>
      </c>
      <c r="J1930" t="s">
        <v>8754</v>
      </c>
      <c r="K1930">
        <v>7790000</v>
      </c>
      <c r="L1930">
        <v>8500000</v>
      </c>
      <c r="M1930" t="s">
        <v>4175</v>
      </c>
      <c r="N1930" t="s">
        <v>4552</v>
      </c>
      <c r="O1930">
        <v>74.599999999999994</v>
      </c>
      <c r="P1930" t="s">
        <v>9078</v>
      </c>
    </row>
    <row r="1931" spans="1:16" x14ac:dyDescent="0.3">
      <c r="A1931" t="s">
        <v>9079</v>
      </c>
      <c r="B1931">
        <v>2023</v>
      </c>
      <c r="C1931" t="s">
        <v>182</v>
      </c>
      <c r="D1931" t="s">
        <v>5867</v>
      </c>
      <c r="E1931" t="s">
        <v>8250</v>
      </c>
      <c r="F1931" t="s">
        <v>143</v>
      </c>
      <c r="G1931">
        <v>60000</v>
      </c>
      <c r="H1931" t="s">
        <v>4180</v>
      </c>
      <c r="I1931">
        <v>17200000</v>
      </c>
      <c r="J1931" t="s">
        <v>8754</v>
      </c>
      <c r="K1931">
        <v>16600000</v>
      </c>
      <c r="L1931">
        <v>17700000</v>
      </c>
      <c r="M1931">
        <v>6</v>
      </c>
      <c r="N1931" t="s">
        <v>4245</v>
      </c>
      <c r="O1931">
        <v>70.5</v>
      </c>
      <c r="P1931" t="s">
        <v>9080</v>
      </c>
    </row>
    <row r="1932" spans="1:16" x14ac:dyDescent="0.3">
      <c r="A1932" t="s">
        <v>9081</v>
      </c>
      <c r="B1932">
        <v>2024</v>
      </c>
      <c r="C1932" t="s">
        <v>62</v>
      </c>
      <c r="D1932" t="s">
        <v>4250</v>
      </c>
      <c r="E1932" t="s">
        <v>4279</v>
      </c>
      <c r="F1932" t="s">
        <v>143</v>
      </c>
      <c r="G1932">
        <v>40105</v>
      </c>
      <c r="H1932" t="s">
        <v>4173</v>
      </c>
      <c r="I1932">
        <v>21000000</v>
      </c>
      <c r="J1932" t="s">
        <v>8754</v>
      </c>
      <c r="K1932">
        <v>20300000</v>
      </c>
      <c r="L1932">
        <v>21800000</v>
      </c>
      <c r="M1932">
        <v>17</v>
      </c>
      <c r="N1932" t="s">
        <v>4388</v>
      </c>
      <c r="O1932">
        <v>65.599999999999994</v>
      </c>
      <c r="P1932" t="s">
        <v>9082</v>
      </c>
    </row>
    <row r="1933" spans="1:16" x14ac:dyDescent="0.3">
      <c r="A1933" t="s">
        <v>9083</v>
      </c>
      <c r="B1933">
        <v>2023</v>
      </c>
      <c r="C1933" t="s">
        <v>41</v>
      </c>
      <c r="D1933" t="s">
        <v>8295</v>
      </c>
      <c r="E1933" t="s">
        <v>9084</v>
      </c>
      <c r="F1933" t="s">
        <v>43</v>
      </c>
      <c r="G1933">
        <v>4375</v>
      </c>
      <c r="H1933" t="s">
        <v>4180</v>
      </c>
      <c r="I1933">
        <v>10300000</v>
      </c>
      <c r="J1933" t="s">
        <v>8754</v>
      </c>
      <c r="K1933">
        <v>10000000</v>
      </c>
      <c r="L1933">
        <v>10700000</v>
      </c>
      <c r="M1933">
        <v>6</v>
      </c>
      <c r="N1933" t="s">
        <v>5711</v>
      </c>
      <c r="O1933">
        <v>74.400000000000006</v>
      </c>
      <c r="P1933" t="s">
        <v>9085</v>
      </c>
    </row>
    <row r="1934" spans="1:16" x14ac:dyDescent="0.3">
      <c r="A1934" t="s">
        <v>8723</v>
      </c>
      <c r="B1934">
        <v>2022</v>
      </c>
      <c r="C1934" t="s">
        <v>137</v>
      </c>
      <c r="D1934" t="s">
        <v>5109</v>
      </c>
      <c r="E1934" t="s">
        <v>4841</v>
      </c>
      <c r="F1934" t="s">
        <v>161</v>
      </c>
      <c r="G1934">
        <v>75000</v>
      </c>
      <c r="H1934" t="s">
        <v>4180</v>
      </c>
      <c r="I1934">
        <v>14600000</v>
      </c>
      <c r="J1934" t="s">
        <v>8754</v>
      </c>
      <c r="K1934">
        <v>14100000</v>
      </c>
      <c r="L1934">
        <v>15200000</v>
      </c>
      <c r="M1934">
        <v>19</v>
      </c>
      <c r="N1934" t="s">
        <v>4245</v>
      </c>
      <c r="O1934">
        <v>85.9</v>
      </c>
      <c r="P1934" t="s">
        <v>9086</v>
      </c>
    </row>
    <row r="1935" spans="1:16" x14ac:dyDescent="0.3">
      <c r="A1935" t="s">
        <v>9087</v>
      </c>
      <c r="B1935">
        <v>2018</v>
      </c>
      <c r="C1935" t="s">
        <v>188</v>
      </c>
      <c r="D1935" t="s">
        <v>5890</v>
      </c>
      <c r="E1935" t="s">
        <v>9088</v>
      </c>
      <c r="F1935" t="s">
        <v>173</v>
      </c>
      <c r="G1935">
        <v>67138</v>
      </c>
      <c r="H1935" t="s">
        <v>4180</v>
      </c>
      <c r="I1935">
        <v>12500000</v>
      </c>
      <c r="J1935" t="s">
        <v>8754</v>
      </c>
      <c r="K1935">
        <v>12100000</v>
      </c>
      <c r="L1935">
        <v>13000000</v>
      </c>
      <c r="M1935">
        <v>6</v>
      </c>
      <c r="N1935" t="s">
        <v>4245</v>
      </c>
      <c r="O1935">
        <v>88.4</v>
      </c>
      <c r="P1935" t="s">
        <v>9089</v>
      </c>
    </row>
    <row r="1936" spans="1:16" x14ac:dyDescent="0.3">
      <c r="A1936" t="s">
        <v>9090</v>
      </c>
      <c r="B1936">
        <v>2013</v>
      </c>
      <c r="C1936" t="s">
        <v>154</v>
      </c>
      <c r="D1936" t="s">
        <v>9091</v>
      </c>
      <c r="E1936" t="s">
        <v>9092</v>
      </c>
      <c r="F1936" t="s">
        <v>43</v>
      </c>
      <c r="G1936">
        <v>128000</v>
      </c>
      <c r="H1936" t="s">
        <v>4180</v>
      </c>
      <c r="I1936">
        <v>16400000</v>
      </c>
      <c r="J1936" t="s">
        <v>8754</v>
      </c>
      <c r="K1936">
        <v>15800000</v>
      </c>
      <c r="L1936">
        <v>17000000</v>
      </c>
      <c r="M1936">
        <v>6</v>
      </c>
      <c r="N1936" t="s">
        <v>4248</v>
      </c>
      <c r="O1936">
        <v>80.5</v>
      </c>
      <c r="P1936" t="s">
        <v>9093</v>
      </c>
    </row>
    <row r="1937" spans="1:16" x14ac:dyDescent="0.3">
      <c r="A1937" t="s">
        <v>9094</v>
      </c>
      <c r="B1937">
        <v>2026</v>
      </c>
      <c r="C1937" t="s">
        <v>191</v>
      </c>
      <c r="D1937" t="s">
        <v>6224</v>
      </c>
      <c r="E1937" t="s">
        <v>7784</v>
      </c>
      <c r="F1937" t="s">
        <v>4172</v>
      </c>
      <c r="G1937">
        <v>230</v>
      </c>
      <c r="H1937" t="s">
        <v>4180</v>
      </c>
      <c r="I1937">
        <v>14300000</v>
      </c>
      <c r="J1937" t="s">
        <v>8754</v>
      </c>
      <c r="K1937">
        <v>13800000</v>
      </c>
      <c r="L1937">
        <v>14800000</v>
      </c>
      <c r="M1937" t="s">
        <v>4175</v>
      </c>
      <c r="N1937" t="s">
        <v>4407</v>
      </c>
      <c r="O1937">
        <v>89.4</v>
      </c>
      <c r="P1937" t="s">
        <v>9095</v>
      </c>
    </row>
    <row r="1938" spans="1:16" x14ac:dyDescent="0.3">
      <c r="A1938" t="s">
        <v>9096</v>
      </c>
      <c r="B1938">
        <v>2024</v>
      </c>
      <c r="C1938" t="s">
        <v>50</v>
      </c>
      <c r="D1938">
        <v>580</v>
      </c>
      <c r="E1938" t="s">
        <v>4582</v>
      </c>
      <c r="F1938" t="s">
        <v>143</v>
      </c>
      <c r="G1938">
        <v>12012</v>
      </c>
      <c r="H1938" t="s">
        <v>4180</v>
      </c>
      <c r="I1938">
        <v>10800000</v>
      </c>
      <c r="J1938" t="s">
        <v>8754</v>
      </c>
      <c r="K1938">
        <v>10400000</v>
      </c>
      <c r="L1938">
        <v>11200000</v>
      </c>
      <c r="M1938">
        <v>6</v>
      </c>
      <c r="N1938" t="s">
        <v>5711</v>
      </c>
      <c r="O1938">
        <v>75.099999999999994</v>
      </c>
      <c r="P1938" t="s">
        <v>9097</v>
      </c>
    </row>
    <row r="1939" spans="1:16" x14ac:dyDescent="0.3">
      <c r="A1939" t="s">
        <v>5270</v>
      </c>
      <c r="B1939">
        <v>2025</v>
      </c>
      <c r="C1939" t="s">
        <v>4269</v>
      </c>
      <c r="D1939" t="s">
        <v>9098</v>
      </c>
      <c r="E1939" t="s">
        <v>9099</v>
      </c>
      <c r="F1939" t="s">
        <v>4172</v>
      </c>
      <c r="G1939">
        <v>44500</v>
      </c>
      <c r="H1939" t="s">
        <v>4180</v>
      </c>
      <c r="I1939">
        <v>30600000</v>
      </c>
      <c r="J1939" t="s">
        <v>8754</v>
      </c>
      <c r="K1939">
        <v>29500000</v>
      </c>
      <c r="L1939">
        <v>31700000</v>
      </c>
      <c r="M1939" t="s">
        <v>4175</v>
      </c>
      <c r="N1939" t="s">
        <v>4187</v>
      </c>
      <c r="O1939">
        <v>78.8</v>
      </c>
      <c r="P1939" t="s">
        <v>9100</v>
      </c>
    </row>
    <row r="1940" spans="1:16" x14ac:dyDescent="0.3">
      <c r="A1940" t="s">
        <v>5447</v>
      </c>
      <c r="B1940">
        <v>2023</v>
      </c>
      <c r="C1940" t="s">
        <v>230</v>
      </c>
      <c r="D1940" t="s">
        <v>5820</v>
      </c>
      <c r="E1940" t="s">
        <v>6095</v>
      </c>
      <c r="F1940" t="s">
        <v>43</v>
      </c>
      <c r="G1940">
        <v>81000</v>
      </c>
      <c r="H1940" t="s">
        <v>4180</v>
      </c>
      <c r="I1940">
        <v>12000000</v>
      </c>
      <c r="J1940" t="s">
        <v>8754</v>
      </c>
      <c r="K1940">
        <v>11500000</v>
      </c>
      <c r="L1940">
        <v>12400000</v>
      </c>
      <c r="M1940">
        <v>2</v>
      </c>
      <c r="N1940" t="s">
        <v>4552</v>
      </c>
      <c r="O1940">
        <v>66.3</v>
      </c>
      <c r="P1940" t="s">
        <v>9101</v>
      </c>
    </row>
    <row r="1941" spans="1:16" x14ac:dyDescent="0.3">
      <c r="A1941" t="s">
        <v>602</v>
      </c>
      <c r="B1941">
        <v>2023</v>
      </c>
      <c r="C1941" t="s">
        <v>182</v>
      </c>
      <c r="D1941" t="s">
        <v>5985</v>
      </c>
      <c r="E1941" t="s">
        <v>9102</v>
      </c>
      <c r="F1941" t="s">
        <v>143</v>
      </c>
      <c r="G1941">
        <v>36000</v>
      </c>
      <c r="H1941" t="s">
        <v>4180</v>
      </c>
      <c r="I1941">
        <v>20500000</v>
      </c>
      <c r="J1941" t="s">
        <v>8754</v>
      </c>
      <c r="K1941">
        <v>19800000</v>
      </c>
      <c r="L1941">
        <v>21200000</v>
      </c>
      <c r="M1941">
        <v>9</v>
      </c>
      <c r="N1941" t="s">
        <v>4192</v>
      </c>
      <c r="O1941">
        <v>82</v>
      </c>
      <c r="P1941" t="s">
        <v>9103</v>
      </c>
    </row>
    <row r="1942" spans="1:16" x14ac:dyDescent="0.3">
      <c r="A1942" t="s">
        <v>8729</v>
      </c>
      <c r="B1942">
        <v>2022</v>
      </c>
      <c r="C1942" t="s">
        <v>188</v>
      </c>
      <c r="D1942" t="s">
        <v>5890</v>
      </c>
      <c r="E1942" t="s">
        <v>9104</v>
      </c>
      <c r="F1942" t="s">
        <v>43</v>
      </c>
      <c r="G1942">
        <v>60700</v>
      </c>
      <c r="H1942" t="s">
        <v>4180</v>
      </c>
      <c r="I1942">
        <v>16600000</v>
      </c>
      <c r="J1942" t="s">
        <v>8754</v>
      </c>
      <c r="K1942">
        <v>16000000</v>
      </c>
      <c r="L1942">
        <v>17100000</v>
      </c>
      <c r="M1942">
        <v>17</v>
      </c>
      <c r="N1942" t="s">
        <v>4192</v>
      </c>
      <c r="O1942">
        <v>81.8</v>
      </c>
      <c r="P1942" t="s">
        <v>9105</v>
      </c>
    </row>
    <row r="1943" spans="1:16" x14ac:dyDescent="0.3">
      <c r="A1943" t="s">
        <v>9106</v>
      </c>
      <c r="B1943">
        <v>2024</v>
      </c>
      <c r="C1943" t="s">
        <v>4184</v>
      </c>
      <c r="D1943" t="s">
        <v>4288</v>
      </c>
      <c r="E1943" t="s">
        <v>4719</v>
      </c>
      <c r="F1943" t="s">
        <v>161</v>
      </c>
      <c r="G1943">
        <v>30245</v>
      </c>
      <c r="H1943" t="s">
        <v>6059</v>
      </c>
      <c r="I1943">
        <v>11100000</v>
      </c>
      <c r="J1943" t="s">
        <v>8754</v>
      </c>
      <c r="K1943">
        <v>10600000</v>
      </c>
      <c r="L1943">
        <v>11600000</v>
      </c>
      <c r="M1943">
        <v>9</v>
      </c>
      <c r="N1943" t="s">
        <v>4649</v>
      </c>
      <c r="O1943">
        <v>64.2</v>
      </c>
      <c r="P1943" t="s">
        <v>9107</v>
      </c>
    </row>
    <row r="1944" spans="1:16" x14ac:dyDescent="0.3">
      <c r="A1944" t="s">
        <v>9106</v>
      </c>
      <c r="B1944">
        <v>2024</v>
      </c>
      <c r="C1944" t="s">
        <v>4184</v>
      </c>
      <c r="D1944" t="s">
        <v>4288</v>
      </c>
      <c r="E1944" t="s">
        <v>4719</v>
      </c>
      <c r="F1944" t="s">
        <v>161</v>
      </c>
      <c r="G1944">
        <v>30245</v>
      </c>
      <c r="H1944" t="s">
        <v>4173</v>
      </c>
      <c r="I1944">
        <v>15300000</v>
      </c>
      <c r="J1944" t="s">
        <v>8754</v>
      </c>
      <c r="K1944">
        <v>14800000</v>
      </c>
      <c r="L1944">
        <v>15800000</v>
      </c>
      <c r="M1944">
        <v>9</v>
      </c>
      <c r="N1944" t="s">
        <v>4649</v>
      </c>
      <c r="O1944">
        <v>88.5</v>
      </c>
      <c r="P1944" t="s">
        <v>9108</v>
      </c>
    </row>
    <row r="1945" spans="1:16" x14ac:dyDescent="0.3">
      <c r="A1945" t="s">
        <v>9109</v>
      </c>
      <c r="B1945">
        <v>2022</v>
      </c>
      <c r="C1945" t="s">
        <v>188</v>
      </c>
      <c r="D1945" t="s">
        <v>5890</v>
      </c>
      <c r="E1945" t="s">
        <v>9104</v>
      </c>
      <c r="F1945" t="s">
        <v>143</v>
      </c>
      <c r="G1945">
        <v>47000</v>
      </c>
      <c r="H1945" t="s">
        <v>4180</v>
      </c>
      <c r="I1945">
        <v>17000000</v>
      </c>
      <c r="J1945" t="s">
        <v>8754</v>
      </c>
      <c r="K1945">
        <v>16400000</v>
      </c>
      <c r="L1945">
        <v>17600000</v>
      </c>
      <c r="M1945">
        <v>17</v>
      </c>
      <c r="N1945" t="s">
        <v>4192</v>
      </c>
      <c r="O1945">
        <v>83.8</v>
      </c>
      <c r="P1945" t="s">
        <v>9110</v>
      </c>
    </row>
    <row r="1946" spans="1:16" x14ac:dyDescent="0.3">
      <c r="A1946" t="s">
        <v>9111</v>
      </c>
      <c r="B1946">
        <v>2025</v>
      </c>
      <c r="C1946" t="s">
        <v>182</v>
      </c>
      <c r="D1946" t="s">
        <v>8402</v>
      </c>
      <c r="E1946" t="s">
        <v>9112</v>
      </c>
      <c r="F1946" t="s">
        <v>4172</v>
      </c>
      <c r="G1946">
        <v>11571</v>
      </c>
      <c r="H1946" t="s">
        <v>4180</v>
      </c>
      <c r="I1946">
        <v>24100000</v>
      </c>
      <c r="J1946" t="s">
        <v>8754</v>
      </c>
      <c r="K1946">
        <v>23300000</v>
      </c>
      <c r="L1946">
        <v>24900000</v>
      </c>
      <c r="M1946">
        <v>2</v>
      </c>
      <c r="N1946" t="s">
        <v>4333</v>
      </c>
      <c r="O1946">
        <v>86.8</v>
      </c>
      <c r="P1946" t="s">
        <v>9113</v>
      </c>
    </row>
    <row r="1947" spans="1:16" x14ac:dyDescent="0.3">
      <c r="A1947" t="s">
        <v>8629</v>
      </c>
      <c r="B1947">
        <v>2025</v>
      </c>
      <c r="C1947" t="s">
        <v>24</v>
      </c>
      <c r="D1947" t="s">
        <v>4369</v>
      </c>
      <c r="E1947" t="s">
        <v>5660</v>
      </c>
      <c r="F1947" t="s">
        <v>4172</v>
      </c>
      <c r="G1947">
        <v>10000</v>
      </c>
      <c r="H1947" t="s">
        <v>4180</v>
      </c>
      <c r="I1947">
        <v>57000000</v>
      </c>
      <c r="J1947" t="s">
        <v>8754</v>
      </c>
      <c r="K1947">
        <v>55000000</v>
      </c>
      <c r="L1947">
        <v>59000000</v>
      </c>
      <c r="M1947">
        <v>9</v>
      </c>
      <c r="N1947" t="s">
        <v>4560</v>
      </c>
      <c r="O1947">
        <v>82.4</v>
      </c>
      <c r="P1947" t="s">
        <v>9114</v>
      </c>
    </row>
    <row r="1948" spans="1:16" x14ac:dyDescent="0.3">
      <c r="A1948" t="s">
        <v>9115</v>
      </c>
      <c r="B1948">
        <v>2021</v>
      </c>
      <c r="C1948" t="s">
        <v>131</v>
      </c>
      <c r="D1948" t="s">
        <v>4994</v>
      </c>
      <c r="E1948" t="s">
        <v>7634</v>
      </c>
      <c r="F1948" t="s">
        <v>143</v>
      </c>
      <c r="G1948">
        <v>63780</v>
      </c>
      <c r="H1948" t="s">
        <v>4180</v>
      </c>
      <c r="I1948">
        <v>19500000</v>
      </c>
      <c r="J1948" t="s">
        <v>8754</v>
      </c>
      <c r="K1948">
        <v>18900000</v>
      </c>
      <c r="L1948">
        <v>20200000</v>
      </c>
      <c r="M1948">
        <v>5</v>
      </c>
      <c r="N1948" t="s">
        <v>4275</v>
      </c>
      <c r="O1948">
        <v>80.900000000000006</v>
      </c>
      <c r="P1948" t="s">
        <v>9116</v>
      </c>
    </row>
    <row r="1949" spans="1:16" x14ac:dyDescent="0.3">
      <c r="A1949" t="s">
        <v>9117</v>
      </c>
      <c r="B1949">
        <v>2023</v>
      </c>
      <c r="C1949" t="s">
        <v>108</v>
      </c>
      <c r="D1949" t="s">
        <v>5195</v>
      </c>
      <c r="E1949" t="s">
        <v>5196</v>
      </c>
      <c r="F1949" t="s">
        <v>60</v>
      </c>
      <c r="G1949">
        <v>40899</v>
      </c>
      <c r="H1949" t="s">
        <v>4180</v>
      </c>
      <c r="I1949">
        <v>12800000</v>
      </c>
      <c r="J1949" t="s">
        <v>8754</v>
      </c>
      <c r="K1949">
        <v>12400000</v>
      </c>
      <c r="L1949">
        <v>13200000</v>
      </c>
      <c r="M1949">
        <v>7</v>
      </c>
      <c r="N1949" t="s">
        <v>4508</v>
      </c>
      <c r="O1949">
        <v>80.3</v>
      </c>
      <c r="P1949" t="s">
        <v>9118</v>
      </c>
    </row>
    <row r="1950" spans="1:16" x14ac:dyDescent="0.3">
      <c r="A1950" t="s">
        <v>9119</v>
      </c>
      <c r="B1950">
        <v>2024</v>
      </c>
      <c r="C1950" t="s">
        <v>4184</v>
      </c>
      <c r="D1950" t="s">
        <v>5169</v>
      </c>
      <c r="E1950" t="s">
        <v>9120</v>
      </c>
      <c r="F1950" t="s">
        <v>43</v>
      </c>
      <c r="G1950">
        <v>43185</v>
      </c>
      <c r="H1950" t="s">
        <v>4180</v>
      </c>
      <c r="I1950">
        <v>12500000</v>
      </c>
      <c r="J1950" t="s">
        <v>8754</v>
      </c>
      <c r="K1950">
        <v>12100000</v>
      </c>
      <c r="L1950">
        <v>13000000</v>
      </c>
      <c r="M1950">
        <v>2</v>
      </c>
      <c r="N1950" t="s">
        <v>4176</v>
      </c>
      <c r="O1950">
        <v>95</v>
      </c>
      <c r="P1950" t="s">
        <v>9121</v>
      </c>
    </row>
    <row r="1951" spans="1:16" x14ac:dyDescent="0.3">
      <c r="A1951" t="s">
        <v>9122</v>
      </c>
      <c r="B1951">
        <v>2024</v>
      </c>
      <c r="C1951" t="s">
        <v>92</v>
      </c>
      <c r="D1951" t="s">
        <v>5076</v>
      </c>
      <c r="E1951" t="s">
        <v>8024</v>
      </c>
      <c r="F1951" t="s">
        <v>143</v>
      </c>
      <c r="G1951">
        <v>3800</v>
      </c>
      <c r="H1951" t="s">
        <v>4180</v>
      </c>
      <c r="I1951">
        <v>14700000</v>
      </c>
      <c r="J1951" t="s">
        <v>8754</v>
      </c>
      <c r="K1951">
        <v>14200000</v>
      </c>
      <c r="L1951">
        <v>15200000</v>
      </c>
      <c r="M1951">
        <v>23</v>
      </c>
      <c r="N1951" t="s">
        <v>4263</v>
      </c>
      <c r="O1951">
        <v>78.7</v>
      </c>
      <c r="P1951" t="s">
        <v>9123</v>
      </c>
    </row>
    <row r="1952" spans="1:16" x14ac:dyDescent="0.3">
      <c r="A1952" t="s">
        <v>9124</v>
      </c>
      <c r="B1952">
        <v>2026</v>
      </c>
      <c r="C1952" t="s">
        <v>4641</v>
      </c>
      <c r="D1952" t="s">
        <v>5094</v>
      </c>
      <c r="E1952" t="s">
        <v>7689</v>
      </c>
      <c r="F1952" t="s">
        <v>4172</v>
      </c>
      <c r="G1952">
        <v>3890</v>
      </c>
      <c r="H1952" t="s">
        <v>4180</v>
      </c>
      <c r="I1952">
        <v>14700000</v>
      </c>
      <c r="J1952" t="s">
        <v>8754</v>
      </c>
      <c r="K1952">
        <v>14100000</v>
      </c>
      <c r="L1952">
        <v>15300000</v>
      </c>
      <c r="M1952">
        <v>5</v>
      </c>
      <c r="N1952" t="s">
        <v>4402</v>
      </c>
      <c r="O1952">
        <v>89.7</v>
      </c>
      <c r="P1952" t="s">
        <v>9125</v>
      </c>
    </row>
    <row r="1953" spans="1:16" x14ac:dyDescent="0.3">
      <c r="A1953" t="s">
        <v>9126</v>
      </c>
      <c r="B1953">
        <v>2020</v>
      </c>
      <c r="C1953" t="s">
        <v>24</v>
      </c>
      <c r="D1953" t="s">
        <v>4369</v>
      </c>
      <c r="E1953" t="s">
        <v>9127</v>
      </c>
      <c r="F1953" t="s">
        <v>60</v>
      </c>
      <c r="G1953">
        <v>166000</v>
      </c>
      <c r="H1953" t="s">
        <v>4180</v>
      </c>
      <c r="I1953">
        <v>18300000</v>
      </c>
      <c r="J1953" t="s">
        <v>8754</v>
      </c>
      <c r="K1953">
        <v>17600000</v>
      </c>
      <c r="L1953">
        <v>19100000</v>
      </c>
      <c r="M1953">
        <v>7</v>
      </c>
      <c r="N1953" t="s">
        <v>4290</v>
      </c>
      <c r="O1953">
        <v>72.900000000000006</v>
      </c>
      <c r="P1953" t="s">
        <v>9128</v>
      </c>
    </row>
    <row r="1954" spans="1:16" x14ac:dyDescent="0.3">
      <c r="A1954" t="s">
        <v>9129</v>
      </c>
      <c r="B1954">
        <v>2023</v>
      </c>
      <c r="C1954" t="s">
        <v>137</v>
      </c>
      <c r="D1954" t="s">
        <v>4749</v>
      </c>
      <c r="E1954" t="s">
        <v>4750</v>
      </c>
      <c r="F1954" t="s">
        <v>60</v>
      </c>
      <c r="G1954">
        <v>31553</v>
      </c>
      <c r="H1954" t="s">
        <v>4180</v>
      </c>
      <c r="I1954">
        <v>13400000</v>
      </c>
      <c r="J1954" t="s">
        <v>8754</v>
      </c>
      <c r="K1954">
        <v>12900000</v>
      </c>
      <c r="L1954">
        <v>13900000</v>
      </c>
      <c r="M1954">
        <v>18</v>
      </c>
      <c r="N1954" t="s">
        <v>4219</v>
      </c>
      <c r="O1954">
        <v>93.8</v>
      </c>
      <c r="P1954" t="s">
        <v>9130</v>
      </c>
    </row>
    <row r="1955" spans="1:16" x14ac:dyDescent="0.3">
      <c r="A1955" t="s">
        <v>9131</v>
      </c>
      <c r="B1955">
        <v>2017</v>
      </c>
      <c r="C1955" t="s">
        <v>4184</v>
      </c>
      <c r="D1955" t="s">
        <v>4303</v>
      </c>
      <c r="E1955" t="s">
        <v>6092</v>
      </c>
      <c r="F1955" t="s">
        <v>43</v>
      </c>
      <c r="G1955">
        <v>56706</v>
      </c>
      <c r="H1955" t="s">
        <v>4180</v>
      </c>
      <c r="I1955">
        <v>11300000</v>
      </c>
      <c r="J1955" t="s">
        <v>8754</v>
      </c>
      <c r="K1955">
        <v>10900000</v>
      </c>
      <c r="L1955">
        <v>11700000</v>
      </c>
      <c r="M1955">
        <v>23</v>
      </c>
      <c r="N1955" t="s">
        <v>4245</v>
      </c>
      <c r="O1955">
        <v>84.7</v>
      </c>
      <c r="P1955" t="s">
        <v>9132</v>
      </c>
    </row>
    <row r="1956" spans="1:16" x14ac:dyDescent="0.3">
      <c r="A1956" t="s">
        <v>519</v>
      </c>
      <c r="B1956">
        <v>2023</v>
      </c>
      <c r="C1956" t="s">
        <v>4184</v>
      </c>
      <c r="D1956" t="s">
        <v>4303</v>
      </c>
      <c r="E1956" t="s">
        <v>4304</v>
      </c>
      <c r="F1956" t="s">
        <v>60</v>
      </c>
      <c r="G1956">
        <v>70700</v>
      </c>
      <c r="H1956" t="s">
        <v>4180</v>
      </c>
      <c r="I1956">
        <v>18500000</v>
      </c>
      <c r="J1956" t="s">
        <v>8754</v>
      </c>
      <c r="K1956">
        <v>17800000</v>
      </c>
      <c r="L1956">
        <v>19100000</v>
      </c>
      <c r="M1956">
        <v>38</v>
      </c>
      <c r="N1956" t="s">
        <v>4192</v>
      </c>
      <c r="O1956">
        <v>82.3</v>
      </c>
      <c r="P1956" t="s">
        <v>9133</v>
      </c>
    </row>
    <row r="1957" spans="1:16" x14ac:dyDescent="0.3">
      <c r="A1957" t="s">
        <v>9134</v>
      </c>
      <c r="B1957">
        <v>2024</v>
      </c>
      <c r="C1957" t="s">
        <v>4184</v>
      </c>
      <c r="D1957" t="s">
        <v>4486</v>
      </c>
      <c r="E1957" t="s">
        <v>9135</v>
      </c>
      <c r="F1957" t="s">
        <v>43</v>
      </c>
      <c r="G1957">
        <v>29000</v>
      </c>
      <c r="H1957" t="s">
        <v>4180</v>
      </c>
      <c r="I1957">
        <v>12300000</v>
      </c>
      <c r="J1957" t="s">
        <v>8754</v>
      </c>
      <c r="K1957">
        <v>11800000</v>
      </c>
      <c r="L1957">
        <v>12800000</v>
      </c>
      <c r="M1957">
        <v>2</v>
      </c>
      <c r="N1957" t="s">
        <v>4275</v>
      </c>
      <c r="O1957">
        <v>95</v>
      </c>
      <c r="P1957" t="s">
        <v>9136</v>
      </c>
    </row>
    <row r="1958" spans="1:16" x14ac:dyDescent="0.3">
      <c r="A1958" t="s">
        <v>5951</v>
      </c>
      <c r="B1958">
        <v>2024</v>
      </c>
      <c r="C1958" t="s">
        <v>230</v>
      </c>
      <c r="D1958" t="s">
        <v>4555</v>
      </c>
      <c r="E1958" t="s">
        <v>5241</v>
      </c>
      <c r="F1958" t="s">
        <v>43</v>
      </c>
      <c r="G1958">
        <v>20638</v>
      </c>
      <c r="H1958" t="s">
        <v>4173</v>
      </c>
      <c r="I1958">
        <v>13200000</v>
      </c>
      <c r="J1958" t="s">
        <v>8754</v>
      </c>
      <c r="K1958">
        <v>12700000</v>
      </c>
      <c r="L1958">
        <v>13700000</v>
      </c>
      <c r="M1958">
        <v>46</v>
      </c>
      <c r="N1958" t="s">
        <v>4425</v>
      </c>
      <c r="O1958">
        <v>73.599999999999994</v>
      </c>
      <c r="P1958" t="s">
        <v>9137</v>
      </c>
    </row>
    <row r="1959" spans="1:16" x14ac:dyDescent="0.3">
      <c r="A1959" t="s">
        <v>9138</v>
      </c>
      <c r="B1959">
        <v>2022</v>
      </c>
      <c r="C1959" t="s">
        <v>36</v>
      </c>
      <c r="D1959" t="s">
        <v>5636</v>
      </c>
      <c r="E1959" t="s">
        <v>5637</v>
      </c>
      <c r="F1959" t="s">
        <v>43</v>
      </c>
      <c r="G1959">
        <v>35000</v>
      </c>
      <c r="H1959" t="s">
        <v>4173</v>
      </c>
      <c r="I1959">
        <v>8700000</v>
      </c>
      <c r="J1959" t="s">
        <v>8754</v>
      </c>
      <c r="K1959">
        <v>8400000</v>
      </c>
      <c r="L1959">
        <v>9000000</v>
      </c>
      <c r="M1959">
        <v>34</v>
      </c>
      <c r="N1959" t="s">
        <v>4417</v>
      </c>
      <c r="O1959">
        <v>72.599999999999994</v>
      </c>
      <c r="P1959" t="s">
        <v>9139</v>
      </c>
    </row>
    <row r="1960" spans="1:16" x14ac:dyDescent="0.3">
      <c r="A1960" t="s">
        <v>9140</v>
      </c>
      <c r="B1960">
        <v>2025</v>
      </c>
      <c r="C1960" t="s">
        <v>137</v>
      </c>
      <c r="D1960" t="s">
        <v>4194</v>
      </c>
      <c r="E1960" t="s">
        <v>9141</v>
      </c>
      <c r="F1960" t="s">
        <v>4172</v>
      </c>
      <c r="G1960">
        <v>19500</v>
      </c>
      <c r="H1960" t="s">
        <v>4180</v>
      </c>
      <c r="I1960">
        <v>30400000</v>
      </c>
      <c r="J1960" t="s">
        <v>8754</v>
      </c>
      <c r="K1960">
        <v>29400000</v>
      </c>
      <c r="L1960">
        <v>31500000</v>
      </c>
      <c r="M1960" t="s">
        <v>4175</v>
      </c>
      <c r="N1960" t="s">
        <v>9142</v>
      </c>
      <c r="O1960">
        <v>85.8</v>
      </c>
      <c r="P1960" t="s">
        <v>9143</v>
      </c>
    </row>
    <row r="1961" spans="1:16" x14ac:dyDescent="0.3">
      <c r="A1961" t="s">
        <v>9144</v>
      </c>
      <c r="B1961">
        <v>2017</v>
      </c>
      <c r="C1961" t="s">
        <v>137</v>
      </c>
      <c r="D1961" t="s">
        <v>5894</v>
      </c>
      <c r="E1961" t="s">
        <v>9145</v>
      </c>
      <c r="F1961" t="s">
        <v>43</v>
      </c>
      <c r="G1961">
        <v>68000</v>
      </c>
      <c r="H1961" t="s">
        <v>4173</v>
      </c>
      <c r="I1961">
        <v>9800000</v>
      </c>
      <c r="J1961" t="s">
        <v>8754</v>
      </c>
      <c r="K1961">
        <v>9200000</v>
      </c>
      <c r="L1961">
        <v>10300000</v>
      </c>
      <c r="M1961">
        <v>24</v>
      </c>
      <c r="N1961" t="s">
        <v>4245</v>
      </c>
      <c r="O1961">
        <v>62.5</v>
      </c>
      <c r="P1961" t="s">
        <v>9146</v>
      </c>
    </row>
    <row r="1962" spans="1:16" x14ac:dyDescent="0.3">
      <c r="A1962" t="s">
        <v>9087</v>
      </c>
      <c r="B1962">
        <v>2018</v>
      </c>
      <c r="C1962" t="s">
        <v>188</v>
      </c>
      <c r="D1962" t="s">
        <v>5890</v>
      </c>
      <c r="E1962" t="s">
        <v>9088</v>
      </c>
      <c r="F1962" t="s">
        <v>173</v>
      </c>
      <c r="G1962">
        <v>67138</v>
      </c>
      <c r="H1962" t="s">
        <v>4180</v>
      </c>
      <c r="I1962">
        <v>12500000</v>
      </c>
      <c r="J1962" t="s">
        <v>8754</v>
      </c>
      <c r="K1962">
        <v>12100000</v>
      </c>
      <c r="L1962">
        <v>13000000</v>
      </c>
      <c r="M1962">
        <v>6</v>
      </c>
      <c r="N1962" t="s">
        <v>4245</v>
      </c>
      <c r="O1962">
        <v>88.4</v>
      </c>
      <c r="P1962" t="s">
        <v>9147</v>
      </c>
    </row>
    <row r="1963" spans="1:16" x14ac:dyDescent="0.3">
      <c r="A1963" t="s">
        <v>9148</v>
      </c>
      <c r="B1963">
        <v>2024</v>
      </c>
      <c r="C1963" t="s">
        <v>62</v>
      </c>
      <c r="D1963">
        <v>3008</v>
      </c>
      <c r="E1963" t="s">
        <v>4259</v>
      </c>
      <c r="F1963" t="s">
        <v>143</v>
      </c>
      <c r="G1963">
        <v>34052</v>
      </c>
      <c r="H1963" t="s">
        <v>4180</v>
      </c>
      <c r="I1963">
        <v>15000000</v>
      </c>
      <c r="J1963" t="s">
        <v>8754</v>
      </c>
      <c r="K1963">
        <v>14500000</v>
      </c>
      <c r="L1963">
        <v>15500000</v>
      </c>
      <c r="M1963">
        <v>17</v>
      </c>
      <c r="N1963" t="s">
        <v>4272</v>
      </c>
      <c r="O1963">
        <v>65.900000000000006</v>
      </c>
      <c r="P1963" t="s">
        <v>9149</v>
      </c>
    </row>
    <row r="1964" spans="1:16" x14ac:dyDescent="0.3">
      <c r="A1964" t="s">
        <v>9150</v>
      </c>
      <c r="B1964">
        <v>2025</v>
      </c>
      <c r="C1964" t="s">
        <v>5179</v>
      </c>
      <c r="D1964" t="s">
        <v>9151</v>
      </c>
      <c r="E1964" t="s">
        <v>9152</v>
      </c>
      <c r="F1964" t="s">
        <v>43</v>
      </c>
      <c r="G1964">
        <v>28000</v>
      </c>
      <c r="H1964" t="s">
        <v>4180</v>
      </c>
      <c r="I1964">
        <v>12800000</v>
      </c>
      <c r="J1964" t="s">
        <v>8754</v>
      </c>
      <c r="K1964">
        <v>12300000</v>
      </c>
      <c r="L1964">
        <v>13300000</v>
      </c>
      <c r="M1964" t="s">
        <v>4175</v>
      </c>
      <c r="N1964" t="s">
        <v>4402</v>
      </c>
      <c r="O1964">
        <v>77.2</v>
      </c>
      <c r="P1964" t="s">
        <v>9153</v>
      </c>
    </row>
    <row r="1965" spans="1:16" x14ac:dyDescent="0.3">
      <c r="A1965" t="s">
        <v>9154</v>
      </c>
      <c r="B1965">
        <v>2022</v>
      </c>
      <c r="C1965" t="s">
        <v>92</v>
      </c>
      <c r="D1965" t="s">
        <v>4824</v>
      </c>
      <c r="E1965" t="s">
        <v>4825</v>
      </c>
      <c r="F1965" t="s">
        <v>60</v>
      </c>
      <c r="G1965">
        <v>32000</v>
      </c>
      <c r="H1965" t="s">
        <v>4180</v>
      </c>
      <c r="I1965">
        <v>10700000</v>
      </c>
      <c r="J1965" t="s">
        <v>8754</v>
      </c>
      <c r="K1965">
        <v>10400000</v>
      </c>
      <c r="L1965">
        <v>11100000</v>
      </c>
      <c r="M1965">
        <v>35</v>
      </c>
      <c r="N1965" t="s">
        <v>4382</v>
      </c>
      <c r="O1965">
        <v>91.5</v>
      </c>
      <c r="P1965" t="s">
        <v>9155</v>
      </c>
    </row>
    <row r="1966" spans="1:16" x14ac:dyDescent="0.3">
      <c r="A1966" t="s">
        <v>9156</v>
      </c>
      <c r="B1966">
        <v>2022</v>
      </c>
      <c r="C1966" t="s">
        <v>4496</v>
      </c>
      <c r="D1966" t="s">
        <v>6100</v>
      </c>
      <c r="E1966" t="s">
        <v>9157</v>
      </c>
      <c r="F1966" t="s">
        <v>173</v>
      </c>
      <c r="G1966">
        <v>53000</v>
      </c>
      <c r="H1966" t="s">
        <v>4180</v>
      </c>
      <c r="I1966">
        <v>27900000</v>
      </c>
      <c r="J1966" t="s">
        <v>8754</v>
      </c>
      <c r="K1966">
        <v>26700000</v>
      </c>
      <c r="L1966">
        <v>29100000</v>
      </c>
      <c r="M1966" t="s">
        <v>4175</v>
      </c>
      <c r="N1966" t="s">
        <v>4200</v>
      </c>
      <c r="O1966">
        <v>69.8</v>
      </c>
      <c r="P1966" t="s">
        <v>9158</v>
      </c>
    </row>
    <row r="1967" spans="1:16" x14ac:dyDescent="0.3">
      <c r="A1967" t="s">
        <v>8674</v>
      </c>
      <c r="B1967">
        <v>2023</v>
      </c>
      <c r="C1967" t="s">
        <v>4031</v>
      </c>
      <c r="D1967" t="s">
        <v>5131</v>
      </c>
      <c r="E1967" t="s">
        <v>5826</v>
      </c>
      <c r="F1967" t="s">
        <v>43</v>
      </c>
      <c r="G1967">
        <v>32387</v>
      </c>
      <c r="H1967" t="s">
        <v>4180</v>
      </c>
      <c r="I1967">
        <v>11400000</v>
      </c>
      <c r="J1967" t="s">
        <v>8754</v>
      </c>
      <c r="K1967">
        <v>11000000</v>
      </c>
      <c r="L1967">
        <v>11800000</v>
      </c>
      <c r="M1967">
        <v>11</v>
      </c>
      <c r="N1967" t="s">
        <v>4425</v>
      </c>
      <c r="O1967">
        <v>87.8</v>
      </c>
      <c r="P1967" t="s">
        <v>9159</v>
      </c>
    </row>
    <row r="1968" spans="1:16" x14ac:dyDescent="0.3">
      <c r="A1968" t="s">
        <v>9160</v>
      </c>
      <c r="B1968">
        <v>2025</v>
      </c>
      <c r="C1968" t="s">
        <v>250</v>
      </c>
      <c r="D1968" t="s">
        <v>9161</v>
      </c>
      <c r="E1968" t="s">
        <v>9162</v>
      </c>
      <c r="F1968" t="s">
        <v>4172</v>
      </c>
      <c r="G1968">
        <v>17000</v>
      </c>
      <c r="H1968" t="s">
        <v>4180</v>
      </c>
      <c r="I1968">
        <v>23900000</v>
      </c>
      <c r="J1968" t="s">
        <v>8754</v>
      </c>
      <c r="K1968">
        <v>23100000</v>
      </c>
      <c r="L1968">
        <v>24700000</v>
      </c>
      <c r="M1968" t="s">
        <v>4175</v>
      </c>
      <c r="N1968" t="s">
        <v>4213</v>
      </c>
      <c r="O1968">
        <v>77.099999999999994</v>
      </c>
      <c r="P1968" t="s">
        <v>9163</v>
      </c>
    </row>
    <row r="1969" spans="1:16" x14ac:dyDescent="0.3">
      <c r="A1969" t="s">
        <v>9164</v>
      </c>
      <c r="B1969">
        <v>2023</v>
      </c>
      <c r="C1969" t="s">
        <v>188</v>
      </c>
      <c r="D1969" t="s">
        <v>4678</v>
      </c>
      <c r="E1969" t="s">
        <v>4679</v>
      </c>
      <c r="F1969" t="s">
        <v>43</v>
      </c>
      <c r="G1969">
        <v>39486</v>
      </c>
      <c r="H1969" t="s">
        <v>4180</v>
      </c>
      <c r="I1969">
        <v>11000000</v>
      </c>
      <c r="J1969" t="s">
        <v>8754</v>
      </c>
      <c r="K1969">
        <v>10600000</v>
      </c>
      <c r="L1969">
        <v>11400000</v>
      </c>
      <c r="M1969">
        <v>12</v>
      </c>
      <c r="N1969" t="s">
        <v>4649</v>
      </c>
      <c r="O1969">
        <v>86</v>
      </c>
      <c r="P1969" t="s">
        <v>9165</v>
      </c>
    </row>
    <row r="1970" spans="1:16" x14ac:dyDescent="0.3">
      <c r="A1970" t="s">
        <v>9166</v>
      </c>
      <c r="B1970">
        <v>2024</v>
      </c>
      <c r="C1970" t="s">
        <v>50</v>
      </c>
      <c r="D1970" t="s">
        <v>6027</v>
      </c>
      <c r="E1970" t="s">
        <v>9167</v>
      </c>
      <c r="F1970" t="s">
        <v>143</v>
      </c>
      <c r="G1970">
        <v>31545</v>
      </c>
      <c r="H1970" t="s">
        <v>4180</v>
      </c>
      <c r="I1970">
        <v>13800000</v>
      </c>
      <c r="J1970" t="s">
        <v>8754</v>
      </c>
      <c r="K1970">
        <v>13300000</v>
      </c>
      <c r="L1970">
        <v>14300000</v>
      </c>
      <c r="M1970">
        <v>4</v>
      </c>
      <c r="N1970" t="s">
        <v>4508</v>
      </c>
      <c r="O1970">
        <v>86</v>
      </c>
      <c r="P1970" t="s">
        <v>9168</v>
      </c>
    </row>
    <row r="1971" spans="1:16" x14ac:dyDescent="0.3">
      <c r="A1971" t="s">
        <v>9169</v>
      </c>
      <c r="B1971">
        <v>2023</v>
      </c>
      <c r="C1971" t="s">
        <v>188</v>
      </c>
      <c r="D1971" t="s">
        <v>5856</v>
      </c>
      <c r="E1971" t="s">
        <v>5804</v>
      </c>
      <c r="F1971" t="s">
        <v>43</v>
      </c>
      <c r="G1971">
        <v>41456</v>
      </c>
      <c r="H1971" t="s">
        <v>4180</v>
      </c>
      <c r="I1971">
        <v>8700000</v>
      </c>
      <c r="J1971" t="s">
        <v>8754</v>
      </c>
      <c r="K1971">
        <v>8400000</v>
      </c>
      <c r="L1971">
        <v>9000000</v>
      </c>
      <c r="M1971">
        <v>11</v>
      </c>
      <c r="N1971" t="s">
        <v>4552</v>
      </c>
      <c r="O1971">
        <v>91.7</v>
      </c>
      <c r="P1971" t="s">
        <v>9170</v>
      </c>
    </row>
    <row r="1972" spans="1:16" x14ac:dyDescent="0.3">
      <c r="A1972" t="s">
        <v>9171</v>
      </c>
      <c r="B1972">
        <v>2026</v>
      </c>
      <c r="C1972" t="s">
        <v>4184</v>
      </c>
      <c r="D1972" t="s">
        <v>4365</v>
      </c>
      <c r="E1972" t="s">
        <v>9172</v>
      </c>
      <c r="F1972" t="s">
        <v>4172</v>
      </c>
      <c r="G1972">
        <v>867</v>
      </c>
      <c r="H1972" t="s">
        <v>4180</v>
      </c>
      <c r="I1972">
        <v>9400000</v>
      </c>
      <c r="J1972" t="s">
        <v>8754</v>
      </c>
      <c r="K1972">
        <v>9100000</v>
      </c>
      <c r="L1972">
        <v>9700000</v>
      </c>
      <c r="M1972" t="s">
        <v>4175</v>
      </c>
      <c r="N1972" t="s">
        <v>4417</v>
      </c>
      <c r="O1972">
        <v>92.2</v>
      </c>
      <c r="P1972" t="s">
        <v>9173</v>
      </c>
    </row>
    <row r="1973" spans="1:16" x14ac:dyDescent="0.3">
      <c r="A1973" t="s">
        <v>9174</v>
      </c>
      <c r="B1973">
        <v>2025</v>
      </c>
      <c r="C1973" t="s">
        <v>4641</v>
      </c>
      <c r="D1973" t="s">
        <v>5094</v>
      </c>
      <c r="E1973" t="s">
        <v>4401</v>
      </c>
      <c r="F1973" t="s">
        <v>4172</v>
      </c>
      <c r="G1973">
        <v>15060</v>
      </c>
      <c r="H1973" t="s">
        <v>4180</v>
      </c>
      <c r="I1973">
        <v>11900000</v>
      </c>
      <c r="J1973" t="s">
        <v>8754</v>
      </c>
      <c r="K1973">
        <v>11500000</v>
      </c>
      <c r="L1973">
        <v>12300000</v>
      </c>
      <c r="M1973">
        <v>12</v>
      </c>
      <c r="N1973" t="s">
        <v>4439</v>
      </c>
      <c r="O1973">
        <v>95</v>
      </c>
      <c r="P1973" t="s">
        <v>9175</v>
      </c>
    </row>
    <row r="1974" spans="1:16" x14ac:dyDescent="0.3">
      <c r="A1974" t="s">
        <v>9176</v>
      </c>
      <c r="B1974">
        <v>2021</v>
      </c>
      <c r="C1974" t="s">
        <v>182</v>
      </c>
      <c r="D1974" t="s">
        <v>9177</v>
      </c>
      <c r="E1974" t="s">
        <v>9178</v>
      </c>
      <c r="F1974" t="s">
        <v>43</v>
      </c>
      <c r="G1974">
        <v>97871</v>
      </c>
      <c r="H1974" t="s">
        <v>4173</v>
      </c>
      <c r="I1974">
        <v>11400000</v>
      </c>
      <c r="J1974" t="s">
        <v>8754</v>
      </c>
      <c r="K1974">
        <v>11000000</v>
      </c>
      <c r="L1974">
        <v>11900000</v>
      </c>
      <c r="M1974">
        <v>10</v>
      </c>
      <c r="N1974" t="s">
        <v>4417</v>
      </c>
      <c r="O1974">
        <v>78.7</v>
      </c>
      <c r="P1974" t="s">
        <v>9179</v>
      </c>
    </row>
    <row r="1975" spans="1:16" x14ac:dyDescent="0.3">
      <c r="A1975" t="s">
        <v>9180</v>
      </c>
      <c r="B1975">
        <v>2019</v>
      </c>
      <c r="C1975" t="s">
        <v>188</v>
      </c>
      <c r="D1975" t="s">
        <v>4594</v>
      </c>
      <c r="E1975" t="s">
        <v>6129</v>
      </c>
      <c r="F1975" t="s">
        <v>161</v>
      </c>
      <c r="G1975">
        <v>85000</v>
      </c>
      <c r="H1975" t="s">
        <v>4173</v>
      </c>
      <c r="I1975">
        <v>6820000</v>
      </c>
      <c r="J1975" t="s">
        <v>8754</v>
      </c>
      <c r="K1975">
        <v>6570000</v>
      </c>
      <c r="L1975">
        <v>7070000</v>
      </c>
      <c r="M1975">
        <v>12</v>
      </c>
      <c r="N1975" t="s">
        <v>4425</v>
      </c>
      <c r="O1975">
        <v>95</v>
      </c>
      <c r="P1975" t="s">
        <v>9181</v>
      </c>
    </row>
    <row r="1976" spans="1:16" x14ac:dyDescent="0.3">
      <c r="A1976" t="s">
        <v>9182</v>
      </c>
      <c r="B1976">
        <v>2022</v>
      </c>
      <c r="C1976" t="s">
        <v>24</v>
      </c>
      <c r="D1976" t="s">
        <v>4190</v>
      </c>
      <c r="E1976" t="s">
        <v>4191</v>
      </c>
      <c r="F1976" t="s">
        <v>4539</v>
      </c>
      <c r="G1976">
        <v>62000</v>
      </c>
      <c r="H1976" t="s">
        <v>4180</v>
      </c>
      <c r="I1976">
        <v>11900000</v>
      </c>
      <c r="J1976" t="s">
        <v>8754</v>
      </c>
      <c r="K1976">
        <v>11500000</v>
      </c>
      <c r="L1976">
        <v>12400000</v>
      </c>
      <c r="M1976">
        <v>19</v>
      </c>
      <c r="N1976" t="s">
        <v>4187</v>
      </c>
      <c r="O1976">
        <v>48</v>
      </c>
      <c r="P1976" t="s">
        <v>9183</v>
      </c>
    </row>
    <row r="1977" spans="1:16" x14ac:dyDescent="0.3">
      <c r="A1977" t="s">
        <v>5930</v>
      </c>
      <c r="B1977">
        <v>2022</v>
      </c>
      <c r="C1977" t="s">
        <v>24</v>
      </c>
      <c r="D1977" t="s">
        <v>5931</v>
      </c>
      <c r="E1977" t="s">
        <v>5932</v>
      </c>
      <c r="F1977" t="s">
        <v>43</v>
      </c>
      <c r="G1977">
        <v>100536</v>
      </c>
      <c r="H1977" t="s">
        <v>4180</v>
      </c>
      <c r="I1977">
        <v>16400000</v>
      </c>
      <c r="J1977" t="s">
        <v>8754</v>
      </c>
      <c r="K1977">
        <v>15900000</v>
      </c>
      <c r="L1977">
        <v>17000000</v>
      </c>
      <c r="M1977">
        <v>3</v>
      </c>
      <c r="N1977" t="s">
        <v>4347</v>
      </c>
      <c r="O1977">
        <v>67.599999999999994</v>
      </c>
      <c r="P1977" t="s">
        <v>9184</v>
      </c>
    </row>
    <row r="1978" spans="1:16" x14ac:dyDescent="0.3">
      <c r="A1978" t="s">
        <v>9831</v>
      </c>
      <c r="B1978">
        <v>2021</v>
      </c>
      <c r="C1978" t="s">
        <v>62</v>
      </c>
      <c r="D1978" t="s">
        <v>4355</v>
      </c>
      <c r="E1978" t="s">
        <v>8911</v>
      </c>
      <c r="F1978" t="s">
        <v>43</v>
      </c>
      <c r="G1978">
        <v>50000</v>
      </c>
      <c r="H1978" t="s">
        <v>4180</v>
      </c>
      <c r="I1978">
        <v>11500000</v>
      </c>
      <c r="J1978" t="s">
        <v>8754</v>
      </c>
      <c r="K1978">
        <v>11100000</v>
      </c>
      <c r="L1978">
        <v>11900000</v>
      </c>
      <c r="M1978">
        <v>3</v>
      </c>
      <c r="N1978" t="s">
        <v>4260</v>
      </c>
      <c r="O1978">
        <v>64.5</v>
      </c>
      <c r="P1978" t="s">
        <v>9832</v>
      </c>
    </row>
    <row r="1979" spans="1:16" x14ac:dyDescent="0.3">
      <c r="A1979" t="s">
        <v>4025</v>
      </c>
      <c r="B1979">
        <v>2024</v>
      </c>
      <c r="C1979" t="s">
        <v>62</v>
      </c>
      <c r="D1979">
        <v>3008</v>
      </c>
      <c r="E1979" t="s">
        <v>4259</v>
      </c>
      <c r="F1979" t="s">
        <v>43</v>
      </c>
      <c r="G1979">
        <v>6500</v>
      </c>
      <c r="H1979" t="s">
        <v>4180</v>
      </c>
      <c r="I1979">
        <v>15500000</v>
      </c>
      <c r="J1979" t="s">
        <v>8754</v>
      </c>
      <c r="K1979">
        <v>15000000</v>
      </c>
      <c r="L1979">
        <v>16000000</v>
      </c>
      <c r="M1979">
        <v>17</v>
      </c>
      <c r="N1979" t="s">
        <v>4272</v>
      </c>
      <c r="O1979">
        <v>68.099999999999994</v>
      </c>
      <c r="P1979" t="s">
        <v>10147</v>
      </c>
    </row>
    <row r="1980" spans="1:16" x14ac:dyDescent="0.3">
      <c r="A1980" t="s">
        <v>10157</v>
      </c>
      <c r="B1980">
        <v>2019</v>
      </c>
      <c r="C1980" t="s">
        <v>188</v>
      </c>
      <c r="D1980" t="s">
        <v>4594</v>
      </c>
      <c r="E1980" t="s">
        <v>7766</v>
      </c>
      <c r="F1980" t="s">
        <v>161</v>
      </c>
      <c r="G1980">
        <v>81000</v>
      </c>
      <c r="H1980" t="s">
        <v>4180</v>
      </c>
      <c r="I1980">
        <v>6840000</v>
      </c>
      <c r="J1980" t="s">
        <v>8754</v>
      </c>
      <c r="K1980">
        <v>6600000</v>
      </c>
      <c r="L1980">
        <v>7070000</v>
      </c>
      <c r="M1980">
        <v>12</v>
      </c>
      <c r="N1980" t="s">
        <v>4425</v>
      </c>
      <c r="O1980">
        <v>95</v>
      </c>
      <c r="P1980" t="s">
        <v>10158</v>
      </c>
    </row>
    <row r="1981" spans="1:16" x14ac:dyDescent="0.3">
      <c r="A1981" t="s">
        <v>10159</v>
      </c>
      <c r="B1981">
        <v>2025</v>
      </c>
      <c r="C1981" t="s">
        <v>4184</v>
      </c>
      <c r="D1981" t="s">
        <v>4932</v>
      </c>
      <c r="E1981" t="s">
        <v>4933</v>
      </c>
      <c r="F1981" t="s">
        <v>4172</v>
      </c>
      <c r="G1981">
        <v>19000</v>
      </c>
      <c r="H1981" t="s">
        <v>4180</v>
      </c>
      <c r="I1981">
        <v>14000000</v>
      </c>
      <c r="J1981" t="s">
        <v>8754</v>
      </c>
      <c r="K1981">
        <v>13600000</v>
      </c>
      <c r="L1981">
        <v>14500000</v>
      </c>
      <c r="M1981" t="s">
        <v>4175</v>
      </c>
      <c r="N1981" t="s">
        <v>4275</v>
      </c>
      <c r="O1981">
        <v>87.6</v>
      </c>
      <c r="P1981" t="s">
        <v>10160</v>
      </c>
    </row>
    <row r="1982" spans="1:16" x14ac:dyDescent="0.3">
      <c r="A1982" t="s">
        <v>8768</v>
      </c>
      <c r="B1982">
        <v>2021</v>
      </c>
      <c r="C1982" t="s">
        <v>92</v>
      </c>
      <c r="D1982" t="s">
        <v>4910</v>
      </c>
      <c r="E1982" t="s">
        <v>4911</v>
      </c>
      <c r="F1982" t="s">
        <v>43</v>
      </c>
      <c r="G1982">
        <v>50000</v>
      </c>
      <c r="H1982" t="s">
        <v>4180</v>
      </c>
      <c r="I1982">
        <v>7560000</v>
      </c>
      <c r="J1982" t="s">
        <v>8769</v>
      </c>
      <c r="K1982">
        <v>7300000</v>
      </c>
      <c r="L1982">
        <v>7820000</v>
      </c>
      <c r="M1982">
        <v>8</v>
      </c>
      <c r="N1982" t="s">
        <v>4248</v>
      </c>
      <c r="O1982">
        <v>78.8</v>
      </c>
      <c r="P1982" t="s">
        <v>8770</v>
      </c>
    </row>
    <row r="1983" spans="1:16" x14ac:dyDescent="0.3">
      <c r="A1983" t="s">
        <v>8771</v>
      </c>
      <c r="B1983">
        <v>2021</v>
      </c>
      <c r="C1983" t="s">
        <v>92</v>
      </c>
      <c r="D1983" t="s">
        <v>8772</v>
      </c>
      <c r="E1983" t="s">
        <v>8773</v>
      </c>
      <c r="F1983" t="s">
        <v>173</v>
      </c>
      <c r="G1983">
        <v>95000</v>
      </c>
      <c r="H1983" t="s">
        <v>4180</v>
      </c>
      <c r="I1983">
        <v>6570000</v>
      </c>
      <c r="J1983" t="s">
        <v>8769</v>
      </c>
      <c r="K1983">
        <v>6320000</v>
      </c>
      <c r="L1983">
        <v>6820000</v>
      </c>
      <c r="M1983">
        <v>2</v>
      </c>
      <c r="N1983" t="s">
        <v>4275</v>
      </c>
      <c r="O1983">
        <v>71.599999999999994</v>
      </c>
      <c r="P1983" t="s">
        <v>8774</v>
      </c>
    </row>
    <row r="1984" spans="1:16" x14ac:dyDescent="0.3">
      <c r="A1984" t="s">
        <v>9185</v>
      </c>
      <c r="B1984">
        <v>2018</v>
      </c>
      <c r="C1984" t="s">
        <v>24</v>
      </c>
      <c r="D1984" t="s">
        <v>5247</v>
      </c>
      <c r="E1984" t="s">
        <v>5248</v>
      </c>
      <c r="F1984" t="s">
        <v>143</v>
      </c>
      <c r="G1984">
        <v>65200</v>
      </c>
      <c r="H1984" t="s">
        <v>4180</v>
      </c>
      <c r="I1984">
        <v>12700000</v>
      </c>
      <c r="J1984" t="s">
        <v>8769</v>
      </c>
      <c r="K1984">
        <v>12200000</v>
      </c>
      <c r="L1984">
        <v>13100000</v>
      </c>
      <c r="M1984">
        <v>14</v>
      </c>
      <c r="N1984" t="s">
        <v>4245</v>
      </c>
      <c r="O1984">
        <v>64.099999999999994</v>
      </c>
      <c r="P1984" t="s">
        <v>9186</v>
      </c>
    </row>
    <row r="1985" spans="1:16" x14ac:dyDescent="0.3">
      <c r="A1985" t="s">
        <v>9187</v>
      </c>
      <c r="B1985">
        <v>2018</v>
      </c>
      <c r="C1985" t="s">
        <v>250</v>
      </c>
      <c r="D1985" t="s">
        <v>6001</v>
      </c>
      <c r="E1985" t="s">
        <v>9188</v>
      </c>
      <c r="F1985" t="s">
        <v>43</v>
      </c>
      <c r="G1985">
        <v>101000</v>
      </c>
      <c r="H1985" t="s">
        <v>4180</v>
      </c>
      <c r="I1985">
        <v>15300000</v>
      </c>
      <c r="J1985" t="s">
        <v>8769</v>
      </c>
      <c r="K1985">
        <v>14700000</v>
      </c>
      <c r="L1985">
        <v>15800000</v>
      </c>
      <c r="M1985">
        <v>8</v>
      </c>
      <c r="N1985" t="s">
        <v>4236</v>
      </c>
      <c r="O1985">
        <v>85.4</v>
      </c>
      <c r="P1985" t="s">
        <v>9189</v>
      </c>
    </row>
    <row r="1986" spans="1:16" x14ac:dyDescent="0.3">
      <c r="A1986" t="s">
        <v>9190</v>
      </c>
      <c r="B1986">
        <v>2023</v>
      </c>
      <c r="C1986" t="s">
        <v>199</v>
      </c>
      <c r="D1986" t="s">
        <v>5654</v>
      </c>
      <c r="E1986" t="s">
        <v>9191</v>
      </c>
      <c r="F1986" t="s">
        <v>43</v>
      </c>
      <c r="G1986">
        <v>52000</v>
      </c>
      <c r="H1986" t="s">
        <v>4180</v>
      </c>
      <c r="I1986">
        <v>15500000</v>
      </c>
      <c r="J1986" t="s">
        <v>8769</v>
      </c>
      <c r="K1986">
        <v>14500000</v>
      </c>
      <c r="L1986">
        <v>16500000</v>
      </c>
      <c r="M1986" t="s">
        <v>4175</v>
      </c>
      <c r="N1986" t="s">
        <v>4290</v>
      </c>
      <c r="O1986">
        <v>62</v>
      </c>
      <c r="P1986" t="s">
        <v>9192</v>
      </c>
    </row>
    <row r="1987" spans="1:16" x14ac:dyDescent="0.3">
      <c r="A1987" t="s">
        <v>8709</v>
      </c>
      <c r="B1987">
        <v>2022</v>
      </c>
      <c r="C1987" t="s">
        <v>24</v>
      </c>
      <c r="D1987" t="s">
        <v>4369</v>
      </c>
      <c r="E1987" t="s">
        <v>8407</v>
      </c>
      <c r="F1987" t="s">
        <v>173</v>
      </c>
      <c r="G1987">
        <v>102853</v>
      </c>
      <c r="H1987" t="s">
        <v>4180</v>
      </c>
      <c r="I1987">
        <v>34700000</v>
      </c>
      <c r="J1987" t="s">
        <v>8769</v>
      </c>
      <c r="K1987">
        <v>33400000</v>
      </c>
      <c r="L1987">
        <v>36000000</v>
      </c>
      <c r="M1987">
        <v>9</v>
      </c>
      <c r="N1987" t="s">
        <v>6055</v>
      </c>
      <c r="O1987">
        <v>64.2</v>
      </c>
      <c r="P1987" t="s">
        <v>9193</v>
      </c>
    </row>
    <row r="1988" spans="1:16" x14ac:dyDescent="0.3">
      <c r="A1988" t="s">
        <v>9194</v>
      </c>
      <c r="B1988">
        <v>2021</v>
      </c>
      <c r="C1988" t="s">
        <v>137</v>
      </c>
      <c r="D1988" t="s">
        <v>4703</v>
      </c>
      <c r="E1988" t="s">
        <v>9195</v>
      </c>
      <c r="F1988" t="s">
        <v>43</v>
      </c>
      <c r="G1988">
        <v>57577</v>
      </c>
      <c r="H1988" t="s">
        <v>4180</v>
      </c>
      <c r="I1988">
        <v>8900000</v>
      </c>
      <c r="J1988" t="s">
        <v>8769</v>
      </c>
      <c r="K1988">
        <v>8500000</v>
      </c>
      <c r="L1988">
        <v>9200000</v>
      </c>
      <c r="M1988">
        <v>16</v>
      </c>
      <c r="N1988" t="s">
        <v>4649</v>
      </c>
      <c r="O1988">
        <v>95</v>
      </c>
      <c r="P1988" t="s">
        <v>9196</v>
      </c>
    </row>
    <row r="1989" spans="1:16" x14ac:dyDescent="0.3">
      <c r="A1989" t="s">
        <v>9197</v>
      </c>
      <c r="B1989">
        <v>2025</v>
      </c>
      <c r="C1989" t="s">
        <v>45</v>
      </c>
      <c r="D1989" t="s">
        <v>4886</v>
      </c>
      <c r="E1989" t="s">
        <v>9198</v>
      </c>
      <c r="F1989" t="s">
        <v>4172</v>
      </c>
      <c r="G1989">
        <v>12000</v>
      </c>
      <c r="H1989" t="s">
        <v>4180</v>
      </c>
      <c r="I1989">
        <v>16900000</v>
      </c>
      <c r="J1989" t="s">
        <v>8769</v>
      </c>
      <c r="K1989">
        <v>16300000</v>
      </c>
      <c r="L1989">
        <v>17500000</v>
      </c>
      <c r="M1989">
        <v>10</v>
      </c>
      <c r="N1989" t="s">
        <v>4248</v>
      </c>
      <c r="O1989">
        <v>83.6</v>
      </c>
      <c r="P1989" t="s">
        <v>9199</v>
      </c>
    </row>
    <row r="1990" spans="1:16" x14ac:dyDescent="0.3">
      <c r="A1990" t="s">
        <v>9200</v>
      </c>
      <c r="B1990">
        <v>2025</v>
      </c>
      <c r="C1990" t="s">
        <v>85</v>
      </c>
      <c r="D1990" t="s">
        <v>9201</v>
      </c>
      <c r="E1990" t="s">
        <v>9202</v>
      </c>
      <c r="F1990" t="s">
        <v>4172</v>
      </c>
      <c r="G1990">
        <v>5000</v>
      </c>
      <c r="H1990" t="s">
        <v>4180</v>
      </c>
      <c r="I1990">
        <v>15600000</v>
      </c>
      <c r="J1990" t="s">
        <v>8769</v>
      </c>
      <c r="K1990">
        <v>15100000</v>
      </c>
      <c r="L1990">
        <v>16200000</v>
      </c>
      <c r="M1990">
        <v>17</v>
      </c>
      <c r="N1990" t="s">
        <v>4275</v>
      </c>
      <c r="O1990">
        <v>86.9</v>
      </c>
      <c r="P1990" t="s">
        <v>9203</v>
      </c>
    </row>
    <row r="1991" spans="1:16" x14ac:dyDescent="0.3">
      <c r="A1991" t="s">
        <v>9204</v>
      </c>
      <c r="B1991">
        <v>2021</v>
      </c>
      <c r="C1991" t="s">
        <v>36</v>
      </c>
      <c r="D1991" t="s">
        <v>4775</v>
      </c>
      <c r="E1991" t="s">
        <v>4776</v>
      </c>
      <c r="F1991" t="s">
        <v>43</v>
      </c>
      <c r="G1991">
        <v>71000</v>
      </c>
      <c r="H1991" t="s">
        <v>4180</v>
      </c>
      <c r="I1991">
        <v>10600000</v>
      </c>
      <c r="J1991" t="s">
        <v>8769</v>
      </c>
      <c r="K1991">
        <v>10200000</v>
      </c>
      <c r="L1991">
        <v>11100000</v>
      </c>
      <c r="M1991">
        <v>29</v>
      </c>
      <c r="N1991" t="s">
        <v>4275</v>
      </c>
      <c r="O1991">
        <v>84.9</v>
      </c>
      <c r="P1991" t="s">
        <v>9205</v>
      </c>
    </row>
    <row r="1992" spans="1:16" x14ac:dyDescent="0.3">
      <c r="A1992" t="s">
        <v>5240</v>
      </c>
      <c r="B1992">
        <v>2023</v>
      </c>
      <c r="C1992" t="s">
        <v>230</v>
      </c>
      <c r="D1992" t="s">
        <v>4555</v>
      </c>
      <c r="E1992" t="s">
        <v>5241</v>
      </c>
      <c r="F1992" t="s">
        <v>43</v>
      </c>
      <c r="G1992">
        <v>26900</v>
      </c>
      <c r="H1992" t="s">
        <v>4180</v>
      </c>
      <c r="I1992">
        <v>12600000</v>
      </c>
      <c r="J1992" t="s">
        <v>8769</v>
      </c>
      <c r="K1992">
        <v>12100000</v>
      </c>
      <c r="L1992">
        <v>13100000</v>
      </c>
      <c r="M1992">
        <v>42</v>
      </c>
      <c r="N1992" t="s">
        <v>4219</v>
      </c>
      <c r="O1992">
        <v>66</v>
      </c>
      <c r="P1992" t="s">
        <v>9206</v>
      </c>
    </row>
    <row r="1993" spans="1:16" x14ac:dyDescent="0.3">
      <c r="A1993" t="s">
        <v>9207</v>
      </c>
      <c r="B1993">
        <v>2025</v>
      </c>
      <c r="C1993" t="s">
        <v>201</v>
      </c>
      <c r="D1993" t="s">
        <v>4669</v>
      </c>
      <c r="E1993" t="s">
        <v>4740</v>
      </c>
      <c r="F1993" t="s">
        <v>4172</v>
      </c>
      <c r="G1993">
        <v>25800</v>
      </c>
      <c r="H1993" t="s">
        <v>4180</v>
      </c>
      <c r="I1993">
        <v>13900000</v>
      </c>
      <c r="J1993" t="s">
        <v>8769</v>
      </c>
      <c r="K1993">
        <v>13400000</v>
      </c>
      <c r="L1993">
        <v>14400000</v>
      </c>
      <c r="M1993">
        <v>16</v>
      </c>
      <c r="N1993" t="s">
        <v>4439</v>
      </c>
      <c r="O1993">
        <v>82.6</v>
      </c>
      <c r="P1993" t="s">
        <v>9208</v>
      </c>
    </row>
    <row r="1994" spans="1:16" x14ac:dyDescent="0.3">
      <c r="A1994" t="s">
        <v>9209</v>
      </c>
      <c r="B1994">
        <v>2023</v>
      </c>
      <c r="C1994" t="s">
        <v>166</v>
      </c>
      <c r="D1994" t="s">
        <v>5005</v>
      </c>
      <c r="E1994" t="s">
        <v>5006</v>
      </c>
      <c r="F1994" t="s">
        <v>143</v>
      </c>
      <c r="G1994">
        <v>64500</v>
      </c>
      <c r="H1994" t="s">
        <v>4180</v>
      </c>
      <c r="I1994">
        <v>18000000</v>
      </c>
      <c r="J1994" t="s">
        <v>8769</v>
      </c>
      <c r="K1994">
        <v>17300000</v>
      </c>
      <c r="L1994">
        <v>18700000</v>
      </c>
      <c r="M1994">
        <v>10</v>
      </c>
      <c r="N1994" t="s">
        <v>4439</v>
      </c>
      <c r="O1994">
        <v>95</v>
      </c>
      <c r="P1994" t="s">
        <v>9210</v>
      </c>
    </row>
    <row r="1995" spans="1:16" x14ac:dyDescent="0.3">
      <c r="A1995" t="s">
        <v>9211</v>
      </c>
      <c r="B1995">
        <v>2022</v>
      </c>
      <c r="C1995" t="s">
        <v>166</v>
      </c>
      <c r="D1995" t="s">
        <v>5005</v>
      </c>
      <c r="E1995" t="s">
        <v>5006</v>
      </c>
      <c r="F1995" t="s">
        <v>43</v>
      </c>
      <c r="G1995">
        <v>37858</v>
      </c>
      <c r="H1995" t="s">
        <v>4173</v>
      </c>
      <c r="I1995">
        <v>18700000</v>
      </c>
      <c r="J1995" t="s">
        <v>8769</v>
      </c>
      <c r="K1995">
        <v>18100000</v>
      </c>
      <c r="L1995">
        <v>19400000</v>
      </c>
      <c r="M1995">
        <v>37</v>
      </c>
      <c r="N1995" t="s">
        <v>4439</v>
      </c>
      <c r="O1995">
        <v>95</v>
      </c>
      <c r="P1995" t="s">
        <v>9212</v>
      </c>
    </row>
    <row r="1996" spans="1:16" x14ac:dyDescent="0.3">
      <c r="A1996" t="s">
        <v>9213</v>
      </c>
      <c r="B1996">
        <v>2018</v>
      </c>
      <c r="C1996" t="s">
        <v>188</v>
      </c>
      <c r="D1996" t="s">
        <v>4844</v>
      </c>
      <c r="E1996" t="s">
        <v>4845</v>
      </c>
      <c r="F1996" t="s">
        <v>161</v>
      </c>
      <c r="G1996">
        <v>85722</v>
      </c>
      <c r="H1996" t="s">
        <v>4180</v>
      </c>
      <c r="I1996">
        <v>9400000</v>
      </c>
      <c r="J1996" t="s">
        <v>8769</v>
      </c>
      <c r="K1996">
        <v>9000000</v>
      </c>
      <c r="L1996">
        <v>9700000</v>
      </c>
      <c r="M1996">
        <v>12</v>
      </c>
      <c r="N1996" t="s">
        <v>4275</v>
      </c>
      <c r="O1996">
        <v>81.099999999999994</v>
      </c>
      <c r="P1996" t="s">
        <v>9214</v>
      </c>
    </row>
    <row r="1997" spans="1:16" x14ac:dyDescent="0.3">
      <c r="A1997" t="s">
        <v>9215</v>
      </c>
      <c r="B1997">
        <v>2022</v>
      </c>
      <c r="C1997" t="s">
        <v>4184</v>
      </c>
      <c r="D1997" t="s">
        <v>5169</v>
      </c>
      <c r="E1997" t="s">
        <v>5170</v>
      </c>
      <c r="F1997" t="s">
        <v>161</v>
      </c>
      <c r="G1997">
        <v>89458</v>
      </c>
      <c r="H1997" t="s">
        <v>4180</v>
      </c>
      <c r="I1997">
        <v>9800000</v>
      </c>
      <c r="J1997" t="s">
        <v>8769</v>
      </c>
      <c r="K1997">
        <v>9400000</v>
      </c>
      <c r="L1997">
        <v>10100000</v>
      </c>
      <c r="M1997">
        <v>6</v>
      </c>
      <c r="N1997" t="s">
        <v>4439</v>
      </c>
      <c r="O1997">
        <v>68.599999999999994</v>
      </c>
      <c r="P1997" t="s">
        <v>9216</v>
      </c>
    </row>
    <row r="1998" spans="1:16" x14ac:dyDescent="0.3">
      <c r="A1998" t="s">
        <v>9217</v>
      </c>
      <c r="B1998">
        <v>2024</v>
      </c>
      <c r="C1998" t="s">
        <v>24</v>
      </c>
      <c r="D1998" t="s">
        <v>4369</v>
      </c>
      <c r="E1998" t="s">
        <v>8407</v>
      </c>
      <c r="F1998" t="s">
        <v>94</v>
      </c>
      <c r="G1998">
        <v>9240</v>
      </c>
      <c r="H1998" t="s">
        <v>4180</v>
      </c>
      <c r="I1998">
        <v>44600000</v>
      </c>
      <c r="J1998" t="s">
        <v>8769</v>
      </c>
      <c r="K1998">
        <v>43000000</v>
      </c>
      <c r="L1998">
        <v>46100000</v>
      </c>
      <c r="M1998">
        <v>8</v>
      </c>
      <c r="N1998" t="s">
        <v>6087</v>
      </c>
      <c r="O1998">
        <v>68.2</v>
      </c>
      <c r="P1998" t="s">
        <v>9218</v>
      </c>
    </row>
    <row r="1999" spans="1:16" x14ac:dyDescent="0.3">
      <c r="A1999" t="s">
        <v>8726</v>
      </c>
      <c r="B1999">
        <v>2025</v>
      </c>
      <c r="C1999" t="s">
        <v>4184</v>
      </c>
      <c r="D1999" t="s">
        <v>4365</v>
      </c>
      <c r="E1999" t="s">
        <v>4366</v>
      </c>
      <c r="F1999" t="s">
        <v>43</v>
      </c>
      <c r="G1999">
        <v>9240</v>
      </c>
      <c r="H1999" t="s">
        <v>4180</v>
      </c>
      <c r="I1999">
        <v>9800000</v>
      </c>
      <c r="J1999" t="s">
        <v>8769</v>
      </c>
      <c r="K1999">
        <v>9600000</v>
      </c>
      <c r="L1999">
        <v>10100000</v>
      </c>
      <c r="M1999">
        <v>13</v>
      </c>
      <c r="N1999" t="s">
        <v>4552</v>
      </c>
      <c r="O1999">
        <v>95</v>
      </c>
      <c r="P1999" t="s">
        <v>9219</v>
      </c>
    </row>
    <row r="2000" spans="1:16" x14ac:dyDescent="0.3">
      <c r="A2000" t="s">
        <v>9220</v>
      </c>
      <c r="B2000">
        <v>2025</v>
      </c>
      <c r="C2000" t="s">
        <v>4184</v>
      </c>
      <c r="D2000" t="s">
        <v>5940</v>
      </c>
      <c r="E2000" t="s">
        <v>7203</v>
      </c>
      <c r="F2000" t="s">
        <v>4172</v>
      </c>
      <c r="G2000">
        <v>10000</v>
      </c>
      <c r="H2000" t="s">
        <v>4180</v>
      </c>
      <c r="I2000">
        <v>17900000</v>
      </c>
      <c r="J2000" t="s">
        <v>8769</v>
      </c>
      <c r="K2000">
        <v>17300000</v>
      </c>
      <c r="L2000">
        <v>18500000</v>
      </c>
      <c r="M2000">
        <v>2</v>
      </c>
      <c r="N2000" t="s">
        <v>4290</v>
      </c>
      <c r="O2000">
        <v>83.3</v>
      </c>
      <c r="P2000" t="s">
        <v>9221</v>
      </c>
    </row>
    <row r="2001" spans="1:16" x14ac:dyDescent="0.3">
      <c r="A2001" t="s">
        <v>9222</v>
      </c>
      <c r="B2001">
        <v>2019</v>
      </c>
      <c r="C2001" t="s">
        <v>24</v>
      </c>
      <c r="D2001" t="s">
        <v>4572</v>
      </c>
      <c r="E2001" t="s">
        <v>9223</v>
      </c>
      <c r="F2001" t="s">
        <v>43</v>
      </c>
      <c r="G2001">
        <v>90300</v>
      </c>
      <c r="H2001" t="s">
        <v>4180</v>
      </c>
      <c r="I2001">
        <v>15700000</v>
      </c>
      <c r="J2001" t="s">
        <v>8769</v>
      </c>
      <c r="K2001">
        <v>14800000</v>
      </c>
      <c r="L2001">
        <v>16600000</v>
      </c>
      <c r="M2001">
        <v>2</v>
      </c>
      <c r="N2001" t="s">
        <v>4272</v>
      </c>
      <c r="O2001">
        <v>86.9</v>
      </c>
      <c r="P2001" t="s">
        <v>9224</v>
      </c>
    </row>
    <row r="2002" spans="1:16" x14ac:dyDescent="0.3">
      <c r="A2002" t="s">
        <v>9225</v>
      </c>
      <c r="B2002">
        <v>2022</v>
      </c>
      <c r="C2002" t="s">
        <v>6125</v>
      </c>
      <c r="D2002" t="s">
        <v>6126</v>
      </c>
      <c r="E2002" t="s">
        <v>9226</v>
      </c>
      <c r="F2002" t="s">
        <v>43</v>
      </c>
      <c r="G2002">
        <v>87128</v>
      </c>
      <c r="H2002" t="s">
        <v>4180</v>
      </c>
      <c r="I2002">
        <v>10600000</v>
      </c>
      <c r="J2002" t="s">
        <v>8769</v>
      </c>
      <c r="K2002">
        <v>10000000</v>
      </c>
      <c r="L2002">
        <v>11100000</v>
      </c>
      <c r="M2002">
        <v>40</v>
      </c>
      <c r="N2002" t="s">
        <v>4382</v>
      </c>
      <c r="O2002">
        <v>69.599999999999994</v>
      </c>
      <c r="P2002" t="s">
        <v>9227</v>
      </c>
    </row>
    <row r="2003" spans="1:16" x14ac:dyDescent="0.3">
      <c r="A2003" t="s">
        <v>9228</v>
      </c>
      <c r="B2003">
        <v>2022</v>
      </c>
      <c r="C2003" t="s">
        <v>108</v>
      </c>
      <c r="D2003" t="s">
        <v>5808</v>
      </c>
      <c r="E2003" t="s">
        <v>5196</v>
      </c>
      <c r="F2003" t="s">
        <v>43</v>
      </c>
      <c r="G2003">
        <v>14000</v>
      </c>
      <c r="H2003" t="s">
        <v>4173</v>
      </c>
      <c r="I2003">
        <v>8600000</v>
      </c>
      <c r="J2003" t="s">
        <v>8769</v>
      </c>
      <c r="K2003">
        <v>8300000</v>
      </c>
      <c r="L2003">
        <v>8900000</v>
      </c>
      <c r="M2003">
        <v>9</v>
      </c>
      <c r="N2003" t="s">
        <v>4439</v>
      </c>
      <c r="O2003">
        <v>76.900000000000006</v>
      </c>
      <c r="P2003" t="s">
        <v>9229</v>
      </c>
    </row>
    <row r="2004" spans="1:16" x14ac:dyDescent="0.3">
      <c r="A2004" t="s">
        <v>8636</v>
      </c>
      <c r="B2004">
        <v>2017</v>
      </c>
      <c r="C2004" t="s">
        <v>5327</v>
      </c>
      <c r="D2004" t="s">
        <v>8363</v>
      </c>
      <c r="E2004" t="s">
        <v>8364</v>
      </c>
      <c r="F2004" t="s">
        <v>43</v>
      </c>
      <c r="G2004">
        <v>55000</v>
      </c>
      <c r="H2004" t="s">
        <v>4180</v>
      </c>
      <c r="I2004">
        <v>5460000</v>
      </c>
      <c r="J2004" t="s">
        <v>8769</v>
      </c>
      <c r="K2004">
        <v>5270000</v>
      </c>
      <c r="L2004">
        <v>5640000</v>
      </c>
      <c r="M2004">
        <v>6</v>
      </c>
      <c r="N2004" t="s">
        <v>6073</v>
      </c>
      <c r="O2004">
        <v>85.7</v>
      </c>
      <c r="P2004" t="s">
        <v>9230</v>
      </c>
    </row>
    <row r="2005" spans="1:16" x14ac:dyDescent="0.3">
      <c r="A2005" t="s">
        <v>84</v>
      </c>
      <c r="B2005">
        <v>2023</v>
      </c>
      <c r="C2005" t="s">
        <v>85</v>
      </c>
      <c r="D2005" t="s">
        <v>4221</v>
      </c>
      <c r="E2005" t="s">
        <v>4222</v>
      </c>
      <c r="F2005" t="s">
        <v>143</v>
      </c>
      <c r="G2005">
        <v>30000</v>
      </c>
      <c r="H2005" t="s">
        <v>4180</v>
      </c>
      <c r="I2005">
        <v>28200000</v>
      </c>
      <c r="J2005" t="s">
        <v>8769</v>
      </c>
      <c r="K2005">
        <v>26900000</v>
      </c>
      <c r="L2005">
        <v>29500000</v>
      </c>
      <c r="M2005">
        <v>8</v>
      </c>
      <c r="N2005" t="s">
        <v>4627</v>
      </c>
      <c r="O2005">
        <v>66.2</v>
      </c>
      <c r="P2005" t="s">
        <v>9231</v>
      </c>
    </row>
    <row r="2006" spans="1:16" x14ac:dyDescent="0.3">
      <c r="A2006" t="s">
        <v>265</v>
      </c>
      <c r="B2006">
        <v>2020</v>
      </c>
      <c r="C2006" t="s">
        <v>62</v>
      </c>
      <c r="D2006">
        <v>3008</v>
      </c>
      <c r="E2006" t="s">
        <v>5722</v>
      </c>
      <c r="F2006" t="s">
        <v>43</v>
      </c>
      <c r="G2006">
        <v>30000</v>
      </c>
      <c r="H2006" t="s">
        <v>4180</v>
      </c>
      <c r="I2006">
        <v>14700000</v>
      </c>
      <c r="J2006" t="s">
        <v>8769</v>
      </c>
      <c r="K2006">
        <v>14200000</v>
      </c>
      <c r="L2006">
        <v>15200000</v>
      </c>
      <c r="M2006">
        <v>10</v>
      </c>
      <c r="N2006" t="s">
        <v>4187</v>
      </c>
      <c r="O2006">
        <v>77.400000000000006</v>
      </c>
      <c r="P2006" t="s">
        <v>9232</v>
      </c>
    </row>
    <row r="2007" spans="1:16" x14ac:dyDescent="0.3">
      <c r="A2007" t="s">
        <v>5630</v>
      </c>
      <c r="B2007">
        <v>2018</v>
      </c>
      <c r="C2007" t="s">
        <v>154</v>
      </c>
      <c r="D2007" t="s">
        <v>6254</v>
      </c>
      <c r="E2007" t="s">
        <v>6255</v>
      </c>
      <c r="F2007" t="s">
        <v>161</v>
      </c>
      <c r="G2007">
        <v>102000</v>
      </c>
      <c r="H2007" t="s">
        <v>4180</v>
      </c>
      <c r="I2007">
        <v>9600000</v>
      </c>
      <c r="J2007" t="s">
        <v>8769</v>
      </c>
      <c r="K2007">
        <v>9100000</v>
      </c>
      <c r="L2007">
        <v>10100000</v>
      </c>
      <c r="M2007">
        <v>8</v>
      </c>
      <c r="N2007" t="s">
        <v>4260</v>
      </c>
      <c r="O2007">
        <v>65.400000000000006</v>
      </c>
      <c r="P2007" t="s">
        <v>9233</v>
      </c>
    </row>
    <row r="2008" spans="1:16" x14ac:dyDescent="0.3">
      <c r="A2008" t="s">
        <v>4172</v>
      </c>
      <c r="B2008">
        <v>2026</v>
      </c>
      <c r="C2008" t="s">
        <v>4269</v>
      </c>
      <c r="D2008" t="s">
        <v>9234</v>
      </c>
      <c r="E2008" t="s">
        <v>9235</v>
      </c>
      <c r="F2008" t="s">
        <v>4172</v>
      </c>
      <c r="G2008">
        <v>1000</v>
      </c>
      <c r="H2008" t="s">
        <v>4180</v>
      </c>
      <c r="I2008">
        <v>15500000</v>
      </c>
      <c r="J2008" t="s">
        <v>8769</v>
      </c>
      <c r="K2008">
        <v>14900000</v>
      </c>
      <c r="L2008">
        <v>16000000</v>
      </c>
      <c r="M2008" t="s">
        <v>4175</v>
      </c>
      <c r="N2008" t="s">
        <v>4425</v>
      </c>
      <c r="O2008">
        <v>91.2</v>
      </c>
      <c r="P2008" t="s">
        <v>9236</v>
      </c>
    </row>
    <row r="2009" spans="1:16" x14ac:dyDescent="0.3">
      <c r="A2009" t="s">
        <v>9237</v>
      </c>
      <c r="B2009">
        <v>2021</v>
      </c>
      <c r="C2009" t="s">
        <v>191</v>
      </c>
      <c r="D2009" t="s">
        <v>5698</v>
      </c>
      <c r="E2009" t="s">
        <v>5699</v>
      </c>
      <c r="F2009" t="s">
        <v>143</v>
      </c>
      <c r="G2009">
        <v>76943</v>
      </c>
      <c r="H2009" t="s">
        <v>4180</v>
      </c>
      <c r="I2009">
        <v>13500000</v>
      </c>
      <c r="J2009" t="s">
        <v>8769</v>
      </c>
      <c r="K2009">
        <v>13000000</v>
      </c>
      <c r="L2009">
        <v>13900000</v>
      </c>
      <c r="M2009">
        <v>10</v>
      </c>
      <c r="N2009" t="s">
        <v>4245</v>
      </c>
      <c r="O2009">
        <v>71.099999999999994</v>
      </c>
      <c r="P2009" t="s">
        <v>9238</v>
      </c>
    </row>
    <row r="2010" spans="1:16" x14ac:dyDescent="0.3">
      <c r="A2010" t="s">
        <v>8725</v>
      </c>
      <c r="B2010">
        <v>2018</v>
      </c>
      <c r="C2010" t="s">
        <v>191</v>
      </c>
      <c r="D2010" t="s">
        <v>9239</v>
      </c>
      <c r="E2010" t="s">
        <v>9240</v>
      </c>
      <c r="F2010" t="s">
        <v>143</v>
      </c>
      <c r="G2010">
        <v>103000</v>
      </c>
      <c r="H2010" t="s">
        <v>4180</v>
      </c>
      <c r="I2010">
        <v>12700000</v>
      </c>
      <c r="J2010" t="s">
        <v>8769</v>
      </c>
      <c r="K2010">
        <v>12200000</v>
      </c>
      <c r="L2010">
        <v>13100000</v>
      </c>
      <c r="M2010">
        <v>2</v>
      </c>
      <c r="N2010" t="s">
        <v>4347</v>
      </c>
      <c r="O2010">
        <v>90.8</v>
      </c>
      <c r="P2010" t="s">
        <v>9241</v>
      </c>
    </row>
    <row r="2011" spans="1:16" x14ac:dyDescent="0.3">
      <c r="A2011" t="s">
        <v>5600</v>
      </c>
      <c r="B2011">
        <v>2024</v>
      </c>
      <c r="C2011" t="s">
        <v>131</v>
      </c>
      <c r="D2011" t="s">
        <v>4994</v>
      </c>
      <c r="E2011" t="s">
        <v>8929</v>
      </c>
      <c r="F2011" t="s">
        <v>161</v>
      </c>
      <c r="G2011">
        <v>76000</v>
      </c>
      <c r="H2011" t="s">
        <v>4180</v>
      </c>
      <c r="I2011">
        <v>20900000</v>
      </c>
      <c r="J2011" t="s">
        <v>8769</v>
      </c>
      <c r="K2011">
        <v>20100000</v>
      </c>
      <c r="L2011">
        <v>21700000</v>
      </c>
      <c r="M2011">
        <v>10</v>
      </c>
      <c r="N2011" t="s">
        <v>5157</v>
      </c>
      <c r="O2011">
        <v>86.2</v>
      </c>
      <c r="P2011" t="s">
        <v>9242</v>
      </c>
    </row>
    <row r="2012" spans="1:16" x14ac:dyDescent="0.3">
      <c r="A2012" t="s">
        <v>5600</v>
      </c>
      <c r="B2012">
        <v>2024</v>
      </c>
      <c r="C2012" t="s">
        <v>131</v>
      </c>
      <c r="D2012" t="s">
        <v>4994</v>
      </c>
      <c r="E2012" t="s">
        <v>7634</v>
      </c>
      <c r="F2012" t="s">
        <v>161</v>
      </c>
      <c r="G2012">
        <v>76000</v>
      </c>
      <c r="H2012" t="s">
        <v>4180</v>
      </c>
      <c r="I2012">
        <v>25300000</v>
      </c>
      <c r="J2012" t="s">
        <v>8769</v>
      </c>
      <c r="K2012">
        <v>23500000</v>
      </c>
      <c r="L2012">
        <v>27000000</v>
      </c>
      <c r="M2012">
        <v>3</v>
      </c>
      <c r="N2012" t="s">
        <v>5751</v>
      </c>
      <c r="O2012">
        <v>90.4</v>
      </c>
      <c r="P2012" t="s">
        <v>9243</v>
      </c>
    </row>
    <row r="2013" spans="1:16" x14ac:dyDescent="0.3">
      <c r="A2013" t="s">
        <v>3829</v>
      </c>
      <c r="B2013">
        <v>2019</v>
      </c>
      <c r="C2013" t="s">
        <v>137</v>
      </c>
      <c r="D2013" t="s">
        <v>5767</v>
      </c>
      <c r="E2013" t="s">
        <v>8063</v>
      </c>
      <c r="F2013" t="s">
        <v>161</v>
      </c>
      <c r="G2013">
        <v>92321</v>
      </c>
      <c r="H2013" t="s">
        <v>4180</v>
      </c>
      <c r="I2013">
        <v>11300000</v>
      </c>
      <c r="J2013" t="s">
        <v>8769</v>
      </c>
      <c r="K2013">
        <v>10800000</v>
      </c>
      <c r="L2013">
        <v>11700000</v>
      </c>
      <c r="M2013">
        <v>25</v>
      </c>
      <c r="N2013" t="s">
        <v>4245</v>
      </c>
      <c r="O2013">
        <v>94.2</v>
      </c>
      <c r="P2013" t="s">
        <v>9244</v>
      </c>
    </row>
    <row r="2014" spans="1:16" x14ac:dyDescent="0.3">
      <c r="A2014" t="s">
        <v>9245</v>
      </c>
      <c r="B2014">
        <v>2022</v>
      </c>
      <c r="C2014" t="s">
        <v>89</v>
      </c>
      <c r="D2014" t="s">
        <v>4380</v>
      </c>
      <c r="E2014" t="s">
        <v>5009</v>
      </c>
      <c r="F2014" t="s">
        <v>60</v>
      </c>
      <c r="G2014">
        <v>57144</v>
      </c>
      <c r="H2014" t="s">
        <v>4180</v>
      </c>
      <c r="I2014">
        <v>7030000</v>
      </c>
      <c r="J2014" t="s">
        <v>8769</v>
      </c>
      <c r="K2014">
        <v>6780000</v>
      </c>
      <c r="L2014">
        <v>7280000</v>
      </c>
      <c r="M2014">
        <v>50</v>
      </c>
      <c r="N2014" t="s">
        <v>4583</v>
      </c>
      <c r="O2014">
        <v>83.8</v>
      </c>
      <c r="P2014" t="s">
        <v>9246</v>
      </c>
    </row>
    <row r="2015" spans="1:16" x14ac:dyDescent="0.3">
      <c r="A2015" t="s">
        <v>9247</v>
      </c>
      <c r="B2015">
        <v>2022</v>
      </c>
      <c r="C2015" t="s">
        <v>36</v>
      </c>
      <c r="D2015" t="s">
        <v>4427</v>
      </c>
      <c r="E2015" t="s">
        <v>4507</v>
      </c>
      <c r="F2015" t="s">
        <v>60</v>
      </c>
      <c r="G2015">
        <v>51863</v>
      </c>
      <c r="H2015" t="s">
        <v>4173</v>
      </c>
      <c r="I2015">
        <v>7310000</v>
      </c>
      <c r="J2015" t="s">
        <v>8769</v>
      </c>
      <c r="K2015">
        <v>7050000</v>
      </c>
      <c r="L2015">
        <v>7570000</v>
      </c>
      <c r="M2015">
        <v>66</v>
      </c>
      <c r="N2015" t="s">
        <v>4417</v>
      </c>
      <c r="O2015">
        <v>81.3</v>
      </c>
      <c r="P2015" t="s">
        <v>9248</v>
      </c>
    </row>
    <row r="2016" spans="1:16" x14ac:dyDescent="0.3">
      <c r="A2016" t="s">
        <v>9249</v>
      </c>
      <c r="B2016">
        <v>2021</v>
      </c>
      <c r="C2016" t="s">
        <v>4184</v>
      </c>
      <c r="D2016" t="s">
        <v>4952</v>
      </c>
      <c r="E2016" t="s">
        <v>5232</v>
      </c>
      <c r="F2016" t="s">
        <v>143</v>
      </c>
      <c r="G2016">
        <v>69130</v>
      </c>
      <c r="H2016" t="s">
        <v>4180</v>
      </c>
      <c r="I2016">
        <v>12700000</v>
      </c>
      <c r="J2016" t="s">
        <v>8769</v>
      </c>
      <c r="K2016">
        <v>12200000</v>
      </c>
      <c r="L2016">
        <v>13100000</v>
      </c>
      <c r="M2016">
        <v>36</v>
      </c>
      <c r="N2016" t="s">
        <v>4583</v>
      </c>
      <c r="O2016">
        <v>79.900000000000006</v>
      </c>
      <c r="P2016" t="s">
        <v>9250</v>
      </c>
    </row>
    <row r="2017" spans="1:16" x14ac:dyDescent="0.3">
      <c r="A2017" t="s">
        <v>9251</v>
      </c>
      <c r="B2017">
        <v>2022</v>
      </c>
      <c r="C2017" t="s">
        <v>24</v>
      </c>
      <c r="D2017" t="s">
        <v>4999</v>
      </c>
      <c r="E2017" t="s">
        <v>5000</v>
      </c>
      <c r="F2017" t="s">
        <v>173</v>
      </c>
      <c r="G2017">
        <v>44000</v>
      </c>
      <c r="H2017" t="s">
        <v>4173</v>
      </c>
      <c r="I2017">
        <v>22100000</v>
      </c>
      <c r="J2017" t="s">
        <v>8769</v>
      </c>
      <c r="K2017">
        <v>21300000</v>
      </c>
      <c r="L2017">
        <v>22800000</v>
      </c>
      <c r="M2017">
        <v>3</v>
      </c>
      <c r="N2017" t="s">
        <v>4965</v>
      </c>
      <c r="O2017">
        <v>70.900000000000006</v>
      </c>
      <c r="P2017" t="s">
        <v>9252</v>
      </c>
    </row>
    <row r="2018" spans="1:16" x14ac:dyDescent="0.3">
      <c r="A2018" t="s">
        <v>9253</v>
      </c>
      <c r="B2018">
        <v>2023</v>
      </c>
      <c r="C2018" t="s">
        <v>137</v>
      </c>
      <c r="D2018" t="s">
        <v>4749</v>
      </c>
      <c r="E2018" t="s">
        <v>4925</v>
      </c>
      <c r="F2018" t="s">
        <v>173</v>
      </c>
      <c r="G2018">
        <v>28000</v>
      </c>
      <c r="H2018" t="s">
        <v>4180</v>
      </c>
      <c r="I2018">
        <v>13200000</v>
      </c>
      <c r="J2018" t="s">
        <v>8769</v>
      </c>
      <c r="K2018">
        <v>12800000</v>
      </c>
      <c r="L2018">
        <v>13700000</v>
      </c>
      <c r="M2018">
        <v>32</v>
      </c>
      <c r="N2018" t="s">
        <v>4382</v>
      </c>
      <c r="O2018">
        <v>87.7</v>
      </c>
      <c r="P2018" t="s">
        <v>9254</v>
      </c>
    </row>
    <row r="2019" spans="1:16" x14ac:dyDescent="0.3">
      <c r="A2019" t="s">
        <v>8635</v>
      </c>
      <c r="B2019">
        <v>2022</v>
      </c>
      <c r="C2019" t="s">
        <v>137</v>
      </c>
      <c r="D2019" t="s">
        <v>5109</v>
      </c>
      <c r="E2019" t="s">
        <v>6918</v>
      </c>
      <c r="F2019" t="s">
        <v>60</v>
      </c>
      <c r="G2019">
        <v>41227</v>
      </c>
      <c r="H2019" t="s">
        <v>4180</v>
      </c>
      <c r="I2019">
        <v>15300000</v>
      </c>
      <c r="J2019" t="s">
        <v>8769</v>
      </c>
      <c r="K2019">
        <v>14700000</v>
      </c>
      <c r="L2019">
        <v>15800000</v>
      </c>
      <c r="M2019">
        <v>23</v>
      </c>
      <c r="N2019" t="s">
        <v>4263</v>
      </c>
      <c r="O2019">
        <v>82.3</v>
      </c>
      <c r="P2019" t="s">
        <v>9255</v>
      </c>
    </row>
    <row r="2020" spans="1:16" x14ac:dyDescent="0.3">
      <c r="A2020" t="s">
        <v>9256</v>
      </c>
      <c r="B2020">
        <v>2020</v>
      </c>
      <c r="C2020" t="s">
        <v>4184</v>
      </c>
      <c r="D2020" t="s">
        <v>6115</v>
      </c>
      <c r="E2020" t="s">
        <v>6116</v>
      </c>
      <c r="F2020" t="s">
        <v>173</v>
      </c>
      <c r="G2020">
        <v>73984</v>
      </c>
      <c r="H2020" t="s">
        <v>4180</v>
      </c>
      <c r="I2020">
        <v>9400000</v>
      </c>
      <c r="J2020" t="s">
        <v>8769</v>
      </c>
      <c r="K2020">
        <v>8900000</v>
      </c>
      <c r="L2020">
        <v>9900000</v>
      </c>
      <c r="M2020">
        <v>5</v>
      </c>
      <c r="N2020" t="s">
        <v>4417</v>
      </c>
      <c r="O2020">
        <v>95</v>
      </c>
      <c r="P2020" t="s">
        <v>9257</v>
      </c>
    </row>
    <row r="2021" spans="1:16" x14ac:dyDescent="0.3">
      <c r="A2021" t="s">
        <v>9258</v>
      </c>
      <c r="B2021">
        <v>2023</v>
      </c>
      <c r="C2021" t="s">
        <v>131</v>
      </c>
      <c r="D2021" t="s">
        <v>4994</v>
      </c>
      <c r="E2021" t="s">
        <v>7634</v>
      </c>
      <c r="F2021" t="s">
        <v>161</v>
      </c>
      <c r="G2021">
        <v>45000</v>
      </c>
      <c r="H2021" t="s">
        <v>4180</v>
      </c>
      <c r="I2021">
        <v>23100000</v>
      </c>
      <c r="J2021" t="s">
        <v>8769</v>
      </c>
      <c r="K2021">
        <v>22000000</v>
      </c>
      <c r="L2021">
        <v>24200000</v>
      </c>
      <c r="M2021">
        <v>2</v>
      </c>
      <c r="N2021" t="s">
        <v>4260</v>
      </c>
      <c r="O2021">
        <v>83.1</v>
      </c>
      <c r="P2021" t="s">
        <v>9259</v>
      </c>
    </row>
    <row r="2022" spans="1:16" x14ac:dyDescent="0.3">
      <c r="A2022" t="s">
        <v>9260</v>
      </c>
      <c r="B2022">
        <v>2024</v>
      </c>
      <c r="C2022" t="s">
        <v>24</v>
      </c>
      <c r="D2022" t="s">
        <v>4854</v>
      </c>
      <c r="E2022" t="s">
        <v>4308</v>
      </c>
      <c r="F2022" t="s">
        <v>173</v>
      </c>
      <c r="G2022">
        <v>27834</v>
      </c>
      <c r="H2022" t="s">
        <v>4180</v>
      </c>
      <c r="I2022">
        <v>15400000</v>
      </c>
      <c r="J2022" t="s">
        <v>8769</v>
      </c>
      <c r="K2022">
        <v>14800000</v>
      </c>
      <c r="L2022">
        <v>15900000</v>
      </c>
      <c r="M2022">
        <v>28</v>
      </c>
      <c r="N2022" t="s">
        <v>4382</v>
      </c>
      <c r="O2022">
        <v>75.8</v>
      </c>
      <c r="P2022" t="s">
        <v>9261</v>
      </c>
    </row>
    <row r="2023" spans="1:16" x14ac:dyDescent="0.3">
      <c r="A2023" t="s">
        <v>9262</v>
      </c>
      <c r="B2023">
        <v>2025</v>
      </c>
      <c r="C2023" t="s">
        <v>194</v>
      </c>
      <c r="D2023" t="s">
        <v>9263</v>
      </c>
      <c r="E2023" t="s">
        <v>9264</v>
      </c>
      <c r="F2023" t="s">
        <v>4172</v>
      </c>
      <c r="G2023">
        <v>59692</v>
      </c>
      <c r="H2023" t="s">
        <v>4173</v>
      </c>
      <c r="I2023">
        <v>72000000</v>
      </c>
      <c r="J2023" t="s">
        <v>8769</v>
      </c>
      <c r="K2023">
        <v>69000000</v>
      </c>
      <c r="L2023">
        <v>74000000</v>
      </c>
      <c r="M2023" t="s">
        <v>4175</v>
      </c>
      <c r="N2023" t="s">
        <v>6137</v>
      </c>
      <c r="O2023">
        <v>74.7</v>
      </c>
      <c r="P2023" t="s">
        <v>9265</v>
      </c>
    </row>
    <row r="2024" spans="1:16" x14ac:dyDescent="0.3">
      <c r="A2024" t="s">
        <v>4172</v>
      </c>
      <c r="B2024">
        <v>2016</v>
      </c>
      <c r="C2024" t="s">
        <v>194</v>
      </c>
      <c r="D2024">
        <v>2500</v>
      </c>
      <c r="E2024" t="s">
        <v>9266</v>
      </c>
      <c r="F2024" t="s">
        <v>4172</v>
      </c>
      <c r="G2024">
        <v>1000</v>
      </c>
      <c r="H2024" t="s">
        <v>4180</v>
      </c>
      <c r="I2024">
        <v>30800000</v>
      </c>
      <c r="J2024" t="s">
        <v>8769</v>
      </c>
      <c r="K2024">
        <v>29800000</v>
      </c>
      <c r="L2024">
        <v>31700000</v>
      </c>
      <c r="M2024" t="s">
        <v>4175</v>
      </c>
      <c r="N2024" t="s">
        <v>4219</v>
      </c>
      <c r="O2024">
        <v>72.099999999999994</v>
      </c>
      <c r="P2024" t="s">
        <v>9267</v>
      </c>
    </row>
    <row r="2025" spans="1:16" x14ac:dyDescent="0.3">
      <c r="A2025" t="s">
        <v>9268</v>
      </c>
      <c r="B2025">
        <v>2019</v>
      </c>
      <c r="C2025" t="s">
        <v>4184</v>
      </c>
      <c r="D2025" t="s">
        <v>4303</v>
      </c>
      <c r="E2025" t="s">
        <v>4992</v>
      </c>
      <c r="F2025" t="s">
        <v>94</v>
      </c>
      <c r="G2025">
        <v>107000</v>
      </c>
      <c r="H2025" t="s">
        <v>4180</v>
      </c>
      <c r="I2025">
        <v>13600000</v>
      </c>
      <c r="J2025" t="s">
        <v>8769</v>
      </c>
      <c r="K2025">
        <v>13100000</v>
      </c>
      <c r="L2025">
        <v>14100000</v>
      </c>
      <c r="M2025">
        <v>35</v>
      </c>
      <c r="N2025" t="s">
        <v>4275</v>
      </c>
      <c r="O2025">
        <v>90.4</v>
      </c>
      <c r="P2025" t="s">
        <v>9269</v>
      </c>
    </row>
    <row r="2026" spans="1:16" x14ac:dyDescent="0.3">
      <c r="A2026" t="s">
        <v>8667</v>
      </c>
      <c r="B2026">
        <v>2023</v>
      </c>
      <c r="C2026" t="s">
        <v>36</v>
      </c>
      <c r="D2026" t="s">
        <v>4427</v>
      </c>
      <c r="E2026" t="s">
        <v>4501</v>
      </c>
      <c r="F2026" t="s">
        <v>143</v>
      </c>
      <c r="G2026">
        <v>54200</v>
      </c>
      <c r="H2026" t="s">
        <v>4180</v>
      </c>
      <c r="I2026">
        <v>8300000</v>
      </c>
      <c r="J2026" t="s">
        <v>8769</v>
      </c>
      <c r="K2026">
        <v>7950000</v>
      </c>
      <c r="L2026">
        <v>8600000</v>
      </c>
      <c r="M2026">
        <v>25</v>
      </c>
      <c r="N2026" t="s">
        <v>4417</v>
      </c>
      <c r="O2026">
        <v>72.2</v>
      </c>
      <c r="P2026" t="s">
        <v>9270</v>
      </c>
    </row>
    <row r="2027" spans="1:16" x14ac:dyDescent="0.3">
      <c r="A2027" t="s">
        <v>8722</v>
      </c>
      <c r="B2027">
        <v>2022</v>
      </c>
      <c r="C2027" t="s">
        <v>36</v>
      </c>
      <c r="D2027" t="s">
        <v>5636</v>
      </c>
      <c r="E2027" t="s">
        <v>5637</v>
      </c>
      <c r="F2027" t="s">
        <v>143</v>
      </c>
      <c r="G2027">
        <v>94076</v>
      </c>
      <c r="H2027" t="s">
        <v>4180</v>
      </c>
      <c r="I2027">
        <v>7930000</v>
      </c>
      <c r="J2027" t="s">
        <v>8769</v>
      </c>
      <c r="K2027">
        <v>7630000</v>
      </c>
      <c r="L2027">
        <v>8200000</v>
      </c>
      <c r="M2027">
        <v>36</v>
      </c>
      <c r="N2027" t="s">
        <v>4176</v>
      </c>
      <c r="O2027">
        <v>66.099999999999994</v>
      </c>
      <c r="P2027" t="s">
        <v>9271</v>
      </c>
    </row>
    <row r="2028" spans="1:16" x14ac:dyDescent="0.3">
      <c r="A2028" t="s">
        <v>9272</v>
      </c>
      <c r="B2028">
        <v>2023</v>
      </c>
      <c r="C2028" t="s">
        <v>4184</v>
      </c>
      <c r="D2028" t="s">
        <v>4365</v>
      </c>
      <c r="E2028" t="s">
        <v>7970</v>
      </c>
      <c r="F2028" t="s">
        <v>161</v>
      </c>
      <c r="G2028">
        <v>45912</v>
      </c>
      <c r="H2028" t="s">
        <v>4180</v>
      </c>
      <c r="I2028">
        <v>8400000</v>
      </c>
      <c r="J2028" t="s">
        <v>8769</v>
      </c>
      <c r="K2028">
        <v>8100000</v>
      </c>
      <c r="L2028">
        <v>8700000</v>
      </c>
      <c r="M2028">
        <v>18</v>
      </c>
      <c r="N2028" t="s">
        <v>4649</v>
      </c>
      <c r="O2028">
        <v>93.4</v>
      </c>
      <c r="P2028" t="s">
        <v>9273</v>
      </c>
    </row>
    <row r="2029" spans="1:16" x14ac:dyDescent="0.3">
      <c r="A2029" t="s">
        <v>8724</v>
      </c>
      <c r="B2029">
        <v>2022</v>
      </c>
      <c r="C2029" t="s">
        <v>108</v>
      </c>
      <c r="D2029" t="s">
        <v>4477</v>
      </c>
      <c r="E2029" t="s">
        <v>5027</v>
      </c>
      <c r="F2029" t="s">
        <v>94</v>
      </c>
      <c r="G2029">
        <v>80170</v>
      </c>
      <c r="H2029" t="s">
        <v>4180</v>
      </c>
      <c r="I2029">
        <v>9400000</v>
      </c>
      <c r="J2029" t="s">
        <v>8769</v>
      </c>
      <c r="K2029">
        <v>9000000</v>
      </c>
      <c r="L2029">
        <v>9800000</v>
      </c>
      <c r="M2029">
        <v>9</v>
      </c>
      <c r="N2029" t="s">
        <v>4439</v>
      </c>
      <c r="O2029">
        <v>72.900000000000006</v>
      </c>
      <c r="P2029" t="s">
        <v>9274</v>
      </c>
    </row>
    <row r="2030" spans="1:16" x14ac:dyDescent="0.3">
      <c r="A2030" t="s">
        <v>9275</v>
      </c>
      <c r="B2030">
        <v>2024</v>
      </c>
      <c r="C2030" t="s">
        <v>24</v>
      </c>
      <c r="D2030" t="s">
        <v>4405</v>
      </c>
      <c r="E2030" t="s">
        <v>5791</v>
      </c>
      <c r="F2030" t="s">
        <v>43</v>
      </c>
      <c r="G2030">
        <v>125000</v>
      </c>
      <c r="H2030" t="s">
        <v>4180</v>
      </c>
      <c r="I2030">
        <v>29900000</v>
      </c>
      <c r="J2030" t="s">
        <v>8769</v>
      </c>
      <c r="K2030">
        <v>28300000</v>
      </c>
      <c r="L2030">
        <v>31500000</v>
      </c>
      <c r="M2030">
        <v>15</v>
      </c>
      <c r="N2030" t="s">
        <v>4252</v>
      </c>
      <c r="O2030">
        <v>68.8</v>
      </c>
      <c r="P2030" t="s">
        <v>9276</v>
      </c>
    </row>
    <row r="2031" spans="1:16" x14ac:dyDescent="0.3">
      <c r="A2031" t="s">
        <v>9277</v>
      </c>
      <c r="B2031">
        <v>2024</v>
      </c>
      <c r="C2031" t="s">
        <v>24</v>
      </c>
      <c r="D2031" t="s">
        <v>4854</v>
      </c>
      <c r="E2031" t="s">
        <v>4308</v>
      </c>
      <c r="F2031" t="s">
        <v>143</v>
      </c>
      <c r="G2031">
        <v>28350</v>
      </c>
      <c r="H2031" t="s">
        <v>4173</v>
      </c>
      <c r="I2031">
        <v>15300000</v>
      </c>
      <c r="J2031" t="s">
        <v>8769</v>
      </c>
      <c r="K2031">
        <v>14800000</v>
      </c>
      <c r="L2031">
        <v>15900000</v>
      </c>
      <c r="M2031">
        <v>28</v>
      </c>
      <c r="N2031" t="s">
        <v>4382</v>
      </c>
      <c r="O2031">
        <v>75.3</v>
      </c>
      <c r="P2031" t="s">
        <v>9278</v>
      </c>
    </row>
    <row r="2032" spans="1:16" x14ac:dyDescent="0.3">
      <c r="A2032" t="s">
        <v>9279</v>
      </c>
      <c r="B2032">
        <v>2019</v>
      </c>
      <c r="C2032" t="s">
        <v>41</v>
      </c>
      <c r="D2032" t="s">
        <v>5789</v>
      </c>
      <c r="E2032" t="s">
        <v>9280</v>
      </c>
      <c r="F2032" t="s">
        <v>60</v>
      </c>
      <c r="G2032">
        <v>94700</v>
      </c>
      <c r="H2032" t="s">
        <v>4180</v>
      </c>
      <c r="I2032">
        <v>6420000</v>
      </c>
      <c r="J2032" t="s">
        <v>8769</v>
      </c>
      <c r="K2032">
        <v>6130000</v>
      </c>
      <c r="L2032">
        <v>6700000</v>
      </c>
      <c r="M2032" t="s">
        <v>4175</v>
      </c>
      <c r="N2032" t="s">
        <v>4439</v>
      </c>
      <c r="O2032">
        <v>94.6</v>
      </c>
      <c r="P2032" t="s">
        <v>9281</v>
      </c>
    </row>
    <row r="2033" spans="1:16" x14ac:dyDescent="0.3">
      <c r="A2033" t="s">
        <v>9282</v>
      </c>
      <c r="B2033">
        <v>2025</v>
      </c>
      <c r="C2033" t="s">
        <v>24</v>
      </c>
      <c r="D2033" t="s">
        <v>5848</v>
      </c>
      <c r="E2033" t="s">
        <v>8800</v>
      </c>
      <c r="F2033" t="s">
        <v>4172</v>
      </c>
      <c r="G2033">
        <v>44000</v>
      </c>
      <c r="H2033" t="s">
        <v>4180</v>
      </c>
      <c r="I2033">
        <v>37700000</v>
      </c>
      <c r="J2033" t="s">
        <v>8769</v>
      </c>
      <c r="K2033">
        <v>36400000</v>
      </c>
      <c r="L2033">
        <v>39000000</v>
      </c>
      <c r="M2033">
        <v>5</v>
      </c>
      <c r="N2033" t="s">
        <v>4236</v>
      </c>
      <c r="O2033">
        <v>81.7</v>
      </c>
      <c r="P2033" t="s">
        <v>9283</v>
      </c>
    </row>
    <row r="2034" spans="1:16" x14ac:dyDescent="0.3">
      <c r="A2034" t="s">
        <v>9284</v>
      </c>
      <c r="B2034">
        <v>2024</v>
      </c>
      <c r="C2034" t="s">
        <v>6125</v>
      </c>
      <c r="D2034" t="s">
        <v>9285</v>
      </c>
      <c r="E2034" t="s">
        <v>9286</v>
      </c>
      <c r="F2034" t="s">
        <v>43</v>
      </c>
      <c r="G2034">
        <v>58000</v>
      </c>
      <c r="H2034" t="s">
        <v>4180</v>
      </c>
      <c r="I2034">
        <v>17600000</v>
      </c>
      <c r="J2034" t="s">
        <v>8769</v>
      </c>
      <c r="K2034">
        <v>17000000</v>
      </c>
      <c r="L2034">
        <v>18200000</v>
      </c>
      <c r="M2034">
        <v>2</v>
      </c>
      <c r="N2034" t="s">
        <v>4425</v>
      </c>
      <c r="O2034">
        <v>57.1</v>
      </c>
      <c r="P2034" t="s">
        <v>9287</v>
      </c>
    </row>
    <row r="2035" spans="1:16" x14ac:dyDescent="0.3">
      <c r="A2035" t="s">
        <v>9288</v>
      </c>
      <c r="B2035">
        <v>2023</v>
      </c>
      <c r="C2035" t="s">
        <v>24</v>
      </c>
      <c r="D2035" t="s">
        <v>4190</v>
      </c>
      <c r="E2035" t="s">
        <v>4191</v>
      </c>
      <c r="F2035" t="s">
        <v>4539</v>
      </c>
      <c r="G2035">
        <v>14000</v>
      </c>
      <c r="H2035" t="s">
        <v>4180</v>
      </c>
      <c r="I2035">
        <v>13600000</v>
      </c>
      <c r="J2035" t="s">
        <v>8769</v>
      </c>
      <c r="K2035">
        <v>13100000</v>
      </c>
      <c r="L2035">
        <v>14100000</v>
      </c>
      <c r="M2035">
        <v>17</v>
      </c>
      <c r="N2035" t="s">
        <v>4263</v>
      </c>
      <c r="O2035">
        <v>61.8</v>
      </c>
      <c r="P2035" t="s">
        <v>9289</v>
      </c>
    </row>
    <row r="2036" spans="1:16" x14ac:dyDescent="0.3">
      <c r="A2036" t="s">
        <v>9290</v>
      </c>
      <c r="B2036">
        <v>2023</v>
      </c>
      <c r="C2036" t="s">
        <v>137</v>
      </c>
      <c r="D2036" t="s">
        <v>4749</v>
      </c>
      <c r="E2036" t="s">
        <v>4925</v>
      </c>
      <c r="F2036" t="s">
        <v>143</v>
      </c>
      <c r="G2036">
        <v>16681</v>
      </c>
      <c r="H2036" t="s">
        <v>4180</v>
      </c>
      <c r="I2036">
        <v>13300000</v>
      </c>
      <c r="J2036" t="s">
        <v>8769</v>
      </c>
      <c r="K2036">
        <v>12800000</v>
      </c>
      <c r="L2036">
        <v>13800000</v>
      </c>
      <c r="M2036">
        <v>32</v>
      </c>
      <c r="N2036" t="s">
        <v>4382</v>
      </c>
      <c r="O2036">
        <v>88.3</v>
      </c>
      <c r="P2036" t="s">
        <v>9291</v>
      </c>
    </row>
    <row r="2037" spans="1:16" x14ac:dyDescent="0.3">
      <c r="A2037" t="s">
        <v>9292</v>
      </c>
      <c r="B2037">
        <v>2024</v>
      </c>
      <c r="C2037" t="s">
        <v>4184</v>
      </c>
      <c r="D2037" t="s">
        <v>4303</v>
      </c>
      <c r="E2037" t="s">
        <v>5184</v>
      </c>
      <c r="F2037" t="s">
        <v>173</v>
      </c>
      <c r="G2037">
        <v>20000</v>
      </c>
      <c r="H2037" t="s">
        <v>4180</v>
      </c>
      <c r="I2037">
        <v>21100000</v>
      </c>
      <c r="J2037" t="s">
        <v>8769</v>
      </c>
      <c r="K2037">
        <v>20000000</v>
      </c>
      <c r="L2037">
        <v>22300000</v>
      </c>
      <c r="M2037">
        <v>8</v>
      </c>
      <c r="N2037" t="s">
        <v>4245</v>
      </c>
      <c r="O2037">
        <v>76.8</v>
      </c>
      <c r="P2037" t="s">
        <v>9293</v>
      </c>
    </row>
    <row r="2038" spans="1:16" x14ac:dyDescent="0.3">
      <c r="A2038" t="s">
        <v>9294</v>
      </c>
      <c r="B2038">
        <v>2018</v>
      </c>
      <c r="C2038" t="s">
        <v>36</v>
      </c>
      <c r="D2038" t="s">
        <v>5636</v>
      </c>
      <c r="E2038" t="s">
        <v>7818</v>
      </c>
      <c r="F2038" t="s">
        <v>43</v>
      </c>
      <c r="G2038">
        <v>74000</v>
      </c>
      <c r="H2038" t="s">
        <v>4180</v>
      </c>
      <c r="I2038">
        <v>5820000</v>
      </c>
      <c r="J2038" t="s">
        <v>8769</v>
      </c>
      <c r="K2038">
        <v>5440000</v>
      </c>
      <c r="L2038">
        <v>6200000</v>
      </c>
      <c r="M2038" t="s">
        <v>4175</v>
      </c>
      <c r="N2038" t="s">
        <v>4181</v>
      </c>
      <c r="O2038">
        <v>83.3</v>
      </c>
      <c r="P2038" t="s">
        <v>9295</v>
      </c>
    </row>
    <row r="2039" spans="1:16" x14ac:dyDescent="0.3">
      <c r="A2039" t="s">
        <v>9296</v>
      </c>
      <c r="B2039">
        <v>2024</v>
      </c>
      <c r="C2039" t="s">
        <v>6125</v>
      </c>
      <c r="D2039" t="s">
        <v>9297</v>
      </c>
      <c r="E2039" t="s">
        <v>9298</v>
      </c>
      <c r="F2039" t="s">
        <v>43</v>
      </c>
      <c r="G2039">
        <v>58000</v>
      </c>
      <c r="H2039" t="s">
        <v>4180</v>
      </c>
      <c r="I2039">
        <v>19000000</v>
      </c>
      <c r="J2039" t="s">
        <v>8769</v>
      </c>
      <c r="K2039">
        <v>18200000</v>
      </c>
      <c r="L2039">
        <v>19800000</v>
      </c>
      <c r="M2039">
        <v>16</v>
      </c>
      <c r="N2039" t="s">
        <v>4275</v>
      </c>
      <c r="O2039">
        <v>66.599999999999994</v>
      </c>
      <c r="P2039" t="s">
        <v>9299</v>
      </c>
    </row>
    <row r="2040" spans="1:16" x14ac:dyDescent="0.3">
      <c r="A2040" t="s">
        <v>8718</v>
      </c>
      <c r="B2040">
        <v>2023</v>
      </c>
      <c r="C2040" t="s">
        <v>4031</v>
      </c>
      <c r="D2040" t="s">
        <v>5131</v>
      </c>
      <c r="E2040" t="s">
        <v>4478</v>
      </c>
      <c r="F2040" t="s">
        <v>43</v>
      </c>
      <c r="G2040">
        <v>31000</v>
      </c>
      <c r="H2040" t="s">
        <v>4180</v>
      </c>
      <c r="I2040">
        <v>11500000</v>
      </c>
      <c r="J2040" t="s">
        <v>8769</v>
      </c>
      <c r="K2040">
        <v>11100000</v>
      </c>
      <c r="L2040">
        <v>11900000</v>
      </c>
      <c r="M2040">
        <v>23</v>
      </c>
      <c r="N2040" t="s">
        <v>4425</v>
      </c>
      <c r="O2040">
        <v>79.400000000000006</v>
      </c>
      <c r="P2040" t="s">
        <v>9300</v>
      </c>
    </row>
    <row r="2041" spans="1:16" x14ac:dyDescent="0.3">
      <c r="A2041" t="s">
        <v>9301</v>
      </c>
      <c r="B2041">
        <v>2017</v>
      </c>
      <c r="C2041" t="s">
        <v>92</v>
      </c>
      <c r="D2041" t="s">
        <v>4471</v>
      </c>
      <c r="E2041" t="s">
        <v>9302</v>
      </c>
      <c r="F2041" t="s">
        <v>60</v>
      </c>
      <c r="G2041">
        <v>110000</v>
      </c>
      <c r="H2041" t="s">
        <v>4180</v>
      </c>
      <c r="I2041">
        <v>19500000</v>
      </c>
      <c r="J2041" t="s">
        <v>8769</v>
      </c>
      <c r="K2041">
        <v>18500000</v>
      </c>
      <c r="L2041">
        <v>20600000</v>
      </c>
      <c r="M2041">
        <v>8</v>
      </c>
      <c r="N2041" t="s">
        <v>4236</v>
      </c>
      <c r="O2041">
        <v>57.2</v>
      </c>
      <c r="P2041" t="s">
        <v>9303</v>
      </c>
    </row>
    <row r="2042" spans="1:16" x14ac:dyDescent="0.3">
      <c r="A2042" t="s">
        <v>8668</v>
      </c>
      <c r="B2042">
        <v>2022</v>
      </c>
      <c r="C2042" t="s">
        <v>108</v>
      </c>
      <c r="D2042" t="s">
        <v>4477</v>
      </c>
      <c r="E2042" t="s">
        <v>5027</v>
      </c>
      <c r="F2042" t="s">
        <v>43</v>
      </c>
      <c r="G2042">
        <v>75000</v>
      </c>
      <c r="H2042" t="s">
        <v>4173</v>
      </c>
      <c r="I2042">
        <v>9400000</v>
      </c>
      <c r="J2042" t="s">
        <v>8769</v>
      </c>
      <c r="K2042">
        <v>9000000</v>
      </c>
      <c r="L2042">
        <v>9800000</v>
      </c>
      <c r="M2042">
        <v>9</v>
      </c>
      <c r="N2042" t="s">
        <v>4439</v>
      </c>
      <c r="O2042">
        <v>72.900000000000006</v>
      </c>
      <c r="P2042" t="s">
        <v>9304</v>
      </c>
    </row>
    <row r="2043" spans="1:16" x14ac:dyDescent="0.3">
      <c r="A2043" t="s">
        <v>9305</v>
      </c>
      <c r="B2043">
        <v>2023</v>
      </c>
      <c r="C2043" t="s">
        <v>62</v>
      </c>
      <c r="D2043" t="s">
        <v>4207</v>
      </c>
      <c r="E2043" t="s">
        <v>9306</v>
      </c>
      <c r="F2043" t="s">
        <v>143</v>
      </c>
      <c r="G2043">
        <v>38778</v>
      </c>
      <c r="H2043" t="s">
        <v>4180</v>
      </c>
      <c r="I2043">
        <v>21200000</v>
      </c>
      <c r="J2043" t="s">
        <v>8769</v>
      </c>
      <c r="K2043">
        <v>20400000</v>
      </c>
      <c r="L2043">
        <v>21900000</v>
      </c>
      <c r="M2043">
        <v>19</v>
      </c>
      <c r="N2043" t="s">
        <v>4181</v>
      </c>
      <c r="O2043">
        <v>67.099999999999994</v>
      </c>
      <c r="P2043" t="s">
        <v>9307</v>
      </c>
    </row>
    <row r="2044" spans="1:16" x14ac:dyDescent="0.3">
      <c r="A2044" t="s">
        <v>9308</v>
      </c>
      <c r="B2044">
        <v>2013</v>
      </c>
      <c r="C2044" t="s">
        <v>188</v>
      </c>
      <c r="D2044" t="s">
        <v>6042</v>
      </c>
      <c r="E2044" t="s">
        <v>9309</v>
      </c>
      <c r="F2044" t="s">
        <v>161</v>
      </c>
      <c r="G2044">
        <v>160000</v>
      </c>
      <c r="H2044" t="s">
        <v>4180</v>
      </c>
      <c r="I2044">
        <v>6650000</v>
      </c>
      <c r="J2044" t="s">
        <v>8769</v>
      </c>
      <c r="K2044">
        <v>6060000</v>
      </c>
      <c r="L2044">
        <v>7240000</v>
      </c>
      <c r="M2044">
        <v>20</v>
      </c>
      <c r="N2044" t="s">
        <v>4219</v>
      </c>
      <c r="O2044">
        <v>51.5</v>
      </c>
      <c r="P2044" t="s">
        <v>9310</v>
      </c>
    </row>
    <row r="2045" spans="1:16" x14ac:dyDescent="0.3">
      <c r="A2045" t="s">
        <v>9311</v>
      </c>
      <c r="B2045">
        <v>2017</v>
      </c>
      <c r="C2045" t="s">
        <v>85</v>
      </c>
      <c r="D2045" t="s">
        <v>4221</v>
      </c>
      <c r="E2045" t="s">
        <v>9312</v>
      </c>
      <c r="F2045" t="s">
        <v>161</v>
      </c>
      <c r="G2045">
        <v>144978</v>
      </c>
      <c r="H2045" t="s">
        <v>4173</v>
      </c>
      <c r="I2045">
        <v>15600000</v>
      </c>
      <c r="J2045" t="s">
        <v>8769</v>
      </c>
      <c r="K2045">
        <v>14400000</v>
      </c>
      <c r="L2045">
        <v>16800000</v>
      </c>
      <c r="M2045">
        <v>7</v>
      </c>
      <c r="N2045" t="s">
        <v>4260</v>
      </c>
      <c r="O2045">
        <v>52.9</v>
      </c>
      <c r="P2045" t="s">
        <v>9313</v>
      </c>
    </row>
    <row r="2046" spans="1:16" x14ac:dyDescent="0.3">
      <c r="A2046" t="s">
        <v>6657</v>
      </c>
      <c r="B2046">
        <v>2026</v>
      </c>
      <c r="C2046" t="s">
        <v>45</v>
      </c>
      <c r="D2046" t="s">
        <v>4886</v>
      </c>
      <c r="E2046" t="s">
        <v>4887</v>
      </c>
      <c r="F2046" t="s">
        <v>4172</v>
      </c>
      <c r="G2046">
        <v>3000</v>
      </c>
      <c r="H2046" t="s">
        <v>4180</v>
      </c>
      <c r="I2046">
        <v>22000000</v>
      </c>
      <c r="J2046" t="s">
        <v>8769</v>
      </c>
      <c r="K2046">
        <v>21200000</v>
      </c>
      <c r="L2046">
        <v>22800000</v>
      </c>
      <c r="M2046" t="s">
        <v>4175</v>
      </c>
      <c r="N2046" t="s">
        <v>4888</v>
      </c>
      <c r="O2046">
        <v>86</v>
      </c>
      <c r="P2046" t="s">
        <v>9314</v>
      </c>
    </row>
    <row r="2047" spans="1:16" x14ac:dyDescent="0.3">
      <c r="A2047" t="s">
        <v>9315</v>
      </c>
      <c r="B2047">
        <v>2022</v>
      </c>
      <c r="C2047" t="s">
        <v>191</v>
      </c>
      <c r="D2047" t="s">
        <v>4211</v>
      </c>
      <c r="E2047" t="s">
        <v>8096</v>
      </c>
      <c r="F2047" t="s">
        <v>94</v>
      </c>
      <c r="G2047">
        <v>20000</v>
      </c>
      <c r="H2047" t="s">
        <v>4180</v>
      </c>
      <c r="I2047">
        <v>25700000</v>
      </c>
      <c r="J2047" t="s">
        <v>8769</v>
      </c>
      <c r="K2047">
        <v>23800000</v>
      </c>
      <c r="L2047">
        <v>27600000</v>
      </c>
      <c r="M2047">
        <v>12</v>
      </c>
      <c r="N2047" t="s">
        <v>4260</v>
      </c>
      <c r="O2047">
        <v>68.599999999999994</v>
      </c>
      <c r="P2047" t="s">
        <v>9316</v>
      </c>
    </row>
    <row r="2048" spans="1:16" x14ac:dyDescent="0.3">
      <c r="A2048" t="s">
        <v>9317</v>
      </c>
      <c r="B2048">
        <v>2023</v>
      </c>
      <c r="C2048" t="s">
        <v>4184</v>
      </c>
      <c r="D2048" t="s">
        <v>4365</v>
      </c>
      <c r="E2048" t="s">
        <v>5917</v>
      </c>
      <c r="F2048" t="s">
        <v>161</v>
      </c>
      <c r="G2048">
        <v>40000</v>
      </c>
      <c r="H2048" t="s">
        <v>4180</v>
      </c>
      <c r="I2048">
        <v>8700000</v>
      </c>
      <c r="J2048" t="s">
        <v>8769</v>
      </c>
      <c r="K2048">
        <v>8400000</v>
      </c>
      <c r="L2048">
        <v>9000000</v>
      </c>
      <c r="M2048">
        <v>12</v>
      </c>
      <c r="N2048" t="s">
        <v>4649</v>
      </c>
      <c r="O2048">
        <v>87.1</v>
      </c>
      <c r="P2048" t="s">
        <v>9318</v>
      </c>
    </row>
    <row r="2049" spans="1:16" x14ac:dyDescent="0.3">
      <c r="A2049" t="s">
        <v>5428</v>
      </c>
      <c r="B2049">
        <v>2024</v>
      </c>
      <c r="C2049" t="s">
        <v>62</v>
      </c>
      <c r="D2049">
        <v>3008</v>
      </c>
      <c r="E2049" t="s">
        <v>5735</v>
      </c>
      <c r="F2049" t="s">
        <v>143</v>
      </c>
      <c r="G2049">
        <v>73357</v>
      </c>
      <c r="H2049" t="s">
        <v>4180</v>
      </c>
      <c r="I2049">
        <v>22100000</v>
      </c>
      <c r="J2049" t="s">
        <v>8769</v>
      </c>
      <c r="K2049">
        <v>21300000</v>
      </c>
      <c r="L2049">
        <v>22900000</v>
      </c>
      <c r="M2049">
        <v>10</v>
      </c>
      <c r="N2049" t="s">
        <v>4280</v>
      </c>
      <c r="O2049">
        <v>70.8</v>
      </c>
      <c r="P2049" t="s">
        <v>9319</v>
      </c>
    </row>
    <row r="2050" spans="1:16" x14ac:dyDescent="0.3">
      <c r="A2050" t="s">
        <v>9320</v>
      </c>
      <c r="B2050">
        <v>2023</v>
      </c>
      <c r="C2050" t="s">
        <v>4031</v>
      </c>
      <c r="D2050" t="s">
        <v>5131</v>
      </c>
      <c r="E2050" t="s">
        <v>5826</v>
      </c>
      <c r="F2050" t="s">
        <v>143</v>
      </c>
      <c r="G2050">
        <v>31218</v>
      </c>
      <c r="H2050" t="s">
        <v>4180</v>
      </c>
      <c r="I2050">
        <v>11400000</v>
      </c>
      <c r="J2050" t="s">
        <v>8769</v>
      </c>
      <c r="K2050">
        <v>11000000</v>
      </c>
      <c r="L2050">
        <v>11800000</v>
      </c>
      <c r="M2050">
        <v>15</v>
      </c>
      <c r="N2050" t="s">
        <v>4425</v>
      </c>
      <c r="O2050">
        <v>87.8</v>
      </c>
      <c r="P2050" t="s">
        <v>9321</v>
      </c>
    </row>
    <row r="2051" spans="1:16" x14ac:dyDescent="0.3">
      <c r="A2051" t="s">
        <v>9322</v>
      </c>
      <c r="B2051">
        <v>2019</v>
      </c>
      <c r="C2051" t="s">
        <v>4641</v>
      </c>
      <c r="D2051" t="s">
        <v>5794</v>
      </c>
      <c r="E2051" t="s">
        <v>5795</v>
      </c>
      <c r="F2051" t="s">
        <v>143</v>
      </c>
      <c r="G2051">
        <v>111490</v>
      </c>
      <c r="H2051" t="s">
        <v>4180</v>
      </c>
      <c r="I2051">
        <v>7180000</v>
      </c>
      <c r="J2051" t="s">
        <v>8769</v>
      </c>
      <c r="K2051">
        <v>6890000</v>
      </c>
      <c r="L2051">
        <v>7460000</v>
      </c>
      <c r="M2051">
        <v>20</v>
      </c>
      <c r="N2051" t="s">
        <v>4552</v>
      </c>
      <c r="O2051">
        <v>94.6</v>
      </c>
      <c r="P2051" t="s">
        <v>9323</v>
      </c>
    </row>
    <row r="2052" spans="1:16" x14ac:dyDescent="0.3">
      <c r="A2052" t="s">
        <v>9324</v>
      </c>
      <c r="B2052">
        <v>2021</v>
      </c>
      <c r="C2052" t="s">
        <v>92</v>
      </c>
      <c r="D2052" t="s">
        <v>9325</v>
      </c>
      <c r="E2052" t="s">
        <v>9326</v>
      </c>
      <c r="F2052" t="s">
        <v>60</v>
      </c>
      <c r="G2052">
        <v>66200</v>
      </c>
      <c r="H2052" t="s">
        <v>4180</v>
      </c>
      <c r="I2052">
        <v>26300000</v>
      </c>
      <c r="J2052" t="s">
        <v>8769</v>
      </c>
      <c r="K2052">
        <v>25400000</v>
      </c>
      <c r="L2052">
        <v>27100000</v>
      </c>
      <c r="M2052">
        <v>8</v>
      </c>
      <c r="N2052" t="s">
        <v>4252</v>
      </c>
      <c r="O2052">
        <v>71.7</v>
      </c>
      <c r="P2052" t="s">
        <v>9327</v>
      </c>
    </row>
    <row r="2053" spans="1:16" x14ac:dyDescent="0.3">
      <c r="A2053" t="s">
        <v>9328</v>
      </c>
      <c r="B2053">
        <v>2022</v>
      </c>
      <c r="C2053" t="s">
        <v>62</v>
      </c>
      <c r="D2053" t="s">
        <v>4446</v>
      </c>
      <c r="E2053" t="s">
        <v>5113</v>
      </c>
      <c r="F2053" t="s">
        <v>60</v>
      </c>
      <c r="G2053">
        <v>47857</v>
      </c>
      <c r="H2053" t="s">
        <v>4180</v>
      </c>
      <c r="I2053">
        <v>16700000</v>
      </c>
      <c r="J2053" t="s">
        <v>8769</v>
      </c>
      <c r="K2053">
        <v>15500000</v>
      </c>
      <c r="L2053">
        <v>17900000</v>
      </c>
      <c r="M2053">
        <v>3</v>
      </c>
      <c r="N2053" t="s">
        <v>4248</v>
      </c>
      <c r="O2053">
        <v>63.3</v>
      </c>
      <c r="P2053" t="s">
        <v>9329</v>
      </c>
    </row>
    <row r="2054" spans="1:16" x14ac:dyDescent="0.3">
      <c r="A2054" t="s">
        <v>9330</v>
      </c>
      <c r="B2054">
        <v>2025</v>
      </c>
      <c r="C2054" t="s">
        <v>4496</v>
      </c>
      <c r="D2054" t="s">
        <v>9331</v>
      </c>
      <c r="E2054" t="s">
        <v>9332</v>
      </c>
      <c r="F2054" t="s">
        <v>173</v>
      </c>
      <c r="G2054">
        <v>21946</v>
      </c>
      <c r="H2054" t="s">
        <v>4180</v>
      </c>
      <c r="I2054">
        <v>30400000</v>
      </c>
      <c r="J2054" t="s">
        <v>8769</v>
      </c>
      <c r="K2054">
        <v>29000000</v>
      </c>
      <c r="L2054">
        <v>31800000</v>
      </c>
      <c r="M2054">
        <v>3</v>
      </c>
      <c r="N2054" t="s">
        <v>4226</v>
      </c>
      <c r="O2054">
        <v>84.7</v>
      </c>
      <c r="P2054" t="s">
        <v>9333</v>
      </c>
    </row>
    <row r="2055" spans="1:16" x14ac:dyDescent="0.3">
      <c r="A2055" t="s">
        <v>9122</v>
      </c>
      <c r="B2055">
        <v>2024</v>
      </c>
      <c r="C2055" t="s">
        <v>92</v>
      </c>
      <c r="D2055" t="s">
        <v>4946</v>
      </c>
      <c r="E2055" t="s">
        <v>9334</v>
      </c>
      <c r="F2055" t="s">
        <v>143</v>
      </c>
      <c r="G2055">
        <v>3800</v>
      </c>
      <c r="H2055" t="s">
        <v>4180</v>
      </c>
      <c r="I2055">
        <v>15100000</v>
      </c>
      <c r="J2055" t="s">
        <v>8769</v>
      </c>
      <c r="K2055">
        <v>14600000</v>
      </c>
      <c r="L2055">
        <v>15500000</v>
      </c>
      <c r="M2055">
        <v>21</v>
      </c>
      <c r="N2055" t="s">
        <v>4245</v>
      </c>
      <c r="O2055">
        <v>86.3</v>
      </c>
      <c r="P2055" t="s">
        <v>9335</v>
      </c>
    </row>
    <row r="2056" spans="1:16" x14ac:dyDescent="0.3">
      <c r="A2056" t="s">
        <v>9336</v>
      </c>
      <c r="B2056">
        <v>2021</v>
      </c>
      <c r="C2056" t="s">
        <v>92</v>
      </c>
      <c r="D2056" t="s">
        <v>4753</v>
      </c>
      <c r="E2056" t="s">
        <v>4754</v>
      </c>
      <c r="F2056" t="s">
        <v>43</v>
      </c>
      <c r="G2056">
        <v>85000</v>
      </c>
      <c r="H2056" t="s">
        <v>4180</v>
      </c>
      <c r="I2056">
        <v>9500000</v>
      </c>
      <c r="J2056" t="s">
        <v>8769</v>
      </c>
      <c r="K2056">
        <v>9200000</v>
      </c>
      <c r="L2056">
        <v>9900000</v>
      </c>
      <c r="M2056">
        <v>24</v>
      </c>
      <c r="N2056" t="s">
        <v>4583</v>
      </c>
      <c r="O2056">
        <v>88.9</v>
      </c>
      <c r="P2056" t="s">
        <v>9337</v>
      </c>
    </row>
    <row r="2057" spans="1:16" x14ac:dyDescent="0.3">
      <c r="A2057" t="s">
        <v>1744</v>
      </c>
      <c r="B2057">
        <v>2023</v>
      </c>
      <c r="C2057" t="s">
        <v>62</v>
      </c>
      <c r="D2057" t="s">
        <v>4250</v>
      </c>
      <c r="E2057" t="s">
        <v>4462</v>
      </c>
      <c r="F2057" t="s">
        <v>43</v>
      </c>
      <c r="G2057">
        <v>56859</v>
      </c>
      <c r="H2057" t="s">
        <v>4180</v>
      </c>
      <c r="I2057">
        <v>16400000</v>
      </c>
      <c r="J2057" t="s">
        <v>8769</v>
      </c>
      <c r="K2057">
        <v>15600000</v>
      </c>
      <c r="L2057">
        <v>17200000</v>
      </c>
      <c r="M2057">
        <v>13</v>
      </c>
      <c r="N2057" t="s">
        <v>4260</v>
      </c>
      <c r="O2057">
        <v>58.4</v>
      </c>
      <c r="P2057" t="s">
        <v>9338</v>
      </c>
    </row>
    <row r="2058" spans="1:16" x14ac:dyDescent="0.3">
      <c r="A2058" t="s">
        <v>9339</v>
      </c>
      <c r="B2058">
        <v>2024</v>
      </c>
      <c r="C2058" t="s">
        <v>5179</v>
      </c>
      <c r="D2058" t="s">
        <v>9151</v>
      </c>
      <c r="E2058" t="s">
        <v>9152</v>
      </c>
      <c r="F2058" t="s">
        <v>143</v>
      </c>
      <c r="G2058">
        <v>32120</v>
      </c>
      <c r="H2058" t="s">
        <v>4180</v>
      </c>
      <c r="I2058">
        <v>11500000</v>
      </c>
      <c r="J2058" t="s">
        <v>8769</v>
      </c>
      <c r="K2058">
        <v>11000000</v>
      </c>
      <c r="L2058">
        <v>11900000</v>
      </c>
      <c r="M2058" t="s">
        <v>4175</v>
      </c>
      <c r="N2058" t="s">
        <v>6921</v>
      </c>
      <c r="O2058">
        <v>67</v>
      </c>
      <c r="P2058" t="s">
        <v>9340</v>
      </c>
    </row>
    <row r="2059" spans="1:16" x14ac:dyDescent="0.3">
      <c r="A2059" t="s">
        <v>9341</v>
      </c>
      <c r="B2059">
        <v>2024</v>
      </c>
      <c r="C2059" t="s">
        <v>24</v>
      </c>
      <c r="D2059" t="s">
        <v>4854</v>
      </c>
      <c r="E2059" t="s">
        <v>4191</v>
      </c>
      <c r="F2059" t="s">
        <v>4539</v>
      </c>
      <c r="G2059">
        <v>39800</v>
      </c>
      <c r="H2059" t="s">
        <v>4180</v>
      </c>
      <c r="I2059">
        <v>16100000</v>
      </c>
      <c r="J2059" t="s">
        <v>8769</v>
      </c>
      <c r="K2059">
        <v>15500000</v>
      </c>
      <c r="L2059">
        <v>16700000</v>
      </c>
      <c r="M2059">
        <v>25</v>
      </c>
      <c r="N2059" t="s">
        <v>4245</v>
      </c>
      <c r="O2059">
        <v>62.3</v>
      </c>
      <c r="P2059" t="s">
        <v>9342</v>
      </c>
    </row>
    <row r="2060" spans="1:16" x14ac:dyDescent="0.3">
      <c r="A2060" t="s">
        <v>8708</v>
      </c>
      <c r="B2060">
        <v>2018</v>
      </c>
      <c r="C2060" t="s">
        <v>24</v>
      </c>
      <c r="D2060" t="s">
        <v>4393</v>
      </c>
      <c r="E2060" t="s">
        <v>7745</v>
      </c>
      <c r="F2060" t="s">
        <v>43</v>
      </c>
      <c r="G2060">
        <v>63000</v>
      </c>
      <c r="H2060" t="s">
        <v>4180</v>
      </c>
      <c r="I2060">
        <v>8000000</v>
      </c>
      <c r="J2060" t="s">
        <v>8769</v>
      </c>
      <c r="K2060">
        <v>7740000</v>
      </c>
      <c r="L2060">
        <v>8300000</v>
      </c>
      <c r="M2060">
        <v>7</v>
      </c>
      <c r="N2060" t="s">
        <v>4248</v>
      </c>
      <c r="O2060">
        <v>69</v>
      </c>
      <c r="P2060" t="s">
        <v>9343</v>
      </c>
    </row>
    <row r="2061" spans="1:16" x14ac:dyDescent="0.3">
      <c r="A2061" t="s">
        <v>8721</v>
      </c>
      <c r="B2061">
        <v>2023</v>
      </c>
      <c r="C2061" t="s">
        <v>191</v>
      </c>
      <c r="D2061" t="s">
        <v>4314</v>
      </c>
      <c r="E2061" t="s">
        <v>9344</v>
      </c>
      <c r="F2061" t="s">
        <v>43</v>
      </c>
      <c r="G2061">
        <v>67096</v>
      </c>
      <c r="H2061" t="s">
        <v>4173</v>
      </c>
      <c r="I2061">
        <v>23800000</v>
      </c>
      <c r="J2061" t="s">
        <v>8769</v>
      </c>
      <c r="K2061">
        <v>23000000</v>
      </c>
      <c r="L2061">
        <v>24700000</v>
      </c>
      <c r="M2061">
        <v>2</v>
      </c>
      <c r="N2061" t="s">
        <v>4439</v>
      </c>
      <c r="O2061">
        <v>85</v>
      </c>
      <c r="P2061" t="s">
        <v>9345</v>
      </c>
    </row>
    <row r="2062" spans="1:16" x14ac:dyDescent="0.3">
      <c r="A2062" t="s">
        <v>9346</v>
      </c>
      <c r="B2062">
        <v>2023</v>
      </c>
      <c r="C2062" t="s">
        <v>131</v>
      </c>
      <c r="D2062" t="s">
        <v>5682</v>
      </c>
      <c r="E2062" t="s">
        <v>5683</v>
      </c>
      <c r="F2062" t="s">
        <v>173</v>
      </c>
      <c r="G2062">
        <v>48523</v>
      </c>
      <c r="H2062" t="s">
        <v>4180</v>
      </c>
      <c r="I2062">
        <v>18300000</v>
      </c>
      <c r="J2062" t="s">
        <v>8769</v>
      </c>
      <c r="K2062">
        <v>17600000</v>
      </c>
      <c r="L2062">
        <v>19000000</v>
      </c>
      <c r="M2062">
        <v>13</v>
      </c>
      <c r="N2062" t="s">
        <v>4260</v>
      </c>
      <c r="O2062">
        <v>79.3</v>
      </c>
      <c r="P2062" t="s">
        <v>9347</v>
      </c>
    </row>
    <row r="2063" spans="1:16" x14ac:dyDescent="0.3">
      <c r="A2063" t="s">
        <v>8720</v>
      </c>
      <c r="B2063">
        <v>2022</v>
      </c>
      <c r="C2063" t="s">
        <v>36</v>
      </c>
      <c r="D2063" t="s">
        <v>4775</v>
      </c>
      <c r="E2063" t="s">
        <v>5079</v>
      </c>
      <c r="F2063" t="s">
        <v>43</v>
      </c>
      <c r="G2063">
        <v>93000</v>
      </c>
      <c r="H2063" t="s">
        <v>4180</v>
      </c>
      <c r="I2063">
        <v>11400000</v>
      </c>
      <c r="J2063" t="s">
        <v>8769</v>
      </c>
      <c r="K2063">
        <v>11000000</v>
      </c>
      <c r="L2063">
        <v>11800000</v>
      </c>
      <c r="M2063">
        <v>21</v>
      </c>
      <c r="N2063" t="s">
        <v>4219</v>
      </c>
      <c r="O2063">
        <v>58.5</v>
      </c>
      <c r="P2063" t="s">
        <v>9348</v>
      </c>
    </row>
    <row r="2064" spans="1:16" x14ac:dyDescent="0.3">
      <c r="A2064" t="s">
        <v>9349</v>
      </c>
      <c r="B2064">
        <v>2024</v>
      </c>
      <c r="C2064" t="s">
        <v>62</v>
      </c>
      <c r="D2064" t="s">
        <v>4434</v>
      </c>
      <c r="E2064" t="s">
        <v>4435</v>
      </c>
      <c r="F2064" t="s">
        <v>43</v>
      </c>
      <c r="G2064">
        <v>58916</v>
      </c>
      <c r="H2064" t="s">
        <v>4180</v>
      </c>
      <c r="I2064">
        <v>19900000</v>
      </c>
      <c r="J2064" t="s">
        <v>8769</v>
      </c>
      <c r="K2064">
        <v>19200000</v>
      </c>
      <c r="L2064">
        <v>20700000</v>
      </c>
      <c r="M2064">
        <v>62</v>
      </c>
      <c r="N2064" t="s">
        <v>4192</v>
      </c>
      <c r="O2064">
        <v>67</v>
      </c>
      <c r="P2064" t="s">
        <v>9350</v>
      </c>
    </row>
    <row r="2065" spans="1:16" x14ac:dyDescent="0.3">
      <c r="A2065" t="s">
        <v>4172</v>
      </c>
      <c r="B2065">
        <v>2024</v>
      </c>
      <c r="C2065" t="s">
        <v>24</v>
      </c>
      <c r="D2065" t="s">
        <v>4405</v>
      </c>
      <c r="E2065" t="s">
        <v>9833</v>
      </c>
      <c r="F2065" t="s">
        <v>4172</v>
      </c>
      <c r="G2065">
        <v>50000</v>
      </c>
      <c r="H2065" t="s">
        <v>5853</v>
      </c>
      <c r="I2065">
        <v>23600000</v>
      </c>
      <c r="J2065" t="s">
        <v>8769</v>
      </c>
      <c r="K2065">
        <v>22600000</v>
      </c>
      <c r="L2065">
        <v>24600000</v>
      </c>
      <c r="M2065" t="s">
        <v>4175</v>
      </c>
      <c r="N2065" t="s">
        <v>4181</v>
      </c>
      <c r="O2065">
        <v>71.400000000000006</v>
      </c>
      <c r="P2065" t="s">
        <v>9834</v>
      </c>
    </row>
    <row r="2066" spans="1:16" x14ac:dyDescent="0.3">
      <c r="A2066" t="s">
        <v>4172</v>
      </c>
      <c r="B2066">
        <v>2024</v>
      </c>
      <c r="C2066" t="s">
        <v>24</v>
      </c>
      <c r="D2066" t="s">
        <v>4405</v>
      </c>
      <c r="E2066" t="s">
        <v>9833</v>
      </c>
      <c r="F2066" t="s">
        <v>4172</v>
      </c>
      <c r="G2066">
        <v>50000</v>
      </c>
      <c r="H2066" t="s">
        <v>5853</v>
      </c>
      <c r="I2066">
        <v>23600000</v>
      </c>
      <c r="J2066" t="s">
        <v>8769</v>
      </c>
      <c r="K2066">
        <v>22600000</v>
      </c>
      <c r="L2066">
        <v>24600000</v>
      </c>
      <c r="M2066" t="s">
        <v>4175</v>
      </c>
      <c r="N2066" t="s">
        <v>4181</v>
      </c>
      <c r="O2066">
        <v>71.400000000000006</v>
      </c>
      <c r="P2066" t="s">
        <v>9835</v>
      </c>
    </row>
    <row r="2067" spans="1:16" x14ac:dyDescent="0.3">
      <c r="A2067" t="s">
        <v>4172</v>
      </c>
      <c r="B2067">
        <v>2024</v>
      </c>
      <c r="C2067" t="s">
        <v>24</v>
      </c>
      <c r="D2067" t="s">
        <v>4405</v>
      </c>
      <c r="E2067" t="s">
        <v>9833</v>
      </c>
      <c r="F2067" t="s">
        <v>4172</v>
      </c>
      <c r="G2067">
        <v>50000</v>
      </c>
      <c r="H2067" t="s">
        <v>5853</v>
      </c>
      <c r="I2067">
        <v>23600000</v>
      </c>
      <c r="J2067" t="s">
        <v>8769</v>
      </c>
      <c r="K2067">
        <v>22600000</v>
      </c>
      <c r="L2067">
        <v>24600000</v>
      </c>
      <c r="M2067" t="s">
        <v>4175</v>
      </c>
      <c r="N2067" t="s">
        <v>4181</v>
      </c>
      <c r="O2067">
        <v>71.400000000000006</v>
      </c>
      <c r="P2067" t="s">
        <v>9836</v>
      </c>
    </row>
    <row r="2068" spans="1:16" x14ac:dyDescent="0.3">
      <c r="A2068" t="s">
        <v>4172</v>
      </c>
      <c r="B2068">
        <v>2024</v>
      </c>
      <c r="C2068" t="s">
        <v>24</v>
      </c>
      <c r="D2068" t="s">
        <v>4405</v>
      </c>
      <c r="E2068" t="s">
        <v>9833</v>
      </c>
      <c r="F2068" t="s">
        <v>4172</v>
      </c>
      <c r="G2068">
        <v>50000</v>
      </c>
      <c r="H2068" t="s">
        <v>5853</v>
      </c>
      <c r="I2068">
        <v>23600000</v>
      </c>
      <c r="J2068" t="s">
        <v>8769</v>
      </c>
      <c r="K2068">
        <v>22600000</v>
      </c>
      <c r="L2068">
        <v>24600000</v>
      </c>
      <c r="M2068" t="s">
        <v>4175</v>
      </c>
      <c r="N2068" t="s">
        <v>4181</v>
      </c>
      <c r="O2068">
        <v>71.400000000000006</v>
      </c>
      <c r="P2068" t="s">
        <v>9837</v>
      </c>
    </row>
    <row r="2069" spans="1:16" x14ac:dyDescent="0.3">
      <c r="A2069" t="s">
        <v>4172</v>
      </c>
      <c r="B2069">
        <v>2024</v>
      </c>
      <c r="C2069" t="s">
        <v>24</v>
      </c>
      <c r="D2069" t="s">
        <v>4405</v>
      </c>
      <c r="E2069" t="s">
        <v>9833</v>
      </c>
      <c r="F2069" t="s">
        <v>4172</v>
      </c>
      <c r="G2069">
        <v>50000</v>
      </c>
      <c r="H2069" t="s">
        <v>5853</v>
      </c>
      <c r="I2069">
        <v>23600000</v>
      </c>
      <c r="J2069" t="s">
        <v>8769</v>
      </c>
      <c r="K2069">
        <v>22600000</v>
      </c>
      <c r="L2069">
        <v>24600000</v>
      </c>
      <c r="M2069" t="s">
        <v>4175</v>
      </c>
      <c r="N2069" t="s">
        <v>4181</v>
      </c>
      <c r="O2069">
        <v>71.400000000000006</v>
      </c>
      <c r="P2069" t="s">
        <v>9838</v>
      </c>
    </row>
    <row r="2070" spans="1:16" x14ac:dyDescent="0.3">
      <c r="A2070" t="s">
        <v>4172</v>
      </c>
      <c r="B2070">
        <v>2024</v>
      </c>
      <c r="C2070" t="s">
        <v>24</v>
      </c>
      <c r="D2070" t="s">
        <v>4405</v>
      </c>
      <c r="E2070" t="s">
        <v>9833</v>
      </c>
      <c r="F2070" t="s">
        <v>4172</v>
      </c>
      <c r="G2070">
        <v>50000</v>
      </c>
      <c r="H2070" t="s">
        <v>5853</v>
      </c>
      <c r="I2070">
        <v>23600000</v>
      </c>
      <c r="J2070" t="s">
        <v>8769</v>
      </c>
      <c r="K2070">
        <v>22600000</v>
      </c>
      <c r="L2070">
        <v>24600000</v>
      </c>
      <c r="M2070" t="s">
        <v>4175</v>
      </c>
      <c r="N2070" t="s">
        <v>4181</v>
      </c>
      <c r="O2070">
        <v>71.400000000000006</v>
      </c>
      <c r="P2070" t="s">
        <v>9839</v>
      </c>
    </row>
    <row r="2071" spans="1:16" x14ac:dyDescent="0.3">
      <c r="A2071" t="s">
        <v>4172</v>
      </c>
      <c r="B2071">
        <v>2024</v>
      </c>
      <c r="C2071" t="s">
        <v>24</v>
      </c>
      <c r="D2071" t="s">
        <v>4405</v>
      </c>
      <c r="E2071" t="s">
        <v>9833</v>
      </c>
      <c r="F2071" t="s">
        <v>4172</v>
      </c>
      <c r="G2071">
        <v>50</v>
      </c>
      <c r="H2071" t="s">
        <v>5853</v>
      </c>
      <c r="I2071">
        <v>24900000</v>
      </c>
      <c r="J2071" t="s">
        <v>8769</v>
      </c>
      <c r="K2071">
        <v>24000000</v>
      </c>
      <c r="L2071">
        <v>25900000</v>
      </c>
      <c r="M2071" t="s">
        <v>4175</v>
      </c>
      <c r="N2071" t="s">
        <v>4181</v>
      </c>
      <c r="O2071">
        <v>75.3</v>
      </c>
      <c r="P2071" t="s">
        <v>9840</v>
      </c>
    </row>
    <row r="2072" spans="1:16" x14ac:dyDescent="0.3">
      <c r="A2072" t="s">
        <v>4172</v>
      </c>
      <c r="B2072">
        <v>2024</v>
      </c>
      <c r="C2072" t="s">
        <v>24</v>
      </c>
      <c r="D2072" t="s">
        <v>4405</v>
      </c>
      <c r="E2072" t="s">
        <v>9833</v>
      </c>
      <c r="F2072" t="s">
        <v>4172</v>
      </c>
      <c r="G2072">
        <v>50000</v>
      </c>
      <c r="H2072" t="s">
        <v>5853</v>
      </c>
      <c r="I2072">
        <v>23600000</v>
      </c>
      <c r="J2072" t="s">
        <v>8769</v>
      </c>
      <c r="K2072">
        <v>22600000</v>
      </c>
      <c r="L2072">
        <v>24600000</v>
      </c>
      <c r="M2072" t="s">
        <v>4175</v>
      </c>
      <c r="N2072" t="s">
        <v>4181</v>
      </c>
      <c r="O2072">
        <v>71.400000000000006</v>
      </c>
      <c r="P2072" t="s">
        <v>9841</v>
      </c>
    </row>
    <row r="2073" spans="1:16" x14ac:dyDescent="0.3">
      <c r="A2073" t="s">
        <v>4172</v>
      </c>
      <c r="B2073">
        <v>2024</v>
      </c>
      <c r="C2073" t="s">
        <v>24</v>
      </c>
      <c r="D2073" t="s">
        <v>4405</v>
      </c>
      <c r="E2073" t="s">
        <v>9833</v>
      </c>
      <c r="F2073" t="s">
        <v>4172</v>
      </c>
      <c r="G2073">
        <v>50000</v>
      </c>
      <c r="H2073" t="s">
        <v>5853</v>
      </c>
      <c r="I2073">
        <v>23600000</v>
      </c>
      <c r="J2073" t="s">
        <v>8769</v>
      </c>
      <c r="K2073">
        <v>22600000</v>
      </c>
      <c r="L2073">
        <v>24600000</v>
      </c>
      <c r="M2073" t="s">
        <v>4175</v>
      </c>
      <c r="N2073" t="s">
        <v>4181</v>
      </c>
      <c r="O2073">
        <v>71.400000000000006</v>
      </c>
      <c r="P2073" t="s">
        <v>9842</v>
      </c>
    </row>
    <row r="2074" spans="1:16" x14ac:dyDescent="0.3">
      <c r="A2074" t="s">
        <v>4172</v>
      </c>
      <c r="B2074">
        <v>2025</v>
      </c>
      <c r="C2074" t="s">
        <v>62</v>
      </c>
      <c r="D2074">
        <v>3008</v>
      </c>
      <c r="E2074" t="s">
        <v>4259</v>
      </c>
      <c r="F2074" t="s">
        <v>4172</v>
      </c>
      <c r="G2074">
        <v>50000</v>
      </c>
      <c r="H2074" t="s">
        <v>5853</v>
      </c>
      <c r="I2074">
        <v>17200000</v>
      </c>
      <c r="J2074" t="s">
        <v>8769</v>
      </c>
      <c r="K2074">
        <v>16600000</v>
      </c>
      <c r="L2074">
        <v>17800000</v>
      </c>
      <c r="M2074">
        <v>11</v>
      </c>
      <c r="N2074" t="s">
        <v>4257</v>
      </c>
      <c r="O2074">
        <v>81.2</v>
      </c>
      <c r="P2074" t="s">
        <v>9843</v>
      </c>
    </row>
    <row r="2075" spans="1:16" x14ac:dyDescent="0.3">
      <c r="A2075" t="s">
        <v>4172</v>
      </c>
      <c r="B2075">
        <v>2024</v>
      </c>
      <c r="C2075" t="s">
        <v>24</v>
      </c>
      <c r="D2075" t="s">
        <v>4405</v>
      </c>
      <c r="E2075" t="s">
        <v>9833</v>
      </c>
      <c r="F2075" t="s">
        <v>4172</v>
      </c>
      <c r="G2075">
        <v>50000</v>
      </c>
      <c r="H2075" t="s">
        <v>5853</v>
      </c>
      <c r="I2075">
        <v>23600000</v>
      </c>
      <c r="J2075" t="s">
        <v>8769</v>
      </c>
      <c r="K2075">
        <v>22600000</v>
      </c>
      <c r="L2075">
        <v>24600000</v>
      </c>
      <c r="M2075" t="s">
        <v>4175</v>
      </c>
      <c r="N2075" t="s">
        <v>4181</v>
      </c>
      <c r="O2075">
        <v>71.400000000000006</v>
      </c>
      <c r="P2075" t="s">
        <v>9844</v>
      </c>
    </row>
    <row r="2076" spans="1:16" x14ac:dyDescent="0.3">
      <c r="A2076" t="s">
        <v>4172</v>
      </c>
      <c r="B2076">
        <v>2024</v>
      </c>
      <c r="C2076" t="s">
        <v>62</v>
      </c>
      <c r="D2076" t="s">
        <v>4250</v>
      </c>
      <c r="E2076" t="s">
        <v>4279</v>
      </c>
      <c r="F2076" t="s">
        <v>4172</v>
      </c>
      <c r="G2076">
        <v>50000</v>
      </c>
      <c r="H2076" t="s">
        <v>5853</v>
      </c>
      <c r="I2076">
        <v>20700000</v>
      </c>
      <c r="J2076" t="s">
        <v>8769</v>
      </c>
      <c r="K2076">
        <v>20000000</v>
      </c>
      <c r="L2076">
        <v>21500000</v>
      </c>
      <c r="M2076">
        <v>22</v>
      </c>
      <c r="N2076" t="s">
        <v>4248</v>
      </c>
      <c r="O2076">
        <v>64.7</v>
      </c>
      <c r="P2076" t="s">
        <v>9845</v>
      </c>
    </row>
    <row r="2077" spans="1:16" x14ac:dyDescent="0.3">
      <c r="A2077" t="s">
        <v>4172</v>
      </c>
      <c r="B2077">
        <v>2024</v>
      </c>
      <c r="C2077" t="s">
        <v>62</v>
      </c>
      <c r="D2077">
        <v>2008</v>
      </c>
      <c r="E2077" t="s">
        <v>4256</v>
      </c>
      <c r="F2077" t="s">
        <v>4172</v>
      </c>
      <c r="G2077">
        <v>50000</v>
      </c>
      <c r="H2077" t="s">
        <v>5853</v>
      </c>
      <c r="I2077">
        <v>12800000</v>
      </c>
      <c r="J2077" t="s">
        <v>8769</v>
      </c>
      <c r="K2077">
        <v>12300000</v>
      </c>
      <c r="L2077">
        <v>13200000</v>
      </c>
      <c r="M2077">
        <v>14</v>
      </c>
      <c r="N2077" t="s">
        <v>4245</v>
      </c>
      <c r="O2077">
        <v>70.8</v>
      </c>
      <c r="P2077" t="s">
        <v>9846</v>
      </c>
    </row>
    <row r="2078" spans="1:16" x14ac:dyDescent="0.3">
      <c r="A2078" t="s">
        <v>4172</v>
      </c>
      <c r="B2078">
        <v>2025</v>
      </c>
      <c r="C2078" t="s">
        <v>163</v>
      </c>
      <c r="D2078">
        <v>7</v>
      </c>
      <c r="E2078" t="s">
        <v>9847</v>
      </c>
      <c r="F2078" t="s">
        <v>4172</v>
      </c>
      <c r="G2078">
        <v>50000</v>
      </c>
      <c r="H2078" t="s">
        <v>5853</v>
      </c>
      <c r="I2078">
        <v>21400000</v>
      </c>
      <c r="J2078" t="s">
        <v>8769</v>
      </c>
      <c r="K2078">
        <v>20600000</v>
      </c>
      <c r="L2078">
        <v>22100000</v>
      </c>
      <c r="M2078">
        <v>2</v>
      </c>
      <c r="N2078" t="s">
        <v>4290</v>
      </c>
      <c r="O2078">
        <v>85.6</v>
      </c>
      <c r="P2078" t="s">
        <v>9848</v>
      </c>
    </row>
    <row r="2079" spans="1:16" x14ac:dyDescent="0.3">
      <c r="A2079" t="s">
        <v>4172</v>
      </c>
      <c r="B2079">
        <v>2025</v>
      </c>
      <c r="C2079" t="s">
        <v>24</v>
      </c>
      <c r="D2079" t="s">
        <v>4431</v>
      </c>
      <c r="E2079" t="s">
        <v>5842</v>
      </c>
      <c r="F2079" t="s">
        <v>4172</v>
      </c>
      <c r="G2079">
        <v>50000</v>
      </c>
      <c r="H2079" t="s">
        <v>5853</v>
      </c>
      <c r="I2079">
        <v>35000000</v>
      </c>
      <c r="J2079" t="s">
        <v>8769</v>
      </c>
      <c r="K2079">
        <v>33700000</v>
      </c>
      <c r="L2079">
        <v>36300000</v>
      </c>
      <c r="M2079" t="s">
        <v>4175</v>
      </c>
      <c r="N2079" t="s">
        <v>4280</v>
      </c>
      <c r="O2079">
        <v>78.400000000000006</v>
      </c>
      <c r="P2079" t="s">
        <v>9849</v>
      </c>
    </row>
    <row r="2080" spans="1:16" x14ac:dyDescent="0.3">
      <c r="A2080" t="s">
        <v>4172</v>
      </c>
      <c r="B2080">
        <v>2023</v>
      </c>
      <c r="C2080" t="s">
        <v>62</v>
      </c>
      <c r="D2080" t="s">
        <v>4434</v>
      </c>
      <c r="E2080" t="s">
        <v>4435</v>
      </c>
      <c r="F2080" t="s">
        <v>4172</v>
      </c>
      <c r="G2080">
        <v>50000</v>
      </c>
      <c r="H2080" t="s">
        <v>5853</v>
      </c>
      <c r="I2080">
        <v>19800000</v>
      </c>
      <c r="J2080" t="s">
        <v>8769</v>
      </c>
      <c r="K2080">
        <v>19100000</v>
      </c>
      <c r="L2080">
        <v>20500000</v>
      </c>
      <c r="M2080">
        <v>16</v>
      </c>
      <c r="N2080" t="s">
        <v>4226</v>
      </c>
      <c r="O2080">
        <v>69</v>
      </c>
      <c r="P2080" t="s">
        <v>9850</v>
      </c>
    </row>
    <row r="2081" spans="1:16" x14ac:dyDescent="0.3">
      <c r="A2081" t="s">
        <v>4172</v>
      </c>
      <c r="B2081">
        <v>2025</v>
      </c>
      <c r="C2081" t="s">
        <v>62</v>
      </c>
      <c r="D2081" t="s">
        <v>4250</v>
      </c>
      <c r="E2081" t="s">
        <v>4279</v>
      </c>
      <c r="F2081" t="s">
        <v>4172</v>
      </c>
      <c r="G2081">
        <v>50000</v>
      </c>
      <c r="H2081" t="s">
        <v>5853</v>
      </c>
      <c r="I2081">
        <v>24900000</v>
      </c>
      <c r="J2081" t="s">
        <v>8769</v>
      </c>
      <c r="K2081">
        <v>24000000</v>
      </c>
      <c r="L2081">
        <v>25700000</v>
      </c>
      <c r="M2081" t="s">
        <v>4175</v>
      </c>
      <c r="N2081" t="s">
        <v>4192</v>
      </c>
      <c r="O2081">
        <v>76.2</v>
      </c>
      <c r="P2081" t="s">
        <v>9851</v>
      </c>
    </row>
    <row r="2082" spans="1:16" x14ac:dyDescent="0.3">
      <c r="A2082" t="s">
        <v>4172</v>
      </c>
      <c r="B2082">
        <v>2023</v>
      </c>
      <c r="C2082" t="s">
        <v>137</v>
      </c>
      <c r="D2082" t="s">
        <v>5109</v>
      </c>
      <c r="E2082" t="s">
        <v>5127</v>
      </c>
      <c r="F2082" t="s">
        <v>4172</v>
      </c>
      <c r="G2082">
        <v>50000</v>
      </c>
      <c r="H2082" t="s">
        <v>5853</v>
      </c>
      <c r="I2082">
        <v>26900000</v>
      </c>
      <c r="J2082" t="s">
        <v>8769</v>
      </c>
      <c r="K2082">
        <v>26000000</v>
      </c>
      <c r="L2082">
        <v>27900000</v>
      </c>
      <c r="M2082">
        <v>10</v>
      </c>
      <c r="N2082" t="s">
        <v>4223</v>
      </c>
      <c r="O2082">
        <v>72.900000000000006</v>
      </c>
      <c r="P2082" t="s">
        <v>9852</v>
      </c>
    </row>
    <row r="2083" spans="1:16" x14ac:dyDescent="0.3">
      <c r="A2083" t="s">
        <v>4172</v>
      </c>
      <c r="B2083">
        <v>2023</v>
      </c>
      <c r="C2083" t="s">
        <v>62</v>
      </c>
      <c r="D2083" t="s">
        <v>4207</v>
      </c>
      <c r="E2083" t="s">
        <v>4259</v>
      </c>
      <c r="F2083" t="s">
        <v>4172</v>
      </c>
      <c r="G2083">
        <v>50000</v>
      </c>
      <c r="H2083" t="s">
        <v>5853</v>
      </c>
      <c r="I2083">
        <v>13800000</v>
      </c>
      <c r="J2083" t="s">
        <v>8769</v>
      </c>
      <c r="K2083">
        <v>13100000</v>
      </c>
      <c r="L2083">
        <v>14600000</v>
      </c>
      <c r="M2083">
        <v>20</v>
      </c>
      <c r="N2083" t="s">
        <v>4192</v>
      </c>
      <c r="O2083">
        <v>63.5</v>
      </c>
      <c r="P2083" t="s">
        <v>9853</v>
      </c>
    </row>
    <row r="2084" spans="1:16" x14ac:dyDescent="0.3">
      <c r="A2084" t="s">
        <v>4172</v>
      </c>
      <c r="B2084">
        <v>2024</v>
      </c>
      <c r="C2084" t="s">
        <v>392</v>
      </c>
      <c r="D2084" t="s">
        <v>4243</v>
      </c>
      <c r="E2084" t="s">
        <v>4244</v>
      </c>
      <c r="F2084" t="s">
        <v>4172</v>
      </c>
      <c r="G2084">
        <v>50000</v>
      </c>
      <c r="H2084" t="s">
        <v>5853</v>
      </c>
      <c r="I2084">
        <v>18100000</v>
      </c>
      <c r="J2084" t="s">
        <v>8769</v>
      </c>
      <c r="K2084">
        <v>17500000</v>
      </c>
      <c r="L2084">
        <v>18800000</v>
      </c>
      <c r="M2084">
        <v>2</v>
      </c>
      <c r="N2084" t="s">
        <v>4382</v>
      </c>
      <c r="O2084">
        <v>56.6</v>
      </c>
      <c r="P2084" t="s">
        <v>9854</v>
      </c>
    </row>
    <row r="2085" spans="1:16" x14ac:dyDescent="0.3">
      <c r="A2085" t="s">
        <v>4172</v>
      </c>
      <c r="B2085">
        <v>2023</v>
      </c>
      <c r="C2085" t="s">
        <v>92</v>
      </c>
      <c r="D2085" t="s">
        <v>4471</v>
      </c>
      <c r="E2085" t="s">
        <v>4472</v>
      </c>
      <c r="F2085" t="s">
        <v>4172</v>
      </c>
      <c r="G2085">
        <v>50000</v>
      </c>
      <c r="H2085" t="s">
        <v>5853</v>
      </c>
      <c r="I2085">
        <v>47600000</v>
      </c>
      <c r="J2085" t="s">
        <v>8769</v>
      </c>
      <c r="K2085">
        <v>46000000</v>
      </c>
      <c r="L2085">
        <v>49200000</v>
      </c>
      <c r="M2085">
        <v>48</v>
      </c>
      <c r="N2085" t="s">
        <v>4473</v>
      </c>
      <c r="O2085">
        <v>75.3</v>
      </c>
      <c r="P2085" t="s">
        <v>9855</v>
      </c>
    </row>
    <row r="2086" spans="1:16" x14ac:dyDescent="0.3">
      <c r="A2086" t="s">
        <v>4172</v>
      </c>
      <c r="B2086">
        <v>2023</v>
      </c>
      <c r="C2086" t="s">
        <v>24</v>
      </c>
      <c r="D2086" t="s">
        <v>4405</v>
      </c>
      <c r="E2086" t="s">
        <v>9833</v>
      </c>
      <c r="F2086" t="s">
        <v>4172</v>
      </c>
      <c r="G2086">
        <v>50000</v>
      </c>
      <c r="H2086" t="s">
        <v>5853</v>
      </c>
      <c r="I2086">
        <v>20100000</v>
      </c>
      <c r="J2086" t="s">
        <v>8769</v>
      </c>
      <c r="K2086">
        <v>19300000</v>
      </c>
      <c r="L2086">
        <v>21000000</v>
      </c>
      <c r="M2086" t="s">
        <v>4175</v>
      </c>
      <c r="N2086" t="s">
        <v>4263</v>
      </c>
      <c r="O2086">
        <v>72.2</v>
      </c>
      <c r="P2086" t="s">
        <v>9856</v>
      </c>
    </row>
    <row r="2087" spans="1:16" x14ac:dyDescent="0.3">
      <c r="A2087" t="s">
        <v>4172</v>
      </c>
      <c r="B2087">
        <v>2025</v>
      </c>
      <c r="C2087" t="s">
        <v>250</v>
      </c>
      <c r="D2087" t="s">
        <v>5684</v>
      </c>
      <c r="E2087" t="s">
        <v>9857</v>
      </c>
      <c r="F2087" t="s">
        <v>4172</v>
      </c>
      <c r="G2087">
        <v>50000</v>
      </c>
      <c r="H2087" t="s">
        <v>5853</v>
      </c>
      <c r="I2087">
        <v>33900000</v>
      </c>
      <c r="J2087" t="s">
        <v>8769</v>
      </c>
      <c r="K2087">
        <v>32100000</v>
      </c>
      <c r="L2087">
        <v>35700000</v>
      </c>
      <c r="M2087">
        <v>4</v>
      </c>
      <c r="N2087" t="s">
        <v>4388</v>
      </c>
      <c r="O2087">
        <v>84.8</v>
      </c>
      <c r="P2087" t="s">
        <v>9858</v>
      </c>
    </row>
    <row r="2088" spans="1:16" x14ac:dyDescent="0.3">
      <c r="A2088" t="s">
        <v>4172</v>
      </c>
      <c r="B2088">
        <v>2026</v>
      </c>
      <c r="C2088" t="s">
        <v>163</v>
      </c>
      <c r="D2088">
        <v>7</v>
      </c>
      <c r="E2088" t="s">
        <v>9847</v>
      </c>
      <c r="F2088" t="s">
        <v>4172</v>
      </c>
      <c r="G2088">
        <v>50000</v>
      </c>
      <c r="H2088" t="s">
        <v>5853</v>
      </c>
      <c r="I2088">
        <v>22600000</v>
      </c>
      <c r="J2088" t="s">
        <v>8769</v>
      </c>
      <c r="K2088">
        <v>21800000</v>
      </c>
      <c r="L2088">
        <v>23300000</v>
      </c>
      <c r="M2088" t="s">
        <v>4175</v>
      </c>
      <c r="N2088" t="s">
        <v>4248</v>
      </c>
      <c r="O2088">
        <v>95</v>
      </c>
      <c r="P2088" t="s">
        <v>9859</v>
      </c>
    </row>
    <row r="2089" spans="1:16" x14ac:dyDescent="0.3">
      <c r="A2089" t="s">
        <v>4172</v>
      </c>
      <c r="B2089">
        <v>2024</v>
      </c>
      <c r="C2089" t="s">
        <v>62</v>
      </c>
      <c r="D2089">
        <v>208</v>
      </c>
      <c r="E2089" t="s">
        <v>5151</v>
      </c>
      <c r="F2089" t="s">
        <v>4172</v>
      </c>
      <c r="G2089">
        <v>50000</v>
      </c>
      <c r="H2089" t="s">
        <v>5853</v>
      </c>
      <c r="I2089">
        <v>10000000</v>
      </c>
      <c r="J2089" t="s">
        <v>8769</v>
      </c>
      <c r="K2089">
        <v>9600000</v>
      </c>
      <c r="L2089">
        <v>10300000</v>
      </c>
      <c r="M2089">
        <v>11</v>
      </c>
      <c r="N2089" t="s">
        <v>4583</v>
      </c>
      <c r="O2089">
        <v>73.599999999999994</v>
      </c>
      <c r="P2089" t="s">
        <v>9860</v>
      </c>
    </row>
    <row r="2090" spans="1:16" x14ac:dyDescent="0.3">
      <c r="A2090" t="s">
        <v>4172</v>
      </c>
      <c r="B2090">
        <v>2026</v>
      </c>
      <c r="C2090" t="s">
        <v>4184</v>
      </c>
      <c r="D2090" t="s">
        <v>4941</v>
      </c>
      <c r="E2090" t="s">
        <v>9861</v>
      </c>
      <c r="F2090" t="s">
        <v>4172</v>
      </c>
      <c r="G2090">
        <v>50000</v>
      </c>
      <c r="H2090" t="s">
        <v>5853</v>
      </c>
      <c r="I2090">
        <v>43100000</v>
      </c>
      <c r="J2090" t="s">
        <v>8769</v>
      </c>
      <c r="K2090">
        <v>40900000</v>
      </c>
      <c r="L2090">
        <v>45400000</v>
      </c>
      <c r="M2090" t="s">
        <v>4175</v>
      </c>
      <c r="N2090" t="s">
        <v>9862</v>
      </c>
      <c r="O2090">
        <v>86.2</v>
      </c>
      <c r="P2090" t="s">
        <v>9863</v>
      </c>
    </row>
    <row r="2091" spans="1:16" x14ac:dyDescent="0.3">
      <c r="A2091" t="s">
        <v>4172</v>
      </c>
      <c r="B2091">
        <v>2024</v>
      </c>
      <c r="C2091" t="s">
        <v>24</v>
      </c>
      <c r="D2091" t="s">
        <v>4658</v>
      </c>
      <c r="E2091" t="s">
        <v>4659</v>
      </c>
      <c r="F2091" t="s">
        <v>4172</v>
      </c>
      <c r="G2091">
        <v>50000</v>
      </c>
      <c r="H2091" t="s">
        <v>5853</v>
      </c>
      <c r="I2091">
        <v>24100000</v>
      </c>
      <c r="J2091" t="s">
        <v>8769</v>
      </c>
      <c r="K2091">
        <v>23200000</v>
      </c>
      <c r="L2091">
        <v>25000000</v>
      </c>
      <c r="M2091">
        <v>2</v>
      </c>
      <c r="N2091" t="s">
        <v>5642</v>
      </c>
      <c r="O2091">
        <v>72.2</v>
      </c>
      <c r="P2091" t="s">
        <v>9864</v>
      </c>
    </row>
    <row r="2092" spans="1:16" x14ac:dyDescent="0.3">
      <c r="A2092" t="s">
        <v>4172</v>
      </c>
      <c r="B2092">
        <v>2023</v>
      </c>
      <c r="C2092" t="s">
        <v>137</v>
      </c>
      <c r="D2092" t="s">
        <v>4336</v>
      </c>
      <c r="E2092" t="s">
        <v>4337</v>
      </c>
      <c r="F2092" t="s">
        <v>4172</v>
      </c>
      <c r="G2092">
        <v>50000</v>
      </c>
      <c r="H2092" t="s">
        <v>5853</v>
      </c>
      <c r="I2092">
        <v>17500000</v>
      </c>
      <c r="J2092" t="s">
        <v>8769</v>
      </c>
      <c r="K2092">
        <v>16900000</v>
      </c>
      <c r="L2092">
        <v>18200000</v>
      </c>
      <c r="M2092">
        <v>7</v>
      </c>
      <c r="N2092" t="s">
        <v>4252</v>
      </c>
      <c r="O2092">
        <v>72.900000000000006</v>
      </c>
      <c r="P2092" t="s">
        <v>9865</v>
      </c>
    </row>
    <row r="2093" spans="1:16" x14ac:dyDescent="0.3">
      <c r="A2093" t="s">
        <v>4172</v>
      </c>
      <c r="B2093">
        <v>2023</v>
      </c>
      <c r="C2093" t="s">
        <v>24</v>
      </c>
      <c r="D2093" t="s">
        <v>4919</v>
      </c>
      <c r="E2093" t="s">
        <v>9671</v>
      </c>
      <c r="F2093" t="s">
        <v>4172</v>
      </c>
      <c r="G2093">
        <v>50000</v>
      </c>
      <c r="H2093" t="s">
        <v>5853</v>
      </c>
      <c r="I2093">
        <v>21000000</v>
      </c>
      <c r="J2093" t="s">
        <v>8769</v>
      </c>
      <c r="K2093">
        <v>20100000</v>
      </c>
      <c r="L2093">
        <v>21800000</v>
      </c>
      <c r="M2093">
        <v>6</v>
      </c>
      <c r="N2093" t="s">
        <v>4272</v>
      </c>
      <c r="O2093">
        <v>68.5</v>
      </c>
      <c r="P2093" t="s">
        <v>9866</v>
      </c>
    </row>
    <row r="2094" spans="1:16" x14ac:dyDescent="0.3">
      <c r="A2094" t="s">
        <v>4172</v>
      </c>
      <c r="B2094">
        <v>2023</v>
      </c>
      <c r="C2094" t="s">
        <v>4184</v>
      </c>
      <c r="D2094" t="s">
        <v>4303</v>
      </c>
      <c r="E2094" t="s">
        <v>8387</v>
      </c>
      <c r="F2094" t="s">
        <v>4172</v>
      </c>
      <c r="G2094">
        <v>50000</v>
      </c>
      <c r="H2094" t="s">
        <v>5853</v>
      </c>
      <c r="I2094">
        <v>23700000</v>
      </c>
      <c r="J2094" t="s">
        <v>8769</v>
      </c>
      <c r="K2094">
        <v>22800000</v>
      </c>
      <c r="L2094">
        <v>24600000</v>
      </c>
      <c r="M2094" t="s">
        <v>4175</v>
      </c>
      <c r="N2094" t="s">
        <v>4187</v>
      </c>
      <c r="O2094">
        <v>68.900000000000006</v>
      </c>
      <c r="P2094" t="s">
        <v>9867</v>
      </c>
    </row>
    <row r="2095" spans="1:16" x14ac:dyDescent="0.3">
      <c r="A2095" t="s">
        <v>4172</v>
      </c>
      <c r="B2095">
        <v>2024</v>
      </c>
      <c r="C2095" t="s">
        <v>194</v>
      </c>
      <c r="D2095" t="s">
        <v>4480</v>
      </c>
      <c r="E2095" t="s">
        <v>8339</v>
      </c>
      <c r="F2095" t="s">
        <v>4172</v>
      </c>
      <c r="G2095">
        <v>50000</v>
      </c>
      <c r="H2095" t="s">
        <v>5853</v>
      </c>
      <c r="I2095">
        <v>25300000</v>
      </c>
      <c r="J2095" t="s">
        <v>8769</v>
      </c>
      <c r="K2095">
        <v>24000000</v>
      </c>
      <c r="L2095">
        <v>26600000</v>
      </c>
      <c r="M2095">
        <v>3</v>
      </c>
      <c r="N2095" t="s">
        <v>4226</v>
      </c>
      <c r="O2095">
        <v>76</v>
      </c>
      <c r="P2095" t="s">
        <v>9868</v>
      </c>
    </row>
    <row r="2096" spans="1:16" x14ac:dyDescent="0.3">
      <c r="A2096" t="s">
        <v>4172</v>
      </c>
      <c r="B2096">
        <v>2022</v>
      </c>
      <c r="C2096" t="s">
        <v>194</v>
      </c>
      <c r="D2096">
        <v>1500</v>
      </c>
      <c r="E2096" t="s">
        <v>9869</v>
      </c>
      <c r="F2096" t="s">
        <v>4172</v>
      </c>
      <c r="G2096">
        <v>50000</v>
      </c>
      <c r="H2096" t="s">
        <v>5853</v>
      </c>
      <c r="I2096">
        <v>39000000</v>
      </c>
      <c r="J2096" t="s">
        <v>8769</v>
      </c>
      <c r="K2096">
        <v>37800000</v>
      </c>
      <c r="L2096">
        <v>40200000</v>
      </c>
      <c r="M2096" t="s">
        <v>4175</v>
      </c>
      <c r="N2096" t="s">
        <v>6087</v>
      </c>
      <c r="O2096">
        <v>88.6</v>
      </c>
      <c r="P2096" t="s">
        <v>9870</v>
      </c>
    </row>
    <row r="2097" spans="1:16" x14ac:dyDescent="0.3">
      <c r="A2097" t="s">
        <v>4172</v>
      </c>
      <c r="B2097">
        <v>2025</v>
      </c>
      <c r="C2097" t="s">
        <v>194</v>
      </c>
      <c r="D2097">
        <v>1500</v>
      </c>
      <c r="E2097" t="s">
        <v>4559</v>
      </c>
      <c r="F2097" t="s">
        <v>4172</v>
      </c>
      <c r="G2097">
        <v>50000</v>
      </c>
      <c r="H2097" t="s">
        <v>5853</v>
      </c>
      <c r="I2097">
        <v>49700000</v>
      </c>
      <c r="J2097" t="s">
        <v>8769</v>
      </c>
      <c r="K2097">
        <v>47900000</v>
      </c>
      <c r="L2097">
        <v>52000000</v>
      </c>
      <c r="M2097" t="s">
        <v>4175</v>
      </c>
      <c r="N2097" t="s">
        <v>4325</v>
      </c>
      <c r="O2097">
        <v>70.8</v>
      </c>
      <c r="P2097" t="s">
        <v>9871</v>
      </c>
    </row>
    <row r="2098" spans="1:16" x14ac:dyDescent="0.3">
      <c r="A2098" t="s">
        <v>4172</v>
      </c>
      <c r="B2098">
        <v>2024</v>
      </c>
      <c r="C2098" t="s">
        <v>166</v>
      </c>
      <c r="D2098" t="s">
        <v>4515</v>
      </c>
      <c r="E2098" t="s">
        <v>5748</v>
      </c>
      <c r="F2098" t="s">
        <v>4172</v>
      </c>
      <c r="G2098">
        <v>50000</v>
      </c>
      <c r="H2098" t="s">
        <v>5853</v>
      </c>
      <c r="I2098">
        <v>20700000</v>
      </c>
      <c r="J2098" t="s">
        <v>8769</v>
      </c>
      <c r="K2098">
        <v>19900000</v>
      </c>
      <c r="L2098">
        <v>21600000</v>
      </c>
      <c r="M2098">
        <v>2</v>
      </c>
      <c r="N2098" t="s">
        <v>4213</v>
      </c>
      <c r="O2098">
        <v>80.2</v>
      </c>
      <c r="P2098" t="s">
        <v>9872</v>
      </c>
    </row>
    <row r="2099" spans="1:16" x14ac:dyDescent="0.3">
      <c r="A2099" t="s">
        <v>4172</v>
      </c>
      <c r="B2099">
        <v>2024</v>
      </c>
      <c r="C2099" t="s">
        <v>137</v>
      </c>
      <c r="D2099" t="s">
        <v>4749</v>
      </c>
      <c r="E2099" t="s">
        <v>4925</v>
      </c>
      <c r="F2099" t="s">
        <v>4172</v>
      </c>
      <c r="G2099">
        <v>50000</v>
      </c>
      <c r="H2099" t="s">
        <v>5853</v>
      </c>
      <c r="I2099">
        <v>14000000</v>
      </c>
      <c r="J2099" t="s">
        <v>8769</v>
      </c>
      <c r="K2099">
        <v>13500000</v>
      </c>
      <c r="L2099">
        <v>14500000</v>
      </c>
      <c r="M2099">
        <v>19</v>
      </c>
      <c r="N2099" t="s">
        <v>4508</v>
      </c>
      <c r="O2099">
        <v>85.1</v>
      </c>
      <c r="P2099" t="s">
        <v>9873</v>
      </c>
    </row>
    <row r="2100" spans="1:16" x14ac:dyDescent="0.3">
      <c r="A2100" t="s">
        <v>4172</v>
      </c>
      <c r="B2100">
        <v>2024</v>
      </c>
      <c r="C2100" t="s">
        <v>166</v>
      </c>
      <c r="D2100" t="s">
        <v>9874</v>
      </c>
      <c r="E2100" t="s">
        <v>9875</v>
      </c>
      <c r="F2100" t="s">
        <v>4172</v>
      </c>
      <c r="G2100">
        <v>50000</v>
      </c>
      <c r="H2100" t="s">
        <v>5853</v>
      </c>
      <c r="I2100">
        <v>29900000</v>
      </c>
      <c r="J2100" t="s">
        <v>8769</v>
      </c>
      <c r="K2100">
        <v>28200000</v>
      </c>
      <c r="L2100">
        <v>31600000</v>
      </c>
      <c r="M2100" t="s">
        <v>4175</v>
      </c>
      <c r="N2100" t="s">
        <v>9142</v>
      </c>
      <c r="O2100">
        <v>88</v>
      </c>
      <c r="P2100" t="s">
        <v>9876</v>
      </c>
    </row>
    <row r="2101" spans="1:16" x14ac:dyDescent="0.3">
      <c r="A2101" t="s">
        <v>4172</v>
      </c>
      <c r="B2101">
        <v>2024</v>
      </c>
      <c r="C2101" t="s">
        <v>24</v>
      </c>
      <c r="D2101" t="s">
        <v>4431</v>
      </c>
      <c r="E2101" t="s">
        <v>5842</v>
      </c>
      <c r="F2101" t="s">
        <v>4172</v>
      </c>
      <c r="G2101">
        <v>50000</v>
      </c>
      <c r="H2101" t="s">
        <v>5853</v>
      </c>
      <c r="I2101">
        <v>33900000</v>
      </c>
      <c r="J2101" t="s">
        <v>8769</v>
      </c>
      <c r="K2101">
        <v>32000000</v>
      </c>
      <c r="L2101">
        <v>35800000</v>
      </c>
      <c r="M2101">
        <v>2</v>
      </c>
      <c r="N2101" t="s">
        <v>4661</v>
      </c>
      <c r="O2101">
        <v>75.5</v>
      </c>
      <c r="P2101" t="s">
        <v>9877</v>
      </c>
    </row>
    <row r="2102" spans="1:16" x14ac:dyDescent="0.3">
      <c r="A2102" t="s">
        <v>4172</v>
      </c>
      <c r="B2102">
        <v>2025</v>
      </c>
      <c r="C2102" t="s">
        <v>24</v>
      </c>
      <c r="D2102" t="s">
        <v>4405</v>
      </c>
      <c r="E2102" t="s">
        <v>9833</v>
      </c>
      <c r="F2102" t="s">
        <v>4172</v>
      </c>
      <c r="G2102">
        <v>50000</v>
      </c>
      <c r="H2102" t="s">
        <v>5853</v>
      </c>
      <c r="I2102">
        <v>24700000</v>
      </c>
      <c r="J2102" t="s">
        <v>8769</v>
      </c>
      <c r="K2102">
        <v>23800000</v>
      </c>
      <c r="L2102">
        <v>25600000</v>
      </c>
      <c r="M2102" t="s">
        <v>4175</v>
      </c>
      <c r="N2102" t="s">
        <v>4290</v>
      </c>
      <c r="O2102">
        <v>76.099999999999994</v>
      </c>
      <c r="P2102" t="s">
        <v>9878</v>
      </c>
    </row>
    <row r="2103" spans="1:16" x14ac:dyDescent="0.3">
      <c r="A2103" t="s">
        <v>4172</v>
      </c>
      <c r="B2103">
        <v>2026</v>
      </c>
      <c r="C2103" t="s">
        <v>24</v>
      </c>
      <c r="D2103" t="s">
        <v>4405</v>
      </c>
      <c r="E2103" t="s">
        <v>9833</v>
      </c>
      <c r="F2103" t="s">
        <v>4172</v>
      </c>
      <c r="G2103">
        <v>50000</v>
      </c>
      <c r="H2103" t="s">
        <v>5853</v>
      </c>
      <c r="I2103">
        <v>28400000</v>
      </c>
      <c r="J2103" t="s">
        <v>8769</v>
      </c>
      <c r="K2103">
        <v>27400000</v>
      </c>
      <c r="L2103">
        <v>29500000</v>
      </c>
      <c r="M2103" t="s">
        <v>4175</v>
      </c>
      <c r="N2103" t="s">
        <v>4627</v>
      </c>
      <c r="O2103">
        <v>89.1</v>
      </c>
      <c r="P2103" t="s">
        <v>9879</v>
      </c>
    </row>
    <row r="2104" spans="1:16" x14ac:dyDescent="0.3">
      <c r="A2104" t="s">
        <v>4172</v>
      </c>
      <c r="B2104">
        <v>2021</v>
      </c>
      <c r="C2104" t="s">
        <v>24</v>
      </c>
      <c r="D2104" t="s">
        <v>4190</v>
      </c>
      <c r="E2104" t="s">
        <v>4191</v>
      </c>
      <c r="F2104" t="s">
        <v>4172</v>
      </c>
      <c r="G2104">
        <v>50000</v>
      </c>
      <c r="H2104" t="s">
        <v>5853</v>
      </c>
      <c r="I2104">
        <v>12400000</v>
      </c>
      <c r="J2104" t="s">
        <v>8769</v>
      </c>
      <c r="K2104">
        <v>12000000</v>
      </c>
      <c r="L2104">
        <v>12800000</v>
      </c>
      <c r="M2104">
        <v>20</v>
      </c>
      <c r="N2104" t="s">
        <v>4275</v>
      </c>
      <c r="O2104">
        <v>60.8</v>
      </c>
      <c r="P2104" t="s">
        <v>9880</v>
      </c>
    </row>
    <row r="2105" spans="1:16" x14ac:dyDescent="0.3">
      <c r="A2105" t="s">
        <v>4172</v>
      </c>
      <c r="B2105">
        <v>2022</v>
      </c>
      <c r="C2105" t="s">
        <v>24</v>
      </c>
      <c r="D2105" t="s">
        <v>4190</v>
      </c>
      <c r="E2105" t="s">
        <v>4191</v>
      </c>
      <c r="F2105" t="s">
        <v>4172</v>
      </c>
      <c r="G2105">
        <v>50000</v>
      </c>
      <c r="H2105" t="s">
        <v>5853</v>
      </c>
      <c r="I2105">
        <v>12400000</v>
      </c>
      <c r="J2105" t="s">
        <v>8769</v>
      </c>
      <c r="K2105">
        <v>11900000</v>
      </c>
      <c r="L2105">
        <v>12800000</v>
      </c>
      <c r="M2105">
        <v>20</v>
      </c>
      <c r="N2105" t="s">
        <v>4219</v>
      </c>
      <c r="O2105">
        <v>50</v>
      </c>
      <c r="P2105" t="s">
        <v>9881</v>
      </c>
    </row>
    <row r="2106" spans="1:16" x14ac:dyDescent="0.3">
      <c r="A2106" t="s">
        <v>4172</v>
      </c>
      <c r="B2106">
        <v>2025</v>
      </c>
      <c r="C2106" t="s">
        <v>24</v>
      </c>
      <c r="D2106" t="s">
        <v>4854</v>
      </c>
      <c r="E2106" t="s">
        <v>4191</v>
      </c>
      <c r="F2106" t="s">
        <v>4172</v>
      </c>
      <c r="G2106">
        <v>50000</v>
      </c>
      <c r="H2106" t="s">
        <v>5853</v>
      </c>
      <c r="I2106">
        <v>17700000</v>
      </c>
      <c r="J2106" t="s">
        <v>8769</v>
      </c>
      <c r="K2106">
        <v>17100000</v>
      </c>
      <c r="L2106">
        <v>18300000</v>
      </c>
      <c r="M2106">
        <v>28</v>
      </c>
      <c r="N2106" t="s">
        <v>4552</v>
      </c>
      <c r="O2106">
        <v>74.900000000000006</v>
      </c>
      <c r="P2106" t="s">
        <v>9882</v>
      </c>
    </row>
    <row r="2107" spans="1:16" x14ac:dyDescent="0.3">
      <c r="A2107" t="s">
        <v>4172</v>
      </c>
      <c r="B2107">
        <v>2025</v>
      </c>
      <c r="C2107" t="s">
        <v>5179</v>
      </c>
      <c r="D2107" t="s">
        <v>5216</v>
      </c>
      <c r="E2107" t="s">
        <v>9044</v>
      </c>
      <c r="F2107" t="s">
        <v>4172</v>
      </c>
      <c r="G2107">
        <v>50000</v>
      </c>
      <c r="H2107" t="s">
        <v>5853</v>
      </c>
      <c r="I2107">
        <v>9900000</v>
      </c>
      <c r="J2107" t="s">
        <v>8769</v>
      </c>
      <c r="K2107">
        <v>9500000</v>
      </c>
      <c r="L2107">
        <v>10400000</v>
      </c>
      <c r="M2107">
        <v>2</v>
      </c>
      <c r="N2107" t="s">
        <v>4275</v>
      </c>
      <c r="O2107">
        <v>81.400000000000006</v>
      </c>
      <c r="P2107" t="s">
        <v>9883</v>
      </c>
    </row>
    <row r="2108" spans="1:16" x14ac:dyDescent="0.3">
      <c r="A2108" t="s">
        <v>4172</v>
      </c>
      <c r="B2108">
        <v>2024</v>
      </c>
      <c r="C2108" t="s">
        <v>4091</v>
      </c>
      <c r="D2108" t="s">
        <v>4923</v>
      </c>
      <c r="E2108" t="s">
        <v>9884</v>
      </c>
      <c r="F2108" t="s">
        <v>4172</v>
      </c>
      <c r="G2108">
        <v>50000</v>
      </c>
      <c r="H2108" t="s">
        <v>5853</v>
      </c>
      <c r="I2108">
        <v>16800000</v>
      </c>
      <c r="J2108" t="s">
        <v>8769</v>
      </c>
      <c r="K2108">
        <v>16200000</v>
      </c>
      <c r="L2108">
        <v>17400000</v>
      </c>
      <c r="M2108">
        <v>11</v>
      </c>
      <c r="N2108" t="s">
        <v>4382</v>
      </c>
      <c r="O2108">
        <v>85.6</v>
      </c>
      <c r="P2108" t="s">
        <v>9885</v>
      </c>
    </row>
    <row r="2109" spans="1:16" x14ac:dyDescent="0.3">
      <c r="A2109" t="s">
        <v>4172</v>
      </c>
      <c r="B2109">
        <v>2024</v>
      </c>
      <c r="C2109" t="s">
        <v>4031</v>
      </c>
      <c r="D2109" t="s">
        <v>5971</v>
      </c>
      <c r="E2109" t="s">
        <v>9405</v>
      </c>
      <c r="F2109" t="s">
        <v>4172</v>
      </c>
      <c r="G2109">
        <v>50000</v>
      </c>
      <c r="H2109" t="s">
        <v>5853</v>
      </c>
      <c r="I2109">
        <v>15200000</v>
      </c>
      <c r="J2109" t="s">
        <v>8769</v>
      </c>
      <c r="K2109">
        <v>14600000</v>
      </c>
      <c r="L2109">
        <v>15800000</v>
      </c>
      <c r="M2109">
        <v>14</v>
      </c>
      <c r="N2109" t="s">
        <v>4219</v>
      </c>
      <c r="O2109">
        <v>83.1</v>
      </c>
      <c r="P2109" t="s">
        <v>9886</v>
      </c>
    </row>
    <row r="2110" spans="1:16" x14ac:dyDescent="0.3">
      <c r="A2110" t="s">
        <v>4172</v>
      </c>
      <c r="B2110">
        <v>2022</v>
      </c>
      <c r="C2110" t="s">
        <v>4031</v>
      </c>
      <c r="D2110" t="s">
        <v>5131</v>
      </c>
      <c r="E2110" t="s">
        <v>5826</v>
      </c>
      <c r="F2110" t="s">
        <v>4172</v>
      </c>
      <c r="G2110">
        <v>50000</v>
      </c>
      <c r="H2110" t="s">
        <v>5853</v>
      </c>
      <c r="I2110">
        <v>11000000</v>
      </c>
      <c r="J2110" t="s">
        <v>8769</v>
      </c>
      <c r="K2110">
        <v>10600000</v>
      </c>
      <c r="L2110">
        <v>11400000</v>
      </c>
      <c r="M2110">
        <v>13</v>
      </c>
      <c r="N2110" t="s">
        <v>4248</v>
      </c>
      <c r="O2110">
        <v>84.7</v>
      </c>
      <c r="P2110" t="s">
        <v>9887</v>
      </c>
    </row>
    <row r="2111" spans="1:16" x14ac:dyDescent="0.3">
      <c r="A2111" t="s">
        <v>4172</v>
      </c>
      <c r="B2111">
        <v>2023</v>
      </c>
      <c r="C2111" t="s">
        <v>41</v>
      </c>
      <c r="D2111" t="s">
        <v>5032</v>
      </c>
      <c r="E2111" t="s">
        <v>5033</v>
      </c>
      <c r="F2111" t="s">
        <v>4172</v>
      </c>
      <c r="G2111">
        <v>50000</v>
      </c>
      <c r="H2111" t="s">
        <v>5853</v>
      </c>
      <c r="I2111">
        <v>12500000</v>
      </c>
      <c r="J2111" t="s">
        <v>8769</v>
      </c>
      <c r="K2111">
        <v>12000000</v>
      </c>
      <c r="L2111">
        <v>12900000</v>
      </c>
      <c r="M2111">
        <v>4</v>
      </c>
      <c r="N2111" t="s">
        <v>4425</v>
      </c>
      <c r="O2111">
        <v>75.099999999999994</v>
      </c>
      <c r="P2111" t="s">
        <v>9888</v>
      </c>
    </row>
    <row r="2112" spans="1:16" x14ac:dyDescent="0.3">
      <c r="A2112" t="s">
        <v>4172</v>
      </c>
      <c r="B2112">
        <v>2024</v>
      </c>
      <c r="C2112" t="s">
        <v>163</v>
      </c>
      <c r="D2112">
        <v>7</v>
      </c>
      <c r="E2112" t="s">
        <v>4262</v>
      </c>
      <c r="F2112" t="s">
        <v>4172</v>
      </c>
      <c r="G2112">
        <v>50000</v>
      </c>
      <c r="H2112" t="s">
        <v>5853</v>
      </c>
      <c r="I2112">
        <v>14500000</v>
      </c>
      <c r="J2112" t="s">
        <v>8769</v>
      </c>
      <c r="K2112">
        <v>13900000</v>
      </c>
      <c r="L2112">
        <v>15000000</v>
      </c>
      <c r="M2112">
        <v>6</v>
      </c>
      <c r="N2112" t="s">
        <v>4347</v>
      </c>
      <c r="O2112">
        <v>80.599999999999994</v>
      </c>
      <c r="P2112" t="s">
        <v>9889</v>
      </c>
    </row>
    <row r="2113" spans="1:16" x14ac:dyDescent="0.3">
      <c r="A2113" t="s">
        <v>4172</v>
      </c>
      <c r="B2113">
        <v>2025</v>
      </c>
      <c r="C2113" t="s">
        <v>154</v>
      </c>
      <c r="D2113" t="s">
        <v>5689</v>
      </c>
      <c r="E2113" t="s">
        <v>5690</v>
      </c>
      <c r="F2113" t="s">
        <v>4172</v>
      </c>
      <c r="G2113">
        <v>50000</v>
      </c>
      <c r="H2113" t="s">
        <v>5853</v>
      </c>
      <c r="I2113">
        <v>23400000</v>
      </c>
      <c r="J2113" t="s">
        <v>8769</v>
      </c>
      <c r="K2113">
        <v>22600000</v>
      </c>
      <c r="L2113">
        <v>24200000</v>
      </c>
      <c r="M2113">
        <v>2</v>
      </c>
      <c r="N2113" t="s">
        <v>4407</v>
      </c>
      <c r="O2113">
        <v>81.7</v>
      </c>
      <c r="P2113" t="s">
        <v>9890</v>
      </c>
    </row>
    <row r="2114" spans="1:16" x14ac:dyDescent="0.3">
      <c r="A2114" t="s">
        <v>4172</v>
      </c>
      <c r="B2114">
        <v>2026</v>
      </c>
      <c r="C2114" t="s">
        <v>45</v>
      </c>
      <c r="D2114" t="s">
        <v>4886</v>
      </c>
      <c r="E2114" t="s">
        <v>9198</v>
      </c>
      <c r="F2114" t="s">
        <v>4172</v>
      </c>
      <c r="G2114">
        <v>50000</v>
      </c>
      <c r="H2114" t="s">
        <v>5853</v>
      </c>
      <c r="I2114">
        <v>18100000</v>
      </c>
      <c r="J2114" t="s">
        <v>8769</v>
      </c>
      <c r="K2114">
        <v>17500000</v>
      </c>
      <c r="L2114">
        <v>18800000</v>
      </c>
      <c r="M2114" t="s">
        <v>4175</v>
      </c>
      <c r="N2114" t="s">
        <v>5710</v>
      </c>
      <c r="O2114">
        <v>89.5</v>
      </c>
      <c r="P2114" t="s">
        <v>9891</v>
      </c>
    </row>
    <row r="2115" spans="1:16" x14ac:dyDescent="0.3">
      <c r="A2115" t="s">
        <v>4172</v>
      </c>
      <c r="B2115">
        <v>2026</v>
      </c>
      <c r="C2115" t="s">
        <v>4184</v>
      </c>
      <c r="D2115" t="s">
        <v>4932</v>
      </c>
      <c r="E2115" t="s">
        <v>4933</v>
      </c>
      <c r="F2115" t="s">
        <v>4172</v>
      </c>
      <c r="G2115">
        <v>50000</v>
      </c>
      <c r="H2115" t="s">
        <v>5853</v>
      </c>
      <c r="I2115">
        <v>15100000</v>
      </c>
      <c r="J2115" t="s">
        <v>8769</v>
      </c>
      <c r="K2115">
        <v>14100000</v>
      </c>
      <c r="L2115">
        <v>16200000</v>
      </c>
      <c r="M2115" t="s">
        <v>4175</v>
      </c>
      <c r="N2115" t="s">
        <v>4402</v>
      </c>
      <c r="O2115">
        <v>94.4</v>
      </c>
      <c r="P2115" t="s">
        <v>9892</v>
      </c>
    </row>
    <row r="2116" spans="1:16" x14ac:dyDescent="0.3">
      <c r="A2116" t="s">
        <v>4172</v>
      </c>
      <c r="B2116">
        <v>2025</v>
      </c>
      <c r="C2116" t="s">
        <v>4184</v>
      </c>
      <c r="D2116" t="s">
        <v>5940</v>
      </c>
      <c r="E2116" t="s">
        <v>9893</v>
      </c>
      <c r="F2116" t="s">
        <v>4172</v>
      </c>
      <c r="G2116">
        <v>50000</v>
      </c>
      <c r="H2116" t="s">
        <v>5853</v>
      </c>
      <c r="I2116">
        <v>13900000</v>
      </c>
      <c r="J2116" t="s">
        <v>8769</v>
      </c>
      <c r="K2116">
        <v>13400000</v>
      </c>
      <c r="L2116">
        <v>14400000</v>
      </c>
      <c r="M2116">
        <v>2</v>
      </c>
      <c r="N2116" t="s">
        <v>4192</v>
      </c>
      <c r="O2116">
        <v>84.3</v>
      </c>
      <c r="P2116" t="s">
        <v>9894</v>
      </c>
    </row>
    <row r="2117" spans="1:16" x14ac:dyDescent="0.3">
      <c r="A2117" t="s">
        <v>4172</v>
      </c>
      <c r="B2117">
        <v>2026</v>
      </c>
      <c r="C2117" t="s">
        <v>4184</v>
      </c>
      <c r="D2117" t="s">
        <v>5940</v>
      </c>
      <c r="E2117" t="s">
        <v>9893</v>
      </c>
      <c r="F2117" t="s">
        <v>4172</v>
      </c>
      <c r="G2117">
        <v>50000</v>
      </c>
      <c r="H2117" t="s">
        <v>5853</v>
      </c>
      <c r="I2117">
        <v>15700000</v>
      </c>
      <c r="J2117" t="s">
        <v>8769</v>
      </c>
      <c r="K2117">
        <v>15100000</v>
      </c>
      <c r="L2117">
        <v>16200000</v>
      </c>
      <c r="M2117" t="s">
        <v>4175</v>
      </c>
      <c r="N2117" t="s">
        <v>4275</v>
      </c>
      <c r="O2117">
        <v>95</v>
      </c>
      <c r="P2117" t="s">
        <v>9895</v>
      </c>
    </row>
    <row r="2118" spans="1:16" x14ac:dyDescent="0.3">
      <c r="A2118" t="s">
        <v>4172</v>
      </c>
      <c r="B2118">
        <v>2025</v>
      </c>
      <c r="C2118" t="s">
        <v>4184</v>
      </c>
      <c r="D2118" t="s">
        <v>4185</v>
      </c>
      <c r="E2118" t="s">
        <v>6256</v>
      </c>
      <c r="F2118" t="s">
        <v>4172</v>
      </c>
      <c r="G2118">
        <v>50000</v>
      </c>
      <c r="H2118" t="s">
        <v>5853</v>
      </c>
      <c r="I2118">
        <v>9700000</v>
      </c>
      <c r="J2118" t="s">
        <v>8769</v>
      </c>
      <c r="K2118">
        <v>9300000</v>
      </c>
      <c r="L2118">
        <v>10000000</v>
      </c>
      <c r="M2118">
        <v>6</v>
      </c>
      <c r="N2118" t="s">
        <v>4275</v>
      </c>
      <c r="O2118">
        <v>93.4</v>
      </c>
      <c r="P2118" t="s">
        <v>9896</v>
      </c>
    </row>
    <row r="2119" spans="1:16" x14ac:dyDescent="0.3">
      <c r="A2119" t="s">
        <v>4172</v>
      </c>
      <c r="B2119">
        <v>2024</v>
      </c>
      <c r="C2119" t="s">
        <v>4184</v>
      </c>
      <c r="D2119" t="s">
        <v>4442</v>
      </c>
      <c r="E2119" t="s">
        <v>4443</v>
      </c>
      <c r="F2119" t="s">
        <v>4172</v>
      </c>
      <c r="G2119">
        <v>50000</v>
      </c>
      <c r="H2119" t="s">
        <v>5853</v>
      </c>
      <c r="I2119">
        <v>24300000</v>
      </c>
      <c r="J2119" t="s">
        <v>8769</v>
      </c>
      <c r="K2119">
        <v>23400000</v>
      </c>
      <c r="L2119">
        <v>25200000</v>
      </c>
      <c r="M2119" t="s">
        <v>4175</v>
      </c>
      <c r="N2119" t="s">
        <v>9897</v>
      </c>
      <c r="O2119">
        <v>73.7</v>
      </c>
      <c r="P2119" t="s">
        <v>9898</v>
      </c>
    </row>
    <row r="2120" spans="1:16" x14ac:dyDescent="0.3">
      <c r="A2120" t="s">
        <v>4172</v>
      </c>
      <c r="B2120">
        <v>2026</v>
      </c>
      <c r="C2120" t="s">
        <v>4184</v>
      </c>
      <c r="D2120" t="s">
        <v>4288</v>
      </c>
      <c r="E2120" t="s">
        <v>4289</v>
      </c>
      <c r="F2120" t="s">
        <v>4172</v>
      </c>
      <c r="G2120">
        <v>50000</v>
      </c>
      <c r="H2120" t="s">
        <v>5853</v>
      </c>
      <c r="I2120">
        <v>17900000</v>
      </c>
      <c r="J2120" t="s">
        <v>8769</v>
      </c>
      <c r="K2120">
        <v>17300000</v>
      </c>
      <c r="L2120">
        <v>18500000</v>
      </c>
      <c r="M2120">
        <v>5</v>
      </c>
      <c r="N2120" t="s">
        <v>4347</v>
      </c>
      <c r="O2120">
        <v>86</v>
      </c>
      <c r="P2120" t="s">
        <v>9899</v>
      </c>
    </row>
    <row r="2121" spans="1:16" x14ac:dyDescent="0.3">
      <c r="A2121" t="s">
        <v>4172</v>
      </c>
      <c r="B2121">
        <v>2026</v>
      </c>
      <c r="C2121" t="s">
        <v>4184</v>
      </c>
      <c r="D2121" t="s">
        <v>4228</v>
      </c>
      <c r="E2121" t="s">
        <v>4719</v>
      </c>
      <c r="F2121" t="s">
        <v>4172</v>
      </c>
      <c r="G2121">
        <v>50000</v>
      </c>
      <c r="H2121" t="s">
        <v>5853</v>
      </c>
      <c r="I2121">
        <v>14500000</v>
      </c>
      <c r="J2121" t="s">
        <v>8769</v>
      </c>
      <c r="K2121">
        <v>13600000</v>
      </c>
      <c r="L2121">
        <v>15500000</v>
      </c>
      <c r="M2121">
        <v>3</v>
      </c>
      <c r="N2121" t="s">
        <v>4187</v>
      </c>
      <c r="O2121">
        <v>95</v>
      </c>
      <c r="P2121" t="s">
        <v>9900</v>
      </c>
    </row>
    <row r="2122" spans="1:16" x14ac:dyDescent="0.3">
      <c r="A2122" t="s">
        <v>4172</v>
      </c>
      <c r="B2122">
        <v>2024</v>
      </c>
      <c r="C2122" t="s">
        <v>4184</v>
      </c>
      <c r="D2122" t="s">
        <v>4941</v>
      </c>
      <c r="E2122" t="s">
        <v>9901</v>
      </c>
      <c r="F2122" t="s">
        <v>4172</v>
      </c>
      <c r="G2122">
        <v>50000</v>
      </c>
      <c r="H2122" t="s">
        <v>5853</v>
      </c>
      <c r="I2122">
        <v>32700000</v>
      </c>
      <c r="J2122" t="s">
        <v>8769</v>
      </c>
      <c r="K2122">
        <v>31600000</v>
      </c>
      <c r="L2122">
        <v>33900000</v>
      </c>
      <c r="M2122">
        <v>4</v>
      </c>
      <c r="N2122" t="s">
        <v>5663</v>
      </c>
      <c r="O2122">
        <v>88.4</v>
      </c>
      <c r="P2122" t="s">
        <v>9902</v>
      </c>
    </row>
    <row r="2123" spans="1:16" x14ac:dyDescent="0.3">
      <c r="A2123" t="s">
        <v>4172</v>
      </c>
      <c r="B2123">
        <v>2025</v>
      </c>
      <c r="C2123" t="s">
        <v>250</v>
      </c>
      <c r="D2123" t="s">
        <v>4319</v>
      </c>
      <c r="E2123" t="s">
        <v>7887</v>
      </c>
      <c r="F2123" t="s">
        <v>4172</v>
      </c>
      <c r="G2123">
        <v>50000</v>
      </c>
      <c r="H2123" t="s">
        <v>5853</v>
      </c>
      <c r="I2123">
        <v>20300000</v>
      </c>
      <c r="J2123" t="s">
        <v>8769</v>
      </c>
      <c r="K2123">
        <v>19600000</v>
      </c>
      <c r="L2123">
        <v>21000000</v>
      </c>
      <c r="M2123">
        <v>8</v>
      </c>
      <c r="N2123" t="s">
        <v>4219</v>
      </c>
      <c r="O2123">
        <v>91.5</v>
      </c>
      <c r="P2123" t="s">
        <v>9903</v>
      </c>
    </row>
    <row r="2124" spans="1:16" x14ac:dyDescent="0.3">
      <c r="A2124" t="s">
        <v>4172</v>
      </c>
      <c r="B2124">
        <v>2023</v>
      </c>
      <c r="C2124" t="s">
        <v>191</v>
      </c>
      <c r="D2124" t="s">
        <v>5011</v>
      </c>
      <c r="E2124" t="s">
        <v>6146</v>
      </c>
      <c r="F2124" t="s">
        <v>4172</v>
      </c>
      <c r="G2124">
        <v>50000</v>
      </c>
      <c r="H2124" t="s">
        <v>5853</v>
      </c>
      <c r="I2124">
        <v>18600000</v>
      </c>
      <c r="J2124" t="s">
        <v>8769</v>
      </c>
      <c r="K2124">
        <v>17400000</v>
      </c>
      <c r="L2124">
        <v>19800000</v>
      </c>
      <c r="M2124">
        <v>3</v>
      </c>
      <c r="N2124" t="s">
        <v>4583</v>
      </c>
      <c r="O2124">
        <v>78.599999999999994</v>
      </c>
      <c r="P2124" t="s">
        <v>9904</v>
      </c>
    </row>
    <row r="2125" spans="1:16" x14ac:dyDescent="0.3">
      <c r="A2125" t="s">
        <v>4172</v>
      </c>
      <c r="B2125">
        <v>2025</v>
      </c>
      <c r="C2125" t="s">
        <v>191</v>
      </c>
      <c r="D2125" t="s">
        <v>5770</v>
      </c>
      <c r="E2125" t="s">
        <v>9905</v>
      </c>
      <c r="F2125" t="s">
        <v>4172</v>
      </c>
      <c r="G2125">
        <v>50000</v>
      </c>
      <c r="H2125" t="s">
        <v>5853</v>
      </c>
      <c r="I2125">
        <v>33300000</v>
      </c>
      <c r="J2125" t="s">
        <v>8769</v>
      </c>
      <c r="K2125">
        <v>31400000</v>
      </c>
      <c r="L2125">
        <v>35200000</v>
      </c>
      <c r="M2125" t="s">
        <v>4175</v>
      </c>
      <c r="N2125" t="s">
        <v>4260</v>
      </c>
      <c r="O2125">
        <v>76.599999999999994</v>
      </c>
      <c r="P2125" t="s">
        <v>9906</v>
      </c>
    </row>
    <row r="2126" spans="1:16" x14ac:dyDescent="0.3">
      <c r="A2126" t="s">
        <v>4172</v>
      </c>
      <c r="B2126">
        <v>2015</v>
      </c>
      <c r="C2126" t="s">
        <v>137</v>
      </c>
      <c r="D2126" t="s">
        <v>6044</v>
      </c>
      <c r="E2126" t="s">
        <v>6045</v>
      </c>
      <c r="F2126" t="s">
        <v>4172</v>
      </c>
      <c r="G2126">
        <v>50000</v>
      </c>
      <c r="H2126" t="s">
        <v>5853</v>
      </c>
      <c r="I2126">
        <v>9400000</v>
      </c>
      <c r="J2126" t="s">
        <v>8769</v>
      </c>
      <c r="K2126">
        <v>9100000</v>
      </c>
      <c r="L2126">
        <v>9700000</v>
      </c>
      <c r="M2126">
        <v>2</v>
      </c>
      <c r="N2126" t="s">
        <v>4508</v>
      </c>
      <c r="O2126">
        <v>70.400000000000006</v>
      </c>
      <c r="P2126" t="s">
        <v>9907</v>
      </c>
    </row>
    <row r="2127" spans="1:16" x14ac:dyDescent="0.3">
      <c r="A2127" t="s">
        <v>4172</v>
      </c>
      <c r="B2127">
        <v>2024</v>
      </c>
      <c r="C2127" t="s">
        <v>137</v>
      </c>
      <c r="D2127" t="s">
        <v>4336</v>
      </c>
      <c r="E2127" t="s">
        <v>4337</v>
      </c>
      <c r="F2127" t="s">
        <v>4172</v>
      </c>
      <c r="G2127">
        <v>50000</v>
      </c>
      <c r="H2127" t="s">
        <v>5853</v>
      </c>
      <c r="I2127">
        <v>19000000</v>
      </c>
      <c r="J2127" t="s">
        <v>8769</v>
      </c>
      <c r="K2127">
        <v>18400000</v>
      </c>
      <c r="L2127">
        <v>19700000</v>
      </c>
      <c r="M2127">
        <v>13</v>
      </c>
      <c r="N2127" t="s">
        <v>4965</v>
      </c>
      <c r="O2127">
        <v>77.8</v>
      </c>
      <c r="P2127" t="s">
        <v>9908</v>
      </c>
    </row>
    <row r="2128" spans="1:16" x14ac:dyDescent="0.3">
      <c r="A2128" t="s">
        <v>4172</v>
      </c>
      <c r="B2128">
        <v>2024</v>
      </c>
      <c r="C2128" t="s">
        <v>137</v>
      </c>
      <c r="D2128" t="s">
        <v>4336</v>
      </c>
      <c r="E2128" t="s">
        <v>4337</v>
      </c>
      <c r="F2128" t="s">
        <v>4172</v>
      </c>
      <c r="G2128">
        <v>50000</v>
      </c>
      <c r="H2128" t="s">
        <v>5853</v>
      </c>
      <c r="I2128">
        <v>19000000</v>
      </c>
      <c r="J2128" t="s">
        <v>8769</v>
      </c>
      <c r="K2128">
        <v>18400000</v>
      </c>
      <c r="L2128">
        <v>19700000</v>
      </c>
      <c r="M2128">
        <v>13</v>
      </c>
      <c r="N2128" t="s">
        <v>4965</v>
      </c>
      <c r="O2128">
        <v>77.8</v>
      </c>
      <c r="P2128" t="s">
        <v>9909</v>
      </c>
    </row>
    <row r="2129" spans="1:16" x14ac:dyDescent="0.3">
      <c r="A2129" t="s">
        <v>4172</v>
      </c>
      <c r="B2129">
        <v>2020</v>
      </c>
      <c r="C2129" t="s">
        <v>137</v>
      </c>
      <c r="D2129" t="s">
        <v>4692</v>
      </c>
      <c r="E2129" t="s">
        <v>9910</v>
      </c>
      <c r="F2129" t="s">
        <v>4172</v>
      </c>
      <c r="G2129">
        <v>50000</v>
      </c>
      <c r="H2129" t="s">
        <v>5853</v>
      </c>
      <c r="I2129">
        <v>10800000</v>
      </c>
      <c r="J2129" t="s">
        <v>8769</v>
      </c>
      <c r="K2129">
        <v>10400000</v>
      </c>
      <c r="L2129">
        <v>11200000</v>
      </c>
      <c r="M2129">
        <v>4</v>
      </c>
      <c r="N2129" t="s">
        <v>4187</v>
      </c>
      <c r="O2129">
        <v>78.3</v>
      </c>
      <c r="P2129" t="s">
        <v>9911</v>
      </c>
    </row>
    <row r="2130" spans="1:16" x14ac:dyDescent="0.3">
      <c r="A2130" t="s">
        <v>4172</v>
      </c>
      <c r="B2130">
        <v>2021</v>
      </c>
      <c r="C2130" t="s">
        <v>137</v>
      </c>
      <c r="D2130" t="s">
        <v>4437</v>
      </c>
      <c r="E2130" t="s">
        <v>4438</v>
      </c>
      <c r="F2130" t="s">
        <v>4172</v>
      </c>
      <c r="G2130">
        <v>50000</v>
      </c>
      <c r="H2130" t="s">
        <v>5853</v>
      </c>
      <c r="I2130">
        <v>10400000</v>
      </c>
      <c r="J2130" t="s">
        <v>8769</v>
      </c>
      <c r="K2130">
        <v>10000000</v>
      </c>
      <c r="L2130">
        <v>10700000</v>
      </c>
      <c r="M2130">
        <v>5</v>
      </c>
      <c r="N2130" t="s">
        <v>4583</v>
      </c>
      <c r="O2130">
        <v>89</v>
      </c>
      <c r="P2130" t="s">
        <v>9912</v>
      </c>
    </row>
    <row r="2131" spans="1:16" x14ac:dyDescent="0.3">
      <c r="A2131" t="s">
        <v>4172</v>
      </c>
      <c r="B2131">
        <v>2025</v>
      </c>
      <c r="C2131" t="s">
        <v>201</v>
      </c>
      <c r="D2131" t="s">
        <v>4669</v>
      </c>
      <c r="E2131" t="s">
        <v>7700</v>
      </c>
      <c r="F2131" t="s">
        <v>4172</v>
      </c>
      <c r="G2131">
        <v>50000</v>
      </c>
      <c r="H2131" t="s">
        <v>5853</v>
      </c>
      <c r="I2131">
        <v>11500000</v>
      </c>
      <c r="J2131" t="s">
        <v>8769</v>
      </c>
      <c r="K2131">
        <v>11100000</v>
      </c>
      <c r="L2131">
        <v>11900000</v>
      </c>
      <c r="M2131">
        <v>29</v>
      </c>
      <c r="N2131" t="s">
        <v>4508</v>
      </c>
      <c r="O2131">
        <v>92.1</v>
      </c>
      <c r="P2131" t="s">
        <v>9913</v>
      </c>
    </row>
    <row r="2132" spans="1:16" x14ac:dyDescent="0.3">
      <c r="A2132" t="s">
        <v>4172</v>
      </c>
      <c r="B2132">
        <v>2026</v>
      </c>
      <c r="C2132" t="s">
        <v>201</v>
      </c>
      <c r="D2132" t="s">
        <v>5995</v>
      </c>
      <c r="E2132" t="s">
        <v>9914</v>
      </c>
      <c r="F2132" t="s">
        <v>4172</v>
      </c>
      <c r="G2132">
        <v>50000</v>
      </c>
      <c r="H2132" t="s">
        <v>5853</v>
      </c>
      <c r="I2132">
        <v>16400000</v>
      </c>
      <c r="J2132" t="s">
        <v>8769</v>
      </c>
      <c r="K2132">
        <v>15700000</v>
      </c>
      <c r="L2132">
        <v>17000000</v>
      </c>
      <c r="M2132">
        <v>3</v>
      </c>
      <c r="N2132" t="s">
        <v>4388</v>
      </c>
      <c r="O2132">
        <v>89</v>
      </c>
      <c r="P2132" t="s">
        <v>9915</v>
      </c>
    </row>
    <row r="2133" spans="1:16" x14ac:dyDescent="0.3">
      <c r="A2133" t="s">
        <v>4172</v>
      </c>
      <c r="B2133">
        <v>2025</v>
      </c>
      <c r="C2133" t="s">
        <v>230</v>
      </c>
      <c r="D2133" t="s">
        <v>8690</v>
      </c>
      <c r="E2133" t="s">
        <v>9916</v>
      </c>
      <c r="F2133" t="s">
        <v>4172</v>
      </c>
      <c r="G2133">
        <v>50000</v>
      </c>
      <c r="H2133" t="s">
        <v>5853</v>
      </c>
      <c r="I2133">
        <v>14600000</v>
      </c>
      <c r="J2133" t="s">
        <v>8769</v>
      </c>
      <c r="K2133">
        <v>14000000</v>
      </c>
      <c r="L2133">
        <v>15100000</v>
      </c>
      <c r="M2133" t="s">
        <v>4175</v>
      </c>
      <c r="N2133" t="s">
        <v>4204</v>
      </c>
      <c r="O2133">
        <v>75.3</v>
      </c>
      <c r="P2133" t="s">
        <v>9917</v>
      </c>
    </row>
    <row r="2134" spans="1:16" x14ac:dyDescent="0.3">
      <c r="A2134" t="s">
        <v>4172</v>
      </c>
      <c r="B2134">
        <v>2026</v>
      </c>
      <c r="C2134" t="s">
        <v>230</v>
      </c>
      <c r="D2134" t="s">
        <v>7797</v>
      </c>
      <c r="E2134" t="s">
        <v>7798</v>
      </c>
      <c r="F2134" t="s">
        <v>4172</v>
      </c>
      <c r="G2134">
        <v>50000</v>
      </c>
      <c r="H2134" t="s">
        <v>5853</v>
      </c>
      <c r="I2134">
        <v>14400000</v>
      </c>
      <c r="J2134" t="s">
        <v>8769</v>
      </c>
      <c r="K2134">
        <v>14000000</v>
      </c>
      <c r="L2134">
        <v>14900000</v>
      </c>
      <c r="M2134">
        <v>5</v>
      </c>
      <c r="N2134" t="s">
        <v>4402</v>
      </c>
      <c r="O2134">
        <v>92.6</v>
      </c>
      <c r="P2134" t="s">
        <v>9918</v>
      </c>
    </row>
    <row r="2135" spans="1:16" x14ac:dyDescent="0.3">
      <c r="A2135" t="s">
        <v>4172</v>
      </c>
      <c r="B2135">
        <v>2026</v>
      </c>
      <c r="C2135" t="s">
        <v>230</v>
      </c>
      <c r="D2135" t="s">
        <v>4555</v>
      </c>
      <c r="E2135" t="s">
        <v>5796</v>
      </c>
      <c r="F2135" t="s">
        <v>4172</v>
      </c>
      <c r="G2135">
        <v>50000</v>
      </c>
      <c r="H2135" t="s">
        <v>5853</v>
      </c>
      <c r="I2135">
        <v>17500000</v>
      </c>
      <c r="J2135" t="s">
        <v>8769</v>
      </c>
      <c r="K2135">
        <v>16900000</v>
      </c>
      <c r="L2135">
        <v>18100000</v>
      </c>
      <c r="M2135" t="s">
        <v>4175</v>
      </c>
      <c r="N2135" t="s">
        <v>4219</v>
      </c>
      <c r="O2135">
        <v>94.8</v>
      </c>
      <c r="P2135" t="s">
        <v>9919</v>
      </c>
    </row>
    <row r="2136" spans="1:16" x14ac:dyDescent="0.3">
      <c r="A2136" t="s">
        <v>4172</v>
      </c>
      <c r="B2136">
        <v>2020</v>
      </c>
      <c r="C2136" t="s">
        <v>62</v>
      </c>
      <c r="D2136">
        <v>2008</v>
      </c>
      <c r="E2136" t="s">
        <v>9920</v>
      </c>
      <c r="F2136" t="s">
        <v>4172</v>
      </c>
      <c r="G2136">
        <v>50000</v>
      </c>
      <c r="H2136" t="s">
        <v>5853</v>
      </c>
      <c r="I2136">
        <v>11100000</v>
      </c>
      <c r="J2136" t="s">
        <v>8769</v>
      </c>
      <c r="K2136">
        <v>10700000</v>
      </c>
      <c r="L2136">
        <v>11500000</v>
      </c>
      <c r="M2136">
        <v>6</v>
      </c>
      <c r="N2136" t="s">
        <v>4260</v>
      </c>
      <c r="O2136">
        <v>79.3</v>
      </c>
      <c r="P2136" t="s">
        <v>9921</v>
      </c>
    </row>
    <row r="2137" spans="1:16" x14ac:dyDescent="0.3">
      <c r="A2137" t="s">
        <v>4172</v>
      </c>
      <c r="B2137">
        <v>2021</v>
      </c>
      <c r="C2137" t="s">
        <v>62</v>
      </c>
      <c r="D2137">
        <v>2008</v>
      </c>
      <c r="E2137" t="s">
        <v>9922</v>
      </c>
      <c r="F2137" t="s">
        <v>4172</v>
      </c>
      <c r="G2137">
        <v>50000</v>
      </c>
      <c r="H2137" t="s">
        <v>5853</v>
      </c>
      <c r="I2137">
        <v>12100000</v>
      </c>
      <c r="J2137" t="s">
        <v>8769</v>
      </c>
      <c r="K2137">
        <v>11200000</v>
      </c>
      <c r="L2137">
        <v>13000000</v>
      </c>
      <c r="M2137">
        <v>3</v>
      </c>
      <c r="N2137" t="s">
        <v>4219</v>
      </c>
      <c r="O2137">
        <v>78.099999999999994</v>
      </c>
      <c r="P2137" t="s">
        <v>9923</v>
      </c>
    </row>
    <row r="2138" spans="1:16" x14ac:dyDescent="0.3">
      <c r="A2138" t="s">
        <v>4172</v>
      </c>
      <c r="B2138">
        <v>2025</v>
      </c>
      <c r="C2138" t="s">
        <v>62</v>
      </c>
      <c r="D2138" t="s">
        <v>4198</v>
      </c>
      <c r="E2138" t="s">
        <v>4903</v>
      </c>
      <c r="F2138" t="s">
        <v>4172</v>
      </c>
      <c r="G2138">
        <v>50000</v>
      </c>
      <c r="H2138" t="s">
        <v>5853</v>
      </c>
      <c r="I2138">
        <v>14300000</v>
      </c>
      <c r="J2138" t="s">
        <v>8769</v>
      </c>
      <c r="K2138">
        <v>13900000</v>
      </c>
      <c r="L2138">
        <v>14800000</v>
      </c>
      <c r="M2138">
        <v>11</v>
      </c>
      <c r="N2138" t="s">
        <v>4290</v>
      </c>
      <c r="O2138">
        <v>85.7</v>
      </c>
      <c r="P2138" t="s">
        <v>9924</v>
      </c>
    </row>
    <row r="2139" spans="1:16" x14ac:dyDescent="0.3">
      <c r="A2139" t="s">
        <v>4172</v>
      </c>
      <c r="B2139">
        <v>2020</v>
      </c>
      <c r="C2139" t="s">
        <v>62</v>
      </c>
      <c r="D2139">
        <v>3008</v>
      </c>
      <c r="E2139" t="s">
        <v>9925</v>
      </c>
      <c r="F2139" t="s">
        <v>4172</v>
      </c>
      <c r="G2139">
        <v>50000</v>
      </c>
      <c r="H2139" t="s">
        <v>5853</v>
      </c>
      <c r="I2139">
        <v>14400000</v>
      </c>
      <c r="J2139" t="s">
        <v>8769</v>
      </c>
      <c r="K2139">
        <v>13900000</v>
      </c>
      <c r="L2139">
        <v>14900000</v>
      </c>
      <c r="M2139">
        <v>10</v>
      </c>
      <c r="N2139" t="s">
        <v>4187</v>
      </c>
      <c r="O2139">
        <v>77.5</v>
      </c>
      <c r="P2139" t="s">
        <v>9926</v>
      </c>
    </row>
    <row r="2140" spans="1:16" x14ac:dyDescent="0.3">
      <c r="A2140" t="s">
        <v>4172</v>
      </c>
      <c r="B2140">
        <v>2021</v>
      </c>
      <c r="C2140" t="s">
        <v>62</v>
      </c>
      <c r="D2140">
        <v>3008</v>
      </c>
      <c r="E2140" t="s">
        <v>6926</v>
      </c>
      <c r="F2140" t="s">
        <v>4172</v>
      </c>
      <c r="G2140">
        <v>50000</v>
      </c>
      <c r="H2140" t="s">
        <v>5853</v>
      </c>
      <c r="I2140">
        <v>14700000</v>
      </c>
      <c r="J2140" t="s">
        <v>8769</v>
      </c>
      <c r="K2140">
        <v>14200000</v>
      </c>
      <c r="L2140">
        <v>15200000</v>
      </c>
      <c r="M2140">
        <v>10</v>
      </c>
      <c r="N2140" t="s">
        <v>4192</v>
      </c>
      <c r="O2140">
        <v>73.900000000000006</v>
      </c>
      <c r="P2140" t="s">
        <v>9927</v>
      </c>
    </row>
    <row r="2141" spans="1:16" x14ac:dyDescent="0.3">
      <c r="A2141" t="s">
        <v>4172</v>
      </c>
      <c r="B2141">
        <v>2024</v>
      </c>
      <c r="C2141" t="s">
        <v>62</v>
      </c>
      <c r="D2141">
        <v>3008</v>
      </c>
      <c r="E2141" t="s">
        <v>4259</v>
      </c>
      <c r="F2141" t="s">
        <v>4172</v>
      </c>
      <c r="G2141">
        <v>50000</v>
      </c>
      <c r="H2141" t="s">
        <v>5853</v>
      </c>
      <c r="I2141">
        <v>14900000</v>
      </c>
      <c r="J2141" t="s">
        <v>8769</v>
      </c>
      <c r="K2141">
        <v>14300000</v>
      </c>
      <c r="L2141">
        <v>15400000</v>
      </c>
      <c r="M2141">
        <v>17</v>
      </c>
      <c r="N2141" t="s">
        <v>4248</v>
      </c>
      <c r="O2141">
        <v>65.5</v>
      </c>
      <c r="P2141" t="s">
        <v>9928</v>
      </c>
    </row>
    <row r="2142" spans="1:16" x14ac:dyDescent="0.3">
      <c r="A2142" t="s">
        <v>4172</v>
      </c>
      <c r="B2142">
        <v>2025</v>
      </c>
      <c r="C2142" t="s">
        <v>62</v>
      </c>
      <c r="D2142">
        <v>3008</v>
      </c>
      <c r="E2142" t="s">
        <v>4259</v>
      </c>
      <c r="F2142" t="s">
        <v>4172</v>
      </c>
      <c r="G2142">
        <v>50000</v>
      </c>
      <c r="H2142" t="s">
        <v>5853</v>
      </c>
      <c r="I2142">
        <v>17200000</v>
      </c>
      <c r="J2142" t="s">
        <v>8769</v>
      </c>
      <c r="K2142">
        <v>16600000</v>
      </c>
      <c r="L2142">
        <v>17800000</v>
      </c>
      <c r="M2142">
        <v>11</v>
      </c>
      <c r="N2142" t="s">
        <v>4257</v>
      </c>
      <c r="O2142">
        <v>81.2</v>
      </c>
      <c r="P2142" t="s">
        <v>9929</v>
      </c>
    </row>
    <row r="2143" spans="1:16" x14ac:dyDescent="0.3">
      <c r="A2143" t="s">
        <v>4172</v>
      </c>
      <c r="B2143">
        <v>2026</v>
      </c>
      <c r="C2143" t="s">
        <v>62</v>
      </c>
      <c r="D2143">
        <v>3008</v>
      </c>
      <c r="E2143" t="s">
        <v>4259</v>
      </c>
      <c r="F2143" t="s">
        <v>4172</v>
      </c>
      <c r="G2143">
        <v>50000</v>
      </c>
      <c r="H2143" t="s">
        <v>5853</v>
      </c>
      <c r="I2143">
        <v>18700000</v>
      </c>
      <c r="J2143" t="s">
        <v>8769</v>
      </c>
      <c r="K2143">
        <v>17300000</v>
      </c>
      <c r="L2143">
        <v>20000000</v>
      </c>
      <c r="M2143" t="s">
        <v>4175</v>
      </c>
      <c r="N2143" t="s">
        <v>4649</v>
      </c>
      <c r="O2143">
        <v>95</v>
      </c>
      <c r="P2143" t="s">
        <v>9930</v>
      </c>
    </row>
    <row r="2144" spans="1:16" x14ac:dyDescent="0.3">
      <c r="A2144" t="s">
        <v>4172</v>
      </c>
      <c r="B2144">
        <v>2025</v>
      </c>
      <c r="C2144" t="s">
        <v>62</v>
      </c>
      <c r="D2144">
        <v>5008</v>
      </c>
      <c r="E2144" t="s">
        <v>4435</v>
      </c>
      <c r="F2144" t="s">
        <v>4172</v>
      </c>
      <c r="G2144">
        <v>50000</v>
      </c>
      <c r="H2144" t="s">
        <v>5853</v>
      </c>
      <c r="I2144">
        <v>24000000</v>
      </c>
      <c r="J2144" t="s">
        <v>8769</v>
      </c>
      <c r="K2144">
        <v>23200000</v>
      </c>
      <c r="L2144">
        <v>24800000</v>
      </c>
      <c r="M2144">
        <v>3</v>
      </c>
      <c r="N2144" t="s">
        <v>4342</v>
      </c>
      <c r="O2144">
        <v>82.5</v>
      </c>
      <c r="P2144" t="s">
        <v>9931</v>
      </c>
    </row>
    <row r="2145" spans="1:16" x14ac:dyDescent="0.3">
      <c r="A2145" t="s">
        <v>4172</v>
      </c>
      <c r="B2145">
        <v>2022</v>
      </c>
      <c r="C2145" t="s">
        <v>62</v>
      </c>
      <c r="D2145" t="s">
        <v>4250</v>
      </c>
      <c r="E2145" t="s">
        <v>4462</v>
      </c>
      <c r="F2145" t="s">
        <v>4172</v>
      </c>
      <c r="G2145">
        <v>50000</v>
      </c>
      <c r="H2145" t="s">
        <v>5853</v>
      </c>
      <c r="I2145">
        <v>16100000</v>
      </c>
      <c r="J2145" t="s">
        <v>8769</v>
      </c>
      <c r="K2145">
        <v>15400000</v>
      </c>
      <c r="L2145">
        <v>16900000</v>
      </c>
      <c r="M2145">
        <v>8</v>
      </c>
      <c r="N2145" t="s">
        <v>4213</v>
      </c>
      <c r="O2145">
        <v>52.9</v>
      </c>
      <c r="P2145" t="s">
        <v>9932</v>
      </c>
    </row>
    <row r="2146" spans="1:16" x14ac:dyDescent="0.3">
      <c r="A2146" t="s">
        <v>4172</v>
      </c>
      <c r="B2146">
        <v>2023</v>
      </c>
      <c r="C2146" t="s">
        <v>62</v>
      </c>
      <c r="D2146" t="s">
        <v>4250</v>
      </c>
      <c r="E2146" t="s">
        <v>4462</v>
      </c>
      <c r="F2146" t="s">
        <v>4172</v>
      </c>
      <c r="G2146">
        <v>50000</v>
      </c>
      <c r="H2146" t="s">
        <v>5853</v>
      </c>
      <c r="I2146">
        <v>16800000</v>
      </c>
      <c r="J2146" t="s">
        <v>8769</v>
      </c>
      <c r="K2146">
        <v>16100000</v>
      </c>
      <c r="L2146">
        <v>17600000</v>
      </c>
      <c r="M2146">
        <v>13</v>
      </c>
      <c r="N2146" t="s">
        <v>4260</v>
      </c>
      <c r="O2146">
        <v>59.8</v>
      </c>
      <c r="P2146" t="s">
        <v>9933</v>
      </c>
    </row>
    <row r="2147" spans="1:16" x14ac:dyDescent="0.3">
      <c r="A2147" t="s">
        <v>4172</v>
      </c>
      <c r="B2147">
        <v>2024</v>
      </c>
      <c r="C2147" t="s">
        <v>62</v>
      </c>
      <c r="D2147" t="s">
        <v>4355</v>
      </c>
      <c r="E2147" t="s">
        <v>9934</v>
      </c>
      <c r="F2147" t="s">
        <v>4172</v>
      </c>
      <c r="G2147">
        <v>50000</v>
      </c>
      <c r="H2147" t="s">
        <v>5853</v>
      </c>
      <c r="I2147">
        <v>15200000</v>
      </c>
      <c r="J2147" t="s">
        <v>8769</v>
      </c>
      <c r="K2147">
        <v>14500000</v>
      </c>
      <c r="L2147">
        <v>15800000</v>
      </c>
      <c r="M2147">
        <v>2</v>
      </c>
      <c r="N2147" t="s">
        <v>4649</v>
      </c>
      <c r="O2147">
        <v>43.9</v>
      </c>
      <c r="P2147" t="s">
        <v>9935</v>
      </c>
    </row>
    <row r="2148" spans="1:16" x14ac:dyDescent="0.3">
      <c r="A2148" t="s">
        <v>4172</v>
      </c>
      <c r="B2148">
        <v>2025</v>
      </c>
      <c r="C2148" t="s">
        <v>62</v>
      </c>
      <c r="D2148" t="s">
        <v>4198</v>
      </c>
      <c r="E2148" t="s">
        <v>4903</v>
      </c>
      <c r="F2148" t="s">
        <v>4172</v>
      </c>
      <c r="G2148">
        <v>50000</v>
      </c>
      <c r="H2148" t="s">
        <v>5853</v>
      </c>
      <c r="I2148">
        <v>14300000</v>
      </c>
      <c r="J2148" t="s">
        <v>8769</v>
      </c>
      <c r="K2148">
        <v>13900000</v>
      </c>
      <c r="L2148">
        <v>14800000</v>
      </c>
      <c r="M2148">
        <v>11</v>
      </c>
      <c r="N2148" t="s">
        <v>4290</v>
      </c>
      <c r="O2148">
        <v>85.7</v>
      </c>
      <c r="P2148" t="s">
        <v>9936</v>
      </c>
    </row>
    <row r="2149" spans="1:16" x14ac:dyDescent="0.3">
      <c r="A2149" t="s">
        <v>4172</v>
      </c>
      <c r="B2149">
        <v>2025</v>
      </c>
      <c r="C2149" t="s">
        <v>62</v>
      </c>
      <c r="D2149" t="s">
        <v>4232</v>
      </c>
      <c r="E2149" t="s">
        <v>4247</v>
      </c>
      <c r="F2149" t="s">
        <v>4172</v>
      </c>
      <c r="G2149">
        <v>50000</v>
      </c>
      <c r="H2149" t="s">
        <v>5853</v>
      </c>
      <c r="I2149">
        <v>16100000</v>
      </c>
      <c r="J2149" t="s">
        <v>8769</v>
      </c>
      <c r="K2149">
        <v>15500000</v>
      </c>
      <c r="L2149">
        <v>16700000</v>
      </c>
      <c r="M2149">
        <v>7</v>
      </c>
      <c r="N2149" t="s">
        <v>4260</v>
      </c>
      <c r="O2149">
        <v>74.900000000000006</v>
      </c>
      <c r="P2149" t="s">
        <v>9937</v>
      </c>
    </row>
    <row r="2150" spans="1:16" x14ac:dyDescent="0.3">
      <c r="A2150" t="s">
        <v>4172</v>
      </c>
      <c r="B2150">
        <v>2023</v>
      </c>
      <c r="C2150" t="s">
        <v>62</v>
      </c>
      <c r="D2150" t="s">
        <v>4207</v>
      </c>
      <c r="E2150" t="s">
        <v>4259</v>
      </c>
      <c r="F2150" t="s">
        <v>4172</v>
      </c>
      <c r="G2150">
        <v>50000</v>
      </c>
      <c r="H2150" t="s">
        <v>5853</v>
      </c>
      <c r="I2150">
        <v>13800000</v>
      </c>
      <c r="J2150" t="s">
        <v>8769</v>
      </c>
      <c r="K2150">
        <v>13100000</v>
      </c>
      <c r="L2150">
        <v>14600000</v>
      </c>
      <c r="M2150">
        <v>20</v>
      </c>
      <c r="N2150" t="s">
        <v>4192</v>
      </c>
      <c r="O2150">
        <v>63.5</v>
      </c>
      <c r="P2150" t="s">
        <v>9938</v>
      </c>
    </row>
    <row r="2151" spans="1:16" x14ac:dyDescent="0.3">
      <c r="A2151" t="s">
        <v>4172</v>
      </c>
      <c r="B2151">
        <v>2024</v>
      </c>
      <c r="C2151" t="s">
        <v>62</v>
      </c>
      <c r="D2151">
        <v>3008</v>
      </c>
      <c r="E2151" t="s">
        <v>4259</v>
      </c>
      <c r="F2151" t="s">
        <v>4172</v>
      </c>
      <c r="G2151">
        <v>50000</v>
      </c>
      <c r="H2151" t="s">
        <v>5853</v>
      </c>
      <c r="I2151">
        <v>14900000</v>
      </c>
      <c r="J2151" t="s">
        <v>8769</v>
      </c>
      <c r="K2151">
        <v>14300000</v>
      </c>
      <c r="L2151">
        <v>15400000</v>
      </c>
      <c r="M2151">
        <v>17</v>
      </c>
      <c r="N2151" t="s">
        <v>4248</v>
      </c>
      <c r="O2151">
        <v>65.5</v>
      </c>
      <c r="P2151" t="s">
        <v>9939</v>
      </c>
    </row>
    <row r="2152" spans="1:16" x14ac:dyDescent="0.3">
      <c r="A2152" t="s">
        <v>4172</v>
      </c>
      <c r="B2152">
        <v>2025</v>
      </c>
      <c r="C2152" t="s">
        <v>62</v>
      </c>
      <c r="D2152">
        <v>308</v>
      </c>
      <c r="E2152" t="s">
        <v>4811</v>
      </c>
      <c r="F2152" t="s">
        <v>4172</v>
      </c>
      <c r="G2152">
        <v>50000</v>
      </c>
      <c r="H2152" t="s">
        <v>5853</v>
      </c>
      <c r="I2152">
        <v>17000000</v>
      </c>
      <c r="J2152" t="s">
        <v>8769</v>
      </c>
      <c r="K2152">
        <v>16400000</v>
      </c>
      <c r="L2152">
        <v>17600000</v>
      </c>
      <c r="M2152">
        <v>7</v>
      </c>
      <c r="N2152" t="s">
        <v>4260</v>
      </c>
      <c r="O2152">
        <v>75.3</v>
      </c>
      <c r="P2152" t="s">
        <v>9940</v>
      </c>
    </row>
    <row r="2153" spans="1:16" x14ac:dyDescent="0.3">
      <c r="A2153" t="s">
        <v>4172</v>
      </c>
      <c r="B2153">
        <v>2025</v>
      </c>
      <c r="C2153" t="s">
        <v>62</v>
      </c>
      <c r="D2153" t="s">
        <v>5712</v>
      </c>
      <c r="E2153" t="s">
        <v>5713</v>
      </c>
      <c r="F2153" t="s">
        <v>4172</v>
      </c>
      <c r="G2153">
        <v>50000</v>
      </c>
      <c r="H2153" t="s">
        <v>5853</v>
      </c>
      <c r="I2153">
        <v>15400000</v>
      </c>
      <c r="J2153" t="s">
        <v>8769</v>
      </c>
      <c r="K2153">
        <v>14800000</v>
      </c>
      <c r="L2153">
        <v>15900000</v>
      </c>
      <c r="M2153">
        <v>22</v>
      </c>
      <c r="N2153" t="s">
        <v>4382</v>
      </c>
      <c r="O2153">
        <v>75.7</v>
      </c>
      <c r="P2153" t="s">
        <v>9941</v>
      </c>
    </row>
    <row r="2154" spans="1:16" x14ac:dyDescent="0.3">
      <c r="A2154" t="s">
        <v>4172</v>
      </c>
      <c r="B2154">
        <v>2025</v>
      </c>
      <c r="C2154" t="s">
        <v>62</v>
      </c>
      <c r="D2154" t="s">
        <v>5651</v>
      </c>
      <c r="E2154" t="s">
        <v>9942</v>
      </c>
      <c r="F2154" t="s">
        <v>4172</v>
      </c>
      <c r="G2154">
        <v>50000</v>
      </c>
      <c r="H2154" t="s">
        <v>5853</v>
      </c>
      <c r="I2154">
        <v>18100000</v>
      </c>
      <c r="J2154" t="s">
        <v>8769</v>
      </c>
      <c r="K2154">
        <v>17500000</v>
      </c>
      <c r="L2154">
        <v>18700000</v>
      </c>
      <c r="M2154">
        <v>4</v>
      </c>
      <c r="N2154" t="s">
        <v>4192</v>
      </c>
      <c r="O2154">
        <v>87.6</v>
      </c>
      <c r="P2154" t="s">
        <v>9943</v>
      </c>
    </row>
    <row r="2155" spans="1:16" x14ac:dyDescent="0.3">
      <c r="A2155" t="s">
        <v>4172</v>
      </c>
      <c r="B2155">
        <v>2023</v>
      </c>
      <c r="C2155" t="s">
        <v>194</v>
      </c>
      <c r="D2155">
        <v>1500</v>
      </c>
      <c r="E2155" t="s">
        <v>5733</v>
      </c>
      <c r="F2155" t="s">
        <v>4172</v>
      </c>
      <c r="G2155">
        <v>50000</v>
      </c>
      <c r="H2155" t="s">
        <v>5853</v>
      </c>
      <c r="I2155">
        <v>30600000</v>
      </c>
      <c r="J2155" t="s">
        <v>8769</v>
      </c>
      <c r="K2155">
        <v>29400000</v>
      </c>
      <c r="L2155">
        <v>31700000</v>
      </c>
      <c r="M2155">
        <v>8</v>
      </c>
      <c r="N2155" t="s">
        <v>4965</v>
      </c>
      <c r="O2155">
        <v>67.7</v>
      </c>
      <c r="P2155" t="s">
        <v>9944</v>
      </c>
    </row>
    <row r="2156" spans="1:16" x14ac:dyDescent="0.3">
      <c r="A2156" t="s">
        <v>4172</v>
      </c>
      <c r="B2156">
        <v>2025</v>
      </c>
      <c r="C2156" t="s">
        <v>194</v>
      </c>
      <c r="D2156" t="s">
        <v>4480</v>
      </c>
      <c r="E2156" t="s">
        <v>8339</v>
      </c>
      <c r="F2156" t="s">
        <v>4172</v>
      </c>
      <c r="G2156">
        <v>50000</v>
      </c>
      <c r="H2156" t="s">
        <v>5853</v>
      </c>
      <c r="I2156">
        <v>26000000</v>
      </c>
      <c r="J2156" t="s">
        <v>8769</v>
      </c>
      <c r="K2156">
        <v>25000000</v>
      </c>
      <c r="L2156">
        <v>26900000</v>
      </c>
      <c r="M2156">
        <v>4</v>
      </c>
      <c r="N2156" t="s">
        <v>4347</v>
      </c>
      <c r="O2156">
        <v>72.900000000000006</v>
      </c>
      <c r="P2156" t="s">
        <v>9945</v>
      </c>
    </row>
    <row r="2157" spans="1:16" x14ac:dyDescent="0.3">
      <c r="A2157" t="s">
        <v>4172</v>
      </c>
      <c r="B2157">
        <v>2021</v>
      </c>
      <c r="C2157" t="s">
        <v>182</v>
      </c>
      <c r="D2157" t="s">
        <v>4518</v>
      </c>
      <c r="E2157" t="s">
        <v>9946</v>
      </c>
      <c r="F2157" t="s">
        <v>4172</v>
      </c>
      <c r="G2157">
        <v>50000</v>
      </c>
      <c r="H2157" t="s">
        <v>5853</v>
      </c>
      <c r="I2157">
        <v>11600000</v>
      </c>
      <c r="J2157" t="s">
        <v>8769</v>
      </c>
      <c r="K2157">
        <v>11200000</v>
      </c>
      <c r="L2157">
        <v>12100000</v>
      </c>
      <c r="M2157" t="s">
        <v>4175</v>
      </c>
      <c r="N2157" t="s">
        <v>4187</v>
      </c>
      <c r="O2157">
        <v>80.099999999999994</v>
      </c>
      <c r="P2157" t="s">
        <v>9947</v>
      </c>
    </row>
    <row r="2158" spans="1:16" x14ac:dyDescent="0.3">
      <c r="A2158" t="s">
        <v>4172</v>
      </c>
      <c r="B2158">
        <v>2023</v>
      </c>
      <c r="C2158" t="s">
        <v>182</v>
      </c>
      <c r="D2158" t="s">
        <v>4518</v>
      </c>
      <c r="E2158" t="s">
        <v>9948</v>
      </c>
      <c r="F2158" t="s">
        <v>4172</v>
      </c>
      <c r="G2158">
        <v>50000</v>
      </c>
      <c r="H2158" t="s">
        <v>5853</v>
      </c>
      <c r="I2158">
        <v>11900000</v>
      </c>
      <c r="J2158" t="s">
        <v>8769</v>
      </c>
      <c r="K2158">
        <v>11300000</v>
      </c>
      <c r="L2158">
        <v>12600000</v>
      </c>
      <c r="M2158" t="s">
        <v>4175</v>
      </c>
      <c r="N2158" t="s">
        <v>4649</v>
      </c>
      <c r="O2158">
        <v>64.400000000000006</v>
      </c>
      <c r="P2158" t="s">
        <v>9949</v>
      </c>
    </row>
    <row r="2159" spans="1:16" x14ac:dyDescent="0.3">
      <c r="A2159" t="s">
        <v>4172</v>
      </c>
      <c r="B2159">
        <v>2024</v>
      </c>
      <c r="C2159" t="s">
        <v>182</v>
      </c>
      <c r="D2159" t="s">
        <v>4518</v>
      </c>
      <c r="E2159" t="s">
        <v>9948</v>
      </c>
      <c r="F2159" t="s">
        <v>4172</v>
      </c>
      <c r="G2159">
        <v>50000</v>
      </c>
      <c r="H2159" t="s">
        <v>5853</v>
      </c>
      <c r="I2159">
        <v>14400000</v>
      </c>
      <c r="J2159" t="s">
        <v>8769</v>
      </c>
      <c r="K2159">
        <v>13900000</v>
      </c>
      <c r="L2159">
        <v>15000000</v>
      </c>
      <c r="M2159" t="s">
        <v>4175</v>
      </c>
      <c r="N2159" t="s">
        <v>4248</v>
      </c>
      <c r="O2159">
        <v>69.599999999999994</v>
      </c>
      <c r="P2159" t="s">
        <v>9950</v>
      </c>
    </row>
    <row r="2160" spans="1:16" x14ac:dyDescent="0.3">
      <c r="A2160" t="s">
        <v>4172</v>
      </c>
      <c r="B2160">
        <v>2015</v>
      </c>
      <c r="C2160" t="s">
        <v>182</v>
      </c>
      <c r="D2160" t="s">
        <v>5694</v>
      </c>
      <c r="E2160" t="s">
        <v>9951</v>
      </c>
      <c r="F2160" t="s">
        <v>4172</v>
      </c>
      <c r="G2160">
        <v>50000</v>
      </c>
      <c r="H2160" t="s">
        <v>5853</v>
      </c>
      <c r="I2160">
        <v>10100000</v>
      </c>
      <c r="J2160" t="s">
        <v>8769</v>
      </c>
      <c r="K2160">
        <v>9600000</v>
      </c>
      <c r="L2160">
        <v>10600000</v>
      </c>
      <c r="M2160">
        <v>2</v>
      </c>
      <c r="N2160" t="s">
        <v>4260</v>
      </c>
      <c r="O2160">
        <v>58.1</v>
      </c>
      <c r="P2160" t="s">
        <v>9952</v>
      </c>
    </row>
    <row r="2161" spans="1:16" x14ac:dyDescent="0.3">
      <c r="A2161" t="s">
        <v>4172</v>
      </c>
      <c r="B2161">
        <v>2024</v>
      </c>
      <c r="C2161" t="s">
        <v>182</v>
      </c>
      <c r="D2161" t="s">
        <v>4489</v>
      </c>
      <c r="E2161" t="s">
        <v>4490</v>
      </c>
      <c r="F2161" t="s">
        <v>4172</v>
      </c>
      <c r="G2161">
        <v>50000</v>
      </c>
      <c r="H2161" t="s">
        <v>5853</v>
      </c>
      <c r="I2161">
        <v>17400000</v>
      </c>
      <c r="J2161" t="s">
        <v>8769</v>
      </c>
      <c r="K2161">
        <v>16800000</v>
      </c>
      <c r="L2161">
        <v>18000000</v>
      </c>
      <c r="M2161">
        <v>10</v>
      </c>
      <c r="N2161" t="s">
        <v>4260</v>
      </c>
      <c r="O2161">
        <v>78.400000000000006</v>
      </c>
      <c r="P2161" t="s">
        <v>9953</v>
      </c>
    </row>
    <row r="2162" spans="1:16" x14ac:dyDescent="0.3">
      <c r="A2162" t="s">
        <v>4172</v>
      </c>
      <c r="B2162">
        <v>2024</v>
      </c>
      <c r="C2162" t="s">
        <v>131</v>
      </c>
      <c r="D2162" t="s">
        <v>4994</v>
      </c>
      <c r="E2162" t="s">
        <v>7634</v>
      </c>
      <c r="F2162" t="s">
        <v>4172</v>
      </c>
      <c r="G2162">
        <v>50000</v>
      </c>
      <c r="H2162" t="s">
        <v>5853</v>
      </c>
      <c r="I2162">
        <v>25600000</v>
      </c>
      <c r="J2162" t="s">
        <v>8769</v>
      </c>
      <c r="K2162">
        <v>23800000</v>
      </c>
      <c r="L2162">
        <v>27300000</v>
      </c>
      <c r="M2162">
        <v>3</v>
      </c>
      <c r="N2162" t="s">
        <v>5751</v>
      </c>
      <c r="O2162">
        <v>91.5</v>
      </c>
      <c r="P2162" t="s">
        <v>9954</v>
      </c>
    </row>
    <row r="2163" spans="1:16" x14ac:dyDescent="0.3">
      <c r="A2163" t="s">
        <v>4172</v>
      </c>
      <c r="B2163">
        <v>2021</v>
      </c>
      <c r="C2163" t="s">
        <v>4641</v>
      </c>
      <c r="D2163" t="s">
        <v>7802</v>
      </c>
      <c r="E2163" t="s">
        <v>9955</v>
      </c>
      <c r="F2163" t="s">
        <v>4172</v>
      </c>
      <c r="G2163">
        <v>50000</v>
      </c>
      <c r="H2163" t="s">
        <v>5853</v>
      </c>
      <c r="I2163">
        <v>14000000</v>
      </c>
      <c r="J2163" t="s">
        <v>8769</v>
      </c>
      <c r="K2163">
        <v>13300000</v>
      </c>
      <c r="L2163">
        <v>14700000</v>
      </c>
      <c r="M2163" t="s">
        <v>4175</v>
      </c>
      <c r="N2163" t="s">
        <v>4333</v>
      </c>
      <c r="O2163">
        <v>95</v>
      </c>
      <c r="P2163" t="s">
        <v>9956</v>
      </c>
    </row>
    <row r="2164" spans="1:16" x14ac:dyDescent="0.3">
      <c r="A2164" t="s">
        <v>4172</v>
      </c>
      <c r="B2164">
        <v>2021</v>
      </c>
      <c r="C2164" t="s">
        <v>166</v>
      </c>
      <c r="D2164" t="s">
        <v>5692</v>
      </c>
      <c r="E2164" t="s">
        <v>5693</v>
      </c>
      <c r="F2164" t="s">
        <v>4172</v>
      </c>
      <c r="G2164">
        <v>50000</v>
      </c>
      <c r="H2164" t="s">
        <v>5853</v>
      </c>
      <c r="I2164">
        <v>18700000</v>
      </c>
      <c r="J2164" t="s">
        <v>8769</v>
      </c>
      <c r="K2164">
        <v>18000000</v>
      </c>
      <c r="L2164">
        <v>19300000</v>
      </c>
      <c r="M2164">
        <v>2</v>
      </c>
      <c r="N2164" t="s">
        <v>4796</v>
      </c>
      <c r="O2164">
        <v>69.3</v>
      </c>
      <c r="P2164" t="s">
        <v>9957</v>
      </c>
    </row>
    <row r="2165" spans="1:16" x14ac:dyDescent="0.3">
      <c r="A2165" t="s">
        <v>4172</v>
      </c>
      <c r="B2165">
        <v>2022</v>
      </c>
      <c r="C2165" t="s">
        <v>7791</v>
      </c>
      <c r="D2165" t="s">
        <v>7792</v>
      </c>
      <c r="E2165" t="s">
        <v>8100</v>
      </c>
      <c r="F2165" t="s">
        <v>4172</v>
      </c>
      <c r="G2165">
        <v>50000</v>
      </c>
      <c r="H2165" t="s">
        <v>5853</v>
      </c>
      <c r="I2165">
        <v>10900000</v>
      </c>
      <c r="J2165" t="s">
        <v>8769</v>
      </c>
      <c r="K2165">
        <v>10500000</v>
      </c>
      <c r="L2165">
        <v>11200000</v>
      </c>
      <c r="M2165" t="s">
        <v>4175</v>
      </c>
      <c r="N2165" t="s">
        <v>6921</v>
      </c>
      <c r="O2165">
        <v>60.3</v>
      </c>
      <c r="P2165" t="s">
        <v>9958</v>
      </c>
    </row>
    <row r="2166" spans="1:16" x14ac:dyDescent="0.3">
      <c r="A2166" t="s">
        <v>4172</v>
      </c>
      <c r="B2166">
        <v>2022</v>
      </c>
      <c r="C2166" t="s">
        <v>3991</v>
      </c>
      <c r="D2166" t="s">
        <v>5960</v>
      </c>
      <c r="E2166" t="s">
        <v>5809</v>
      </c>
      <c r="F2166" t="s">
        <v>4172</v>
      </c>
      <c r="G2166">
        <v>50000</v>
      </c>
      <c r="H2166" t="s">
        <v>5853</v>
      </c>
      <c r="I2166">
        <v>7540000</v>
      </c>
      <c r="J2166" t="s">
        <v>8769</v>
      </c>
      <c r="K2166">
        <v>7260000</v>
      </c>
      <c r="L2166">
        <v>7820000</v>
      </c>
      <c r="M2166" t="s">
        <v>4175</v>
      </c>
      <c r="N2166" t="s">
        <v>6921</v>
      </c>
      <c r="O2166">
        <v>62.4</v>
      </c>
      <c r="P2166" t="s">
        <v>9959</v>
      </c>
    </row>
    <row r="2167" spans="1:16" x14ac:dyDescent="0.3">
      <c r="A2167" t="s">
        <v>4172</v>
      </c>
      <c r="B2167">
        <v>2021</v>
      </c>
      <c r="C2167" t="s">
        <v>36</v>
      </c>
      <c r="D2167" t="s">
        <v>8349</v>
      </c>
      <c r="E2167" t="s">
        <v>9465</v>
      </c>
      <c r="F2167" t="s">
        <v>4172</v>
      </c>
      <c r="G2167">
        <v>50000</v>
      </c>
      <c r="H2167" t="s">
        <v>5853</v>
      </c>
      <c r="I2167">
        <v>5550000</v>
      </c>
      <c r="J2167" t="s">
        <v>8769</v>
      </c>
      <c r="K2167">
        <v>5380000</v>
      </c>
      <c r="L2167">
        <v>5730000</v>
      </c>
      <c r="M2167" t="s">
        <v>4175</v>
      </c>
      <c r="N2167" t="s">
        <v>4272</v>
      </c>
      <c r="O2167">
        <v>85.5</v>
      </c>
      <c r="P2167" t="s">
        <v>9960</v>
      </c>
    </row>
    <row r="2168" spans="1:16" x14ac:dyDescent="0.3">
      <c r="A2168" t="s">
        <v>4172</v>
      </c>
      <c r="B2168">
        <v>2021</v>
      </c>
      <c r="C2168" t="s">
        <v>36</v>
      </c>
      <c r="D2168" t="s">
        <v>5636</v>
      </c>
      <c r="E2168" t="s">
        <v>9961</v>
      </c>
      <c r="F2168" t="s">
        <v>4172</v>
      </c>
      <c r="G2168">
        <v>50000</v>
      </c>
      <c r="H2168" t="s">
        <v>5853</v>
      </c>
      <c r="I2168">
        <v>8200000</v>
      </c>
      <c r="J2168" t="s">
        <v>8769</v>
      </c>
      <c r="K2168">
        <v>7950000</v>
      </c>
      <c r="L2168">
        <v>8500000</v>
      </c>
      <c r="M2168">
        <v>4</v>
      </c>
      <c r="N2168" t="s">
        <v>4176</v>
      </c>
      <c r="O2168">
        <v>86.4</v>
      </c>
      <c r="P2168" t="s">
        <v>9962</v>
      </c>
    </row>
    <row r="2169" spans="1:16" x14ac:dyDescent="0.3">
      <c r="A2169" t="s">
        <v>4172</v>
      </c>
      <c r="B2169">
        <v>2024</v>
      </c>
      <c r="C2169" t="s">
        <v>36</v>
      </c>
      <c r="D2169" t="s">
        <v>6179</v>
      </c>
      <c r="E2169" t="s">
        <v>4401</v>
      </c>
      <c r="F2169" t="s">
        <v>4172</v>
      </c>
      <c r="G2169">
        <v>50000</v>
      </c>
      <c r="H2169" t="s">
        <v>5853</v>
      </c>
      <c r="I2169">
        <v>10100000</v>
      </c>
      <c r="J2169" t="s">
        <v>8769</v>
      </c>
      <c r="K2169">
        <v>9700000</v>
      </c>
      <c r="L2169">
        <v>10500000</v>
      </c>
      <c r="M2169">
        <v>7</v>
      </c>
      <c r="N2169" t="s">
        <v>4402</v>
      </c>
      <c r="O2169">
        <v>74.900000000000006</v>
      </c>
      <c r="P2169" t="s">
        <v>9963</v>
      </c>
    </row>
    <row r="2170" spans="1:16" x14ac:dyDescent="0.3">
      <c r="A2170" t="s">
        <v>4172</v>
      </c>
      <c r="B2170">
        <v>2026</v>
      </c>
      <c r="C2170" t="s">
        <v>36</v>
      </c>
      <c r="D2170" t="s">
        <v>6179</v>
      </c>
      <c r="E2170" t="s">
        <v>5780</v>
      </c>
      <c r="F2170" t="s">
        <v>4172</v>
      </c>
      <c r="G2170">
        <v>50000</v>
      </c>
      <c r="H2170" t="s">
        <v>5853</v>
      </c>
      <c r="I2170">
        <v>12000000</v>
      </c>
      <c r="J2170" t="s">
        <v>8769</v>
      </c>
      <c r="K2170">
        <v>11600000</v>
      </c>
      <c r="L2170">
        <v>12400000</v>
      </c>
      <c r="M2170" t="s">
        <v>4175</v>
      </c>
      <c r="N2170" t="s">
        <v>4325</v>
      </c>
      <c r="O2170">
        <v>95</v>
      </c>
      <c r="P2170" t="s">
        <v>9964</v>
      </c>
    </row>
    <row r="2171" spans="1:16" x14ac:dyDescent="0.3">
      <c r="A2171" t="s">
        <v>4172</v>
      </c>
      <c r="B2171">
        <v>2022</v>
      </c>
      <c r="C2171" t="s">
        <v>36</v>
      </c>
      <c r="D2171" t="s">
        <v>4372</v>
      </c>
      <c r="E2171" t="s">
        <v>5099</v>
      </c>
      <c r="F2171" t="s">
        <v>4172</v>
      </c>
      <c r="G2171">
        <v>50000</v>
      </c>
      <c r="H2171" t="s">
        <v>5853</v>
      </c>
      <c r="I2171">
        <v>11500000</v>
      </c>
      <c r="J2171" t="s">
        <v>8769</v>
      </c>
      <c r="K2171">
        <v>11100000</v>
      </c>
      <c r="L2171">
        <v>11900000</v>
      </c>
      <c r="M2171">
        <v>23</v>
      </c>
      <c r="N2171" t="s">
        <v>4508</v>
      </c>
      <c r="O2171">
        <v>69.7</v>
      </c>
      <c r="P2171" t="s">
        <v>9965</v>
      </c>
    </row>
    <row r="2172" spans="1:16" x14ac:dyDescent="0.3">
      <c r="A2172" t="s">
        <v>4172</v>
      </c>
      <c r="B2172">
        <v>2022</v>
      </c>
      <c r="C2172" t="s">
        <v>36</v>
      </c>
      <c r="D2172" t="s">
        <v>4775</v>
      </c>
      <c r="E2172" t="s">
        <v>9966</v>
      </c>
      <c r="F2172" t="s">
        <v>4172</v>
      </c>
      <c r="G2172">
        <v>50000</v>
      </c>
      <c r="H2172" t="s">
        <v>5853</v>
      </c>
      <c r="I2172">
        <v>11600000</v>
      </c>
      <c r="J2172" t="s">
        <v>8769</v>
      </c>
      <c r="K2172">
        <v>11200000</v>
      </c>
      <c r="L2172">
        <v>12000000</v>
      </c>
      <c r="M2172">
        <v>17</v>
      </c>
      <c r="N2172" t="s">
        <v>4275</v>
      </c>
      <c r="O2172">
        <v>77.400000000000006</v>
      </c>
      <c r="P2172" t="s">
        <v>9967</v>
      </c>
    </row>
    <row r="2173" spans="1:16" x14ac:dyDescent="0.3">
      <c r="A2173" t="s">
        <v>4172</v>
      </c>
      <c r="B2173">
        <v>2017</v>
      </c>
      <c r="C2173" t="s">
        <v>92</v>
      </c>
      <c r="D2173" t="s">
        <v>9968</v>
      </c>
      <c r="E2173" t="s">
        <v>9969</v>
      </c>
      <c r="F2173" t="s">
        <v>4172</v>
      </c>
      <c r="G2173">
        <v>50000</v>
      </c>
      <c r="H2173" t="s">
        <v>5853</v>
      </c>
      <c r="I2173">
        <v>10000000</v>
      </c>
      <c r="J2173" t="s">
        <v>8769</v>
      </c>
      <c r="K2173">
        <v>9400000</v>
      </c>
      <c r="L2173">
        <v>10700000</v>
      </c>
      <c r="M2173">
        <v>2</v>
      </c>
      <c r="N2173" t="s">
        <v>4245</v>
      </c>
      <c r="O2173">
        <v>62</v>
      </c>
      <c r="P2173" t="s">
        <v>9970</v>
      </c>
    </row>
    <row r="2174" spans="1:16" x14ac:dyDescent="0.3">
      <c r="A2174" t="s">
        <v>4172</v>
      </c>
      <c r="B2174">
        <v>2021</v>
      </c>
      <c r="C2174" t="s">
        <v>92</v>
      </c>
      <c r="D2174" t="s">
        <v>7860</v>
      </c>
      <c r="E2174" t="s">
        <v>7861</v>
      </c>
      <c r="F2174" t="s">
        <v>4172</v>
      </c>
      <c r="G2174">
        <v>50000</v>
      </c>
      <c r="H2174" t="s">
        <v>5853</v>
      </c>
      <c r="I2174">
        <v>9700000</v>
      </c>
      <c r="J2174" t="s">
        <v>8769</v>
      </c>
      <c r="K2174">
        <v>9100000</v>
      </c>
      <c r="L2174">
        <v>10200000</v>
      </c>
      <c r="M2174">
        <v>2</v>
      </c>
      <c r="N2174" t="s">
        <v>4552</v>
      </c>
      <c r="O2174">
        <v>78.3</v>
      </c>
      <c r="P2174" t="s">
        <v>9971</v>
      </c>
    </row>
    <row r="2175" spans="1:16" x14ac:dyDescent="0.3">
      <c r="A2175" t="s">
        <v>4172</v>
      </c>
      <c r="B2175">
        <v>2020</v>
      </c>
      <c r="C2175" t="s">
        <v>92</v>
      </c>
      <c r="D2175" t="s">
        <v>6053</v>
      </c>
      <c r="E2175" t="s">
        <v>6054</v>
      </c>
      <c r="F2175" t="s">
        <v>4172</v>
      </c>
      <c r="G2175">
        <v>50000</v>
      </c>
      <c r="H2175" t="s">
        <v>5853</v>
      </c>
      <c r="I2175">
        <v>32400000</v>
      </c>
      <c r="J2175" t="s">
        <v>8769</v>
      </c>
      <c r="K2175">
        <v>30900000</v>
      </c>
      <c r="L2175">
        <v>33800000</v>
      </c>
      <c r="M2175">
        <v>5</v>
      </c>
      <c r="N2175" t="s">
        <v>4978</v>
      </c>
      <c r="O2175">
        <v>81</v>
      </c>
      <c r="P2175" t="s">
        <v>9972</v>
      </c>
    </row>
    <row r="2176" spans="1:16" x14ac:dyDescent="0.3">
      <c r="A2176" t="s">
        <v>4172</v>
      </c>
      <c r="B2176">
        <v>2022</v>
      </c>
      <c r="C2176" t="s">
        <v>92</v>
      </c>
      <c r="D2176" t="s">
        <v>4824</v>
      </c>
      <c r="E2176" t="s">
        <v>4825</v>
      </c>
      <c r="F2176" t="s">
        <v>4172</v>
      </c>
      <c r="G2176">
        <v>50000</v>
      </c>
      <c r="H2176" t="s">
        <v>5853</v>
      </c>
      <c r="I2176">
        <v>10500000</v>
      </c>
      <c r="J2176" t="s">
        <v>8769</v>
      </c>
      <c r="K2176">
        <v>10200000</v>
      </c>
      <c r="L2176">
        <v>10900000</v>
      </c>
      <c r="M2176">
        <v>33</v>
      </c>
      <c r="N2176" t="s">
        <v>4439</v>
      </c>
      <c r="O2176">
        <v>89.8</v>
      </c>
      <c r="P2176" t="s">
        <v>9973</v>
      </c>
    </row>
    <row r="2177" spans="1:16" x14ac:dyDescent="0.3">
      <c r="A2177" t="s">
        <v>4172</v>
      </c>
      <c r="B2177">
        <v>2020</v>
      </c>
      <c r="C2177" t="s">
        <v>199</v>
      </c>
      <c r="D2177" t="s">
        <v>5654</v>
      </c>
      <c r="E2177" t="s">
        <v>5655</v>
      </c>
      <c r="F2177" t="s">
        <v>4172</v>
      </c>
      <c r="G2177">
        <v>50000</v>
      </c>
      <c r="H2177" t="s">
        <v>5853</v>
      </c>
      <c r="I2177">
        <v>14600000</v>
      </c>
      <c r="J2177" t="s">
        <v>8769</v>
      </c>
      <c r="K2177">
        <v>13800000</v>
      </c>
      <c r="L2177">
        <v>15300000</v>
      </c>
      <c r="M2177">
        <v>2</v>
      </c>
      <c r="N2177" t="s">
        <v>4275</v>
      </c>
      <c r="O2177">
        <v>72</v>
      </c>
      <c r="P2177" t="s">
        <v>9974</v>
      </c>
    </row>
    <row r="2178" spans="1:16" x14ac:dyDescent="0.3">
      <c r="A2178" t="s">
        <v>4172</v>
      </c>
      <c r="B2178">
        <v>2021</v>
      </c>
      <c r="C2178" t="s">
        <v>50</v>
      </c>
      <c r="D2178">
        <v>560</v>
      </c>
      <c r="E2178" t="s">
        <v>9975</v>
      </c>
      <c r="F2178" t="s">
        <v>4172</v>
      </c>
      <c r="G2178">
        <v>50000</v>
      </c>
      <c r="H2178" t="s">
        <v>5853</v>
      </c>
      <c r="I2178">
        <v>8400000</v>
      </c>
      <c r="J2178" t="s">
        <v>8769</v>
      </c>
      <c r="K2178">
        <v>8100000</v>
      </c>
      <c r="L2178">
        <v>8700000</v>
      </c>
      <c r="M2178">
        <v>3</v>
      </c>
      <c r="N2178" t="s">
        <v>4176</v>
      </c>
      <c r="O2178">
        <v>84.1</v>
      </c>
      <c r="P2178" t="s">
        <v>9976</v>
      </c>
    </row>
    <row r="2179" spans="1:16" x14ac:dyDescent="0.3">
      <c r="A2179" t="s">
        <v>10148</v>
      </c>
      <c r="B2179">
        <v>2025</v>
      </c>
      <c r="C2179" t="s">
        <v>230</v>
      </c>
      <c r="D2179" t="s">
        <v>10149</v>
      </c>
      <c r="E2179" t="s">
        <v>5806</v>
      </c>
      <c r="F2179" t="s">
        <v>4172</v>
      </c>
      <c r="G2179">
        <v>15000</v>
      </c>
      <c r="H2179" t="s">
        <v>4180</v>
      </c>
      <c r="I2179">
        <v>15700000</v>
      </c>
      <c r="J2179" t="s">
        <v>8769</v>
      </c>
      <c r="K2179">
        <v>15100000</v>
      </c>
      <c r="L2179">
        <v>16200000</v>
      </c>
      <c r="M2179">
        <v>16</v>
      </c>
      <c r="N2179" t="s">
        <v>4187</v>
      </c>
      <c r="O2179">
        <v>80.099999999999994</v>
      </c>
      <c r="P2179" t="s">
        <v>10150</v>
      </c>
    </row>
    <row r="2180" spans="1:16" x14ac:dyDescent="0.3">
      <c r="A2180" t="s">
        <v>359</v>
      </c>
      <c r="B2180">
        <v>2024</v>
      </c>
      <c r="C2180" t="s">
        <v>62</v>
      </c>
      <c r="D2180" t="s">
        <v>4198</v>
      </c>
      <c r="E2180" t="s">
        <v>4285</v>
      </c>
      <c r="F2180" t="s">
        <v>43</v>
      </c>
      <c r="G2180">
        <v>15000</v>
      </c>
      <c r="H2180" t="s">
        <v>4172</v>
      </c>
      <c r="I2180">
        <v>13800000</v>
      </c>
      <c r="J2180" t="s">
        <v>8769</v>
      </c>
      <c r="K2180">
        <v>13300000</v>
      </c>
      <c r="L2180">
        <v>14300000</v>
      </c>
      <c r="M2180">
        <v>33</v>
      </c>
      <c r="N2180" t="s">
        <v>4245</v>
      </c>
      <c r="O2180">
        <v>65.599999999999994</v>
      </c>
      <c r="P2180" t="s">
        <v>10151</v>
      </c>
    </row>
    <row r="2181" spans="1:16" x14ac:dyDescent="0.3">
      <c r="A2181" t="s">
        <v>4147</v>
      </c>
      <c r="B2181">
        <v>2024</v>
      </c>
      <c r="C2181" t="s">
        <v>62</v>
      </c>
      <c r="D2181" t="s">
        <v>4250</v>
      </c>
      <c r="E2181" t="s">
        <v>4358</v>
      </c>
      <c r="F2181" t="s">
        <v>143</v>
      </c>
      <c r="G2181">
        <v>15000</v>
      </c>
      <c r="H2181" t="s">
        <v>4180</v>
      </c>
      <c r="I2181">
        <v>20700000</v>
      </c>
      <c r="J2181" t="s">
        <v>8769</v>
      </c>
      <c r="K2181">
        <v>19900000</v>
      </c>
      <c r="L2181">
        <v>21400000</v>
      </c>
      <c r="M2181">
        <v>29</v>
      </c>
      <c r="N2181" t="s">
        <v>4213</v>
      </c>
      <c r="O2181">
        <v>75.7</v>
      </c>
      <c r="P2181" t="s">
        <v>10152</v>
      </c>
    </row>
    <row r="2182" spans="1:16" x14ac:dyDescent="0.3">
      <c r="A2182" t="s">
        <v>8775</v>
      </c>
      <c r="B2182">
        <v>2024</v>
      </c>
      <c r="C2182" t="s">
        <v>145</v>
      </c>
      <c r="D2182" t="s">
        <v>8776</v>
      </c>
      <c r="E2182" t="s">
        <v>8777</v>
      </c>
      <c r="F2182" t="s">
        <v>161</v>
      </c>
      <c r="G2182">
        <v>25400</v>
      </c>
      <c r="H2182" t="s">
        <v>4180</v>
      </c>
      <c r="I2182">
        <v>8300000</v>
      </c>
      <c r="J2182" t="s">
        <v>8778</v>
      </c>
      <c r="K2182">
        <v>8000000</v>
      </c>
      <c r="L2182">
        <v>8600000</v>
      </c>
      <c r="M2182" t="s">
        <v>4175</v>
      </c>
      <c r="N2182" t="s">
        <v>4627</v>
      </c>
      <c r="O2182">
        <v>80.400000000000006</v>
      </c>
      <c r="P2182" t="s">
        <v>8779</v>
      </c>
    </row>
    <row r="2183" spans="1:16" x14ac:dyDescent="0.3">
      <c r="A2183" t="s">
        <v>8780</v>
      </c>
      <c r="B2183">
        <v>2024</v>
      </c>
      <c r="C2183" t="s">
        <v>92</v>
      </c>
      <c r="D2183" t="s">
        <v>4753</v>
      </c>
      <c r="E2183" t="s">
        <v>6172</v>
      </c>
      <c r="F2183" t="s">
        <v>60</v>
      </c>
      <c r="G2183">
        <v>12200</v>
      </c>
      <c r="H2183" t="s">
        <v>4180</v>
      </c>
      <c r="I2183">
        <v>11500000</v>
      </c>
      <c r="J2183" t="s">
        <v>8778</v>
      </c>
      <c r="K2183">
        <v>11100000</v>
      </c>
      <c r="L2183">
        <v>11900000</v>
      </c>
      <c r="M2183">
        <v>28</v>
      </c>
      <c r="N2183" t="s">
        <v>4417</v>
      </c>
      <c r="O2183">
        <v>90.6</v>
      </c>
      <c r="P2183" t="s">
        <v>8781</v>
      </c>
    </row>
    <row r="2184" spans="1:16" x14ac:dyDescent="0.3">
      <c r="A2184" t="s">
        <v>8522</v>
      </c>
      <c r="B2184">
        <v>2024</v>
      </c>
      <c r="C2184" t="s">
        <v>62</v>
      </c>
      <c r="D2184" t="s">
        <v>4250</v>
      </c>
      <c r="E2184" t="s">
        <v>4358</v>
      </c>
      <c r="F2184" t="s">
        <v>94</v>
      </c>
      <c r="G2184">
        <v>51000</v>
      </c>
      <c r="H2184" t="s">
        <v>4180</v>
      </c>
      <c r="I2184">
        <v>19300000</v>
      </c>
      <c r="J2184" t="s">
        <v>8778</v>
      </c>
      <c r="K2184">
        <v>18700000</v>
      </c>
      <c r="L2184">
        <v>20000000</v>
      </c>
      <c r="M2184">
        <v>27</v>
      </c>
      <c r="N2184" t="s">
        <v>4192</v>
      </c>
      <c r="O2184">
        <v>70.5</v>
      </c>
      <c r="P2184" t="s">
        <v>8782</v>
      </c>
    </row>
    <row r="2185" spans="1:16" x14ac:dyDescent="0.3">
      <c r="A2185" t="s">
        <v>8783</v>
      </c>
      <c r="B2185">
        <v>2023</v>
      </c>
      <c r="C2185" t="s">
        <v>166</v>
      </c>
      <c r="D2185" t="s">
        <v>4515</v>
      </c>
      <c r="E2185" t="s">
        <v>5748</v>
      </c>
      <c r="F2185" t="s">
        <v>173</v>
      </c>
      <c r="G2185">
        <v>59000</v>
      </c>
      <c r="H2185" t="s">
        <v>4180</v>
      </c>
      <c r="I2185">
        <v>19400000</v>
      </c>
      <c r="J2185" t="s">
        <v>8778</v>
      </c>
      <c r="K2185">
        <v>18700000</v>
      </c>
      <c r="L2185">
        <v>20200000</v>
      </c>
      <c r="M2185">
        <v>3</v>
      </c>
      <c r="N2185" t="s">
        <v>4245</v>
      </c>
      <c r="O2185">
        <v>82.9</v>
      </c>
      <c r="P2185" t="s">
        <v>8784</v>
      </c>
    </row>
    <row r="2186" spans="1:16" x14ac:dyDescent="0.3">
      <c r="A2186" t="s">
        <v>321</v>
      </c>
      <c r="B2186">
        <v>2024</v>
      </c>
      <c r="C2186" t="s">
        <v>24</v>
      </c>
      <c r="D2186" t="s">
        <v>4405</v>
      </c>
      <c r="E2186" t="s">
        <v>5700</v>
      </c>
      <c r="F2186" t="s">
        <v>94</v>
      </c>
      <c r="G2186">
        <v>44000</v>
      </c>
      <c r="H2186" t="s">
        <v>4180</v>
      </c>
      <c r="I2186">
        <v>43800000</v>
      </c>
      <c r="J2186" t="s">
        <v>8778</v>
      </c>
      <c r="K2186">
        <v>42200000</v>
      </c>
      <c r="L2186">
        <v>45400000</v>
      </c>
      <c r="M2186">
        <v>28</v>
      </c>
      <c r="N2186" t="s">
        <v>4796</v>
      </c>
      <c r="O2186">
        <v>77.3</v>
      </c>
      <c r="P2186" t="s">
        <v>8785</v>
      </c>
    </row>
    <row r="2187" spans="1:16" x14ac:dyDescent="0.3">
      <c r="A2187" t="s">
        <v>8604</v>
      </c>
      <c r="B2187">
        <v>2025</v>
      </c>
      <c r="C2187" t="s">
        <v>201</v>
      </c>
      <c r="D2187" t="s">
        <v>4669</v>
      </c>
      <c r="E2187" t="s">
        <v>4740</v>
      </c>
      <c r="F2187" t="s">
        <v>94</v>
      </c>
      <c r="G2187">
        <v>9800</v>
      </c>
      <c r="H2187" t="s">
        <v>4180</v>
      </c>
      <c r="I2187">
        <v>14400000</v>
      </c>
      <c r="J2187" t="s">
        <v>8778</v>
      </c>
      <c r="K2187">
        <v>13900000</v>
      </c>
      <c r="L2187">
        <v>14900000</v>
      </c>
      <c r="M2187">
        <v>15</v>
      </c>
      <c r="N2187" t="s">
        <v>4508</v>
      </c>
      <c r="O2187">
        <v>85.6</v>
      </c>
      <c r="P2187" t="s">
        <v>8786</v>
      </c>
    </row>
    <row r="2188" spans="1:16" x14ac:dyDescent="0.3">
      <c r="A2188" t="s">
        <v>371</v>
      </c>
      <c r="B2188">
        <v>2024</v>
      </c>
      <c r="C2188" t="s">
        <v>137</v>
      </c>
      <c r="D2188" t="s">
        <v>4336</v>
      </c>
      <c r="E2188" t="s">
        <v>4826</v>
      </c>
      <c r="F2188" t="s">
        <v>43</v>
      </c>
      <c r="G2188">
        <v>15000</v>
      </c>
      <c r="H2188" t="s">
        <v>4180</v>
      </c>
      <c r="I2188">
        <v>20200000</v>
      </c>
      <c r="J2188" t="s">
        <v>8778</v>
      </c>
      <c r="K2188">
        <v>19200000</v>
      </c>
      <c r="L2188">
        <v>21100000</v>
      </c>
      <c r="M2188">
        <v>14</v>
      </c>
      <c r="N2188" t="s">
        <v>4333</v>
      </c>
      <c r="O2188">
        <v>77</v>
      </c>
      <c r="P2188" t="s">
        <v>8787</v>
      </c>
    </row>
    <row r="2189" spans="1:16" x14ac:dyDescent="0.3">
      <c r="A2189" t="s">
        <v>9351</v>
      </c>
      <c r="B2189">
        <v>2022</v>
      </c>
      <c r="C2189" t="s">
        <v>24</v>
      </c>
      <c r="D2189" t="s">
        <v>4369</v>
      </c>
      <c r="E2189" t="s">
        <v>8407</v>
      </c>
      <c r="F2189" t="s">
        <v>60</v>
      </c>
      <c r="G2189">
        <v>24000</v>
      </c>
      <c r="H2189" t="s">
        <v>4180</v>
      </c>
      <c r="I2189">
        <v>38500000</v>
      </c>
      <c r="J2189" t="s">
        <v>8778</v>
      </c>
      <c r="K2189">
        <v>37100000</v>
      </c>
      <c r="L2189">
        <v>39800000</v>
      </c>
      <c r="M2189">
        <v>6</v>
      </c>
      <c r="N2189" t="s">
        <v>6034</v>
      </c>
      <c r="O2189">
        <v>71.3</v>
      </c>
      <c r="P2189" t="s">
        <v>9352</v>
      </c>
    </row>
    <row r="2190" spans="1:16" x14ac:dyDescent="0.3">
      <c r="A2190" t="s">
        <v>4172</v>
      </c>
      <c r="B2190">
        <v>2016</v>
      </c>
      <c r="C2190" t="s">
        <v>194</v>
      </c>
      <c r="D2190">
        <v>2500</v>
      </c>
      <c r="E2190" t="s">
        <v>9266</v>
      </c>
      <c r="F2190" t="s">
        <v>4172</v>
      </c>
      <c r="G2190">
        <v>50000</v>
      </c>
      <c r="H2190" t="s">
        <v>4180</v>
      </c>
      <c r="I2190">
        <v>30400000</v>
      </c>
      <c r="J2190" t="s">
        <v>8778</v>
      </c>
      <c r="K2190">
        <v>29500000</v>
      </c>
      <c r="L2190">
        <v>31200000</v>
      </c>
      <c r="M2190" t="s">
        <v>4175</v>
      </c>
      <c r="N2190" t="s">
        <v>4219</v>
      </c>
      <c r="O2190">
        <v>71.2</v>
      </c>
      <c r="P2190" t="s">
        <v>9353</v>
      </c>
    </row>
    <row r="2191" spans="1:16" x14ac:dyDescent="0.3">
      <c r="A2191" t="s">
        <v>9354</v>
      </c>
      <c r="B2191">
        <v>2025</v>
      </c>
      <c r="C2191" t="s">
        <v>41</v>
      </c>
      <c r="D2191" t="s">
        <v>4452</v>
      </c>
      <c r="E2191" t="s">
        <v>7858</v>
      </c>
      <c r="F2191" t="s">
        <v>4172</v>
      </c>
      <c r="G2191">
        <v>42000</v>
      </c>
      <c r="H2191" t="s">
        <v>4173</v>
      </c>
      <c r="I2191">
        <v>14800000</v>
      </c>
      <c r="J2191" t="s">
        <v>8778</v>
      </c>
      <c r="K2191">
        <v>14200000</v>
      </c>
      <c r="L2191">
        <v>15400000</v>
      </c>
      <c r="M2191" t="s">
        <v>4175</v>
      </c>
      <c r="N2191" t="s">
        <v>4192</v>
      </c>
      <c r="O2191">
        <v>81.3</v>
      </c>
      <c r="P2191" t="s">
        <v>9355</v>
      </c>
    </row>
    <row r="2192" spans="1:16" x14ac:dyDescent="0.3">
      <c r="A2192" t="s">
        <v>9356</v>
      </c>
      <c r="B2192">
        <v>2023</v>
      </c>
      <c r="C2192" t="s">
        <v>92</v>
      </c>
      <c r="D2192" t="s">
        <v>4910</v>
      </c>
      <c r="E2192" t="s">
        <v>6069</v>
      </c>
      <c r="F2192" t="s">
        <v>43</v>
      </c>
      <c r="G2192">
        <v>70282</v>
      </c>
      <c r="H2192" t="s">
        <v>4180</v>
      </c>
      <c r="I2192">
        <v>7740000</v>
      </c>
      <c r="J2192" t="s">
        <v>8778</v>
      </c>
      <c r="K2192">
        <v>7450000</v>
      </c>
      <c r="L2192">
        <v>8000000</v>
      </c>
      <c r="M2192">
        <v>6</v>
      </c>
      <c r="N2192" t="s">
        <v>4425</v>
      </c>
      <c r="O2192">
        <v>74.900000000000006</v>
      </c>
      <c r="P2192" t="s">
        <v>9357</v>
      </c>
    </row>
    <row r="2193" spans="1:16" x14ac:dyDescent="0.3">
      <c r="A2193" t="s">
        <v>8662</v>
      </c>
      <c r="B2193">
        <v>2024</v>
      </c>
      <c r="C2193" t="s">
        <v>92</v>
      </c>
      <c r="D2193" t="s">
        <v>5076</v>
      </c>
      <c r="E2193" t="s">
        <v>8024</v>
      </c>
      <c r="F2193" t="s">
        <v>43</v>
      </c>
      <c r="G2193">
        <v>12000</v>
      </c>
      <c r="H2193" t="s">
        <v>4173</v>
      </c>
      <c r="I2193">
        <v>14700000</v>
      </c>
      <c r="J2193" t="s">
        <v>8778</v>
      </c>
      <c r="K2193">
        <v>14200000</v>
      </c>
      <c r="L2193">
        <v>15200000</v>
      </c>
      <c r="M2193">
        <v>20</v>
      </c>
      <c r="N2193" t="s">
        <v>4382</v>
      </c>
      <c r="O2193">
        <v>78.7</v>
      </c>
      <c r="P2193" t="s">
        <v>9358</v>
      </c>
    </row>
    <row r="2194" spans="1:16" x14ac:dyDescent="0.3">
      <c r="A2194" t="s">
        <v>9359</v>
      </c>
      <c r="B2194">
        <v>2023</v>
      </c>
      <c r="C2194" t="s">
        <v>137</v>
      </c>
      <c r="D2194" t="s">
        <v>4194</v>
      </c>
      <c r="E2194" t="s">
        <v>9360</v>
      </c>
      <c r="F2194" t="s">
        <v>43</v>
      </c>
      <c r="G2194">
        <v>75000</v>
      </c>
      <c r="H2194" t="s">
        <v>4173</v>
      </c>
      <c r="I2194">
        <v>15400000</v>
      </c>
      <c r="J2194" t="s">
        <v>8778</v>
      </c>
      <c r="K2194">
        <v>14800000</v>
      </c>
      <c r="L2194">
        <v>16000000</v>
      </c>
      <c r="M2194">
        <v>17</v>
      </c>
      <c r="N2194" t="s">
        <v>4417</v>
      </c>
      <c r="O2194">
        <v>49.8</v>
      </c>
      <c r="P2194" t="s">
        <v>9361</v>
      </c>
    </row>
    <row r="2195" spans="1:16" x14ac:dyDescent="0.3">
      <c r="A2195" t="s">
        <v>9362</v>
      </c>
      <c r="B2195">
        <v>2024</v>
      </c>
      <c r="C2195" t="s">
        <v>199</v>
      </c>
      <c r="D2195" t="s">
        <v>5965</v>
      </c>
      <c r="E2195" t="s">
        <v>5966</v>
      </c>
      <c r="F2195" t="s">
        <v>143</v>
      </c>
      <c r="G2195">
        <v>67358</v>
      </c>
      <c r="H2195" t="s">
        <v>4180</v>
      </c>
      <c r="I2195">
        <v>11700000</v>
      </c>
      <c r="J2195" t="s">
        <v>8778</v>
      </c>
      <c r="K2195">
        <v>11200000</v>
      </c>
      <c r="L2195">
        <v>12100000</v>
      </c>
      <c r="M2195">
        <v>2</v>
      </c>
      <c r="N2195" t="s">
        <v>4508</v>
      </c>
      <c r="O2195">
        <v>83.6</v>
      </c>
      <c r="P2195" t="s">
        <v>9363</v>
      </c>
    </row>
    <row r="2196" spans="1:16" x14ac:dyDescent="0.3">
      <c r="A2196" t="s">
        <v>9364</v>
      </c>
      <c r="B2196">
        <v>2023</v>
      </c>
      <c r="C2196" t="s">
        <v>4031</v>
      </c>
      <c r="D2196" t="s">
        <v>5971</v>
      </c>
      <c r="E2196" t="s">
        <v>5071</v>
      </c>
      <c r="F2196" t="s">
        <v>143</v>
      </c>
      <c r="G2196">
        <v>64000</v>
      </c>
      <c r="H2196" t="s">
        <v>4180</v>
      </c>
      <c r="I2196">
        <v>14000000</v>
      </c>
      <c r="J2196" t="s">
        <v>8778</v>
      </c>
      <c r="K2196">
        <v>13500000</v>
      </c>
      <c r="L2196">
        <v>14600000</v>
      </c>
      <c r="M2196">
        <v>3</v>
      </c>
      <c r="N2196" t="s">
        <v>4382</v>
      </c>
      <c r="O2196">
        <v>74</v>
      </c>
      <c r="P2196" t="s">
        <v>9365</v>
      </c>
    </row>
    <row r="2197" spans="1:16" x14ac:dyDescent="0.3">
      <c r="A2197" t="s">
        <v>9366</v>
      </c>
      <c r="B2197">
        <v>2022</v>
      </c>
      <c r="C2197" t="s">
        <v>62</v>
      </c>
      <c r="D2197" t="s">
        <v>4355</v>
      </c>
      <c r="E2197" t="s">
        <v>9367</v>
      </c>
      <c r="F2197" t="s">
        <v>43</v>
      </c>
      <c r="G2197">
        <v>70434</v>
      </c>
      <c r="H2197" t="s">
        <v>4180</v>
      </c>
      <c r="I2197">
        <v>10400000</v>
      </c>
      <c r="J2197" t="s">
        <v>8778</v>
      </c>
      <c r="K2197">
        <v>9900000</v>
      </c>
      <c r="L2197">
        <v>10900000</v>
      </c>
      <c r="M2197">
        <v>34</v>
      </c>
      <c r="N2197" t="s">
        <v>4552</v>
      </c>
      <c r="O2197">
        <v>59.9</v>
      </c>
      <c r="P2197" t="s">
        <v>9368</v>
      </c>
    </row>
    <row r="2198" spans="1:16" x14ac:dyDescent="0.3">
      <c r="A2198" t="s">
        <v>9369</v>
      </c>
      <c r="B2198">
        <v>2024</v>
      </c>
      <c r="C2198" t="s">
        <v>5179</v>
      </c>
      <c r="D2198" t="s">
        <v>7900</v>
      </c>
      <c r="E2198" t="s">
        <v>7901</v>
      </c>
      <c r="F2198" t="s">
        <v>143</v>
      </c>
      <c r="G2198">
        <v>23820</v>
      </c>
      <c r="H2198" t="s">
        <v>4180</v>
      </c>
      <c r="I2198">
        <v>14000000</v>
      </c>
      <c r="J2198" t="s">
        <v>8778</v>
      </c>
      <c r="K2198">
        <v>13500000</v>
      </c>
      <c r="L2198">
        <v>14500000</v>
      </c>
      <c r="M2198">
        <v>3</v>
      </c>
      <c r="N2198" t="s">
        <v>4325</v>
      </c>
      <c r="O2198">
        <v>87.6</v>
      </c>
      <c r="P2198" t="s">
        <v>9370</v>
      </c>
    </row>
    <row r="2199" spans="1:16" x14ac:dyDescent="0.3">
      <c r="A2199" t="s">
        <v>9371</v>
      </c>
      <c r="B2199">
        <v>2024</v>
      </c>
      <c r="C2199" t="s">
        <v>36</v>
      </c>
      <c r="D2199" t="s">
        <v>4427</v>
      </c>
      <c r="E2199" t="s">
        <v>5822</v>
      </c>
      <c r="F2199" t="s">
        <v>143</v>
      </c>
      <c r="G2199">
        <v>31000</v>
      </c>
      <c r="H2199" t="s">
        <v>4180</v>
      </c>
      <c r="I2199">
        <v>7930000</v>
      </c>
      <c r="J2199" t="s">
        <v>8778</v>
      </c>
      <c r="K2199">
        <v>7630000</v>
      </c>
      <c r="L2199">
        <v>8200000</v>
      </c>
      <c r="M2199">
        <v>16</v>
      </c>
      <c r="N2199" t="s">
        <v>4245</v>
      </c>
      <c r="O2199">
        <v>80.7</v>
      </c>
      <c r="P2199" t="s">
        <v>9372</v>
      </c>
    </row>
    <row r="2200" spans="1:16" x14ac:dyDescent="0.3">
      <c r="A2200" t="s">
        <v>9373</v>
      </c>
      <c r="B2200">
        <v>2019</v>
      </c>
      <c r="C2200" t="s">
        <v>4097</v>
      </c>
      <c r="D2200" t="s">
        <v>4950</v>
      </c>
      <c r="E2200" t="s">
        <v>9374</v>
      </c>
      <c r="F2200" t="s">
        <v>94</v>
      </c>
      <c r="G2200">
        <v>42000</v>
      </c>
      <c r="H2200" t="s">
        <v>4180</v>
      </c>
      <c r="I2200">
        <v>7800000</v>
      </c>
      <c r="J2200" t="s">
        <v>8778</v>
      </c>
      <c r="K2200">
        <v>7530000</v>
      </c>
      <c r="L2200">
        <v>8100000</v>
      </c>
      <c r="M2200">
        <v>18</v>
      </c>
      <c r="N2200" t="s">
        <v>4192</v>
      </c>
      <c r="O2200">
        <v>95</v>
      </c>
      <c r="P2200" t="s">
        <v>9375</v>
      </c>
    </row>
    <row r="2201" spans="1:16" x14ac:dyDescent="0.3">
      <c r="A2201" t="s">
        <v>9376</v>
      </c>
      <c r="B2201">
        <v>2023</v>
      </c>
      <c r="C2201" t="s">
        <v>108</v>
      </c>
      <c r="D2201" t="s">
        <v>4801</v>
      </c>
      <c r="E2201" t="s">
        <v>5196</v>
      </c>
      <c r="F2201" t="s">
        <v>143</v>
      </c>
      <c r="G2201">
        <v>63000</v>
      </c>
      <c r="H2201" t="s">
        <v>4180</v>
      </c>
      <c r="I2201">
        <v>14200000</v>
      </c>
      <c r="J2201" t="s">
        <v>8778</v>
      </c>
      <c r="K2201">
        <v>13700000</v>
      </c>
      <c r="L2201">
        <v>14800000</v>
      </c>
      <c r="M2201">
        <v>7</v>
      </c>
      <c r="N2201" t="s">
        <v>4192</v>
      </c>
      <c r="O2201">
        <v>63.1</v>
      </c>
      <c r="P2201" t="s">
        <v>9377</v>
      </c>
    </row>
    <row r="2202" spans="1:16" x14ac:dyDescent="0.3">
      <c r="A2202" t="s">
        <v>9378</v>
      </c>
      <c r="B2202">
        <v>2020</v>
      </c>
      <c r="C2202" t="s">
        <v>191</v>
      </c>
      <c r="D2202" t="s">
        <v>9379</v>
      </c>
      <c r="E2202" t="s">
        <v>9380</v>
      </c>
      <c r="F2202" t="s">
        <v>43</v>
      </c>
      <c r="G2202">
        <v>100000</v>
      </c>
      <c r="H2202" t="s">
        <v>4180</v>
      </c>
      <c r="I2202">
        <v>19600000</v>
      </c>
      <c r="J2202" t="s">
        <v>8778</v>
      </c>
      <c r="K2202">
        <v>19000000</v>
      </c>
      <c r="L2202">
        <v>20200000</v>
      </c>
      <c r="M2202" t="s">
        <v>4175</v>
      </c>
      <c r="N2202" t="s">
        <v>4560</v>
      </c>
      <c r="O2202">
        <v>70</v>
      </c>
      <c r="P2202" t="s">
        <v>9381</v>
      </c>
    </row>
    <row r="2203" spans="1:16" x14ac:dyDescent="0.3">
      <c r="A2203" t="s">
        <v>9382</v>
      </c>
      <c r="B2203">
        <v>2024</v>
      </c>
      <c r="C2203" t="s">
        <v>4184</v>
      </c>
      <c r="D2203" t="s">
        <v>4492</v>
      </c>
      <c r="E2203" t="s">
        <v>9383</v>
      </c>
      <c r="F2203" t="s">
        <v>43</v>
      </c>
      <c r="G2203">
        <v>11545</v>
      </c>
      <c r="H2203" t="s">
        <v>4180</v>
      </c>
      <c r="I2203">
        <v>13400000</v>
      </c>
      <c r="J2203" t="s">
        <v>8778</v>
      </c>
      <c r="K2203">
        <v>12900000</v>
      </c>
      <c r="L2203">
        <v>13900000</v>
      </c>
      <c r="M2203">
        <v>10</v>
      </c>
      <c r="N2203" t="s">
        <v>4260</v>
      </c>
      <c r="O2203">
        <v>83.8</v>
      </c>
      <c r="P2203" t="s">
        <v>9384</v>
      </c>
    </row>
    <row r="2204" spans="1:16" x14ac:dyDescent="0.3">
      <c r="A2204" t="s">
        <v>9385</v>
      </c>
      <c r="B2204">
        <v>2021</v>
      </c>
      <c r="C2204" t="s">
        <v>9386</v>
      </c>
      <c r="D2204" t="s">
        <v>9387</v>
      </c>
      <c r="E2204" t="s">
        <v>9388</v>
      </c>
      <c r="F2204" t="s">
        <v>4636</v>
      </c>
      <c r="G2204">
        <v>65300</v>
      </c>
      <c r="H2204" t="s">
        <v>4180</v>
      </c>
      <c r="I2204">
        <v>13100000</v>
      </c>
      <c r="J2204" t="s">
        <v>8778</v>
      </c>
      <c r="K2204">
        <v>12100000</v>
      </c>
      <c r="L2204">
        <v>14000000</v>
      </c>
      <c r="M2204" t="s">
        <v>4175</v>
      </c>
      <c r="N2204" t="s">
        <v>6921</v>
      </c>
      <c r="O2204">
        <v>69</v>
      </c>
      <c r="P2204" t="s">
        <v>9389</v>
      </c>
    </row>
    <row r="2205" spans="1:16" x14ac:dyDescent="0.3">
      <c r="A2205" t="s">
        <v>9390</v>
      </c>
      <c r="B2205">
        <v>2025</v>
      </c>
      <c r="C2205" t="s">
        <v>9391</v>
      </c>
      <c r="D2205" t="s">
        <v>9392</v>
      </c>
      <c r="E2205" t="s">
        <v>9393</v>
      </c>
      <c r="F2205" t="s">
        <v>4172</v>
      </c>
      <c r="G2205">
        <v>19500</v>
      </c>
      <c r="H2205" t="s">
        <v>4180</v>
      </c>
      <c r="I2205">
        <v>26600000</v>
      </c>
      <c r="J2205" t="s">
        <v>8778</v>
      </c>
      <c r="K2205">
        <v>25700000</v>
      </c>
      <c r="L2205">
        <v>27500000</v>
      </c>
      <c r="M2205" t="s">
        <v>4175</v>
      </c>
      <c r="N2205" t="s">
        <v>8903</v>
      </c>
      <c r="O2205">
        <v>78.5</v>
      </c>
      <c r="P2205" t="s">
        <v>9394</v>
      </c>
    </row>
    <row r="2206" spans="1:16" x14ac:dyDescent="0.3">
      <c r="A2206" t="s">
        <v>9395</v>
      </c>
      <c r="B2206">
        <v>2024</v>
      </c>
      <c r="C2206" t="s">
        <v>166</v>
      </c>
      <c r="D2206" t="s">
        <v>5005</v>
      </c>
      <c r="E2206" t="s">
        <v>5039</v>
      </c>
      <c r="F2206" t="s">
        <v>43</v>
      </c>
      <c r="G2206">
        <v>21183</v>
      </c>
      <c r="H2206" t="s">
        <v>4173</v>
      </c>
      <c r="I2206">
        <v>30100000</v>
      </c>
      <c r="J2206" t="s">
        <v>8778</v>
      </c>
      <c r="K2206">
        <v>29000000</v>
      </c>
      <c r="L2206">
        <v>31200000</v>
      </c>
      <c r="M2206">
        <v>2</v>
      </c>
      <c r="N2206" t="s">
        <v>4627</v>
      </c>
      <c r="O2206">
        <v>77.2</v>
      </c>
      <c r="P2206" t="s">
        <v>9396</v>
      </c>
    </row>
    <row r="2207" spans="1:16" x14ac:dyDescent="0.3">
      <c r="A2207" t="s">
        <v>9397</v>
      </c>
      <c r="B2207">
        <v>2023</v>
      </c>
      <c r="C2207" t="s">
        <v>4184</v>
      </c>
      <c r="D2207" t="s">
        <v>4492</v>
      </c>
      <c r="E2207" t="s">
        <v>4493</v>
      </c>
      <c r="F2207" t="s">
        <v>43</v>
      </c>
      <c r="G2207">
        <v>41300</v>
      </c>
      <c r="H2207" t="s">
        <v>4173</v>
      </c>
      <c r="I2207">
        <v>13100000</v>
      </c>
      <c r="J2207" t="s">
        <v>8778</v>
      </c>
      <c r="K2207">
        <v>12700000</v>
      </c>
      <c r="L2207">
        <v>13600000</v>
      </c>
      <c r="M2207">
        <v>7</v>
      </c>
      <c r="N2207" t="s">
        <v>4552</v>
      </c>
      <c r="O2207">
        <v>81.900000000000006</v>
      </c>
      <c r="P2207" t="s">
        <v>9398</v>
      </c>
    </row>
    <row r="2208" spans="1:16" x14ac:dyDescent="0.3">
      <c r="A2208" t="s">
        <v>9399</v>
      </c>
      <c r="B2208">
        <v>2018</v>
      </c>
      <c r="C2208" t="s">
        <v>137</v>
      </c>
      <c r="D2208" t="s">
        <v>4591</v>
      </c>
      <c r="E2208" t="s">
        <v>4925</v>
      </c>
      <c r="F2208" t="s">
        <v>60</v>
      </c>
      <c r="G2208">
        <v>72505</v>
      </c>
      <c r="H2208" t="s">
        <v>4173</v>
      </c>
      <c r="I2208">
        <v>9200000</v>
      </c>
      <c r="J2208" t="s">
        <v>8778</v>
      </c>
      <c r="K2208">
        <v>8900000</v>
      </c>
      <c r="L2208">
        <v>9500000</v>
      </c>
      <c r="M2208">
        <v>17</v>
      </c>
      <c r="N2208" t="s">
        <v>4583</v>
      </c>
      <c r="O2208">
        <v>79.400000000000006</v>
      </c>
      <c r="P2208" t="s">
        <v>9400</v>
      </c>
    </row>
    <row r="2209" spans="1:16" x14ac:dyDescent="0.3">
      <c r="A2209" t="s">
        <v>5265</v>
      </c>
      <c r="B2209">
        <v>2023</v>
      </c>
      <c r="C2209" t="s">
        <v>188</v>
      </c>
      <c r="D2209" t="s">
        <v>5763</v>
      </c>
      <c r="E2209" t="s">
        <v>5764</v>
      </c>
      <c r="F2209" t="s">
        <v>60</v>
      </c>
      <c r="G2209">
        <v>24756</v>
      </c>
      <c r="H2209" t="s">
        <v>4180</v>
      </c>
      <c r="I2209">
        <v>12400000</v>
      </c>
      <c r="J2209" t="s">
        <v>8778</v>
      </c>
      <c r="K2209">
        <v>12000000</v>
      </c>
      <c r="L2209">
        <v>12900000</v>
      </c>
      <c r="M2209" t="s">
        <v>4175</v>
      </c>
      <c r="N2209" t="s">
        <v>4236</v>
      </c>
      <c r="O2209">
        <v>82.7</v>
      </c>
      <c r="P2209" t="s">
        <v>9401</v>
      </c>
    </row>
    <row r="2210" spans="1:16" x14ac:dyDescent="0.3">
      <c r="A2210" t="s">
        <v>9402</v>
      </c>
      <c r="B2210">
        <v>2024</v>
      </c>
      <c r="C2210" t="s">
        <v>194</v>
      </c>
      <c r="D2210">
        <v>700</v>
      </c>
      <c r="E2210" t="s">
        <v>9403</v>
      </c>
      <c r="F2210" t="s">
        <v>43</v>
      </c>
      <c r="G2210">
        <v>100000</v>
      </c>
      <c r="H2210" t="s">
        <v>4173</v>
      </c>
      <c r="I2210">
        <v>13300000</v>
      </c>
      <c r="J2210" t="s">
        <v>8778</v>
      </c>
      <c r="K2210">
        <v>12800000</v>
      </c>
      <c r="L2210">
        <v>13800000</v>
      </c>
      <c r="M2210">
        <v>2</v>
      </c>
      <c r="N2210" t="s">
        <v>4382</v>
      </c>
      <c r="O2210">
        <v>74.599999999999994</v>
      </c>
      <c r="P2210" t="s">
        <v>9404</v>
      </c>
    </row>
    <row r="2211" spans="1:16" x14ac:dyDescent="0.3">
      <c r="A2211" t="s">
        <v>8715</v>
      </c>
      <c r="B2211">
        <v>2023</v>
      </c>
      <c r="C2211" t="s">
        <v>4031</v>
      </c>
      <c r="D2211" t="s">
        <v>5971</v>
      </c>
      <c r="E2211" t="s">
        <v>9405</v>
      </c>
      <c r="F2211" t="s">
        <v>94</v>
      </c>
      <c r="G2211">
        <v>51446</v>
      </c>
      <c r="H2211" t="s">
        <v>4180</v>
      </c>
      <c r="I2211">
        <v>14400000</v>
      </c>
      <c r="J2211" t="s">
        <v>8778</v>
      </c>
      <c r="K2211">
        <v>13900000</v>
      </c>
      <c r="L2211">
        <v>14900000</v>
      </c>
      <c r="M2211">
        <v>19</v>
      </c>
      <c r="N2211" t="s">
        <v>4245</v>
      </c>
      <c r="O2211">
        <v>88.8</v>
      </c>
      <c r="P2211" t="s">
        <v>9406</v>
      </c>
    </row>
    <row r="2212" spans="1:16" x14ac:dyDescent="0.3">
      <c r="A2212" t="s">
        <v>8649</v>
      </c>
      <c r="B2212">
        <v>2023</v>
      </c>
      <c r="C2212" t="s">
        <v>4184</v>
      </c>
      <c r="D2212" t="s">
        <v>5169</v>
      </c>
      <c r="E2212" t="s">
        <v>9407</v>
      </c>
      <c r="F2212" t="s">
        <v>143</v>
      </c>
      <c r="G2212">
        <v>107000</v>
      </c>
      <c r="H2212" t="s">
        <v>4180</v>
      </c>
      <c r="I2212">
        <v>10900000</v>
      </c>
      <c r="J2212" t="s">
        <v>8778</v>
      </c>
      <c r="K2212">
        <v>10400000</v>
      </c>
      <c r="L2212">
        <v>11400000</v>
      </c>
      <c r="M2212">
        <v>3</v>
      </c>
      <c r="N2212" t="s">
        <v>4245</v>
      </c>
      <c r="O2212">
        <v>75.7</v>
      </c>
      <c r="P2212" t="s">
        <v>9408</v>
      </c>
    </row>
    <row r="2213" spans="1:16" x14ac:dyDescent="0.3">
      <c r="A2213" t="s">
        <v>9409</v>
      </c>
      <c r="B2213">
        <v>2015</v>
      </c>
      <c r="C2213" t="s">
        <v>24</v>
      </c>
      <c r="D2213" t="s">
        <v>5848</v>
      </c>
      <c r="E2213" t="s">
        <v>9410</v>
      </c>
      <c r="F2213" t="s">
        <v>43</v>
      </c>
      <c r="G2213">
        <v>128000</v>
      </c>
      <c r="H2213" t="s">
        <v>4180</v>
      </c>
      <c r="I2213">
        <v>12800000</v>
      </c>
      <c r="J2213" t="s">
        <v>8778</v>
      </c>
      <c r="K2213">
        <v>12400000</v>
      </c>
      <c r="L2213">
        <v>13300000</v>
      </c>
      <c r="M2213">
        <v>11</v>
      </c>
      <c r="N2213" t="s">
        <v>4263</v>
      </c>
      <c r="O2213">
        <v>44.6</v>
      </c>
      <c r="P2213" t="s">
        <v>9411</v>
      </c>
    </row>
    <row r="2214" spans="1:16" x14ac:dyDescent="0.3">
      <c r="A2214" t="s">
        <v>9412</v>
      </c>
      <c r="B2214">
        <v>2019</v>
      </c>
      <c r="C2214" t="s">
        <v>24</v>
      </c>
      <c r="D2214" t="s">
        <v>4393</v>
      </c>
      <c r="E2214" t="s">
        <v>7745</v>
      </c>
      <c r="F2214" t="s">
        <v>60</v>
      </c>
      <c r="G2214">
        <v>55739</v>
      </c>
      <c r="H2214" t="s">
        <v>4180</v>
      </c>
      <c r="I2214">
        <v>8600000</v>
      </c>
      <c r="J2214" t="s">
        <v>8778</v>
      </c>
      <c r="K2214">
        <v>8300000</v>
      </c>
      <c r="L2214">
        <v>8900000</v>
      </c>
      <c r="M2214">
        <v>5</v>
      </c>
      <c r="N2214" t="s">
        <v>4248</v>
      </c>
      <c r="O2214">
        <v>74.2</v>
      </c>
      <c r="P2214" t="s">
        <v>9413</v>
      </c>
    </row>
    <row r="2215" spans="1:16" x14ac:dyDescent="0.3">
      <c r="A2215" t="s">
        <v>9414</v>
      </c>
      <c r="B2215">
        <v>2022</v>
      </c>
      <c r="C2215" t="s">
        <v>62</v>
      </c>
      <c r="D2215" t="s">
        <v>4207</v>
      </c>
      <c r="E2215" t="s">
        <v>5662</v>
      </c>
      <c r="F2215" t="s">
        <v>143</v>
      </c>
      <c r="G2215">
        <v>59076</v>
      </c>
      <c r="H2215" t="s">
        <v>4180</v>
      </c>
      <c r="I2215">
        <v>19700000</v>
      </c>
      <c r="J2215" t="s">
        <v>8778</v>
      </c>
      <c r="K2215">
        <v>18700000</v>
      </c>
      <c r="L2215">
        <v>20700000</v>
      </c>
      <c r="M2215">
        <v>5</v>
      </c>
      <c r="N2215" t="s">
        <v>4260</v>
      </c>
      <c r="O2215">
        <v>65.7</v>
      </c>
      <c r="P2215" t="s">
        <v>9415</v>
      </c>
    </row>
    <row r="2216" spans="1:16" x14ac:dyDescent="0.3">
      <c r="A2216" t="s">
        <v>8716</v>
      </c>
      <c r="B2216">
        <v>2025</v>
      </c>
      <c r="C2216" t="s">
        <v>188</v>
      </c>
      <c r="D2216" t="s">
        <v>5024</v>
      </c>
      <c r="E2216" t="s">
        <v>5025</v>
      </c>
      <c r="F2216" t="s">
        <v>4172</v>
      </c>
      <c r="G2216">
        <v>21318</v>
      </c>
      <c r="H2216" t="s">
        <v>4180</v>
      </c>
      <c r="I2216">
        <v>11500000</v>
      </c>
      <c r="J2216" t="s">
        <v>8778</v>
      </c>
      <c r="K2216">
        <v>11100000</v>
      </c>
      <c r="L2216">
        <v>11900000</v>
      </c>
      <c r="M2216">
        <v>14</v>
      </c>
      <c r="N2216" t="s">
        <v>4219</v>
      </c>
      <c r="O2216">
        <v>83.4</v>
      </c>
      <c r="P2216" t="s">
        <v>9416</v>
      </c>
    </row>
    <row r="2217" spans="1:16" x14ac:dyDescent="0.3">
      <c r="A2217" t="s">
        <v>9417</v>
      </c>
      <c r="B2217">
        <v>2023</v>
      </c>
      <c r="C2217" t="s">
        <v>92</v>
      </c>
      <c r="D2217" t="s">
        <v>4753</v>
      </c>
      <c r="E2217" t="s">
        <v>5213</v>
      </c>
      <c r="F2217" t="s">
        <v>173</v>
      </c>
      <c r="G2217">
        <v>58510</v>
      </c>
      <c r="H2217" t="s">
        <v>4180</v>
      </c>
      <c r="I2217">
        <v>10100000</v>
      </c>
      <c r="J2217" t="s">
        <v>8778</v>
      </c>
      <c r="K2217">
        <v>9700000</v>
      </c>
      <c r="L2217">
        <v>10400000</v>
      </c>
      <c r="M2217">
        <v>27</v>
      </c>
      <c r="N2217" t="s">
        <v>4649</v>
      </c>
      <c r="O2217">
        <v>84.2</v>
      </c>
      <c r="P2217" t="s">
        <v>9418</v>
      </c>
    </row>
    <row r="2218" spans="1:16" x14ac:dyDescent="0.3">
      <c r="A2218" t="s">
        <v>9419</v>
      </c>
      <c r="B2218">
        <v>2018</v>
      </c>
      <c r="C2218" t="s">
        <v>4216</v>
      </c>
      <c r="D2218" t="s">
        <v>4217</v>
      </c>
      <c r="E2218" t="s">
        <v>9420</v>
      </c>
      <c r="F2218" t="s">
        <v>43</v>
      </c>
      <c r="G2218">
        <v>69300</v>
      </c>
      <c r="H2218" t="s">
        <v>4180</v>
      </c>
      <c r="I2218">
        <v>9000000</v>
      </c>
      <c r="J2218" t="s">
        <v>8778</v>
      </c>
      <c r="K2218">
        <v>8400000</v>
      </c>
      <c r="L2218">
        <v>9500000</v>
      </c>
      <c r="M2218">
        <v>3</v>
      </c>
      <c r="N2218" t="s">
        <v>6073</v>
      </c>
      <c r="O2218">
        <v>81.900000000000006</v>
      </c>
      <c r="P2218" t="s">
        <v>9421</v>
      </c>
    </row>
    <row r="2219" spans="1:16" x14ac:dyDescent="0.3">
      <c r="A2219" t="s">
        <v>9422</v>
      </c>
      <c r="B2219">
        <v>2023</v>
      </c>
      <c r="C2219" t="s">
        <v>154</v>
      </c>
      <c r="D2219" t="s">
        <v>4483</v>
      </c>
      <c r="E2219" t="s">
        <v>4484</v>
      </c>
      <c r="F2219" t="s">
        <v>94</v>
      </c>
      <c r="G2219">
        <v>59258</v>
      </c>
      <c r="H2219" t="s">
        <v>4180</v>
      </c>
      <c r="I2219">
        <v>11800000</v>
      </c>
      <c r="J2219" t="s">
        <v>8778</v>
      </c>
      <c r="K2219">
        <v>11300000</v>
      </c>
      <c r="L2219">
        <v>12200000</v>
      </c>
      <c r="M2219">
        <v>11</v>
      </c>
      <c r="N2219" t="s">
        <v>4245</v>
      </c>
      <c r="O2219">
        <v>71.599999999999994</v>
      </c>
      <c r="P2219" t="s">
        <v>9423</v>
      </c>
    </row>
    <row r="2220" spans="1:16" x14ac:dyDescent="0.3">
      <c r="A2220" t="s">
        <v>9424</v>
      </c>
      <c r="B2220">
        <v>2023</v>
      </c>
      <c r="C2220" t="s">
        <v>24</v>
      </c>
      <c r="D2220" t="s">
        <v>4572</v>
      </c>
      <c r="E2220" t="s">
        <v>9425</v>
      </c>
      <c r="F2220" t="s">
        <v>60</v>
      </c>
      <c r="G2220">
        <v>94400</v>
      </c>
      <c r="H2220" t="s">
        <v>4180</v>
      </c>
      <c r="I2220">
        <v>25300000</v>
      </c>
      <c r="J2220" t="s">
        <v>8778</v>
      </c>
      <c r="K2220">
        <v>24400000</v>
      </c>
      <c r="L2220">
        <v>26200000</v>
      </c>
      <c r="M2220">
        <v>14</v>
      </c>
      <c r="N2220" t="s">
        <v>4257</v>
      </c>
      <c r="O2220">
        <v>64.400000000000006</v>
      </c>
      <c r="P2220" t="s">
        <v>9426</v>
      </c>
    </row>
    <row r="2221" spans="1:16" x14ac:dyDescent="0.3">
      <c r="A2221" t="s">
        <v>9427</v>
      </c>
      <c r="B2221">
        <v>2025</v>
      </c>
      <c r="C2221" t="s">
        <v>4184</v>
      </c>
      <c r="D2221" t="s">
        <v>4288</v>
      </c>
      <c r="E2221" t="s">
        <v>7211</v>
      </c>
      <c r="F2221" t="s">
        <v>4172</v>
      </c>
      <c r="G2221">
        <v>24565</v>
      </c>
      <c r="H2221" t="s">
        <v>4180</v>
      </c>
      <c r="I2221">
        <v>17100000</v>
      </c>
      <c r="J2221" t="s">
        <v>8778</v>
      </c>
      <c r="K2221">
        <v>16500000</v>
      </c>
      <c r="L2221">
        <v>17700000</v>
      </c>
      <c r="M2221">
        <v>11</v>
      </c>
      <c r="N2221" t="s">
        <v>4382</v>
      </c>
      <c r="O2221">
        <v>85.5</v>
      </c>
      <c r="P2221" t="s">
        <v>9428</v>
      </c>
    </row>
    <row r="2222" spans="1:16" x14ac:dyDescent="0.3">
      <c r="A2222" t="s">
        <v>9429</v>
      </c>
      <c r="B2222">
        <v>2021</v>
      </c>
      <c r="C2222" t="s">
        <v>191</v>
      </c>
      <c r="D2222" t="s">
        <v>7817</v>
      </c>
      <c r="E2222" t="s">
        <v>6188</v>
      </c>
      <c r="F2222" t="s">
        <v>143</v>
      </c>
      <c r="G2222">
        <v>88000</v>
      </c>
      <c r="H2222" t="s">
        <v>4173</v>
      </c>
      <c r="I2222">
        <v>11300000</v>
      </c>
      <c r="J2222" t="s">
        <v>8778</v>
      </c>
      <c r="K2222">
        <v>10900000</v>
      </c>
      <c r="L2222">
        <v>11800000</v>
      </c>
      <c r="M2222">
        <v>3</v>
      </c>
      <c r="N2222" t="s">
        <v>6921</v>
      </c>
      <c r="O2222">
        <v>77.7</v>
      </c>
      <c r="P2222" t="s">
        <v>9430</v>
      </c>
    </row>
    <row r="2223" spans="1:16" x14ac:dyDescent="0.3">
      <c r="A2223" t="s">
        <v>9431</v>
      </c>
      <c r="B2223">
        <v>2024</v>
      </c>
      <c r="C2223" t="s">
        <v>62</v>
      </c>
      <c r="D2223">
        <v>3008</v>
      </c>
      <c r="E2223" t="s">
        <v>4259</v>
      </c>
      <c r="F2223" t="s">
        <v>60</v>
      </c>
      <c r="G2223">
        <v>33200</v>
      </c>
      <c r="H2223" t="s">
        <v>4180</v>
      </c>
      <c r="I2223">
        <v>15000000</v>
      </c>
      <c r="J2223" t="s">
        <v>8778</v>
      </c>
      <c r="K2223">
        <v>14500000</v>
      </c>
      <c r="L2223">
        <v>15600000</v>
      </c>
      <c r="M2223">
        <v>16</v>
      </c>
      <c r="N2223" t="s">
        <v>4213</v>
      </c>
      <c r="O2223">
        <v>65.900000000000006</v>
      </c>
      <c r="P2223" t="s">
        <v>9432</v>
      </c>
    </row>
    <row r="2224" spans="1:16" x14ac:dyDescent="0.3">
      <c r="A2224" t="s">
        <v>9433</v>
      </c>
      <c r="B2224">
        <v>2024</v>
      </c>
      <c r="C2224" t="s">
        <v>92</v>
      </c>
      <c r="D2224" t="s">
        <v>9434</v>
      </c>
      <c r="E2224" t="s">
        <v>9435</v>
      </c>
      <c r="F2224" t="s">
        <v>94</v>
      </c>
      <c r="G2224">
        <v>55000</v>
      </c>
      <c r="H2224" t="s">
        <v>4180</v>
      </c>
      <c r="I2224">
        <v>52000000</v>
      </c>
      <c r="J2224" t="s">
        <v>8778</v>
      </c>
      <c r="K2224">
        <v>51000000</v>
      </c>
      <c r="L2224">
        <v>54000000</v>
      </c>
      <c r="M2224">
        <v>9</v>
      </c>
      <c r="N2224" t="s">
        <v>9436</v>
      </c>
      <c r="O2224">
        <v>71.2</v>
      </c>
      <c r="P2224" t="s">
        <v>9437</v>
      </c>
    </row>
    <row r="2225" spans="1:16" x14ac:dyDescent="0.3">
      <c r="A2225" t="s">
        <v>9438</v>
      </c>
      <c r="B2225">
        <v>2023</v>
      </c>
      <c r="C2225" t="s">
        <v>62</v>
      </c>
      <c r="D2225" t="s">
        <v>4295</v>
      </c>
      <c r="E2225" t="s">
        <v>9439</v>
      </c>
      <c r="F2225" t="s">
        <v>143</v>
      </c>
      <c r="G2225">
        <v>35161</v>
      </c>
      <c r="H2225" t="s">
        <v>4180</v>
      </c>
      <c r="I2225">
        <v>17000000</v>
      </c>
      <c r="J2225" t="s">
        <v>8778</v>
      </c>
      <c r="K2225">
        <v>16400000</v>
      </c>
      <c r="L2225">
        <v>17600000</v>
      </c>
      <c r="M2225">
        <v>15</v>
      </c>
      <c r="N2225" t="s">
        <v>4260</v>
      </c>
      <c r="O2225">
        <v>79.099999999999994</v>
      </c>
      <c r="P2225" t="s">
        <v>9440</v>
      </c>
    </row>
    <row r="2226" spans="1:16" x14ac:dyDescent="0.3">
      <c r="A2226" t="s">
        <v>9441</v>
      </c>
      <c r="B2226">
        <v>2021</v>
      </c>
      <c r="C2226" t="s">
        <v>188</v>
      </c>
      <c r="D2226" t="s">
        <v>5890</v>
      </c>
      <c r="E2226" t="s">
        <v>9442</v>
      </c>
      <c r="F2226" t="s">
        <v>43</v>
      </c>
      <c r="G2226">
        <v>57744</v>
      </c>
      <c r="H2226" t="s">
        <v>4180</v>
      </c>
      <c r="I2226">
        <v>16600000</v>
      </c>
      <c r="J2226" t="s">
        <v>8778</v>
      </c>
      <c r="K2226">
        <v>16000000</v>
      </c>
      <c r="L2226">
        <v>17200000</v>
      </c>
      <c r="M2226">
        <v>14</v>
      </c>
      <c r="N2226" t="s">
        <v>4275</v>
      </c>
      <c r="O2226">
        <v>87.4</v>
      </c>
      <c r="P2226" t="s">
        <v>9443</v>
      </c>
    </row>
    <row r="2227" spans="1:16" x14ac:dyDescent="0.3">
      <c r="A2227" t="s">
        <v>828</v>
      </c>
      <c r="B2227">
        <v>2023</v>
      </c>
      <c r="C2227" t="s">
        <v>62</v>
      </c>
      <c r="D2227" t="s">
        <v>4446</v>
      </c>
      <c r="E2227" t="s">
        <v>4283</v>
      </c>
      <c r="F2227" t="s">
        <v>94</v>
      </c>
      <c r="G2227">
        <v>60000</v>
      </c>
      <c r="H2227" t="s">
        <v>4180</v>
      </c>
      <c r="I2227">
        <v>12300000</v>
      </c>
      <c r="J2227" t="s">
        <v>8778</v>
      </c>
      <c r="K2227">
        <v>11600000</v>
      </c>
      <c r="L2227">
        <v>12900000</v>
      </c>
      <c r="M2227">
        <v>12</v>
      </c>
      <c r="N2227" t="s">
        <v>4260</v>
      </c>
      <c r="O2227">
        <v>60.9</v>
      </c>
      <c r="P2227" t="s">
        <v>9444</v>
      </c>
    </row>
    <row r="2228" spans="1:16" x14ac:dyDescent="0.3">
      <c r="A2228" t="s">
        <v>9445</v>
      </c>
      <c r="B2228">
        <v>2023</v>
      </c>
      <c r="C2228" t="s">
        <v>24</v>
      </c>
      <c r="D2228" t="s">
        <v>4431</v>
      </c>
      <c r="E2228" t="s">
        <v>4432</v>
      </c>
      <c r="F2228" t="s">
        <v>143</v>
      </c>
      <c r="G2228">
        <v>29200</v>
      </c>
      <c r="H2228" t="s">
        <v>4180</v>
      </c>
      <c r="I2228">
        <v>27800000</v>
      </c>
      <c r="J2228" t="s">
        <v>8778</v>
      </c>
      <c r="K2228">
        <v>26800000</v>
      </c>
      <c r="L2228">
        <v>28700000</v>
      </c>
      <c r="M2228">
        <v>10</v>
      </c>
      <c r="N2228" t="s">
        <v>5710</v>
      </c>
      <c r="O2228">
        <v>69</v>
      </c>
      <c r="P2228" t="s">
        <v>9446</v>
      </c>
    </row>
    <row r="2229" spans="1:16" x14ac:dyDescent="0.3">
      <c r="A2229" t="s">
        <v>9447</v>
      </c>
      <c r="B2229">
        <v>2025</v>
      </c>
      <c r="C2229" t="s">
        <v>4184</v>
      </c>
      <c r="D2229" t="s">
        <v>4185</v>
      </c>
      <c r="E2229" t="s">
        <v>8740</v>
      </c>
      <c r="F2229" t="s">
        <v>4862</v>
      </c>
      <c r="G2229">
        <v>2025</v>
      </c>
      <c r="H2229" t="s">
        <v>4180</v>
      </c>
      <c r="I2229">
        <v>11600000</v>
      </c>
      <c r="J2229" t="s">
        <v>8778</v>
      </c>
      <c r="K2229">
        <v>11200000</v>
      </c>
      <c r="L2229">
        <v>12000000</v>
      </c>
      <c r="M2229">
        <v>2</v>
      </c>
      <c r="N2229" t="s">
        <v>4275</v>
      </c>
      <c r="O2229">
        <v>95</v>
      </c>
      <c r="P2229" t="s">
        <v>9448</v>
      </c>
    </row>
    <row r="2230" spans="1:16" x14ac:dyDescent="0.3">
      <c r="A2230" t="s">
        <v>9449</v>
      </c>
      <c r="B2230">
        <v>2020</v>
      </c>
      <c r="C2230" t="s">
        <v>191</v>
      </c>
      <c r="D2230" t="s">
        <v>4211</v>
      </c>
      <c r="E2230" t="s">
        <v>9450</v>
      </c>
      <c r="F2230" t="s">
        <v>60</v>
      </c>
      <c r="G2230">
        <v>108000</v>
      </c>
      <c r="H2230" t="s">
        <v>4180</v>
      </c>
      <c r="I2230">
        <v>15700000</v>
      </c>
      <c r="J2230" t="s">
        <v>8778</v>
      </c>
      <c r="K2230">
        <v>15200000</v>
      </c>
      <c r="L2230">
        <v>16300000</v>
      </c>
      <c r="M2230">
        <v>7</v>
      </c>
      <c r="N2230" t="s">
        <v>4192</v>
      </c>
      <c r="O2230">
        <v>73.900000000000006</v>
      </c>
      <c r="P2230" t="s">
        <v>9451</v>
      </c>
    </row>
    <row r="2231" spans="1:16" x14ac:dyDescent="0.3">
      <c r="A2231" t="s">
        <v>9452</v>
      </c>
      <c r="B2231">
        <v>2023</v>
      </c>
      <c r="C2231" t="s">
        <v>4184</v>
      </c>
      <c r="D2231" t="s">
        <v>4365</v>
      </c>
      <c r="E2231" t="s">
        <v>7827</v>
      </c>
      <c r="F2231" t="s">
        <v>43</v>
      </c>
      <c r="G2231">
        <v>34000</v>
      </c>
      <c r="H2231" t="s">
        <v>4180</v>
      </c>
      <c r="I2231">
        <v>9000000</v>
      </c>
      <c r="J2231" t="s">
        <v>8778</v>
      </c>
      <c r="K2231">
        <v>8700000</v>
      </c>
      <c r="L2231">
        <v>9400000</v>
      </c>
      <c r="M2231">
        <v>9</v>
      </c>
      <c r="N2231" t="s">
        <v>4552</v>
      </c>
      <c r="O2231">
        <v>73.8</v>
      </c>
      <c r="P2231" t="s">
        <v>9453</v>
      </c>
    </row>
    <row r="2232" spans="1:16" x14ac:dyDescent="0.3">
      <c r="A2232" t="s">
        <v>9454</v>
      </c>
      <c r="B2232">
        <v>2021</v>
      </c>
      <c r="C2232" t="s">
        <v>50</v>
      </c>
      <c r="D2232">
        <v>580</v>
      </c>
      <c r="E2232" t="s">
        <v>7007</v>
      </c>
      <c r="F2232" t="s">
        <v>161</v>
      </c>
      <c r="G2232">
        <v>80000</v>
      </c>
      <c r="H2232" t="s">
        <v>4180</v>
      </c>
      <c r="I2232">
        <v>8200000</v>
      </c>
      <c r="J2232" t="s">
        <v>8778</v>
      </c>
      <c r="K2232">
        <v>7650000</v>
      </c>
      <c r="L2232">
        <v>8700000</v>
      </c>
      <c r="M2232" t="s">
        <v>4175</v>
      </c>
      <c r="N2232" t="s">
        <v>6073</v>
      </c>
      <c r="O2232">
        <v>65.7</v>
      </c>
      <c r="P2232" t="s">
        <v>9455</v>
      </c>
    </row>
    <row r="2233" spans="1:16" x14ac:dyDescent="0.3">
      <c r="A2233" t="s">
        <v>9456</v>
      </c>
      <c r="B2233">
        <v>2020</v>
      </c>
      <c r="C2233" t="s">
        <v>24</v>
      </c>
      <c r="D2233" t="s">
        <v>4431</v>
      </c>
      <c r="E2233" t="s">
        <v>9457</v>
      </c>
      <c r="F2233" t="s">
        <v>43</v>
      </c>
      <c r="G2233">
        <v>58900</v>
      </c>
      <c r="H2233" t="s">
        <v>4173</v>
      </c>
      <c r="I2233">
        <v>19600000</v>
      </c>
      <c r="J2233" t="s">
        <v>8778</v>
      </c>
      <c r="K2233">
        <v>18200000</v>
      </c>
      <c r="L2233">
        <v>21100000</v>
      </c>
      <c r="M2233" t="s">
        <v>4175</v>
      </c>
      <c r="N2233" t="s">
        <v>4245</v>
      </c>
      <c r="O2233">
        <v>78.7</v>
      </c>
      <c r="P2233" t="s">
        <v>9458</v>
      </c>
    </row>
    <row r="2234" spans="1:16" x14ac:dyDescent="0.3">
      <c r="A2234" t="s">
        <v>9459</v>
      </c>
      <c r="B2234">
        <v>2023</v>
      </c>
      <c r="C2234" t="s">
        <v>4641</v>
      </c>
      <c r="D2234" t="s">
        <v>6187</v>
      </c>
      <c r="E2234" t="s">
        <v>9460</v>
      </c>
      <c r="F2234" t="s">
        <v>94</v>
      </c>
      <c r="G2234">
        <v>44000</v>
      </c>
      <c r="H2234" t="s">
        <v>4180</v>
      </c>
      <c r="I2234">
        <v>13100000</v>
      </c>
      <c r="J2234" t="s">
        <v>8778</v>
      </c>
      <c r="K2234">
        <v>12700000</v>
      </c>
      <c r="L2234">
        <v>13600000</v>
      </c>
      <c r="M2234" t="s">
        <v>4175</v>
      </c>
      <c r="N2234" t="s">
        <v>4200</v>
      </c>
      <c r="O2234">
        <v>84</v>
      </c>
      <c r="P2234" t="s">
        <v>9461</v>
      </c>
    </row>
    <row r="2235" spans="1:16" x14ac:dyDescent="0.3">
      <c r="A2235" t="s">
        <v>9462</v>
      </c>
      <c r="B2235">
        <v>2025</v>
      </c>
      <c r="C2235" t="s">
        <v>24</v>
      </c>
      <c r="D2235" t="s">
        <v>5848</v>
      </c>
      <c r="E2235" t="s">
        <v>8116</v>
      </c>
      <c r="F2235" t="s">
        <v>4172</v>
      </c>
      <c r="G2235">
        <v>32200</v>
      </c>
      <c r="H2235" t="s">
        <v>4173</v>
      </c>
      <c r="I2235">
        <v>31200000</v>
      </c>
      <c r="J2235" t="s">
        <v>8778</v>
      </c>
      <c r="K2235">
        <v>30000000</v>
      </c>
      <c r="L2235">
        <v>32300000</v>
      </c>
      <c r="M2235">
        <v>3</v>
      </c>
      <c r="N2235" t="s">
        <v>4290</v>
      </c>
      <c r="O2235">
        <v>77.400000000000006</v>
      </c>
      <c r="P2235" t="s">
        <v>9463</v>
      </c>
    </row>
    <row r="2236" spans="1:16" x14ac:dyDescent="0.3">
      <c r="A2236" t="s">
        <v>8652</v>
      </c>
      <c r="B2236">
        <v>2019</v>
      </c>
      <c r="C2236" t="s">
        <v>36</v>
      </c>
      <c r="D2236" t="s">
        <v>9464</v>
      </c>
      <c r="E2236" t="s">
        <v>9465</v>
      </c>
      <c r="F2236" t="s">
        <v>161</v>
      </c>
      <c r="G2236">
        <v>66000</v>
      </c>
      <c r="H2236" t="s">
        <v>4180</v>
      </c>
      <c r="I2236">
        <v>5370000</v>
      </c>
      <c r="J2236" t="s">
        <v>8778</v>
      </c>
      <c r="K2236">
        <v>5090000</v>
      </c>
      <c r="L2236">
        <v>5650000</v>
      </c>
      <c r="M2236" t="s">
        <v>4175</v>
      </c>
      <c r="N2236" t="s">
        <v>4213</v>
      </c>
      <c r="O2236">
        <v>79.099999999999994</v>
      </c>
      <c r="P2236" t="s">
        <v>9466</v>
      </c>
    </row>
    <row r="2237" spans="1:16" x14ac:dyDescent="0.3">
      <c r="A2237" t="s">
        <v>9467</v>
      </c>
      <c r="B2237">
        <v>2022</v>
      </c>
      <c r="C2237" t="s">
        <v>62</v>
      </c>
      <c r="D2237" t="s">
        <v>4207</v>
      </c>
      <c r="E2237" t="s">
        <v>4208</v>
      </c>
      <c r="F2237" t="s">
        <v>143</v>
      </c>
      <c r="G2237">
        <v>44231</v>
      </c>
      <c r="H2237" t="s">
        <v>4173</v>
      </c>
      <c r="I2237">
        <v>13100000</v>
      </c>
      <c r="J2237" t="s">
        <v>8778</v>
      </c>
      <c r="K2237">
        <v>12600000</v>
      </c>
      <c r="L2237">
        <v>13600000</v>
      </c>
      <c r="M2237">
        <v>28</v>
      </c>
      <c r="N2237" t="s">
        <v>4219</v>
      </c>
      <c r="O2237">
        <v>64.900000000000006</v>
      </c>
      <c r="P2237" t="s">
        <v>9468</v>
      </c>
    </row>
    <row r="2238" spans="1:16" x14ac:dyDescent="0.3">
      <c r="A2238" t="s">
        <v>4172</v>
      </c>
      <c r="B2238">
        <v>2018</v>
      </c>
      <c r="C2238" t="s">
        <v>166</v>
      </c>
      <c r="D2238" t="s">
        <v>9469</v>
      </c>
      <c r="E2238" t="s">
        <v>9470</v>
      </c>
      <c r="F2238" t="s">
        <v>4172</v>
      </c>
      <c r="G2238">
        <v>67000</v>
      </c>
      <c r="H2238" t="s">
        <v>4180</v>
      </c>
      <c r="I2238">
        <v>12600000</v>
      </c>
      <c r="J2238" t="s">
        <v>8778</v>
      </c>
      <c r="K2238">
        <v>12200000</v>
      </c>
      <c r="L2238">
        <v>13000000</v>
      </c>
      <c r="M2238">
        <v>25</v>
      </c>
      <c r="N2238" t="s">
        <v>4388</v>
      </c>
      <c r="O2238">
        <v>95</v>
      </c>
      <c r="P2238" t="s">
        <v>9471</v>
      </c>
    </row>
    <row r="2239" spans="1:16" x14ac:dyDescent="0.3">
      <c r="A2239" t="s">
        <v>9472</v>
      </c>
      <c r="B2239">
        <v>2023</v>
      </c>
      <c r="C2239" t="s">
        <v>62</v>
      </c>
      <c r="D2239" t="s">
        <v>4292</v>
      </c>
      <c r="E2239" t="s">
        <v>4811</v>
      </c>
      <c r="F2239" t="s">
        <v>60</v>
      </c>
      <c r="G2239">
        <v>78500</v>
      </c>
      <c r="H2239" t="s">
        <v>4180</v>
      </c>
      <c r="I2239">
        <v>13500000</v>
      </c>
      <c r="J2239" t="s">
        <v>8778</v>
      </c>
      <c r="K2239">
        <v>13000000</v>
      </c>
      <c r="L2239">
        <v>14000000</v>
      </c>
      <c r="M2239">
        <v>18</v>
      </c>
      <c r="N2239" t="s">
        <v>4213</v>
      </c>
      <c r="O2239">
        <v>58.5</v>
      </c>
      <c r="P2239" t="s">
        <v>9473</v>
      </c>
    </row>
    <row r="2240" spans="1:16" x14ac:dyDescent="0.3">
      <c r="A2240" t="s">
        <v>1049</v>
      </c>
      <c r="B2240">
        <v>2023</v>
      </c>
      <c r="C2240" t="s">
        <v>62</v>
      </c>
      <c r="D2240" t="s">
        <v>4232</v>
      </c>
      <c r="E2240" t="s">
        <v>4254</v>
      </c>
      <c r="F2240" t="s">
        <v>43</v>
      </c>
      <c r="G2240">
        <v>12358</v>
      </c>
      <c r="H2240" t="s">
        <v>4173</v>
      </c>
      <c r="I2240">
        <v>12800000</v>
      </c>
      <c r="J2240" t="s">
        <v>8778</v>
      </c>
      <c r="K2240">
        <v>12300000</v>
      </c>
      <c r="L2240">
        <v>13200000</v>
      </c>
      <c r="M2240">
        <v>9</v>
      </c>
      <c r="N2240" t="s">
        <v>4187</v>
      </c>
      <c r="O2240">
        <v>66</v>
      </c>
      <c r="P2240" t="s">
        <v>9474</v>
      </c>
    </row>
    <row r="2241" spans="1:16" x14ac:dyDescent="0.3">
      <c r="A2241" t="s">
        <v>4172</v>
      </c>
      <c r="B2241">
        <v>2026</v>
      </c>
      <c r="C2241" t="s">
        <v>137</v>
      </c>
      <c r="D2241" t="s">
        <v>4202</v>
      </c>
      <c r="E2241" t="s">
        <v>5110</v>
      </c>
      <c r="F2241" t="s">
        <v>4172</v>
      </c>
      <c r="G2241">
        <v>600</v>
      </c>
      <c r="H2241" t="s">
        <v>4180</v>
      </c>
      <c r="I2241">
        <v>23500000</v>
      </c>
      <c r="J2241" t="s">
        <v>8778</v>
      </c>
      <c r="K2241">
        <v>22600000</v>
      </c>
      <c r="L2241">
        <v>24300000</v>
      </c>
      <c r="M2241" t="s">
        <v>4175</v>
      </c>
      <c r="N2241" t="s">
        <v>4425</v>
      </c>
      <c r="O2241">
        <v>91.5</v>
      </c>
      <c r="P2241" t="s">
        <v>9475</v>
      </c>
    </row>
    <row r="2242" spans="1:16" x14ac:dyDescent="0.3">
      <c r="A2242" t="s">
        <v>9476</v>
      </c>
      <c r="B2242">
        <v>2024</v>
      </c>
      <c r="C2242" t="s">
        <v>4184</v>
      </c>
      <c r="D2242" t="s">
        <v>4185</v>
      </c>
      <c r="E2242" t="s">
        <v>6256</v>
      </c>
      <c r="F2242" t="s">
        <v>143</v>
      </c>
      <c r="G2242">
        <v>18097</v>
      </c>
      <c r="H2242" t="s">
        <v>4173</v>
      </c>
      <c r="I2242">
        <v>9500000</v>
      </c>
      <c r="J2242" t="s">
        <v>8778</v>
      </c>
      <c r="K2242">
        <v>9200000</v>
      </c>
      <c r="L2242">
        <v>9900000</v>
      </c>
      <c r="M2242">
        <v>5</v>
      </c>
      <c r="N2242" t="s">
        <v>4382</v>
      </c>
      <c r="O2242">
        <v>95</v>
      </c>
      <c r="P2242" t="s">
        <v>9477</v>
      </c>
    </row>
    <row r="2243" spans="1:16" x14ac:dyDescent="0.3">
      <c r="A2243" t="s">
        <v>9478</v>
      </c>
      <c r="B2243">
        <v>2020</v>
      </c>
      <c r="C2243" t="s">
        <v>191</v>
      </c>
      <c r="D2243" t="s">
        <v>9479</v>
      </c>
      <c r="E2243" t="s">
        <v>9480</v>
      </c>
      <c r="F2243" t="s">
        <v>173</v>
      </c>
      <c r="G2243">
        <v>75421</v>
      </c>
      <c r="H2243" t="s">
        <v>4173</v>
      </c>
      <c r="I2243">
        <v>6900000</v>
      </c>
      <c r="J2243" t="s">
        <v>8778</v>
      </c>
      <c r="K2243">
        <v>6630000</v>
      </c>
      <c r="L2243">
        <v>7170000</v>
      </c>
      <c r="M2243" t="s">
        <v>4175</v>
      </c>
      <c r="N2243" t="s">
        <v>4200</v>
      </c>
      <c r="O2243">
        <v>94.7</v>
      </c>
      <c r="P2243" t="s">
        <v>9481</v>
      </c>
    </row>
    <row r="2244" spans="1:16" x14ac:dyDescent="0.3">
      <c r="A2244" t="s">
        <v>2014</v>
      </c>
      <c r="B2244">
        <v>2022</v>
      </c>
      <c r="C2244" t="s">
        <v>4184</v>
      </c>
      <c r="D2244" t="s">
        <v>4185</v>
      </c>
      <c r="E2244" t="s">
        <v>4792</v>
      </c>
      <c r="F2244" t="s">
        <v>143</v>
      </c>
      <c r="G2244">
        <v>72100</v>
      </c>
      <c r="H2244" t="s">
        <v>4180</v>
      </c>
      <c r="I2244">
        <v>8000000</v>
      </c>
      <c r="J2244" t="s">
        <v>8778</v>
      </c>
      <c r="K2244">
        <v>7740000</v>
      </c>
      <c r="L2244">
        <v>8300000</v>
      </c>
      <c r="M2244">
        <v>8</v>
      </c>
      <c r="N2244" t="s">
        <v>4245</v>
      </c>
      <c r="O2244">
        <v>85.2</v>
      </c>
      <c r="P2244" t="s">
        <v>9482</v>
      </c>
    </row>
    <row r="2245" spans="1:16" x14ac:dyDescent="0.3">
      <c r="A2245" t="s">
        <v>9483</v>
      </c>
      <c r="B2245">
        <v>2020</v>
      </c>
      <c r="C2245" t="s">
        <v>4097</v>
      </c>
      <c r="D2245" t="s">
        <v>4975</v>
      </c>
      <c r="E2245" t="s">
        <v>5753</v>
      </c>
      <c r="F2245" t="s">
        <v>43</v>
      </c>
      <c r="G2245">
        <v>71000</v>
      </c>
      <c r="H2245" t="s">
        <v>4180</v>
      </c>
      <c r="I2245">
        <v>8300000</v>
      </c>
      <c r="J2245" t="s">
        <v>8778</v>
      </c>
      <c r="K2245">
        <v>8000000</v>
      </c>
      <c r="L2245">
        <v>8600000</v>
      </c>
      <c r="M2245">
        <v>9</v>
      </c>
      <c r="N2245" t="s">
        <v>4257</v>
      </c>
      <c r="O2245">
        <v>95</v>
      </c>
      <c r="P2245" t="s">
        <v>9484</v>
      </c>
    </row>
    <row r="2246" spans="1:16" x14ac:dyDescent="0.3">
      <c r="A2246" t="s">
        <v>4172</v>
      </c>
      <c r="B2246">
        <v>2024</v>
      </c>
      <c r="C2246" t="s">
        <v>230</v>
      </c>
      <c r="D2246" t="s">
        <v>4555</v>
      </c>
      <c r="E2246" t="s">
        <v>5806</v>
      </c>
      <c r="F2246" t="s">
        <v>4172</v>
      </c>
      <c r="G2246">
        <v>28247</v>
      </c>
      <c r="H2246" t="s">
        <v>4180</v>
      </c>
      <c r="I2246">
        <v>14200000</v>
      </c>
      <c r="J2246" t="s">
        <v>8778</v>
      </c>
      <c r="K2246">
        <v>13700000</v>
      </c>
      <c r="L2246">
        <v>14700000</v>
      </c>
      <c r="M2246">
        <v>52</v>
      </c>
      <c r="N2246" t="s">
        <v>4552</v>
      </c>
      <c r="O2246">
        <v>70</v>
      </c>
      <c r="P2246" t="s">
        <v>9485</v>
      </c>
    </row>
    <row r="2247" spans="1:16" x14ac:dyDescent="0.3">
      <c r="A2247" t="s">
        <v>9486</v>
      </c>
      <c r="B2247">
        <v>2025</v>
      </c>
      <c r="C2247" t="s">
        <v>166</v>
      </c>
      <c r="D2247" t="s">
        <v>8209</v>
      </c>
      <c r="E2247" t="s">
        <v>4516</v>
      </c>
      <c r="F2247" t="s">
        <v>4172</v>
      </c>
      <c r="G2247">
        <v>11650</v>
      </c>
      <c r="H2247" t="s">
        <v>4180</v>
      </c>
      <c r="I2247">
        <v>22500000</v>
      </c>
      <c r="J2247" t="s">
        <v>8778</v>
      </c>
      <c r="K2247">
        <v>21700000</v>
      </c>
      <c r="L2247">
        <v>23300000</v>
      </c>
      <c r="M2247">
        <v>11</v>
      </c>
      <c r="N2247" t="s">
        <v>4388</v>
      </c>
      <c r="O2247">
        <v>95</v>
      </c>
      <c r="P2247" t="s">
        <v>9487</v>
      </c>
    </row>
    <row r="2248" spans="1:16" x14ac:dyDescent="0.3">
      <c r="A2248" t="s">
        <v>9488</v>
      </c>
      <c r="B2248">
        <v>2023</v>
      </c>
      <c r="C2248" t="s">
        <v>50</v>
      </c>
      <c r="D2248">
        <v>560</v>
      </c>
      <c r="E2248" t="s">
        <v>4582</v>
      </c>
      <c r="F2248" t="s">
        <v>143</v>
      </c>
      <c r="G2248">
        <v>43285</v>
      </c>
      <c r="H2248" t="s">
        <v>4180</v>
      </c>
      <c r="I2248">
        <v>9000000</v>
      </c>
      <c r="J2248" t="s">
        <v>8778</v>
      </c>
      <c r="K2248">
        <v>8700000</v>
      </c>
      <c r="L2248">
        <v>9400000</v>
      </c>
      <c r="M2248">
        <v>33</v>
      </c>
      <c r="N2248" t="s">
        <v>4649</v>
      </c>
      <c r="O2248">
        <v>72.599999999999994</v>
      </c>
      <c r="P2248" t="s">
        <v>9489</v>
      </c>
    </row>
    <row r="2249" spans="1:16" x14ac:dyDescent="0.3">
      <c r="A2249" t="s">
        <v>9490</v>
      </c>
      <c r="B2249">
        <v>2023</v>
      </c>
      <c r="C2249" t="s">
        <v>199</v>
      </c>
      <c r="D2249" t="s">
        <v>4988</v>
      </c>
      <c r="E2249" t="s">
        <v>4989</v>
      </c>
      <c r="F2249" t="s">
        <v>43</v>
      </c>
      <c r="G2249">
        <v>48291</v>
      </c>
      <c r="H2249" t="s">
        <v>4180</v>
      </c>
      <c r="I2249">
        <v>13900000</v>
      </c>
      <c r="J2249" t="s">
        <v>8778</v>
      </c>
      <c r="K2249">
        <v>13400000</v>
      </c>
      <c r="L2249">
        <v>14400000</v>
      </c>
      <c r="M2249">
        <v>6</v>
      </c>
      <c r="N2249" t="s">
        <v>4257</v>
      </c>
      <c r="O2249">
        <v>67.5</v>
      </c>
      <c r="P2249" t="s">
        <v>9491</v>
      </c>
    </row>
    <row r="2250" spans="1:16" x14ac:dyDescent="0.3">
      <c r="A2250" t="s">
        <v>9492</v>
      </c>
      <c r="B2250">
        <v>2023</v>
      </c>
      <c r="C2250" t="s">
        <v>137</v>
      </c>
      <c r="D2250" t="s">
        <v>4336</v>
      </c>
      <c r="E2250" t="s">
        <v>5688</v>
      </c>
      <c r="F2250" t="s">
        <v>143</v>
      </c>
      <c r="G2250">
        <v>46050</v>
      </c>
      <c r="H2250" t="s">
        <v>4173</v>
      </c>
      <c r="I2250">
        <v>17200000</v>
      </c>
      <c r="J2250" t="s">
        <v>8778</v>
      </c>
      <c r="K2250">
        <v>16600000</v>
      </c>
      <c r="L2250">
        <v>17900000</v>
      </c>
      <c r="M2250">
        <v>16</v>
      </c>
      <c r="N2250" t="s">
        <v>4226</v>
      </c>
      <c r="O2250">
        <v>78.2</v>
      </c>
      <c r="P2250" t="s">
        <v>9493</v>
      </c>
    </row>
    <row r="2251" spans="1:16" x14ac:dyDescent="0.3">
      <c r="A2251" t="s">
        <v>9494</v>
      </c>
      <c r="B2251">
        <v>2022</v>
      </c>
      <c r="C2251" t="s">
        <v>108</v>
      </c>
      <c r="D2251" t="s">
        <v>8087</v>
      </c>
      <c r="E2251" t="s">
        <v>9495</v>
      </c>
      <c r="F2251" t="s">
        <v>143</v>
      </c>
      <c r="G2251">
        <v>87085</v>
      </c>
      <c r="H2251" t="s">
        <v>4180</v>
      </c>
      <c r="I2251">
        <v>13000000</v>
      </c>
      <c r="J2251" t="s">
        <v>8778</v>
      </c>
      <c r="K2251">
        <v>12500000</v>
      </c>
      <c r="L2251">
        <v>13500000</v>
      </c>
      <c r="M2251">
        <v>6</v>
      </c>
      <c r="N2251" t="s">
        <v>4508</v>
      </c>
      <c r="O2251">
        <v>68.3</v>
      </c>
      <c r="P2251" t="s">
        <v>9496</v>
      </c>
    </row>
    <row r="2252" spans="1:16" x14ac:dyDescent="0.3">
      <c r="A2252" t="s">
        <v>9497</v>
      </c>
      <c r="B2252">
        <v>2023</v>
      </c>
      <c r="C2252" t="s">
        <v>89</v>
      </c>
      <c r="D2252" t="s">
        <v>8314</v>
      </c>
      <c r="E2252" t="s">
        <v>9498</v>
      </c>
      <c r="F2252" t="s">
        <v>43</v>
      </c>
      <c r="G2252">
        <v>42997</v>
      </c>
      <c r="H2252" t="s">
        <v>4173</v>
      </c>
      <c r="I2252">
        <v>8300000</v>
      </c>
      <c r="J2252" t="s">
        <v>8778</v>
      </c>
      <c r="K2252">
        <v>7890000</v>
      </c>
      <c r="L2252">
        <v>8600000</v>
      </c>
      <c r="M2252" t="s">
        <v>4175</v>
      </c>
      <c r="N2252" t="s">
        <v>4552</v>
      </c>
      <c r="O2252">
        <v>67</v>
      </c>
      <c r="P2252" t="s">
        <v>9499</v>
      </c>
    </row>
    <row r="2253" spans="1:16" x14ac:dyDescent="0.3">
      <c r="A2253" t="s">
        <v>5272</v>
      </c>
      <c r="B2253">
        <v>2021</v>
      </c>
      <c r="C2253" t="s">
        <v>250</v>
      </c>
      <c r="D2253" t="s">
        <v>5784</v>
      </c>
      <c r="E2253" t="s">
        <v>8378</v>
      </c>
      <c r="F2253" t="s">
        <v>143</v>
      </c>
      <c r="G2253">
        <v>93000</v>
      </c>
      <c r="H2253" t="s">
        <v>4180</v>
      </c>
      <c r="I2253">
        <v>15900000</v>
      </c>
      <c r="J2253" t="s">
        <v>8778</v>
      </c>
      <c r="K2253">
        <v>15300000</v>
      </c>
      <c r="L2253">
        <v>16400000</v>
      </c>
      <c r="M2253">
        <v>42</v>
      </c>
      <c r="N2253" t="s">
        <v>4219</v>
      </c>
      <c r="O2253">
        <v>90.4</v>
      </c>
      <c r="P2253" t="s">
        <v>9500</v>
      </c>
    </row>
    <row r="2254" spans="1:16" x14ac:dyDescent="0.3">
      <c r="A2254" t="s">
        <v>9501</v>
      </c>
      <c r="B2254">
        <v>2026</v>
      </c>
      <c r="C2254" t="s">
        <v>188</v>
      </c>
      <c r="D2254" t="s">
        <v>5024</v>
      </c>
      <c r="E2254" t="s">
        <v>9053</v>
      </c>
      <c r="F2254" t="s">
        <v>4172</v>
      </c>
      <c r="G2254">
        <v>21613</v>
      </c>
      <c r="H2254" t="s">
        <v>4180</v>
      </c>
      <c r="I2254">
        <v>14000000</v>
      </c>
      <c r="J2254" t="s">
        <v>8778</v>
      </c>
      <c r="K2254">
        <v>13300000</v>
      </c>
      <c r="L2254">
        <v>14700000</v>
      </c>
      <c r="M2254">
        <v>5</v>
      </c>
      <c r="N2254" t="s">
        <v>4280</v>
      </c>
      <c r="O2254">
        <v>89.2</v>
      </c>
      <c r="P2254" t="s">
        <v>9502</v>
      </c>
    </row>
    <row r="2255" spans="1:16" x14ac:dyDescent="0.3">
      <c r="A2255" t="s">
        <v>9503</v>
      </c>
      <c r="B2255">
        <v>2024</v>
      </c>
      <c r="C2255" t="s">
        <v>3991</v>
      </c>
      <c r="D2255" t="s">
        <v>4630</v>
      </c>
      <c r="E2255" t="s">
        <v>4478</v>
      </c>
      <c r="F2255" t="s">
        <v>43</v>
      </c>
      <c r="G2255">
        <v>48800</v>
      </c>
      <c r="H2255" t="s">
        <v>4180</v>
      </c>
      <c r="I2255">
        <v>9300000</v>
      </c>
      <c r="J2255" t="s">
        <v>8778</v>
      </c>
      <c r="K2255">
        <v>8800000</v>
      </c>
      <c r="L2255">
        <v>9800000</v>
      </c>
      <c r="M2255">
        <v>10</v>
      </c>
      <c r="N2255" t="s">
        <v>6921</v>
      </c>
      <c r="O2255">
        <v>83.4</v>
      </c>
      <c r="P2255" t="s">
        <v>9504</v>
      </c>
    </row>
    <row r="2256" spans="1:16" x14ac:dyDescent="0.3">
      <c r="A2256" t="s">
        <v>9505</v>
      </c>
      <c r="B2256">
        <v>2026</v>
      </c>
      <c r="C2256" t="s">
        <v>4184</v>
      </c>
      <c r="D2256" t="s">
        <v>4288</v>
      </c>
      <c r="E2256" t="s">
        <v>9506</v>
      </c>
      <c r="F2256" t="s">
        <v>4172</v>
      </c>
      <c r="G2256">
        <v>2356</v>
      </c>
      <c r="H2256" t="s">
        <v>4173</v>
      </c>
      <c r="I2256">
        <v>19000000</v>
      </c>
      <c r="J2256" t="s">
        <v>8778</v>
      </c>
      <c r="K2256">
        <v>17500000</v>
      </c>
      <c r="L2256">
        <v>20400000</v>
      </c>
      <c r="M2256" t="s">
        <v>4175</v>
      </c>
      <c r="N2256" t="s">
        <v>4649</v>
      </c>
      <c r="O2256">
        <v>88.4</v>
      </c>
      <c r="P2256" t="s">
        <v>9507</v>
      </c>
    </row>
    <row r="2257" spans="1:16" x14ac:dyDescent="0.3">
      <c r="A2257" t="s">
        <v>9508</v>
      </c>
      <c r="B2257">
        <v>2020</v>
      </c>
      <c r="C2257" t="s">
        <v>191</v>
      </c>
      <c r="D2257" t="s">
        <v>4211</v>
      </c>
      <c r="E2257" t="s">
        <v>4522</v>
      </c>
      <c r="F2257" t="s">
        <v>161</v>
      </c>
      <c r="G2257">
        <v>95000</v>
      </c>
      <c r="H2257" t="s">
        <v>4173</v>
      </c>
      <c r="I2257">
        <v>14000000</v>
      </c>
      <c r="J2257" t="s">
        <v>8778</v>
      </c>
      <c r="K2257">
        <v>13200000</v>
      </c>
      <c r="L2257">
        <v>14800000</v>
      </c>
      <c r="M2257">
        <v>14</v>
      </c>
      <c r="N2257" t="s">
        <v>4263</v>
      </c>
      <c r="O2257">
        <v>87.2</v>
      </c>
      <c r="P2257" t="s">
        <v>9509</v>
      </c>
    </row>
    <row r="2258" spans="1:16" x14ac:dyDescent="0.3">
      <c r="A2258" t="s">
        <v>9510</v>
      </c>
      <c r="B2258">
        <v>2024</v>
      </c>
      <c r="C2258" t="s">
        <v>4184</v>
      </c>
      <c r="D2258" t="s">
        <v>4492</v>
      </c>
      <c r="E2258" t="s">
        <v>9511</v>
      </c>
      <c r="F2258" t="s">
        <v>173</v>
      </c>
      <c r="G2258">
        <v>48884</v>
      </c>
      <c r="H2258" t="s">
        <v>4180</v>
      </c>
      <c r="I2258">
        <v>12800000</v>
      </c>
      <c r="J2258" t="s">
        <v>8778</v>
      </c>
      <c r="K2258">
        <v>12400000</v>
      </c>
      <c r="L2258">
        <v>13300000</v>
      </c>
      <c r="M2258">
        <v>24</v>
      </c>
      <c r="N2258" t="s">
        <v>4290</v>
      </c>
      <c r="O2258">
        <v>88.3</v>
      </c>
      <c r="P2258" t="s">
        <v>9512</v>
      </c>
    </row>
    <row r="2259" spans="1:16" x14ac:dyDescent="0.3">
      <c r="A2259" t="s">
        <v>8711</v>
      </c>
      <c r="B2259">
        <v>2023</v>
      </c>
      <c r="C2259" t="s">
        <v>137</v>
      </c>
      <c r="D2259" t="s">
        <v>4749</v>
      </c>
      <c r="E2259" t="s">
        <v>4750</v>
      </c>
      <c r="F2259" t="s">
        <v>43</v>
      </c>
      <c r="G2259">
        <v>45000</v>
      </c>
      <c r="H2259" t="s">
        <v>4180</v>
      </c>
      <c r="I2259">
        <v>13200000</v>
      </c>
      <c r="J2259" t="s">
        <v>8778</v>
      </c>
      <c r="K2259">
        <v>12700000</v>
      </c>
      <c r="L2259">
        <v>13600000</v>
      </c>
      <c r="M2259">
        <v>18</v>
      </c>
      <c r="N2259" t="s">
        <v>4382</v>
      </c>
      <c r="O2259">
        <v>92.4</v>
      </c>
      <c r="P2259" t="s">
        <v>9513</v>
      </c>
    </row>
    <row r="2260" spans="1:16" x14ac:dyDescent="0.3">
      <c r="A2260" t="s">
        <v>8654</v>
      </c>
      <c r="B2260">
        <v>2024</v>
      </c>
      <c r="C2260" t="s">
        <v>3991</v>
      </c>
      <c r="D2260" t="s">
        <v>4630</v>
      </c>
      <c r="E2260" t="s">
        <v>5027</v>
      </c>
      <c r="F2260" t="s">
        <v>161</v>
      </c>
      <c r="G2260">
        <v>12238</v>
      </c>
      <c r="H2260" t="s">
        <v>4180</v>
      </c>
      <c r="I2260">
        <v>12400000</v>
      </c>
      <c r="J2260" t="s">
        <v>8778</v>
      </c>
      <c r="K2260">
        <v>12000000</v>
      </c>
      <c r="L2260">
        <v>12800000</v>
      </c>
      <c r="M2260">
        <v>10</v>
      </c>
      <c r="N2260" t="s">
        <v>4176</v>
      </c>
      <c r="O2260">
        <v>89.3</v>
      </c>
      <c r="P2260" t="s">
        <v>9514</v>
      </c>
    </row>
    <row r="2261" spans="1:16" x14ac:dyDescent="0.3">
      <c r="A2261" t="s">
        <v>4172</v>
      </c>
      <c r="B2261">
        <v>2026</v>
      </c>
      <c r="C2261" t="s">
        <v>166</v>
      </c>
      <c r="D2261" t="s">
        <v>9515</v>
      </c>
      <c r="E2261" t="s">
        <v>9516</v>
      </c>
      <c r="F2261" t="s">
        <v>4172</v>
      </c>
      <c r="G2261">
        <v>1710</v>
      </c>
      <c r="H2261" t="s">
        <v>4180</v>
      </c>
      <c r="I2261">
        <v>14800000</v>
      </c>
      <c r="J2261" t="s">
        <v>8778</v>
      </c>
      <c r="K2261">
        <v>14200000</v>
      </c>
      <c r="L2261">
        <v>15400000</v>
      </c>
      <c r="M2261">
        <v>2</v>
      </c>
      <c r="N2261" t="s">
        <v>4402</v>
      </c>
      <c r="O2261">
        <v>95</v>
      </c>
      <c r="P2261" t="s">
        <v>9517</v>
      </c>
    </row>
    <row r="2262" spans="1:16" x14ac:dyDescent="0.3">
      <c r="A2262" t="s">
        <v>9518</v>
      </c>
      <c r="B2262">
        <v>2021</v>
      </c>
      <c r="C2262" t="s">
        <v>62</v>
      </c>
      <c r="D2262">
        <v>5008</v>
      </c>
      <c r="E2262" t="s">
        <v>9519</v>
      </c>
      <c r="F2262" t="s">
        <v>43</v>
      </c>
      <c r="G2262">
        <v>80616</v>
      </c>
      <c r="H2262" t="s">
        <v>4180</v>
      </c>
      <c r="I2262">
        <v>17000000</v>
      </c>
      <c r="J2262" t="s">
        <v>8778</v>
      </c>
      <c r="K2262">
        <v>16300000</v>
      </c>
      <c r="L2262">
        <v>17600000</v>
      </c>
      <c r="M2262">
        <v>10</v>
      </c>
      <c r="N2262" t="s">
        <v>4245</v>
      </c>
      <c r="O2262">
        <v>65.400000000000006</v>
      </c>
      <c r="P2262" t="s">
        <v>9520</v>
      </c>
    </row>
    <row r="2263" spans="1:16" x14ac:dyDescent="0.3">
      <c r="A2263" t="s">
        <v>9521</v>
      </c>
      <c r="B2263">
        <v>2023</v>
      </c>
      <c r="C2263" t="s">
        <v>199</v>
      </c>
      <c r="D2263" t="s">
        <v>6111</v>
      </c>
      <c r="E2263" t="s">
        <v>6112</v>
      </c>
      <c r="F2263" t="s">
        <v>43</v>
      </c>
      <c r="G2263">
        <v>50452</v>
      </c>
      <c r="H2263" t="s">
        <v>4180</v>
      </c>
      <c r="I2263">
        <v>9600000</v>
      </c>
      <c r="J2263" t="s">
        <v>8778</v>
      </c>
      <c r="K2263">
        <v>9200000</v>
      </c>
      <c r="L2263">
        <v>9900000</v>
      </c>
      <c r="M2263">
        <v>16</v>
      </c>
      <c r="N2263" t="s">
        <v>4402</v>
      </c>
      <c r="O2263">
        <v>63.2</v>
      </c>
      <c r="P2263" t="s">
        <v>9522</v>
      </c>
    </row>
    <row r="2264" spans="1:16" x14ac:dyDescent="0.3">
      <c r="A2264" t="s">
        <v>9523</v>
      </c>
      <c r="B2264">
        <v>2021</v>
      </c>
      <c r="C2264" t="s">
        <v>4184</v>
      </c>
      <c r="D2264" t="s">
        <v>4365</v>
      </c>
      <c r="E2264" t="s">
        <v>4708</v>
      </c>
      <c r="F2264" t="s">
        <v>161</v>
      </c>
      <c r="G2264">
        <v>67347</v>
      </c>
      <c r="H2264" t="s">
        <v>4180</v>
      </c>
      <c r="I2264">
        <v>7190000</v>
      </c>
      <c r="J2264" t="s">
        <v>8778</v>
      </c>
      <c r="K2264">
        <v>6700000</v>
      </c>
      <c r="L2264">
        <v>7670000</v>
      </c>
      <c r="M2264">
        <v>16</v>
      </c>
      <c r="N2264" t="s">
        <v>4649</v>
      </c>
      <c r="O2264">
        <v>72.7</v>
      </c>
      <c r="P2264" t="s">
        <v>9524</v>
      </c>
    </row>
    <row r="2265" spans="1:16" x14ac:dyDescent="0.3">
      <c r="A2265" t="s">
        <v>4172</v>
      </c>
      <c r="B2265">
        <v>2025</v>
      </c>
      <c r="C2265" t="s">
        <v>108</v>
      </c>
      <c r="D2265" t="s">
        <v>9525</v>
      </c>
      <c r="E2265" t="s">
        <v>9526</v>
      </c>
      <c r="F2265" t="s">
        <v>4172</v>
      </c>
      <c r="G2265">
        <v>15000</v>
      </c>
      <c r="H2265" t="s">
        <v>4173</v>
      </c>
      <c r="I2265">
        <v>20500000</v>
      </c>
      <c r="J2265" t="s">
        <v>8778</v>
      </c>
      <c r="K2265">
        <v>19900000</v>
      </c>
      <c r="L2265">
        <v>21200000</v>
      </c>
      <c r="M2265">
        <v>2</v>
      </c>
      <c r="N2265" t="s">
        <v>4333</v>
      </c>
      <c r="O2265">
        <v>89.2</v>
      </c>
      <c r="P2265" t="s">
        <v>9527</v>
      </c>
    </row>
    <row r="2266" spans="1:16" x14ac:dyDescent="0.3">
      <c r="A2266" t="s">
        <v>6555</v>
      </c>
      <c r="B2266">
        <v>2025</v>
      </c>
      <c r="C2266" t="s">
        <v>41</v>
      </c>
      <c r="D2266" t="s">
        <v>8224</v>
      </c>
      <c r="E2266" t="s">
        <v>8225</v>
      </c>
      <c r="F2266" t="s">
        <v>4172</v>
      </c>
      <c r="G2266">
        <v>12888</v>
      </c>
      <c r="H2266" t="s">
        <v>4173</v>
      </c>
      <c r="I2266">
        <v>17500000</v>
      </c>
      <c r="J2266" t="s">
        <v>8778</v>
      </c>
      <c r="K2266">
        <v>16900000</v>
      </c>
      <c r="L2266">
        <v>18100000</v>
      </c>
      <c r="M2266" t="s">
        <v>4175</v>
      </c>
      <c r="N2266" t="s">
        <v>4248</v>
      </c>
      <c r="O2266">
        <v>77.400000000000006</v>
      </c>
      <c r="P2266" t="s">
        <v>9528</v>
      </c>
    </row>
    <row r="2267" spans="1:16" x14ac:dyDescent="0.3">
      <c r="A2267" t="s">
        <v>9529</v>
      </c>
      <c r="B2267">
        <v>2022</v>
      </c>
      <c r="C2267" t="s">
        <v>131</v>
      </c>
      <c r="D2267" t="s">
        <v>5041</v>
      </c>
      <c r="E2267" t="s">
        <v>9530</v>
      </c>
      <c r="F2267" t="s">
        <v>4636</v>
      </c>
      <c r="G2267">
        <v>82000</v>
      </c>
      <c r="H2267" t="s">
        <v>4180</v>
      </c>
      <c r="I2267">
        <v>23400000</v>
      </c>
      <c r="J2267" t="s">
        <v>8778</v>
      </c>
      <c r="K2267">
        <v>22500000</v>
      </c>
      <c r="L2267">
        <v>24300000</v>
      </c>
      <c r="M2267">
        <v>7</v>
      </c>
      <c r="N2267" t="s">
        <v>4700</v>
      </c>
      <c r="O2267">
        <v>68.400000000000006</v>
      </c>
      <c r="P2267" t="s">
        <v>9531</v>
      </c>
    </row>
    <row r="2268" spans="1:16" x14ac:dyDescent="0.3">
      <c r="A2268" t="s">
        <v>9532</v>
      </c>
      <c r="B2268">
        <v>2023</v>
      </c>
      <c r="C2268" t="s">
        <v>85</v>
      </c>
      <c r="D2268" t="s">
        <v>8853</v>
      </c>
      <c r="E2268" t="s">
        <v>8854</v>
      </c>
      <c r="F2268" t="s">
        <v>43</v>
      </c>
      <c r="G2268">
        <v>19600</v>
      </c>
      <c r="H2268" t="s">
        <v>4173</v>
      </c>
      <c r="I2268">
        <v>15400000</v>
      </c>
      <c r="J2268" t="s">
        <v>8778</v>
      </c>
      <c r="K2268">
        <v>14900000</v>
      </c>
      <c r="L2268">
        <v>15900000</v>
      </c>
      <c r="M2268">
        <v>6</v>
      </c>
      <c r="N2268" t="s">
        <v>4425</v>
      </c>
      <c r="O2268">
        <v>76.2</v>
      </c>
      <c r="P2268" t="s">
        <v>9533</v>
      </c>
    </row>
    <row r="2269" spans="1:16" x14ac:dyDescent="0.3">
      <c r="A2269" t="s">
        <v>9534</v>
      </c>
      <c r="B2269">
        <v>2026</v>
      </c>
      <c r="C2269" t="s">
        <v>4641</v>
      </c>
      <c r="D2269" t="s">
        <v>7802</v>
      </c>
      <c r="E2269" t="s">
        <v>7992</v>
      </c>
      <c r="F2269" t="s">
        <v>4172</v>
      </c>
      <c r="G2269">
        <v>7474</v>
      </c>
      <c r="H2269" t="s">
        <v>4180</v>
      </c>
      <c r="I2269">
        <v>16700000</v>
      </c>
      <c r="J2269" t="s">
        <v>8778</v>
      </c>
      <c r="K2269">
        <v>16200000</v>
      </c>
      <c r="L2269">
        <v>17300000</v>
      </c>
      <c r="M2269" t="s">
        <v>4175</v>
      </c>
      <c r="N2269" t="s">
        <v>5775</v>
      </c>
      <c r="O2269">
        <v>95</v>
      </c>
      <c r="P2269" t="s">
        <v>9535</v>
      </c>
    </row>
    <row r="2270" spans="1:16" x14ac:dyDescent="0.3">
      <c r="A2270" t="s">
        <v>4172</v>
      </c>
      <c r="B2270">
        <v>2025</v>
      </c>
      <c r="C2270" t="s">
        <v>62</v>
      </c>
      <c r="D2270" t="s">
        <v>4198</v>
      </c>
      <c r="E2270" t="s">
        <v>9536</v>
      </c>
      <c r="F2270" t="s">
        <v>4172</v>
      </c>
      <c r="G2270">
        <v>31000</v>
      </c>
      <c r="H2270" t="s">
        <v>4180</v>
      </c>
      <c r="I2270">
        <v>17400000</v>
      </c>
      <c r="J2270" t="s">
        <v>8778</v>
      </c>
      <c r="K2270">
        <v>16800000</v>
      </c>
      <c r="L2270">
        <v>18100000</v>
      </c>
      <c r="M2270">
        <v>19</v>
      </c>
      <c r="N2270" t="s">
        <v>4388</v>
      </c>
      <c r="O2270">
        <v>74.099999999999994</v>
      </c>
      <c r="P2270" t="s">
        <v>9537</v>
      </c>
    </row>
    <row r="2271" spans="1:16" x14ac:dyDescent="0.3">
      <c r="A2271" t="s">
        <v>9538</v>
      </c>
      <c r="B2271">
        <v>2024</v>
      </c>
      <c r="C2271" t="s">
        <v>191</v>
      </c>
      <c r="D2271" t="s">
        <v>4211</v>
      </c>
      <c r="E2271" t="s">
        <v>4527</v>
      </c>
      <c r="F2271" t="s">
        <v>161</v>
      </c>
      <c r="G2271">
        <v>30652</v>
      </c>
      <c r="H2271" t="s">
        <v>4180</v>
      </c>
      <c r="I2271">
        <v>18700000</v>
      </c>
      <c r="J2271" t="s">
        <v>8778</v>
      </c>
      <c r="K2271">
        <v>17600000</v>
      </c>
      <c r="L2271">
        <v>19800000</v>
      </c>
      <c r="M2271">
        <v>3</v>
      </c>
      <c r="N2271" t="s">
        <v>4425</v>
      </c>
      <c r="O2271">
        <v>87.4</v>
      </c>
      <c r="P2271" t="s">
        <v>9539</v>
      </c>
    </row>
    <row r="2272" spans="1:16" x14ac:dyDescent="0.3">
      <c r="A2272" t="s">
        <v>4172</v>
      </c>
      <c r="B2272">
        <v>2026</v>
      </c>
      <c r="C2272" t="s">
        <v>194</v>
      </c>
      <c r="D2272">
        <v>700</v>
      </c>
      <c r="E2272" t="s">
        <v>7776</v>
      </c>
      <c r="F2272" t="s">
        <v>4172</v>
      </c>
      <c r="G2272">
        <v>2900</v>
      </c>
      <c r="H2272" t="s">
        <v>4173</v>
      </c>
      <c r="I2272">
        <v>13200000</v>
      </c>
      <c r="J2272" t="s">
        <v>8778</v>
      </c>
      <c r="K2272">
        <v>12800000</v>
      </c>
      <c r="L2272">
        <v>13700000</v>
      </c>
      <c r="M2272" t="s">
        <v>4175</v>
      </c>
      <c r="N2272" t="s">
        <v>4176</v>
      </c>
      <c r="O2272">
        <v>91.5</v>
      </c>
      <c r="P2272" t="s">
        <v>9540</v>
      </c>
    </row>
    <row r="2273" spans="1:16" x14ac:dyDescent="0.3">
      <c r="A2273" t="s">
        <v>9541</v>
      </c>
      <c r="B2273">
        <v>2022</v>
      </c>
      <c r="C2273" t="s">
        <v>92</v>
      </c>
      <c r="D2273" t="s">
        <v>4946</v>
      </c>
      <c r="E2273" t="s">
        <v>5803</v>
      </c>
      <c r="F2273" t="s">
        <v>43</v>
      </c>
      <c r="G2273">
        <v>53591</v>
      </c>
      <c r="H2273" t="s">
        <v>4173</v>
      </c>
      <c r="I2273">
        <v>12800000</v>
      </c>
      <c r="J2273" t="s">
        <v>8778</v>
      </c>
      <c r="K2273">
        <v>12400000</v>
      </c>
      <c r="L2273">
        <v>13300000</v>
      </c>
      <c r="M2273">
        <v>30</v>
      </c>
      <c r="N2273" t="s">
        <v>4439</v>
      </c>
      <c r="O2273">
        <v>68.900000000000006</v>
      </c>
      <c r="P2273" t="s">
        <v>9542</v>
      </c>
    </row>
    <row r="2274" spans="1:16" x14ac:dyDescent="0.3">
      <c r="A2274" t="s">
        <v>8522</v>
      </c>
      <c r="B2274">
        <v>2024</v>
      </c>
      <c r="C2274" t="s">
        <v>62</v>
      </c>
      <c r="D2274" t="s">
        <v>4250</v>
      </c>
      <c r="E2274" t="s">
        <v>8523</v>
      </c>
      <c r="F2274" t="s">
        <v>94</v>
      </c>
      <c r="G2274">
        <v>52000</v>
      </c>
      <c r="H2274" t="s">
        <v>4180</v>
      </c>
      <c r="I2274">
        <v>19600000</v>
      </c>
      <c r="J2274" t="s">
        <v>8778</v>
      </c>
      <c r="K2274">
        <v>18800000</v>
      </c>
      <c r="L2274">
        <v>20300000</v>
      </c>
      <c r="M2274">
        <v>27</v>
      </c>
      <c r="N2274" t="s">
        <v>4213</v>
      </c>
      <c r="O2274">
        <v>60.4</v>
      </c>
      <c r="P2274" t="s">
        <v>10153</v>
      </c>
    </row>
    <row r="2275" spans="1:16" x14ac:dyDescent="0.3">
      <c r="A2275" t="s">
        <v>4136</v>
      </c>
      <c r="B2275">
        <v>2023</v>
      </c>
      <c r="C2275" t="s">
        <v>36</v>
      </c>
      <c r="D2275" t="s">
        <v>4178</v>
      </c>
      <c r="E2275" t="s">
        <v>8788</v>
      </c>
      <c r="F2275" t="s">
        <v>143</v>
      </c>
      <c r="G2275">
        <v>800</v>
      </c>
      <c r="H2275" t="s">
        <v>4180</v>
      </c>
      <c r="I2275">
        <v>15200000</v>
      </c>
      <c r="J2275" t="s">
        <v>8789</v>
      </c>
      <c r="K2275">
        <v>14700000</v>
      </c>
      <c r="L2275">
        <v>15700000</v>
      </c>
      <c r="M2275">
        <v>30</v>
      </c>
      <c r="N2275" t="s">
        <v>4245</v>
      </c>
      <c r="O2275">
        <v>59.6</v>
      </c>
      <c r="P2275" t="s">
        <v>8790</v>
      </c>
    </row>
    <row r="2276" spans="1:16" x14ac:dyDescent="0.3">
      <c r="A2276" t="s">
        <v>8791</v>
      </c>
      <c r="B2276">
        <v>2020</v>
      </c>
      <c r="C2276" t="s">
        <v>137</v>
      </c>
      <c r="D2276" t="s">
        <v>4591</v>
      </c>
      <c r="E2276" t="s">
        <v>4925</v>
      </c>
      <c r="F2276" t="s">
        <v>60</v>
      </c>
      <c r="G2276">
        <v>94500</v>
      </c>
      <c r="H2276" t="s">
        <v>4180</v>
      </c>
      <c r="I2276">
        <v>10500000</v>
      </c>
      <c r="J2276" t="s">
        <v>8789</v>
      </c>
      <c r="K2276">
        <v>10100000</v>
      </c>
      <c r="L2276">
        <v>10900000</v>
      </c>
      <c r="M2276">
        <v>8</v>
      </c>
      <c r="N2276" t="s">
        <v>5711</v>
      </c>
      <c r="O2276">
        <v>95</v>
      </c>
      <c r="P2276" t="s">
        <v>8792</v>
      </c>
    </row>
    <row r="2277" spans="1:16" x14ac:dyDescent="0.3">
      <c r="A2277" t="s">
        <v>8793</v>
      </c>
      <c r="B2277">
        <v>2026</v>
      </c>
      <c r="C2277" t="s">
        <v>62</v>
      </c>
      <c r="D2277" t="s">
        <v>4198</v>
      </c>
      <c r="E2277" t="s">
        <v>8794</v>
      </c>
      <c r="F2277" t="s">
        <v>4172</v>
      </c>
      <c r="G2277">
        <v>9000</v>
      </c>
      <c r="H2277" t="s">
        <v>4180</v>
      </c>
      <c r="I2277">
        <v>14300000</v>
      </c>
      <c r="J2277" t="s">
        <v>8789</v>
      </c>
      <c r="K2277">
        <v>13800000</v>
      </c>
      <c r="L2277">
        <v>14800000</v>
      </c>
      <c r="M2277">
        <v>2</v>
      </c>
      <c r="N2277" t="s">
        <v>4236</v>
      </c>
      <c r="O2277">
        <v>88.9</v>
      </c>
      <c r="P2277" t="s">
        <v>8795</v>
      </c>
    </row>
    <row r="2278" spans="1:16" x14ac:dyDescent="0.3">
      <c r="A2278" t="s">
        <v>4128</v>
      </c>
      <c r="B2278">
        <v>2025</v>
      </c>
      <c r="C2278" t="s">
        <v>62</v>
      </c>
      <c r="D2278" t="s">
        <v>4250</v>
      </c>
      <c r="E2278" t="s">
        <v>4358</v>
      </c>
      <c r="F2278" t="s">
        <v>143</v>
      </c>
      <c r="G2278">
        <v>16000</v>
      </c>
      <c r="H2278" t="s">
        <v>4180</v>
      </c>
      <c r="I2278">
        <v>21700000</v>
      </c>
      <c r="J2278" t="s">
        <v>8789</v>
      </c>
      <c r="K2278">
        <v>20900000</v>
      </c>
      <c r="L2278">
        <v>22400000</v>
      </c>
      <c r="M2278">
        <v>11</v>
      </c>
      <c r="N2278" t="s">
        <v>4275</v>
      </c>
      <c r="O2278">
        <v>77.599999999999994</v>
      </c>
      <c r="P2278" t="s">
        <v>8796</v>
      </c>
    </row>
    <row r="2279" spans="1:16" x14ac:dyDescent="0.3">
      <c r="A2279" t="s">
        <v>8797</v>
      </c>
      <c r="B2279">
        <v>2024</v>
      </c>
      <c r="C2279" t="s">
        <v>137</v>
      </c>
      <c r="D2279" t="s">
        <v>5109</v>
      </c>
      <c r="E2279" t="s">
        <v>4598</v>
      </c>
      <c r="F2279" t="s">
        <v>161</v>
      </c>
      <c r="G2279">
        <v>15200</v>
      </c>
      <c r="H2279" t="s">
        <v>4180</v>
      </c>
      <c r="I2279">
        <v>21100000</v>
      </c>
      <c r="J2279" t="s">
        <v>8789</v>
      </c>
      <c r="K2279">
        <v>20300000</v>
      </c>
      <c r="L2279">
        <v>21800000</v>
      </c>
      <c r="M2279">
        <v>28</v>
      </c>
      <c r="N2279" t="s">
        <v>4388</v>
      </c>
      <c r="O2279">
        <v>89.5</v>
      </c>
      <c r="P2279" t="s">
        <v>8798</v>
      </c>
    </row>
    <row r="2280" spans="1:16" x14ac:dyDescent="0.3">
      <c r="A2280" t="s">
        <v>5343</v>
      </c>
      <c r="B2280">
        <v>2025</v>
      </c>
      <c r="C2280" t="s">
        <v>24</v>
      </c>
      <c r="D2280" t="s">
        <v>4405</v>
      </c>
      <c r="E2280" t="s">
        <v>4406</v>
      </c>
      <c r="F2280" t="s">
        <v>43</v>
      </c>
      <c r="G2280">
        <v>13100</v>
      </c>
      <c r="H2280" t="s">
        <v>4180</v>
      </c>
      <c r="I2280">
        <v>41900000</v>
      </c>
      <c r="J2280" t="s">
        <v>8789</v>
      </c>
      <c r="K2280">
        <v>40500000</v>
      </c>
      <c r="L2280">
        <v>43400000</v>
      </c>
      <c r="M2280">
        <v>16</v>
      </c>
      <c r="N2280" t="s">
        <v>4978</v>
      </c>
      <c r="O2280">
        <v>82.5</v>
      </c>
      <c r="P2280" t="s">
        <v>8799</v>
      </c>
    </row>
    <row r="2281" spans="1:16" x14ac:dyDescent="0.3">
      <c r="A2281" t="s">
        <v>4110</v>
      </c>
      <c r="B2281">
        <v>2025</v>
      </c>
      <c r="C2281" t="s">
        <v>24</v>
      </c>
      <c r="D2281" t="s">
        <v>5848</v>
      </c>
      <c r="E2281" t="s">
        <v>8800</v>
      </c>
      <c r="F2281" t="s">
        <v>8801</v>
      </c>
      <c r="G2281">
        <v>200</v>
      </c>
      <c r="H2281" t="s">
        <v>4180</v>
      </c>
      <c r="I2281">
        <v>39100000</v>
      </c>
      <c r="J2281" t="s">
        <v>8789</v>
      </c>
      <c r="K2281">
        <v>37800000</v>
      </c>
      <c r="L2281">
        <v>40400000</v>
      </c>
      <c r="M2281">
        <v>5</v>
      </c>
      <c r="N2281" t="s">
        <v>4627</v>
      </c>
      <c r="O2281">
        <v>84.7</v>
      </c>
      <c r="P2281" t="s">
        <v>8802</v>
      </c>
    </row>
    <row r="2282" spans="1:16" x14ac:dyDescent="0.3">
      <c r="A2282" t="s">
        <v>5379</v>
      </c>
      <c r="B2282">
        <v>2025</v>
      </c>
      <c r="C2282" t="s">
        <v>24</v>
      </c>
      <c r="D2282" t="s">
        <v>4854</v>
      </c>
      <c r="E2282" t="s">
        <v>4191</v>
      </c>
      <c r="F2282" t="s">
        <v>4172</v>
      </c>
      <c r="G2282">
        <v>14300</v>
      </c>
      <c r="H2282" t="s">
        <v>4180</v>
      </c>
      <c r="I2282">
        <v>18100000</v>
      </c>
      <c r="J2282" t="s">
        <v>8789</v>
      </c>
      <c r="K2282">
        <v>17400000</v>
      </c>
      <c r="L2282">
        <v>18700000</v>
      </c>
      <c r="M2282">
        <v>31</v>
      </c>
      <c r="N2282" t="s">
        <v>4552</v>
      </c>
      <c r="O2282">
        <v>76.599999999999994</v>
      </c>
      <c r="P2282" t="s">
        <v>8803</v>
      </c>
    </row>
    <row r="2283" spans="1:16" x14ac:dyDescent="0.3">
      <c r="A2283" t="s">
        <v>8804</v>
      </c>
      <c r="B2283">
        <v>2020</v>
      </c>
      <c r="C2283" t="s">
        <v>4184</v>
      </c>
      <c r="D2283" t="s">
        <v>4303</v>
      </c>
      <c r="E2283" t="s">
        <v>5979</v>
      </c>
      <c r="F2283" t="s">
        <v>43</v>
      </c>
      <c r="G2283">
        <v>95300</v>
      </c>
      <c r="H2283" t="s">
        <v>4180</v>
      </c>
      <c r="I2283">
        <v>13500000</v>
      </c>
      <c r="J2283" t="s">
        <v>8789</v>
      </c>
      <c r="K2283">
        <v>12800000</v>
      </c>
      <c r="L2283">
        <v>14100000</v>
      </c>
      <c r="M2283">
        <v>22</v>
      </c>
      <c r="N2283" t="s">
        <v>4290</v>
      </c>
      <c r="O2283">
        <v>91.2</v>
      </c>
      <c r="P2283" t="s">
        <v>8805</v>
      </c>
    </row>
    <row r="2284" spans="1:16" x14ac:dyDescent="0.3">
      <c r="A2284" t="s">
        <v>8806</v>
      </c>
      <c r="B2284">
        <v>2024</v>
      </c>
      <c r="C2284" t="s">
        <v>92</v>
      </c>
      <c r="D2284" t="s">
        <v>5749</v>
      </c>
      <c r="E2284" t="s">
        <v>8807</v>
      </c>
      <c r="F2284" t="s">
        <v>161</v>
      </c>
      <c r="G2284">
        <v>25000</v>
      </c>
      <c r="H2284" t="s">
        <v>4180</v>
      </c>
      <c r="I2284">
        <v>35700000</v>
      </c>
      <c r="J2284" t="s">
        <v>8789</v>
      </c>
      <c r="K2284">
        <v>34500000</v>
      </c>
      <c r="L2284">
        <v>36900000</v>
      </c>
      <c r="M2284">
        <v>7</v>
      </c>
      <c r="N2284" t="s">
        <v>4280</v>
      </c>
      <c r="O2284">
        <v>77.599999999999994</v>
      </c>
      <c r="P2284" t="s">
        <v>8808</v>
      </c>
    </row>
    <row r="2285" spans="1:16" x14ac:dyDescent="0.3">
      <c r="A2285" t="s">
        <v>8809</v>
      </c>
      <c r="B2285">
        <v>2023</v>
      </c>
      <c r="C2285" t="s">
        <v>4184</v>
      </c>
      <c r="D2285" t="s">
        <v>4952</v>
      </c>
      <c r="E2285" t="s">
        <v>8810</v>
      </c>
      <c r="F2285" t="s">
        <v>143</v>
      </c>
      <c r="G2285">
        <v>60500</v>
      </c>
      <c r="H2285" t="s">
        <v>4180</v>
      </c>
      <c r="I2285">
        <v>14600000</v>
      </c>
      <c r="J2285" t="s">
        <v>8789</v>
      </c>
      <c r="K2285">
        <v>14100000</v>
      </c>
      <c r="L2285">
        <v>15200000</v>
      </c>
      <c r="M2285">
        <v>25</v>
      </c>
      <c r="N2285" t="s">
        <v>4275</v>
      </c>
      <c r="O2285">
        <v>76.5</v>
      </c>
      <c r="P2285" t="s">
        <v>8811</v>
      </c>
    </row>
    <row r="2286" spans="1:16" x14ac:dyDescent="0.3">
      <c r="A2286" t="s">
        <v>8812</v>
      </c>
      <c r="B2286">
        <v>2021</v>
      </c>
      <c r="C2286" t="s">
        <v>85</v>
      </c>
      <c r="D2286" t="s">
        <v>5772</v>
      </c>
      <c r="E2286" t="s">
        <v>8813</v>
      </c>
      <c r="F2286" t="s">
        <v>43</v>
      </c>
      <c r="G2286">
        <v>72000</v>
      </c>
      <c r="H2286" t="s">
        <v>4180</v>
      </c>
      <c r="I2286">
        <v>8200000</v>
      </c>
      <c r="J2286" t="s">
        <v>8789</v>
      </c>
      <c r="K2286">
        <v>7940000</v>
      </c>
      <c r="L2286">
        <v>8500000</v>
      </c>
      <c r="M2286">
        <v>2</v>
      </c>
      <c r="N2286" t="s">
        <v>4402</v>
      </c>
      <c r="O2286">
        <v>93.2</v>
      </c>
      <c r="P2286" t="s">
        <v>8814</v>
      </c>
    </row>
    <row r="2287" spans="1:16" x14ac:dyDescent="0.3">
      <c r="A2287" t="s">
        <v>4121</v>
      </c>
      <c r="B2287">
        <v>2024</v>
      </c>
      <c r="C2287" t="s">
        <v>131</v>
      </c>
      <c r="D2287" t="s">
        <v>4994</v>
      </c>
      <c r="E2287" t="s">
        <v>8815</v>
      </c>
      <c r="F2287" t="s">
        <v>161</v>
      </c>
      <c r="G2287">
        <v>21500</v>
      </c>
      <c r="H2287" t="s">
        <v>4180</v>
      </c>
      <c r="I2287">
        <v>22500000</v>
      </c>
      <c r="J2287" t="s">
        <v>8789</v>
      </c>
      <c r="K2287">
        <v>21700000</v>
      </c>
      <c r="L2287">
        <v>23200000</v>
      </c>
      <c r="M2287">
        <v>7</v>
      </c>
      <c r="N2287" t="s">
        <v>5775</v>
      </c>
      <c r="O2287">
        <v>86.2</v>
      </c>
      <c r="P2287" t="s">
        <v>8816</v>
      </c>
    </row>
    <row r="2288" spans="1:16" x14ac:dyDescent="0.3">
      <c r="A2288" t="s">
        <v>8817</v>
      </c>
      <c r="B2288">
        <v>2026</v>
      </c>
      <c r="C2288" t="s">
        <v>137</v>
      </c>
      <c r="D2288" t="s">
        <v>4202</v>
      </c>
      <c r="E2288" t="s">
        <v>5110</v>
      </c>
      <c r="F2288" t="s">
        <v>43</v>
      </c>
      <c r="G2288">
        <v>600</v>
      </c>
      <c r="H2288" t="s">
        <v>4180</v>
      </c>
      <c r="I2288">
        <v>23400000</v>
      </c>
      <c r="J2288" t="s">
        <v>8789</v>
      </c>
      <c r="K2288">
        <v>22600000</v>
      </c>
      <c r="L2288">
        <v>24300000</v>
      </c>
      <c r="M2288" t="s">
        <v>4175</v>
      </c>
      <c r="N2288" t="s">
        <v>4425</v>
      </c>
      <c r="O2288">
        <v>94.8</v>
      </c>
      <c r="P2288" t="s">
        <v>8818</v>
      </c>
    </row>
    <row r="2289" spans="1:16" x14ac:dyDescent="0.3">
      <c r="A2289" t="s">
        <v>9543</v>
      </c>
      <c r="B2289">
        <v>2022</v>
      </c>
      <c r="C2289" t="s">
        <v>45</v>
      </c>
      <c r="D2289" t="s">
        <v>4935</v>
      </c>
      <c r="E2289" t="s">
        <v>9544</v>
      </c>
      <c r="F2289" t="s">
        <v>143</v>
      </c>
      <c r="G2289">
        <v>50000</v>
      </c>
      <c r="H2289" t="s">
        <v>4173</v>
      </c>
      <c r="I2289">
        <v>9700000</v>
      </c>
      <c r="J2289" t="s">
        <v>8789</v>
      </c>
      <c r="K2289">
        <v>9400000</v>
      </c>
      <c r="L2289">
        <v>10100000</v>
      </c>
      <c r="M2289">
        <v>10</v>
      </c>
      <c r="N2289" t="s">
        <v>4192</v>
      </c>
      <c r="O2289">
        <v>65.3</v>
      </c>
      <c r="P2289" t="s">
        <v>9545</v>
      </c>
    </row>
    <row r="2290" spans="1:16" x14ac:dyDescent="0.3">
      <c r="A2290" t="s">
        <v>9546</v>
      </c>
      <c r="B2290">
        <v>2022</v>
      </c>
      <c r="C2290" t="s">
        <v>24</v>
      </c>
      <c r="D2290" t="s">
        <v>4369</v>
      </c>
      <c r="E2290" t="s">
        <v>5718</v>
      </c>
      <c r="F2290" t="s">
        <v>43</v>
      </c>
      <c r="G2290">
        <v>87000</v>
      </c>
      <c r="H2290" t="s">
        <v>4180</v>
      </c>
      <c r="I2290">
        <v>33400000</v>
      </c>
      <c r="J2290" t="s">
        <v>8789</v>
      </c>
      <c r="K2290">
        <v>32000000</v>
      </c>
      <c r="L2290">
        <v>34800000</v>
      </c>
      <c r="M2290">
        <v>20</v>
      </c>
      <c r="N2290" t="s">
        <v>5967</v>
      </c>
      <c r="O2290">
        <v>66.7</v>
      </c>
      <c r="P2290" t="s">
        <v>9547</v>
      </c>
    </row>
    <row r="2291" spans="1:16" x14ac:dyDescent="0.3">
      <c r="A2291" t="s">
        <v>9548</v>
      </c>
      <c r="B2291">
        <v>2025</v>
      </c>
      <c r="C2291" t="s">
        <v>137</v>
      </c>
      <c r="D2291" t="s">
        <v>4749</v>
      </c>
      <c r="E2291" t="s">
        <v>4750</v>
      </c>
      <c r="F2291" t="s">
        <v>4172</v>
      </c>
      <c r="G2291">
        <v>35687</v>
      </c>
      <c r="H2291" t="s">
        <v>4180</v>
      </c>
      <c r="I2291">
        <v>14500000</v>
      </c>
      <c r="J2291" t="s">
        <v>8789</v>
      </c>
      <c r="K2291">
        <v>14000000</v>
      </c>
      <c r="L2291">
        <v>15000000</v>
      </c>
      <c r="M2291">
        <v>6</v>
      </c>
      <c r="N2291" t="s">
        <v>4187</v>
      </c>
      <c r="O2291">
        <v>90.7</v>
      </c>
      <c r="P2291" t="s">
        <v>9549</v>
      </c>
    </row>
    <row r="2292" spans="1:16" x14ac:dyDescent="0.3">
      <c r="A2292" t="s">
        <v>9550</v>
      </c>
      <c r="B2292">
        <v>2024</v>
      </c>
      <c r="C2292" t="s">
        <v>92</v>
      </c>
      <c r="D2292" t="s">
        <v>5749</v>
      </c>
      <c r="E2292" t="s">
        <v>7178</v>
      </c>
      <c r="F2292" t="s">
        <v>43</v>
      </c>
      <c r="G2292">
        <v>31810</v>
      </c>
      <c r="H2292" t="s">
        <v>4180</v>
      </c>
      <c r="I2292">
        <v>33700000</v>
      </c>
      <c r="J2292" t="s">
        <v>8789</v>
      </c>
      <c r="K2292">
        <v>32500000</v>
      </c>
      <c r="L2292">
        <v>34900000</v>
      </c>
      <c r="M2292">
        <v>13</v>
      </c>
      <c r="N2292" t="s">
        <v>4200</v>
      </c>
      <c r="O2292">
        <v>75.7</v>
      </c>
      <c r="P2292" t="s">
        <v>9551</v>
      </c>
    </row>
    <row r="2293" spans="1:16" x14ac:dyDescent="0.3">
      <c r="A2293" t="s">
        <v>9328</v>
      </c>
      <c r="B2293">
        <v>2022</v>
      </c>
      <c r="C2293" t="s">
        <v>62</v>
      </c>
      <c r="D2293" t="s">
        <v>4446</v>
      </c>
      <c r="E2293" t="s">
        <v>4782</v>
      </c>
      <c r="F2293" t="s">
        <v>60</v>
      </c>
      <c r="G2293">
        <v>47800</v>
      </c>
      <c r="H2293" t="s">
        <v>4180</v>
      </c>
      <c r="I2293">
        <v>15400000</v>
      </c>
      <c r="J2293" t="s">
        <v>8789</v>
      </c>
      <c r="K2293">
        <v>14800000</v>
      </c>
      <c r="L2293">
        <v>15900000</v>
      </c>
      <c r="M2293">
        <v>17</v>
      </c>
      <c r="N2293" t="s">
        <v>4248</v>
      </c>
      <c r="O2293">
        <v>68.8</v>
      </c>
      <c r="P2293" t="s">
        <v>9552</v>
      </c>
    </row>
    <row r="2294" spans="1:16" x14ac:dyDescent="0.3">
      <c r="A2294" t="s">
        <v>9553</v>
      </c>
      <c r="B2294">
        <v>2021</v>
      </c>
      <c r="C2294" t="s">
        <v>250</v>
      </c>
      <c r="D2294" t="s">
        <v>6001</v>
      </c>
      <c r="E2294" t="s">
        <v>9554</v>
      </c>
      <c r="F2294" t="s">
        <v>161</v>
      </c>
      <c r="G2294">
        <v>100840</v>
      </c>
      <c r="H2294" t="s">
        <v>4173</v>
      </c>
      <c r="I2294">
        <v>18400000</v>
      </c>
      <c r="J2294" t="s">
        <v>8789</v>
      </c>
      <c r="K2294">
        <v>17800000</v>
      </c>
      <c r="L2294">
        <v>19000000</v>
      </c>
      <c r="M2294">
        <v>10</v>
      </c>
      <c r="N2294" t="s">
        <v>4260</v>
      </c>
      <c r="O2294">
        <v>82.9</v>
      </c>
      <c r="P2294" t="s">
        <v>9555</v>
      </c>
    </row>
    <row r="2295" spans="1:16" x14ac:dyDescent="0.3">
      <c r="A2295" t="s">
        <v>612</v>
      </c>
      <c r="B2295">
        <v>2024</v>
      </c>
      <c r="C2295" t="s">
        <v>24</v>
      </c>
      <c r="D2295" t="s">
        <v>8391</v>
      </c>
      <c r="E2295" t="s">
        <v>9556</v>
      </c>
      <c r="F2295" t="s">
        <v>94</v>
      </c>
      <c r="G2295">
        <v>32000</v>
      </c>
      <c r="H2295" t="s">
        <v>4180</v>
      </c>
      <c r="I2295">
        <v>24800000</v>
      </c>
      <c r="J2295" t="s">
        <v>8789</v>
      </c>
      <c r="K2295">
        <v>24000000</v>
      </c>
      <c r="L2295">
        <v>25700000</v>
      </c>
      <c r="M2295">
        <v>3</v>
      </c>
      <c r="N2295" t="s">
        <v>4388</v>
      </c>
      <c r="O2295">
        <v>78.099999999999994</v>
      </c>
      <c r="P2295" t="s">
        <v>9557</v>
      </c>
    </row>
    <row r="2296" spans="1:16" x14ac:dyDescent="0.3">
      <c r="A2296" t="s">
        <v>9558</v>
      </c>
      <c r="B2296">
        <v>2023</v>
      </c>
      <c r="C2296" t="s">
        <v>137</v>
      </c>
      <c r="D2296" t="s">
        <v>4749</v>
      </c>
      <c r="E2296" t="s">
        <v>4750</v>
      </c>
      <c r="F2296" t="s">
        <v>60</v>
      </c>
      <c r="G2296">
        <v>32966</v>
      </c>
      <c r="H2296" t="s">
        <v>4173</v>
      </c>
      <c r="I2296">
        <v>13400000</v>
      </c>
      <c r="J2296" t="s">
        <v>8789</v>
      </c>
      <c r="K2296">
        <v>13000000</v>
      </c>
      <c r="L2296">
        <v>13900000</v>
      </c>
      <c r="M2296">
        <v>11</v>
      </c>
      <c r="N2296" t="s">
        <v>4425</v>
      </c>
      <c r="O2296">
        <v>93.8</v>
      </c>
      <c r="P2296" t="s">
        <v>9559</v>
      </c>
    </row>
    <row r="2297" spans="1:16" x14ac:dyDescent="0.3">
      <c r="A2297" t="s">
        <v>9560</v>
      </c>
      <c r="B2297">
        <v>2024</v>
      </c>
      <c r="C2297" t="s">
        <v>3991</v>
      </c>
      <c r="D2297" t="s">
        <v>4630</v>
      </c>
      <c r="E2297" t="s">
        <v>5027</v>
      </c>
      <c r="F2297" t="s">
        <v>43</v>
      </c>
      <c r="G2297">
        <v>42013</v>
      </c>
      <c r="H2297" t="s">
        <v>4180</v>
      </c>
      <c r="I2297">
        <v>11200000</v>
      </c>
      <c r="J2297" t="s">
        <v>8789</v>
      </c>
      <c r="K2297">
        <v>10800000</v>
      </c>
      <c r="L2297">
        <v>11600000</v>
      </c>
      <c r="M2297">
        <v>10</v>
      </c>
      <c r="N2297" t="s">
        <v>4402</v>
      </c>
      <c r="O2297">
        <v>80.599999999999994</v>
      </c>
      <c r="P2297" t="s">
        <v>9561</v>
      </c>
    </row>
    <row r="2298" spans="1:16" x14ac:dyDescent="0.3">
      <c r="A2298" t="s">
        <v>9562</v>
      </c>
      <c r="B2298">
        <v>2018</v>
      </c>
      <c r="C2298" t="s">
        <v>4184</v>
      </c>
      <c r="D2298" t="s">
        <v>4185</v>
      </c>
      <c r="E2298" t="s">
        <v>4792</v>
      </c>
      <c r="F2298" t="s">
        <v>4789</v>
      </c>
      <c r="G2298">
        <v>56814</v>
      </c>
      <c r="H2298" t="s">
        <v>4173</v>
      </c>
      <c r="I2298">
        <v>6830000</v>
      </c>
      <c r="J2298" t="s">
        <v>8789</v>
      </c>
      <c r="K2298">
        <v>6570000</v>
      </c>
      <c r="L2298">
        <v>7080000</v>
      </c>
      <c r="M2298">
        <v>17</v>
      </c>
      <c r="N2298" t="s">
        <v>4213</v>
      </c>
      <c r="O2298">
        <v>95</v>
      </c>
      <c r="P2298" t="s">
        <v>9563</v>
      </c>
    </row>
    <row r="2299" spans="1:16" x14ac:dyDescent="0.3">
      <c r="A2299" t="s">
        <v>9564</v>
      </c>
      <c r="B2299">
        <v>2014</v>
      </c>
      <c r="C2299" t="s">
        <v>9565</v>
      </c>
      <c r="D2299" t="s">
        <v>9566</v>
      </c>
      <c r="E2299" t="s">
        <v>9567</v>
      </c>
      <c r="F2299" t="s">
        <v>143</v>
      </c>
      <c r="G2299">
        <v>90000</v>
      </c>
      <c r="H2299" t="s">
        <v>4180</v>
      </c>
      <c r="I2299">
        <v>7220000</v>
      </c>
      <c r="J2299" t="s">
        <v>8789</v>
      </c>
      <c r="K2299">
        <v>6780000</v>
      </c>
      <c r="L2299">
        <v>7670000</v>
      </c>
      <c r="M2299">
        <v>6</v>
      </c>
      <c r="N2299" t="s">
        <v>4275</v>
      </c>
      <c r="O2299">
        <v>50.7</v>
      </c>
      <c r="P2299" t="s">
        <v>9568</v>
      </c>
    </row>
    <row r="2300" spans="1:16" x14ac:dyDescent="0.3">
      <c r="A2300" t="s">
        <v>9569</v>
      </c>
      <c r="B2300">
        <v>2025</v>
      </c>
      <c r="C2300" t="s">
        <v>108</v>
      </c>
      <c r="D2300" t="s">
        <v>9570</v>
      </c>
      <c r="E2300" t="s">
        <v>4478</v>
      </c>
      <c r="F2300" t="s">
        <v>4172</v>
      </c>
      <c r="G2300">
        <v>16147</v>
      </c>
      <c r="H2300" t="s">
        <v>4180</v>
      </c>
      <c r="I2300">
        <v>13100000</v>
      </c>
      <c r="J2300" t="s">
        <v>8789</v>
      </c>
      <c r="K2300">
        <v>12500000</v>
      </c>
      <c r="L2300">
        <v>13700000</v>
      </c>
      <c r="M2300">
        <v>2</v>
      </c>
      <c r="N2300" t="s">
        <v>4552</v>
      </c>
      <c r="O2300">
        <v>85.9</v>
      </c>
      <c r="P2300" t="s">
        <v>9571</v>
      </c>
    </row>
    <row r="2301" spans="1:16" x14ac:dyDescent="0.3">
      <c r="A2301" t="s">
        <v>9572</v>
      </c>
      <c r="B2301">
        <v>2022</v>
      </c>
      <c r="C2301" t="s">
        <v>4216</v>
      </c>
      <c r="D2301" t="s">
        <v>5050</v>
      </c>
      <c r="E2301" t="s">
        <v>9573</v>
      </c>
      <c r="F2301" t="s">
        <v>161</v>
      </c>
      <c r="G2301">
        <v>63000</v>
      </c>
      <c r="H2301" t="s">
        <v>4180</v>
      </c>
      <c r="I2301">
        <v>15500000</v>
      </c>
      <c r="J2301" t="s">
        <v>8789</v>
      </c>
      <c r="K2301">
        <v>14900000</v>
      </c>
      <c r="L2301">
        <v>16000000</v>
      </c>
      <c r="M2301">
        <v>4</v>
      </c>
      <c r="N2301" t="s">
        <v>4382</v>
      </c>
      <c r="O2301">
        <v>77.5</v>
      </c>
      <c r="P2301" t="s">
        <v>9574</v>
      </c>
    </row>
    <row r="2302" spans="1:16" x14ac:dyDescent="0.3">
      <c r="A2302" t="s">
        <v>9575</v>
      </c>
      <c r="B2302">
        <v>2026</v>
      </c>
      <c r="C2302" t="s">
        <v>24</v>
      </c>
      <c r="D2302" t="s">
        <v>4405</v>
      </c>
      <c r="E2302" t="s">
        <v>9576</v>
      </c>
      <c r="F2302" t="s">
        <v>4172</v>
      </c>
      <c r="G2302">
        <v>17000</v>
      </c>
      <c r="H2302" t="s">
        <v>4180</v>
      </c>
      <c r="I2302">
        <v>31000000</v>
      </c>
      <c r="J2302" t="s">
        <v>8789</v>
      </c>
      <c r="K2302">
        <v>29900000</v>
      </c>
      <c r="L2302">
        <v>32200000</v>
      </c>
      <c r="M2302" t="s">
        <v>4175</v>
      </c>
      <c r="N2302" t="s">
        <v>4213</v>
      </c>
      <c r="O2302">
        <v>87.4</v>
      </c>
      <c r="P2302" t="s">
        <v>9577</v>
      </c>
    </row>
    <row r="2303" spans="1:16" x14ac:dyDescent="0.3">
      <c r="A2303" t="s">
        <v>9578</v>
      </c>
      <c r="B2303">
        <v>2024</v>
      </c>
      <c r="C2303" t="s">
        <v>4184</v>
      </c>
      <c r="D2303" t="s">
        <v>4303</v>
      </c>
      <c r="E2303" t="s">
        <v>5834</v>
      </c>
      <c r="F2303" t="s">
        <v>143</v>
      </c>
      <c r="G2303">
        <v>20000</v>
      </c>
      <c r="H2303" t="s">
        <v>4180</v>
      </c>
      <c r="I2303">
        <v>29600000</v>
      </c>
      <c r="J2303" t="s">
        <v>8789</v>
      </c>
      <c r="K2303">
        <v>28600000</v>
      </c>
      <c r="L2303">
        <v>30700000</v>
      </c>
      <c r="M2303">
        <v>8</v>
      </c>
      <c r="N2303" t="s">
        <v>4272</v>
      </c>
      <c r="O2303">
        <v>81.099999999999994</v>
      </c>
      <c r="P2303" t="s">
        <v>9579</v>
      </c>
    </row>
    <row r="2304" spans="1:16" x14ac:dyDescent="0.3">
      <c r="A2304" t="s">
        <v>1299</v>
      </c>
      <c r="B2304">
        <v>2020</v>
      </c>
      <c r="C2304" t="s">
        <v>194</v>
      </c>
      <c r="D2304">
        <v>1500</v>
      </c>
      <c r="E2304" t="s">
        <v>9580</v>
      </c>
      <c r="F2304" t="s">
        <v>43</v>
      </c>
      <c r="G2304">
        <v>89000</v>
      </c>
      <c r="H2304" t="s">
        <v>4173</v>
      </c>
      <c r="I2304">
        <v>22300000</v>
      </c>
      <c r="J2304" t="s">
        <v>8789</v>
      </c>
      <c r="K2304">
        <v>21600000</v>
      </c>
      <c r="L2304">
        <v>23100000</v>
      </c>
      <c r="M2304">
        <v>13</v>
      </c>
      <c r="N2304" t="s">
        <v>4204</v>
      </c>
      <c r="O2304">
        <v>93.8</v>
      </c>
      <c r="P2304" t="s">
        <v>9581</v>
      </c>
    </row>
    <row r="2305" spans="1:16" x14ac:dyDescent="0.3">
      <c r="A2305" t="s">
        <v>9582</v>
      </c>
      <c r="B2305">
        <v>2024</v>
      </c>
      <c r="C2305" t="s">
        <v>194</v>
      </c>
      <c r="D2305" t="s">
        <v>4480</v>
      </c>
      <c r="E2305" t="s">
        <v>4481</v>
      </c>
      <c r="F2305" t="s">
        <v>173</v>
      </c>
      <c r="G2305">
        <v>14597</v>
      </c>
      <c r="H2305" t="s">
        <v>4180</v>
      </c>
      <c r="I2305">
        <v>29300000</v>
      </c>
      <c r="J2305" t="s">
        <v>8789</v>
      </c>
      <c r="K2305">
        <v>28300000</v>
      </c>
      <c r="L2305">
        <v>30300000</v>
      </c>
      <c r="M2305">
        <v>9</v>
      </c>
      <c r="N2305" t="s">
        <v>4627</v>
      </c>
      <c r="O2305">
        <v>79.5</v>
      </c>
      <c r="P2305" t="s">
        <v>9583</v>
      </c>
    </row>
    <row r="2306" spans="1:16" x14ac:dyDescent="0.3">
      <c r="A2306" t="s">
        <v>9584</v>
      </c>
      <c r="B2306">
        <v>2026</v>
      </c>
      <c r="C2306" t="s">
        <v>50</v>
      </c>
      <c r="D2306" t="s">
        <v>9585</v>
      </c>
      <c r="E2306" t="s">
        <v>9586</v>
      </c>
      <c r="F2306" t="s">
        <v>4172</v>
      </c>
      <c r="G2306">
        <v>9700</v>
      </c>
      <c r="H2306" t="s">
        <v>4180</v>
      </c>
      <c r="I2306">
        <v>17700000</v>
      </c>
      <c r="J2306" t="s">
        <v>8789</v>
      </c>
      <c r="K2306">
        <v>17100000</v>
      </c>
      <c r="L2306">
        <v>18400000</v>
      </c>
      <c r="M2306">
        <v>5</v>
      </c>
      <c r="N2306" t="s">
        <v>4649</v>
      </c>
      <c r="O2306">
        <v>89.1</v>
      </c>
      <c r="P2306" t="s">
        <v>9587</v>
      </c>
    </row>
    <row r="2307" spans="1:16" x14ac:dyDescent="0.3">
      <c r="A2307" t="s">
        <v>9588</v>
      </c>
      <c r="B2307">
        <v>2024</v>
      </c>
      <c r="C2307" t="s">
        <v>4184</v>
      </c>
      <c r="D2307" t="s">
        <v>4365</v>
      </c>
      <c r="E2307" t="s">
        <v>7827</v>
      </c>
      <c r="F2307" t="s">
        <v>60</v>
      </c>
      <c r="G2307">
        <v>46331</v>
      </c>
      <c r="H2307" t="s">
        <v>4180</v>
      </c>
      <c r="I2307">
        <v>8900000</v>
      </c>
      <c r="J2307" t="s">
        <v>8789</v>
      </c>
      <c r="K2307">
        <v>8600000</v>
      </c>
      <c r="L2307">
        <v>9300000</v>
      </c>
      <c r="M2307">
        <v>5</v>
      </c>
      <c r="N2307" t="s">
        <v>4649</v>
      </c>
      <c r="O2307">
        <v>81.7</v>
      </c>
      <c r="P2307" t="s">
        <v>9589</v>
      </c>
    </row>
    <row r="2308" spans="1:16" x14ac:dyDescent="0.3">
      <c r="A2308" t="s">
        <v>9590</v>
      </c>
      <c r="B2308">
        <v>2025</v>
      </c>
      <c r="C2308" t="s">
        <v>131</v>
      </c>
      <c r="D2308" t="s">
        <v>4994</v>
      </c>
      <c r="E2308" t="s">
        <v>8929</v>
      </c>
      <c r="F2308" t="s">
        <v>4172</v>
      </c>
      <c r="G2308">
        <v>38000</v>
      </c>
      <c r="H2308" t="s">
        <v>4180</v>
      </c>
      <c r="I2308">
        <v>22800000</v>
      </c>
      <c r="J2308" t="s">
        <v>8789</v>
      </c>
      <c r="K2308">
        <v>22000000</v>
      </c>
      <c r="L2308">
        <v>23700000</v>
      </c>
      <c r="M2308" t="s">
        <v>4175</v>
      </c>
      <c r="N2308" t="s">
        <v>4260</v>
      </c>
      <c r="O2308">
        <v>95</v>
      </c>
      <c r="P2308" t="s">
        <v>9591</v>
      </c>
    </row>
    <row r="2309" spans="1:16" x14ac:dyDescent="0.3">
      <c r="A2309" t="s">
        <v>1850</v>
      </c>
      <c r="B2309">
        <v>2020</v>
      </c>
      <c r="C2309" t="s">
        <v>182</v>
      </c>
      <c r="D2309" t="s">
        <v>5694</v>
      </c>
      <c r="E2309" t="s">
        <v>9592</v>
      </c>
      <c r="F2309" t="s">
        <v>173</v>
      </c>
      <c r="G2309">
        <v>95000</v>
      </c>
      <c r="H2309" t="s">
        <v>4180</v>
      </c>
      <c r="I2309">
        <v>15500000</v>
      </c>
      <c r="J2309" t="s">
        <v>8789</v>
      </c>
      <c r="K2309">
        <v>14400000</v>
      </c>
      <c r="L2309">
        <v>16500000</v>
      </c>
      <c r="M2309">
        <v>2</v>
      </c>
      <c r="N2309" t="s">
        <v>4245</v>
      </c>
      <c r="O2309">
        <v>80.8</v>
      </c>
      <c r="P2309" t="s">
        <v>9593</v>
      </c>
    </row>
    <row r="2310" spans="1:16" x14ac:dyDescent="0.3">
      <c r="A2310" t="s">
        <v>9594</v>
      </c>
      <c r="B2310">
        <v>2019</v>
      </c>
      <c r="C2310" t="s">
        <v>92</v>
      </c>
      <c r="D2310" t="s">
        <v>5081</v>
      </c>
      <c r="E2310" t="s">
        <v>9595</v>
      </c>
      <c r="F2310" t="s">
        <v>143</v>
      </c>
      <c r="G2310">
        <v>108000</v>
      </c>
      <c r="H2310" t="s">
        <v>4180</v>
      </c>
      <c r="I2310">
        <v>6450000</v>
      </c>
      <c r="J2310" t="s">
        <v>8789</v>
      </c>
      <c r="K2310">
        <v>6160000</v>
      </c>
      <c r="L2310">
        <v>6740000</v>
      </c>
      <c r="M2310">
        <v>4</v>
      </c>
      <c r="N2310" t="s">
        <v>4508</v>
      </c>
      <c r="O2310">
        <v>75.400000000000006</v>
      </c>
      <c r="P2310" t="s">
        <v>9596</v>
      </c>
    </row>
    <row r="2311" spans="1:16" x14ac:dyDescent="0.3">
      <c r="A2311" t="s">
        <v>9597</v>
      </c>
      <c r="B2311">
        <v>2024</v>
      </c>
      <c r="C2311" t="s">
        <v>154</v>
      </c>
      <c r="D2311" t="s">
        <v>9598</v>
      </c>
      <c r="E2311" t="s">
        <v>9599</v>
      </c>
      <c r="F2311" t="s">
        <v>161</v>
      </c>
      <c r="G2311">
        <v>42500</v>
      </c>
      <c r="H2311" t="s">
        <v>4180</v>
      </c>
      <c r="I2311">
        <v>16700000</v>
      </c>
      <c r="J2311" t="s">
        <v>8789</v>
      </c>
      <c r="K2311">
        <v>16100000</v>
      </c>
      <c r="L2311">
        <v>17300000</v>
      </c>
      <c r="M2311">
        <v>2</v>
      </c>
      <c r="N2311" t="s">
        <v>4978</v>
      </c>
      <c r="O2311">
        <v>72.599999999999994</v>
      </c>
      <c r="P2311" t="s">
        <v>9600</v>
      </c>
    </row>
    <row r="2312" spans="1:16" x14ac:dyDescent="0.3">
      <c r="A2312" t="s">
        <v>9601</v>
      </c>
      <c r="B2312">
        <v>2023</v>
      </c>
      <c r="C2312" t="s">
        <v>137</v>
      </c>
      <c r="D2312" t="s">
        <v>4437</v>
      </c>
      <c r="E2312" t="s">
        <v>9602</v>
      </c>
      <c r="F2312" t="s">
        <v>173</v>
      </c>
      <c r="G2312">
        <v>36700</v>
      </c>
      <c r="H2312" t="s">
        <v>4180</v>
      </c>
      <c r="I2312">
        <v>13500000</v>
      </c>
      <c r="J2312" t="s">
        <v>8789</v>
      </c>
      <c r="K2312">
        <v>13000000</v>
      </c>
      <c r="L2312">
        <v>13900000</v>
      </c>
      <c r="M2312">
        <v>6</v>
      </c>
      <c r="N2312" t="s">
        <v>4219</v>
      </c>
      <c r="O2312">
        <v>71.5</v>
      </c>
      <c r="P2312" t="s">
        <v>9603</v>
      </c>
    </row>
    <row r="2313" spans="1:16" x14ac:dyDescent="0.3">
      <c r="A2313" t="s">
        <v>9604</v>
      </c>
      <c r="B2313">
        <v>2025</v>
      </c>
      <c r="C2313" t="s">
        <v>36</v>
      </c>
      <c r="D2313" t="s">
        <v>5745</v>
      </c>
      <c r="E2313" t="s">
        <v>7784</v>
      </c>
      <c r="F2313" t="s">
        <v>4172</v>
      </c>
      <c r="G2313">
        <v>8500</v>
      </c>
      <c r="H2313" t="s">
        <v>4180</v>
      </c>
      <c r="I2313">
        <v>8700000</v>
      </c>
      <c r="J2313" t="s">
        <v>8789</v>
      </c>
      <c r="K2313">
        <v>8400000</v>
      </c>
      <c r="L2313">
        <v>9000000</v>
      </c>
      <c r="M2313">
        <v>14</v>
      </c>
      <c r="N2313" t="s">
        <v>4402</v>
      </c>
      <c r="O2313">
        <v>87.1</v>
      </c>
      <c r="P2313" t="s">
        <v>9605</v>
      </c>
    </row>
    <row r="2314" spans="1:16" x14ac:dyDescent="0.3">
      <c r="A2314" t="s">
        <v>9606</v>
      </c>
      <c r="B2314">
        <v>2022</v>
      </c>
      <c r="C2314" t="s">
        <v>4641</v>
      </c>
      <c r="D2314" t="s">
        <v>4642</v>
      </c>
      <c r="E2314" t="s">
        <v>5744</v>
      </c>
      <c r="F2314" t="s">
        <v>143</v>
      </c>
      <c r="G2314">
        <v>18000</v>
      </c>
      <c r="H2314" t="s">
        <v>4180</v>
      </c>
      <c r="I2314">
        <v>9400000</v>
      </c>
      <c r="J2314" t="s">
        <v>8789</v>
      </c>
      <c r="K2314">
        <v>9100000</v>
      </c>
      <c r="L2314">
        <v>9800000</v>
      </c>
      <c r="M2314">
        <v>7</v>
      </c>
      <c r="N2314" t="s">
        <v>4425</v>
      </c>
      <c r="O2314">
        <v>95</v>
      </c>
      <c r="P2314" t="s">
        <v>9607</v>
      </c>
    </row>
    <row r="2315" spans="1:16" x14ac:dyDescent="0.3">
      <c r="A2315" t="s">
        <v>9608</v>
      </c>
      <c r="B2315">
        <v>2019</v>
      </c>
      <c r="C2315" t="s">
        <v>131</v>
      </c>
      <c r="D2315" t="s">
        <v>9609</v>
      </c>
      <c r="E2315" t="s">
        <v>4995</v>
      </c>
      <c r="F2315" t="s">
        <v>143</v>
      </c>
      <c r="G2315">
        <v>83000</v>
      </c>
      <c r="H2315" t="s">
        <v>4180</v>
      </c>
      <c r="I2315">
        <v>15900000</v>
      </c>
      <c r="J2315" t="s">
        <v>8789</v>
      </c>
      <c r="K2315">
        <v>15300000</v>
      </c>
      <c r="L2315">
        <v>16400000</v>
      </c>
      <c r="M2315">
        <v>4</v>
      </c>
      <c r="N2315" t="s">
        <v>4192</v>
      </c>
      <c r="O2315">
        <v>84.6</v>
      </c>
      <c r="P2315" t="s">
        <v>9610</v>
      </c>
    </row>
    <row r="2316" spans="1:16" x14ac:dyDescent="0.3">
      <c r="A2316" t="s">
        <v>9611</v>
      </c>
      <c r="B2316">
        <v>2022</v>
      </c>
      <c r="C2316" t="s">
        <v>154</v>
      </c>
      <c r="D2316" t="s">
        <v>4483</v>
      </c>
      <c r="E2316" t="s">
        <v>4484</v>
      </c>
      <c r="F2316" t="s">
        <v>94</v>
      </c>
      <c r="G2316">
        <v>52000</v>
      </c>
      <c r="H2316" t="s">
        <v>4180</v>
      </c>
      <c r="I2316">
        <v>11600000</v>
      </c>
      <c r="J2316" t="s">
        <v>8789</v>
      </c>
      <c r="K2316">
        <v>11200000</v>
      </c>
      <c r="L2316">
        <v>12000000</v>
      </c>
      <c r="M2316">
        <v>23</v>
      </c>
      <c r="N2316" t="s">
        <v>4439</v>
      </c>
      <c r="O2316">
        <v>72.5</v>
      </c>
      <c r="P2316" t="s">
        <v>9612</v>
      </c>
    </row>
    <row r="2317" spans="1:16" x14ac:dyDescent="0.3">
      <c r="A2317" t="s">
        <v>9613</v>
      </c>
      <c r="B2317">
        <v>2024</v>
      </c>
      <c r="C2317" t="s">
        <v>62</v>
      </c>
      <c r="D2317" t="s">
        <v>4434</v>
      </c>
      <c r="E2317" t="s">
        <v>4435</v>
      </c>
      <c r="F2317" t="s">
        <v>143</v>
      </c>
      <c r="G2317">
        <v>40980</v>
      </c>
      <c r="H2317" t="s">
        <v>4180</v>
      </c>
      <c r="I2317">
        <v>20000000</v>
      </c>
      <c r="J2317" t="s">
        <v>8789</v>
      </c>
      <c r="K2317">
        <v>19300000</v>
      </c>
      <c r="L2317">
        <v>20800000</v>
      </c>
      <c r="M2317">
        <v>53</v>
      </c>
      <c r="N2317" t="s">
        <v>4219</v>
      </c>
      <c r="O2317">
        <v>67.400000000000006</v>
      </c>
      <c r="P2317" t="s">
        <v>9614</v>
      </c>
    </row>
    <row r="2318" spans="1:16" x14ac:dyDescent="0.3">
      <c r="A2318" t="s">
        <v>9613</v>
      </c>
      <c r="B2318">
        <v>2024</v>
      </c>
      <c r="C2318" t="s">
        <v>62</v>
      </c>
      <c r="D2318" t="s">
        <v>4434</v>
      </c>
      <c r="E2318" t="s">
        <v>5666</v>
      </c>
      <c r="F2318" t="s">
        <v>143</v>
      </c>
      <c r="G2318">
        <v>40980</v>
      </c>
      <c r="H2318" t="s">
        <v>4180</v>
      </c>
      <c r="I2318">
        <v>24400000</v>
      </c>
      <c r="J2318" t="s">
        <v>8789</v>
      </c>
      <c r="K2318">
        <v>23300000</v>
      </c>
      <c r="L2318">
        <v>25500000</v>
      </c>
      <c r="M2318">
        <v>6</v>
      </c>
      <c r="N2318" t="s">
        <v>4213</v>
      </c>
      <c r="O2318">
        <v>75.8</v>
      </c>
      <c r="P2318" t="s">
        <v>9615</v>
      </c>
    </row>
    <row r="2319" spans="1:16" x14ac:dyDescent="0.3">
      <c r="A2319" t="s">
        <v>5628</v>
      </c>
      <c r="B2319">
        <v>2025</v>
      </c>
      <c r="C2319" t="s">
        <v>4184</v>
      </c>
      <c r="D2319" t="s">
        <v>4365</v>
      </c>
      <c r="E2319" t="s">
        <v>6183</v>
      </c>
      <c r="F2319" t="s">
        <v>4172</v>
      </c>
      <c r="G2319">
        <v>28800</v>
      </c>
      <c r="H2319" t="s">
        <v>4180</v>
      </c>
      <c r="I2319">
        <v>10000000</v>
      </c>
      <c r="J2319" t="s">
        <v>8789</v>
      </c>
      <c r="K2319">
        <v>9700000</v>
      </c>
      <c r="L2319">
        <v>10400000</v>
      </c>
      <c r="M2319">
        <v>8</v>
      </c>
      <c r="N2319" t="s">
        <v>4649</v>
      </c>
      <c r="O2319">
        <v>86.3</v>
      </c>
      <c r="P2319" t="s">
        <v>9616</v>
      </c>
    </row>
    <row r="2320" spans="1:16" x14ac:dyDescent="0.3">
      <c r="A2320" t="s">
        <v>9617</v>
      </c>
      <c r="B2320">
        <v>2024</v>
      </c>
      <c r="C2320" t="s">
        <v>4184</v>
      </c>
      <c r="D2320" t="s">
        <v>4288</v>
      </c>
      <c r="E2320" t="s">
        <v>6051</v>
      </c>
      <c r="F2320" t="s">
        <v>60</v>
      </c>
      <c r="G2320">
        <v>9000</v>
      </c>
      <c r="H2320" t="s">
        <v>4173</v>
      </c>
      <c r="I2320">
        <v>18500000</v>
      </c>
      <c r="J2320" t="s">
        <v>8789</v>
      </c>
      <c r="K2320">
        <v>17900000</v>
      </c>
      <c r="L2320">
        <v>19200000</v>
      </c>
      <c r="M2320">
        <v>3</v>
      </c>
      <c r="N2320" t="s">
        <v>4439</v>
      </c>
      <c r="O2320">
        <v>79.400000000000006</v>
      </c>
      <c r="P2320" t="s">
        <v>9618</v>
      </c>
    </row>
    <row r="2321" spans="1:16" x14ac:dyDescent="0.3">
      <c r="A2321" t="s">
        <v>9619</v>
      </c>
      <c r="B2321">
        <v>2017</v>
      </c>
      <c r="C2321" t="s">
        <v>4216</v>
      </c>
      <c r="D2321" t="s">
        <v>4217</v>
      </c>
      <c r="E2321" t="s">
        <v>9620</v>
      </c>
      <c r="F2321" t="s">
        <v>161</v>
      </c>
      <c r="G2321">
        <v>62300</v>
      </c>
      <c r="H2321" t="s">
        <v>4180</v>
      </c>
      <c r="I2321">
        <v>8400000</v>
      </c>
      <c r="J2321" t="s">
        <v>8789</v>
      </c>
      <c r="K2321">
        <v>8100000</v>
      </c>
      <c r="L2321">
        <v>8800000</v>
      </c>
      <c r="M2321">
        <v>2</v>
      </c>
      <c r="N2321" t="s">
        <v>4245</v>
      </c>
      <c r="O2321">
        <v>84.1</v>
      </c>
      <c r="P2321" t="s">
        <v>9621</v>
      </c>
    </row>
    <row r="2322" spans="1:16" x14ac:dyDescent="0.3">
      <c r="A2322" t="s">
        <v>9622</v>
      </c>
      <c r="B2322">
        <v>2020</v>
      </c>
      <c r="C2322" t="s">
        <v>108</v>
      </c>
      <c r="D2322" t="s">
        <v>5195</v>
      </c>
      <c r="E2322" t="s">
        <v>4424</v>
      </c>
      <c r="F2322" t="s">
        <v>43</v>
      </c>
      <c r="G2322">
        <v>70000</v>
      </c>
      <c r="H2322" t="s">
        <v>4180</v>
      </c>
      <c r="I2322">
        <v>8800000</v>
      </c>
      <c r="J2322" t="s">
        <v>8789</v>
      </c>
      <c r="K2322">
        <v>8500000</v>
      </c>
      <c r="L2322">
        <v>9200000</v>
      </c>
      <c r="M2322">
        <v>3</v>
      </c>
      <c r="N2322" t="s">
        <v>4187</v>
      </c>
      <c r="O2322">
        <v>79.400000000000006</v>
      </c>
      <c r="P2322" t="s">
        <v>9623</v>
      </c>
    </row>
    <row r="2323" spans="1:16" x14ac:dyDescent="0.3">
      <c r="A2323" t="s">
        <v>9624</v>
      </c>
      <c r="B2323">
        <v>2019</v>
      </c>
      <c r="C2323" t="s">
        <v>145</v>
      </c>
      <c r="D2323" t="s">
        <v>9625</v>
      </c>
      <c r="E2323" t="s">
        <v>9626</v>
      </c>
      <c r="F2323" t="s">
        <v>161</v>
      </c>
      <c r="G2323">
        <v>77000</v>
      </c>
      <c r="H2323" t="s">
        <v>4180</v>
      </c>
      <c r="I2323">
        <v>8600000</v>
      </c>
      <c r="J2323" t="s">
        <v>8789</v>
      </c>
      <c r="K2323">
        <v>8300000</v>
      </c>
      <c r="L2323">
        <v>8900000</v>
      </c>
      <c r="M2323">
        <v>5</v>
      </c>
      <c r="N2323" t="s">
        <v>4213</v>
      </c>
      <c r="O2323">
        <v>60.2</v>
      </c>
      <c r="P2323" t="s">
        <v>9627</v>
      </c>
    </row>
    <row r="2324" spans="1:16" x14ac:dyDescent="0.3">
      <c r="A2324" t="s">
        <v>9628</v>
      </c>
      <c r="B2324">
        <v>2022</v>
      </c>
      <c r="C2324" t="s">
        <v>36</v>
      </c>
      <c r="D2324" t="s">
        <v>4400</v>
      </c>
      <c r="E2324" t="s">
        <v>5780</v>
      </c>
      <c r="F2324" t="s">
        <v>94</v>
      </c>
      <c r="G2324">
        <v>96329</v>
      </c>
      <c r="H2324" t="s">
        <v>4173</v>
      </c>
      <c r="I2324">
        <v>7800000</v>
      </c>
      <c r="J2324" t="s">
        <v>8789</v>
      </c>
      <c r="K2324">
        <v>7510000</v>
      </c>
      <c r="L2324">
        <v>8100000</v>
      </c>
      <c r="M2324">
        <v>29</v>
      </c>
      <c r="N2324" t="s">
        <v>6921</v>
      </c>
      <c r="O2324">
        <v>65.099999999999994</v>
      </c>
      <c r="P2324" t="s">
        <v>9629</v>
      </c>
    </row>
    <row r="2325" spans="1:16" x14ac:dyDescent="0.3">
      <c r="A2325" t="s">
        <v>9630</v>
      </c>
      <c r="B2325">
        <v>2021</v>
      </c>
      <c r="C2325" t="s">
        <v>137</v>
      </c>
      <c r="D2325" t="s">
        <v>4194</v>
      </c>
      <c r="E2325" t="s">
        <v>8231</v>
      </c>
      <c r="F2325" t="s">
        <v>161</v>
      </c>
      <c r="G2325">
        <v>62000</v>
      </c>
      <c r="H2325" t="s">
        <v>4180</v>
      </c>
      <c r="I2325">
        <v>15700000</v>
      </c>
      <c r="J2325" t="s">
        <v>8789</v>
      </c>
      <c r="K2325">
        <v>14800000</v>
      </c>
      <c r="L2325">
        <v>16700000</v>
      </c>
      <c r="M2325">
        <v>11</v>
      </c>
      <c r="N2325" t="s">
        <v>4245</v>
      </c>
      <c r="O2325">
        <v>71.599999999999994</v>
      </c>
      <c r="P2325" t="s">
        <v>9631</v>
      </c>
    </row>
    <row r="2326" spans="1:16" x14ac:dyDescent="0.3">
      <c r="A2326" t="s">
        <v>9632</v>
      </c>
      <c r="B2326">
        <v>2024</v>
      </c>
      <c r="C2326" t="s">
        <v>137</v>
      </c>
      <c r="D2326" t="s">
        <v>4437</v>
      </c>
      <c r="E2326" t="s">
        <v>9633</v>
      </c>
      <c r="F2326" t="s">
        <v>173</v>
      </c>
      <c r="G2326">
        <v>28600</v>
      </c>
      <c r="H2326" t="s">
        <v>4180</v>
      </c>
      <c r="I2326">
        <v>12600000</v>
      </c>
      <c r="J2326" t="s">
        <v>8789</v>
      </c>
      <c r="K2326">
        <v>12200000</v>
      </c>
      <c r="L2326">
        <v>13000000</v>
      </c>
      <c r="M2326">
        <v>9</v>
      </c>
      <c r="N2326" t="s">
        <v>4552</v>
      </c>
      <c r="O2326">
        <v>82.9</v>
      </c>
      <c r="P2326" t="s">
        <v>9634</v>
      </c>
    </row>
    <row r="2327" spans="1:16" x14ac:dyDescent="0.3">
      <c r="A2327" t="s">
        <v>9635</v>
      </c>
      <c r="B2327">
        <v>2024</v>
      </c>
      <c r="C2327" t="s">
        <v>188</v>
      </c>
      <c r="D2327" t="s">
        <v>4594</v>
      </c>
      <c r="E2327" t="s">
        <v>5804</v>
      </c>
      <c r="F2327" t="s">
        <v>43</v>
      </c>
      <c r="G2327">
        <v>40000</v>
      </c>
      <c r="H2327" t="s">
        <v>4180</v>
      </c>
      <c r="I2327">
        <v>9100000</v>
      </c>
      <c r="J2327" t="s">
        <v>8789</v>
      </c>
      <c r="K2327">
        <v>8800000</v>
      </c>
      <c r="L2327">
        <v>9400000</v>
      </c>
      <c r="M2327">
        <v>5</v>
      </c>
      <c r="N2327" t="s">
        <v>4508</v>
      </c>
      <c r="O2327">
        <v>95</v>
      </c>
      <c r="P2327" t="s">
        <v>9636</v>
      </c>
    </row>
    <row r="2328" spans="1:16" x14ac:dyDescent="0.3">
      <c r="A2328" t="s">
        <v>4172</v>
      </c>
      <c r="B2328">
        <v>2026</v>
      </c>
      <c r="C2328" t="s">
        <v>194</v>
      </c>
      <c r="D2328">
        <v>700</v>
      </c>
      <c r="E2328" t="s">
        <v>7776</v>
      </c>
      <c r="F2328" t="s">
        <v>4172</v>
      </c>
      <c r="G2328">
        <v>2900</v>
      </c>
      <c r="H2328" t="s">
        <v>4173</v>
      </c>
      <c r="I2328">
        <v>13200000</v>
      </c>
      <c r="J2328" t="s">
        <v>8789</v>
      </c>
      <c r="K2328">
        <v>12700000</v>
      </c>
      <c r="L2328">
        <v>13600000</v>
      </c>
      <c r="M2328" t="s">
        <v>4175</v>
      </c>
      <c r="N2328" t="s">
        <v>4176</v>
      </c>
      <c r="O2328">
        <v>91.5</v>
      </c>
      <c r="P2328" t="s">
        <v>9637</v>
      </c>
    </row>
    <row r="2329" spans="1:16" x14ac:dyDescent="0.3">
      <c r="A2329" t="s">
        <v>9638</v>
      </c>
      <c r="B2329">
        <v>2023</v>
      </c>
      <c r="C2329" t="s">
        <v>24</v>
      </c>
      <c r="D2329" t="s">
        <v>4572</v>
      </c>
      <c r="E2329" t="s">
        <v>9425</v>
      </c>
      <c r="F2329" t="s">
        <v>173</v>
      </c>
      <c r="G2329">
        <v>64000</v>
      </c>
      <c r="H2329" t="s">
        <v>4180</v>
      </c>
      <c r="I2329">
        <v>26400000</v>
      </c>
      <c r="J2329" t="s">
        <v>8789</v>
      </c>
      <c r="K2329">
        <v>25500000</v>
      </c>
      <c r="L2329">
        <v>27400000</v>
      </c>
      <c r="M2329">
        <v>17</v>
      </c>
      <c r="N2329" t="s">
        <v>4257</v>
      </c>
      <c r="O2329">
        <v>67.2</v>
      </c>
      <c r="P2329" t="s">
        <v>9639</v>
      </c>
    </row>
    <row r="2330" spans="1:16" x14ac:dyDescent="0.3">
      <c r="A2330" t="s">
        <v>988</v>
      </c>
      <c r="B2330">
        <v>2024</v>
      </c>
      <c r="C2330" t="s">
        <v>24</v>
      </c>
      <c r="D2330" t="s">
        <v>4431</v>
      </c>
      <c r="E2330" t="s">
        <v>4432</v>
      </c>
      <c r="F2330" t="s">
        <v>43</v>
      </c>
      <c r="G2330">
        <v>34000</v>
      </c>
      <c r="H2330" t="s">
        <v>4180</v>
      </c>
      <c r="I2330">
        <v>29600000</v>
      </c>
      <c r="J2330" t="s">
        <v>8789</v>
      </c>
      <c r="K2330">
        <v>28500000</v>
      </c>
      <c r="L2330">
        <v>30700000</v>
      </c>
      <c r="M2330">
        <v>7</v>
      </c>
      <c r="N2330" t="s">
        <v>5645</v>
      </c>
      <c r="O2330">
        <v>75</v>
      </c>
      <c r="P2330" t="s">
        <v>9640</v>
      </c>
    </row>
    <row r="2331" spans="1:16" x14ac:dyDescent="0.3">
      <c r="A2331" t="s">
        <v>9641</v>
      </c>
      <c r="B2331">
        <v>2021</v>
      </c>
      <c r="C2331" t="s">
        <v>4091</v>
      </c>
      <c r="D2331" t="s">
        <v>7224</v>
      </c>
      <c r="E2331" t="s">
        <v>9642</v>
      </c>
      <c r="F2331" t="s">
        <v>43</v>
      </c>
      <c r="G2331">
        <v>23000</v>
      </c>
      <c r="H2331" t="s">
        <v>4180</v>
      </c>
      <c r="I2331">
        <v>10900000</v>
      </c>
      <c r="J2331" t="s">
        <v>8789</v>
      </c>
      <c r="K2331">
        <v>10600000</v>
      </c>
      <c r="L2331">
        <v>11300000</v>
      </c>
      <c r="M2331">
        <v>2</v>
      </c>
      <c r="N2331" t="s">
        <v>4176</v>
      </c>
      <c r="O2331">
        <v>80.3</v>
      </c>
      <c r="P2331" t="s">
        <v>9643</v>
      </c>
    </row>
    <row r="2332" spans="1:16" x14ac:dyDescent="0.3">
      <c r="A2332" t="s">
        <v>9644</v>
      </c>
      <c r="B2332">
        <v>2022</v>
      </c>
      <c r="C2332" t="s">
        <v>131</v>
      </c>
      <c r="D2332" t="s">
        <v>5682</v>
      </c>
      <c r="E2332" t="s">
        <v>5765</v>
      </c>
      <c r="F2332" t="s">
        <v>43</v>
      </c>
      <c r="G2332">
        <v>76689</v>
      </c>
      <c r="H2332" t="s">
        <v>4173</v>
      </c>
      <c r="I2332">
        <v>17100000</v>
      </c>
      <c r="J2332" t="s">
        <v>8789</v>
      </c>
      <c r="K2332">
        <v>16500000</v>
      </c>
      <c r="L2332">
        <v>17700000</v>
      </c>
      <c r="M2332" t="s">
        <v>4175</v>
      </c>
      <c r="N2332" t="s">
        <v>4290</v>
      </c>
      <c r="O2332">
        <v>71</v>
      </c>
      <c r="P2332" t="s">
        <v>9645</v>
      </c>
    </row>
    <row r="2333" spans="1:16" x14ac:dyDescent="0.3">
      <c r="A2333" t="s">
        <v>1634</v>
      </c>
      <c r="B2333">
        <v>2024</v>
      </c>
      <c r="C2333" t="s">
        <v>4184</v>
      </c>
      <c r="D2333" t="s">
        <v>4492</v>
      </c>
      <c r="E2333" t="s">
        <v>9646</v>
      </c>
      <c r="F2333" t="s">
        <v>143</v>
      </c>
      <c r="G2333">
        <v>35089</v>
      </c>
      <c r="H2333" t="s">
        <v>4180</v>
      </c>
      <c r="I2333">
        <v>13900000</v>
      </c>
      <c r="J2333" t="s">
        <v>8789</v>
      </c>
      <c r="K2333">
        <v>13400000</v>
      </c>
      <c r="L2333">
        <v>14500000</v>
      </c>
      <c r="M2333">
        <v>11</v>
      </c>
      <c r="N2333" t="s">
        <v>4192</v>
      </c>
      <c r="O2333">
        <v>82.3</v>
      </c>
      <c r="P2333" t="s">
        <v>9647</v>
      </c>
    </row>
    <row r="2334" spans="1:16" x14ac:dyDescent="0.3">
      <c r="A2334" t="s">
        <v>9648</v>
      </c>
      <c r="B2334">
        <v>2026</v>
      </c>
      <c r="C2334" t="s">
        <v>62</v>
      </c>
      <c r="D2334" t="s">
        <v>4390</v>
      </c>
      <c r="E2334" t="s">
        <v>4682</v>
      </c>
      <c r="F2334" t="s">
        <v>4172</v>
      </c>
      <c r="G2334">
        <v>8813</v>
      </c>
      <c r="H2334" t="s">
        <v>4173</v>
      </c>
      <c r="I2334">
        <v>24100000</v>
      </c>
      <c r="J2334" t="s">
        <v>8789</v>
      </c>
      <c r="K2334">
        <v>23300000</v>
      </c>
      <c r="L2334">
        <v>24900000</v>
      </c>
      <c r="M2334">
        <v>4</v>
      </c>
      <c r="N2334" t="s">
        <v>4275</v>
      </c>
      <c r="O2334">
        <v>95</v>
      </c>
      <c r="P2334" t="s">
        <v>9649</v>
      </c>
    </row>
    <row r="2335" spans="1:16" x14ac:dyDescent="0.3">
      <c r="A2335" t="s">
        <v>9650</v>
      </c>
      <c r="B2335">
        <v>2017</v>
      </c>
      <c r="C2335" t="s">
        <v>24</v>
      </c>
      <c r="D2335" t="s">
        <v>4658</v>
      </c>
      <c r="E2335" t="s">
        <v>9651</v>
      </c>
      <c r="F2335" t="s">
        <v>173</v>
      </c>
      <c r="G2335">
        <v>57000</v>
      </c>
      <c r="H2335" t="s">
        <v>4180</v>
      </c>
      <c r="I2335">
        <v>11100000</v>
      </c>
      <c r="J2335" t="s">
        <v>8789</v>
      </c>
      <c r="K2335">
        <v>10700000</v>
      </c>
      <c r="L2335">
        <v>11500000</v>
      </c>
      <c r="M2335">
        <v>5</v>
      </c>
      <c r="N2335" t="s">
        <v>4275</v>
      </c>
      <c r="O2335">
        <v>57.3</v>
      </c>
      <c r="P2335" t="s">
        <v>9652</v>
      </c>
    </row>
    <row r="2336" spans="1:16" x14ac:dyDescent="0.3">
      <c r="A2336" t="s">
        <v>9653</v>
      </c>
      <c r="B2336">
        <v>2023</v>
      </c>
      <c r="C2336" t="s">
        <v>62</v>
      </c>
      <c r="D2336" t="s">
        <v>4232</v>
      </c>
      <c r="E2336" t="s">
        <v>9654</v>
      </c>
      <c r="F2336" t="s">
        <v>43</v>
      </c>
      <c r="G2336">
        <v>26000</v>
      </c>
      <c r="H2336" t="s">
        <v>4173</v>
      </c>
      <c r="I2336">
        <v>9000000</v>
      </c>
      <c r="J2336" t="s">
        <v>8789</v>
      </c>
      <c r="K2336">
        <v>8700000</v>
      </c>
      <c r="L2336">
        <v>9400000</v>
      </c>
      <c r="M2336">
        <v>35</v>
      </c>
      <c r="N2336" t="s">
        <v>4245</v>
      </c>
      <c r="O2336">
        <v>64.3</v>
      </c>
      <c r="P2336" t="s">
        <v>9655</v>
      </c>
    </row>
    <row r="2337" spans="1:16" x14ac:dyDescent="0.3">
      <c r="A2337" t="s">
        <v>9656</v>
      </c>
      <c r="B2337">
        <v>2023</v>
      </c>
      <c r="C2337" t="s">
        <v>3991</v>
      </c>
      <c r="D2337" t="s">
        <v>5960</v>
      </c>
      <c r="E2337" t="s">
        <v>5809</v>
      </c>
      <c r="F2337" t="s">
        <v>43</v>
      </c>
      <c r="G2337">
        <v>30868</v>
      </c>
      <c r="H2337" t="s">
        <v>4180</v>
      </c>
      <c r="I2337">
        <v>7910000</v>
      </c>
      <c r="J2337" t="s">
        <v>8789</v>
      </c>
      <c r="K2337">
        <v>7630000</v>
      </c>
      <c r="L2337">
        <v>8200000</v>
      </c>
      <c r="M2337">
        <v>3</v>
      </c>
      <c r="N2337" t="s">
        <v>7678</v>
      </c>
      <c r="O2337">
        <v>70.099999999999994</v>
      </c>
      <c r="P2337" t="s">
        <v>9657</v>
      </c>
    </row>
    <row r="2338" spans="1:16" x14ac:dyDescent="0.3">
      <c r="A2338" t="s">
        <v>6613</v>
      </c>
      <c r="B2338">
        <v>2026</v>
      </c>
      <c r="C2338" t="s">
        <v>36</v>
      </c>
      <c r="D2338" t="s">
        <v>7848</v>
      </c>
      <c r="E2338" t="s">
        <v>7849</v>
      </c>
      <c r="F2338" t="s">
        <v>4172</v>
      </c>
      <c r="G2338">
        <v>3200</v>
      </c>
      <c r="H2338" t="s">
        <v>4180</v>
      </c>
      <c r="I2338">
        <v>15400000</v>
      </c>
      <c r="J2338" t="s">
        <v>8789</v>
      </c>
      <c r="K2338">
        <v>14900000</v>
      </c>
      <c r="L2338">
        <v>15900000</v>
      </c>
      <c r="M2338">
        <v>3</v>
      </c>
      <c r="N2338" t="s">
        <v>4508</v>
      </c>
      <c r="O2338">
        <v>85.6</v>
      </c>
      <c r="P2338" t="s">
        <v>9658</v>
      </c>
    </row>
    <row r="2339" spans="1:16" x14ac:dyDescent="0.3">
      <c r="A2339" t="s">
        <v>9659</v>
      </c>
      <c r="B2339">
        <v>2022</v>
      </c>
      <c r="C2339" t="s">
        <v>24</v>
      </c>
      <c r="D2339" t="s">
        <v>4431</v>
      </c>
      <c r="E2339" t="s">
        <v>6003</v>
      </c>
      <c r="F2339" t="s">
        <v>43</v>
      </c>
      <c r="G2339">
        <v>64350</v>
      </c>
      <c r="H2339" t="s">
        <v>4180</v>
      </c>
      <c r="I2339">
        <v>28900000</v>
      </c>
      <c r="J2339" t="s">
        <v>8789</v>
      </c>
      <c r="K2339">
        <v>27800000</v>
      </c>
      <c r="L2339">
        <v>30000000</v>
      </c>
      <c r="M2339">
        <v>16</v>
      </c>
      <c r="N2339" t="s">
        <v>4200</v>
      </c>
      <c r="O2339">
        <v>62.8</v>
      </c>
      <c r="P2339" t="s">
        <v>9660</v>
      </c>
    </row>
    <row r="2340" spans="1:16" x14ac:dyDescent="0.3">
      <c r="A2340" t="s">
        <v>9661</v>
      </c>
      <c r="B2340">
        <v>2024</v>
      </c>
      <c r="C2340" t="s">
        <v>201</v>
      </c>
      <c r="D2340" t="s">
        <v>4669</v>
      </c>
      <c r="E2340" t="s">
        <v>4740</v>
      </c>
      <c r="F2340" t="s">
        <v>143</v>
      </c>
      <c r="G2340">
        <v>86498</v>
      </c>
      <c r="H2340" t="s">
        <v>4180</v>
      </c>
      <c r="I2340">
        <v>13000000</v>
      </c>
      <c r="J2340" t="s">
        <v>8789</v>
      </c>
      <c r="K2340">
        <v>12500000</v>
      </c>
      <c r="L2340">
        <v>13500000</v>
      </c>
      <c r="M2340">
        <v>12</v>
      </c>
      <c r="N2340" t="s">
        <v>4187</v>
      </c>
      <c r="O2340">
        <v>76.5</v>
      </c>
      <c r="P2340" t="s">
        <v>9662</v>
      </c>
    </row>
    <row r="2341" spans="1:16" x14ac:dyDescent="0.3">
      <c r="A2341" t="s">
        <v>9663</v>
      </c>
      <c r="B2341">
        <v>2025</v>
      </c>
      <c r="C2341" t="s">
        <v>36</v>
      </c>
      <c r="D2341" t="s">
        <v>4400</v>
      </c>
      <c r="E2341" t="s">
        <v>7781</v>
      </c>
      <c r="F2341" t="s">
        <v>4172</v>
      </c>
      <c r="G2341">
        <v>16446</v>
      </c>
      <c r="H2341" t="s">
        <v>4180</v>
      </c>
      <c r="I2341">
        <v>8800000</v>
      </c>
      <c r="J2341" t="s">
        <v>8789</v>
      </c>
      <c r="K2341">
        <v>8500000</v>
      </c>
      <c r="L2341">
        <v>9100000</v>
      </c>
      <c r="M2341" t="s">
        <v>4175</v>
      </c>
      <c r="N2341" t="s">
        <v>4583</v>
      </c>
      <c r="O2341">
        <v>92.7</v>
      </c>
      <c r="P2341" t="s">
        <v>9664</v>
      </c>
    </row>
    <row r="2342" spans="1:16" x14ac:dyDescent="0.3">
      <c r="A2342" t="s">
        <v>9665</v>
      </c>
      <c r="B2342">
        <v>2026</v>
      </c>
      <c r="C2342" t="s">
        <v>163</v>
      </c>
      <c r="D2342">
        <v>7</v>
      </c>
      <c r="E2342" t="s">
        <v>5998</v>
      </c>
      <c r="F2342" t="s">
        <v>4172</v>
      </c>
      <c r="G2342">
        <v>630</v>
      </c>
      <c r="H2342" t="s">
        <v>4180</v>
      </c>
      <c r="I2342">
        <v>24100000</v>
      </c>
      <c r="J2342" t="s">
        <v>8789</v>
      </c>
      <c r="K2342">
        <v>23300000</v>
      </c>
      <c r="L2342">
        <v>25000000</v>
      </c>
      <c r="M2342">
        <v>5</v>
      </c>
      <c r="N2342" t="s">
        <v>4388</v>
      </c>
      <c r="O2342">
        <v>89.3</v>
      </c>
      <c r="P2342" t="s">
        <v>9666</v>
      </c>
    </row>
    <row r="2343" spans="1:16" x14ac:dyDescent="0.3">
      <c r="A2343" t="s">
        <v>9667</v>
      </c>
      <c r="B2343">
        <v>2026</v>
      </c>
      <c r="C2343" t="s">
        <v>50</v>
      </c>
      <c r="D2343" t="s">
        <v>5702</v>
      </c>
      <c r="E2343" t="s">
        <v>9668</v>
      </c>
      <c r="F2343" t="s">
        <v>4172</v>
      </c>
      <c r="G2343">
        <v>1800</v>
      </c>
      <c r="H2343" t="s">
        <v>4180</v>
      </c>
      <c r="I2343">
        <v>8500000</v>
      </c>
      <c r="J2343" t="s">
        <v>8789</v>
      </c>
      <c r="K2343">
        <v>8200000</v>
      </c>
      <c r="L2343">
        <v>8800000</v>
      </c>
      <c r="M2343" t="s">
        <v>4175</v>
      </c>
      <c r="N2343" t="s">
        <v>6073</v>
      </c>
      <c r="O2343">
        <v>85.1</v>
      </c>
      <c r="P2343" t="s">
        <v>9669</v>
      </c>
    </row>
    <row r="2344" spans="1:16" x14ac:dyDescent="0.3">
      <c r="A2344" t="s">
        <v>9670</v>
      </c>
      <c r="B2344">
        <v>2023</v>
      </c>
      <c r="C2344" t="s">
        <v>24</v>
      </c>
      <c r="D2344" t="s">
        <v>4919</v>
      </c>
      <c r="E2344" t="s">
        <v>9671</v>
      </c>
      <c r="F2344" t="s">
        <v>143</v>
      </c>
      <c r="G2344">
        <v>20000</v>
      </c>
      <c r="H2344" t="s">
        <v>4180</v>
      </c>
      <c r="I2344">
        <v>21700000</v>
      </c>
      <c r="J2344" t="s">
        <v>8789</v>
      </c>
      <c r="K2344">
        <v>20900000</v>
      </c>
      <c r="L2344">
        <v>22500000</v>
      </c>
      <c r="M2344">
        <v>7</v>
      </c>
      <c r="N2344" t="s">
        <v>4388</v>
      </c>
      <c r="O2344">
        <v>70.8</v>
      </c>
      <c r="P2344" t="s">
        <v>9672</v>
      </c>
    </row>
    <row r="2345" spans="1:16" x14ac:dyDescent="0.3">
      <c r="A2345" t="s">
        <v>1097</v>
      </c>
      <c r="B2345">
        <v>2021</v>
      </c>
      <c r="C2345" t="s">
        <v>36</v>
      </c>
      <c r="D2345" t="s">
        <v>4372</v>
      </c>
      <c r="E2345" t="s">
        <v>5099</v>
      </c>
      <c r="F2345" t="s">
        <v>143</v>
      </c>
      <c r="G2345">
        <v>52946</v>
      </c>
      <c r="H2345" t="s">
        <v>4180</v>
      </c>
      <c r="I2345">
        <v>11100000</v>
      </c>
      <c r="J2345" t="s">
        <v>8789</v>
      </c>
      <c r="K2345">
        <v>10700000</v>
      </c>
      <c r="L2345">
        <v>11500000</v>
      </c>
      <c r="M2345">
        <v>9</v>
      </c>
      <c r="N2345" t="s">
        <v>4439</v>
      </c>
      <c r="O2345">
        <v>74</v>
      </c>
      <c r="P2345" t="s">
        <v>9673</v>
      </c>
    </row>
    <row r="2346" spans="1:16" x14ac:dyDescent="0.3">
      <c r="A2346" t="s">
        <v>371</v>
      </c>
      <c r="B2346">
        <v>2024</v>
      </c>
      <c r="C2346" t="s">
        <v>137</v>
      </c>
      <c r="D2346" t="s">
        <v>4336</v>
      </c>
      <c r="E2346" t="s">
        <v>4826</v>
      </c>
      <c r="F2346" t="s">
        <v>43</v>
      </c>
      <c r="G2346">
        <v>11900</v>
      </c>
      <c r="H2346" t="s">
        <v>4180</v>
      </c>
      <c r="I2346">
        <v>20000000</v>
      </c>
      <c r="J2346" t="s">
        <v>8789</v>
      </c>
      <c r="K2346">
        <v>19200000</v>
      </c>
      <c r="L2346">
        <v>20800000</v>
      </c>
      <c r="M2346">
        <v>14</v>
      </c>
      <c r="N2346" t="s">
        <v>4260</v>
      </c>
      <c r="O2346">
        <v>76.3</v>
      </c>
      <c r="P2346" t="s">
        <v>9977</v>
      </c>
    </row>
    <row r="2347" spans="1:16" x14ac:dyDescent="0.3">
      <c r="A2347" t="s">
        <v>10154</v>
      </c>
      <c r="B2347">
        <v>2025</v>
      </c>
      <c r="C2347" t="s">
        <v>62</v>
      </c>
      <c r="D2347" t="s">
        <v>4390</v>
      </c>
      <c r="E2347" t="s">
        <v>4682</v>
      </c>
      <c r="F2347" t="s">
        <v>357</v>
      </c>
      <c r="G2347">
        <v>11000</v>
      </c>
      <c r="H2347" t="s">
        <v>4180</v>
      </c>
      <c r="I2347">
        <v>24300000</v>
      </c>
      <c r="J2347" t="s">
        <v>8789</v>
      </c>
      <c r="K2347">
        <v>23600000</v>
      </c>
      <c r="L2347">
        <v>25100000</v>
      </c>
      <c r="M2347">
        <v>9</v>
      </c>
      <c r="N2347" t="s">
        <v>4333</v>
      </c>
      <c r="O2347">
        <v>87.9</v>
      </c>
      <c r="P2347" t="s">
        <v>10155</v>
      </c>
    </row>
    <row r="2348" spans="1:16" x14ac:dyDescent="0.3">
      <c r="A2348" t="s">
        <v>4172</v>
      </c>
      <c r="B2348">
        <v>2026</v>
      </c>
      <c r="C2348" t="s">
        <v>166</v>
      </c>
      <c r="D2348" t="s">
        <v>9515</v>
      </c>
      <c r="E2348" t="s">
        <v>9516</v>
      </c>
      <c r="F2348" t="s">
        <v>4172</v>
      </c>
      <c r="G2348">
        <v>1710</v>
      </c>
      <c r="H2348" t="s">
        <v>4180</v>
      </c>
      <c r="I2348">
        <v>14700000</v>
      </c>
      <c r="J2348" t="s">
        <v>8789</v>
      </c>
      <c r="K2348">
        <v>14000000</v>
      </c>
      <c r="L2348">
        <v>15300000</v>
      </c>
      <c r="M2348">
        <v>2</v>
      </c>
      <c r="N2348" t="s">
        <v>4402</v>
      </c>
      <c r="O2348">
        <v>95</v>
      </c>
      <c r="P2348" t="s">
        <v>10161</v>
      </c>
    </row>
    <row r="2349" spans="1:16" x14ac:dyDescent="0.3">
      <c r="A2349" t="s">
        <v>214</v>
      </c>
      <c r="B2349">
        <v>2024</v>
      </c>
      <c r="C2349" t="s">
        <v>24</v>
      </c>
      <c r="D2349" t="s">
        <v>4405</v>
      </c>
      <c r="E2349" t="s">
        <v>4406</v>
      </c>
      <c r="F2349" t="s">
        <v>143</v>
      </c>
      <c r="G2349">
        <v>70000</v>
      </c>
      <c r="H2349" t="s">
        <v>4180</v>
      </c>
      <c r="I2349">
        <v>34300000</v>
      </c>
      <c r="J2349" t="s">
        <v>8819</v>
      </c>
      <c r="K2349">
        <v>33000000</v>
      </c>
      <c r="L2349">
        <v>35600000</v>
      </c>
      <c r="M2349">
        <v>27</v>
      </c>
      <c r="N2349" t="s">
        <v>5827</v>
      </c>
      <c r="O2349">
        <v>69.3</v>
      </c>
      <c r="P2349" t="s">
        <v>8820</v>
      </c>
    </row>
    <row r="2350" spans="1:16" x14ac:dyDescent="0.3">
      <c r="A2350" t="s">
        <v>908</v>
      </c>
      <c r="B2350">
        <v>2023</v>
      </c>
      <c r="C2350" t="s">
        <v>194</v>
      </c>
      <c r="D2350" t="s">
        <v>4323</v>
      </c>
      <c r="E2350" t="s">
        <v>4324</v>
      </c>
      <c r="F2350" t="s">
        <v>143</v>
      </c>
      <c r="G2350">
        <v>71000</v>
      </c>
      <c r="H2350" t="s">
        <v>4180</v>
      </c>
      <c r="I2350">
        <v>37600000</v>
      </c>
      <c r="J2350" t="s">
        <v>8819</v>
      </c>
      <c r="K2350">
        <v>35100000</v>
      </c>
      <c r="L2350">
        <v>40100000</v>
      </c>
      <c r="M2350">
        <v>7</v>
      </c>
      <c r="N2350" t="s">
        <v>5775</v>
      </c>
      <c r="O2350">
        <v>62</v>
      </c>
      <c r="P2350" t="s">
        <v>8821</v>
      </c>
    </row>
    <row r="2351" spans="1:16" x14ac:dyDescent="0.3">
      <c r="A2351" t="s">
        <v>5596</v>
      </c>
      <c r="B2351">
        <v>2017</v>
      </c>
      <c r="C2351" t="s">
        <v>24</v>
      </c>
      <c r="D2351" t="s">
        <v>5848</v>
      </c>
      <c r="E2351" t="s">
        <v>5166</v>
      </c>
      <c r="F2351" t="s">
        <v>94</v>
      </c>
      <c r="G2351">
        <v>89000</v>
      </c>
      <c r="H2351" t="s">
        <v>4180</v>
      </c>
      <c r="I2351">
        <v>14000000</v>
      </c>
      <c r="J2351" t="s">
        <v>8819</v>
      </c>
      <c r="K2351">
        <v>13400000</v>
      </c>
      <c r="L2351">
        <v>14500000</v>
      </c>
      <c r="M2351">
        <v>5</v>
      </c>
      <c r="N2351" t="s">
        <v>4248</v>
      </c>
      <c r="O2351">
        <v>68.2</v>
      </c>
      <c r="P2351" t="s">
        <v>9674</v>
      </c>
    </row>
    <row r="2352" spans="1:16" x14ac:dyDescent="0.3">
      <c r="A2352" t="s">
        <v>9675</v>
      </c>
      <c r="B2352">
        <v>2024</v>
      </c>
      <c r="C2352" t="s">
        <v>4184</v>
      </c>
      <c r="D2352" t="s">
        <v>4365</v>
      </c>
      <c r="E2352" t="s">
        <v>4708</v>
      </c>
      <c r="F2352" t="s">
        <v>161</v>
      </c>
      <c r="G2352">
        <v>29000</v>
      </c>
      <c r="H2352" t="s">
        <v>4173</v>
      </c>
      <c r="I2352">
        <v>9000000</v>
      </c>
      <c r="J2352" t="s">
        <v>8819</v>
      </c>
      <c r="K2352">
        <v>8700000</v>
      </c>
      <c r="L2352">
        <v>9300000</v>
      </c>
      <c r="M2352">
        <v>17</v>
      </c>
      <c r="N2352" t="s">
        <v>4552</v>
      </c>
      <c r="O2352">
        <v>91.9</v>
      </c>
      <c r="P2352" t="s">
        <v>9676</v>
      </c>
    </row>
    <row r="2353" spans="1:16" x14ac:dyDescent="0.3">
      <c r="A2353" t="s">
        <v>9677</v>
      </c>
      <c r="B2353">
        <v>2021</v>
      </c>
      <c r="C2353" t="s">
        <v>131</v>
      </c>
      <c r="D2353" t="s">
        <v>9678</v>
      </c>
      <c r="E2353" t="s">
        <v>9679</v>
      </c>
      <c r="F2353" t="s">
        <v>173</v>
      </c>
      <c r="G2353">
        <v>87500</v>
      </c>
      <c r="H2353" t="s">
        <v>4180</v>
      </c>
      <c r="I2353">
        <v>13500000</v>
      </c>
      <c r="J2353" t="s">
        <v>8819</v>
      </c>
      <c r="K2353">
        <v>13000000</v>
      </c>
      <c r="L2353">
        <v>14100000</v>
      </c>
      <c r="M2353">
        <v>4</v>
      </c>
      <c r="N2353" t="s">
        <v>4508</v>
      </c>
      <c r="O2353">
        <v>79.900000000000006</v>
      </c>
      <c r="P2353" t="s">
        <v>9680</v>
      </c>
    </row>
    <row r="2354" spans="1:16" x14ac:dyDescent="0.3">
      <c r="A2354" t="s">
        <v>9681</v>
      </c>
      <c r="B2354">
        <v>2024</v>
      </c>
      <c r="C2354" t="s">
        <v>194</v>
      </c>
      <c r="D2354" t="s">
        <v>4480</v>
      </c>
      <c r="E2354" t="s">
        <v>4481</v>
      </c>
      <c r="F2354" t="s">
        <v>161</v>
      </c>
      <c r="G2354">
        <v>68896</v>
      </c>
      <c r="H2354" t="s">
        <v>4180</v>
      </c>
      <c r="I2354">
        <v>27300000</v>
      </c>
      <c r="J2354" t="s">
        <v>8819</v>
      </c>
      <c r="K2354">
        <v>26300000</v>
      </c>
      <c r="L2354">
        <v>28300000</v>
      </c>
      <c r="M2354">
        <v>9</v>
      </c>
      <c r="N2354" t="s">
        <v>4252</v>
      </c>
      <c r="O2354">
        <v>74</v>
      </c>
      <c r="P2354" t="s">
        <v>9682</v>
      </c>
    </row>
    <row r="2355" spans="1:16" x14ac:dyDescent="0.3">
      <c r="A2355" t="s">
        <v>9683</v>
      </c>
      <c r="B2355">
        <v>2023</v>
      </c>
      <c r="C2355" t="s">
        <v>5179</v>
      </c>
      <c r="D2355" t="s">
        <v>5216</v>
      </c>
      <c r="E2355" t="s">
        <v>6066</v>
      </c>
      <c r="F2355" t="s">
        <v>94</v>
      </c>
      <c r="G2355">
        <v>60085</v>
      </c>
      <c r="H2355" t="s">
        <v>4173</v>
      </c>
      <c r="I2355">
        <v>8100000</v>
      </c>
      <c r="J2355" t="s">
        <v>8819</v>
      </c>
      <c r="K2355">
        <v>7810000</v>
      </c>
      <c r="L2355">
        <v>8400000</v>
      </c>
      <c r="M2355">
        <v>12</v>
      </c>
      <c r="N2355" t="s">
        <v>4649</v>
      </c>
      <c r="O2355">
        <v>73.7</v>
      </c>
      <c r="P2355" t="s">
        <v>9684</v>
      </c>
    </row>
    <row r="2356" spans="1:16" x14ac:dyDescent="0.3">
      <c r="A2356" t="s">
        <v>4172</v>
      </c>
      <c r="B2356">
        <v>2023</v>
      </c>
      <c r="C2356" t="s">
        <v>250</v>
      </c>
      <c r="D2356" t="s">
        <v>4967</v>
      </c>
      <c r="E2356" t="s">
        <v>4968</v>
      </c>
      <c r="F2356" t="s">
        <v>4172</v>
      </c>
      <c r="G2356">
        <v>67200</v>
      </c>
      <c r="H2356" t="s">
        <v>4180</v>
      </c>
      <c r="I2356">
        <v>24000000</v>
      </c>
      <c r="J2356" t="s">
        <v>8819</v>
      </c>
      <c r="K2356">
        <v>23100000</v>
      </c>
      <c r="L2356">
        <v>24800000</v>
      </c>
      <c r="M2356">
        <v>7</v>
      </c>
      <c r="N2356" t="s">
        <v>4192</v>
      </c>
      <c r="O2356">
        <v>81.900000000000006</v>
      </c>
      <c r="P2356" t="s">
        <v>9685</v>
      </c>
    </row>
    <row r="2357" spans="1:16" x14ac:dyDescent="0.3">
      <c r="A2357" t="s">
        <v>9686</v>
      </c>
      <c r="B2357">
        <v>2024</v>
      </c>
      <c r="C2357" t="s">
        <v>4184</v>
      </c>
      <c r="D2357" t="s">
        <v>4288</v>
      </c>
      <c r="E2357" t="s">
        <v>4289</v>
      </c>
      <c r="F2357" t="s">
        <v>43</v>
      </c>
      <c r="G2357">
        <v>51500</v>
      </c>
      <c r="H2357" t="s">
        <v>4180</v>
      </c>
      <c r="I2357">
        <v>17100000</v>
      </c>
      <c r="J2357" t="s">
        <v>8819</v>
      </c>
      <c r="K2357">
        <v>16500000</v>
      </c>
      <c r="L2357">
        <v>17700000</v>
      </c>
      <c r="M2357">
        <v>5</v>
      </c>
      <c r="N2357" t="s">
        <v>4382</v>
      </c>
      <c r="O2357">
        <v>80.3</v>
      </c>
      <c r="P2357" t="s">
        <v>9687</v>
      </c>
    </row>
    <row r="2358" spans="1:16" x14ac:dyDescent="0.3">
      <c r="A2358" t="s">
        <v>9688</v>
      </c>
      <c r="B2358">
        <v>2023</v>
      </c>
      <c r="C2358" t="s">
        <v>62</v>
      </c>
      <c r="D2358" t="s">
        <v>4446</v>
      </c>
      <c r="E2358" t="s">
        <v>4459</v>
      </c>
      <c r="F2358" t="s">
        <v>43</v>
      </c>
      <c r="G2358">
        <v>27000</v>
      </c>
      <c r="H2358" t="s">
        <v>4180</v>
      </c>
      <c r="I2358">
        <v>12200000</v>
      </c>
      <c r="J2358" t="s">
        <v>8819</v>
      </c>
      <c r="K2358">
        <v>11800000</v>
      </c>
      <c r="L2358">
        <v>12700000</v>
      </c>
      <c r="M2358">
        <v>20</v>
      </c>
      <c r="N2358" t="s">
        <v>4257</v>
      </c>
      <c r="O2358">
        <v>68.400000000000006</v>
      </c>
      <c r="P2358" t="s">
        <v>9689</v>
      </c>
    </row>
    <row r="2359" spans="1:16" x14ac:dyDescent="0.3">
      <c r="A2359" t="s">
        <v>8712</v>
      </c>
      <c r="B2359">
        <v>2026</v>
      </c>
      <c r="C2359" t="s">
        <v>191</v>
      </c>
      <c r="D2359" t="s">
        <v>9690</v>
      </c>
      <c r="E2359" t="s">
        <v>9691</v>
      </c>
      <c r="F2359" t="s">
        <v>4172</v>
      </c>
      <c r="G2359">
        <v>6207</v>
      </c>
      <c r="H2359" t="s">
        <v>4180</v>
      </c>
      <c r="I2359">
        <v>17400000</v>
      </c>
      <c r="J2359" t="s">
        <v>8819</v>
      </c>
      <c r="K2359">
        <v>16800000</v>
      </c>
      <c r="L2359">
        <v>18000000</v>
      </c>
      <c r="M2359" t="s">
        <v>4175</v>
      </c>
      <c r="N2359" t="s">
        <v>4552</v>
      </c>
      <c r="O2359">
        <v>94.1</v>
      </c>
      <c r="P2359" t="s">
        <v>9692</v>
      </c>
    </row>
    <row r="2360" spans="1:16" x14ac:dyDescent="0.3">
      <c r="A2360" t="s">
        <v>4172</v>
      </c>
      <c r="B2360">
        <v>2022</v>
      </c>
      <c r="C2360" t="s">
        <v>62</v>
      </c>
      <c r="D2360">
        <v>308</v>
      </c>
      <c r="E2360" t="s">
        <v>6924</v>
      </c>
      <c r="F2360" t="s">
        <v>4172</v>
      </c>
      <c r="G2360">
        <v>80316</v>
      </c>
      <c r="H2360" t="s">
        <v>4180</v>
      </c>
      <c r="I2360">
        <v>10800000</v>
      </c>
      <c r="J2360" t="s">
        <v>8819</v>
      </c>
      <c r="K2360">
        <v>10400000</v>
      </c>
      <c r="L2360">
        <v>11200000</v>
      </c>
      <c r="M2360" t="s">
        <v>4175</v>
      </c>
      <c r="N2360" t="s">
        <v>4290</v>
      </c>
      <c r="O2360">
        <v>70.599999999999994</v>
      </c>
      <c r="P2360" t="s">
        <v>9693</v>
      </c>
    </row>
    <row r="2361" spans="1:16" x14ac:dyDescent="0.3">
      <c r="A2361" t="s">
        <v>9694</v>
      </c>
      <c r="B2361">
        <v>2025</v>
      </c>
      <c r="C2361" t="s">
        <v>62</v>
      </c>
      <c r="D2361" t="s">
        <v>5712</v>
      </c>
      <c r="E2361" t="s">
        <v>6015</v>
      </c>
      <c r="F2361" t="s">
        <v>4172</v>
      </c>
      <c r="G2361">
        <v>17000</v>
      </c>
      <c r="H2361" t="s">
        <v>4180</v>
      </c>
      <c r="I2361">
        <v>15300000</v>
      </c>
      <c r="J2361" t="s">
        <v>8819</v>
      </c>
      <c r="K2361">
        <v>14700000</v>
      </c>
      <c r="L2361">
        <v>15900000</v>
      </c>
      <c r="M2361">
        <v>2</v>
      </c>
      <c r="N2361" t="s">
        <v>4583</v>
      </c>
      <c r="O2361">
        <v>71.900000000000006</v>
      </c>
      <c r="P2361" t="s">
        <v>9695</v>
      </c>
    </row>
    <row r="2362" spans="1:16" x14ac:dyDescent="0.3">
      <c r="A2362" t="s">
        <v>9696</v>
      </c>
      <c r="B2362">
        <v>2023</v>
      </c>
      <c r="C2362" t="s">
        <v>188</v>
      </c>
      <c r="D2362" t="s">
        <v>5890</v>
      </c>
      <c r="E2362" t="s">
        <v>8085</v>
      </c>
      <c r="F2362" t="s">
        <v>161</v>
      </c>
      <c r="G2362">
        <v>26000</v>
      </c>
      <c r="H2362" t="s">
        <v>4180</v>
      </c>
      <c r="I2362">
        <v>18700000</v>
      </c>
      <c r="J2362" t="s">
        <v>8819</v>
      </c>
      <c r="K2362">
        <v>18000000</v>
      </c>
      <c r="L2362">
        <v>19300000</v>
      </c>
      <c r="M2362">
        <v>24</v>
      </c>
      <c r="N2362" t="s">
        <v>4260</v>
      </c>
      <c r="O2362">
        <v>89.1</v>
      </c>
      <c r="P2362" t="s">
        <v>9697</v>
      </c>
    </row>
    <row r="2363" spans="1:16" x14ac:dyDescent="0.3">
      <c r="A2363" t="s">
        <v>9698</v>
      </c>
      <c r="B2363">
        <v>2022</v>
      </c>
      <c r="C2363" t="s">
        <v>24</v>
      </c>
      <c r="D2363" t="s">
        <v>4572</v>
      </c>
      <c r="E2363" t="s">
        <v>9425</v>
      </c>
      <c r="F2363" t="s">
        <v>143</v>
      </c>
      <c r="G2363">
        <v>50000</v>
      </c>
      <c r="H2363" t="s">
        <v>4180</v>
      </c>
      <c r="I2363">
        <v>25200000</v>
      </c>
      <c r="J2363" t="s">
        <v>8819</v>
      </c>
      <c r="K2363">
        <v>24400000</v>
      </c>
      <c r="L2363">
        <v>26100000</v>
      </c>
      <c r="M2363">
        <v>10</v>
      </c>
      <c r="N2363" t="s">
        <v>4272</v>
      </c>
      <c r="O2363">
        <v>64.400000000000006</v>
      </c>
      <c r="P2363" t="s">
        <v>9699</v>
      </c>
    </row>
    <row r="2364" spans="1:16" x14ac:dyDescent="0.3">
      <c r="A2364" t="s">
        <v>9700</v>
      </c>
      <c r="B2364">
        <v>2018</v>
      </c>
      <c r="C2364" t="s">
        <v>4184</v>
      </c>
      <c r="D2364" t="s">
        <v>4185</v>
      </c>
      <c r="E2364" t="s">
        <v>4792</v>
      </c>
      <c r="F2364" t="s">
        <v>94</v>
      </c>
      <c r="G2364">
        <v>45000</v>
      </c>
      <c r="H2364" t="s">
        <v>4180</v>
      </c>
      <c r="I2364">
        <v>6860000</v>
      </c>
      <c r="J2364" t="s">
        <v>8819</v>
      </c>
      <c r="K2364">
        <v>6620000</v>
      </c>
      <c r="L2364">
        <v>7100000</v>
      </c>
      <c r="M2364">
        <v>20</v>
      </c>
      <c r="N2364" t="s">
        <v>4192</v>
      </c>
      <c r="O2364">
        <v>95</v>
      </c>
      <c r="P2364" t="s">
        <v>9701</v>
      </c>
    </row>
    <row r="2365" spans="1:16" x14ac:dyDescent="0.3">
      <c r="A2365" t="s">
        <v>8710</v>
      </c>
      <c r="B2365">
        <v>2022</v>
      </c>
      <c r="C2365" t="s">
        <v>41</v>
      </c>
      <c r="D2365" t="s">
        <v>6026</v>
      </c>
      <c r="E2365" t="s">
        <v>4877</v>
      </c>
      <c r="F2365" t="s">
        <v>60</v>
      </c>
      <c r="G2365">
        <v>65534</v>
      </c>
      <c r="H2365" t="s">
        <v>4173</v>
      </c>
      <c r="I2365">
        <v>7820000</v>
      </c>
      <c r="J2365" t="s">
        <v>8819</v>
      </c>
      <c r="K2365">
        <v>7540000</v>
      </c>
      <c r="L2365">
        <v>8100000</v>
      </c>
      <c r="M2365">
        <v>10</v>
      </c>
      <c r="N2365" t="s">
        <v>4439</v>
      </c>
      <c r="O2365">
        <v>71.2</v>
      </c>
      <c r="P2365" t="s">
        <v>9702</v>
      </c>
    </row>
    <row r="2366" spans="1:16" x14ac:dyDescent="0.3">
      <c r="A2366" t="s">
        <v>9703</v>
      </c>
      <c r="B2366">
        <v>2018</v>
      </c>
      <c r="C2366" t="s">
        <v>166</v>
      </c>
      <c r="D2366" t="s">
        <v>8277</v>
      </c>
      <c r="E2366" t="s">
        <v>9704</v>
      </c>
      <c r="F2366" t="s">
        <v>60</v>
      </c>
      <c r="G2366">
        <v>80968</v>
      </c>
      <c r="H2366" t="s">
        <v>4180</v>
      </c>
      <c r="I2366">
        <v>19700000</v>
      </c>
      <c r="J2366" t="s">
        <v>8819</v>
      </c>
      <c r="K2366">
        <v>18300000</v>
      </c>
      <c r="L2366">
        <v>21100000</v>
      </c>
      <c r="M2366" t="s">
        <v>4175</v>
      </c>
      <c r="N2366" t="s">
        <v>4187</v>
      </c>
      <c r="O2366">
        <v>74.3</v>
      </c>
      <c r="P2366" t="s">
        <v>9705</v>
      </c>
    </row>
    <row r="2367" spans="1:16" x14ac:dyDescent="0.3">
      <c r="A2367" t="s">
        <v>9706</v>
      </c>
      <c r="B2367">
        <v>2024</v>
      </c>
      <c r="C2367" t="s">
        <v>24</v>
      </c>
      <c r="D2367" t="s">
        <v>4405</v>
      </c>
      <c r="E2367" t="s">
        <v>5791</v>
      </c>
      <c r="F2367" t="s">
        <v>60</v>
      </c>
      <c r="G2367">
        <v>45000</v>
      </c>
      <c r="H2367" t="s">
        <v>4180</v>
      </c>
      <c r="I2367">
        <v>30300000</v>
      </c>
      <c r="J2367" t="s">
        <v>8819</v>
      </c>
      <c r="K2367">
        <v>28800000</v>
      </c>
      <c r="L2367">
        <v>31700000</v>
      </c>
      <c r="M2367">
        <v>17</v>
      </c>
      <c r="N2367" t="s">
        <v>4252</v>
      </c>
      <c r="O2367">
        <v>69.8</v>
      </c>
      <c r="P2367" t="s">
        <v>9707</v>
      </c>
    </row>
    <row r="2368" spans="1:16" x14ac:dyDescent="0.3">
      <c r="A2368" t="s">
        <v>2779</v>
      </c>
      <c r="B2368">
        <v>2018</v>
      </c>
      <c r="C2368" t="s">
        <v>5327</v>
      </c>
      <c r="D2368" t="s">
        <v>5658</v>
      </c>
      <c r="E2368" t="s">
        <v>9708</v>
      </c>
      <c r="F2368" t="s">
        <v>94</v>
      </c>
      <c r="G2368">
        <v>82000</v>
      </c>
      <c r="H2368" t="s">
        <v>4173</v>
      </c>
      <c r="I2368">
        <v>6850000</v>
      </c>
      <c r="J2368" t="s">
        <v>8819</v>
      </c>
      <c r="K2368">
        <v>6600000</v>
      </c>
      <c r="L2368">
        <v>7110000</v>
      </c>
      <c r="M2368">
        <v>2</v>
      </c>
      <c r="N2368" t="s">
        <v>4213</v>
      </c>
      <c r="O2368">
        <v>76.900000000000006</v>
      </c>
      <c r="P2368" t="s">
        <v>9709</v>
      </c>
    </row>
    <row r="2369" spans="1:16" x14ac:dyDescent="0.3">
      <c r="A2369" t="s">
        <v>9710</v>
      </c>
      <c r="B2369">
        <v>2024</v>
      </c>
      <c r="C2369" t="s">
        <v>24</v>
      </c>
      <c r="D2369" t="s">
        <v>4405</v>
      </c>
      <c r="E2369" t="s">
        <v>4406</v>
      </c>
      <c r="F2369" t="s">
        <v>143</v>
      </c>
      <c r="G2369">
        <v>22000</v>
      </c>
      <c r="H2369" t="s">
        <v>4180</v>
      </c>
      <c r="I2369">
        <v>37000000</v>
      </c>
      <c r="J2369" t="s">
        <v>8819</v>
      </c>
      <c r="K2369">
        <v>35700000</v>
      </c>
      <c r="L2369">
        <v>38300000</v>
      </c>
      <c r="M2369">
        <v>27</v>
      </c>
      <c r="N2369" t="s">
        <v>5827</v>
      </c>
      <c r="O2369">
        <v>74.8</v>
      </c>
      <c r="P2369" t="s">
        <v>9711</v>
      </c>
    </row>
    <row r="2370" spans="1:16" x14ac:dyDescent="0.3">
      <c r="A2370" t="s">
        <v>9712</v>
      </c>
      <c r="B2370">
        <v>2023</v>
      </c>
      <c r="C2370" t="s">
        <v>4896</v>
      </c>
      <c r="D2370" t="s">
        <v>4897</v>
      </c>
      <c r="E2370" t="s">
        <v>9713</v>
      </c>
      <c r="F2370" t="s">
        <v>94</v>
      </c>
      <c r="G2370">
        <v>38000</v>
      </c>
      <c r="H2370" t="s">
        <v>4180</v>
      </c>
      <c r="I2370">
        <v>12100000</v>
      </c>
      <c r="J2370" t="s">
        <v>8819</v>
      </c>
      <c r="K2370">
        <v>11600000</v>
      </c>
      <c r="L2370">
        <v>12500000</v>
      </c>
      <c r="M2370" t="s">
        <v>4175</v>
      </c>
      <c r="N2370" t="s">
        <v>4425</v>
      </c>
      <c r="O2370">
        <v>63.7</v>
      </c>
      <c r="P2370" t="s">
        <v>9714</v>
      </c>
    </row>
    <row r="2371" spans="1:16" x14ac:dyDescent="0.3">
      <c r="A2371" t="s">
        <v>9715</v>
      </c>
      <c r="B2371">
        <v>2024</v>
      </c>
      <c r="C2371" t="s">
        <v>4184</v>
      </c>
      <c r="D2371" t="s">
        <v>4185</v>
      </c>
      <c r="E2371" t="s">
        <v>6103</v>
      </c>
      <c r="F2371" t="s">
        <v>43</v>
      </c>
      <c r="G2371">
        <v>10200</v>
      </c>
      <c r="H2371" t="s">
        <v>4180</v>
      </c>
      <c r="I2371">
        <v>10400000</v>
      </c>
      <c r="J2371" t="s">
        <v>8819</v>
      </c>
      <c r="K2371">
        <v>10000000</v>
      </c>
      <c r="L2371">
        <v>10800000</v>
      </c>
      <c r="M2371">
        <v>9</v>
      </c>
      <c r="N2371" t="s">
        <v>4508</v>
      </c>
      <c r="O2371">
        <v>95</v>
      </c>
      <c r="P2371" t="s">
        <v>9716</v>
      </c>
    </row>
    <row r="2372" spans="1:16" x14ac:dyDescent="0.3">
      <c r="A2372" t="s">
        <v>9717</v>
      </c>
      <c r="B2372">
        <v>2022</v>
      </c>
      <c r="C2372" t="s">
        <v>4641</v>
      </c>
      <c r="D2372" t="s">
        <v>5094</v>
      </c>
      <c r="E2372" t="s">
        <v>9718</v>
      </c>
      <c r="F2372" t="s">
        <v>43</v>
      </c>
      <c r="G2372">
        <v>62000</v>
      </c>
      <c r="H2372" t="s">
        <v>4180</v>
      </c>
      <c r="I2372">
        <v>10400000</v>
      </c>
      <c r="J2372" t="s">
        <v>8819</v>
      </c>
      <c r="K2372">
        <v>10000000</v>
      </c>
      <c r="L2372">
        <v>10700000</v>
      </c>
      <c r="M2372">
        <v>20</v>
      </c>
      <c r="N2372" t="s">
        <v>4508</v>
      </c>
      <c r="O2372">
        <v>86</v>
      </c>
      <c r="P2372" t="s">
        <v>9719</v>
      </c>
    </row>
    <row r="2373" spans="1:16" x14ac:dyDescent="0.3">
      <c r="A2373" t="s">
        <v>9720</v>
      </c>
      <c r="B2373">
        <v>2019</v>
      </c>
      <c r="C2373" t="s">
        <v>137</v>
      </c>
      <c r="D2373" t="s">
        <v>4622</v>
      </c>
      <c r="E2373" t="s">
        <v>9721</v>
      </c>
      <c r="F2373" t="s">
        <v>143</v>
      </c>
      <c r="G2373">
        <v>110000</v>
      </c>
      <c r="H2373" t="s">
        <v>4180</v>
      </c>
      <c r="I2373">
        <v>18100000</v>
      </c>
      <c r="J2373" t="s">
        <v>8819</v>
      </c>
      <c r="K2373">
        <v>17400000</v>
      </c>
      <c r="L2373">
        <v>18700000</v>
      </c>
      <c r="M2373">
        <v>19</v>
      </c>
      <c r="N2373" t="s">
        <v>4280</v>
      </c>
      <c r="O2373">
        <v>73.400000000000006</v>
      </c>
      <c r="P2373" t="s">
        <v>9722</v>
      </c>
    </row>
    <row r="2374" spans="1:16" x14ac:dyDescent="0.3">
      <c r="A2374" t="s">
        <v>4524</v>
      </c>
      <c r="B2374">
        <v>2023</v>
      </c>
      <c r="C2374" t="s">
        <v>4184</v>
      </c>
      <c r="D2374" t="s">
        <v>4303</v>
      </c>
      <c r="E2374" t="s">
        <v>4311</v>
      </c>
      <c r="F2374" t="s">
        <v>143</v>
      </c>
      <c r="G2374">
        <v>60200</v>
      </c>
      <c r="H2374" t="s">
        <v>4173</v>
      </c>
      <c r="I2374">
        <v>20700000</v>
      </c>
      <c r="J2374" t="s">
        <v>8819</v>
      </c>
      <c r="K2374">
        <v>20000000</v>
      </c>
      <c r="L2374">
        <v>21500000</v>
      </c>
      <c r="M2374">
        <v>11</v>
      </c>
      <c r="N2374" t="s">
        <v>4192</v>
      </c>
      <c r="O2374">
        <v>72.7</v>
      </c>
      <c r="P2374" t="s">
        <v>9723</v>
      </c>
    </row>
    <row r="2375" spans="1:16" x14ac:dyDescent="0.3">
      <c r="A2375" t="s">
        <v>9724</v>
      </c>
      <c r="B2375">
        <v>2019</v>
      </c>
      <c r="C2375" t="s">
        <v>191</v>
      </c>
      <c r="D2375" t="s">
        <v>9239</v>
      </c>
      <c r="E2375" t="s">
        <v>9725</v>
      </c>
      <c r="F2375" t="s">
        <v>60</v>
      </c>
      <c r="G2375">
        <v>158000</v>
      </c>
      <c r="H2375" t="s">
        <v>4173</v>
      </c>
      <c r="I2375">
        <v>13100000</v>
      </c>
      <c r="J2375" t="s">
        <v>8819</v>
      </c>
      <c r="K2375">
        <v>12600000</v>
      </c>
      <c r="L2375">
        <v>13600000</v>
      </c>
      <c r="M2375">
        <v>9</v>
      </c>
      <c r="N2375" t="s">
        <v>4627</v>
      </c>
      <c r="O2375">
        <v>76.5</v>
      </c>
      <c r="P2375" t="s">
        <v>9726</v>
      </c>
    </row>
    <row r="2376" spans="1:16" x14ac:dyDescent="0.3">
      <c r="A2376" t="s">
        <v>9727</v>
      </c>
      <c r="B2376">
        <v>2023</v>
      </c>
      <c r="C2376" t="s">
        <v>85</v>
      </c>
      <c r="D2376" t="s">
        <v>5772</v>
      </c>
      <c r="E2376" t="s">
        <v>9728</v>
      </c>
      <c r="F2376" t="s">
        <v>43</v>
      </c>
      <c r="G2376">
        <v>57591</v>
      </c>
      <c r="H2376" t="s">
        <v>4180</v>
      </c>
      <c r="I2376">
        <v>9500000</v>
      </c>
      <c r="J2376" t="s">
        <v>8819</v>
      </c>
      <c r="K2376">
        <v>9200000</v>
      </c>
      <c r="L2376">
        <v>9800000</v>
      </c>
      <c r="M2376">
        <v>16</v>
      </c>
      <c r="N2376" t="s">
        <v>4176</v>
      </c>
      <c r="O2376">
        <v>80.7</v>
      </c>
      <c r="P2376" t="s">
        <v>9729</v>
      </c>
    </row>
    <row r="2377" spans="1:16" x14ac:dyDescent="0.3">
      <c r="A2377" t="s">
        <v>5582</v>
      </c>
      <c r="B2377">
        <v>2022</v>
      </c>
      <c r="C2377" t="s">
        <v>24</v>
      </c>
      <c r="D2377" t="s">
        <v>4369</v>
      </c>
      <c r="E2377" t="s">
        <v>5718</v>
      </c>
      <c r="F2377" t="s">
        <v>43</v>
      </c>
      <c r="G2377">
        <v>62000</v>
      </c>
      <c r="H2377" t="s">
        <v>4180</v>
      </c>
      <c r="I2377">
        <v>35400000</v>
      </c>
      <c r="J2377" t="s">
        <v>8819</v>
      </c>
      <c r="K2377">
        <v>33900000</v>
      </c>
      <c r="L2377">
        <v>36800000</v>
      </c>
      <c r="M2377">
        <v>20</v>
      </c>
      <c r="N2377" t="s">
        <v>4588</v>
      </c>
      <c r="O2377">
        <v>70.7</v>
      </c>
      <c r="P2377" t="s">
        <v>9730</v>
      </c>
    </row>
    <row r="2378" spans="1:16" x14ac:dyDescent="0.3">
      <c r="A2378" t="s">
        <v>9731</v>
      </c>
      <c r="B2378">
        <v>2020</v>
      </c>
      <c r="C2378" t="s">
        <v>24</v>
      </c>
      <c r="D2378" t="s">
        <v>4830</v>
      </c>
      <c r="E2378" t="s">
        <v>8164</v>
      </c>
      <c r="F2378" t="s">
        <v>43</v>
      </c>
      <c r="G2378">
        <v>30000</v>
      </c>
      <c r="H2378" t="s">
        <v>4180</v>
      </c>
      <c r="I2378">
        <v>32600000</v>
      </c>
      <c r="J2378" t="s">
        <v>8819</v>
      </c>
      <c r="K2378">
        <v>31500000</v>
      </c>
      <c r="L2378">
        <v>33700000</v>
      </c>
      <c r="M2378">
        <v>10</v>
      </c>
      <c r="N2378" t="s">
        <v>4280</v>
      </c>
      <c r="O2378">
        <v>67.5</v>
      </c>
      <c r="P2378" t="s">
        <v>9732</v>
      </c>
    </row>
    <row r="2379" spans="1:16" x14ac:dyDescent="0.3">
      <c r="A2379" t="s">
        <v>9733</v>
      </c>
      <c r="B2379">
        <v>2025</v>
      </c>
      <c r="C2379" t="s">
        <v>36</v>
      </c>
      <c r="D2379" t="s">
        <v>4372</v>
      </c>
      <c r="E2379" t="s">
        <v>5099</v>
      </c>
      <c r="F2379" t="s">
        <v>4172</v>
      </c>
      <c r="G2379">
        <v>15000</v>
      </c>
      <c r="H2379" t="s">
        <v>4180</v>
      </c>
      <c r="I2379">
        <v>14000000</v>
      </c>
      <c r="J2379" t="s">
        <v>8819</v>
      </c>
      <c r="K2379">
        <v>13500000</v>
      </c>
      <c r="L2379">
        <v>14500000</v>
      </c>
      <c r="M2379">
        <v>10</v>
      </c>
      <c r="N2379" t="s">
        <v>4176</v>
      </c>
      <c r="O2379">
        <v>95</v>
      </c>
      <c r="P2379" t="s">
        <v>9734</v>
      </c>
    </row>
    <row r="2380" spans="1:16" x14ac:dyDescent="0.3">
      <c r="A2380" t="s">
        <v>5055</v>
      </c>
      <c r="B2380">
        <v>2021</v>
      </c>
      <c r="C2380" t="s">
        <v>92</v>
      </c>
      <c r="D2380" t="s">
        <v>5056</v>
      </c>
      <c r="E2380" t="s">
        <v>5057</v>
      </c>
      <c r="F2380" t="s">
        <v>173</v>
      </c>
      <c r="G2380">
        <v>55000</v>
      </c>
      <c r="H2380" t="s">
        <v>4180</v>
      </c>
      <c r="I2380">
        <v>8800000</v>
      </c>
      <c r="J2380" t="s">
        <v>8819</v>
      </c>
      <c r="K2380">
        <v>8500000</v>
      </c>
      <c r="L2380">
        <v>9100000</v>
      </c>
      <c r="M2380">
        <v>15</v>
      </c>
      <c r="N2380" t="s">
        <v>4649</v>
      </c>
      <c r="O2380">
        <v>73.099999999999994</v>
      </c>
      <c r="P2380" t="s">
        <v>9735</v>
      </c>
    </row>
    <row r="2381" spans="1:16" x14ac:dyDescent="0.3">
      <c r="A2381" t="s">
        <v>9736</v>
      </c>
      <c r="B2381">
        <v>2022</v>
      </c>
      <c r="C2381" t="s">
        <v>4530</v>
      </c>
      <c r="D2381" t="s">
        <v>9737</v>
      </c>
      <c r="E2381" t="s">
        <v>9738</v>
      </c>
      <c r="F2381" t="s">
        <v>43</v>
      </c>
      <c r="G2381">
        <v>56000</v>
      </c>
      <c r="H2381" t="s">
        <v>4173</v>
      </c>
      <c r="I2381">
        <v>6580000</v>
      </c>
      <c r="J2381" t="s">
        <v>8819</v>
      </c>
      <c r="K2381">
        <v>6350000</v>
      </c>
      <c r="L2381">
        <v>6810000</v>
      </c>
      <c r="M2381" t="s">
        <v>4175</v>
      </c>
      <c r="N2381" t="s">
        <v>4200</v>
      </c>
      <c r="O2381">
        <v>65.099999999999994</v>
      </c>
      <c r="P2381" t="s">
        <v>9739</v>
      </c>
    </row>
    <row r="2382" spans="1:16" x14ac:dyDescent="0.3">
      <c r="A2382" t="s">
        <v>9740</v>
      </c>
      <c r="B2382">
        <v>2023</v>
      </c>
      <c r="C2382" t="s">
        <v>85</v>
      </c>
      <c r="D2382" t="s">
        <v>4221</v>
      </c>
      <c r="E2382" t="s">
        <v>9741</v>
      </c>
      <c r="F2382" t="s">
        <v>43</v>
      </c>
      <c r="G2382">
        <v>78324</v>
      </c>
      <c r="H2382" t="s">
        <v>4173</v>
      </c>
      <c r="I2382">
        <v>31600000</v>
      </c>
      <c r="J2382" t="s">
        <v>8819</v>
      </c>
      <c r="K2382">
        <v>30500000</v>
      </c>
      <c r="L2382">
        <v>32800000</v>
      </c>
      <c r="M2382">
        <v>5</v>
      </c>
      <c r="N2382" t="s">
        <v>4347</v>
      </c>
      <c r="O2382">
        <v>62.3</v>
      </c>
      <c r="P2382" t="s">
        <v>9742</v>
      </c>
    </row>
    <row r="2383" spans="1:16" x14ac:dyDescent="0.3">
      <c r="A2383" t="s">
        <v>9743</v>
      </c>
      <c r="B2383">
        <v>2024</v>
      </c>
      <c r="C2383" t="s">
        <v>24</v>
      </c>
      <c r="D2383" t="s">
        <v>4854</v>
      </c>
      <c r="E2383" t="s">
        <v>4308</v>
      </c>
      <c r="F2383" t="s">
        <v>60</v>
      </c>
      <c r="G2383">
        <v>19000</v>
      </c>
      <c r="H2383" t="s">
        <v>4180</v>
      </c>
      <c r="I2383">
        <v>15300000</v>
      </c>
      <c r="J2383" t="s">
        <v>8819</v>
      </c>
      <c r="K2383">
        <v>14700000</v>
      </c>
      <c r="L2383">
        <v>15800000</v>
      </c>
      <c r="M2383">
        <v>21</v>
      </c>
      <c r="N2383" t="s">
        <v>4382</v>
      </c>
      <c r="O2383">
        <v>75.3</v>
      </c>
      <c r="P2383" t="s">
        <v>9744</v>
      </c>
    </row>
    <row r="2384" spans="1:16" x14ac:dyDescent="0.3">
      <c r="A2384" t="s">
        <v>9745</v>
      </c>
      <c r="B2384">
        <v>2024</v>
      </c>
      <c r="C2384" t="s">
        <v>4641</v>
      </c>
      <c r="D2384" t="s">
        <v>5133</v>
      </c>
      <c r="E2384" t="s">
        <v>4244</v>
      </c>
      <c r="F2384" t="s">
        <v>60</v>
      </c>
      <c r="G2384">
        <v>32500</v>
      </c>
      <c r="H2384" t="s">
        <v>4180</v>
      </c>
      <c r="I2384">
        <v>16800000</v>
      </c>
      <c r="J2384" t="s">
        <v>8819</v>
      </c>
      <c r="K2384">
        <v>16200000</v>
      </c>
      <c r="L2384">
        <v>17400000</v>
      </c>
      <c r="M2384">
        <v>2</v>
      </c>
      <c r="N2384" t="s">
        <v>4417</v>
      </c>
      <c r="O2384">
        <v>89.4</v>
      </c>
      <c r="P2384" t="s">
        <v>9746</v>
      </c>
    </row>
    <row r="2385" spans="1:16" x14ac:dyDescent="0.3">
      <c r="A2385" t="s">
        <v>6573</v>
      </c>
      <c r="B2385">
        <v>2025</v>
      </c>
      <c r="C2385" t="s">
        <v>166</v>
      </c>
      <c r="D2385" t="s">
        <v>8209</v>
      </c>
      <c r="E2385" t="s">
        <v>5748</v>
      </c>
      <c r="F2385" t="s">
        <v>4172</v>
      </c>
      <c r="G2385">
        <v>4950</v>
      </c>
      <c r="H2385" t="s">
        <v>4173</v>
      </c>
      <c r="I2385">
        <v>24700000</v>
      </c>
      <c r="J2385" t="s">
        <v>8819</v>
      </c>
      <c r="K2385">
        <v>23600000</v>
      </c>
      <c r="L2385">
        <v>25900000</v>
      </c>
      <c r="M2385">
        <v>2</v>
      </c>
      <c r="N2385" t="s">
        <v>4181</v>
      </c>
      <c r="O2385">
        <v>93.2</v>
      </c>
      <c r="P2385" t="s">
        <v>9747</v>
      </c>
    </row>
    <row r="2386" spans="1:16" x14ac:dyDescent="0.3">
      <c r="A2386" t="s">
        <v>9748</v>
      </c>
      <c r="B2386">
        <v>2020</v>
      </c>
      <c r="C2386" t="s">
        <v>24</v>
      </c>
      <c r="D2386" t="s">
        <v>4869</v>
      </c>
      <c r="E2386" t="s">
        <v>4659</v>
      </c>
      <c r="F2386" t="s">
        <v>143</v>
      </c>
      <c r="G2386">
        <v>75500</v>
      </c>
      <c r="H2386" t="s">
        <v>4180</v>
      </c>
      <c r="I2386">
        <v>16700000</v>
      </c>
      <c r="J2386" t="s">
        <v>8819</v>
      </c>
      <c r="K2386">
        <v>16100000</v>
      </c>
      <c r="L2386">
        <v>17300000</v>
      </c>
      <c r="M2386">
        <v>3</v>
      </c>
      <c r="N2386" t="s">
        <v>4200</v>
      </c>
      <c r="O2386">
        <v>66.3</v>
      </c>
      <c r="P2386" t="s">
        <v>9749</v>
      </c>
    </row>
    <row r="2387" spans="1:16" x14ac:dyDescent="0.3">
      <c r="A2387" t="s">
        <v>9750</v>
      </c>
      <c r="B2387">
        <v>2025</v>
      </c>
      <c r="C2387" t="s">
        <v>137</v>
      </c>
      <c r="D2387" t="s">
        <v>4202</v>
      </c>
      <c r="E2387" t="s">
        <v>5110</v>
      </c>
      <c r="F2387" t="s">
        <v>4172</v>
      </c>
      <c r="G2387">
        <v>12600</v>
      </c>
      <c r="H2387" t="s">
        <v>4173</v>
      </c>
      <c r="I2387">
        <v>22600000</v>
      </c>
      <c r="J2387" t="s">
        <v>8819</v>
      </c>
      <c r="K2387">
        <v>21800000</v>
      </c>
      <c r="L2387">
        <v>23300000</v>
      </c>
      <c r="M2387">
        <v>22</v>
      </c>
      <c r="N2387" t="s">
        <v>4236</v>
      </c>
      <c r="O2387">
        <v>84.4</v>
      </c>
      <c r="P2387" t="s">
        <v>9751</v>
      </c>
    </row>
    <row r="2388" spans="1:16" x14ac:dyDescent="0.3">
      <c r="A2388" t="s">
        <v>9752</v>
      </c>
      <c r="B2388">
        <v>2024</v>
      </c>
      <c r="C2388" t="s">
        <v>188</v>
      </c>
      <c r="D2388" t="s">
        <v>4594</v>
      </c>
      <c r="E2388" t="s">
        <v>4595</v>
      </c>
      <c r="F2388" t="s">
        <v>43</v>
      </c>
      <c r="G2388">
        <v>22251</v>
      </c>
      <c r="H2388" t="s">
        <v>4180</v>
      </c>
      <c r="I2388">
        <v>9700000</v>
      </c>
      <c r="J2388" t="s">
        <v>8819</v>
      </c>
      <c r="K2388">
        <v>9400000</v>
      </c>
      <c r="L2388">
        <v>10000000</v>
      </c>
      <c r="M2388">
        <v>7</v>
      </c>
      <c r="N2388" t="s">
        <v>4583</v>
      </c>
      <c r="O2388">
        <v>95</v>
      </c>
      <c r="P2388" t="s">
        <v>9753</v>
      </c>
    </row>
    <row r="2389" spans="1:16" x14ac:dyDescent="0.3">
      <c r="A2389" t="s">
        <v>9754</v>
      </c>
      <c r="B2389">
        <v>2019</v>
      </c>
      <c r="C2389" t="s">
        <v>137</v>
      </c>
      <c r="D2389" t="s">
        <v>5767</v>
      </c>
      <c r="E2389" t="s">
        <v>8063</v>
      </c>
      <c r="F2389" t="s">
        <v>161</v>
      </c>
      <c r="G2389">
        <v>81724</v>
      </c>
      <c r="H2389" t="s">
        <v>4180</v>
      </c>
      <c r="I2389">
        <v>11200000</v>
      </c>
      <c r="J2389" t="s">
        <v>8819</v>
      </c>
      <c r="K2389">
        <v>10800000</v>
      </c>
      <c r="L2389">
        <v>11600000</v>
      </c>
      <c r="M2389">
        <v>23</v>
      </c>
      <c r="N2389" t="s">
        <v>4439</v>
      </c>
      <c r="O2389">
        <v>93.4</v>
      </c>
      <c r="P2389" t="s">
        <v>9755</v>
      </c>
    </row>
    <row r="2390" spans="1:16" x14ac:dyDescent="0.3">
      <c r="A2390" t="s">
        <v>5407</v>
      </c>
      <c r="B2390">
        <v>2018</v>
      </c>
      <c r="C2390" t="s">
        <v>188</v>
      </c>
      <c r="D2390" t="s">
        <v>5101</v>
      </c>
      <c r="E2390" t="s">
        <v>6063</v>
      </c>
      <c r="F2390" t="s">
        <v>143</v>
      </c>
      <c r="G2390">
        <v>46500</v>
      </c>
      <c r="H2390" t="s">
        <v>4180</v>
      </c>
      <c r="I2390">
        <v>9300000</v>
      </c>
      <c r="J2390" t="s">
        <v>8819</v>
      </c>
      <c r="K2390">
        <v>8900000</v>
      </c>
      <c r="L2390">
        <v>9600000</v>
      </c>
      <c r="M2390" t="s">
        <v>4175</v>
      </c>
      <c r="N2390" t="s">
        <v>4245</v>
      </c>
      <c r="O2390">
        <v>78.099999999999994</v>
      </c>
      <c r="P2390" t="s">
        <v>9756</v>
      </c>
    </row>
    <row r="2391" spans="1:16" x14ac:dyDescent="0.3">
      <c r="A2391" t="s">
        <v>9757</v>
      </c>
      <c r="B2391">
        <v>2025</v>
      </c>
      <c r="C2391" t="s">
        <v>85</v>
      </c>
      <c r="D2391" t="s">
        <v>7994</v>
      </c>
      <c r="E2391" t="s">
        <v>6234</v>
      </c>
      <c r="F2391" t="s">
        <v>4172</v>
      </c>
      <c r="G2391">
        <v>3650</v>
      </c>
      <c r="H2391" t="s">
        <v>4180</v>
      </c>
      <c r="I2391">
        <v>22500000</v>
      </c>
      <c r="J2391" t="s">
        <v>8819</v>
      </c>
      <c r="K2391">
        <v>21700000</v>
      </c>
      <c r="L2391">
        <v>23200000</v>
      </c>
      <c r="M2391">
        <v>8</v>
      </c>
      <c r="N2391" t="s">
        <v>4382</v>
      </c>
      <c r="O2391">
        <v>83.1</v>
      </c>
      <c r="P2391" t="s">
        <v>9758</v>
      </c>
    </row>
    <row r="2392" spans="1:16" x14ac:dyDescent="0.3">
      <c r="A2392" t="s">
        <v>9759</v>
      </c>
      <c r="B2392">
        <v>2021</v>
      </c>
      <c r="C2392" t="s">
        <v>24</v>
      </c>
      <c r="D2392" t="s">
        <v>4190</v>
      </c>
      <c r="E2392" t="s">
        <v>4191</v>
      </c>
      <c r="F2392" t="s">
        <v>43</v>
      </c>
      <c r="G2392">
        <v>24058</v>
      </c>
      <c r="H2392" t="s">
        <v>4180</v>
      </c>
      <c r="I2392">
        <v>12200000</v>
      </c>
      <c r="J2392" t="s">
        <v>8819</v>
      </c>
      <c r="K2392">
        <v>11800000</v>
      </c>
      <c r="L2392">
        <v>12600000</v>
      </c>
      <c r="M2392">
        <v>20</v>
      </c>
      <c r="N2392" t="s">
        <v>4508</v>
      </c>
      <c r="O2392">
        <v>59.8</v>
      </c>
      <c r="P2392" t="s">
        <v>9760</v>
      </c>
    </row>
    <row r="2393" spans="1:16" x14ac:dyDescent="0.3">
      <c r="A2393" t="s">
        <v>9761</v>
      </c>
      <c r="B2393">
        <v>2023</v>
      </c>
      <c r="C2393" t="s">
        <v>137</v>
      </c>
      <c r="D2393" t="s">
        <v>4202</v>
      </c>
      <c r="E2393" t="s">
        <v>6918</v>
      </c>
      <c r="F2393" t="s">
        <v>43</v>
      </c>
      <c r="G2393">
        <v>74010</v>
      </c>
      <c r="H2393" t="s">
        <v>4180</v>
      </c>
      <c r="I2393">
        <v>19100000</v>
      </c>
      <c r="J2393" t="s">
        <v>8819</v>
      </c>
      <c r="K2393">
        <v>18400000</v>
      </c>
      <c r="L2393">
        <v>19700000</v>
      </c>
      <c r="M2393">
        <v>23</v>
      </c>
      <c r="N2393" t="s">
        <v>4272</v>
      </c>
      <c r="O2393">
        <v>88.1</v>
      </c>
      <c r="P2393" t="s">
        <v>9762</v>
      </c>
    </row>
    <row r="2394" spans="1:16" x14ac:dyDescent="0.3">
      <c r="A2394" t="s">
        <v>9761</v>
      </c>
      <c r="B2394">
        <v>2023</v>
      </c>
      <c r="C2394" t="s">
        <v>137</v>
      </c>
      <c r="D2394" t="s">
        <v>4202</v>
      </c>
      <c r="E2394" t="s">
        <v>4841</v>
      </c>
      <c r="F2394" t="s">
        <v>43</v>
      </c>
      <c r="G2394">
        <v>74010</v>
      </c>
      <c r="H2394" t="s">
        <v>4180</v>
      </c>
      <c r="I2394">
        <v>17000000</v>
      </c>
      <c r="J2394" t="s">
        <v>8819</v>
      </c>
      <c r="K2394">
        <v>16400000</v>
      </c>
      <c r="L2394">
        <v>17700000</v>
      </c>
      <c r="M2394">
        <v>23</v>
      </c>
      <c r="N2394" t="s">
        <v>4257</v>
      </c>
      <c r="O2394">
        <v>83.4</v>
      </c>
      <c r="P2394" t="s">
        <v>9763</v>
      </c>
    </row>
    <row r="2395" spans="1:16" x14ac:dyDescent="0.3">
      <c r="A2395" t="s">
        <v>9764</v>
      </c>
      <c r="B2395">
        <v>2024</v>
      </c>
      <c r="C2395" t="s">
        <v>230</v>
      </c>
      <c r="D2395" t="s">
        <v>4555</v>
      </c>
      <c r="E2395" t="s">
        <v>5806</v>
      </c>
      <c r="F2395" t="s">
        <v>43</v>
      </c>
      <c r="G2395">
        <v>40700</v>
      </c>
      <c r="H2395" t="s">
        <v>4173</v>
      </c>
      <c r="I2395">
        <v>13700000</v>
      </c>
      <c r="J2395" t="s">
        <v>8819</v>
      </c>
      <c r="K2395">
        <v>13200000</v>
      </c>
      <c r="L2395">
        <v>14200000</v>
      </c>
      <c r="M2395">
        <v>62</v>
      </c>
      <c r="N2395" t="s">
        <v>4417</v>
      </c>
      <c r="O2395">
        <v>67.5</v>
      </c>
      <c r="P2395" t="s">
        <v>9765</v>
      </c>
    </row>
    <row r="2396" spans="1:16" x14ac:dyDescent="0.3">
      <c r="A2396" t="s">
        <v>9766</v>
      </c>
      <c r="B2396">
        <v>2024</v>
      </c>
      <c r="C2396" t="s">
        <v>4184</v>
      </c>
      <c r="D2396" t="s">
        <v>4288</v>
      </c>
      <c r="E2396" t="s">
        <v>7211</v>
      </c>
      <c r="F2396" t="s">
        <v>161</v>
      </c>
      <c r="G2396">
        <v>33200</v>
      </c>
      <c r="H2396" t="s">
        <v>4173</v>
      </c>
      <c r="I2396">
        <v>16500000</v>
      </c>
      <c r="J2396" t="s">
        <v>8819</v>
      </c>
      <c r="K2396">
        <v>15900000</v>
      </c>
      <c r="L2396">
        <v>17000000</v>
      </c>
      <c r="M2396">
        <v>10</v>
      </c>
      <c r="N2396" t="s">
        <v>4439</v>
      </c>
      <c r="O2396">
        <v>85.5</v>
      </c>
      <c r="P2396" t="s">
        <v>9767</v>
      </c>
    </row>
    <row r="2397" spans="1:16" x14ac:dyDescent="0.3">
      <c r="A2397" t="s">
        <v>9768</v>
      </c>
      <c r="B2397">
        <v>2025</v>
      </c>
      <c r="C2397" t="s">
        <v>201</v>
      </c>
      <c r="D2397" t="s">
        <v>4669</v>
      </c>
      <c r="E2397" t="s">
        <v>4670</v>
      </c>
      <c r="F2397" t="s">
        <v>4172</v>
      </c>
      <c r="G2397">
        <v>29000</v>
      </c>
      <c r="H2397" t="s">
        <v>4180</v>
      </c>
      <c r="I2397">
        <v>12100000</v>
      </c>
      <c r="J2397" t="s">
        <v>8819</v>
      </c>
      <c r="K2397">
        <v>11700000</v>
      </c>
      <c r="L2397">
        <v>12500000</v>
      </c>
      <c r="M2397">
        <v>13</v>
      </c>
      <c r="N2397" t="s">
        <v>4649</v>
      </c>
      <c r="O2397">
        <v>86.5</v>
      </c>
      <c r="P2397" t="s">
        <v>9769</v>
      </c>
    </row>
    <row r="2398" spans="1:16" x14ac:dyDescent="0.3">
      <c r="A2398" t="s">
        <v>9770</v>
      </c>
      <c r="B2398">
        <v>2021</v>
      </c>
      <c r="C2398" t="s">
        <v>36</v>
      </c>
      <c r="D2398" t="s">
        <v>5636</v>
      </c>
      <c r="E2398" t="s">
        <v>5637</v>
      </c>
      <c r="F2398" t="s">
        <v>43</v>
      </c>
      <c r="G2398">
        <v>91000</v>
      </c>
      <c r="H2398" t="s">
        <v>4180</v>
      </c>
      <c r="I2398">
        <v>7550000</v>
      </c>
      <c r="J2398" t="s">
        <v>8819</v>
      </c>
      <c r="K2398">
        <v>7260000</v>
      </c>
      <c r="L2398">
        <v>7830000</v>
      </c>
      <c r="M2398">
        <v>21</v>
      </c>
      <c r="N2398" t="s">
        <v>4649</v>
      </c>
      <c r="O2398">
        <v>72</v>
      </c>
      <c r="P2398" t="s">
        <v>9771</v>
      </c>
    </row>
    <row r="2399" spans="1:16" x14ac:dyDescent="0.3">
      <c r="A2399" t="s">
        <v>9772</v>
      </c>
      <c r="B2399">
        <v>2025</v>
      </c>
      <c r="C2399" t="s">
        <v>166</v>
      </c>
      <c r="D2399" t="s">
        <v>8209</v>
      </c>
      <c r="E2399" t="s">
        <v>5748</v>
      </c>
      <c r="F2399" t="s">
        <v>4172</v>
      </c>
      <c r="G2399">
        <v>19000</v>
      </c>
      <c r="H2399" t="s">
        <v>4180</v>
      </c>
      <c r="I2399">
        <v>24100000</v>
      </c>
      <c r="J2399" t="s">
        <v>8819</v>
      </c>
      <c r="K2399">
        <v>23000000</v>
      </c>
      <c r="L2399">
        <v>25200000</v>
      </c>
      <c r="M2399">
        <v>2</v>
      </c>
      <c r="N2399" t="s">
        <v>4181</v>
      </c>
      <c r="O2399">
        <v>91</v>
      </c>
      <c r="P2399" t="s">
        <v>9773</v>
      </c>
    </row>
    <row r="2400" spans="1:16" x14ac:dyDescent="0.3">
      <c r="A2400" t="s">
        <v>9774</v>
      </c>
      <c r="B2400">
        <v>2023</v>
      </c>
      <c r="C2400" t="s">
        <v>62</v>
      </c>
      <c r="D2400" t="s">
        <v>4207</v>
      </c>
      <c r="E2400" t="s">
        <v>4387</v>
      </c>
      <c r="F2400" t="s">
        <v>143</v>
      </c>
      <c r="G2400">
        <v>50200</v>
      </c>
      <c r="H2400" t="s">
        <v>4180</v>
      </c>
      <c r="I2400">
        <v>16900000</v>
      </c>
      <c r="J2400" t="s">
        <v>8819</v>
      </c>
      <c r="K2400">
        <v>16300000</v>
      </c>
      <c r="L2400">
        <v>17500000</v>
      </c>
      <c r="M2400">
        <v>16</v>
      </c>
      <c r="N2400" t="s">
        <v>4213</v>
      </c>
      <c r="O2400">
        <v>66.599999999999994</v>
      </c>
      <c r="P2400" t="s">
        <v>9775</v>
      </c>
    </row>
    <row r="2401" spans="1:16" x14ac:dyDescent="0.3">
      <c r="A2401" t="s">
        <v>9776</v>
      </c>
      <c r="B2401">
        <v>2024</v>
      </c>
      <c r="C2401" t="s">
        <v>50</v>
      </c>
      <c r="D2401" t="s">
        <v>6027</v>
      </c>
      <c r="E2401" t="s">
        <v>9777</v>
      </c>
      <c r="F2401" t="s">
        <v>94</v>
      </c>
      <c r="G2401">
        <v>18548</v>
      </c>
      <c r="H2401" t="s">
        <v>4180</v>
      </c>
      <c r="I2401">
        <v>16300000</v>
      </c>
      <c r="J2401" t="s">
        <v>8819</v>
      </c>
      <c r="K2401">
        <v>15300000</v>
      </c>
      <c r="L2401">
        <v>17300000</v>
      </c>
      <c r="M2401">
        <v>2</v>
      </c>
      <c r="N2401" t="s">
        <v>4627</v>
      </c>
      <c r="O2401">
        <v>80.599999999999994</v>
      </c>
      <c r="P2401" t="s">
        <v>9778</v>
      </c>
    </row>
    <row r="2402" spans="1:16" x14ac:dyDescent="0.3">
      <c r="A2402" t="s">
        <v>9779</v>
      </c>
      <c r="B2402">
        <v>2020</v>
      </c>
      <c r="C2402" t="s">
        <v>62</v>
      </c>
      <c r="D2402">
        <v>3008</v>
      </c>
      <c r="E2402" t="s">
        <v>9780</v>
      </c>
      <c r="F2402" t="s">
        <v>43</v>
      </c>
      <c r="G2402">
        <v>84600</v>
      </c>
      <c r="H2402" t="s">
        <v>4180</v>
      </c>
      <c r="I2402">
        <v>12800000</v>
      </c>
      <c r="J2402" t="s">
        <v>8819</v>
      </c>
      <c r="K2402">
        <v>12200000</v>
      </c>
      <c r="L2402">
        <v>13500000</v>
      </c>
      <c r="M2402">
        <v>13</v>
      </c>
      <c r="N2402" t="s">
        <v>4245</v>
      </c>
      <c r="O2402">
        <v>60.7</v>
      </c>
      <c r="P2402" t="s">
        <v>9781</v>
      </c>
    </row>
    <row r="2403" spans="1:16" x14ac:dyDescent="0.3">
      <c r="A2403" t="s">
        <v>9782</v>
      </c>
      <c r="B2403">
        <v>2019</v>
      </c>
      <c r="C2403" t="s">
        <v>4184</v>
      </c>
      <c r="D2403" t="s">
        <v>4377</v>
      </c>
      <c r="E2403" t="s">
        <v>9783</v>
      </c>
      <c r="F2403" t="s">
        <v>173</v>
      </c>
      <c r="G2403">
        <v>75800</v>
      </c>
      <c r="H2403" t="s">
        <v>4180</v>
      </c>
      <c r="I2403">
        <v>17300000</v>
      </c>
      <c r="J2403" t="s">
        <v>8819</v>
      </c>
      <c r="K2403">
        <v>16000000</v>
      </c>
      <c r="L2403">
        <v>18700000</v>
      </c>
      <c r="M2403">
        <v>4</v>
      </c>
      <c r="N2403" t="s">
        <v>4263</v>
      </c>
      <c r="O2403">
        <v>75.3</v>
      </c>
      <c r="P2403" t="s">
        <v>9784</v>
      </c>
    </row>
    <row r="2404" spans="1:16" x14ac:dyDescent="0.3">
      <c r="A2404" t="s">
        <v>9785</v>
      </c>
      <c r="B2404">
        <v>2024</v>
      </c>
      <c r="C2404" t="s">
        <v>24</v>
      </c>
      <c r="D2404" t="s">
        <v>8391</v>
      </c>
      <c r="E2404" t="s">
        <v>9786</v>
      </c>
      <c r="F2404" t="s">
        <v>161</v>
      </c>
      <c r="G2404">
        <v>31490</v>
      </c>
      <c r="H2404" t="s">
        <v>4180</v>
      </c>
      <c r="I2404">
        <v>25500000</v>
      </c>
      <c r="J2404" t="s">
        <v>8819</v>
      </c>
      <c r="K2404">
        <v>23500000</v>
      </c>
      <c r="L2404">
        <v>27500000</v>
      </c>
      <c r="M2404">
        <v>3</v>
      </c>
      <c r="N2404" t="s">
        <v>4388</v>
      </c>
      <c r="O2404">
        <v>75.5</v>
      </c>
      <c r="P2404" t="s">
        <v>9787</v>
      </c>
    </row>
    <row r="2405" spans="1:16" x14ac:dyDescent="0.3">
      <c r="A2405" t="s">
        <v>9788</v>
      </c>
      <c r="B2405">
        <v>2022</v>
      </c>
      <c r="C2405" t="s">
        <v>24</v>
      </c>
      <c r="D2405" t="s">
        <v>4572</v>
      </c>
      <c r="E2405" t="s">
        <v>9425</v>
      </c>
      <c r="F2405" t="s">
        <v>143</v>
      </c>
      <c r="G2405">
        <v>54000</v>
      </c>
      <c r="H2405" t="s">
        <v>4180</v>
      </c>
      <c r="I2405">
        <v>25100000</v>
      </c>
      <c r="J2405" t="s">
        <v>8819</v>
      </c>
      <c r="K2405">
        <v>24300000</v>
      </c>
      <c r="L2405">
        <v>26000000</v>
      </c>
      <c r="M2405">
        <v>10</v>
      </c>
      <c r="N2405" t="s">
        <v>4272</v>
      </c>
      <c r="O2405">
        <v>64.099999999999994</v>
      </c>
      <c r="P2405" t="s">
        <v>9789</v>
      </c>
    </row>
    <row r="2406" spans="1:16" x14ac:dyDescent="0.3">
      <c r="A2406" t="s">
        <v>9790</v>
      </c>
      <c r="B2406">
        <v>2022</v>
      </c>
      <c r="C2406" t="s">
        <v>137</v>
      </c>
      <c r="D2406" t="s">
        <v>4194</v>
      </c>
      <c r="E2406" t="s">
        <v>8231</v>
      </c>
      <c r="F2406" t="s">
        <v>161</v>
      </c>
      <c r="G2406">
        <v>24600</v>
      </c>
      <c r="H2406" t="s">
        <v>4180</v>
      </c>
      <c r="I2406">
        <v>16500000</v>
      </c>
      <c r="J2406" t="s">
        <v>8819</v>
      </c>
      <c r="K2406">
        <v>16000000</v>
      </c>
      <c r="L2406">
        <v>17100000</v>
      </c>
      <c r="M2406">
        <v>4</v>
      </c>
      <c r="N2406" t="s">
        <v>4263</v>
      </c>
      <c r="O2406">
        <v>63.6</v>
      </c>
      <c r="P2406" t="s">
        <v>9791</v>
      </c>
    </row>
    <row r="2407" spans="1:16" x14ac:dyDescent="0.3">
      <c r="A2407" t="s">
        <v>9792</v>
      </c>
      <c r="B2407">
        <v>2024</v>
      </c>
      <c r="C2407" t="s">
        <v>24</v>
      </c>
      <c r="D2407" t="s">
        <v>8391</v>
      </c>
      <c r="E2407" t="s">
        <v>8392</v>
      </c>
      <c r="F2407" t="s">
        <v>173</v>
      </c>
      <c r="G2407">
        <v>14400</v>
      </c>
      <c r="H2407" t="s">
        <v>4180</v>
      </c>
      <c r="I2407">
        <v>22100000</v>
      </c>
      <c r="J2407" t="s">
        <v>8819</v>
      </c>
      <c r="K2407">
        <v>21300000</v>
      </c>
      <c r="L2407">
        <v>22900000</v>
      </c>
      <c r="M2407">
        <v>13</v>
      </c>
      <c r="N2407" t="s">
        <v>4248</v>
      </c>
      <c r="O2407">
        <v>83.8</v>
      </c>
      <c r="P2407" t="s">
        <v>9793</v>
      </c>
    </row>
    <row r="2408" spans="1:16" x14ac:dyDescent="0.3">
      <c r="A2408" t="s">
        <v>9794</v>
      </c>
      <c r="B2408">
        <v>2024</v>
      </c>
      <c r="C2408" t="s">
        <v>24</v>
      </c>
      <c r="D2408" t="s">
        <v>4405</v>
      </c>
      <c r="E2408" t="s">
        <v>8923</v>
      </c>
      <c r="F2408" t="s">
        <v>43</v>
      </c>
      <c r="G2408">
        <v>26900</v>
      </c>
      <c r="H2408" t="s">
        <v>4180</v>
      </c>
      <c r="I2408">
        <v>29100000</v>
      </c>
      <c r="J2408" t="s">
        <v>8819</v>
      </c>
      <c r="K2408">
        <v>28100000</v>
      </c>
      <c r="L2408">
        <v>30100000</v>
      </c>
      <c r="M2408">
        <v>13</v>
      </c>
      <c r="N2408" t="s">
        <v>4236</v>
      </c>
      <c r="O2408">
        <v>75.8</v>
      </c>
      <c r="P2408" t="s">
        <v>9795</v>
      </c>
    </row>
    <row r="2409" spans="1:16" x14ac:dyDescent="0.3">
      <c r="A2409" t="s">
        <v>9796</v>
      </c>
      <c r="B2409">
        <v>2019</v>
      </c>
      <c r="C2409" t="s">
        <v>131</v>
      </c>
      <c r="D2409" t="s">
        <v>5682</v>
      </c>
      <c r="E2409" t="s">
        <v>5765</v>
      </c>
      <c r="F2409" t="s">
        <v>43</v>
      </c>
      <c r="G2409">
        <v>75467</v>
      </c>
      <c r="H2409" t="s">
        <v>4173</v>
      </c>
      <c r="I2409">
        <v>16100000</v>
      </c>
      <c r="J2409" t="s">
        <v>8819</v>
      </c>
      <c r="K2409">
        <v>15500000</v>
      </c>
      <c r="L2409">
        <v>16700000</v>
      </c>
      <c r="M2409">
        <v>3</v>
      </c>
      <c r="N2409" t="s">
        <v>4219</v>
      </c>
      <c r="O2409">
        <v>90</v>
      </c>
      <c r="P2409" t="s">
        <v>9797</v>
      </c>
    </row>
    <row r="2410" spans="1:16" x14ac:dyDescent="0.3">
      <c r="A2410" t="s">
        <v>9798</v>
      </c>
      <c r="B2410">
        <v>2023</v>
      </c>
      <c r="C2410" t="s">
        <v>24</v>
      </c>
      <c r="D2410" t="s">
        <v>4572</v>
      </c>
      <c r="E2410" t="s">
        <v>9425</v>
      </c>
      <c r="F2410" t="s">
        <v>143</v>
      </c>
      <c r="G2410">
        <v>101000</v>
      </c>
      <c r="H2410" t="s">
        <v>4180</v>
      </c>
      <c r="I2410">
        <v>25300000</v>
      </c>
      <c r="J2410" t="s">
        <v>8819</v>
      </c>
      <c r="K2410">
        <v>24400000</v>
      </c>
      <c r="L2410">
        <v>26300000</v>
      </c>
      <c r="M2410">
        <v>15</v>
      </c>
      <c r="N2410" t="s">
        <v>4388</v>
      </c>
      <c r="O2410">
        <v>64.400000000000006</v>
      </c>
      <c r="P2410" t="s">
        <v>9799</v>
      </c>
    </row>
    <row r="2411" spans="1:16" x14ac:dyDescent="0.3">
      <c r="A2411" t="s">
        <v>9800</v>
      </c>
      <c r="B2411">
        <v>2022</v>
      </c>
      <c r="C2411" t="s">
        <v>4184</v>
      </c>
      <c r="D2411" t="s">
        <v>4185</v>
      </c>
      <c r="E2411" t="s">
        <v>4551</v>
      </c>
      <c r="F2411" t="s">
        <v>143</v>
      </c>
      <c r="G2411">
        <v>38900</v>
      </c>
      <c r="H2411" t="s">
        <v>4180</v>
      </c>
      <c r="I2411">
        <v>8700000</v>
      </c>
      <c r="J2411" t="s">
        <v>8819</v>
      </c>
      <c r="K2411">
        <v>8400000</v>
      </c>
      <c r="L2411">
        <v>9000000</v>
      </c>
      <c r="M2411">
        <v>11</v>
      </c>
      <c r="N2411" t="s">
        <v>4439</v>
      </c>
      <c r="O2411">
        <v>87.1</v>
      </c>
      <c r="P2411" t="s">
        <v>9801</v>
      </c>
    </row>
    <row r="2412" spans="1:16" x14ac:dyDescent="0.3">
      <c r="A2412" t="s">
        <v>9802</v>
      </c>
      <c r="B2412">
        <v>2024</v>
      </c>
      <c r="C2412" t="s">
        <v>166</v>
      </c>
      <c r="D2412" t="s">
        <v>5777</v>
      </c>
      <c r="E2412" t="s">
        <v>5778</v>
      </c>
      <c r="F2412" t="s">
        <v>43</v>
      </c>
      <c r="G2412">
        <v>54000</v>
      </c>
      <c r="H2412" t="s">
        <v>4180</v>
      </c>
      <c r="I2412">
        <v>11100000</v>
      </c>
      <c r="J2412" t="s">
        <v>8819</v>
      </c>
      <c r="K2412">
        <v>10700000</v>
      </c>
      <c r="L2412">
        <v>11500000</v>
      </c>
      <c r="M2412">
        <v>13</v>
      </c>
      <c r="N2412" t="s">
        <v>4417</v>
      </c>
      <c r="O2412">
        <v>79.3</v>
      </c>
      <c r="P2412" t="s">
        <v>9803</v>
      </c>
    </row>
    <row r="2413" spans="1:16" x14ac:dyDescent="0.3">
      <c r="A2413" t="s">
        <v>9804</v>
      </c>
      <c r="B2413">
        <v>2020</v>
      </c>
      <c r="C2413" t="s">
        <v>182</v>
      </c>
      <c r="D2413" t="s">
        <v>5694</v>
      </c>
      <c r="E2413" t="s">
        <v>9805</v>
      </c>
      <c r="F2413" t="s">
        <v>43</v>
      </c>
      <c r="G2413">
        <v>68000</v>
      </c>
      <c r="H2413" t="s">
        <v>4180</v>
      </c>
      <c r="I2413">
        <v>17500000</v>
      </c>
      <c r="J2413" t="s">
        <v>8819</v>
      </c>
      <c r="K2413">
        <v>16900000</v>
      </c>
      <c r="L2413">
        <v>18100000</v>
      </c>
      <c r="M2413">
        <v>4</v>
      </c>
      <c r="N2413" t="s">
        <v>4382</v>
      </c>
      <c r="O2413">
        <v>86.7</v>
      </c>
      <c r="P2413" t="s">
        <v>9806</v>
      </c>
    </row>
    <row r="2414" spans="1:16" x14ac:dyDescent="0.3">
      <c r="A2414" t="s">
        <v>5501</v>
      </c>
      <c r="B2414">
        <v>2022</v>
      </c>
      <c r="C2414" t="s">
        <v>62</v>
      </c>
      <c r="D2414" t="s">
        <v>4446</v>
      </c>
      <c r="E2414" t="s">
        <v>5048</v>
      </c>
      <c r="F2414" t="s">
        <v>43</v>
      </c>
      <c r="G2414">
        <v>63400</v>
      </c>
      <c r="H2414" t="s">
        <v>4180</v>
      </c>
      <c r="I2414">
        <v>12600000</v>
      </c>
      <c r="J2414" t="s">
        <v>8819</v>
      </c>
      <c r="K2414">
        <v>12100000</v>
      </c>
      <c r="L2414">
        <v>13100000</v>
      </c>
      <c r="M2414">
        <v>16</v>
      </c>
      <c r="N2414" t="s">
        <v>4187</v>
      </c>
      <c r="O2414">
        <v>61.2</v>
      </c>
      <c r="P2414" t="s">
        <v>9807</v>
      </c>
    </row>
    <row r="2415" spans="1:16" x14ac:dyDescent="0.3">
      <c r="A2415" t="s">
        <v>9808</v>
      </c>
      <c r="B2415">
        <v>2024</v>
      </c>
      <c r="C2415" t="s">
        <v>4184</v>
      </c>
      <c r="D2415" t="s">
        <v>4303</v>
      </c>
      <c r="E2415" t="s">
        <v>5834</v>
      </c>
      <c r="F2415" t="s">
        <v>143</v>
      </c>
      <c r="G2415">
        <v>55000</v>
      </c>
      <c r="H2415" t="s">
        <v>4180</v>
      </c>
      <c r="I2415">
        <v>27600000</v>
      </c>
      <c r="J2415" t="s">
        <v>8819</v>
      </c>
      <c r="K2415">
        <v>26600000</v>
      </c>
      <c r="L2415">
        <v>28600000</v>
      </c>
      <c r="M2415">
        <v>6</v>
      </c>
      <c r="N2415" t="s">
        <v>4200</v>
      </c>
      <c r="O2415">
        <v>75.599999999999994</v>
      </c>
      <c r="P2415" t="s">
        <v>9809</v>
      </c>
    </row>
    <row r="2416" spans="1:16" x14ac:dyDescent="0.3">
      <c r="A2416" t="s">
        <v>9810</v>
      </c>
      <c r="B2416">
        <v>2022</v>
      </c>
      <c r="C2416" t="s">
        <v>4184</v>
      </c>
      <c r="D2416" t="s">
        <v>4303</v>
      </c>
      <c r="E2416" t="s">
        <v>9811</v>
      </c>
      <c r="F2416" t="s">
        <v>43</v>
      </c>
      <c r="G2416">
        <v>46700</v>
      </c>
      <c r="H2416" t="s">
        <v>4180</v>
      </c>
      <c r="I2416">
        <v>19900000</v>
      </c>
      <c r="J2416" t="s">
        <v>8819</v>
      </c>
      <c r="K2416">
        <v>19000000</v>
      </c>
      <c r="L2416">
        <v>20800000</v>
      </c>
      <c r="M2416">
        <v>2</v>
      </c>
      <c r="N2416" t="s">
        <v>4248</v>
      </c>
      <c r="O2416">
        <v>72.400000000000006</v>
      </c>
      <c r="P2416" t="s">
        <v>9812</v>
      </c>
    </row>
    <row r="2417" spans="1:16" x14ac:dyDescent="0.3">
      <c r="A2417" t="s">
        <v>9813</v>
      </c>
      <c r="B2417">
        <v>2023</v>
      </c>
      <c r="C2417" t="s">
        <v>50</v>
      </c>
      <c r="D2417">
        <v>560</v>
      </c>
      <c r="E2417" t="s">
        <v>4582</v>
      </c>
      <c r="F2417" t="s">
        <v>143</v>
      </c>
      <c r="G2417">
        <v>40000</v>
      </c>
      <c r="H2417" t="s">
        <v>4180</v>
      </c>
      <c r="I2417">
        <v>8900000</v>
      </c>
      <c r="J2417" t="s">
        <v>8819</v>
      </c>
      <c r="K2417">
        <v>8600000</v>
      </c>
      <c r="L2417">
        <v>9200000</v>
      </c>
      <c r="M2417">
        <v>31</v>
      </c>
      <c r="N2417" t="s">
        <v>4583</v>
      </c>
      <c r="O2417">
        <v>71.8</v>
      </c>
      <c r="P2417" t="s">
        <v>9814</v>
      </c>
    </row>
    <row r="2418" spans="1:16" x14ac:dyDescent="0.3">
      <c r="A2418" t="s">
        <v>573</v>
      </c>
      <c r="B2418">
        <v>2024</v>
      </c>
      <c r="C2418" t="s">
        <v>36</v>
      </c>
      <c r="D2418" t="s">
        <v>4400</v>
      </c>
      <c r="E2418" t="s">
        <v>5780</v>
      </c>
      <c r="F2418" t="s">
        <v>43</v>
      </c>
      <c r="G2418">
        <v>30883</v>
      </c>
      <c r="H2418" t="s">
        <v>4180</v>
      </c>
      <c r="I2418">
        <v>9400000</v>
      </c>
      <c r="J2418" t="s">
        <v>8819</v>
      </c>
      <c r="K2418">
        <v>9100000</v>
      </c>
      <c r="L2418">
        <v>9700000</v>
      </c>
      <c r="M2418">
        <v>29</v>
      </c>
      <c r="N2418" t="s">
        <v>4417</v>
      </c>
      <c r="O2418">
        <v>81.8</v>
      </c>
      <c r="P2418" t="s">
        <v>9815</v>
      </c>
    </row>
    <row r="2419" spans="1:16" x14ac:dyDescent="0.3">
      <c r="A2419" t="s">
        <v>9816</v>
      </c>
      <c r="B2419">
        <v>2024</v>
      </c>
      <c r="C2419" t="s">
        <v>230</v>
      </c>
      <c r="D2419" t="s">
        <v>4555</v>
      </c>
      <c r="E2419" t="s">
        <v>5806</v>
      </c>
      <c r="F2419" t="s">
        <v>43</v>
      </c>
      <c r="G2419">
        <v>29400</v>
      </c>
      <c r="H2419" t="s">
        <v>4180</v>
      </c>
      <c r="I2419">
        <v>14100000</v>
      </c>
      <c r="J2419" t="s">
        <v>8819</v>
      </c>
      <c r="K2419">
        <v>13600000</v>
      </c>
      <c r="L2419">
        <v>14600000</v>
      </c>
      <c r="M2419">
        <v>62</v>
      </c>
      <c r="N2419" t="s">
        <v>4417</v>
      </c>
      <c r="O2419">
        <v>69.5</v>
      </c>
      <c r="P2419" t="s">
        <v>9817</v>
      </c>
    </row>
    <row r="2420" spans="1:16" x14ac:dyDescent="0.3">
      <c r="A2420" t="s">
        <v>9818</v>
      </c>
      <c r="B2420">
        <v>2025</v>
      </c>
      <c r="C2420" t="s">
        <v>50</v>
      </c>
      <c r="D2420">
        <v>580</v>
      </c>
      <c r="E2420" t="s">
        <v>4582</v>
      </c>
      <c r="F2420" t="s">
        <v>4172</v>
      </c>
      <c r="G2420">
        <v>27000</v>
      </c>
      <c r="H2420" t="s">
        <v>4180</v>
      </c>
      <c r="I2420">
        <v>11900000</v>
      </c>
      <c r="J2420" t="s">
        <v>8819</v>
      </c>
      <c r="K2420">
        <v>11400000</v>
      </c>
      <c r="L2420">
        <v>12400000</v>
      </c>
      <c r="M2420" t="s">
        <v>4175</v>
      </c>
      <c r="N2420" t="s">
        <v>4700</v>
      </c>
      <c r="O2420">
        <v>82.1</v>
      </c>
      <c r="P2420" t="s">
        <v>9819</v>
      </c>
    </row>
    <row r="2421" spans="1:16" x14ac:dyDescent="0.3">
      <c r="A2421" t="s">
        <v>9820</v>
      </c>
      <c r="B2421">
        <v>2024</v>
      </c>
      <c r="C2421" t="s">
        <v>45</v>
      </c>
      <c r="D2421" t="s">
        <v>4886</v>
      </c>
      <c r="E2421" t="s">
        <v>9198</v>
      </c>
      <c r="F2421" t="s">
        <v>161</v>
      </c>
      <c r="G2421">
        <v>30000</v>
      </c>
      <c r="H2421" t="s">
        <v>4180</v>
      </c>
      <c r="I2421">
        <v>15800000</v>
      </c>
      <c r="J2421" t="s">
        <v>8819</v>
      </c>
      <c r="K2421">
        <v>15000000</v>
      </c>
      <c r="L2421">
        <v>16600000</v>
      </c>
      <c r="M2421">
        <v>4</v>
      </c>
      <c r="N2421" t="s">
        <v>4402</v>
      </c>
      <c r="O2421">
        <v>80.5</v>
      </c>
      <c r="P2421" t="s">
        <v>9821</v>
      </c>
    </row>
    <row r="2422" spans="1:16" x14ac:dyDescent="0.3">
      <c r="A2422" t="s">
        <v>9822</v>
      </c>
      <c r="B2422">
        <v>2024</v>
      </c>
      <c r="C2422" t="s">
        <v>182</v>
      </c>
      <c r="D2422" t="s">
        <v>5867</v>
      </c>
      <c r="E2422" t="s">
        <v>9823</v>
      </c>
      <c r="F2422" t="s">
        <v>43</v>
      </c>
      <c r="G2422">
        <v>31536</v>
      </c>
      <c r="H2422" t="s">
        <v>4180</v>
      </c>
      <c r="I2422">
        <v>22600000</v>
      </c>
      <c r="J2422" t="s">
        <v>8819</v>
      </c>
      <c r="K2422">
        <v>21700000</v>
      </c>
      <c r="L2422">
        <v>23500000</v>
      </c>
      <c r="M2422">
        <v>9</v>
      </c>
      <c r="N2422" t="s">
        <v>4260</v>
      </c>
      <c r="O2422">
        <v>77.5</v>
      </c>
      <c r="P2422" t="s">
        <v>9824</v>
      </c>
    </row>
    <row r="2423" spans="1:16" x14ac:dyDescent="0.3">
      <c r="A2423" t="s">
        <v>9822</v>
      </c>
      <c r="B2423">
        <v>2024</v>
      </c>
      <c r="C2423" t="s">
        <v>182</v>
      </c>
      <c r="D2423" t="s">
        <v>5867</v>
      </c>
      <c r="E2423" t="s">
        <v>9825</v>
      </c>
      <c r="F2423" t="s">
        <v>43</v>
      </c>
      <c r="G2423">
        <v>31536</v>
      </c>
      <c r="H2423" t="s">
        <v>4180</v>
      </c>
      <c r="I2423">
        <v>27700000</v>
      </c>
      <c r="J2423" t="s">
        <v>8819</v>
      </c>
      <c r="K2423">
        <v>26700000</v>
      </c>
      <c r="L2423">
        <v>28700000</v>
      </c>
      <c r="M2423">
        <v>3</v>
      </c>
      <c r="N2423" t="s">
        <v>4181</v>
      </c>
      <c r="O2423">
        <v>77.599999999999994</v>
      </c>
      <c r="P2423" t="s">
        <v>9826</v>
      </c>
    </row>
    <row r="2424" spans="1:16" x14ac:dyDescent="0.3">
      <c r="A2424" t="s">
        <v>9827</v>
      </c>
      <c r="B2424">
        <v>2022</v>
      </c>
      <c r="C2424" t="s">
        <v>62</v>
      </c>
      <c r="D2424" t="s">
        <v>4446</v>
      </c>
      <c r="E2424" t="s">
        <v>4283</v>
      </c>
      <c r="F2424" t="s">
        <v>60</v>
      </c>
      <c r="G2424">
        <v>50834</v>
      </c>
      <c r="H2424" t="s">
        <v>4180</v>
      </c>
      <c r="I2424">
        <v>12200000</v>
      </c>
      <c r="J2424" t="s">
        <v>8819</v>
      </c>
      <c r="K2424">
        <v>11800000</v>
      </c>
      <c r="L2424">
        <v>12600000</v>
      </c>
      <c r="M2424">
        <v>16</v>
      </c>
      <c r="N2424" t="s">
        <v>4263</v>
      </c>
      <c r="O2424">
        <v>64.2</v>
      </c>
      <c r="P2424" t="s">
        <v>9828</v>
      </c>
    </row>
    <row r="2425" spans="1:16" x14ac:dyDescent="0.3">
      <c r="A2425" t="s">
        <v>9829</v>
      </c>
      <c r="B2425">
        <v>2024</v>
      </c>
      <c r="C2425" t="s">
        <v>188</v>
      </c>
      <c r="D2425" t="s">
        <v>4594</v>
      </c>
      <c r="E2425" t="s">
        <v>5804</v>
      </c>
      <c r="F2425" t="s">
        <v>161</v>
      </c>
      <c r="G2425">
        <v>25600</v>
      </c>
      <c r="H2425" t="s">
        <v>4180</v>
      </c>
      <c r="I2425">
        <v>9300000</v>
      </c>
      <c r="J2425" t="s">
        <v>8819</v>
      </c>
      <c r="K2425">
        <v>9000000</v>
      </c>
      <c r="L2425">
        <v>9700000</v>
      </c>
      <c r="M2425">
        <v>10</v>
      </c>
      <c r="N2425" t="s">
        <v>4649</v>
      </c>
      <c r="O2425">
        <v>95</v>
      </c>
      <c r="P2425" t="s">
        <v>9830</v>
      </c>
    </row>
    <row r="2426" spans="1:16" x14ac:dyDescent="0.3">
      <c r="A2426" t="s">
        <v>6653</v>
      </c>
      <c r="B2426">
        <v>2024</v>
      </c>
      <c r="C2426" t="s">
        <v>41</v>
      </c>
      <c r="D2426" t="s">
        <v>4876</v>
      </c>
      <c r="E2426" t="s">
        <v>7932</v>
      </c>
      <c r="F2426" t="s">
        <v>60</v>
      </c>
      <c r="G2426">
        <v>8249</v>
      </c>
      <c r="H2426" t="s">
        <v>5853</v>
      </c>
      <c r="I2426">
        <v>11300000</v>
      </c>
      <c r="J2426" t="s">
        <v>8819</v>
      </c>
      <c r="K2426">
        <v>10900000</v>
      </c>
      <c r="L2426">
        <v>11700000</v>
      </c>
      <c r="M2426">
        <v>8</v>
      </c>
      <c r="N2426" t="s">
        <v>5711</v>
      </c>
      <c r="O2426">
        <v>76.900000000000006</v>
      </c>
      <c r="P2426" t="s">
        <v>9978</v>
      </c>
    </row>
    <row r="2427" spans="1:16" x14ac:dyDescent="0.3">
      <c r="A2427" t="s">
        <v>6325</v>
      </c>
      <c r="B2427">
        <v>2025</v>
      </c>
      <c r="C2427" t="s">
        <v>24</v>
      </c>
      <c r="D2427" t="s">
        <v>4854</v>
      </c>
      <c r="E2427" t="s">
        <v>4191</v>
      </c>
      <c r="F2427" t="s">
        <v>4172</v>
      </c>
      <c r="G2427">
        <v>8335</v>
      </c>
      <c r="H2427" t="s">
        <v>5853</v>
      </c>
      <c r="I2427">
        <v>18400000</v>
      </c>
      <c r="J2427" t="s">
        <v>8819</v>
      </c>
      <c r="K2427">
        <v>17800000</v>
      </c>
      <c r="L2427">
        <v>19100000</v>
      </c>
      <c r="M2427">
        <v>37</v>
      </c>
      <c r="N2427" t="s">
        <v>4649</v>
      </c>
      <c r="O2427">
        <v>77.900000000000006</v>
      </c>
      <c r="P2427" t="s">
        <v>9979</v>
      </c>
    </row>
    <row r="2428" spans="1:16" x14ac:dyDescent="0.3">
      <c r="A2428" t="s">
        <v>6294</v>
      </c>
      <c r="B2428">
        <v>2023</v>
      </c>
      <c r="C2428" t="s">
        <v>62</v>
      </c>
      <c r="D2428" t="s">
        <v>4207</v>
      </c>
      <c r="E2428" t="s">
        <v>4387</v>
      </c>
      <c r="F2428" t="s">
        <v>43</v>
      </c>
      <c r="G2428">
        <v>63000</v>
      </c>
      <c r="H2428" t="s">
        <v>5853</v>
      </c>
      <c r="I2428">
        <v>16800000</v>
      </c>
      <c r="J2428" t="s">
        <v>8819</v>
      </c>
      <c r="K2428">
        <v>16200000</v>
      </c>
      <c r="L2428">
        <v>17400000</v>
      </c>
      <c r="M2428">
        <v>16</v>
      </c>
      <c r="N2428" t="s">
        <v>4213</v>
      </c>
      <c r="O2428">
        <v>66.2</v>
      </c>
      <c r="P2428" t="s">
        <v>9980</v>
      </c>
    </row>
    <row r="2429" spans="1:16" x14ac:dyDescent="0.3">
      <c r="A2429" t="s">
        <v>6438</v>
      </c>
      <c r="B2429">
        <v>2024</v>
      </c>
      <c r="C2429" t="s">
        <v>62</v>
      </c>
      <c r="D2429" t="s">
        <v>4250</v>
      </c>
      <c r="E2429" t="s">
        <v>8523</v>
      </c>
      <c r="F2429" t="s">
        <v>43</v>
      </c>
      <c r="G2429">
        <v>81000</v>
      </c>
      <c r="H2429" t="s">
        <v>5853</v>
      </c>
      <c r="I2429">
        <v>19300000</v>
      </c>
      <c r="J2429" t="s">
        <v>8819</v>
      </c>
      <c r="K2429">
        <v>18500000</v>
      </c>
      <c r="L2429">
        <v>20000000</v>
      </c>
      <c r="M2429">
        <v>31</v>
      </c>
      <c r="N2429" t="s">
        <v>4257</v>
      </c>
      <c r="O2429">
        <v>59.4</v>
      </c>
      <c r="P2429" t="s">
        <v>9981</v>
      </c>
    </row>
    <row r="2430" spans="1:16" x14ac:dyDescent="0.3">
      <c r="A2430" t="s">
        <v>6496</v>
      </c>
      <c r="B2430">
        <v>2025</v>
      </c>
      <c r="C2430" t="s">
        <v>191</v>
      </c>
      <c r="D2430" t="s">
        <v>5770</v>
      </c>
      <c r="E2430" t="s">
        <v>8111</v>
      </c>
      <c r="F2430" t="s">
        <v>4172</v>
      </c>
      <c r="G2430">
        <v>13500</v>
      </c>
      <c r="H2430" t="s">
        <v>5853</v>
      </c>
      <c r="I2430">
        <v>27200000</v>
      </c>
      <c r="J2430" t="s">
        <v>8819</v>
      </c>
      <c r="K2430">
        <v>25300000</v>
      </c>
      <c r="L2430">
        <v>29000000</v>
      </c>
      <c r="M2430">
        <v>2</v>
      </c>
      <c r="N2430" t="s">
        <v>4263</v>
      </c>
      <c r="O2430">
        <v>86.4</v>
      </c>
      <c r="P2430" t="s">
        <v>9982</v>
      </c>
    </row>
    <row r="2431" spans="1:16" x14ac:dyDescent="0.3">
      <c r="A2431" t="s">
        <v>5425</v>
      </c>
      <c r="B2431">
        <v>2022</v>
      </c>
      <c r="C2431" t="s">
        <v>36</v>
      </c>
      <c r="D2431" t="s">
        <v>4775</v>
      </c>
      <c r="E2431" t="s">
        <v>4898</v>
      </c>
      <c r="F2431" t="s">
        <v>173</v>
      </c>
      <c r="G2431">
        <v>30000</v>
      </c>
      <c r="H2431" t="s">
        <v>5853</v>
      </c>
      <c r="I2431">
        <v>11500000</v>
      </c>
      <c r="J2431" t="s">
        <v>8819</v>
      </c>
      <c r="K2431">
        <v>11100000</v>
      </c>
      <c r="L2431">
        <v>11900000</v>
      </c>
      <c r="M2431">
        <v>13</v>
      </c>
      <c r="N2431" t="s">
        <v>4245</v>
      </c>
      <c r="O2431">
        <v>63.9</v>
      </c>
      <c r="P2431" t="s">
        <v>9983</v>
      </c>
    </row>
    <row r="2432" spans="1:16" x14ac:dyDescent="0.3">
      <c r="A2432" t="s">
        <v>8670</v>
      </c>
      <c r="B2432">
        <v>2023</v>
      </c>
      <c r="C2432" t="s">
        <v>85</v>
      </c>
      <c r="D2432" t="s">
        <v>8853</v>
      </c>
      <c r="E2432" t="s">
        <v>9202</v>
      </c>
      <c r="F2432" t="s">
        <v>143</v>
      </c>
      <c r="G2432">
        <v>41520</v>
      </c>
      <c r="H2432" t="s">
        <v>5853</v>
      </c>
      <c r="I2432">
        <v>13700000</v>
      </c>
      <c r="J2432" t="s">
        <v>8819</v>
      </c>
      <c r="K2432">
        <v>13200000</v>
      </c>
      <c r="L2432">
        <v>14100000</v>
      </c>
      <c r="M2432">
        <v>32</v>
      </c>
      <c r="N2432" t="s">
        <v>4649</v>
      </c>
      <c r="O2432">
        <v>76.3</v>
      </c>
      <c r="P2432" t="s">
        <v>9984</v>
      </c>
    </row>
    <row r="2433" spans="1:16" x14ac:dyDescent="0.3">
      <c r="A2433" t="s">
        <v>6618</v>
      </c>
      <c r="B2433">
        <v>2023</v>
      </c>
      <c r="C2433" t="s">
        <v>62</v>
      </c>
      <c r="D2433" t="s">
        <v>4207</v>
      </c>
      <c r="E2433" t="s">
        <v>4259</v>
      </c>
      <c r="F2433" t="s">
        <v>43</v>
      </c>
      <c r="G2433">
        <v>18500</v>
      </c>
      <c r="H2433" t="s">
        <v>5853</v>
      </c>
      <c r="I2433">
        <v>14400000</v>
      </c>
      <c r="J2433" t="s">
        <v>8819</v>
      </c>
      <c r="K2433">
        <v>13600000</v>
      </c>
      <c r="L2433">
        <v>15100000</v>
      </c>
      <c r="M2433">
        <v>16</v>
      </c>
      <c r="N2433" t="s">
        <v>4263</v>
      </c>
      <c r="O2433">
        <v>66.3</v>
      </c>
      <c r="P2433" t="s">
        <v>9985</v>
      </c>
    </row>
    <row r="2434" spans="1:16" x14ac:dyDescent="0.3">
      <c r="A2434" t="s">
        <v>6537</v>
      </c>
      <c r="B2434">
        <v>2024</v>
      </c>
      <c r="C2434" t="s">
        <v>4269</v>
      </c>
      <c r="D2434" t="s">
        <v>4270</v>
      </c>
      <c r="E2434" t="s">
        <v>5734</v>
      </c>
      <c r="F2434" t="s">
        <v>143</v>
      </c>
      <c r="G2434">
        <v>43000</v>
      </c>
      <c r="H2434" t="s">
        <v>5853</v>
      </c>
      <c r="I2434">
        <v>13500000</v>
      </c>
      <c r="J2434" t="s">
        <v>8819</v>
      </c>
      <c r="K2434">
        <v>13000000</v>
      </c>
      <c r="L2434">
        <v>13900000</v>
      </c>
      <c r="M2434">
        <v>11</v>
      </c>
      <c r="N2434" t="s">
        <v>4192</v>
      </c>
      <c r="O2434">
        <v>84.4</v>
      </c>
      <c r="P2434" t="s">
        <v>9986</v>
      </c>
    </row>
    <row r="2435" spans="1:16" x14ac:dyDescent="0.3">
      <c r="A2435" t="s">
        <v>6607</v>
      </c>
      <c r="B2435">
        <v>2024</v>
      </c>
      <c r="C2435" t="s">
        <v>4091</v>
      </c>
      <c r="D2435" t="s">
        <v>4923</v>
      </c>
      <c r="E2435" t="s">
        <v>9884</v>
      </c>
      <c r="F2435" t="s">
        <v>161</v>
      </c>
      <c r="G2435">
        <v>19000</v>
      </c>
      <c r="H2435" t="s">
        <v>5853</v>
      </c>
      <c r="I2435">
        <v>17100000</v>
      </c>
      <c r="J2435" t="s">
        <v>8819</v>
      </c>
      <c r="K2435">
        <v>16600000</v>
      </c>
      <c r="L2435">
        <v>17700000</v>
      </c>
      <c r="M2435">
        <v>13</v>
      </c>
      <c r="N2435" t="s">
        <v>4245</v>
      </c>
      <c r="O2435">
        <v>87.1</v>
      </c>
      <c r="P2435" t="s">
        <v>9987</v>
      </c>
    </row>
    <row r="2436" spans="1:16" x14ac:dyDescent="0.3">
      <c r="A2436" t="s">
        <v>8727</v>
      </c>
      <c r="B2436">
        <v>2024</v>
      </c>
      <c r="C2436" t="s">
        <v>4641</v>
      </c>
      <c r="D2436" t="s">
        <v>5094</v>
      </c>
      <c r="E2436" t="s">
        <v>8973</v>
      </c>
      <c r="F2436" t="s">
        <v>173</v>
      </c>
      <c r="G2436">
        <v>22000</v>
      </c>
      <c r="H2436" t="s">
        <v>5853</v>
      </c>
      <c r="I2436">
        <v>12300000</v>
      </c>
      <c r="J2436" t="s">
        <v>8819</v>
      </c>
      <c r="K2436">
        <v>11900000</v>
      </c>
      <c r="L2436">
        <v>12800000</v>
      </c>
      <c r="M2436">
        <v>50</v>
      </c>
      <c r="N2436" t="s">
        <v>4382</v>
      </c>
      <c r="O2436">
        <v>88.6</v>
      </c>
      <c r="P2436" t="s">
        <v>9988</v>
      </c>
    </row>
    <row r="2437" spans="1:16" x14ac:dyDescent="0.3">
      <c r="A2437" t="s">
        <v>8664</v>
      </c>
      <c r="B2437">
        <v>2025</v>
      </c>
      <c r="C2437" t="s">
        <v>62</v>
      </c>
      <c r="D2437" t="s">
        <v>4198</v>
      </c>
      <c r="E2437" t="s">
        <v>4903</v>
      </c>
      <c r="F2437" t="s">
        <v>4172</v>
      </c>
      <c r="G2437">
        <v>22000</v>
      </c>
      <c r="H2437" t="s">
        <v>5853</v>
      </c>
      <c r="I2437">
        <v>14600000</v>
      </c>
      <c r="J2437" t="s">
        <v>8819</v>
      </c>
      <c r="K2437">
        <v>14100000</v>
      </c>
      <c r="L2437">
        <v>15100000</v>
      </c>
      <c r="M2437">
        <v>8</v>
      </c>
      <c r="N2437" t="s">
        <v>4248</v>
      </c>
      <c r="O2437">
        <v>87.5</v>
      </c>
      <c r="P2437" t="s">
        <v>9989</v>
      </c>
    </row>
    <row r="2438" spans="1:16" x14ac:dyDescent="0.3">
      <c r="A2438" t="s">
        <v>5270</v>
      </c>
      <c r="B2438">
        <v>2025</v>
      </c>
      <c r="C2438" t="s">
        <v>4269</v>
      </c>
      <c r="D2438" t="s">
        <v>9098</v>
      </c>
      <c r="E2438" t="s">
        <v>9099</v>
      </c>
      <c r="F2438" t="s">
        <v>4172</v>
      </c>
      <c r="G2438">
        <v>44200</v>
      </c>
      <c r="H2438" t="s">
        <v>5853</v>
      </c>
      <c r="I2438">
        <v>30800000</v>
      </c>
      <c r="J2438" t="s">
        <v>8819</v>
      </c>
      <c r="K2438">
        <v>29700000</v>
      </c>
      <c r="L2438">
        <v>31900000</v>
      </c>
      <c r="M2438" t="s">
        <v>4175</v>
      </c>
      <c r="N2438" t="s">
        <v>6090</v>
      </c>
      <c r="O2438">
        <v>79.3</v>
      </c>
      <c r="P2438" t="s">
        <v>9990</v>
      </c>
    </row>
    <row r="2439" spans="1:16" x14ac:dyDescent="0.3">
      <c r="A2439" t="s">
        <v>8719</v>
      </c>
      <c r="B2439">
        <v>2023</v>
      </c>
      <c r="C2439" t="s">
        <v>4184</v>
      </c>
      <c r="D2439" t="s">
        <v>4486</v>
      </c>
      <c r="E2439" t="s">
        <v>9991</v>
      </c>
      <c r="F2439" t="s">
        <v>43</v>
      </c>
      <c r="G2439">
        <v>39280</v>
      </c>
      <c r="H2439" t="s">
        <v>5853</v>
      </c>
      <c r="I2439">
        <v>12300000</v>
      </c>
      <c r="J2439" t="s">
        <v>8819</v>
      </c>
      <c r="K2439">
        <v>11900000</v>
      </c>
      <c r="L2439">
        <v>12800000</v>
      </c>
      <c r="M2439">
        <v>3</v>
      </c>
      <c r="N2439" t="s">
        <v>6921</v>
      </c>
      <c r="O2439">
        <v>83.2</v>
      </c>
      <c r="P2439" t="s">
        <v>9992</v>
      </c>
    </row>
    <row r="2440" spans="1:16" x14ac:dyDescent="0.3">
      <c r="A2440" t="s">
        <v>8646</v>
      </c>
      <c r="B2440">
        <v>2024</v>
      </c>
      <c r="C2440" t="s">
        <v>89</v>
      </c>
      <c r="D2440" t="s">
        <v>5207</v>
      </c>
      <c r="E2440" t="s">
        <v>7839</v>
      </c>
      <c r="F2440" t="s">
        <v>60</v>
      </c>
      <c r="G2440">
        <v>18000</v>
      </c>
      <c r="H2440" t="s">
        <v>5853</v>
      </c>
      <c r="I2440">
        <v>10400000</v>
      </c>
      <c r="J2440" t="s">
        <v>8819</v>
      </c>
      <c r="K2440">
        <v>10100000</v>
      </c>
      <c r="L2440">
        <v>10800000</v>
      </c>
      <c r="M2440">
        <v>11</v>
      </c>
      <c r="N2440" t="s">
        <v>4649</v>
      </c>
      <c r="O2440">
        <v>74.3</v>
      </c>
      <c r="P2440" t="s">
        <v>9993</v>
      </c>
    </row>
    <row r="2441" spans="1:16" x14ac:dyDescent="0.3">
      <c r="A2441" t="s">
        <v>8674</v>
      </c>
      <c r="B2441">
        <v>2023</v>
      </c>
      <c r="C2441" t="s">
        <v>4031</v>
      </c>
      <c r="D2441" t="s">
        <v>5131</v>
      </c>
      <c r="E2441" t="s">
        <v>5826</v>
      </c>
      <c r="F2441" t="s">
        <v>43</v>
      </c>
      <c r="G2441">
        <v>32387</v>
      </c>
      <c r="H2441" t="s">
        <v>5853</v>
      </c>
      <c r="I2441">
        <v>11500000</v>
      </c>
      <c r="J2441" t="s">
        <v>8819</v>
      </c>
      <c r="K2441">
        <v>11100000</v>
      </c>
      <c r="L2441">
        <v>11900000</v>
      </c>
      <c r="M2441">
        <v>16</v>
      </c>
      <c r="N2441" t="s">
        <v>4425</v>
      </c>
      <c r="O2441">
        <v>88.5</v>
      </c>
      <c r="P2441" t="s">
        <v>9994</v>
      </c>
    </row>
    <row r="2442" spans="1:16" x14ac:dyDescent="0.3">
      <c r="A2442" t="s">
        <v>5600</v>
      </c>
      <c r="B2442">
        <v>2024</v>
      </c>
      <c r="C2442" t="s">
        <v>131</v>
      </c>
      <c r="D2442" t="s">
        <v>4994</v>
      </c>
      <c r="E2442" t="s">
        <v>4995</v>
      </c>
      <c r="F2442" t="s">
        <v>161</v>
      </c>
      <c r="G2442">
        <v>76000</v>
      </c>
      <c r="H2442" t="s">
        <v>5853</v>
      </c>
      <c r="I2442">
        <v>21800000</v>
      </c>
      <c r="J2442" t="s">
        <v>8819</v>
      </c>
      <c r="K2442">
        <v>21000000</v>
      </c>
      <c r="L2442">
        <v>22600000</v>
      </c>
      <c r="M2442">
        <v>5</v>
      </c>
      <c r="N2442" t="s">
        <v>4342</v>
      </c>
      <c r="O2442">
        <v>82.5</v>
      </c>
      <c r="P2442" t="s">
        <v>9995</v>
      </c>
    </row>
    <row r="2443" spans="1:16" x14ac:dyDescent="0.3">
      <c r="A2443" t="s">
        <v>6639</v>
      </c>
      <c r="B2443">
        <v>2018</v>
      </c>
      <c r="C2443" t="s">
        <v>24</v>
      </c>
      <c r="D2443" t="s">
        <v>8366</v>
      </c>
      <c r="E2443" t="s">
        <v>8367</v>
      </c>
      <c r="F2443" t="s">
        <v>94</v>
      </c>
      <c r="G2443">
        <v>66252</v>
      </c>
      <c r="H2443" t="s">
        <v>5853</v>
      </c>
      <c r="I2443">
        <v>11000000</v>
      </c>
      <c r="J2443" t="s">
        <v>8819</v>
      </c>
      <c r="K2443">
        <v>10600000</v>
      </c>
      <c r="L2443">
        <v>11400000</v>
      </c>
      <c r="M2443">
        <v>6</v>
      </c>
      <c r="N2443" t="s">
        <v>4439</v>
      </c>
      <c r="O2443">
        <v>58.5</v>
      </c>
      <c r="P2443" t="s">
        <v>9996</v>
      </c>
    </row>
    <row r="2444" spans="1:16" x14ac:dyDescent="0.3">
      <c r="A2444" t="s">
        <v>8722</v>
      </c>
      <c r="B2444">
        <v>2022</v>
      </c>
      <c r="C2444" t="s">
        <v>36</v>
      </c>
      <c r="D2444" t="s">
        <v>5636</v>
      </c>
      <c r="E2444" t="s">
        <v>5780</v>
      </c>
      <c r="F2444" t="s">
        <v>143</v>
      </c>
      <c r="G2444">
        <v>94076</v>
      </c>
      <c r="H2444" t="s">
        <v>5853</v>
      </c>
      <c r="I2444">
        <v>8900000</v>
      </c>
      <c r="J2444" t="s">
        <v>8819</v>
      </c>
      <c r="K2444">
        <v>8600000</v>
      </c>
      <c r="L2444">
        <v>9200000</v>
      </c>
      <c r="M2444">
        <v>35</v>
      </c>
      <c r="N2444" t="s">
        <v>4649</v>
      </c>
      <c r="O2444">
        <v>66</v>
      </c>
      <c r="P2444" t="s">
        <v>9997</v>
      </c>
    </row>
    <row r="2445" spans="1:16" x14ac:dyDescent="0.3">
      <c r="A2445" t="s">
        <v>8338</v>
      </c>
      <c r="B2445">
        <v>2025</v>
      </c>
      <c r="C2445" t="s">
        <v>194</v>
      </c>
      <c r="D2445" t="s">
        <v>4480</v>
      </c>
      <c r="E2445" t="s">
        <v>8339</v>
      </c>
      <c r="F2445" t="s">
        <v>4172</v>
      </c>
      <c r="G2445">
        <v>7500</v>
      </c>
      <c r="H2445" t="s">
        <v>5853</v>
      </c>
      <c r="I2445">
        <v>26800000</v>
      </c>
      <c r="J2445" t="s">
        <v>8819</v>
      </c>
      <c r="K2445">
        <v>25900000</v>
      </c>
      <c r="L2445">
        <v>27700000</v>
      </c>
      <c r="M2445">
        <v>5</v>
      </c>
      <c r="N2445" t="s">
        <v>4388</v>
      </c>
      <c r="O2445">
        <v>75.099999999999994</v>
      </c>
      <c r="P2445" t="s">
        <v>9998</v>
      </c>
    </row>
    <row r="2446" spans="1:16" x14ac:dyDescent="0.3">
      <c r="A2446" t="s">
        <v>5630</v>
      </c>
      <c r="B2446">
        <v>2018</v>
      </c>
      <c r="C2446" t="s">
        <v>154</v>
      </c>
      <c r="D2446" t="s">
        <v>6254</v>
      </c>
      <c r="E2446" t="s">
        <v>6255</v>
      </c>
      <c r="F2446" t="s">
        <v>161</v>
      </c>
      <c r="G2446">
        <v>105000</v>
      </c>
      <c r="H2446" t="s">
        <v>5853</v>
      </c>
      <c r="I2446">
        <v>9800000</v>
      </c>
      <c r="J2446" t="s">
        <v>8819</v>
      </c>
      <c r="K2446">
        <v>9400000</v>
      </c>
      <c r="L2446">
        <v>10200000</v>
      </c>
      <c r="M2446">
        <v>12</v>
      </c>
      <c r="N2446" t="s">
        <v>4192</v>
      </c>
      <c r="O2446">
        <v>66.7</v>
      </c>
      <c r="P2446" t="s">
        <v>9999</v>
      </c>
    </row>
    <row r="2447" spans="1:16" x14ac:dyDescent="0.3">
      <c r="A2447" t="s">
        <v>8667</v>
      </c>
      <c r="B2447">
        <v>2023</v>
      </c>
      <c r="C2447" t="s">
        <v>36</v>
      </c>
      <c r="D2447" t="s">
        <v>4427</v>
      </c>
      <c r="E2447" t="s">
        <v>4501</v>
      </c>
      <c r="F2447" t="s">
        <v>143</v>
      </c>
      <c r="G2447">
        <v>54200</v>
      </c>
      <c r="H2447" t="s">
        <v>5853</v>
      </c>
      <c r="I2447">
        <v>8300000</v>
      </c>
      <c r="J2447" t="s">
        <v>8819</v>
      </c>
      <c r="K2447">
        <v>8000000</v>
      </c>
      <c r="L2447">
        <v>8600000</v>
      </c>
      <c r="M2447">
        <v>32</v>
      </c>
      <c r="N2447" t="s">
        <v>4552</v>
      </c>
      <c r="O2447">
        <v>72.2</v>
      </c>
      <c r="P2447" t="s">
        <v>10000</v>
      </c>
    </row>
    <row r="2448" spans="1:16" x14ac:dyDescent="0.3">
      <c r="A2448" t="s">
        <v>8626</v>
      </c>
      <c r="B2448">
        <v>2024</v>
      </c>
      <c r="C2448" t="s">
        <v>137</v>
      </c>
      <c r="D2448" t="s">
        <v>5067</v>
      </c>
      <c r="E2448" t="s">
        <v>10001</v>
      </c>
      <c r="F2448" t="s">
        <v>143</v>
      </c>
      <c r="G2448">
        <v>35000</v>
      </c>
      <c r="H2448" t="s">
        <v>5853</v>
      </c>
      <c r="I2448">
        <v>34300000</v>
      </c>
      <c r="J2448" t="s">
        <v>8819</v>
      </c>
      <c r="K2448">
        <v>33100000</v>
      </c>
      <c r="L2448">
        <v>35500000</v>
      </c>
      <c r="M2448">
        <v>2</v>
      </c>
      <c r="N2448" t="s">
        <v>4236</v>
      </c>
      <c r="O2448">
        <v>71.7</v>
      </c>
      <c r="P2448" t="s">
        <v>10002</v>
      </c>
    </row>
    <row r="2449" spans="1:16" x14ac:dyDescent="0.3">
      <c r="A2449" t="s">
        <v>8642</v>
      </c>
      <c r="B2449">
        <v>2026</v>
      </c>
      <c r="C2449" t="s">
        <v>50</v>
      </c>
      <c r="D2449">
        <v>600</v>
      </c>
      <c r="E2449" t="s">
        <v>9024</v>
      </c>
      <c r="F2449" t="s">
        <v>143</v>
      </c>
      <c r="G2449">
        <v>598</v>
      </c>
      <c r="H2449" t="s">
        <v>5853</v>
      </c>
      <c r="I2449">
        <v>19900000</v>
      </c>
      <c r="J2449" t="s">
        <v>8819</v>
      </c>
      <c r="K2449">
        <v>19100000</v>
      </c>
      <c r="L2449">
        <v>20700000</v>
      </c>
      <c r="M2449">
        <v>3</v>
      </c>
      <c r="N2449" t="s">
        <v>4649</v>
      </c>
      <c r="O2449">
        <v>94.8</v>
      </c>
      <c r="P2449" t="s">
        <v>10003</v>
      </c>
    </row>
    <row r="2450" spans="1:16" x14ac:dyDescent="0.3">
      <c r="A2450" t="s">
        <v>6217</v>
      </c>
      <c r="B2450">
        <v>2023</v>
      </c>
      <c r="C2450" t="s">
        <v>137</v>
      </c>
      <c r="D2450" t="s">
        <v>6218</v>
      </c>
      <c r="E2450" t="s">
        <v>10004</v>
      </c>
      <c r="F2450" t="s">
        <v>43</v>
      </c>
      <c r="G2450">
        <v>71248</v>
      </c>
      <c r="H2450" t="s">
        <v>5853</v>
      </c>
      <c r="I2450">
        <v>20100000</v>
      </c>
      <c r="J2450" t="s">
        <v>8819</v>
      </c>
      <c r="K2450">
        <v>19400000</v>
      </c>
      <c r="L2450">
        <v>20800000</v>
      </c>
      <c r="M2450" t="s">
        <v>4175</v>
      </c>
      <c r="N2450" t="s">
        <v>5819</v>
      </c>
      <c r="O2450">
        <v>69.7</v>
      </c>
      <c r="P2450" t="s">
        <v>10005</v>
      </c>
    </row>
    <row r="2451" spans="1:16" x14ac:dyDescent="0.3">
      <c r="A2451" t="s">
        <v>5266</v>
      </c>
      <c r="B2451">
        <v>2025</v>
      </c>
      <c r="C2451" t="s">
        <v>50</v>
      </c>
      <c r="D2451">
        <v>500</v>
      </c>
      <c r="E2451" t="s">
        <v>7932</v>
      </c>
      <c r="F2451" t="s">
        <v>4172</v>
      </c>
      <c r="G2451">
        <v>6443</v>
      </c>
      <c r="H2451" t="s">
        <v>5853</v>
      </c>
      <c r="I2451">
        <v>11000000</v>
      </c>
      <c r="J2451" t="s">
        <v>8819</v>
      </c>
      <c r="K2451">
        <v>10600000</v>
      </c>
      <c r="L2451">
        <v>11400000</v>
      </c>
      <c r="M2451">
        <v>6</v>
      </c>
      <c r="N2451" t="s">
        <v>5711</v>
      </c>
      <c r="O2451">
        <v>84.7</v>
      </c>
      <c r="P2451" t="s">
        <v>10006</v>
      </c>
    </row>
    <row r="2452" spans="1:16" x14ac:dyDescent="0.3">
      <c r="A2452" t="s">
        <v>6490</v>
      </c>
      <c r="B2452">
        <v>2022</v>
      </c>
      <c r="C2452" t="s">
        <v>7791</v>
      </c>
      <c r="D2452" t="s">
        <v>7792</v>
      </c>
      <c r="E2452" t="s">
        <v>8100</v>
      </c>
      <c r="F2452" t="s">
        <v>161</v>
      </c>
      <c r="G2452">
        <v>58000</v>
      </c>
      <c r="H2452" t="s">
        <v>5853</v>
      </c>
      <c r="I2452">
        <v>10700000</v>
      </c>
      <c r="J2452" t="s">
        <v>8819</v>
      </c>
      <c r="K2452">
        <v>10300000</v>
      </c>
      <c r="L2452">
        <v>11000000</v>
      </c>
      <c r="M2452" t="s">
        <v>4175</v>
      </c>
      <c r="N2452" t="s">
        <v>5711</v>
      </c>
      <c r="O2452">
        <v>59.2</v>
      </c>
      <c r="P2452" t="s">
        <v>10007</v>
      </c>
    </row>
    <row r="2453" spans="1:16" x14ac:dyDescent="0.3">
      <c r="A2453" t="s">
        <v>962</v>
      </c>
      <c r="B2453">
        <v>2023</v>
      </c>
      <c r="C2453" t="s">
        <v>50</v>
      </c>
      <c r="D2453">
        <v>560</v>
      </c>
      <c r="E2453" t="s">
        <v>4743</v>
      </c>
      <c r="F2453" t="s">
        <v>143</v>
      </c>
      <c r="G2453">
        <v>31487</v>
      </c>
      <c r="H2453" t="s">
        <v>5853</v>
      </c>
      <c r="I2453">
        <v>8900000</v>
      </c>
      <c r="J2453" t="s">
        <v>8819</v>
      </c>
      <c r="K2453">
        <v>8600000</v>
      </c>
      <c r="L2453">
        <v>9200000</v>
      </c>
      <c r="M2453">
        <v>31</v>
      </c>
      <c r="N2453" t="s">
        <v>4649</v>
      </c>
      <c r="O2453">
        <v>86.5</v>
      </c>
      <c r="P2453" t="s">
        <v>10008</v>
      </c>
    </row>
    <row r="2454" spans="1:16" x14ac:dyDescent="0.3">
      <c r="A2454" t="s">
        <v>6492</v>
      </c>
      <c r="B2454">
        <v>2022</v>
      </c>
      <c r="C2454" t="s">
        <v>4031</v>
      </c>
      <c r="D2454" t="s">
        <v>5131</v>
      </c>
      <c r="E2454" t="s">
        <v>5812</v>
      </c>
      <c r="F2454" t="s">
        <v>60</v>
      </c>
      <c r="G2454">
        <v>58239</v>
      </c>
      <c r="H2454" t="s">
        <v>5853</v>
      </c>
      <c r="I2454">
        <v>12600000</v>
      </c>
      <c r="J2454" t="s">
        <v>8819</v>
      </c>
      <c r="K2454">
        <v>12200000</v>
      </c>
      <c r="L2454">
        <v>13000000</v>
      </c>
      <c r="M2454">
        <v>11</v>
      </c>
      <c r="N2454" t="s">
        <v>4275</v>
      </c>
      <c r="O2454">
        <v>75.5</v>
      </c>
      <c r="P2454" t="s">
        <v>10009</v>
      </c>
    </row>
    <row r="2455" spans="1:16" x14ac:dyDescent="0.3">
      <c r="A2455" t="s">
        <v>5949</v>
      </c>
      <c r="B2455">
        <v>2023</v>
      </c>
      <c r="C2455" t="s">
        <v>4184</v>
      </c>
      <c r="D2455" t="s">
        <v>4303</v>
      </c>
      <c r="E2455" t="s">
        <v>4731</v>
      </c>
      <c r="F2455" t="s">
        <v>143</v>
      </c>
      <c r="G2455">
        <v>43000</v>
      </c>
      <c r="H2455" t="s">
        <v>5853</v>
      </c>
      <c r="I2455">
        <v>19800000</v>
      </c>
      <c r="J2455" t="s">
        <v>8819</v>
      </c>
      <c r="K2455">
        <v>19100000</v>
      </c>
      <c r="L2455">
        <v>20500000</v>
      </c>
      <c r="M2455">
        <v>35</v>
      </c>
      <c r="N2455" t="s">
        <v>4263</v>
      </c>
      <c r="O2455">
        <v>80.3</v>
      </c>
      <c r="P2455" t="s">
        <v>10010</v>
      </c>
    </row>
    <row r="2456" spans="1:16" x14ac:dyDescent="0.3">
      <c r="A2456" t="s">
        <v>6487</v>
      </c>
      <c r="B2456">
        <v>2024</v>
      </c>
      <c r="C2456" t="s">
        <v>85</v>
      </c>
      <c r="D2456" t="s">
        <v>10011</v>
      </c>
      <c r="E2456" t="s">
        <v>5773</v>
      </c>
      <c r="F2456" t="s">
        <v>43</v>
      </c>
      <c r="G2456">
        <v>31107</v>
      </c>
      <c r="H2456" t="s">
        <v>5853</v>
      </c>
      <c r="I2456">
        <v>12200000</v>
      </c>
      <c r="J2456" t="s">
        <v>8819</v>
      </c>
      <c r="K2456">
        <v>11800000</v>
      </c>
      <c r="L2456">
        <v>12700000</v>
      </c>
      <c r="M2456">
        <v>9</v>
      </c>
      <c r="N2456" t="s">
        <v>4187</v>
      </c>
      <c r="O2456">
        <v>79.8</v>
      </c>
      <c r="P2456" t="s">
        <v>10012</v>
      </c>
    </row>
    <row r="2457" spans="1:16" x14ac:dyDescent="0.3">
      <c r="A2457" t="s">
        <v>8668</v>
      </c>
      <c r="B2457">
        <v>2022</v>
      </c>
      <c r="C2457" t="s">
        <v>108</v>
      </c>
      <c r="D2457" t="s">
        <v>4477</v>
      </c>
      <c r="E2457" t="s">
        <v>5027</v>
      </c>
      <c r="F2457" t="s">
        <v>43</v>
      </c>
      <c r="G2457">
        <v>75000</v>
      </c>
      <c r="H2457" t="s">
        <v>5853</v>
      </c>
      <c r="I2457">
        <v>9500000</v>
      </c>
      <c r="J2457" t="s">
        <v>8819</v>
      </c>
      <c r="K2457">
        <v>9100000</v>
      </c>
      <c r="L2457">
        <v>10000000</v>
      </c>
      <c r="M2457">
        <v>14</v>
      </c>
      <c r="N2457" t="s">
        <v>4583</v>
      </c>
      <c r="O2457">
        <v>73.7</v>
      </c>
      <c r="P2457" t="s">
        <v>10013</v>
      </c>
    </row>
    <row r="2458" spans="1:16" x14ac:dyDescent="0.3">
      <c r="A2458" t="s">
        <v>8629</v>
      </c>
      <c r="B2458">
        <v>2025</v>
      </c>
      <c r="C2458" t="s">
        <v>24</v>
      </c>
      <c r="D2458" t="s">
        <v>4369</v>
      </c>
      <c r="E2458" t="s">
        <v>5660</v>
      </c>
      <c r="F2458" t="s">
        <v>4172</v>
      </c>
      <c r="G2458">
        <v>15893</v>
      </c>
      <c r="H2458" t="s">
        <v>5853</v>
      </c>
      <c r="I2458">
        <v>57000000</v>
      </c>
      <c r="J2458" t="s">
        <v>8819</v>
      </c>
      <c r="K2458">
        <v>55000000</v>
      </c>
      <c r="L2458">
        <v>59000000</v>
      </c>
      <c r="M2458">
        <v>13</v>
      </c>
      <c r="N2458" t="s">
        <v>4888</v>
      </c>
      <c r="O2458">
        <v>82.4</v>
      </c>
      <c r="P2458" t="s">
        <v>10014</v>
      </c>
    </row>
    <row r="2459" spans="1:16" x14ac:dyDescent="0.3">
      <c r="A2459" t="s">
        <v>6582</v>
      </c>
      <c r="B2459">
        <v>2025</v>
      </c>
      <c r="C2459" t="s">
        <v>250</v>
      </c>
      <c r="D2459" t="s">
        <v>4319</v>
      </c>
      <c r="E2459" t="s">
        <v>10015</v>
      </c>
      <c r="F2459" t="s">
        <v>4172</v>
      </c>
      <c r="G2459">
        <v>39700</v>
      </c>
      <c r="H2459" t="s">
        <v>5853</v>
      </c>
      <c r="I2459">
        <v>19700000</v>
      </c>
      <c r="J2459" t="s">
        <v>8819</v>
      </c>
      <c r="K2459">
        <v>19000000</v>
      </c>
      <c r="L2459">
        <v>20400000</v>
      </c>
      <c r="M2459">
        <v>8</v>
      </c>
      <c r="N2459" t="s">
        <v>4219</v>
      </c>
      <c r="O2459">
        <v>86.1</v>
      </c>
      <c r="P2459" t="s">
        <v>10016</v>
      </c>
    </row>
    <row r="2460" spans="1:16" x14ac:dyDescent="0.3">
      <c r="A2460" t="s">
        <v>6573</v>
      </c>
      <c r="B2460">
        <v>2025</v>
      </c>
      <c r="C2460" t="s">
        <v>166</v>
      </c>
      <c r="D2460" t="s">
        <v>8209</v>
      </c>
      <c r="E2460" t="s">
        <v>4516</v>
      </c>
      <c r="F2460" t="s">
        <v>4172</v>
      </c>
      <c r="G2460">
        <v>4950</v>
      </c>
      <c r="H2460" t="s">
        <v>5853</v>
      </c>
      <c r="I2460">
        <v>22800000</v>
      </c>
      <c r="J2460" t="s">
        <v>8819</v>
      </c>
      <c r="K2460">
        <v>22000000</v>
      </c>
      <c r="L2460">
        <v>23600000</v>
      </c>
      <c r="M2460">
        <v>8</v>
      </c>
      <c r="N2460" t="s">
        <v>4388</v>
      </c>
      <c r="O2460">
        <v>95</v>
      </c>
      <c r="P2460" t="s">
        <v>10017</v>
      </c>
    </row>
    <row r="2461" spans="1:16" x14ac:dyDescent="0.3">
      <c r="A2461" t="s">
        <v>8635</v>
      </c>
      <c r="B2461">
        <v>2022</v>
      </c>
      <c r="C2461" t="s">
        <v>137</v>
      </c>
      <c r="D2461" t="s">
        <v>5109</v>
      </c>
      <c r="E2461" t="s">
        <v>6020</v>
      </c>
      <c r="F2461" t="s">
        <v>60</v>
      </c>
      <c r="G2461">
        <v>41227</v>
      </c>
      <c r="H2461" t="s">
        <v>5853</v>
      </c>
      <c r="I2461">
        <v>16900000</v>
      </c>
      <c r="J2461" t="s">
        <v>8819</v>
      </c>
      <c r="K2461">
        <v>16300000</v>
      </c>
      <c r="L2461">
        <v>17400000</v>
      </c>
      <c r="M2461">
        <v>3</v>
      </c>
      <c r="N2461" t="s">
        <v>4213</v>
      </c>
      <c r="O2461">
        <v>76.2</v>
      </c>
      <c r="P2461" t="s">
        <v>10018</v>
      </c>
    </row>
    <row r="2462" spans="1:16" x14ac:dyDescent="0.3">
      <c r="A2462" t="s">
        <v>6539</v>
      </c>
      <c r="B2462">
        <v>2025</v>
      </c>
      <c r="C2462" t="s">
        <v>188</v>
      </c>
      <c r="D2462" t="s">
        <v>5024</v>
      </c>
      <c r="E2462" t="s">
        <v>10019</v>
      </c>
      <c r="F2462" t="s">
        <v>4172</v>
      </c>
      <c r="G2462">
        <v>7193</v>
      </c>
      <c r="H2462" t="s">
        <v>5853</v>
      </c>
      <c r="I2462">
        <v>16900000</v>
      </c>
      <c r="J2462" t="s">
        <v>8819</v>
      </c>
      <c r="K2462">
        <v>15700000</v>
      </c>
      <c r="L2462">
        <v>18100000</v>
      </c>
      <c r="M2462">
        <v>3</v>
      </c>
      <c r="N2462" t="s">
        <v>4248</v>
      </c>
      <c r="O2462">
        <v>89.9</v>
      </c>
      <c r="P2462" t="s">
        <v>10020</v>
      </c>
    </row>
    <row r="2463" spans="1:16" x14ac:dyDescent="0.3">
      <c r="A2463" t="s">
        <v>6633</v>
      </c>
      <c r="B2463">
        <v>2025</v>
      </c>
      <c r="C2463" t="s">
        <v>62</v>
      </c>
      <c r="D2463" t="s">
        <v>5712</v>
      </c>
      <c r="E2463" t="s">
        <v>5713</v>
      </c>
      <c r="F2463" t="s">
        <v>4172</v>
      </c>
      <c r="G2463">
        <v>15700</v>
      </c>
      <c r="H2463" t="s">
        <v>5853</v>
      </c>
      <c r="I2463">
        <v>15900000</v>
      </c>
      <c r="J2463" t="s">
        <v>8819</v>
      </c>
      <c r="K2463">
        <v>15400000</v>
      </c>
      <c r="L2463">
        <v>16500000</v>
      </c>
      <c r="M2463">
        <v>27</v>
      </c>
      <c r="N2463" t="s">
        <v>4508</v>
      </c>
      <c r="O2463">
        <v>78.2</v>
      </c>
      <c r="P2463" t="s">
        <v>10021</v>
      </c>
    </row>
    <row r="2464" spans="1:16" x14ac:dyDescent="0.3">
      <c r="A2464" t="s">
        <v>6630</v>
      </c>
      <c r="B2464">
        <v>2021</v>
      </c>
      <c r="C2464" t="s">
        <v>36</v>
      </c>
      <c r="D2464" t="s">
        <v>8349</v>
      </c>
      <c r="E2464" t="s">
        <v>8350</v>
      </c>
      <c r="F2464" t="s">
        <v>60</v>
      </c>
      <c r="G2464">
        <v>59576</v>
      </c>
      <c r="H2464" t="s">
        <v>5853</v>
      </c>
      <c r="I2464">
        <v>6220000</v>
      </c>
      <c r="J2464" t="s">
        <v>8819</v>
      </c>
      <c r="K2464">
        <v>6010000</v>
      </c>
      <c r="L2464">
        <v>6430000</v>
      </c>
      <c r="M2464">
        <v>6</v>
      </c>
      <c r="N2464" t="s">
        <v>7678</v>
      </c>
      <c r="O2464">
        <v>86.5</v>
      </c>
      <c r="P2464" t="s">
        <v>10022</v>
      </c>
    </row>
    <row r="2465" spans="1:16" x14ac:dyDescent="0.3">
      <c r="A2465" t="s">
        <v>6560</v>
      </c>
      <c r="B2465">
        <v>2026</v>
      </c>
      <c r="C2465" t="s">
        <v>36</v>
      </c>
      <c r="D2465" t="s">
        <v>6179</v>
      </c>
      <c r="E2465" t="s">
        <v>5780</v>
      </c>
      <c r="F2465" t="s">
        <v>4172</v>
      </c>
      <c r="G2465">
        <v>22255</v>
      </c>
      <c r="H2465" t="s">
        <v>5853</v>
      </c>
      <c r="I2465">
        <v>12100000</v>
      </c>
      <c r="J2465" t="s">
        <v>8819</v>
      </c>
      <c r="K2465">
        <v>11700000</v>
      </c>
      <c r="L2465">
        <v>12500000</v>
      </c>
      <c r="M2465" t="s">
        <v>4175</v>
      </c>
      <c r="N2465" t="s">
        <v>6921</v>
      </c>
      <c r="O2465">
        <v>95</v>
      </c>
      <c r="P2465" t="s">
        <v>10023</v>
      </c>
    </row>
    <row r="2466" spans="1:16" x14ac:dyDescent="0.3">
      <c r="A2466" t="s">
        <v>6488</v>
      </c>
      <c r="B2466">
        <v>2025</v>
      </c>
      <c r="C2466" t="s">
        <v>163</v>
      </c>
      <c r="D2466">
        <v>7</v>
      </c>
      <c r="E2466" t="s">
        <v>4277</v>
      </c>
      <c r="F2466" t="s">
        <v>4172</v>
      </c>
      <c r="G2466">
        <v>12000</v>
      </c>
      <c r="H2466" t="s">
        <v>5853</v>
      </c>
      <c r="I2466">
        <v>17500000</v>
      </c>
      <c r="J2466" t="s">
        <v>8819</v>
      </c>
      <c r="K2466">
        <v>16800000</v>
      </c>
      <c r="L2466">
        <v>18200000</v>
      </c>
      <c r="M2466">
        <v>18</v>
      </c>
      <c r="N2466" t="s">
        <v>4248</v>
      </c>
      <c r="O2466">
        <v>89</v>
      </c>
      <c r="P2466" t="s">
        <v>10024</v>
      </c>
    </row>
    <row r="2467" spans="1:16" x14ac:dyDescent="0.3">
      <c r="A2467" t="s">
        <v>6484</v>
      </c>
      <c r="B2467">
        <v>2024</v>
      </c>
      <c r="C2467" t="s">
        <v>188</v>
      </c>
      <c r="D2467" t="s">
        <v>5890</v>
      </c>
      <c r="E2467" t="s">
        <v>8085</v>
      </c>
      <c r="F2467" t="s">
        <v>94</v>
      </c>
      <c r="G2467">
        <v>25840</v>
      </c>
      <c r="H2467" t="s">
        <v>5853</v>
      </c>
      <c r="I2467">
        <v>20500000</v>
      </c>
      <c r="J2467" t="s">
        <v>8819</v>
      </c>
      <c r="K2467">
        <v>19800000</v>
      </c>
      <c r="L2467">
        <v>21100000</v>
      </c>
      <c r="M2467">
        <v>17</v>
      </c>
      <c r="N2467" t="s">
        <v>4219</v>
      </c>
      <c r="O2467">
        <v>93.2</v>
      </c>
      <c r="P2467" t="s">
        <v>10025</v>
      </c>
    </row>
    <row r="2468" spans="1:16" x14ac:dyDescent="0.3">
      <c r="A2468" t="s">
        <v>6521</v>
      </c>
      <c r="B2468">
        <v>2023</v>
      </c>
      <c r="C2468" t="s">
        <v>188</v>
      </c>
      <c r="D2468" t="s">
        <v>5856</v>
      </c>
      <c r="E2468" t="s">
        <v>4595</v>
      </c>
      <c r="F2468" t="s">
        <v>60</v>
      </c>
      <c r="G2468">
        <v>59200</v>
      </c>
      <c r="H2468" t="s">
        <v>5853</v>
      </c>
      <c r="I2468">
        <v>8400000</v>
      </c>
      <c r="J2468" t="s">
        <v>8819</v>
      </c>
      <c r="K2468">
        <v>8100000</v>
      </c>
      <c r="L2468">
        <v>8700000</v>
      </c>
      <c r="M2468">
        <v>5</v>
      </c>
      <c r="N2468" t="s">
        <v>4176</v>
      </c>
      <c r="O2468">
        <v>84.9</v>
      </c>
      <c r="P2468" t="s">
        <v>10026</v>
      </c>
    </row>
    <row r="2469" spans="1:16" x14ac:dyDescent="0.3">
      <c r="A2469" t="s">
        <v>208</v>
      </c>
      <c r="B2469">
        <v>2015</v>
      </c>
      <c r="C2469" t="s">
        <v>137</v>
      </c>
      <c r="D2469" t="s">
        <v>6044</v>
      </c>
      <c r="E2469" t="s">
        <v>10027</v>
      </c>
      <c r="F2469" t="s">
        <v>43</v>
      </c>
      <c r="G2469">
        <v>96083</v>
      </c>
      <c r="H2469" t="s">
        <v>5853</v>
      </c>
      <c r="I2469">
        <v>7560000</v>
      </c>
      <c r="J2469" t="s">
        <v>8819</v>
      </c>
      <c r="K2469">
        <v>7210000</v>
      </c>
      <c r="L2469">
        <v>7900000</v>
      </c>
      <c r="M2469" t="s">
        <v>4175</v>
      </c>
      <c r="N2469" t="s">
        <v>4263</v>
      </c>
      <c r="O2469">
        <v>52.5</v>
      </c>
      <c r="P2469" t="s">
        <v>10028</v>
      </c>
    </row>
    <row r="2470" spans="1:16" x14ac:dyDescent="0.3">
      <c r="A2470" t="s">
        <v>4759</v>
      </c>
      <c r="B2470">
        <v>2021</v>
      </c>
      <c r="C2470" t="s">
        <v>62</v>
      </c>
      <c r="D2470">
        <v>5008</v>
      </c>
      <c r="E2470" t="s">
        <v>10029</v>
      </c>
      <c r="F2470" t="s">
        <v>143</v>
      </c>
      <c r="G2470">
        <v>77000</v>
      </c>
      <c r="H2470" t="s">
        <v>5853</v>
      </c>
      <c r="I2470">
        <v>16600000</v>
      </c>
      <c r="J2470" t="s">
        <v>8819</v>
      </c>
      <c r="K2470">
        <v>16000000</v>
      </c>
      <c r="L2470">
        <v>17200000</v>
      </c>
      <c r="M2470">
        <v>15</v>
      </c>
      <c r="N2470" t="s">
        <v>4439</v>
      </c>
      <c r="O2470">
        <v>68.900000000000006</v>
      </c>
      <c r="P2470" t="s">
        <v>10030</v>
      </c>
    </row>
    <row r="2471" spans="1:16" x14ac:dyDescent="0.3">
      <c r="A2471" t="s">
        <v>5363</v>
      </c>
      <c r="B2471">
        <v>2025</v>
      </c>
      <c r="C2471" t="s">
        <v>50</v>
      </c>
      <c r="D2471" t="s">
        <v>6027</v>
      </c>
      <c r="E2471" t="s">
        <v>9777</v>
      </c>
      <c r="F2471" t="s">
        <v>4172</v>
      </c>
      <c r="G2471">
        <v>37000</v>
      </c>
      <c r="H2471" t="s">
        <v>5853</v>
      </c>
      <c r="I2471">
        <v>16500000</v>
      </c>
      <c r="J2471" t="s">
        <v>8819</v>
      </c>
      <c r="K2471">
        <v>15900000</v>
      </c>
      <c r="L2471">
        <v>17100000</v>
      </c>
      <c r="M2471">
        <v>8</v>
      </c>
      <c r="N2471" t="s">
        <v>4219</v>
      </c>
      <c r="O2471">
        <v>81.599999999999994</v>
      </c>
      <c r="P2471" t="s">
        <v>10031</v>
      </c>
    </row>
    <row r="2472" spans="1:16" x14ac:dyDescent="0.3">
      <c r="A2472" t="s">
        <v>5469</v>
      </c>
      <c r="B2472">
        <v>2020</v>
      </c>
      <c r="C2472" t="s">
        <v>188</v>
      </c>
      <c r="D2472" t="s">
        <v>4594</v>
      </c>
      <c r="E2472" t="s">
        <v>10032</v>
      </c>
      <c r="F2472" t="s">
        <v>43</v>
      </c>
      <c r="G2472">
        <v>61894</v>
      </c>
      <c r="H2472" t="s">
        <v>5853</v>
      </c>
      <c r="I2472">
        <v>8200000</v>
      </c>
      <c r="J2472" t="s">
        <v>8819</v>
      </c>
      <c r="K2472">
        <v>7890000</v>
      </c>
      <c r="L2472">
        <v>8400000</v>
      </c>
      <c r="M2472" t="s">
        <v>4175</v>
      </c>
      <c r="N2472" t="s">
        <v>4275</v>
      </c>
      <c r="O2472">
        <v>95</v>
      </c>
      <c r="P2472" t="s">
        <v>10033</v>
      </c>
    </row>
    <row r="2473" spans="1:16" x14ac:dyDescent="0.3">
      <c r="A2473" t="s">
        <v>6315</v>
      </c>
      <c r="B2473">
        <v>2024</v>
      </c>
      <c r="C2473" t="s">
        <v>24</v>
      </c>
      <c r="D2473" t="s">
        <v>4369</v>
      </c>
      <c r="E2473" t="s">
        <v>4370</v>
      </c>
      <c r="F2473" t="s">
        <v>43</v>
      </c>
      <c r="G2473">
        <v>13800</v>
      </c>
      <c r="H2473" t="s">
        <v>5853</v>
      </c>
      <c r="I2473">
        <v>37300000</v>
      </c>
      <c r="J2473" t="s">
        <v>8819</v>
      </c>
      <c r="K2473">
        <v>36100000</v>
      </c>
      <c r="L2473">
        <v>38500000</v>
      </c>
      <c r="M2473">
        <v>19</v>
      </c>
      <c r="N2473" t="s">
        <v>5827</v>
      </c>
      <c r="O2473">
        <v>73.900000000000006</v>
      </c>
      <c r="P2473" t="s">
        <v>10034</v>
      </c>
    </row>
    <row r="2474" spans="1:16" x14ac:dyDescent="0.3">
      <c r="A2474" t="s">
        <v>8632</v>
      </c>
      <c r="B2474">
        <v>2022</v>
      </c>
      <c r="C2474" t="s">
        <v>5788</v>
      </c>
      <c r="D2474" t="s">
        <v>8941</v>
      </c>
      <c r="E2474" t="s">
        <v>10035</v>
      </c>
      <c r="F2474" t="s">
        <v>43</v>
      </c>
      <c r="G2474">
        <v>31000</v>
      </c>
      <c r="H2474" t="s">
        <v>5853</v>
      </c>
      <c r="I2474">
        <v>26200000</v>
      </c>
      <c r="J2474" t="s">
        <v>8819</v>
      </c>
      <c r="K2474">
        <v>25300000</v>
      </c>
      <c r="L2474">
        <v>27000000</v>
      </c>
      <c r="M2474">
        <v>14</v>
      </c>
      <c r="N2474" t="s">
        <v>4260</v>
      </c>
      <c r="O2474">
        <v>76.599999999999994</v>
      </c>
      <c r="P2474" t="s">
        <v>10036</v>
      </c>
    </row>
    <row r="2475" spans="1:16" x14ac:dyDescent="0.3">
      <c r="A2475" t="s">
        <v>6052</v>
      </c>
      <c r="B2475">
        <v>2020</v>
      </c>
      <c r="C2475" t="s">
        <v>92</v>
      </c>
      <c r="D2475" t="s">
        <v>6053</v>
      </c>
      <c r="E2475" t="s">
        <v>10037</v>
      </c>
      <c r="F2475" t="s">
        <v>143</v>
      </c>
      <c r="G2475">
        <v>85300</v>
      </c>
      <c r="H2475" t="s">
        <v>5853</v>
      </c>
      <c r="I2475">
        <v>30700000</v>
      </c>
      <c r="J2475" t="s">
        <v>8819</v>
      </c>
      <c r="K2475">
        <v>29600000</v>
      </c>
      <c r="L2475">
        <v>31800000</v>
      </c>
      <c r="M2475">
        <v>4</v>
      </c>
      <c r="N2475" t="s">
        <v>4560</v>
      </c>
      <c r="O2475">
        <v>69.8</v>
      </c>
      <c r="P2475" t="s">
        <v>10038</v>
      </c>
    </row>
    <row r="2476" spans="1:16" x14ac:dyDescent="0.3">
      <c r="A2476" t="s">
        <v>5355</v>
      </c>
      <c r="B2476">
        <v>2023</v>
      </c>
      <c r="C2476" t="s">
        <v>24</v>
      </c>
      <c r="D2476" t="s">
        <v>4572</v>
      </c>
      <c r="E2476" t="s">
        <v>8743</v>
      </c>
      <c r="F2476" t="s">
        <v>43</v>
      </c>
      <c r="G2476">
        <v>70000</v>
      </c>
      <c r="H2476" t="s">
        <v>5853</v>
      </c>
      <c r="I2476">
        <v>17000000</v>
      </c>
      <c r="J2476" t="s">
        <v>8819</v>
      </c>
      <c r="K2476">
        <v>16200000</v>
      </c>
      <c r="L2476">
        <v>17900000</v>
      </c>
      <c r="M2476">
        <v>3</v>
      </c>
      <c r="N2476" t="s">
        <v>4275</v>
      </c>
      <c r="O2476">
        <v>62.1</v>
      </c>
      <c r="P2476" t="s">
        <v>10039</v>
      </c>
    </row>
    <row r="2477" spans="1:16" x14ac:dyDescent="0.3">
      <c r="A2477" t="s">
        <v>5555</v>
      </c>
      <c r="B2477">
        <v>2025</v>
      </c>
      <c r="C2477" t="s">
        <v>392</v>
      </c>
      <c r="D2477" t="s">
        <v>6196</v>
      </c>
      <c r="E2477" t="s">
        <v>6197</v>
      </c>
      <c r="F2477" t="s">
        <v>4172</v>
      </c>
      <c r="G2477">
        <v>20000</v>
      </c>
      <c r="H2477" t="s">
        <v>5853</v>
      </c>
      <c r="I2477">
        <v>37700000</v>
      </c>
      <c r="J2477" t="s">
        <v>8819</v>
      </c>
      <c r="K2477">
        <v>35400000</v>
      </c>
      <c r="L2477">
        <v>40000000</v>
      </c>
      <c r="M2477" t="s">
        <v>4175</v>
      </c>
      <c r="N2477" t="s">
        <v>4181</v>
      </c>
      <c r="O2477">
        <v>75.400000000000006</v>
      </c>
      <c r="P2477" t="s">
        <v>10040</v>
      </c>
    </row>
    <row r="2478" spans="1:16" x14ac:dyDescent="0.3">
      <c r="A2478" t="s">
        <v>6297</v>
      </c>
      <c r="B2478">
        <v>2019</v>
      </c>
      <c r="C2478" t="s">
        <v>4641</v>
      </c>
      <c r="D2478" t="s">
        <v>7740</v>
      </c>
      <c r="E2478" t="s">
        <v>10041</v>
      </c>
      <c r="F2478" t="s">
        <v>94</v>
      </c>
      <c r="G2478">
        <v>63000</v>
      </c>
      <c r="H2478" t="s">
        <v>5853</v>
      </c>
      <c r="I2478">
        <v>11600000</v>
      </c>
      <c r="J2478" t="s">
        <v>8819</v>
      </c>
      <c r="K2478">
        <v>11200000</v>
      </c>
      <c r="L2478">
        <v>12000000</v>
      </c>
      <c r="M2478">
        <v>4</v>
      </c>
      <c r="N2478" t="s">
        <v>4223</v>
      </c>
      <c r="O2478">
        <v>95</v>
      </c>
      <c r="P2478" t="s">
        <v>10042</v>
      </c>
    </row>
    <row r="2479" spans="1:16" x14ac:dyDescent="0.3">
      <c r="A2479" t="s">
        <v>8654</v>
      </c>
      <c r="B2479">
        <v>2024</v>
      </c>
      <c r="C2479" t="s">
        <v>3991</v>
      </c>
      <c r="D2479" t="s">
        <v>4630</v>
      </c>
      <c r="E2479" t="s">
        <v>5027</v>
      </c>
      <c r="F2479" t="s">
        <v>161</v>
      </c>
      <c r="G2479">
        <v>12238</v>
      </c>
      <c r="H2479" t="s">
        <v>5853</v>
      </c>
      <c r="I2479">
        <v>11900000</v>
      </c>
      <c r="J2479" t="s">
        <v>8819</v>
      </c>
      <c r="K2479">
        <v>11500000</v>
      </c>
      <c r="L2479">
        <v>12300000</v>
      </c>
      <c r="M2479">
        <v>9</v>
      </c>
      <c r="N2479" t="s">
        <v>4402</v>
      </c>
      <c r="O2479">
        <v>85.7</v>
      </c>
      <c r="P2479" t="s">
        <v>10043</v>
      </c>
    </row>
    <row r="2480" spans="1:16" x14ac:dyDescent="0.3">
      <c r="A2480" t="s">
        <v>6329</v>
      </c>
      <c r="B2480">
        <v>2025</v>
      </c>
      <c r="C2480" t="s">
        <v>62</v>
      </c>
      <c r="D2480">
        <v>5008</v>
      </c>
      <c r="E2480" t="s">
        <v>4435</v>
      </c>
      <c r="F2480" t="s">
        <v>4172</v>
      </c>
      <c r="G2480">
        <v>20000</v>
      </c>
      <c r="H2480" t="s">
        <v>5853</v>
      </c>
      <c r="I2480">
        <v>24000000</v>
      </c>
      <c r="J2480" t="s">
        <v>8819</v>
      </c>
      <c r="K2480">
        <v>23200000</v>
      </c>
      <c r="L2480">
        <v>24800000</v>
      </c>
      <c r="M2480">
        <v>5</v>
      </c>
      <c r="N2480" t="s">
        <v>4965</v>
      </c>
      <c r="O2480">
        <v>82.5</v>
      </c>
      <c r="P2480" t="s">
        <v>10044</v>
      </c>
    </row>
    <row r="2481" spans="1:16" x14ac:dyDescent="0.3">
      <c r="A2481" t="s">
        <v>6237</v>
      </c>
      <c r="B2481">
        <v>2024</v>
      </c>
      <c r="C2481" t="s">
        <v>62</v>
      </c>
      <c r="D2481" t="s">
        <v>4250</v>
      </c>
      <c r="E2481" t="s">
        <v>4279</v>
      </c>
      <c r="F2481" t="s">
        <v>143</v>
      </c>
      <c r="G2481">
        <v>29570</v>
      </c>
      <c r="H2481" t="s">
        <v>5853</v>
      </c>
      <c r="I2481">
        <v>21100000</v>
      </c>
      <c r="J2481" t="s">
        <v>8819</v>
      </c>
      <c r="K2481">
        <v>20300000</v>
      </c>
      <c r="L2481">
        <v>21800000</v>
      </c>
      <c r="M2481">
        <v>23</v>
      </c>
      <c r="N2481" t="s">
        <v>4388</v>
      </c>
      <c r="O2481">
        <v>65.900000000000006</v>
      </c>
      <c r="P2481" t="s">
        <v>10045</v>
      </c>
    </row>
    <row r="2482" spans="1:16" x14ac:dyDescent="0.3">
      <c r="A2482" t="s">
        <v>5314</v>
      </c>
      <c r="B2482">
        <v>2023</v>
      </c>
      <c r="C2482" t="s">
        <v>191</v>
      </c>
      <c r="D2482" t="s">
        <v>5011</v>
      </c>
      <c r="E2482" t="s">
        <v>6146</v>
      </c>
      <c r="F2482" t="s">
        <v>173</v>
      </c>
      <c r="G2482">
        <v>44000</v>
      </c>
      <c r="H2482" t="s">
        <v>5853</v>
      </c>
      <c r="I2482">
        <v>19000000</v>
      </c>
      <c r="J2482" t="s">
        <v>8819</v>
      </c>
      <c r="K2482">
        <v>17800000</v>
      </c>
      <c r="L2482">
        <v>20200000</v>
      </c>
      <c r="M2482">
        <v>4</v>
      </c>
      <c r="N2482" t="s">
        <v>4583</v>
      </c>
      <c r="O2482">
        <v>80.3</v>
      </c>
      <c r="P2482" t="s">
        <v>10046</v>
      </c>
    </row>
    <row r="2483" spans="1:16" x14ac:dyDescent="0.3">
      <c r="A2483" t="s">
        <v>5604</v>
      </c>
      <c r="B2483">
        <v>2026</v>
      </c>
      <c r="C2483" t="s">
        <v>163</v>
      </c>
      <c r="D2483" t="s">
        <v>6056</v>
      </c>
      <c r="E2483" t="s">
        <v>4262</v>
      </c>
      <c r="F2483" t="s">
        <v>4172</v>
      </c>
      <c r="G2483">
        <v>6400</v>
      </c>
      <c r="H2483" t="s">
        <v>5853</v>
      </c>
      <c r="I2483">
        <v>17100000</v>
      </c>
      <c r="J2483" t="s">
        <v>8819</v>
      </c>
      <c r="K2483">
        <v>16500000</v>
      </c>
      <c r="L2483">
        <v>17700000</v>
      </c>
      <c r="M2483">
        <v>5</v>
      </c>
      <c r="N2483" t="s">
        <v>4275</v>
      </c>
      <c r="O2483">
        <v>90</v>
      </c>
      <c r="P2483" t="s">
        <v>10047</v>
      </c>
    </row>
    <row r="2484" spans="1:16" x14ac:dyDescent="0.3">
      <c r="A2484" t="s">
        <v>5307</v>
      </c>
      <c r="B2484">
        <v>2025</v>
      </c>
      <c r="C2484" t="s">
        <v>163</v>
      </c>
      <c r="D2484">
        <v>7</v>
      </c>
      <c r="E2484" t="s">
        <v>7140</v>
      </c>
      <c r="F2484" t="s">
        <v>4172</v>
      </c>
      <c r="G2484">
        <v>7500</v>
      </c>
      <c r="H2484" t="s">
        <v>5853</v>
      </c>
      <c r="I2484">
        <v>16900000</v>
      </c>
      <c r="J2484" t="s">
        <v>8819</v>
      </c>
      <c r="K2484">
        <v>16300000</v>
      </c>
      <c r="L2484">
        <v>17500000</v>
      </c>
      <c r="M2484">
        <v>17</v>
      </c>
      <c r="N2484" t="s">
        <v>4213</v>
      </c>
      <c r="O2484">
        <v>95</v>
      </c>
      <c r="P2484" t="s">
        <v>10048</v>
      </c>
    </row>
    <row r="2485" spans="1:16" x14ac:dyDescent="0.3">
      <c r="A2485" t="s">
        <v>6553</v>
      </c>
      <c r="B2485">
        <v>2023</v>
      </c>
      <c r="C2485" t="s">
        <v>50</v>
      </c>
      <c r="D2485">
        <v>560</v>
      </c>
      <c r="E2485" t="s">
        <v>4582</v>
      </c>
      <c r="F2485" t="s">
        <v>43</v>
      </c>
      <c r="G2485">
        <v>75442</v>
      </c>
      <c r="H2485" t="s">
        <v>5853</v>
      </c>
      <c r="I2485">
        <v>8700000</v>
      </c>
      <c r="J2485" t="s">
        <v>8819</v>
      </c>
      <c r="K2485">
        <v>8300000</v>
      </c>
      <c r="L2485">
        <v>9000000</v>
      </c>
      <c r="M2485">
        <v>31</v>
      </c>
      <c r="N2485" t="s">
        <v>4583</v>
      </c>
      <c r="O2485">
        <v>70.2</v>
      </c>
      <c r="P2485" t="s">
        <v>10049</v>
      </c>
    </row>
    <row r="2486" spans="1:16" x14ac:dyDescent="0.3">
      <c r="A2486" t="s">
        <v>5301</v>
      </c>
      <c r="B2486">
        <v>2024</v>
      </c>
      <c r="C2486" t="s">
        <v>4184</v>
      </c>
      <c r="D2486" t="s">
        <v>4442</v>
      </c>
      <c r="E2486" t="s">
        <v>4443</v>
      </c>
      <c r="F2486" t="s">
        <v>43</v>
      </c>
      <c r="G2486">
        <v>43000</v>
      </c>
      <c r="H2486" t="s">
        <v>5853</v>
      </c>
      <c r="I2486">
        <v>24400000</v>
      </c>
      <c r="J2486" t="s">
        <v>8819</v>
      </c>
      <c r="K2486">
        <v>23500000</v>
      </c>
      <c r="L2486">
        <v>25200000</v>
      </c>
      <c r="M2486" t="s">
        <v>4175</v>
      </c>
      <c r="N2486" t="s">
        <v>9897</v>
      </c>
      <c r="O2486">
        <v>74</v>
      </c>
      <c r="P2486" t="s">
        <v>10050</v>
      </c>
    </row>
    <row r="2487" spans="1:16" x14ac:dyDescent="0.3">
      <c r="A2487" t="s">
        <v>4733</v>
      </c>
      <c r="B2487">
        <v>2022</v>
      </c>
      <c r="C2487" t="s">
        <v>194</v>
      </c>
      <c r="D2487" t="s">
        <v>4323</v>
      </c>
      <c r="E2487" t="s">
        <v>4324</v>
      </c>
      <c r="F2487" t="s">
        <v>94</v>
      </c>
      <c r="G2487">
        <v>72237</v>
      </c>
      <c r="H2487" t="s">
        <v>5853</v>
      </c>
      <c r="I2487">
        <v>35000000</v>
      </c>
      <c r="J2487" t="s">
        <v>8819</v>
      </c>
      <c r="K2487">
        <v>33200000</v>
      </c>
      <c r="L2487">
        <v>36900000</v>
      </c>
      <c r="M2487">
        <v>6</v>
      </c>
      <c r="N2487" t="s">
        <v>4342</v>
      </c>
      <c r="O2487">
        <v>71.8</v>
      </c>
      <c r="P2487" t="s">
        <v>10051</v>
      </c>
    </row>
    <row r="2488" spans="1:16" x14ac:dyDescent="0.3">
      <c r="A2488" t="s">
        <v>5309</v>
      </c>
      <c r="B2488">
        <v>2024</v>
      </c>
      <c r="C2488" t="s">
        <v>24</v>
      </c>
      <c r="D2488" t="s">
        <v>4405</v>
      </c>
      <c r="E2488" t="s">
        <v>5791</v>
      </c>
      <c r="F2488" t="s">
        <v>143</v>
      </c>
      <c r="G2488">
        <v>40100</v>
      </c>
      <c r="H2488" t="s">
        <v>5853</v>
      </c>
      <c r="I2488">
        <v>31000000</v>
      </c>
      <c r="J2488" t="s">
        <v>8819</v>
      </c>
      <c r="K2488">
        <v>29600000</v>
      </c>
      <c r="L2488">
        <v>32500000</v>
      </c>
      <c r="M2488">
        <v>17</v>
      </c>
      <c r="N2488" t="s">
        <v>4252</v>
      </c>
      <c r="O2488">
        <v>71.400000000000006</v>
      </c>
      <c r="P2488" t="s">
        <v>10052</v>
      </c>
    </row>
    <row r="2489" spans="1:16" x14ac:dyDescent="0.3">
      <c r="A2489" t="s">
        <v>5300</v>
      </c>
      <c r="B2489">
        <v>2023</v>
      </c>
      <c r="C2489" t="s">
        <v>24</v>
      </c>
      <c r="D2489" t="s">
        <v>4919</v>
      </c>
      <c r="E2489" t="s">
        <v>6094</v>
      </c>
      <c r="F2489" t="s">
        <v>143</v>
      </c>
      <c r="G2489">
        <v>80000</v>
      </c>
      <c r="H2489" t="s">
        <v>5853</v>
      </c>
      <c r="I2489">
        <v>17300000</v>
      </c>
      <c r="J2489" t="s">
        <v>8819</v>
      </c>
      <c r="K2489">
        <v>16500000</v>
      </c>
      <c r="L2489">
        <v>18100000</v>
      </c>
      <c r="M2489">
        <v>6</v>
      </c>
      <c r="N2489" t="s">
        <v>4248</v>
      </c>
      <c r="O2489">
        <v>57.8</v>
      </c>
      <c r="P2489" t="s">
        <v>10053</v>
      </c>
    </row>
    <row r="2490" spans="1:16" x14ac:dyDescent="0.3">
      <c r="A2490" t="s">
        <v>5384</v>
      </c>
      <c r="B2490">
        <v>2022</v>
      </c>
      <c r="C2490" t="s">
        <v>36</v>
      </c>
      <c r="D2490" t="s">
        <v>4372</v>
      </c>
      <c r="E2490" t="s">
        <v>4373</v>
      </c>
      <c r="F2490" t="s">
        <v>43</v>
      </c>
      <c r="G2490">
        <v>56079</v>
      </c>
      <c r="H2490" t="s">
        <v>5853</v>
      </c>
      <c r="I2490">
        <v>12000000</v>
      </c>
      <c r="J2490" t="s">
        <v>8819</v>
      </c>
      <c r="K2490">
        <v>11600000</v>
      </c>
      <c r="L2490">
        <v>12400000</v>
      </c>
      <c r="M2490">
        <v>38</v>
      </c>
      <c r="N2490" t="s">
        <v>4425</v>
      </c>
      <c r="O2490">
        <v>66.7</v>
      </c>
      <c r="P2490" t="s">
        <v>10054</v>
      </c>
    </row>
    <row r="2491" spans="1:16" x14ac:dyDescent="0.3">
      <c r="A2491" t="s">
        <v>4057</v>
      </c>
      <c r="B2491">
        <v>2025</v>
      </c>
      <c r="C2491" t="s">
        <v>194</v>
      </c>
      <c r="D2491" t="s">
        <v>4480</v>
      </c>
      <c r="E2491" t="s">
        <v>4481</v>
      </c>
      <c r="F2491" t="s">
        <v>4172</v>
      </c>
      <c r="G2491">
        <v>16869</v>
      </c>
      <c r="H2491" t="s">
        <v>5853</v>
      </c>
      <c r="I2491">
        <v>30700000</v>
      </c>
      <c r="J2491" t="s">
        <v>8819</v>
      </c>
      <c r="K2491">
        <v>29600000</v>
      </c>
      <c r="L2491">
        <v>31700000</v>
      </c>
      <c r="M2491">
        <v>13</v>
      </c>
      <c r="N2491" t="s">
        <v>4627</v>
      </c>
      <c r="O2491">
        <v>78.2</v>
      </c>
      <c r="P2491" t="s">
        <v>10055</v>
      </c>
    </row>
    <row r="2492" spans="1:16" x14ac:dyDescent="0.3">
      <c r="A2492" t="s">
        <v>4075</v>
      </c>
      <c r="B2492">
        <v>2024</v>
      </c>
      <c r="C2492" t="s">
        <v>4184</v>
      </c>
      <c r="D2492" t="s">
        <v>4941</v>
      </c>
      <c r="E2492" t="s">
        <v>10056</v>
      </c>
      <c r="F2492" t="s">
        <v>143</v>
      </c>
      <c r="G2492">
        <v>37000</v>
      </c>
      <c r="H2492" t="s">
        <v>5853</v>
      </c>
      <c r="I2492">
        <v>40500000</v>
      </c>
      <c r="J2492" t="s">
        <v>8819</v>
      </c>
      <c r="K2492">
        <v>39100000</v>
      </c>
      <c r="L2492">
        <v>41900000</v>
      </c>
      <c r="M2492" t="s">
        <v>4175</v>
      </c>
      <c r="N2492" t="s">
        <v>10057</v>
      </c>
      <c r="O2492">
        <v>88.1</v>
      </c>
      <c r="P2492" t="s">
        <v>10058</v>
      </c>
    </row>
    <row r="2493" spans="1:16" x14ac:dyDescent="0.3">
      <c r="A2493" t="s">
        <v>1087</v>
      </c>
      <c r="B2493">
        <v>2020</v>
      </c>
      <c r="C2493" t="s">
        <v>137</v>
      </c>
      <c r="D2493" t="s">
        <v>5124</v>
      </c>
      <c r="E2493" t="s">
        <v>5174</v>
      </c>
      <c r="F2493" t="s">
        <v>43</v>
      </c>
      <c r="G2493">
        <v>96000</v>
      </c>
      <c r="H2493" t="s">
        <v>5853</v>
      </c>
      <c r="I2493">
        <v>10000000</v>
      </c>
      <c r="J2493" t="s">
        <v>8819</v>
      </c>
      <c r="K2493">
        <v>9600000</v>
      </c>
      <c r="L2493">
        <v>10400000</v>
      </c>
      <c r="M2493">
        <v>4</v>
      </c>
      <c r="N2493" t="s">
        <v>4236</v>
      </c>
      <c r="O2493">
        <v>87.8</v>
      </c>
      <c r="P2493" t="s">
        <v>10059</v>
      </c>
    </row>
    <row r="2494" spans="1:16" x14ac:dyDescent="0.3">
      <c r="A2494" t="s">
        <v>4062</v>
      </c>
      <c r="B2494">
        <v>2024</v>
      </c>
      <c r="C2494" t="s">
        <v>137</v>
      </c>
      <c r="D2494" t="s">
        <v>5109</v>
      </c>
      <c r="E2494" t="s">
        <v>4746</v>
      </c>
      <c r="F2494" t="s">
        <v>43</v>
      </c>
      <c r="G2494">
        <v>19000</v>
      </c>
      <c r="H2494" t="s">
        <v>5853</v>
      </c>
      <c r="I2494">
        <v>23900000</v>
      </c>
      <c r="J2494" t="s">
        <v>8819</v>
      </c>
      <c r="K2494">
        <v>23100000</v>
      </c>
      <c r="L2494">
        <v>24700000</v>
      </c>
      <c r="M2494">
        <v>6</v>
      </c>
      <c r="N2494" t="s">
        <v>4627</v>
      </c>
      <c r="O2494">
        <v>85.3</v>
      </c>
      <c r="P2494" t="s">
        <v>10060</v>
      </c>
    </row>
    <row r="2495" spans="1:16" x14ac:dyDescent="0.3">
      <c r="A2495" t="s">
        <v>4067</v>
      </c>
      <c r="B2495">
        <v>2023</v>
      </c>
      <c r="C2495" t="s">
        <v>24</v>
      </c>
      <c r="D2495" t="s">
        <v>4919</v>
      </c>
      <c r="E2495" t="s">
        <v>6094</v>
      </c>
      <c r="F2495" t="s">
        <v>43</v>
      </c>
      <c r="G2495">
        <v>45000</v>
      </c>
      <c r="H2495" t="s">
        <v>5853</v>
      </c>
      <c r="I2495">
        <v>17700000</v>
      </c>
      <c r="J2495" t="s">
        <v>8819</v>
      </c>
      <c r="K2495">
        <v>16900000</v>
      </c>
      <c r="L2495">
        <v>18500000</v>
      </c>
      <c r="M2495">
        <v>6</v>
      </c>
      <c r="N2495" t="s">
        <v>4248</v>
      </c>
      <c r="O2495">
        <v>59.1</v>
      </c>
      <c r="P2495" t="s">
        <v>10061</v>
      </c>
    </row>
    <row r="2496" spans="1:16" x14ac:dyDescent="0.3">
      <c r="A2496" t="s">
        <v>8718</v>
      </c>
      <c r="B2496">
        <v>2023</v>
      </c>
      <c r="C2496" t="s">
        <v>4031</v>
      </c>
      <c r="D2496" t="s">
        <v>5131</v>
      </c>
      <c r="E2496" t="s">
        <v>5812</v>
      </c>
      <c r="F2496" t="s">
        <v>43</v>
      </c>
      <c r="G2496">
        <v>31000</v>
      </c>
      <c r="H2496" t="s">
        <v>5853</v>
      </c>
      <c r="I2496">
        <v>13600000</v>
      </c>
      <c r="J2496" t="s">
        <v>8819</v>
      </c>
      <c r="K2496">
        <v>13100000</v>
      </c>
      <c r="L2496">
        <v>14100000</v>
      </c>
      <c r="M2496">
        <v>20</v>
      </c>
      <c r="N2496" t="s">
        <v>4382</v>
      </c>
      <c r="O2496">
        <v>80.400000000000006</v>
      </c>
      <c r="P2496" t="s">
        <v>10062</v>
      </c>
    </row>
    <row r="2497" spans="1:16" x14ac:dyDescent="0.3">
      <c r="A2497" t="s">
        <v>417</v>
      </c>
      <c r="B2497">
        <v>2024</v>
      </c>
      <c r="C2497" t="s">
        <v>392</v>
      </c>
      <c r="D2497" t="s">
        <v>4243</v>
      </c>
      <c r="E2497" t="s">
        <v>4244</v>
      </c>
      <c r="F2497" t="s">
        <v>60</v>
      </c>
      <c r="G2497">
        <v>30000</v>
      </c>
      <c r="H2497" t="s">
        <v>5853</v>
      </c>
      <c r="I2497">
        <v>20700000</v>
      </c>
      <c r="J2497" t="s">
        <v>8819</v>
      </c>
      <c r="K2497">
        <v>19500000</v>
      </c>
      <c r="L2497">
        <v>21800000</v>
      </c>
      <c r="M2497">
        <v>3</v>
      </c>
      <c r="N2497" t="s">
        <v>4508</v>
      </c>
      <c r="O2497">
        <v>64.7</v>
      </c>
      <c r="P2497" t="s">
        <v>10063</v>
      </c>
    </row>
    <row r="2498" spans="1:16" x14ac:dyDescent="0.3">
      <c r="A2498" t="s">
        <v>241</v>
      </c>
      <c r="B2498">
        <v>2025</v>
      </c>
      <c r="C2498" t="s">
        <v>24</v>
      </c>
      <c r="D2498" t="s">
        <v>4405</v>
      </c>
      <c r="E2498" t="s">
        <v>10064</v>
      </c>
      <c r="F2498" t="s">
        <v>4172</v>
      </c>
      <c r="G2498">
        <v>34500</v>
      </c>
      <c r="H2498" t="s">
        <v>5853</v>
      </c>
      <c r="I2498">
        <v>28800000</v>
      </c>
      <c r="J2498" t="s">
        <v>8819</v>
      </c>
      <c r="K2498">
        <v>27700000</v>
      </c>
      <c r="L2498">
        <v>29800000</v>
      </c>
      <c r="M2498" t="s">
        <v>4175</v>
      </c>
      <c r="N2498" t="s">
        <v>4200</v>
      </c>
      <c r="O2498">
        <v>75.900000000000006</v>
      </c>
      <c r="P2498" t="s">
        <v>10065</v>
      </c>
    </row>
    <row r="2499" spans="1:16" x14ac:dyDescent="0.3">
      <c r="A2499" t="s">
        <v>245</v>
      </c>
      <c r="B2499">
        <v>2018</v>
      </c>
      <c r="C2499" t="s">
        <v>62</v>
      </c>
      <c r="D2499">
        <v>3008</v>
      </c>
      <c r="E2499" t="s">
        <v>5762</v>
      </c>
      <c r="F2499" t="s">
        <v>60</v>
      </c>
      <c r="G2499">
        <v>95984</v>
      </c>
      <c r="H2499" t="s">
        <v>5853</v>
      </c>
      <c r="I2499">
        <v>11500000</v>
      </c>
      <c r="J2499" t="s">
        <v>8819</v>
      </c>
      <c r="K2499">
        <v>10900000</v>
      </c>
      <c r="L2499">
        <v>12000000</v>
      </c>
      <c r="M2499">
        <v>10</v>
      </c>
      <c r="N2499" t="s">
        <v>4192</v>
      </c>
      <c r="O2499">
        <v>71.900000000000006</v>
      </c>
      <c r="P2499" t="s">
        <v>10066</v>
      </c>
    </row>
    <row r="2500" spans="1:16" x14ac:dyDescent="0.3">
      <c r="A2500" t="s">
        <v>5381</v>
      </c>
      <c r="B2500">
        <v>2024</v>
      </c>
      <c r="C2500" t="s">
        <v>24</v>
      </c>
      <c r="D2500" t="s">
        <v>4405</v>
      </c>
      <c r="E2500" t="s">
        <v>5700</v>
      </c>
      <c r="F2500" t="s">
        <v>4789</v>
      </c>
      <c r="G2500">
        <v>30900</v>
      </c>
      <c r="H2500" t="s">
        <v>5853</v>
      </c>
      <c r="I2500">
        <v>46000000</v>
      </c>
      <c r="J2500" t="s">
        <v>8819</v>
      </c>
      <c r="K2500">
        <v>44300000</v>
      </c>
      <c r="L2500">
        <v>47600000</v>
      </c>
      <c r="M2500">
        <v>26</v>
      </c>
      <c r="N2500" t="s">
        <v>8895</v>
      </c>
      <c r="O2500">
        <v>81.2</v>
      </c>
      <c r="P2500" t="s">
        <v>10067</v>
      </c>
    </row>
    <row r="2501" spans="1:16" x14ac:dyDescent="0.3">
      <c r="A2501" t="s">
        <v>290</v>
      </c>
      <c r="B2501">
        <v>2023</v>
      </c>
      <c r="C2501" t="s">
        <v>62</v>
      </c>
      <c r="D2501" t="s">
        <v>4207</v>
      </c>
      <c r="E2501" t="s">
        <v>4387</v>
      </c>
      <c r="F2501" t="s">
        <v>60</v>
      </c>
      <c r="G2501">
        <v>25000</v>
      </c>
      <c r="H2501" t="s">
        <v>5853</v>
      </c>
      <c r="I2501">
        <v>17900000</v>
      </c>
      <c r="J2501" t="s">
        <v>8819</v>
      </c>
      <c r="K2501">
        <v>17300000</v>
      </c>
      <c r="L2501">
        <v>18500000</v>
      </c>
      <c r="M2501">
        <v>16</v>
      </c>
      <c r="N2501" t="s">
        <v>4213</v>
      </c>
      <c r="O2501">
        <v>70.5</v>
      </c>
      <c r="P2501" t="s">
        <v>10068</v>
      </c>
    </row>
    <row r="2502" spans="1:16" x14ac:dyDescent="0.3">
      <c r="A2502" t="s">
        <v>297</v>
      </c>
      <c r="B2502">
        <v>2023</v>
      </c>
      <c r="C2502" t="s">
        <v>137</v>
      </c>
      <c r="D2502" t="s">
        <v>4336</v>
      </c>
      <c r="E2502" t="s">
        <v>4826</v>
      </c>
      <c r="F2502" t="s">
        <v>43</v>
      </c>
      <c r="G2502">
        <v>45000</v>
      </c>
      <c r="H2502" t="s">
        <v>5853</v>
      </c>
      <c r="I2502">
        <v>17800000</v>
      </c>
      <c r="J2502" t="s">
        <v>8819</v>
      </c>
      <c r="K2502">
        <v>16400000</v>
      </c>
      <c r="L2502">
        <v>19100000</v>
      </c>
      <c r="M2502">
        <v>7</v>
      </c>
      <c r="N2502" t="s">
        <v>4407</v>
      </c>
      <c r="O2502">
        <v>66</v>
      </c>
      <c r="P2502" t="s">
        <v>10069</v>
      </c>
    </row>
    <row r="2503" spans="1:16" x14ac:dyDescent="0.3">
      <c r="A2503" t="s">
        <v>181</v>
      </c>
      <c r="B2503">
        <v>2024</v>
      </c>
      <c r="C2503" t="s">
        <v>182</v>
      </c>
      <c r="D2503" t="s">
        <v>4489</v>
      </c>
      <c r="E2503" t="s">
        <v>10070</v>
      </c>
      <c r="F2503" t="s">
        <v>173</v>
      </c>
      <c r="G2503">
        <v>35150</v>
      </c>
      <c r="H2503" t="s">
        <v>5853</v>
      </c>
      <c r="I2503">
        <v>18800000</v>
      </c>
      <c r="J2503" t="s">
        <v>8819</v>
      </c>
      <c r="K2503">
        <v>18200000</v>
      </c>
      <c r="L2503">
        <v>19500000</v>
      </c>
      <c r="M2503">
        <v>7</v>
      </c>
      <c r="N2503" t="s">
        <v>4290</v>
      </c>
      <c r="O2503">
        <v>80</v>
      </c>
      <c r="P2503" t="s">
        <v>10071</v>
      </c>
    </row>
    <row r="2504" spans="1:16" x14ac:dyDescent="0.3">
      <c r="A2504" t="s">
        <v>193</v>
      </c>
      <c r="B2504">
        <v>2023</v>
      </c>
      <c r="C2504" t="s">
        <v>194</v>
      </c>
      <c r="D2504">
        <v>1500</v>
      </c>
      <c r="E2504" t="s">
        <v>5733</v>
      </c>
      <c r="F2504" t="s">
        <v>43</v>
      </c>
      <c r="G2504">
        <v>33892</v>
      </c>
      <c r="H2504" t="s">
        <v>5853</v>
      </c>
      <c r="I2504">
        <v>31600000</v>
      </c>
      <c r="J2504" t="s">
        <v>8819</v>
      </c>
      <c r="K2504">
        <v>30300000</v>
      </c>
      <c r="L2504">
        <v>33000000</v>
      </c>
      <c r="M2504">
        <v>9</v>
      </c>
      <c r="N2504" t="s">
        <v>4978</v>
      </c>
      <c r="O2504">
        <v>69.900000000000006</v>
      </c>
      <c r="P2504" t="s">
        <v>10072</v>
      </c>
    </row>
    <row r="2505" spans="1:16" x14ac:dyDescent="0.3">
      <c r="A2505" t="s">
        <v>3993</v>
      </c>
      <c r="B2505">
        <v>2024</v>
      </c>
      <c r="C2505" t="s">
        <v>188</v>
      </c>
      <c r="D2505" t="s">
        <v>5674</v>
      </c>
      <c r="E2505" t="s">
        <v>10073</v>
      </c>
      <c r="F2505" t="s">
        <v>161</v>
      </c>
      <c r="G2505">
        <v>58500</v>
      </c>
      <c r="H2505" t="s">
        <v>5853</v>
      </c>
      <c r="I2505">
        <v>24500000</v>
      </c>
      <c r="J2505" t="s">
        <v>8819</v>
      </c>
      <c r="K2505">
        <v>23400000</v>
      </c>
      <c r="L2505">
        <v>25600000</v>
      </c>
      <c r="M2505">
        <v>11</v>
      </c>
      <c r="N2505" t="s">
        <v>4200</v>
      </c>
      <c r="O2505">
        <v>74.3</v>
      </c>
      <c r="P2505" t="s">
        <v>10074</v>
      </c>
    </row>
    <row r="2506" spans="1:16" x14ac:dyDescent="0.3">
      <c r="A2506" t="s">
        <v>126</v>
      </c>
      <c r="B2506">
        <v>2023</v>
      </c>
      <c r="C2506" t="s">
        <v>92</v>
      </c>
      <c r="D2506" t="s">
        <v>4471</v>
      </c>
      <c r="E2506" t="s">
        <v>4472</v>
      </c>
      <c r="F2506" t="s">
        <v>94</v>
      </c>
      <c r="G2506">
        <v>44495</v>
      </c>
      <c r="H2506" t="s">
        <v>5853</v>
      </c>
      <c r="I2506">
        <v>47400000</v>
      </c>
      <c r="J2506" t="s">
        <v>8819</v>
      </c>
      <c r="K2506">
        <v>45800000</v>
      </c>
      <c r="L2506">
        <v>49000000</v>
      </c>
      <c r="M2506">
        <v>64</v>
      </c>
      <c r="N2506" t="s">
        <v>4796</v>
      </c>
      <c r="O2506">
        <v>75</v>
      </c>
      <c r="P2506" t="s">
        <v>10075</v>
      </c>
    </row>
    <row r="2507" spans="1:16" x14ac:dyDescent="0.3">
      <c r="A2507" t="s">
        <v>153</v>
      </c>
      <c r="B2507">
        <v>2025</v>
      </c>
      <c r="C2507" t="s">
        <v>154</v>
      </c>
      <c r="D2507" t="s">
        <v>5689</v>
      </c>
      <c r="E2507" t="s">
        <v>5690</v>
      </c>
      <c r="F2507" t="s">
        <v>4172</v>
      </c>
      <c r="G2507">
        <v>7500</v>
      </c>
      <c r="H2507" t="s">
        <v>5853</v>
      </c>
      <c r="I2507">
        <v>23600000</v>
      </c>
      <c r="J2507" t="s">
        <v>8819</v>
      </c>
      <c r="K2507">
        <v>22800000</v>
      </c>
      <c r="L2507">
        <v>24400000</v>
      </c>
      <c r="M2507">
        <v>4</v>
      </c>
      <c r="N2507" t="s">
        <v>5157</v>
      </c>
      <c r="O2507">
        <v>82.4</v>
      </c>
      <c r="P2507" t="s">
        <v>10076</v>
      </c>
    </row>
    <row r="2508" spans="1:16" x14ac:dyDescent="0.3">
      <c r="A2508" t="s">
        <v>256</v>
      </c>
      <c r="B2508">
        <v>2025</v>
      </c>
      <c r="C2508" t="s">
        <v>62</v>
      </c>
      <c r="D2508" t="s">
        <v>4390</v>
      </c>
      <c r="E2508" t="s">
        <v>4682</v>
      </c>
      <c r="F2508" t="s">
        <v>4172</v>
      </c>
      <c r="G2508">
        <v>4687</v>
      </c>
      <c r="H2508" t="s">
        <v>5853</v>
      </c>
      <c r="I2508">
        <v>25100000</v>
      </c>
      <c r="J2508" t="s">
        <v>8819</v>
      </c>
      <c r="K2508">
        <v>24300000</v>
      </c>
      <c r="L2508">
        <v>25900000</v>
      </c>
      <c r="M2508">
        <v>10</v>
      </c>
      <c r="N2508" t="s">
        <v>4347</v>
      </c>
      <c r="O2508">
        <v>90.8</v>
      </c>
      <c r="P2508" t="s">
        <v>10077</v>
      </c>
    </row>
    <row r="2509" spans="1:16" x14ac:dyDescent="0.3">
      <c r="A2509" t="s">
        <v>315</v>
      </c>
      <c r="B2509">
        <v>2023</v>
      </c>
      <c r="C2509" t="s">
        <v>62</v>
      </c>
      <c r="D2509" t="s">
        <v>4434</v>
      </c>
      <c r="E2509" t="s">
        <v>4435</v>
      </c>
      <c r="F2509" t="s">
        <v>43</v>
      </c>
      <c r="G2509">
        <v>66999</v>
      </c>
      <c r="H2509" t="s">
        <v>5853</v>
      </c>
      <c r="I2509">
        <v>19200000</v>
      </c>
      <c r="J2509" t="s">
        <v>8819</v>
      </c>
      <c r="K2509">
        <v>18400000</v>
      </c>
      <c r="L2509">
        <v>19900000</v>
      </c>
      <c r="M2509">
        <v>16</v>
      </c>
      <c r="N2509" t="s">
        <v>4290</v>
      </c>
      <c r="O2509">
        <v>66.900000000000006</v>
      </c>
      <c r="P2509" t="s">
        <v>10078</v>
      </c>
    </row>
    <row r="2510" spans="1:16" x14ac:dyDescent="0.3">
      <c r="A2510" t="s">
        <v>214</v>
      </c>
      <c r="B2510">
        <v>2024</v>
      </c>
      <c r="C2510" t="s">
        <v>24</v>
      </c>
      <c r="D2510" t="s">
        <v>4405</v>
      </c>
      <c r="E2510" t="s">
        <v>4406</v>
      </c>
      <c r="F2510" t="s">
        <v>143</v>
      </c>
      <c r="G2510">
        <v>69690</v>
      </c>
      <c r="H2510" t="s">
        <v>5853</v>
      </c>
      <c r="I2510">
        <v>34800000</v>
      </c>
      <c r="J2510" t="s">
        <v>8819</v>
      </c>
      <c r="K2510">
        <v>33500000</v>
      </c>
      <c r="L2510">
        <v>36100000</v>
      </c>
      <c r="M2510">
        <v>27</v>
      </c>
      <c r="N2510" t="s">
        <v>5827</v>
      </c>
      <c r="O2510">
        <v>70.3</v>
      </c>
      <c r="P2510" t="s">
        <v>10079</v>
      </c>
    </row>
    <row r="2511" spans="1:16" x14ac:dyDescent="0.3">
      <c r="A2511" t="s">
        <v>69</v>
      </c>
      <c r="B2511">
        <v>2025</v>
      </c>
      <c r="C2511" t="s">
        <v>62</v>
      </c>
      <c r="D2511" t="s">
        <v>4250</v>
      </c>
      <c r="E2511" t="s">
        <v>4358</v>
      </c>
      <c r="F2511" t="s">
        <v>143</v>
      </c>
      <c r="G2511">
        <v>5800</v>
      </c>
      <c r="H2511" t="s">
        <v>5853</v>
      </c>
      <c r="I2511">
        <v>22100000</v>
      </c>
      <c r="J2511" t="s">
        <v>8819</v>
      </c>
      <c r="K2511">
        <v>21300000</v>
      </c>
      <c r="L2511">
        <v>22800000</v>
      </c>
      <c r="M2511">
        <v>11</v>
      </c>
      <c r="N2511" t="s">
        <v>4347</v>
      </c>
      <c r="O2511">
        <v>79.099999999999994</v>
      </c>
      <c r="P2511" t="s">
        <v>10080</v>
      </c>
    </row>
    <row r="2512" spans="1:16" x14ac:dyDescent="0.3">
      <c r="A2512" t="s">
        <v>117</v>
      </c>
      <c r="B2512">
        <v>2023</v>
      </c>
      <c r="C2512" t="s">
        <v>62</v>
      </c>
      <c r="D2512" t="s">
        <v>4207</v>
      </c>
      <c r="E2512" t="s">
        <v>4259</v>
      </c>
      <c r="F2512" t="s">
        <v>43</v>
      </c>
      <c r="G2512">
        <v>45360</v>
      </c>
      <c r="H2512" t="s">
        <v>5853</v>
      </c>
      <c r="I2512">
        <v>14000000</v>
      </c>
      <c r="J2512" t="s">
        <v>8819</v>
      </c>
      <c r="K2512">
        <v>13200000</v>
      </c>
      <c r="L2512">
        <v>14700000</v>
      </c>
      <c r="M2512">
        <v>16</v>
      </c>
      <c r="N2512" t="s">
        <v>4263</v>
      </c>
      <c r="O2512">
        <v>64.400000000000006</v>
      </c>
      <c r="P2512" t="s">
        <v>10081</v>
      </c>
    </row>
    <row r="2513" spans="1:16" x14ac:dyDescent="0.3">
      <c r="A2513" t="s">
        <v>285</v>
      </c>
      <c r="B2513">
        <v>2022</v>
      </c>
      <c r="C2513" t="s">
        <v>188</v>
      </c>
      <c r="D2513" t="s">
        <v>5707</v>
      </c>
      <c r="E2513" t="s">
        <v>10082</v>
      </c>
      <c r="F2513" t="s">
        <v>43</v>
      </c>
      <c r="G2513">
        <v>28000</v>
      </c>
      <c r="H2513" t="s">
        <v>5853</v>
      </c>
      <c r="I2513">
        <v>21300000</v>
      </c>
      <c r="J2513" t="s">
        <v>8819</v>
      </c>
      <c r="K2513">
        <v>20600000</v>
      </c>
      <c r="L2513">
        <v>22000000</v>
      </c>
      <c r="M2513">
        <v>2</v>
      </c>
      <c r="N2513" t="s">
        <v>4508</v>
      </c>
      <c r="O2513">
        <v>69.400000000000006</v>
      </c>
      <c r="P2513" t="s">
        <v>10083</v>
      </c>
    </row>
    <row r="2514" spans="1:16" x14ac:dyDescent="0.3">
      <c r="A2514" t="s">
        <v>128</v>
      </c>
      <c r="B2514">
        <v>2023</v>
      </c>
      <c r="C2514" t="s">
        <v>62</v>
      </c>
      <c r="D2514" t="s">
        <v>4434</v>
      </c>
      <c r="E2514" t="s">
        <v>5072</v>
      </c>
      <c r="F2514" t="s">
        <v>143</v>
      </c>
      <c r="G2514">
        <v>28000</v>
      </c>
      <c r="H2514" t="s">
        <v>5853</v>
      </c>
      <c r="I2514">
        <v>23200000</v>
      </c>
      <c r="J2514" t="s">
        <v>8819</v>
      </c>
      <c r="K2514">
        <v>22400000</v>
      </c>
      <c r="L2514">
        <v>24000000</v>
      </c>
      <c r="M2514">
        <v>5</v>
      </c>
      <c r="N2514" t="s">
        <v>4272</v>
      </c>
      <c r="O2514">
        <v>71</v>
      </c>
      <c r="P2514" t="s">
        <v>10084</v>
      </c>
    </row>
    <row r="2515" spans="1:16" x14ac:dyDescent="0.3">
      <c r="A2515" t="s">
        <v>249</v>
      </c>
      <c r="B2515">
        <v>2025</v>
      </c>
      <c r="C2515" t="s">
        <v>250</v>
      </c>
      <c r="D2515" t="s">
        <v>5684</v>
      </c>
      <c r="E2515" t="s">
        <v>10085</v>
      </c>
      <c r="F2515" t="s">
        <v>4172</v>
      </c>
      <c r="G2515">
        <v>19678</v>
      </c>
      <c r="H2515" t="s">
        <v>5853</v>
      </c>
      <c r="I2515">
        <v>41000000</v>
      </c>
      <c r="J2515" t="s">
        <v>8819</v>
      </c>
      <c r="K2515">
        <v>39600000</v>
      </c>
      <c r="L2515">
        <v>42500000</v>
      </c>
      <c r="M2515">
        <v>4</v>
      </c>
      <c r="N2515" t="s">
        <v>4978</v>
      </c>
      <c r="O2515">
        <v>74.599999999999994</v>
      </c>
      <c r="P2515" t="s">
        <v>10086</v>
      </c>
    </row>
    <row r="2516" spans="1:16" x14ac:dyDescent="0.3">
      <c r="A2516" t="s">
        <v>300</v>
      </c>
      <c r="B2516">
        <v>2024</v>
      </c>
      <c r="C2516" t="s">
        <v>24</v>
      </c>
      <c r="D2516" t="s">
        <v>4658</v>
      </c>
      <c r="E2516" t="s">
        <v>4659</v>
      </c>
      <c r="F2516" t="s">
        <v>43</v>
      </c>
      <c r="G2516">
        <v>5000</v>
      </c>
      <c r="H2516" t="s">
        <v>5853</v>
      </c>
      <c r="I2516">
        <v>26200000</v>
      </c>
      <c r="J2516" t="s">
        <v>8819</v>
      </c>
      <c r="K2516">
        <v>25300000</v>
      </c>
      <c r="L2516">
        <v>27100000</v>
      </c>
      <c r="M2516">
        <v>2</v>
      </c>
      <c r="N2516" t="s">
        <v>4469</v>
      </c>
      <c r="O2516">
        <v>78.5</v>
      </c>
      <c r="P2516" t="s">
        <v>10087</v>
      </c>
    </row>
    <row r="2517" spans="1:16" x14ac:dyDescent="0.3">
      <c r="A2517" t="s">
        <v>234</v>
      </c>
      <c r="B2517">
        <v>2023</v>
      </c>
      <c r="C2517" t="s">
        <v>137</v>
      </c>
      <c r="D2517" t="s">
        <v>4336</v>
      </c>
      <c r="E2517" t="s">
        <v>4826</v>
      </c>
      <c r="F2517" t="s">
        <v>143</v>
      </c>
      <c r="G2517">
        <v>45836</v>
      </c>
      <c r="H2517" t="s">
        <v>5853</v>
      </c>
      <c r="I2517">
        <v>17700000</v>
      </c>
      <c r="J2517" t="s">
        <v>8819</v>
      </c>
      <c r="K2517">
        <v>16400000</v>
      </c>
      <c r="L2517">
        <v>19100000</v>
      </c>
      <c r="M2517">
        <v>7</v>
      </c>
      <c r="N2517" t="s">
        <v>4407</v>
      </c>
      <c r="O2517">
        <v>65.599999999999994</v>
      </c>
      <c r="P2517" t="s">
        <v>10088</v>
      </c>
    </row>
    <row r="2518" spans="1:16" x14ac:dyDescent="0.3">
      <c r="A2518" t="s">
        <v>646</v>
      </c>
      <c r="B2518">
        <v>2025</v>
      </c>
      <c r="C2518" t="s">
        <v>62</v>
      </c>
      <c r="D2518" t="s">
        <v>4390</v>
      </c>
      <c r="E2518" t="s">
        <v>4682</v>
      </c>
      <c r="F2518" t="s">
        <v>4172</v>
      </c>
      <c r="G2518" t="s">
        <v>4172</v>
      </c>
      <c r="H2518" t="s">
        <v>5853</v>
      </c>
      <c r="I2518">
        <v>24600000</v>
      </c>
      <c r="J2518" t="s">
        <v>8819</v>
      </c>
      <c r="K2518">
        <v>23900000</v>
      </c>
      <c r="L2518">
        <v>25400000</v>
      </c>
      <c r="M2518">
        <v>10</v>
      </c>
      <c r="N2518" t="s">
        <v>4347</v>
      </c>
      <c r="O2518">
        <v>88.9</v>
      </c>
      <c r="P2518" t="s">
        <v>10089</v>
      </c>
    </row>
    <row r="2519" spans="1:16" x14ac:dyDescent="0.3">
      <c r="A2519" t="s">
        <v>8564</v>
      </c>
      <c r="B2519">
        <v>2025</v>
      </c>
      <c r="C2519" t="s">
        <v>62</v>
      </c>
      <c r="D2519" t="s">
        <v>4232</v>
      </c>
      <c r="E2519" t="s">
        <v>6869</v>
      </c>
      <c r="F2519" t="s">
        <v>4172</v>
      </c>
      <c r="G2519" t="s">
        <v>4172</v>
      </c>
      <c r="H2519" t="s">
        <v>5853</v>
      </c>
      <c r="I2519">
        <v>11600000</v>
      </c>
      <c r="J2519" t="s">
        <v>8819</v>
      </c>
      <c r="K2519">
        <v>11200000</v>
      </c>
      <c r="L2519">
        <v>11900000</v>
      </c>
      <c r="M2519">
        <v>8</v>
      </c>
      <c r="N2519" t="s">
        <v>4263</v>
      </c>
      <c r="O2519">
        <v>86.6</v>
      </c>
      <c r="P2519" t="s">
        <v>10090</v>
      </c>
    </row>
    <row r="2520" spans="1:16" x14ac:dyDescent="0.3">
      <c r="A2520" t="s">
        <v>8525</v>
      </c>
      <c r="B2520">
        <v>2026</v>
      </c>
      <c r="C2520" t="s">
        <v>230</v>
      </c>
      <c r="D2520" t="s">
        <v>4555</v>
      </c>
      <c r="E2520" t="s">
        <v>8526</v>
      </c>
      <c r="F2520" t="s">
        <v>4172</v>
      </c>
      <c r="G2520">
        <v>2705</v>
      </c>
      <c r="H2520" t="s">
        <v>5853</v>
      </c>
      <c r="I2520">
        <v>18800000</v>
      </c>
      <c r="J2520" t="s">
        <v>8819</v>
      </c>
      <c r="K2520">
        <v>18200000</v>
      </c>
      <c r="L2520">
        <v>19500000</v>
      </c>
      <c r="M2520">
        <v>6</v>
      </c>
      <c r="N2520" t="s">
        <v>4213</v>
      </c>
      <c r="O2520">
        <v>89.1</v>
      </c>
      <c r="P2520" t="s">
        <v>10091</v>
      </c>
    </row>
    <row r="2521" spans="1:16" x14ac:dyDescent="0.3">
      <c r="A2521" t="s">
        <v>8509</v>
      </c>
      <c r="B2521">
        <v>2026</v>
      </c>
      <c r="C2521" t="s">
        <v>62</v>
      </c>
      <c r="D2521" t="s">
        <v>8510</v>
      </c>
      <c r="E2521" t="s">
        <v>8511</v>
      </c>
      <c r="F2521" t="s">
        <v>4172</v>
      </c>
      <c r="G2521">
        <v>941</v>
      </c>
      <c r="H2521" t="s">
        <v>5853</v>
      </c>
      <c r="I2521">
        <v>24900000</v>
      </c>
      <c r="J2521" t="s">
        <v>8819</v>
      </c>
      <c r="K2521">
        <v>23200000</v>
      </c>
      <c r="L2521">
        <v>26500000</v>
      </c>
      <c r="M2521" t="s">
        <v>4175</v>
      </c>
      <c r="N2521" t="s">
        <v>5668</v>
      </c>
      <c r="O2521">
        <v>90.2</v>
      </c>
      <c r="P2521" t="s">
        <v>10092</v>
      </c>
    </row>
    <row r="2522" spans="1:16" x14ac:dyDescent="0.3">
      <c r="A2522" t="s">
        <v>7192</v>
      </c>
      <c r="B2522">
        <v>2025</v>
      </c>
      <c r="C2522" t="s">
        <v>62</v>
      </c>
      <c r="D2522" t="s">
        <v>4390</v>
      </c>
      <c r="E2522" t="s">
        <v>4682</v>
      </c>
      <c r="F2522" t="s">
        <v>4172</v>
      </c>
      <c r="G2522">
        <v>23967</v>
      </c>
      <c r="H2522" t="s">
        <v>5853</v>
      </c>
      <c r="I2522">
        <v>24200000</v>
      </c>
      <c r="J2522" t="s">
        <v>8819</v>
      </c>
      <c r="K2522">
        <v>23400000</v>
      </c>
      <c r="L2522">
        <v>25000000</v>
      </c>
      <c r="M2522">
        <v>10</v>
      </c>
      <c r="N2522" t="s">
        <v>4347</v>
      </c>
      <c r="O2522">
        <v>87.5</v>
      </c>
      <c r="P2522" t="s">
        <v>10093</v>
      </c>
    </row>
    <row r="2523" spans="1:16" x14ac:dyDescent="0.3">
      <c r="A2523" t="s">
        <v>8522</v>
      </c>
      <c r="B2523">
        <v>2024</v>
      </c>
      <c r="C2523" t="s">
        <v>62</v>
      </c>
      <c r="D2523" t="s">
        <v>4250</v>
      </c>
      <c r="E2523" t="s">
        <v>4358</v>
      </c>
      <c r="F2523" t="s">
        <v>94</v>
      </c>
      <c r="G2523">
        <v>50982</v>
      </c>
      <c r="H2523" t="s">
        <v>5853</v>
      </c>
      <c r="I2523">
        <v>19400000</v>
      </c>
      <c r="J2523" t="s">
        <v>8819</v>
      </c>
      <c r="K2523">
        <v>18600000</v>
      </c>
      <c r="L2523">
        <v>20100000</v>
      </c>
      <c r="M2523">
        <v>31</v>
      </c>
      <c r="N2523" t="s">
        <v>4257</v>
      </c>
      <c r="O2523">
        <v>70.900000000000006</v>
      </c>
      <c r="P2523" t="s">
        <v>10094</v>
      </c>
    </row>
    <row r="2524" spans="1:16" x14ac:dyDescent="0.3">
      <c r="A2524" t="s">
        <v>8520</v>
      </c>
      <c r="B2524">
        <v>2025</v>
      </c>
      <c r="C2524" t="s">
        <v>62</v>
      </c>
      <c r="D2524" t="s">
        <v>4390</v>
      </c>
      <c r="E2524" t="s">
        <v>4682</v>
      </c>
      <c r="F2524" t="s">
        <v>4172</v>
      </c>
      <c r="G2524">
        <v>8160</v>
      </c>
      <c r="H2524" t="s">
        <v>5853</v>
      </c>
      <c r="I2524">
        <v>25100000</v>
      </c>
      <c r="J2524" t="s">
        <v>8819</v>
      </c>
      <c r="K2524">
        <v>24300000</v>
      </c>
      <c r="L2524">
        <v>25800000</v>
      </c>
      <c r="M2524">
        <v>10</v>
      </c>
      <c r="N2524" t="s">
        <v>4347</v>
      </c>
      <c r="O2524">
        <v>90.8</v>
      </c>
      <c r="P2524" t="s">
        <v>10095</v>
      </c>
    </row>
    <row r="2525" spans="1:16" x14ac:dyDescent="0.3">
      <c r="A2525" t="s">
        <v>8514</v>
      </c>
      <c r="B2525">
        <v>2025</v>
      </c>
      <c r="C2525" t="s">
        <v>230</v>
      </c>
      <c r="D2525" t="s">
        <v>8515</v>
      </c>
      <c r="E2525" t="s">
        <v>8516</v>
      </c>
      <c r="F2525" t="s">
        <v>4172</v>
      </c>
      <c r="G2525">
        <v>40200</v>
      </c>
      <c r="H2525" t="s">
        <v>5853</v>
      </c>
      <c r="I2525">
        <v>15800000</v>
      </c>
      <c r="J2525" t="s">
        <v>8819</v>
      </c>
      <c r="K2525">
        <v>15300000</v>
      </c>
      <c r="L2525">
        <v>16400000</v>
      </c>
      <c r="M2525">
        <v>12</v>
      </c>
      <c r="N2525" t="s">
        <v>5139</v>
      </c>
      <c r="O2525">
        <v>83</v>
      </c>
      <c r="P2525" t="s">
        <v>10096</v>
      </c>
    </row>
    <row r="2526" spans="1:16" x14ac:dyDescent="0.3">
      <c r="A2526" t="s">
        <v>5317</v>
      </c>
      <c r="B2526">
        <v>2024</v>
      </c>
      <c r="C2526" t="s">
        <v>62</v>
      </c>
      <c r="D2526" t="s">
        <v>4232</v>
      </c>
      <c r="E2526" t="s">
        <v>8518</v>
      </c>
      <c r="F2526" t="s">
        <v>143</v>
      </c>
      <c r="G2526" t="s">
        <v>4172</v>
      </c>
      <c r="H2526" t="s">
        <v>5853</v>
      </c>
      <c r="I2526">
        <v>13300000</v>
      </c>
      <c r="J2526" t="s">
        <v>8819</v>
      </c>
      <c r="K2526">
        <v>12600000</v>
      </c>
      <c r="L2526">
        <v>13900000</v>
      </c>
      <c r="M2526">
        <v>9</v>
      </c>
      <c r="N2526" t="s">
        <v>4245</v>
      </c>
      <c r="O2526">
        <v>73.099999999999994</v>
      </c>
      <c r="P2526" t="s">
        <v>10097</v>
      </c>
    </row>
    <row r="2527" spans="1:16" x14ac:dyDescent="0.3">
      <c r="A2527" t="s">
        <v>5319</v>
      </c>
      <c r="B2527">
        <v>2025</v>
      </c>
      <c r="C2527" t="s">
        <v>62</v>
      </c>
      <c r="D2527" t="s">
        <v>4390</v>
      </c>
      <c r="E2527" t="s">
        <v>4682</v>
      </c>
      <c r="F2527" t="s">
        <v>4172</v>
      </c>
      <c r="G2527" t="s">
        <v>4172</v>
      </c>
      <c r="H2527" t="s">
        <v>5853</v>
      </c>
      <c r="I2527">
        <v>24600000</v>
      </c>
      <c r="J2527" t="s">
        <v>8819</v>
      </c>
      <c r="K2527">
        <v>23900000</v>
      </c>
      <c r="L2527">
        <v>25400000</v>
      </c>
      <c r="M2527">
        <v>10</v>
      </c>
      <c r="N2527" t="s">
        <v>4347</v>
      </c>
      <c r="O2527">
        <v>88.9</v>
      </c>
      <c r="P2527" t="s">
        <v>10098</v>
      </c>
    </row>
    <row r="2528" spans="1:16" x14ac:dyDescent="0.3">
      <c r="A2528" t="s">
        <v>440</v>
      </c>
      <c r="B2528">
        <v>2026</v>
      </c>
      <c r="C2528" t="s">
        <v>62</v>
      </c>
      <c r="D2528" t="s">
        <v>5988</v>
      </c>
      <c r="E2528" t="s">
        <v>7903</v>
      </c>
      <c r="F2528" t="s">
        <v>4172</v>
      </c>
      <c r="G2528">
        <v>2700</v>
      </c>
      <c r="H2528" t="s">
        <v>5853</v>
      </c>
      <c r="I2528">
        <v>28600000</v>
      </c>
      <c r="J2528" t="s">
        <v>8819</v>
      </c>
      <c r="K2528">
        <v>27200000</v>
      </c>
      <c r="L2528">
        <v>30000000</v>
      </c>
      <c r="M2528" t="s">
        <v>4175</v>
      </c>
      <c r="N2528" t="s">
        <v>4263</v>
      </c>
      <c r="O2528">
        <v>91.8</v>
      </c>
      <c r="P2528" t="s">
        <v>10099</v>
      </c>
    </row>
    <row r="2529" spans="1:16" x14ac:dyDescent="0.3">
      <c r="A2529" t="s">
        <v>4102</v>
      </c>
      <c r="B2529">
        <v>2025</v>
      </c>
      <c r="C2529" t="s">
        <v>62</v>
      </c>
      <c r="D2529" t="s">
        <v>4198</v>
      </c>
      <c r="E2529" t="s">
        <v>8532</v>
      </c>
      <c r="F2529" t="s">
        <v>4172</v>
      </c>
      <c r="G2529" t="s">
        <v>4172</v>
      </c>
      <c r="H2529" t="s">
        <v>5853</v>
      </c>
      <c r="I2529">
        <v>16100000</v>
      </c>
      <c r="J2529" t="s">
        <v>8819</v>
      </c>
      <c r="K2529">
        <v>15300000</v>
      </c>
      <c r="L2529">
        <v>16800000</v>
      </c>
      <c r="M2529">
        <v>6</v>
      </c>
      <c r="N2529" t="s">
        <v>4260</v>
      </c>
      <c r="O2529">
        <v>68.2</v>
      </c>
      <c r="P2529" t="s">
        <v>10100</v>
      </c>
    </row>
    <row r="2530" spans="1:16" x14ac:dyDescent="0.3">
      <c r="A2530" t="s">
        <v>4149</v>
      </c>
      <c r="B2530">
        <v>2025</v>
      </c>
      <c r="C2530" t="s">
        <v>62</v>
      </c>
      <c r="D2530" t="s">
        <v>4198</v>
      </c>
      <c r="E2530" t="s">
        <v>4199</v>
      </c>
      <c r="F2530" t="s">
        <v>152</v>
      </c>
      <c r="G2530">
        <v>1510</v>
      </c>
      <c r="H2530" t="s">
        <v>5853</v>
      </c>
      <c r="I2530">
        <v>16500000</v>
      </c>
      <c r="J2530" t="s">
        <v>8819</v>
      </c>
      <c r="K2530">
        <v>15800000</v>
      </c>
      <c r="L2530">
        <v>17200000</v>
      </c>
      <c r="M2530">
        <v>14</v>
      </c>
      <c r="N2530" t="s">
        <v>4260</v>
      </c>
      <c r="O2530">
        <v>76.8</v>
      </c>
      <c r="P2530" t="s">
        <v>10101</v>
      </c>
    </row>
    <row r="2531" spans="1:16" x14ac:dyDescent="0.3">
      <c r="A2531" t="s">
        <v>421</v>
      </c>
      <c r="B2531">
        <v>2025</v>
      </c>
      <c r="C2531" t="s">
        <v>62</v>
      </c>
      <c r="D2531" t="s">
        <v>4250</v>
      </c>
      <c r="E2531" t="s">
        <v>4358</v>
      </c>
      <c r="F2531" t="s">
        <v>4172</v>
      </c>
      <c r="G2531" t="s">
        <v>4172</v>
      </c>
      <c r="H2531" t="s">
        <v>5853</v>
      </c>
      <c r="I2531">
        <v>21500000</v>
      </c>
      <c r="J2531" t="s">
        <v>8819</v>
      </c>
      <c r="K2531">
        <v>20800000</v>
      </c>
      <c r="L2531">
        <v>22300000</v>
      </c>
      <c r="M2531">
        <v>11</v>
      </c>
      <c r="N2531" t="s">
        <v>4347</v>
      </c>
      <c r="O2531">
        <v>76.900000000000006</v>
      </c>
      <c r="P2531" t="s">
        <v>10102</v>
      </c>
    </row>
    <row r="2532" spans="1:16" x14ac:dyDescent="0.3">
      <c r="A2532" t="s">
        <v>4152</v>
      </c>
      <c r="B2532">
        <v>2024</v>
      </c>
      <c r="C2532" t="s">
        <v>62</v>
      </c>
      <c r="D2532" t="s">
        <v>4250</v>
      </c>
      <c r="E2532" t="s">
        <v>4358</v>
      </c>
      <c r="F2532" t="s">
        <v>43</v>
      </c>
      <c r="G2532">
        <v>27913</v>
      </c>
      <c r="H2532" t="s">
        <v>5853</v>
      </c>
      <c r="I2532">
        <v>20400000</v>
      </c>
      <c r="J2532" t="s">
        <v>8819</v>
      </c>
      <c r="K2532">
        <v>19600000</v>
      </c>
      <c r="L2532">
        <v>21100000</v>
      </c>
      <c r="M2532">
        <v>31</v>
      </c>
      <c r="N2532" t="s">
        <v>4257</v>
      </c>
      <c r="O2532">
        <v>74.599999999999994</v>
      </c>
      <c r="P2532" t="s">
        <v>10103</v>
      </c>
    </row>
    <row r="2533" spans="1:16" x14ac:dyDescent="0.3">
      <c r="A2533" t="s">
        <v>5234</v>
      </c>
      <c r="B2533">
        <v>2024</v>
      </c>
      <c r="C2533" t="s">
        <v>62</v>
      </c>
      <c r="D2533" t="s">
        <v>4198</v>
      </c>
      <c r="E2533" t="s">
        <v>4199</v>
      </c>
      <c r="F2533" t="s">
        <v>143</v>
      </c>
      <c r="G2533">
        <v>21752</v>
      </c>
      <c r="H2533" t="s">
        <v>5853</v>
      </c>
      <c r="I2533">
        <v>15400000</v>
      </c>
      <c r="J2533" t="s">
        <v>8819</v>
      </c>
      <c r="K2533">
        <v>14900000</v>
      </c>
      <c r="L2533">
        <v>16000000</v>
      </c>
      <c r="M2533">
        <v>37</v>
      </c>
      <c r="N2533" t="s">
        <v>4219</v>
      </c>
      <c r="O2533">
        <v>67.099999999999994</v>
      </c>
      <c r="P2533" t="s">
        <v>10104</v>
      </c>
    </row>
    <row r="2534" spans="1:16" x14ac:dyDescent="0.3">
      <c r="A2534" t="s">
        <v>5321</v>
      </c>
      <c r="B2534">
        <v>2025</v>
      </c>
      <c r="C2534" t="s">
        <v>230</v>
      </c>
      <c r="D2534" t="s">
        <v>7797</v>
      </c>
      <c r="E2534" t="s">
        <v>8534</v>
      </c>
      <c r="F2534" t="s">
        <v>4172</v>
      </c>
      <c r="G2534">
        <v>3623</v>
      </c>
      <c r="H2534" t="s">
        <v>5853</v>
      </c>
      <c r="I2534">
        <v>12400000</v>
      </c>
      <c r="J2534" t="s">
        <v>8819</v>
      </c>
      <c r="K2534">
        <v>12000000</v>
      </c>
      <c r="L2534">
        <v>12800000</v>
      </c>
      <c r="M2534">
        <v>16</v>
      </c>
      <c r="N2534" t="s">
        <v>4382</v>
      </c>
      <c r="O2534">
        <v>89.9</v>
      </c>
      <c r="P2534" t="s">
        <v>10105</v>
      </c>
    </row>
    <row r="2535" spans="1:16" x14ac:dyDescent="0.3">
      <c r="A2535" t="s">
        <v>4025</v>
      </c>
      <c r="B2535">
        <v>2024</v>
      </c>
      <c r="C2535" t="s">
        <v>62</v>
      </c>
      <c r="D2535">
        <v>3008</v>
      </c>
      <c r="E2535" t="s">
        <v>4259</v>
      </c>
      <c r="F2535" t="s">
        <v>43</v>
      </c>
      <c r="G2535">
        <v>6300</v>
      </c>
      <c r="H2535" t="s">
        <v>5853</v>
      </c>
      <c r="I2535">
        <v>15500000</v>
      </c>
      <c r="J2535" t="s">
        <v>8819</v>
      </c>
      <c r="K2535">
        <v>15000000</v>
      </c>
      <c r="L2535">
        <v>16100000</v>
      </c>
      <c r="M2535">
        <v>16</v>
      </c>
      <c r="N2535" t="s">
        <v>4275</v>
      </c>
      <c r="O2535">
        <v>68.099999999999994</v>
      </c>
      <c r="P2535" t="s">
        <v>10106</v>
      </c>
    </row>
    <row r="2536" spans="1:16" x14ac:dyDescent="0.3">
      <c r="A2536" t="s">
        <v>4018</v>
      </c>
      <c r="B2536">
        <v>2024</v>
      </c>
      <c r="C2536" t="s">
        <v>62</v>
      </c>
      <c r="D2536">
        <v>208</v>
      </c>
      <c r="E2536" t="s">
        <v>4254</v>
      </c>
      <c r="F2536" t="s">
        <v>43</v>
      </c>
      <c r="G2536">
        <v>1800</v>
      </c>
      <c r="H2536" t="s">
        <v>5853</v>
      </c>
      <c r="I2536">
        <v>14000000</v>
      </c>
      <c r="J2536" t="s">
        <v>8819</v>
      </c>
      <c r="K2536">
        <v>13400000</v>
      </c>
      <c r="L2536">
        <v>14600000</v>
      </c>
      <c r="M2536">
        <v>9</v>
      </c>
      <c r="N2536" t="s">
        <v>4245</v>
      </c>
      <c r="O2536">
        <v>77.5</v>
      </c>
      <c r="P2536" t="s">
        <v>10107</v>
      </c>
    </row>
    <row r="2537" spans="1:16" x14ac:dyDescent="0.3">
      <c r="A2537" t="s">
        <v>4147</v>
      </c>
      <c r="B2537">
        <v>2024</v>
      </c>
      <c r="C2537" t="s">
        <v>62</v>
      </c>
      <c r="D2537" t="s">
        <v>4250</v>
      </c>
      <c r="E2537" t="s">
        <v>4358</v>
      </c>
      <c r="F2537" t="s">
        <v>143</v>
      </c>
      <c r="G2537" t="s">
        <v>4172</v>
      </c>
      <c r="H2537" t="s">
        <v>5853</v>
      </c>
      <c r="I2537">
        <v>20000000</v>
      </c>
      <c r="J2537" t="s">
        <v>8819</v>
      </c>
      <c r="K2537">
        <v>19200000</v>
      </c>
      <c r="L2537">
        <v>20700000</v>
      </c>
      <c r="M2537">
        <v>31</v>
      </c>
      <c r="N2537" t="s">
        <v>4257</v>
      </c>
      <c r="O2537">
        <v>73.099999999999994</v>
      </c>
      <c r="P2537" t="s">
        <v>10108</v>
      </c>
    </row>
    <row r="2538" spans="1:16" x14ac:dyDescent="0.3">
      <c r="A2538" t="s">
        <v>4045</v>
      </c>
      <c r="B2538">
        <v>2022</v>
      </c>
      <c r="C2538" t="s">
        <v>62</v>
      </c>
      <c r="D2538" t="s">
        <v>4250</v>
      </c>
      <c r="E2538" t="s">
        <v>5669</v>
      </c>
      <c r="F2538" t="s">
        <v>143</v>
      </c>
      <c r="G2538">
        <v>1980</v>
      </c>
      <c r="H2538" t="s">
        <v>5853</v>
      </c>
      <c r="I2538">
        <v>15400000</v>
      </c>
      <c r="J2538" t="s">
        <v>8819</v>
      </c>
      <c r="K2538">
        <v>14900000</v>
      </c>
      <c r="L2538">
        <v>16000000</v>
      </c>
      <c r="M2538">
        <v>14</v>
      </c>
      <c r="N2538" t="s">
        <v>4219</v>
      </c>
      <c r="O2538">
        <v>55.3</v>
      </c>
      <c r="P2538" t="s">
        <v>10109</v>
      </c>
    </row>
    <row r="2539" spans="1:16" x14ac:dyDescent="0.3">
      <c r="A2539" t="s">
        <v>5831</v>
      </c>
      <c r="B2539">
        <v>2024</v>
      </c>
      <c r="C2539" t="s">
        <v>62</v>
      </c>
      <c r="D2539" t="s">
        <v>4198</v>
      </c>
      <c r="E2539" t="s">
        <v>5832</v>
      </c>
      <c r="F2539" t="s">
        <v>43</v>
      </c>
      <c r="G2539">
        <v>45647</v>
      </c>
      <c r="H2539" t="s">
        <v>5853</v>
      </c>
      <c r="I2539">
        <v>16900000</v>
      </c>
      <c r="J2539" t="s">
        <v>8819</v>
      </c>
      <c r="K2539">
        <v>16300000</v>
      </c>
      <c r="L2539">
        <v>17400000</v>
      </c>
      <c r="M2539">
        <v>60</v>
      </c>
      <c r="N2539" t="s">
        <v>4187</v>
      </c>
      <c r="O2539">
        <v>68.3</v>
      </c>
      <c r="P2539" t="s">
        <v>10110</v>
      </c>
    </row>
    <row r="2540" spans="1:16" x14ac:dyDescent="0.3">
      <c r="A2540" t="s">
        <v>5348</v>
      </c>
      <c r="B2540">
        <v>2024</v>
      </c>
      <c r="C2540" t="s">
        <v>62</v>
      </c>
      <c r="D2540" t="s">
        <v>5988</v>
      </c>
      <c r="E2540" t="s">
        <v>5989</v>
      </c>
      <c r="F2540" t="s">
        <v>4172</v>
      </c>
      <c r="G2540" t="s">
        <v>4172</v>
      </c>
      <c r="H2540" t="s">
        <v>5853</v>
      </c>
      <c r="I2540">
        <v>24100000</v>
      </c>
      <c r="J2540" t="s">
        <v>8819</v>
      </c>
      <c r="K2540">
        <v>23200000</v>
      </c>
      <c r="L2540">
        <v>24900000</v>
      </c>
      <c r="M2540" t="s">
        <v>4175</v>
      </c>
      <c r="N2540" t="s">
        <v>4439</v>
      </c>
      <c r="O2540">
        <v>71.900000000000006</v>
      </c>
      <c r="P2540" t="s">
        <v>10111</v>
      </c>
    </row>
    <row r="2541" spans="1:16" x14ac:dyDescent="0.3">
      <c r="A2541" t="s">
        <v>4128</v>
      </c>
      <c r="B2541">
        <v>2025</v>
      </c>
      <c r="C2541" t="s">
        <v>62</v>
      </c>
      <c r="D2541" t="s">
        <v>4250</v>
      </c>
      <c r="E2541" t="s">
        <v>4358</v>
      </c>
      <c r="F2541" t="s">
        <v>143</v>
      </c>
      <c r="G2541">
        <v>16021</v>
      </c>
      <c r="H2541" t="s">
        <v>5853</v>
      </c>
      <c r="I2541">
        <v>21900000</v>
      </c>
      <c r="J2541" t="s">
        <v>8819</v>
      </c>
      <c r="K2541">
        <v>21200000</v>
      </c>
      <c r="L2541">
        <v>22700000</v>
      </c>
      <c r="M2541">
        <v>11</v>
      </c>
      <c r="N2541" t="s">
        <v>4347</v>
      </c>
      <c r="O2541">
        <v>78.3</v>
      </c>
      <c r="P2541" t="s">
        <v>10112</v>
      </c>
    </row>
    <row r="2542" spans="1:16" x14ac:dyDescent="0.3">
      <c r="A2542" t="s">
        <v>382</v>
      </c>
      <c r="B2542">
        <v>2024</v>
      </c>
      <c r="C2542" t="s">
        <v>62</v>
      </c>
      <c r="D2542" t="s">
        <v>4250</v>
      </c>
      <c r="E2542" t="s">
        <v>4358</v>
      </c>
      <c r="F2542" t="s">
        <v>94</v>
      </c>
      <c r="G2542">
        <v>21000</v>
      </c>
      <c r="H2542" t="s">
        <v>5853</v>
      </c>
      <c r="I2542">
        <v>20500000</v>
      </c>
      <c r="J2542" t="s">
        <v>8819</v>
      </c>
      <c r="K2542">
        <v>19800000</v>
      </c>
      <c r="L2542">
        <v>21300000</v>
      </c>
      <c r="M2542">
        <v>31</v>
      </c>
      <c r="N2542" t="s">
        <v>4257</v>
      </c>
      <c r="O2542">
        <v>74.900000000000006</v>
      </c>
      <c r="P2542" t="s">
        <v>10113</v>
      </c>
    </row>
    <row r="2543" spans="1:16" x14ac:dyDescent="0.3">
      <c r="A2543" t="s">
        <v>367</v>
      </c>
      <c r="B2543">
        <v>2024</v>
      </c>
      <c r="C2543" t="s">
        <v>62</v>
      </c>
      <c r="D2543" t="s">
        <v>4232</v>
      </c>
      <c r="E2543" t="s">
        <v>8518</v>
      </c>
      <c r="F2543" t="s">
        <v>43</v>
      </c>
      <c r="G2543">
        <v>2700</v>
      </c>
      <c r="H2543" t="s">
        <v>5853</v>
      </c>
      <c r="I2543">
        <v>13600000</v>
      </c>
      <c r="J2543" t="s">
        <v>8819</v>
      </c>
      <c r="K2543">
        <v>13000000</v>
      </c>
      <c r="L2543">
        <v>14300000</v>
      </c>
      <c r="M2543">
        <v>9</v>
      </c>
      <c r="N2543" t="s">
        <v>4245</v>
      </c>
      <c r="O2543">
        <v>74.8</v>
      </c>
      <c r="P2543" t="s">
        <v>10114</v>
      </c>
    </row>
    <row r="2544" spans="1:16" x14ac:dyDescent="0.3">
      <c r="A2544" t="s">
        <v>348</v>
      </c>
      <c r="B2544">
        <v>2025</v>
      </c>
      <c r="C2544" t="s">
        <v>62</v>
      </c>
      <c r="D2544">
        <v>308</v>
      </c>
      <c r="E2544" t="s">
        <v>4283</v>
      </c>
      <c r="F2544" t="s">
        <v>173</v>
      </c>
      <c r="G2544">
        <v>4385</v>
      </c>
      <c r="H2544" t="s">
        <v>5853</v>
      </c>
      <c r="I2544">
        <v>17100000</v>
      </c>
      <c r="J2544" t="s">
        <v>8819</v>
      </c>
      <c r="K2544">
        <v>16300000</v>
      </c>
      <c r="L2544">
        <v>17900000</v>
      </c>
      <c r="M2544">
        <v>2</v>
      </c>
      <c r="N2544" t="s">
        <v>4248</v>
      </c>
      <c r="O2544">
        <v>82</v>
      </c>
      <c r="P2544" t="s">
        <v>10115</v>
      </c>
    </row>
    <row r="2545" spans="1:16" x14ac:dyDescent="0.3">
      <c r="A2545" t="s">
        <v>369</v>
      </c>
      <c r="B2545">
        <v>2025</v>
      </c>
      <c r="C2545" t="s">
        <v>62</v>
      </c>
      <c r="D2545">
        <v>3008</v>
      </c>
      <c r="E2545" t="s">
        <v>4259</v>
      </c>
      <c r="F2545" t="s">
        <v>43</v>
      </c>
      <c r="G2545">
        <v>3150</v>
      </c>
      <c r="H2545" t="s">
        <v>5853</v>
      </c>
      <c r="I2545">
        <v>17500000</v>
      </c>
      <c r="J2545" t="s">
        <v>8819</v>
      </c>
      <c r="K2545">
        <v>16900000</v>
      </c>
      <c r="L2545">
        <v>18100000</v>
      </c>
      <c r="M2545">
        <v>9</v>
      </c>
      <c r="N2545" t="s">
        <v>4257</v>
      </c>
      <c r="O2545">
        <v>82.6</v>
      </c>
      <c r="P2545" t="s">
        <v>10116</v>
      </c>
    </row>
    <row r="2546" spans="1:16" x14ac:dyDescent="0.3">
      <c r="A2546" t="s">
        <v>380</v>
      </c>
      <c r="B2546">
        <v>2024</v>
      </c>
      <c r="C2546" t="s">
        <v>62</v>
      </c>
      <c r="D2546" t="s">
        <v>4331</v>
      </c>
      <c r="E2546" t="s">
        <v>4332</v>
      </c>
      <c r="F2546" t="s">
        <v>43</v>
      </c>
      <c r="G2546">
        <v>2139</v>
      </c>
      <c r="H2546" t="s">
        <v>5853</v>
      </c>
      <c r="I2546">
        <v>21000000</v>
      </c>
      <c r="J2546" t="s">
        <v>8819</v>
      </c>
      <c r="K2546">
        <v>20200000</v>
      </c>
      <c r="L2546">
        <v>21700000</v>
      </c>
      <c r="M2546">
        <v>9</v>
      </c>
      <c r="N2546" t="s">
        <v>4248</v>
      </c>
      <c r="O2546">
        <v>57.7</v>
      </c>
      <c r="P2546" t="s">
        <v>10117</v>
      </c>
    </row>
    <row r="2547" spans="1:16" x14ac:dyDescent="0.3">
      <c r="A2547" t="s">
        <v>360</v>
      </c>
      <c r="B2547">
        <v>2025</v>
      </c>
      <c r="C2547" t="s">
        <v>62</v>
      </c>
      <c r="D2547">
        <v>3008</v>
      </c>
      <c r="E2547" t="s">
        <v>4341</v>
      </c>
      <c r="F2547" t="s">
        <v>43</v>
      </c>
      <c r="G2547">
        <v>7735</v>
      </c>
      <c r="H2547" t="s">
        <v>5853</v>
      </c>
      <c r="I2547">
        <v>28700000</v>
      </c>
      <c r="J2547" t="s">
        <v>8819</v>
      </c>
      <c r="K2547">
        <v>27700000</v>
      </c>
      <c r="L2547">
        <v>29600000</v>
      </c>
      <c r="M2547">
        <v>13</v>
      </c>
      <c r="N2547" t="s">
        <v>4333</v>
      </c>
      <c r="O2547">
        <v>73</v>
      </c>
      <c r="P2547" t="s">
        <v>10118</v>
      </c>
    </row>
    <row r="2548" spans="1:16" x14ac:dyDescent="0.3">
      <c r="A2548" t="s">
        <v>4119</v>
      </c>
      <c r="B2548">
        <v>2024</v>
      </c>
      <c r="C2548" t="s">
        <v>62</v>
      </c>
      <c r="D2548" t="s">
        <v>4355</v>
      </c>
      <c r="E2548" t="s">
        <v>4356</v>
      </c>
      <c r="F2548" t="s">
        <v>43</v>
      </c>
      <c r="G2548">
        <v>37</v>
      </c>
      <c r="H2548" t="s">
        <v>5853</v>
      </c>
      <c r="I2548">
        <v>13500000</v>
      </c>
      <c r="J2548" t="s">
        <v>8819</v>
      </c>
      <c r="K2548">
        <v>13000000</v>
      </c>
      <c r="L2548">
        <v>14000000</v>
      </c>
      <c r="M2548">
        <v>90</v>
      </c>
      <c r="N2548" t="s">
        <v>4402</v>
      </c>
      <c r="O2548">
        <v>68.099999999999994</v>
      </c>
      <c r="P2548" t="s">
        <v>10119</v>
      </c>
    </row>
    <row r="2549" spans="1:16" x14ac:dyDescent="0.3">
      <c r="A2549" t="s">
        <v>362</v>
      </c>
      <c r="B2549">
        <v>2025</v>
      </c>
      <c r="C2549" t="s">
        <v>62</v>
      </c>
      <c r="D2549">
        <v>3008</v>
      </c>
      <c r="E2549" t="s">
        <v>4346</v>
      </c>
      <c r="F2549" t="s">
        <v>43</v>
      </c>
      <c r="G2549">
        <v>9609</v>
      </c>
      <c r="H2549" t="s">
        <v>5853</v>
      </c>
      <c r="I2549">
        <v>23400000</v>
      </c>
      <c r="J2549" t="s">
        <v>8819</v>
      </c>
      <c r="K2549">
        <v>22300000</v>
      </c>
      <c r="L2549">
        <v>24500000</v>
      </c>
      <c r="M2549">
        <v>3</v>
      </c>
      <c r="N2549" t="s">
        <v>4627</v>
      </c>
      <c r="O2549">
        <v>84.8</v>
      </c>
      <c r="P2549" t="s">
        <v>10120</v>
      </c>
    </row>
    <row r="2550" spans="1:16" x14ac:dyDescent="0.3">
      <c r="A2550" t="s">
        <v>359</v>
      </c>
      <c r="B2550">
        <v>2024</v>
      </c>
      <c r="C2550" t="s">
        <v>62</v>
      </c>
      <c r="D2550" t="s">
        <v>4198</v>
      </c>
      <c r="E2550" t="s">
        <v>4199</v>
      </c>
      <c r="F2550" t="s">
        <v>43</v>
      </c>
      <c r="G2550">
        <v>22197</v>
      </c>
      <c r="H2550" t="s">
        <v>5853</v>
      </c>
      <c r="I2550">
        <v>15400000</v>
      </c>
      <c r="J2550" t="s">
        <v>8819</v>
      </c>
      <c r="K2550">
        <v>14900000</v>
      </c>
      <c r="L2550">
        <v>16000000</v>
      </c>
      <c r="M2550">
        <v>37</v>
      </c>
      <c r="N2550" t="s">
        <v>4219</v>
      </c>
      <c r="O2550">
        <v>67.099999999999994</v>
      </c>
      <c r="P2550" t="s">
        <v>10121</v>
      </c>
    </row>
    <row r="2551" spans="1:16" x14ac:dyDescent="0.3">
      <c r="A2551" t="s">
        <v>377</v>
      </c>
      <c r="B2551">
        <v>2023</v>
      </c>
      <c r="C2551" t="s">
        <v>62</v>
      </c>
      <c r="D2551" t="s">
        <v>4207</v>
      </c>
      <c r="E2551" t="s">
        <v>4259</v>
      </c>
      <c r="F2551" t="s">
        <v>173</v>
      </c>
      <c r="G2551">
        <v>3324</v>
      </c>
      <c r="H2551" t="s">
        <v>5853</v>
      </c>
      <c r="I2551">
        <v>14400000</v>
      </c>
      <c r="J2551" t="s">
        <v>8819</v>
      </c>
      <c r="K2551">
        <v>13600000</v>
      </c>
      <c r="L2551">
        <v>15100000</v>
      </c>
      <c r="M2551">
        <v>16</v>
      </c>
      <c r="N2551" t="s">
        <v>4263</v>
      </c>
      <c r="O2551">
        <v>66.3</v>
      </c>
      <c r="P2551" t="s">
        <v>10122</v>
      </c>
    </row>
    <row r="2552" spans="1:16" x14ac:dyDescent="0.3">
      <c r="A2552" t="s">
        <v>5997</v>
      </c>
      <c r="B2552">
        <v>2026</v>
      </c>
      <c r="C2552" t="s">
        <v>163</v>
      </c>
      <c r="D2552">
        <v>7</v>
      </c>
      <c r="E2552" t="s">
        <v>5998</v>
      </c>
      <c r="F2552" t="s">
        <v>4172</v>
      </c>
      <c r="G2552">
        <v>5303</v>
      </c>
      <c r="H2552" t="s">
        <v>5853</v>
      </c>
      <c r="I2552">
        <v>24100000</v>
      </c>
      <c r="J2552" t="s">
        <v>8819</v>
      </c>
      <c r="K2552">
        <v>23200000</v>
      </c>
      <c r="L2552">
        <v>24900000</v>
      </c>
      <c r="M2552">
        <v>4</v>
      </c>
      <c r="N2552" t="s">
        <v>4248</v>
      </c>
      <c r="O2552">
        <v>89.3</v>
      </c>
      <c r="P2552" t="s">
        <v>10123</v>
      </c>
    </row>
    <row r="2553" spans="1:16" x14ac:dyDescent="0.3">
      <c r="A2553" t="s">
        <v>5353</v>
      </c>
      <c r="B2553">
        <v>2026</v>
      </c>
      <c r="C2553" t="s">
        <v>7206</v>
      </c>
      <c r="D2553" t="s">
        <v>7207</v>
      </c>
      <c r="E2553" t="s">
        <v>8901</v>
      </c>
      <c r="F2553" t="s">
        <v>43</v>
      </c>
      <c r="G2553">
        <v>748</v>
      </c>
      <c r="H2553" t="s">
        <v>5853</v>
      </c>
      <c r="I2553">
        <v>15800000</v>
      </c>
      <c r="J2553" t="s">
        <v>8819</v>
      </c>
      <c r="K2553">
        <v>15200000</v>
      </c>
      <c r="L2553">
        <v>16300000</v>
      </c>
      <c r="M2553" t="s">
        <v>4175</v>
      </c>
      <c r="N2553" t="s">
        <v>4863</v>
      </c>
      <c r="O2553">
        <v>83.9</v>
      </c>
      <c r="P2553" t="s">
        <v>10124</v>
      </c>
    </row>
    <row r="2554" spans="1:16" x14ac:dyDescent="0.3">
      <c r="A2554" t="s">
        <v>7183</v>
      </c>
      <c r="B2554">
        <v>2026</v>
      </c>
      <c r="C2554" t="s">
        <v>4184</v>
      </c>
      <c r="D2554" t="s">
        <v>4932</v>
      </c>
      <c r="E2554" t="s">
        <v>10125</v>
      </c>
      <c r="F2554" t="s">
        <v>4172</v>
      </c>
      <c r="G2554">
        <v>3756</v>
      </c>
      <c r="H2554" t="s">
        <v>5853</v>
      </c>
      <c r="I2554">
        <v>17200000</v>
      </c>
      <c r="J2554" t="s">
        <v>8819</v>
      </c>
      <c r="K2554">
        <v>16000000</v>
      </c>
      <c r="L2554">
        <v>18400000</v>
      </c>
      <c r="M2554">
        <v>3</v>
      </c>
      <c r="N2554" t="s">
        <v>4552</v>
      </c>
      <c r="O2554">
        <v>95</v>
      </c>
      <c r="P2554" t="s">
        <v>10126</v>
      </c>
    </row>
    <row r="2555" spans="1:16" x14ac:dyDescent="0.3">
      <c r="A2555" t="s">
        <v>7196</v>
      </c>
      <c r="B2555">
        <v>2026</v>
      </c>
      <c r="C2555" t="s">
        <v>4184</v>
      </c>
      <c r="D2555" t="s">
        <v>4941</v>
      </c>
      <c r="E2555" t="s">
        <v>7197</v>
      </c>
      <c r="F2555" t="s">
        <v>4172</v>
      </c>
      <c r="G2555">
        <v>3478</v>
      </c>
      <c r="H2555" t="s">
        <v>5853</v>
      </c>
      <c r="I2555">
        <v>36700000</v>
      </c>
      <c r="J2555" t="s">
        <v>8819</v>
      </c>
      <c r="K2555">
        <v>34900000</v>
      </c>
      <c r="L2555">
        <v>38500000</v>
      </c>
      <c r="M2555">
        <v>3</v>
      </c>
      <c r="N2555" t="s">
        <v>4257</v>
      </c>
      <c r="O2555">
        <v>91.8</v>
      </c>
      <c r="P2555" t="s">
        <v>10127</v>
      </c>
    </row>
    <row r="2556" spans="1:16" x14ac:dyDescent="0.3">
      <c r="A2556" t="s">
        <v>5331</v>
      </c>
      <c r="B2556">
        <v>2026</v>
      </c>
      <c r="C2556" t="s">
        <v>201</v>
      </c>
      <c r="D2556" t="s">
        <v>5995</v>
      </c>
      <c r="E2556" t="s">
        <v>5996</v>
      </c>
      <c r="F2556" t="s">
        <v>4172</v>
      </c>
      <c r="G2556">
        <v>456</v>
      </c>
      <c r="H2556" t="s">
        <v>5853</v>
      </c>
      <c r="I2556">
        <v>18600000</v>
      </c>
      <c r="J2556" t="s">
        <v>8819</v>
      </c>
      <c r="K2556">
        <v>17700000</v>
      </c>
      <c r="L2556">
        <v>19600000</v>
      </c>
      <c r="M2556">
        <v>2</v>
      </c>
      <c r="N2556" t="s">
        <v>4181</v>
      </c>
      <c r="O2556">
        <v>93</v>
      </c>
      <c r="P2556" t="s">
        <v>10128</v>
      </c>
    </row>
    <row r="2557" spans="1:16" x14ac:dyDescent="0.3">
      <c r="A2557" t="s">
        <v>4121</v>
      </c>
      <c r="B2557">
        <v>2024</v>
      </c>
      <c r="C2557" t="s">
        <v>131</v>
      </c>
      <c r="D2557" t="s">
        <v>4994</v>
      </c>
      <c r="E2557" t="s">
        <v>8815</v>
      </c>
      <c r="F2557" t="s">
        <v>161</v>
      </c>
      <c r="G2557">
        <v>21500</v>
      </c>
      <c r="H2557" t="s">
        <v>5853</v>
      </c>
      <c r="I2557">
        <v>22800000</v>
      </c>
      <c r="J2557" t="s">
        <v>8819</v>
      </c>
      <c r="K2557">
        <v>22000000</v>
      </c>
      <c r="L2557">
        <v>23500000</v>
      </c>
      <c r="M2557">
        <v>5</v>
      </c>
      <c r="N2557" t="s">
        <v>4342</v>
      </c>
      <c r="O2557">
        <v>87.4</v>
      </c>
      <c r="P2557" t="s">
        <v>10129</v>
      </c>
    </row>
    <row r="2558" spans="1:16" x14ac:dyDescent="0.3">
      <c r="A2558" t="s">
        <v>4107</v>
      </c>
      <c r="B2558">
        <v>2025</v>
      </c>
      <c r="C2558" t="s">
        <v>4184</v>
      </c>
      <c r="D2558" t="s">
        <v>5940</v>
      </c>
      <c r="E2558" t="s">
        <v>10130</v>
      </c>
      <c r="F2558" t="s">
        <v>4172</v>
      </c>
      <c r="G2558">
        <v>10800</v>
      </c>
      <c r="H2558" t="s">
        <v>5853</v>
      </c>
      <c r="I2558">
        <v>15900000</v>
      </c>
      <c r="J2558" t="s">
        <v>8819</v>
      </c>
      <c r="K2558">
        <v>15100000</v>
      </c>
      <c r="L2558">
        <v>16600000</v>
      </c>
      <c r="M2558">
        <v>9</v>
      </c>
      <c r="N2558" t="s">
        <v>5139</v>
      </c>
      <c r="O2558">
        <v>86.5</v>
      </c>
      <c r="P2558" t="s">
        <v>10131</v>
      </c>
    </row>
    <row r="2559" spans="1:16" x14ac:dyDescent="0.3">
      <c r="A2559" t="s">
        <v>4141</v>
      </c>
      <c r="B2559">
        <v>2025</v>
      </c>
      <c r="C2559" t="s">
        <v>163</v>
      </c>
      <c r="D2559">
        <v>7</v>
      </c>
      <c r="E2559" t="s">
        <v>10132</v>
      </c>
      <c r="F2559" t="s">
        <v>4172</v>
      </c>
      <c r="G2559" t="s">
        <v>4172</v>
      </c>
      <c r="H2559" t="s">
        <v>5853</v>
      </c>
      <c r="I2559">
        <v>21800000</v>
      </c>
      <c r="J2559" t="s">
        <v>8819</v>
      </c>
      <c r="K2559">
        <v>20300000</v>
      </c>
      <c r="L2559">
        <v>23200000</v>
      </c>
      <c r="M2559">
        <v>2</v>
      </c>
      <c r="N2559" t="s">
        <v>4272</v>
      </c>
      <c r="O2559">
        <v>87.3</v>
      </c>
      <c r="P2559" t="s">
        <v>10133</v>
      </c>
    </row>
    <row r="2560" spans="1:16" x14ac:dyDescent="0.3">
      <c r="A2560" t="s">
        <v>394</v>
      </c>
      <c r="B2560">
        <v>2025</v>
      </c>
      <c r="C2560" t="s">
        <v>163</v>
      </c>
      <c r="D2560">
        <v>7</v>
      </c>
      <c r="E2560" t="s">
        <v>4277</v>
      </c>
      <c r="F2560" t="s">
        <v>4172</v>
      </c>
      <c r="G2560">
        <v>8508</v>
      </c>
      <c r="H2560" t="s">
        <v>5853</v>
      </c>
      <c r="I2560">
        <v>17600000</v>
      </c>
      <c r="J2560" t="s">
        <v>8819</v>
      </c>
      <c r="K2560">
        <v>16900000</v>
      </c>
      <c r="L2560">
        <v>18300000</v>
      </c>
      <c r="M2560">
        <v>18</v>
      </c>
      <c r="N2560" t="s">
        <v>4248</v>
      </c>
      <c r="O2560">
        <v>89.5</v>
      </c>
      <c r="P2560" t="s">
        <v>10134</v>
      </c>
    </row>
    <row r="2561" spans="1:16" x14ac:dyDescent="0.3">
      <c r="A2561" t="s">
        <v>4135</v>
      </c>
      <c r="B2561">
        <v>2024</v>
      </c>
      <c r="C2561" t="s">
        <v>163</v>
      </c>
      <c r="D2561">
        <v>7</v>
      </c>
      <c r="E2561" t="s">
        <v>5810</v>
      </c>
      <c r="F2561" t="s">
        <v>43</v>
      </c>
      <c r="G2561">
        <v>10171</v>
      </c>
      <c r="H2561" t="s">
        <v>5853</v>
      </c>
      <c r="I2561">
        <v>17100000</v>
      </c>
      <c r="J2561" t="s">
        <v>8819</v>
      </c>
      <c r="K2561">
        <v>16300000</v>
      </c>
      <c r="L2561">
        <v>17900000</v>
      </c>
      <c r="M2561">
        <v>8</v>
      </c>
      <c r="N2561" t="s">
        <v>4223</v>
      </c>
      <c r="O2561">
        <v>78.8</v>
      </c>
      <c r="P2561" t="s">
        <v>10135</v>
      </c>
    </row>
    <row r="2562" spans="1:16" x14ac:dyDescent="0.3">
      <c r="A2562" t="s">
        <v>8604</v>
      </c>
      <c r="B2562">
        <v>2025</v>
      </c>
      <c r="C2562" t="s">
        <v>201</v>
      </c>
      <c r="D2562" t="s">
        <v>4669</v>
      </c>
      <c r="E2562" t="s">
        <v>4740</v>
      </c>
      <c r="F2562" t="s">
        <v>94</v>
      </c>
      <c r="G2562">
        <v>9892</v>
      </c>
      <c r="H2562" t="s">
        <v>5853</v>
      </c>
      <c r="I2562">
        <v>14500000</v>
      </c>
      <c r="J2562" t="s">
        <v>8819</v>
      </c>
      <c r="K2562">
        <v>14000000</v>
      </c>
      <c r="L2562">
        <v>15000000</v>
      </c>
      <c r="M2562">
        <v>16</v>
      </c>
      <c r="N2562" t="s">
        <v>4583</v>
      </c>
      <c r="O2562">
        <v>86.2</v>
      </c>
      <c r="P2562" t="s">
        <v>10136</v>
      </c>
    </row>
    <row r="2563" spans="1:16" x14ac:dyDescent="0.3">
      <c r="A2563" t="s">
        <v>449</v>
      </c>
      <c r="B2563">
        <v>2024</v>
      </c>
      <c r="C2563" t="s">
        <v>36</v>
      </c>
      <c r="D2563" t="s">
        <v>6179</v>
      </c>
      <c r="E2563" t="s">
        <v>4373</v>
      </c>
      <c r="F2563" t="s">
        <v>143</v>
      </c>
      <c r="G2563" t="s">
        <v>4172</v>
      </c>
      <c r="H2563" t="s">
        <v>5853</v>
      </c>
      <c r="I2563">
        <v>11700000</v>
      </c>
      <c r="J2563" t="s">
        <v>8819</v>
      </c>
      <c r="K2563">
        <v>11300000</v>
      </c>
      <c r="L2563">
        <v>12100000</v>
      </c>
      <c r="M2563">
        <v>5</v>
      </c>
      <c r="N2563" t="s">
        <v>4649</v>
      </c>
      <c r="O2563">
        <v>73.2</v>
      </c>
      <c r="P2563" t="s">
        <v>10137</v>
      </c>
    </row>
    <row r="2564" spans="1:16" x14ac:dyDescent="0.3">
      <c r="A2564" t="s">
        <v>553</v>
      </c>
      <c r="B2564">
        <v>2025</v>
      </c>
      <c r="C2564" t="s">
        <v>24</v>
      </c>
      <c r="D2564" t="s">
        <v>5848</v>
      </c>
      <c r="E2564" t="s">
        <v>8800</v>
      </c>
      <c r="F2564" t="s">
        <v>4172</v>
      </c>
      <c r="G2564">
        <v>13051</v>
      </c>
      <c r="H2564" t="s">
        <v>5853</v>
      </c>
      <c r="I2564">
        <v>39000000</v>
      </c>
      <c r="J2564" t="s">
        <v>8819</v>
      </c>
      <c r="K2564">
        <v>37700000</v>
      </c>
      <c r="L2564">
        <v>40300000</v>
      </c>
      <c r="M2564">
        <v>5</v>
      </c>
      <c r="N2564" t="s">
        <v>4280</v>
      </c>
      <c r="O2564">
        <v>84.5</v>
      </c>
      <c r="P2564" t="s">
        <v>10138</v>
      </c>
    </row>
    <row r="2565" spans="1:16" x14ac:dyDescent="0.3">
      <c r="A2565" t="s">
        <v>390</v>
      </c>
      <c r="B2565">
        <v>2024</v>
      </c>
      <c r="C2565" t="s">
        <v>392</v>
      </c>
      <c r="D2565" t="s">
        <v>4243</v>
      </c>
      <c r="E2565" t="s">
        <v>4274</v>
      </c>
      <c r="F2565" t="s">
        <v>173</v>
      </c>
      <c r="G2565">
        <v>19482</v>
      </c>
      <c r="H2565" t="s">
        <v>5853</v>
      </c>
      <c r="I2565">
        <v>20600000</v>
      </c>
      <c r="J2565" t="s">
        <v>8819</v>
      </c>
      <c r="K2565">
        <v>19300000</v>
      </c>
      <c r="L2565">
        <v>21900000</v>
      </c>
      <c r="M2565">
        <v>2</v>
      </c>
      <c r="N2565" t="s">
        <v>4508</v>
      </c>
      <c r="O2565">
        <v>60.6</v>
      </c>
      <c r="P2565" t="s">
        <v>10139</v>
      </c>
    </row>
    <row r="2566" spans="1:16" x14ac:dyDescent="0.3">
      <c r="A2566" t="s">
        <v>5323</v>
      </c>
      <c r="B2566">
        <v>2024</v>
      </c>
      <c r="C2566" t="s">
        <v>194</v>
      </c>
      <c r="D2566" t="s">
        <v>4480</v>
      </c>
      <c r="E2566" t="s">
        <v>4481</v>
      </c>
      <c r="F2566" t="s">
        <v>143</v>
      </c>
      <c r="G2566">
        <v>40010</v>
      </c>
      <c r="H2566" t="s">
        <v>5853</v>
      </c>
      <c r="I2566">
        <v>28300000</v>
      </c>
      <c r="J2566" t="s">
        <v>8819</v>
      </c>
      <c r="K2566">
        <v>27300000</v>
      </c>
      <c r="L2566">
        <v>29400000</v>
      </c>
      <c r="M2566">
        <v>9</v>
      </c>
      <c r="N2566" t="s">
        <v>4252</v>
      </c>
      <c r="O2566">
        <v>76.7</v>
      </c>
      <c r="P2566" t="s">
        <v>10140</v>
      </c>
    </row>
    <row r="2567" spans="1:16" x14ac:dyDescent="0.3">
      <c r="A2567" t="s">
        <v>5326</v>
      </c>
      <c r="B2567">
        <v>2023</v>
      </c>
      <c r="C2567" t="s">
        <v>5327</v>
      </c>
      <c r="D2567" t="s">
        <v>8413</v>
      </c>
      <c r="E2567" t="s">
        <v>8414</v>
      </c>
      <c r="F2567" t="s">
        <v>43</v>
      </c>
      <c r="G2567">
        <v>11258</v>
      </c>
      <c r="H2567" t="s">
        <v>5853</v>
      </c>
      <c r="I2567">
        <v>13700000</v>
      </c>
      <c r="J2567" t="s">
        <v>8819</v>
      </c>
      <c r="K2567">
        <v>13100000</v>
      </c>
      <c r="L2567">
        <v>14200000</v>
      </c>
      <c r="M2567" t="s">
        <v>4175</v>
      </c>
      <c r="N2567" t="s">
        <v>4176</v>
      </c>
      <c r="O2567">
        <v>65.3</v>
      </c>
      <c r="P2567" t="s">
        <v>10141</v>
      </c>
    </row>
    <row r="2568" spans="1:16" x14ac:dyDescent="0.3">
      <c r="A2568" t="s">
        <v>4136</v>
      </c>
      <c r="B2568">
        <v>2023</v>
      </c>
      <c r="C2568" t="s">
        <v>36</v>
      </c>
      <c r="D2568" t="s">
        <v>4178</v>
      </c>
      <c r="E2568" t="s">
        <v>8788</v>
      </c>
      <c r="F2568" t="s">
        <v>143</v>
      </c>
      <c r="G2568">
        <v>717</v>
      </c>
      <c r="H2568" t="s">
        <v>5853</v>
      </c>
      <c r="I2568">
        <v>15400000</v>
      </c>
      <c r="J2568" t="s">
        <v>8819</v>
      </c>
      <c r="K2568">
        <v>14900000</v>
      </c>
      <c r="L2568">
        <v>16000000</v>
      </c>
      <c r="M2568">
        <v>40</v>
      </c>
      <c r="N2568" t="s">
        <v>4275</v>
      </c>
      <c r="O2568">
        <v>60.4</v>
      </c>
      <c r="P2568" t="s">
        <v>10142</v>
      </c>
    </row>
    <row r="2569" spans="1:16" x14ac:dyDescent="0.3">
      <c r="A2569" t="s">
        <v>4110</v>
      </c>
      <c r="B2569">
        <v>2025</v>
      </c>
      <c r="C2569" t="s">
        <v>24</v>
      </c>
      <c r="D2569" t="s">
        <v>5848</v>
      </c>
      <c r="E2569" t="s">
        <v>8800</v>
      </c>
      <c r="F2569" t="s">
        <v>8801</v>
      </c>
      <c r="G2569">
        <v>119</v>
      </c>
      <c r="H2569" t="s">
        <v>5853</v>
      </c>
      <c r="I2569">
        <v>39500000</v>
      </c>
      <c r="J2569" t="s">
        <v>8819</v>
      </c>
      <c r="K2569">
        <v>38100000</v>
      </c>
      <c r="L2569">
        <v>40800000</v>
      </c>
      <c r="M2569">
        <v>5</v>
      </c>
      <c r="N2569" t="s">
        <v>4280</v>
      </c>
      <c r="O2569">
        <v>85.6</v>
      </c>
      <c r="P2569" t="s">
        <v>10143</v>
      </c>
    </row>
    <row r="2570" spans="1:16" x14ac:dyDescent="0.3">
      <c r="A2570" t="s">
        <v>371</v>
      </c>
      <c r="B2570">
        <v>2024</v>
      </c>
      <c r="C2570" t="s">
        <v>137</v>
      </c>
      <c r="D2570" t="s">
        <v>4336</v>
      </c>
      <c r="E2570" t="s">
        <v>4826</v>
      </c>
      <c r="F2570" t="s">
        <v>43</v>
      </c>
      <c r="G2570">
        <v>11900</v>
      </c>
      <c r="H2570" t="s">
        <v>5853</v>
      </c>
      <c r="I2570">
        <v>21000000</v>
      </c>
      <c r="J2570" t="s">
        <v>8819</v>
      </c>
      <c r="K2570">
        <v>20300000</v>
      </c>
      <c r="L2570">
        <v>21800000</v>
      </c>
      <c r="M2570">
        <v>13</v>
      </c>
      <c r="N2570" t="s">
        <v>4248</v>
      </c>
      <c r="O2570">
        <v>80.099999999999994</v>
      </c>
      <c r="P2570" t="s">
        <v>10144</v>
      </c>
    </row>
    <row r="2571" spans="1:16" x14ac:dyDescent="0.3">
      <c r="A2571" t="s">
        <v>5316</v>
      </c>
      <c r="B2571">
        <v>2023</v>
      </c>
      <c r="C2571" t="s">
        <v>137</v>
      </c>
      <c r="D2571" t="s">
        <v>5109</v>
      </c>
      <c r="E2571" t="s">
        <v>5110</v>
      </c>
      <c r="F2571" t="s">
        <v>161</v>
      </c>
      <c r="G2571">
        <v>9858</v>
      </c>
      <c r="H2571" t="s">
        <v>5853</v>
      </c>
      <c r="I2571">
        <v>20200000</v>
      </c>
      <c r="J2571" t="s">
        <v>8819</v>
      </c>
      <c r="K2571">
        <v>19500000</v>
      </c>
      <c r="L2571">
        <v>20800000</v>
      </c>
      <c r="M2571">
        <v>23</v>
      </c>
      <c r="N2571" t="s">
        <v>4272</v>
      </c>
      <c r="O2571">
        <v>81.8</v>
      </c>
      <c r="P2571" t="s">
        <v>10145</v>
      </c>
    </row>
    <row r="2572" spans="1:16" x14ac:dyDescent="0.3">
      <c r="A2572" t="s">
        <v>10148</v>
      </c>
      <c r="B2572">
        <v>2025</v>
      </c>
      <c r="C2572" t="s">
        <v>230</v>
      </c>
      <c r="D2572" t="s">
        <v>10149</v>
      </c>
      <c r="E2572" t="s">
        <v>5806</v>
      </c>
      <c r="F2572" t="s">
        <v>4172</v>
      </c>
      <c r="G2572">
        <v>15000</v>
      </c>
      <c r="H2572" t="s">
        <v>4180</v>
      </c>
      <c r="I2572">
        <v>15700000</v>
      </c>
      <c r="J2572" t="s">
        <v>8819</v>
      </c>
      <c r="K2572">
        <v>15200000</v>
      </c>
      <c r="L2572">
        <v>16300000</v>
      </c>
      <c r="M2572">
        <v>11</v>
      </c>
      <c r="N2572" t="s">
        <v>4245</v>
      </c>
      <c r="O2572">
        <v>80.099999999999994</v>
      </c>
      <c r="P2572" t="s">
        <v>10156</v>
      </c>
    </row>
    <row r="2573" spans="1:16" x14ac:dyDescent="0.3">
      <c r="A2573" t="s">
        <v>10185</v>
      </c>
      <c r="B2573">
        <v>2026</v>
      </c>
      <c r="C2573" t="s">
        <v>4184</v>
      </c>
      <c r="D2573" t="s">
        <v>4365</v>
      </c>
      <c r="E2573" t="s">
        <v>4366</v>
      </c>
      <c r="F2573" t="s">
        <v>4172</v>
      </c>
      <c r="G2573">
        <v>4500</v>
      </c>
      <c r="H2573" t="s">
        <v>4180</v>
      </c>
      <c r="I2573">
        <v>9700000</v>
      </c>
      <c r="J2573" t="s">
        <v>10214</v>
      </c>
      <c r="K2573">
        <v>9400000</v>
      </c>
      <c r="L2573">
        <v>10000000</v>
      </c>
      <c r="M2573">
        <v>6</v>
      </c>
      <c r="N2573" t="s">
        <v>6073</v>
      </c>
      <c r="O2573">
        <v>95</v>
      </c>
      <c r="P2573" t="s">
        <v>10215</v>
      </c>
    </row>
    <row r="2574" spans="1:16" x14ac:dyDescent="0.3">
      <c r="A2574" t="s">
        <v>10185</v>
      </c>
      <c r="B2574">
        <v>2026</v>
      </c>
      <c r="C2574" t="s">
        <v>4184</v>
      </c>
      <c r="D2574" t="s">
        <v>4365</v>
      </c>
      <c r="E2574" t="s">
        <v>9172</v>
      </c>
      <c r="F2574" t="s">
        <v>4172</v>
      </c>
      <c r="G2574">
        <v>4500</v>
      </c>
      <c r="H2574" t="s">
        <v>4180</v>
      </c>
      <c r="I2574">
        <v>9300000</v>
      </c>
      <c r="J2574" t="s">
        <v>10214</v>
      </c>
      <c r="K2574">
        <v>9000000</v>
      </c>
      <c r="L2574">
        <v>9600000</v>
      </c>
      <c r="M2574">
        <v>5</v>
      </c>
      <c r="N2574" t="s">
        <v>6073</v>
      </c>
      <c r="O2574">
        <v>91.3</v>
      </c>
      <c r="P2574" t="s">
        <v>10216</v>
      </c>
    </row>
    <row r="2575" spans="1:16" x14ac:dyDescent="0.3">
      <c r="A2575" t="s">
        <v>10390</v>
      </c>
      <c r="B2575">
        <v>2024</v>
      </c>
      <c r="C2575" t="s">
        <v>24</v>
      </c>
      <c r="D2575" t="s">
        <v>6130</v>
      </c>
      <c r="E2575" t="s">
        <v>10391</v>
      </c>
      <c r="F2575" t="s">
        <v>173</v>
      </c>
      <c r="G2575">
        <v>27900</v>
      </c>
      <c r="H2575" t="s">
        <v>4180</v>
      </c>
      <c r="I2575">
        <v>23600000</v>
      </c>
      <c r="J2575" t="s">
        <v>10214</v>
      </c>
      <c r="K2575">
        <v>22700000</v>
      </c>
      <c r="L2575">
        <v>24400000</v>
      </c>
      <c r="M2575" t="s">
        <v>4175</v>
      </c>
      <c r="N2575" t="s">
        <v>5710</v>
      </c>
      <c r="O2575">
        <v>79.099999999999994</v>
      </c>
      <c r="P2575" t="s">
        <v>10392</v>
      </c>
    </row>
    <row r="2576" spans="1:16" x14ac:dyDescent="0.3">
      <c r="A2576" t="s">
        <v>10393</v>
      </c>
      <c r="B2576">
        <v>2023</v>
      </c>
      <c r="C2576" t="s">
        <v>4184</v>
      </c>
      <c r="D2576" t="s">
        <v>4492</v>
      </c>
      <c r="E2576" t="s">
        <v>4493</v>
      </c>
      <c r="F2576" t="s">
        <v>43</v>
      </c>
      <c r="G2576">
        <v>48000</v>
      </c>
      <c r="H2576" t="s">
        <v>4180</v>
      </c>
      <c r="I2576">
        <v>13100000</v>
      </c>
      <c r="J2576" t="s">
        <v>10214</v>
      </c>
      <c r="K2576">
        <v>12600000</v>
      </c>
      <c r="L2576">
        <v>13500000</v>
      </c>
      <c r="M2576">
        <v>8</v>
      </c>
      <c r="N2576" t="s">
        <v>4402</v>
      </c>
      <c r="O2576">
        <v>81.900000000000006</v>
      </c>
      <c r="P2576" t="s">
        <v>10394</v>
      </c>
    </row>
    <row r="2577" spans="1:16" x14ac:dyDescent="0.3">
      <c r="A2577" t="s">
        <v>10395</v>
      </c>
      <c r="B2577">
        <v>2024</v>
      </c>
      <c r="C2577" t="s">
        <v>4184</v>
      </c>
      <c r="D2577" t="s">
        <v>4288</v>
      </c>
      <c r="E2577" t="s">
        <v>4289</v>
      </c>
      <c r="F2577" t="s">
        <v>161</v>
      </c>
      <c r="G2577">
        <v>67700</v>
      </c>
      <c r="H2577" t="s">
        <v>4180</v>
      </c>
      <c r="I2577">
        <v>17100000</v>
      </c>
      <c r="J2577" t="s">
        <v>10214</v>
      </c>
      <c r="K2577">
        <v>16500000</v>
      </c>
      <c r="L2577">
        <v>17700000</v>
      </c>
      <c r="M2577">
        <v>5</v>
      </c>
      <c r="N2577" t="s">
        <v>4245</v>
      </c>
      <c r="O2577">
        <v>80.3</v>
      </c>
      <c r="P2577" t="s">
        <v>10396</v>
      </c>
    </row>
    <row r="2578" spans="1:16" x14ac:dyDescent="0.3">
      <c r="A2578" t="s">
        <v>149</v>
      </c>
      <c r="B2578">
        <v>2022</v>
      </c>
      <c r="C2578" t="s">
        <v>145</v>
      </c>
      <c r="D2578" t="s">
        <v>5680</v>
      </c>
      <c r="E2578" t="s">
        <v>5714</v>
      </c>
      <c r="F2578" t="s">
        <v>43</v>
      </c>
      <c r="G2578">
        <v>19000</v>
      </c>
      <c r="H2578" t="s">
        <v>4180</v>
      </c>
      <c r="I2578">
        <v>6860000</v>
      </c>
      <c r="J2578" t="s">
        <v>10214</v>
      </c>
      <c r="K2578">
        <v>6630000</v>
      </c>
      <c r="L2578">
        <v>7100000</v>
      </c>
      <c r="M2578">
        <v>5</v>
      </c>
      <c r="N2578" t="s">
        <v>4382</v>
      </c>
      <c r="O2578">
        <v>81.8</v>
      </c>
      <c r="P2578" t="s">
        <v>10217</v>
      </c>
    </row>
    <row r="2579" spans="1:16" x14ac:dyDescent="0.3">
      <c r="A2579" t="s">
        <v>10186</v>
      </c>
      <c r="B2579">
        <v>2022</v>
      </c>
      <c r="C2579" t="s">
        <v>191</v>
      </c>
      <c r="D2579" t="s">
        <v>8298</v>
      </c>
      <c r="E2579" t="s">
        <v>6188</v>
      </c>
      <c r="F2579" t="s">
        <v>161</v>
      </c>
      <c r="G2579">
        <v>54000</v>
      </c>
      <c r="H2579" t="s">
        <v>4180</v>
      </c>
      <c r="I2579">
        <v>12900000</v>
      </c>
      <c r="J2579" t="s">
        <v>10214</v>
      </c>
      <c r="K2579">
        <v>12400000</v>
      </c>
      <c r="L2579">
        <v>13300000</v>
      </c>
      <c r="M2579">
        <v>4</v>
      </c>
      <c r="N2579" t="s">
        <v>4402</v>
      </c>
      <c r="O2579">
        <v>75</v>
      </c>
      <c r="P2579" t="s">
        <v>10218</v>
      </c>
    </row>
    <row r="2580" spans="1:16" x14ac:dyDescent="0.3">
      <c r="A2580" t="s">
        <v>10187</v>
      </c>
      <c r="B2580">
        <v>2024</v>
      </c>
      <c r="C2580" t="s">
        <v>24</v>
      </c>
      <c r="D2580" t="s">
        <v>4854</v>
      </c>
      <c r="E2580" t="s">
        <v>4308</v>
      </c>
      <c r="F2580" t="s">
        <v>94</v>
      </c>
      <c r="G2580">
        <v>36000</v>
      </c>
      <c r="H2580" t="s">
        <v>4180</v>
      </c>
      <c r="I2580">
        <v>14800000</v>
      </c>
      <c r="J2580" t="s">
        <v>10214</v>
      </c>
      <c r="K2580">
        <v>14300000</v>
      </c>
      <c r="L2580">
        <v>15300000</v>
      </c>
      <c r="M2580">
        <v>21</v>
      </c>
      <c r="N2580" t="s">
        <v>4439</v>
      </c>
      <c r="O2580">
        <v>72.8</v>
      </c>
      <c r="P2580" t="s">
        <v>10219</v>
      </c>
    </row>
    <row r="2581" spans="1:16" x14ac:dyDescent="0.3">
      <c r="A2581" t="s">
        <v>10188</v>
      </c>
      <c r="B2581">
        <v>2022</v>
      </c>
      <c r="C2581" t="s">
        <v>92</v>
      </c>
      <c r="D2581" t="s">
        <v>4910</v>
      </c>
      <c r="E2581" t="s">
        <v>6069</v>
      </c>
      <c r="F2581" t="s">
        <v>60</v>
      </c>
      <c r="G2581">
        <v>90450</v>
      </c>
      <c r="H2581" t="s">
        <v>4180</v>
      </c>
      <c r="I2581">
        <v>7180000</v>
      </c>
      <c r="J2581" t="s">
        <v>10214</v>
      </c>
      <c r="K2581">
        <v>6910000</v>
      </c>
      <c r="L2581">
        <v>7450000</v>
      </c>
      <c r="M2581">
        <v>23</v>
      </c>
      <c r="N2581" t="s">
        <v>4439</v>
      </c>
      <c r="O2581">
        <v>80.099999999999994</v>
      </c>
      <c r="P2581" t="s">
        <v>10220</v>
      </c>
    </row>
    <row r="2582" spans="1:16" x14ac:dyDescent="0.3">
      <c r="A2582" t="s">
        <v>10189</v>
      </c>
      <c r="B2582">
        <v>2021</v>
      </c>
      <c r="C2582" t="s">
        <v>36</v>
      </c>
      <c r="D2582" t="s">
        <v>4372</v>
      </c>
      <c r="E2582" t="s">
        <v>4373</v>
      </c>
      <c r="F2582" t="s">
        <v>143</v>
      </c>
      <c r="G2582">
        <v>77000</v>
      </c>
      <c r="H2582" t="s">
        <v>4180</v>
      </c>
      <c r="I2582">
        <v>11100000</v>
      </c>
      <c r="J2582" t="s">
        <v>10214</v>
      </c>
      <c r="K2582">
        <v>10700000</v>
      </c>
      <c r="L2582">
        <v>11500000</v>
      </c>
      <c r="M2582">
        <v>2</v>
      </c>
      <c r="N2582" t="s">
        <v>4425</v>
      </c>
      <c r="O2582">
        <v>69.400000000000006</v>
      </c>
      <c r="P2582" t="s">
        <v>10221</v>
      </c>
    </row>
    <row r="2583" spans="1:16" x14ac:dyDescent="0.3">
      <c r="A2583" t="s">
        <v>10190</v>
      </c>
      <c r="B2583">
        <v>2025</v>
      </c>
      <c r="C2583" t="s">
        <v>201</v>
      </c>
      <c r="D2583" t="s">
        <v>4669</v>
      </c>
      <c r="E2583" t="s">
        <v>4670</v>
      </c>
      <c r="F2583" t="s">
        <v>4172</v>
      </c>
      <c r="G2583">
        <v>11000</v>
      </c>
      <c r="H2583" t="s">
        <v>4180</v>
      </c>
      <c r="I2583">
        <v>12500000</v>
      </c>
      <c r="J2583" t="s">
        <v>10214</v>
      </c>
      <c r="K2583">
        <v>12100000</v>
      </c>
      <c r="L2583">
        <v>13000000</v>
      </c>
      <c r="M2583">
        <v>13</v>
      </c>
      <c r="N2583" t="s">
        <v>4649</v>
      </c>
      <c r="O2583">
        <v>89.3</v>
      </c>
      <c r="P2583" t="s">
        <v>10222</v>
      </c>
    </row>
    <row r="2584" spans="1:16" x14ac:dyDescent="0.3">
      <c r="A2584" t="s">
        <v>5427</v>
      </c>
      <c r="B2584">
        <v>2023</v>
      </c>
      <c r="C2584" t="s">
        <v>4184</v>
      </c>
      <c r="D2584" t="s">
        <v>4185</v>
      </c>
      <c r="E2584" t="s">
        <v>4186</v>
      </c>
      <c r="F2584" t="s">
        <v>161</v>
      </c>
      <c r="G2584">
        <v>29800</v>
      </c>
      <c r="H2584" t="s">
        <v>4180</v>
      </c>
      <c r="I2584">
        <v>9700000</v>
      </c>
      <c r="J2584" t="s">
        <v>10214</v>
      </c>
      <c r="K2584">
        <v>9400000</v>
      </c>
      <c r="L2584">
        <v>10000000</v>
      </c>
      <c r="M2584">
        <v>9</v>
      </c>
      <c r="N2584" t="s">
        <v>4417</v>
      </c>
      <c r="O2584">
        <v>80.900000000000006</v>
      </c>
      <c r="P2584" t="s">
        <v>10223</v>
      </c>
    </row>
    <row r="2585" spans="1:16" x14ac:dyDescent="0.3">
      <c r="A2585" t="s">
        <v>10191</v>
      </c>
      <c r="B2585">
        <v>2024</v>
      </c>
      <c r="C2585" t="s">
        <v>62</v>
      </c>
      <c r="D2585">
        <v>3008</v>
      </c>
      <c r="E2585" t="s">
        <v>5666</v>
      </c>
      <c r="F2585" t="s">
        <v>143</v>
      </c>
      <c r="G2585">
        <v>27000</v>
      </c>
      <c r="H2585" t="s">
        <v>4180</v>
      </c>
      <c r="I2585">
        <v>23300000</v>
      </c>
      <c r="J2585" t="s">
        <v>10214</v>
      </c>
      <c r="K2585">
        <v>22500000</v>
      </c>
      <c r="L2585">
        <v>24100000</v>
      </c>
      <c r="M2585">
        <v>13</v>
      </c>
      <c r="N2585" t="s">
        <v>4248</v>
      </c>
      <c r="O2585">
        <v>74.900000000000006</v>
      </c>
      <c r="P2585" t="s">
        <v>10224</v>
      </c>
    </row>
    <row r="2586" spans="1:16" x14ac:dyDescent="0.3">
      <c r="A2586" t="s">
        <v>10192</v>
      </c>
      <c r="B2586">
        <v>2025</v>
      </c>
      <c r="C2586" t="s">
        <v>24</v>
      </c>
      <c r="D2586" t="s">
        <v>4405</v>
      </c>
      <c r="E2586" t="s">
        <v>5700</v>
      </c>
      <c r="F2586" t="s">
        <v>4172</v>
      </c>
      <c r="G2586">
        <v>61000</v>
      </c>
      <c r="H2586" t="s">
        <v>4180</v>
      </c>
      <c r="I2586">
        <v>45700000</v>
      </c>
      <c r="J2586" t="s">
        <v>10214</v>
      </c>
      <c r="K2586">
        <v>44000000</v>
      </c>
      <c r="L2586">
        <v>47400000</v>
      </c>
      <c r="M2586">
        <v>19</v>
      </c>
      <c r="N2586" t="s">
        <v>4734</v>
      </c>
      <c r="O2586">
        <v>77.599999999999994</v>
      </c>
      <c r="P2586" t="s">
        <v>10225</v>
      </c>
    </row>
    <row r="2587" spans="1:16" x14ac:dyDescent="0.3">
      <c r="A2587" t="s">
        <v>10193</v>
      </c>
      <c r="B2587">
        <v>2025</v>
      </c>
      <c r="C2587" t="s">
        <v>163</v>
      </c>
      <c r="D2587">
        <v>7</v>
      </c>
      <c r="E2587" t="s">
        <v>4277</v>
      </c>
      <c r="F2587" t="s">
        <v>4172</v>
      </c>
      <c r="G2587">
        <v>48080</v>
      </c>
      <c r="H2587" t="s">
        <v>4180</v>
      </c>
      <c r="I2587">
        <v>17100000</v>
      </c>
      <c r="J2587" t="s">
        <v>10214</v>
      </c>
      <c r="K2587">
        <v>16300000</v>
      </c>
      <c r="L2587">
        <v>17800000</v>
      </c>
      <c r="M2587">
        <v>18</v>
      </c>
      <c r="N2587" t="s">
        <v>4248</v>
      </c>
      <c r="O2587">
        <v>87</v>
      </c>
      <c r="P2587" t="s">
        <v>10226</v>
      </c>
    </row>
    <row r="2588" spans="1:16" x14ac:dyDescent="0.3">
      <c r="A2588" t="s">
        <v>10194</v>
      </c>
      <c r="B2588">
        <v>2021</v>
      </c>
      <c r="C2588" t="s">
        <v>4641</v>
      </c>
      <c r="D2588" t="s">
        <v>6119</v>
      </c>
      <c r="E2588" t="s">
        <v>6120</v>
      </c>
      <c r="F2588" t="s">
        <v>143</v>
      </c>
      <c r="G2588">
        <v>42600</v>
      </c>
      <c r="H2588" t="s">
        <v>4180</v>
      </c>
      <c r="I2588">
        <v>6170000</v>
      </c>
      <c r="J2588" t="s">
        <v>10214</v>
      </c>
      <c r="K2588">
        <v>5950000</v>
      </c>
      <c r="L2588">
        <v>6390000</v>
      </c>
      <c r="M2588">
        <v>11</v>
      </c>
      <c r="N2588" t="s">
        <v>4176</v>
      </c>
      <c r="O2588">
        <v>84.1</v>
      </c>
      <c r="P2588" t="s">
        <v>10227</v>
      </c>
    </row>
    <row r="2589" spans="1:16" x14ac:dyDescent="0.3">
      <c r="A2589" t="s">
        <v>6474</v>
      </c>
      <c r="B2589">
        <v>2024</v>
      </c>
      <c r="C2589" t="s">
        <v>62</v>
      </c>
      <c r="D2589">
        <v>3008</v>
      </c>
      <c r="E2589" t="s">
        <v>4387</v>
      </c>
      <c r="F2589" t="s">
        <v>43</v>
      </c>
      <c r="G2589">
        <v>15000</v>
      </c>
      <c r="H2589" t="s">
        <v>4180</v>
      </c>
      <c r="I2589">
        <v>18500000</v>
      </c>
      <c r="J2589" t="s">
        <v>10214</v>
      </c>
      <c r="K2589">
        <v>17900000</v>
      </c>
      <c r="L2589">
        <v>19200000</v>
      </c>
      <c r="M2589">
        <v>69</v>
      </c>
      <c r="N2589" t="s">
        <v>4219</v>
      </c>
      <c r="O2589">
        <v>70</v>
      </c>
      <c r="P2589" t="s">
        <v>10228</v>
      </c>
    </row>
    <row r="2590" spans="1:16" x14ac:dyDescent="0.3">
      <c r="A2590" t="s">
        <v>1245</v>
      </c>
      <c r="B2590">
        <v>2021</v>
      </c>
      <c r="C2590" t="s">
        <v>154</v>
      </c>
      <c r="D2590" t="s">
        <v>4395</v>
      </c>
      <c r="E2590" t="s">
        <v>7855</v>
      </c>
      <c r="F2590" t="s">
        <v>143</v>
      </c>
      <c r="G2590">
        <v>57555</v>
      </c>
      <c r="H2590" t="s">
        <v>4173</v>
      </c>
      <c r="I2590">
        <v>21200000</v>
      </c>
      <c r="J2590" t="s">
        <v>10214</v>
      </c>
      <c r="K2590">
        <v>20200000</v>
      </c>
      <c r="L2590">
        <v>22300000</v>
      </c>
      <c r="M2590">
        <v>6</v>
      </c>
      <c r="N2590" t="s">
        <v>4219</v>
      </c>
      <c r="O2590">
        <v>70.7</v>
      </c>
      <c r="P2590" t="s">
        <v>10229</v>
      </c>
    </row>
    <row r="2591" spans="1:16" x14ac:dyDescent="0.3">
      <c r="A2591" t="s">
        <v>10195</v>
      </c>
      <c r="B2591">
        <v>2026</v>
      </c>
      <c r="C2591" t="s">
        <v>4641</v>
      </c>
      <c r="D2591" t="s">
        <v>7802</v>
      </c>
      <c r="E2591" t="s">
        <v>10206</v>
      </c>
      <c r="F2591" t="s">
        <v>4172</v>
      </c>
      <c r="G2591">
        <v>4000</v>
      </c>
      <c r="H2591" t="s">
        <v>4180</v>
      </c>
      <c r="I2591">
        <v>18200000</v>
      </c>
      <c r="J2591" t="s">
        <v>10214</v>
      </c>
      <c r="K2591">
        <v>17300000</v>
      </c>
      <c r="L2591">
        <v>19200000</v>
      </c>
      <c r="M2591">
        <v>7</v>
      </c>
      <c r="N2591" t="s">
        <v>4552</v>
      </c>
      <c r="O2591">
        <v>95</v>
      </c>
      <c r="P2591" t="s">
        <v>10230</v>
      </c>
    </row>
    <row r="2592" spans="1:16" x14ac:dyDescent="0.3">
      <c r="A2592" t="s">
        <v>10196</v>
      </c>
      <c r="B2592">
        <v>2023</v>
      </c>
      <c r="C2592" t="s">
        <v>191</v>
      </c>
      <c r="D2592" t="s">
        <v>4211</v>
      </c>
      <c r="E2592" t="s">
        <v>10207</v>
      </c>
      <c r="F2592" t="s">
        <v>161</v>
      </c>
      <c r="G2592">
        <v>90000</v>
      </c>
      <c r="H2592" t="s">
        <v>4180</v>
      </c>
      <c r="I2592">
        <v>15900000</v>
      </c>
      <c r="J2592" t="s">
        <v>10214</v>
      </c>
      <c r="K2592">
        <v>15300000</v>
      </c>
      <c r="L2592">
        <v>16500000</v>
      </c>
      <c r="M2592">
        <v>16</v>
      </c>
      <c r="N2592" t="s">
        <v>4245</v>
      </c>
      <c r="O2592">
        <v>64.599999999999994</v>
      </c>
      <c r="P2592" t="s">
        <v>10231</v>
      </c>
    </row>
    <row r="2593" spans="1:16" x14ac:dyDescent="0.3">
      <c r="A2593" t="s">
        <v>10197</v>
      </c>
      <c r="B2593">
        <v>2025</v>
      </c>
      <c r="C2593" t="s">
        <v>24</v>
      </c>
      <c r="D2593" t="s">
        <v>5848</v>
      </c>
      <c r="E2593" t="s">
        <v>8800</v>
      </c>
      <c r="F2593" t="s">
        <v>4172</v>
      </c>
      <c r="G2593">
        <v>43000</v>
      </c>
      <c r="H2593" t="s">
        <v>4180</v>
      </c>
      <c r="I2593">
        <v>37500000</v>
      </c>
      <c r="J2593" t="s">
        <v>10214</v>
      </c>
      <c r="K2593">
        <v>36200000</v>
      </c>
      <c r="L2593">
        <v>38800000</v>
      </c>
      <c r="M2593">
        <v>5</v>
      </c>
      <c r="N2593" t="s">
        <v>4181</v>
      </c>
      <c r="O2593">
        <v>81.2</v>
      </c>
      <c r="P2593" t="s">
        <v>10232</v>
      </c>
    </row>
    <row r="2594" spans="1:16" x14ac:dyDescent="0.3">
      <c r="A2594" t="s">
        <v>10198</v>
      </c>
      <c r="B2594">
        <v>2022</v>
      </c>
      <c r="C2594" t="s">
        <v>36</v>
      </c>
      <c r="D2594" t="s">
        <v>5636</v>
      </c>
      <c r="E2594" t="s">
        <v>5637</v>
      </c>
      <c r="F2594" t="s">
        <v>8686</v>
      </c>
      <c r="G2594">
        <v>62000</v>
      </c>
      <c r="H2594" t="s">
        <v>4180</v>
      </c>
      <c r="I2594">
        <v>8100000</v>
      </c>
      <c r="J2594" t="s">
        <v>10214</v>
      </c>
      <c r="K2594">
        <v>7830000</v>
      </c>
      <c r="L2594">
        <v>8400000</v>
      </c>
      <c r="M2594">
        <v>36</v>
      </c>
      <c r="N2594" t="s">
        <v>4508</v>
      </c>
      <c r="O2594">
        <v>67.599999999999994</v>
      </c>
      <c r="P2594" t="s">
        <v>10233</v>
      </c>
    </row>
    <row r="2595" spans="1:16" x14ac:dyDescent="0.3">
      <c r="A2595" t="s">
        <v>10199</v>
      </c>
      <c r="B2595">
        <v>2023</v>
      </c>
      <c r="C2595" t="s">
        <v>137</v>
      </c>
      <c r="D2595" t="s">
        <v>4749</v>
      </c>
      <c r="E2595" t="s">
        <v>4925</v>
      </c>
      <c r="F2595" t="s">
        <v>143</v>
      </c>
      <c r="G2595">
        <v>41120</v>
      </c>
      <c r="H2595" t="s">
        <v>4180</v>
      </c>
      <c r="I2595">
        <v>13000000</v>
      </c>
      <c r="J2595" t="s">
        <v>10214</v>
      </c>
      <c r="K2595">
        <v>12500000</v>
      </c>
      <c r="L2595">
        <v>13500000</v>
      </c>
      <c r="M2595">
        <v>32</v>
      </c>
      <c r="N2595" t="s">
        <v>4649</v>
      </c>
      <c r="O2595">
        <v>86.3</v>
      </c>
      <c r="P2595" t="s">
        <v>10234</v>
      </c>
    </row>
    <row r="2596" spans="1:16" x14ac:dyDescent="0.3">
      <c r="A2596" t="s">
        <v>4172</v>
      </c>
      <c r="B2596">
        <v>2025</v>
      </c>
      <c r="C2596" t="s">
        <v>108</v>
      </c>
      <c r="D2596" t="s">
        <v>9525</v>
      </c>
      <c r="E2596" t="s">
        <v>9526</v>
      </c>
      <c r="F2596" t="s">
        <v>4172</v>
      </c>
      <c r="G2596">
        <v>15000</v>
      </c>
      <c r="H2596" t="s">
        <v>4173</v>
      </c>
      <c r="I2596">
        <v>20300000</v>
      </c>
      <c r="J2596" t="s">
        <v>10214</v>
      </c>
      <c r="K2596">
        <v>19600000</v>
      </c>
      <c r="L2596">
        <v>20900000</v>
      </c>
      <c r="M2596">
        <v>6</v>
      </c>
      <c r="N2596" t="s">
        <v>4863</v>
      </c>
      <c r="O2596">
        <v>88.3</v>
      </c>
      <c r="P2596" t="s">
        <v>10235</v>
      </c>
    </row>
    <row r="2597" spans="1:16" x14ac:dyDescent="0.3">
      <c r="A2597" t="s">
        <v>10200</v>
      </c>
      <c r="B2597">
        <v>2022</v>
      </c>
      <c r="C2597" t="s">
        <v>188</v>
      </c>
      <c r="D2597" t="s">
        <v>5101</v>
      </c>
      <c r="E2597" t="s">
        <v>10208</v>
      </c>
      <c r="F2597" t="s">
        <v>43</v>
      </c>
      <c r="G2597">
        <v>54274</v>
      </c>
      <c r="H2597" t="s">
        <v>4180</v>
      </c>
      <c r="I2597">
        <v>12200000</v>
      </c>
      <c r="J2597" t="s">
        <v>10214</v>
      </c>
      <c r="K2597">
        <v>11500000</v>
      </c>
      <c r="L2597">
        <v>12900000</v>
      </c>
      <c r="M2597">
        <v>2</v>
      </c>
      <c r="N2597" t="s">
        <v>6921</v>
      </c>
      <c r="O2597">
        <v>71</v>
      </c>
      <c r="P2597" t="s">
        <v>10236</v>
      </c>
    </row>
    <row r="2598" spans="1:16" x14ac:dyDescent="0.3">
      <c r="A2598" t="s">
        <v>10201</v>
      </c>
      <c r="B2598">
        <v>2023</v>
      </c>
      <c r="C2598" t="s">
        <v>4496</v>
      </c>
      <c r="D2598" t="s">
        <v>10209</v>
      </c>
      <c r="E2598" t="s">
        <v>10210</v>
      </c>
      <c r="F2598" t="s">
        <v>173</v>
      </c>
      <c r="G2598">
        <v>52550</v>
      </c>
      <c r="H2598" t="s">
        <v>4173</v>
      </c>
      <c r="I2598">
        <v>41400000</v>
      </c>
      <c r="J2598" t="s">
        <v>10214</v>
      </c>
      <c r="K2598">
        <v>38100000</v>
      </c>
      <c r="L2598">
        <v>44700000</v>
      </c>
      <c r="M2598">
        <v>3</v>
      </c>
      <c r="N2598" t="s">
        <v>4661</v>
      </c>
      <c r="O2598">
        <v>69</v>
      </c>
      <c r="P2598" t="s">
        <v>10237</v>
      </c>
    </row>
    <row r="2599" spans="1:16" x14ac:dyDescent="0.3">
      <c r="A2599" t="s">
        <v>10202</v>
      </c>
      <c r="B2599">
        <v>2021</v>
      </c>
      <c r="C2599" t="s">
        <v>89</v>
      </c>
      <c r="D2599" t="s">
        <v>4380</v>
      </c>
      <c r="E2599" t="s">
        <v>4381</v>
      </c>
      <c r="F2599" t="s">
        <v>43</v>
      </c>
      <c r="G2599">
        <v>60000</v>
      </c>
      <c r="H2599" t="s">
        <v>4173</v>
      </c>
      <c r="I2599">
        <v>7030000</v>
      </c>
      <c r="J2599" t="s">
        <v>10214</v>
      </c>
      <c r="K2599">
        <v>6770000</v>
      </c>
      <c r="L2599">
        <v>7300000</v>
      </c>
      <c r="M2599">
        <v>27</v>
      </c>
      <c r="N2599" t="s">
        <v>4439</v>
      </c>
      <c r="O2599">
        <v>79.099999999999994</v>
      </c>
      <c r="P2599" t="s">
        <v>10238</v>
      </c>
    </row>
    <row r="2600" spans="1:16" x14ac:dyDescent="0.3">
      <c r="A2600" t="s">
        <v>10203</v>
      </c>
      <c r="B2600">
        <v>2021</v>
      </c>
      <c r="C2600" t="s">
        <v>4496</v>
      </c>
      <c r="D2600" t="s">
        <v>7697</v>
      </c>
      <c r="E2600" t="s">
        <v>6157</v>
      </c>
      <c r="F2600" t="s">
        <v>43</v>
      </c>
      <c r="G2600">
        <v>66000</v>
      </c>
      <c r="H2600" t="s">
        <v>4180</v>
      </c>
      <c r="I2600">
        <v>24200000</v>
      </c>
      <c r="J2600" t="s">
        <v>10214</v>
      </c>
      <c r="K2600">
        <v>23300000</v>
      </c>
      <c r="L2600">
        <v>25100000</v>
      </c>
      <c r="M2600">
        <v>7</v>
      </c>
      <c r="N2600" t="s">
        <v>4439</v>
      </c>
      <c r="O2600">
        <v>75.599999999999994</v>
      </c>
      <c r="P2600" t="s">
        <v>10239</v>
      </c>
    </row>
    <row r="2601" spans="1:16" x14ac:dyDescent="0.3">
      <c r="A2601" t="s">
        <v>10204</v>
      </c>
      <c r="B2601">
        <v>2023</v>
      </c>
      <c r="C2601" t="s">
        <v>36</v>
      </c>
      <c r="D2601" t="s">
        <v>4178</v>
      </c>
      <c r="E2601" t="s">
        <v>4179</v>
      </c>
      <c r="F2601" t="s">
        <v>173</v>
      </c>
      <c r="G2601">
        <v>55000</v>
      </c>
      <c r="H2601" t="s">
        <v>4180</v>
      </c>
      <c r="I2601">
        <v>14000000</v>
      </c>
      <c r="J2601" t="s">
        <v>10214</v>
      </c>
      <c r="K2601">
        <v>13400000</v>
      </c>
      <c r="L2601">
        <v>14500000</v>
      </c>
      <c r="M2601">
        <v>44</v>
      </c>
      <c r="N2601" t="s">
        <v>4275</v>
      </c>
      <c r="O2601">
        <v>70</v>
      </c>
      <c r="P2601" t="s">
        <v>10240</v>
      </c>
    </row>
    <row r="2602" spans="1:16" x14ac:dyDescent="0.3">
      <c r="A2602" t="s">
        <v>10205</v>
      </c>
      <c r="B2602">
        <v>2026</v>
      </c>
      <c r="C2602" t="s">
        <v>62</v>
      </c>
      <c r="D2602" t="s">
        <v>5651</v>
      </c>
      <c r="E2602" t="s">
        <v>5652</v>
      </c>
      <c r="F2602" t="s">
        <v>4172</v>
      </c>
      <c r="G2602">
        <v>16540</v>
      </c>
      <c r="H2602" t="s">
        <v>4180</v>
      </c>
      <c r="I2602">
        <v>19700000</v>
      </c>
      <c r="J2602" t="s">
        <v>10214</v>
      </c>
      <c r="K2602">
        <v>19000000</v>
      </c>
      <c r="L2602">
        <v>20400000</v>
      </c>
      <c r="M2602" t="s">
        <v>4175</v>
      </c>
      <c r="N2602" t="s">
        <v>4583</v>
      </c>
      <c r="O2602">
        <v>88.8</v>
      </c>
      <c r="P2602" t="s">
        <v>10241</v>
      </c>
    </row>
    <row r="2603" spans="1:16" x14ac:dyDescent="0.3">
      <c r="A2603" t="s">
        <v>8983</v>
      </c>
      <c r="B2603">
        <v>2019</v>
      </c>
      <c r="C2603" t="s">
        <v>154</v>
      </c>
      <c r="D2603" t="s">
        <v>6254</v>
      </c>
      <c r="E2603" t="s">
        <v>10211</v>
      </c>
      <c r="F2603" t="s">
        <v>161</v>
      </c>
      <c r="G2603">
        <v>73000</v>
      </c>
      <c r="H2603" t="s">
        <v>4173</v>
      </c>
      <c r="I2603">
        <v>10500000</v>
      </c>
      <c r="J2603" t="s">
        <v>10214</v>
      </c>
      <c r="K2603">
        <v>9900000</v>
      </c>
      <c r="L2603">
        <v>11100000</v>
      </c>
      <c r="M2603">
        <v>22</v>
      </c>
      <c r="N2603" t="s">
        <v>4245</v>
      </c>
      <c r="O2603">
        <v>70</v>
      </c>
      <c r="P2603" t="s">
        <v>10242</v>
      </c>
    </row>
    <row r="2604" spans="1:16" x14ac:dyDescent="0.3">
      <c r="A2604" t="s">
        <v>10336</v>
      </c>
      <c r="B2604">
        <v>2024</v>
      </c>
      <c r="C2604" t="s">
        <v>4184</v>
      </c>
      <c r="D2604" t="s">
        <v>4492</v>
      </c>
      <c r="E2604" t="s">
        <v>9511</v>
      </c>
      <c r="F2604" t="s">
        <v>60</v>
      </c>
      <c r="G2604">
        <v>19000</v>
      </c>
      <c r="H2604" t="s">
        <v>4173</v>
      </c>
      <c r="I2604">
        <v>13400000</v>
      </c>
      <c r="J2604" t="s">
        <v>10214</v>
      </c>
      <c r="K2604">
        <v>13000000</v>
      </c>
      <c r="L2604">
        <v>13800000</v>
      </c>
      <c r="M2604">
        <v>21</v>
      </c>
      <c r="N2604" t="s">
        <v>4245</v>
      </c>
      <c r="O2604">
        <v>92.5</v>
      </c>
      <c r="P2604" t="s">
        <v>10337</v>
      </c>
    </row>
    <row r="2605" spans="1:16" x14ac:dyDescent="0.3">
      <c r="A2605" t="s">
        <v>10338</v>
      </c>
      <c r="B2605">
        <v>2023</v>
      </c>
      <c r="C2605" t="s">
        <v>4184</v>
      </c>
      <c r="D2605" t="s">
        <v>4486</v>
      </c>
      <c r="E2605" t="s">
        <v>7892</v>
      </c>
      <c r="F2605" t="s">
        <v>143</v>
      </c>
      <c r="G2605">
        <v>41200</v>
      </c>
      <c r="H2605" t="s">
        <v>4180</v>
      </c>
      <c r="I2605">
        <v>11500000</v>
      </c>
      <c r="J2605" t="s">
        <v>10214</v>
      </c>
      <c r="K2605">
        <v>11100000</v>
      </c>
      <c r="L2605">
        <v>11900000</v>
      </c>
      <c r="M2605">
        <v>3</v>
      </c>
      <c r="N2605" t="s">
        <v>6921</v>
      </c>
      <c r="O2605">
        <v>82.2</v>
      </c>
      <c r="P2605" t="s">
        <v>10339</v>
      </c>
    </row>
    <row r="2606" spans="1:16" x14ac:dyDescent="0.3">
      <c r="A2606" t="s">
        <v>10340</v>
      </c>
      <c r="B2606">
        <v>2025</v>
      </c>
      <c r="C2606" t="s">
        <v>137</v>
      </c>
      <c r="D2606" t="s">
        <v>4437</v>
      </c>
      <c r="E2606" t="s">
        <v>6226</v>
      </c>
      <c r="F2606" t="s">
        <v>173</v>
      </c>
      <c r="G2606">
        <v>25000</v>
      </c>
      <c r="H2606" t="s">
        <v>4173</v>
      </c>
      <c r="I2606">
        <v>12600000</v>
      </c>
      <c r="J2606" t="s">
        <v>10214</v>
      </c>
      <c r="K2606">
        <v>12100000</v>
      </c>
      <c r="L2606">
        <v>13200000</v>
      </c>
      <c r="M2606">
        <v>4</v>
      </c>
      <c r="N2606" t="s">
        <v>4325</v>
      </c>
      <c r="O2606">
        <v>95</v>
      </c>
      <c r="P2606" t="s">
        <v>10341</v>
      </c>
    </row>
    <row r="2607" spans="1:16" x14ac:dyDescent="0.3">
      <c r="A2607" t="s">
        <v>10342</v>
      </c>
      <c r="B2607">
        <v>2022</v>
      </c>
      <c r="C2607" t="s">
        <v>137</v>
      </c>
      <c r="D2607" t="s">
        <v>5109</v>
      </c>
      <c r="E2607" t="s">
        <v>10343</v>
      </c>
      <c r="F2607" t="s">
        <v>43</v>
      </c>
      <c r="G2607">
        <v>50000</v>
      </c>
      <c r="H2607" t="s">
        <v>4173</v>
      </c>
      <c r="I2607">
        <v>16100000</v>
      </c>
      <c r="J2607" t="s">
        <v>10214</v>
      </c>
      <c r="K2607">
        <v>15400000</v>
      </c>
      <c r="L2607">
        <v>16700000</v>
      </c>
      <c r="M2607">
        <v>5</v>
      </c>
      <c r="N2607" t="s">
        <v>4248</v>
      </c>
      <c r="O2607">
        <v>83</v>
      </c>
      <c r="P2607" t="s">
        <v>10344</v>
      </c>
    </row>
    <row r="2608" spans="1:16" x14ac:dyDescent="0.3">
      <c r="A2608" t="s">
        <v>10345</v>
      </c>
      <c r="B2608">
        <v>2023</v>
      </c>
      <c r="C2608" t="s">
        <v>62</v>
      </c>
      <c r="D2608" t="s">
        <v>4446</v>
      </c>
      <c r="E2608" t="s">
        <v>5639</v>
      </c>
      <c r="F2608" t="s">
        <v>143</v>
      </c>
      <c r="G2608">
        <v>54666</v>
      </c>
      <c r="H2608" t="s">
        <v>4180</v>
      </c>
      <c r="I2608">
        <v>15400000</v>
      </c>
      <c r="J2608" t="s">
        <v>10214</v>
      </c>
      <c r="K2608">
        <v>14800000</v>
      </c>
      <c r="L2608">
        <v>15900000</v>
      </c>
      <c r="M2608">
        <v>18</v>
      </c>
      <c r="N2608" t="s">
        <v>4347</v>
      </c>
      <c r="O2608">
        <v>65.3</v>
      </c>
      <c r="P2608" t="s">
        <v>10346</v>
      </c>
    </row>
    <row r="2609" spans="1:16" x14ac:dyDescent="0.3">
      <c r="A2609" t="s">
        <v>10347</v>
      </c>
      <c r="B2609">
        <v>2023</v>
      </c>
      <c r="C2609" t="s">
        <v>62</v>
      </c>
      <c r="D2609" t="s">
        <v>4446</v>
      </c>
      <c r="E2609" t="s">
        <v>4459</v>
      </c>
      <c r="F2609" t="s">
        <v>43</v>
      </c>
      <c r="G2609">
        <v>30000</v>
      </c>
      <c r="H2609" t="s">
        <v>4180</v>
      </c>
      <c r="I2609">
        <v>12200000</v>
      </c>
      <c r="J2609" t="s">
        <v>10214</v>
      </c>
      <c r="K2609">
        <v>11800000</v>
      </c>
      <c r="L2609">
        <v>12700000</v>
      </c>
      <c r="M2609">
        <v>18</v>
      </c>
      <c r="N2609" t="s">
        <v>4272</v>
      </c>
      <c r="O2609">
        <v>68.400000000000006</v>
      </c>
      <c r="P2609" t="s">
        <v>10348</v>
      </c>
    </row>
    <row r="2610" spans="1:16" x14ac:dyDescent="0.3">
      <c r="A2610" t="s">
        <v>10349</v>
      </c>
      <c r="B2610">
        <v>2022</v>
      </c>
      <c r="C2610" t="s">
        <v>250</v>
      </c>
      <c r="D2610" t="s">
        <v>5784</v>
      </c>
      <c r="E2610" t="s">
        <v>10350</v>
      </c>
      <c r="F2610" t="s">
        <v>161</v>
      </c>
      <c r="G2610">
        <v>81000</v>
      </c>
      <c r="H2610" t="s">
        <v>4173</v>
      </c>
      <c r="I2610">
        <v>17300000</v>
      </c>
      <c r="J2610" t="s">
        <v>10214</v>
      </c>
      <c r="K2610">
        <v>16700000</v>
      </c>
      <c r="L2610">
        <v>18000000</v>
      </c>
      <c r="M2610">
        <v>14</v>
      </c>
      <c r="N2610" t="s">
        <v>4187</v>
      </c>
      <c r="O2610">
        <v>84</v>
      </c>
      <c r="P2610" t="s">
        <v>10351</v>
      </c>
    </row>
    <row r="2611" spans="1:16" x14ac:dyDescent="0.3">
      <c r="A2611" t="s">
        <v>1248</v>
      </c>
      <c r="B2611">
        <v>2020</v>
      </c>
      <c r="C2611" t="s">
        <v>62</v>
      </c>
      <c r="D2611">
        <v>5008</v>
      </c>
      <c r="E2611" t="s">
        <v>10352</v>
      </c>
      <c r="F2611" t="s">
        <v>143</v>
      </c>
      <c r="G2611">
        <v>45704</v>
      </c>
      <c r="H2611" t="s">
        <v>4180</v>
      </c>
      <c r="I2611">
        <v>16000000</v>
      </c>
      <c r="J2611" t="s">
        <v>10214</v>
      </c>
      <c r="K2611">
        <v>15500000</v>
      </c>
      <c r="L2611">
        <v>16500000</v>
      </c>
      <c r="M2611">
        <v>2</v>
      </c>
      <c r="N2611" t="s">
        <v>4245</v>
      </c>
      <c r="O2611">
        <v>76.599999999999994</v>
      </c>
      <c r="P2611" t="s">
        <v>10353</v>
      </c>
    </row>
    <row r="2612" spans="1:16" x14ac:dyDescent="0.3">
      <c r="A2612" t="s">
        <v>1248</v>
      </c>
      <c r="B2612">
        <v>2020</v>
      </c>
      <c r="C2612" t="s">
        <v>62</v>
      </c>
      <c r="D2612">
        <v>5008</v>
      </c>
      <c r="E2612" t="s">
        <v>10352</v>
      </c>
      <c r="F2612" t="s">
        <v>143</v>
      </c>
      <c r="G2612">
        <v>45704</v>
      </c>
      <c r="H2612" t="s">
        <v>4180</v>
      </c>
      <c r="I2612">
        <v>16000000</v>
      </c>
      <c r="J2612" t="s">
        <v>10214</v>
      </c>
      <c r="K2612">
        <v>15500000</v>
      </c>
      <c r="L2612">
        <v>16500000</v>
      </c>
      <c r="M2612">
        <v>2</v>
      </c>
      <c r="N2612" t="s">
        <v>4245</v>
      </c>
      <c r="O2612">
        <v>76.599999999999994</v>
      </c>
      <c r="P2612" t="s">
        <v>10354</v>
      </c>
    </row>
    <row r="2613" spans="1:16" x14ac:dyDescent="0.3">
      <c r="A2613" t="s">
        <v>10355</v>
      </c>
      <c r="B2613">
        <v>2025</v>
      </c>
      <c r="C2613" t="s">
        <v>50</v>
      </c>
      <c r="D2613">
        <v>500</v>
      </c>
      <c r="E2613" t="s">
        <v>7932</v>
      </c>
      <c r="F2613" t="s">
        <v>4172</v>
      </c>
      <c r="G2613">
        <v>8267</v>
      </c>
      <c r="H2613" t="s">
        <v>4180</v>
      </c>
      <c r="I2613">
        <v>10900000</v>
      </c>
      <c r="J2613" t="s">
        <v>10214</v>
      </c>
      <c r="K2613">
        <v>10500000</v>
      </c>
      <c r="L2613">
        <v>11200000</v>
      </c>
      <c r="M2613">
        <v>8</v>
      </c>
      <c r="N2613" t="s">
        <v>5711</v>
      </c>
      <c r="O2613">
        <v>83.9</v>
      </c>
      <c r="P2613" t="s">
        <v>10356</v>
      </c>
    </row>
    <row r="2614" spans="1:16" x14ac:dyDescent="0.3">
      <c r="A2614" t="s">
        <v>10357</v>
      </c>
      <c r="B2614">
        <v>2017</v>
      </c>
      <c r="C2614" t="s">
        <v>4031</v>
      </c>
      <c r="D2614" t="s">
        <v>7761</v>
      </c>
      <c r="E2614" t="s">
        <v>10358</v>
      </c>
      <c r="F2614" t="s">
        <v>161</v>
      </c>
      <c r="G2614">
        <v>50000</v>
      </c>
      <c r="H2614" t="s">
        <v>4180</v>
      </c>
      <c r="I2614">
        <v>8200000</v>
      </c>
      <c r="J2614" t="s">
        <v>10214</v>
      </c>
      <c r="K2614">
        <v>7840000</v>
      </c>
      <c r="L2614">
        <v>8500000</v>
      </c>
      <c r="M2614" t="s">
        <v>4175</v>
      </c>
      <c r="N2614" t="s">
        <v>4280</v>
      </c>
      <c r="O2614">
        <v>59.6</v>
      </c>
      <c r="P2614" t="s">
        <v>10359</v>
      </c>
    </row>
    <row r="2615" spans="1:16" x14ac:dyDescent="0.3">
      <c r="A2615" t="s">
        <v>10360</v>
      </c>
      <c r="B2615">
        <v>2024</v>
      </c>
      <c r="C2615" t="s">
        <v>85</v>
      </c>
      <c r="D2615" t="s">
        <v>10361</v>
      </c>
      <c r="E2615" t="s">
        <v>10362</v>
      </c>
      <c r="F2615" t="s">
        <v>161</v>
      </c>
      <c r="G2615">
        <v>44000</v>
      </c>
      <c r="H2615" t="s">
        <v>4173</v>
      </c>
      <c r="I2615">
        <v>12600000</v>
      </c>
      <c r="J2615" t="s">
        <v>10214</v>
      </c>
      <c r="K2615">
        <v>12100000</v>
      </c>
      <c r="L2615">
        <v>13000000</v>
      </c>
      <c r="M2615">
        <v>11</v>
      </c>
      <c r="N2615" t="s">
        <v>4176</v>
      </c>
      <c r="O2615">
        <v>77.8</v>
      </c>
      <c r="P2615" t="s">
        <v>10363</v>
      </c>
    </row>
    <row r="2616" spans="1:16" x14ac:dyDescent="0.3">
      <c r="A2616" t="s">
        <v>10364</v>
      </c>
      <c r="B2616">
        <v>2023</v>
      </c>
      <c r="C2616" t="s">
        <v>108</v>
      </c>
      <c r="D2616" t="s">
        <v>5195</v>
      </c>
      <c r="E2616" t="s">
        <v>4802</v>
      </c>
      <c r="F2616" t="s">
        <v>143</v>
      </c>
      <c r="G2616">
        <v>47073</v>
      </c>
      <c r="H2616" t="s">
        <v>4180</v>
      </c>
      <c r="I2616">
        <v>11100000</v>
      </c>
      <c r="J2616" t="s">
        <v>10214</v>
      </c>
      <c r="K2616">
        <v>10500000</v>
      </c>
      <c r="L2616">
        <v>11600000</v>
      </c>
      <c r="M2616">
        <v>14</v>
      </c>
      <c r="N2616" t="s">
        <v>4508</v>
      </c>
      <c r="O2616">
        <v>75.599999999999994</v>
      </c>
      <c r="P2616" t="s">
        <v>10365</v>
      </c>
    </row>
    <row r="2617" spans="1:16" x14ac:dyDescent="0.3">
      <c r="A2617" t="s">
        <v>1537</v>
      </c>
      <c r="B2617">
        <v>2023</v>
      </c>
      <c r="C2617" t="s">
        <v>62</v>
      </c>
      <c r="D2617" t="s">
        <v>4446</v>
      </c>
      <c r="E2617" t="s">
        <v>4459</v>
      </c>
      <c r="F2617" t="s">
        <v>43</v>
      </c>
      <c r="G2617">
        <v>33000</v>
      </c>
      <c r="H2617" t="s">
        <v>4180</v>
      </c>
      <c r="I2617">
        <v>12200000</v>
      </c>
      <c r="J2617" t="s">
        <v>10214</v>
      </c>
      <c r="K2617">
        <v>11800000</v>
      </c>
      <c r="L2617">
        <v>12600000</v>
      </c>
      <c r="M2617">
        <v>18</v>
      </c>
      <c r="N2617" t="s">
        <v>4272</v>
      </c>
      <c r="O2617">
        <v>68.400000000000006</v>
      </c>
      <c r="P2617" t="s">
        <v>10366</v>
      </c>
    </row>
    <row r="2618" spans="1:16" x14ac:dyDescent="0.3">
      <c r="A2618" t="s">
        <v>10367</v>
      </c>
      <c r="B2618">
        <v>2021</v>
      </c>
      <c r="C2618" t="s">
        <v>194</v>
      </c>
      <c r="D2618">
        <v>1000</v>
      </c>
      <c r="E2618" t="s">
        <v>10368</v>
      </c>
      <c r="F2618" t="s">
        <v>161</v>
      </c>
      <c r="G2618">
        <v>113000</v>
      </c>
      <c r="H2618" t="s">
        <v>4180</v>
      </c>
      <c r="I2618">
        <v>15500000</v>
      </c>
      <c r="J2618" t="s">
        <v>10214</v>
      </c>
      <c r="K2618">
        <v>15000000</v>
      </c>
      <c r="L2618">
        <v>16100000</v>
      </c>
      <c r="M2618">
        <v>2</v>
      </c>
      <c r="N2618" t="s">
        <v>4226</v>
      </c>
      <c r="O2618">
        <v>65.2</v>
      </c>
      <c r="P2618" t="s">
        <v>10369</v>
      </c>
    </row>
    <row r="2619" spans="1:16" x14ac:dyDescent="0.3">
      <c r="A2619" t="s">
        <v>10370</v>
      </c>
      <c r="B2619">
        <v>2021</v>
      </c>
      <c r="C2619" t="s">
        <v>89</v>
      </c>
      <c r="D2619" t="s">
        <v>4423</v>
      </c>
      <c r="E2619" t="s">
        <v>4851</v>
      </c>
      <c r="F2619" t="s">
        <v>173</v>
      </c>
      <c r="G2619">
        <v>68460</v>
      </c>
      <c r="H2619" t="s">
        <v>4180</v>
      </c>
      <c r="I2619">
        <v>8400000</v>
      </c>
      <c r="J2619" t="s">
        <v>10214</v>
      </c>
      <c r="K2619">
        <v>8100000</v>
      </c>
      <c r="L2619">
        <v>8700000</v>
      </c>
      <c r="M2619">
        <v>26</v>
      </c>
      <c r="N2619" t="s">
        <v>4425</v>
      </c>
      <c r="O2619">
        <v>71.900000000000006</v>
      </c>
      <c r="P2619" t="s">
        <v>10371</v>
      </c>
    </row>
    <row r="2620" spans="1:16" x14ac:dyDescent="0.3">
      <c r="A2620" t="s">
        <v>10372</v>
      </c>
      <c r="B2620">
        <v>2021</v>
      </c>
      <c r="C2620" t="s">
        <v>137</v>
      </c>
      <c r="D2620" t="s">
        <v>4336</v>
      </c>
      <c r="E2620" t="s">
        <v>5108</v>
      </c>
      <c r="F2620" t="s">
        <v>43</v>
      </c>
      <c r="G2620">
        <v>62000</v>
      </c>
      <c r="H2620" t="s">
        <v>4173</v>
      </c>
      <c r="I2620">
        <v>16300000</v>
      </c>
      <c r="J2620" t="s">
        <v>10214</v>
      </c>
      <c r="K2620">
        <v>15700000</v>
      </c>
      <c r="L2620">
        <v>16900000</v>
      </c>
      <c r="M2620">
        <v>10</v>
      </c>
      <c r="N2620" t="s">
        <v>4192</v>
      </c>
      <c r="O2620">
        <v>82.8</v>
      </c>
      <c r="P2620" t="s">
        <v>10373</v>
      </c>
    </row>
    <row r="2621" spans="1:16" x14ac:dyDescent="0.3">
      <c r="A2621" t="s">
        <v>10374</v>
      </c>
      <c r="B2621">
        <v>2022</v>
      </c>
      <c r="C2621" t="s">
        <v>199</v>
      </c>
      <c r="D2621" t="s">
        <v>5654</v>
      </c>
      <c r="E2621" t="s">
        <v>10375</v>
      </c>
      <c r="F2621" t="s">
        <v>43</v>
      </c>
      <c r="G2621">
        <v>60626</v>
      </c>
      <c r="H2621" t="s">
        <v>4180</v>
      </c>
      <c r="I2621">
        <v>14800000</v>
      </c>
      <c r="J2621" t="s">
        <v>10214</v>
      </c>
      <c r="K2621">
        <v>14200000</v>
      </c>
      <c r="L2621">
        <v>15300000</v>
      </c>
      <c r="M2621">
        <v>11</v>
      </c>
      <c r="N2621" t="s">
        <v>4402</v>
      </c>
      <c r="O2621">
        <v>62.5</v>
      </c>
      <c r="P2621" t="s">
        <v>10376</v>
      </c>
    </row>
    <row r="2622" spans="1:16" x14ac:dyDescent="0.3">
      <c r="A2622" t="s">
        <v>10377</v>
      </c>
      <c r="B2622">
        <v>2023</v>
      </c>
      <c r="C2622" t="s">
        <v>41</v>
      </c>
      <c r="D2622" t="s">
        <v>6026</v>
      </c>
      <c r="E2622" t="s">
        <v>4877</v>
      </c>
      <c r="F2622" t="s">
        <v>43</v>
      </c>
      <c r="G2622">
        <v>29000</v>
      </c>
      <c r="H2622" t="s">
        <v>4173</v>
      </c>
      <c r="I2622">
        <v>8800000</v>
      </c>
      <c r="J2622" t="s">
        <v>10214</v>
      </c>
      <c r="K2622">
        <v>8500000</v>
      </c>
      <c r="L2622">
        <v>9100000</v>
      </c>
      <c r="M2622">
        <v>6</v>
      </c>
      <c r="N2622" t="s">
        <v>4508</v>
      </c>
      <c r="O2622">
        <v>76.599999999999994</v>
      </c>
      <c r="P2622" t="s">
        <v>10378</v>
      </c>
    </row>
    <row r="2623" spans="1:16" x14ac:dyDescent="0.3">
      <c r="A2623" t="s">
        <v>10379</v>
      </c>
      <c r="B2623">
        <v>2024</v>
      </c>
      <c r="C2623" t="s">
        <v>199</v>
      </c>
      <c r="D2623" t="s">
        <v>10380</v>
      </c>
      <c r="E2623" t="s">
        <v>10381</v>
      </c>
      <c r="F2623" t="s">
        <v>143</v>
      </c>
      <c r="G2623">
        <v>36000</v>
      </c>
      <c r="H2623" t="s">
        <v>4180</v>
      </c>
      <c r="I2623">
        <v>7900000</v>
      </c>
      <c r="J2623" t="s">
        <v>10214</v>
      </c>
      <c r="K2623">
        <v>7610000</v>
      </c>
      <c r="L2623">
        <v>8200000</v>
      </c>
      <c r="M2623">
        <v>6</v>
      </c>
      <c r="N2623" t="s">
        <v>4245</v>
      </c>
      <c r="O2623">
        <v>80.7</v>
      </c>
      <c r="P2623" t="s">
        <v>10382</v>
      </c>
    </row>
    <row r="2624" spans="1:16" x14ac:dyDescent="0.3">
      <c r="A2624" t="s">
        <v>10383</v>
      </c>
      <c r="B2624">
        <v>2023</v>
      </c>
      <c r="C2624" t="s">
        <v>6192</v>
      </c>
      <c r="D2624" t="s">
        <v>6193</v>
      </c>
      <c r="E2624" t="s">
        <v>10384</v>
      </c>
      <c r="F2624" t="s">
        <v>143</v>
      </c>
      <c r="G2624">
        <v>83165</v>
      </c>
      <c r="H2624" t="s">
        <v>4180</v>
      </c>
      <c r="I2624">
        <v>17300000</v>
      </c>
      <c r="J2624" t="s">
        <v>10214</v>
      </c>
      <c r="K2624">
        <v>16600000</v>
      </c>
      <c r="L2624">
        <v>17900000</v>
      </c>
      <c r="M2624">
        <v>4</v>
      </c>
      <c r="N2624" t="s">
        <v>4382</v>
      </c>
      <c r="O2624">
        <v>57.9</v>
      </c>
      <c r="P2624" t="s">
        <v>10385</v>
      </c>
    </row>
    <row r="2625" spans="1:16" x14ac:dyDescent="0.3">
      <c r="A2625" t="s">
        <v>10386</v>
      </c>
      <c r="B2625">
        <v>2020</v>
      </c>
      <c r="C2625" t="s">
        <v>24</v>
      </c>
      <c r="D2625" t="s">
        <v>4572</v>
      </c>
      <c r="E2625" t="s">
        <v>10387</v>
      </c>
      <c r="F2625" t="s">
        <v>60</v>
      </c>
      <c r="G2625">
        <v>71000</v>
      </c>
      <c r="H2625" t="s">
        <v>4180</v>
      </c>
      <c r="I2625">
        <v>17700000</v>
      </c>
      <c r="J2625" t="s">
        <v>10214</v>
      </c>
      <c r="K2625">
        <v>16900000</v>
      </c>
      <c r="L2625">
        <v>18600000</v>
      </c>
      <c r="M2625">
        <v>20</v>
      </c>
      <c r="N2625" t="s">
        <v>4248</v>
      </c>
      <c r="O2625">
        <v>75.900000000000006</v>
      </c>
      <c r="P2625" t="s">
        <v>10388</v>
      </c>
    </row>
    <row r="2626" spans="1:16" x14ac:dyDescent="0.3">
      <c r="A2626" t="s">
        <v>4172</v>
      </c>
      <c r="B2626">
        <v>2016</v>
      </c>
      <c r="C2626" t="s">
        <v>36</v>
      </c>
      <c r="D2626" t="s">
        <v>9464</v>
      </c>
      <c r="E2626" t="s">
        <v>8350</v>
      </c>
      <c r="F2626" t="s">
        <v>4172</v>
      </c>
      <c r="G2626">
        <v>66877</v>
      </c>
      <c r="H2626" t="s">
        <v>4180</v>
      </c>
      <c r="I2626">
        <v>4900000</v>
      </c>
      <c r="J2626" t="s">
        <v>10214</v>
      </c>
      <c r="K2626">
        <v>4670000</v>
      </c>
      <c r="L2626">
        <v>5140000</v>
      </c>
      <c r="M2626" t="s">
        <v>4175</v>
      </c>
      <c r="N2626" t="s">
        <v>4272</v>
      </c>
      <c r="O2626">
        <v>60.1</v>
      </c>
      <c r="P2626" t="s">
        <v>10389</v>
      </c>
    </row>
    <row r="2627" spans="1:16" x14ac:dyDescent="0.3">
      <c r="A2627" t="s">
        <v>10397</v>
      </c>
      <c r="B2627">
        <v>2019</v>
      </c>
      <c r="C2627" t="s">
        <v>131</v>
      </c>
      <c r="D2627" t="s">
        <v>8004</v>
      </c>
      <c r="E2627" t="s">
        <v>10398</v>
      </c>
      <c r="F2627" t="s">
        <v>43</v>
      </c>
      <c r="G2627">
        <v>78000</v>
      </c>
      <c r="H2627" t="s">
        <v>4180</v>
      </c>
      <c r="I2627">
        <v>13300000</v>
      </c>
      <c r="J2627" t="s">
        <v>10214</v>
      </c>
      <c r="K2627">
        <v>12900000</v>
      </c>
      <c r="L2627">
        <v>13700000</v>
      </c>
      <c r="M2627">
        <v>12</v>
      </c>
      <c r="N2627" t="s">
        <v>4382</v>
      </c>
      <c r="O2627">
        <v>95</v>
      </c>
      <c r="P2627" t="s">
        <v>10399</v>
      </c>
    </row>
    <row r="2628" spans="1:16" x14ac:dyDescent="0.3">
      <c r="A2628" t="s">
        <v>10416</v>
      </c>
      <c r="B2628">
        <v>2023</v>
      </c>
      <c r="C2628" t="s">
        <v>191</v>
      </c>
      <c r="D2628" t="s">
        <v>4211</v>
      </c>
      <c r="E2628" t="s">
        <v>10417</v>
      </c>
      <c r="F2628" t="s">
        <v>43</v>
      </c>
      <c r="G2628">
        <v>31595</v>
      </c>
      <c r="H2628" t="s">
        <v>4180</v>
      </c>
      <c r="I2628">
        <v>17300000</v>
      </c>
      <c r="J2628" t="s">
        <v>10214</v>
      </c>
      <c r="K2628">
        <v>16700000</v>
      </c>
      <c r="L2628">
        <v>18000000</v>
      </c>
      <c r="M2628">
        <v>24</v>
      </c>
      <c r="N2628" t="s">
        <v>4382</v>
      </c>
      <c r="O2628">
        <v>76.599999999999994</v>
      </c>
      <c r="P2628" t="s">
        <v>10418</v>
      </c>
    </row>
    <row r="2629" spans="1:16" x14ac:dyDescent="0.3">
      <c r="A2629" t="s">
        <v>10419</v>
      </c>
      <c r="B2629">
        <v>2025</v>
      </c>
      <c r="C2629" t="s">
        <v>201</v>
      </c>
      <c r="D2629" t="s">
        <v>4669</v>
      </c>
      <c r="E2629" t="s">
        <v>4670</v>
      </c>
      <c r="F2629" t="s">
        <v>4172</v>
      </c>
      <c r="G2629">
        <v>17000</v>
      </c>
      <c r="H2629" t="s">
        <v>4180</v>
      </c>
      <c r="I2629">
        <v>12300000</v>
      </c>
      <c r="J2629" t="s">
        <v>10214</v>
      </c>
      <c r="K2629">
        <v>11900000</v>
      </c>
      <c r="L2629">
        <v>12800000</v>
      </c>
      <c r="M2629">
        <v>13</v>
      </c>
      <c r="N2629" t="s">
        <v>4649</v>
      </c>
      <c r="O2629">
        <v>87.9</v>
      </c>
      <c r="P2629" t="s">
        <v>10420</v>
      </c>
    </row>
    <row r="2630" spans="1:16" x14ac:dyDescent="0.3">
      <c r="A2630" t="s">
        <v>10421</v>
      </c>
      <c r="B2630">
        <v>2019</v>
      </c>
      <c r="C2630" t="s">
        <v>24</v>
      </c>
      <c r="D2630" t="s">
        <v>4393</v>
      </c>
      <c r="E2630" t="s">
        <v>5859</v>
      </c>
      <c r="F2630" t="s">
        <v>173</v>
      </c>
      <c r="G2630">
        <v>76965</v>
      </c>
      <c r="H2630" t="s">
        <v>4180</v>
      </c>
      <c r="I2630">
        <v>8200000</v>
      </c>
      <c r="J2630" t="s">
        <v>10214</v>
      </c>
      <c r="K2630">
        <v>7660000</v>
      </c>
      <c r="L2630">
        <v>8700000</v>
      </c>
      <c r="M2630">
        <v>9</v>
      </c>
      <c r="N2630" t="s">
        <v>4260</v>
      </c>
      <c r="O2630">
        <v>73.900000000000006</v>
      </c>
      <c r="P2630" t="s">
        <v>10422</v>
      </c>
    </row>
    <row r="2631" spans="1:16" x14ac:dyDescent="0.3">
      <c r="A2631" t="s">
        <v>10423</v>
      </c>
      <c r="B2631">
        <v>2025</v>
      </c>
      <c r="C2631" t="s">
        <v>24</v>
      </c>
      <c r="D2631" t="s">
        <v>4854</v>
      </c>
      <c r="E2631" t="s">
        <v>4191</v>
      </c>
      <c r="F2631" t="s">
        <v>4172</v>
      </c>
      <c r="G2631">
        <v>13000</v>
      </c>
      <c r="H2631" t="s">
        <v>4180</v>
      </c>
      <c r="I2631">
        <v>18100000</v>
      </c>
      <c r="J2631" t="s">
        <v>10214</v>
      </c>
      <c r="K2631">
        <v>17500000</v>
      </c>
      <c r="L2631">
        <v>18800000</v>
      </c>
      <c r="M2631">
        <v>37</v>
      </c>
      <c r="N2631" t="s">
        <v>4583</v>
      </c>
      <c r="O2631">
        <v>76.599999999999994</v>
      </c>
      <c r="P2631" t="s">
        <v>10424</v>
      </c>
    </row>
    <row r="2632" spans="1:16" x14ac:dyDescent="0.3">
      <c r="A2632" t="s">
        <v>10425</v>
      </c>
      <c r="B2632">
        <v>2023</v>
      </c>
      <c r="C2632" t="s">
        <v>166</v>
      </c>
      <c r="D2632" t="s">
        <v>5005</v>
      </c>
      <c r="E2632" t="s">
        <v>5074</v>
      </c>
      <c r="F2632" t="s">
        <v>60</v>
      </c>
      <c r="G2632">
        <v>60000</v>
      </c>
      <c r="H2632" t="s">
        <v>4180</v>
      </c>
      <c r="I2632">
        <v>19500000</v>
      </c>
      <c r="J2632" t="s">
        <v>10214</v>
      </c>
      <c r="K2632">
        <v>18800000</v>
      </c>
      <c r="L2632">
        <v>20200000</v>
      </c>
      <c r="M2632">
        <v>9</v>
      </c>
      <c r="N2632" t="s">
        <v>4425</v>
      </c>
      <c r="O2632">
        <v>95</v>
      </c>
      <c r="P2632" t="s">
        <v>10426</v>
      </c>
    </row>
    <row r="2633" spans="1:16" x14ac:dyDescent="0.3">
      <c r="A2633" t="s">
        <v>10427</v>
      </c>
      <c r="B2633">
        <v>2023</v>
      </c>
      <c r="C2633" t="s">
        <v>24</v>
      </c>
      <c r="D2633" t="s">
        <v>4190</v>
      </c>
      <c r="E2633" t="s">
        <v>4191</v>
      </c>
      <c r="F2633" t="s">
        <v>43</v>
      </c>
      <c r="G2633">
        <v>54000</v>
      </c>
      <c r="H2633" t="s">
        <v>4180</v>
      </c>
      <c r="I2633">
        <v>12900000</v>
      </c>
      <c r="J2633" t="s">
        <v>10214</v>
      </c>
      <c r="K2633">
        <v>12400000</v>
      </c>
      <c r="L2633">
        <v>13300000</v>
      </c>
      <c r="M2633">
        <v>19</v>
      </c>
      <c r="N2633" t="s">
        <v>4187</v>
      </c>
      <c r="O2633">
        <v>58.6</v>
      </c>
      <c r="P2633" t="s">
        <v>10428</v>
      </c>
    </row>
    <row r="2634" spans="1:16" x14ac:dyDescent="0.3">
      <c r="A2634" t="s">
        <v>10429</v>
      </c>
      <c r="B2634">
        <v>2023</v>
      </c>
      <c r="C2634" t="s">
        <v>137</v>
      </c>
      <c r="D2634" t="s">
        <v>4194</v>
      </c>
      <c r="E2634" t="s">
        <v>4195</v>
      </c>
      <c r="F2634" t="s">
        <v>161</v>
      </c>
      <c r="G2634">
        <v>56200</v>
      </c>
      <c r="H2634" t="s">
        <v>4180</v>
      </c>
      <c r="I2634">
        <v>17900000</v>
      </c>
      <c r="J2634" t="s">
        <v>10214</v>
      </c>
      <c r="K2634">
        <v>17300000</v>
      </c>
      <c r="L2634">
        <v>18500000</v>
      </c>
      <c r="M2634">
        <v>38</v>
      </c>
      <c r="N2634" t="s">
        <v>4508</v>
      </c>
      <c r="O2634">
        <v>53.7</v>
      </c>
      <c r="P2634" t="s">
        <v>10430</v>
      </c>
    </row>
    <row r="2635" spans="1:16" x14ac:dyDescent="0.3">
      <c r="A2635" t="s">
        <v>1845</v>
      </c>
      <c r="B2635">
        <v>2020</v>
      </c>
      <c r="C2635" t="s">
        <v>137</v>
      </c>
      <c r="D2635" t="s">
        <v>4591</v>
      </c>
      <c r="E2635" t="s">
        <v>4750</v>
      </c>
      <c r="F2635" t="s">
        <v>43</v>
      </c>
      <c r="G2635">
        <v>48171</v>
      </c>
      <c r="H2635" t="s">
        <v>4180</v>
      </c>
      <c r="I2635">
        <v>10600000</v>
      </c>
      <c r="J2635" t="s">
        <v>10214</v>
      </c>
      <c r="K2635">
        <v>10300000</v>
      </c>
      <c r="L2635">
        <v>11000000</v>
      </c>
      <c r="M2635">
        <v>10</v>
      </c>
      <c r="N2635" t="s">
        <v>4176</v>
      </c>
      <c r="O2635">
        <v>95</v>
      </c>
      <c r="P2635" t="s">
        <v>10431</v>
      </c>
    </row>
    <row r="2636" spans="1:16" x14ac:dyDescent="0.3">
      <c r="A2636" t="s">
        <v>10432</v>
      </c>
      <c r="B2636">
        <v>2026</v>
      </c>
      <c r="C2636" t="s">
        <v>62</v>
      </c>
      <c r="D2636" t="s">
        <v>10433</v>
      </c>
      <c r="E2636" t="s">
        <v>10434</v>
      </c>
      <c r="F2636" t="s">
        <v>4172</v>
      </c>
      <c r="G2636">
        <v>60000</v>
      </c>
      <c r="H2636" t="s">
        <v>4180</v>
      </c>
      <c r="I2636">
        <v>26300000</v>
      </c>
      <c r="J2636" t="s">
        <v>10214</v>
      </c>
      <c r="K2636">
        <v>25400000</v>
      </c>
      <c r="L2636">
        <v>27100000</v>
      </c>
      <c r="M2636" t="s">
        <v>4175</v>
      </c>
      <c r="N2636" t="s">
        <v>4187</v>
      </c>
      <c r="O2636">
        <v>95</v>
      </c>
      <c r="P2636" t="s">
        <v>10435</v>
      </c>
    </row>
    <row r="2637" spans="1:16" x14ac:dyDescent="0.3">
      <c r="A2637" t="s">
        <v>10436</v>
      </c>
      <c r="B2637">
        <v>2015</v>
      </c>
      <c r="C2637" t="s">
        <v>131</v>
      </c>
      <c r="D2637" t="s">
        <v>5041</v>
      </c>
      <c r="E2637" t="s">
        <v>10437</v>
      </c>
      <c r="F2637" t="s">
        <v>161</v>
      </c>
      <c r="G2637">
        <v>182000</v>
      </c>
      <c r="H2637" t="s">
        <v>4180</v>
      </c>
      <c r="I2637">
        <v>9000000</v>
      </c>
      <c r="J2637" t="s">
        <v>10214</v>
      </c>
      <c r="K2637">
        <v>8600000</v>
      </c>
      <c r="L2637">
        <v>9500000</v>
      </c>
      <c r="M2637">
        <v>3</v>
      </c>
      <c r="N2637" t="s">
        <v>4245</v>
      </c>
      <c r="O2637">
        <v>48.4</v>
      </c>
      <c r="P2637" t="s">
        <v>10438</v>
      </c>
    </row>
    <row r="2638" spans="1:16" x14ac:dyDescent="0.3">
      <c r="A2638" t="s">
        <v>10439</v>
      </c>
      <c r="B2638">
        <v>2024</v>
      </c>
      <c r="C2638" t="s">
        <v>24</v>
      </c>
      <c r="D2638" t="s">
        <v>4854</v>
      </c>
      <c r="E2638" t="s">
        <v>4308</v>
      </c>
      <c r="F2638" t="s">
        <v>94</v>
      </c>
      <c r="G2638">
        <v>17000</v>
      </c>
      <c r="H2638" t="s">
        <v>4173</v>
      </c>
      <c r="I2638">
        <v>15200000</v>
      </c>
      <c r="J2638" t="s">
        <v>10214</v>
      </c>
      <c r="K2638">
        <v>14700000</v>
      </c>
      <c r="L2638">
        <v>15800000</v>
      </c>
      <c r="M2638">
        <v>21</v>
      </c>
      <c r="N2638" t="s">
        <v>4439</v>
      </c>
      <c r="O2638">
        <v>74.8</v>
      </c>
      <c r="P2638" t="s">
        <v>10440</v>
      </c>
    </row>
    <row r="2639" spans="1:16" x14ac:dyDescent="0.3">
      <c r="A2639" t="s">
        <v>10192</v>
      </c>
      <c r="B2639">
        <v>2025</v>
      </c>
      <c r="C2639" t="s">
        <v>24</v>
      </c>
      <c r="D2639" t="s">
        <v>4405</v>
      </c>
      <c r="E2639" t="s">
        <v>5700</v>
      </c>
      <c r="F2639" t="s">
        <v>4172</v>
      </c>
      <c r="G2639">
        <v>61000</v>
      </c>
      <c r="H2639" t="s">
        <v>4180</v>
      </c>
      <c r="I2639">
        <v>45700000</v>
      </c>
      <c r="J2639" t="s">
        <v>10214</v>
      </c>
      <c r="K2639">
        <v>44000000</v>
      </c>
      <c r="L2639">
        <v>47400000</v>
      </c>
      <c r="M2639">
        <v>19</v>
      </c>
      <c r="N2639" t="s">
        <v>4734</v>
      </c>
      <c r="O2639">
        <v>77.599999999999994</v>
      </c>
      <c r="P2639" t="s">
        <v>10243</v>
      </c>
    </row>
    <row r="2640" spans="1:16" x14ac:dyDescent="0.3">
      <c r="A2640" t="s">
        <v>200</v>
      </c>
      <c r="B2640">
        <v>2025</v>
      </c>
      <c r="C2640" t="s">
        <v>201</v>
      </c>
      <c r="D2640" t="s">
        <v>4669</v>
      </c>
      <c r="E2640" t="s">
        <v>4670</v>
      </c>
      <c r="F2640" t="s">
        <v>4172</v>
      </c>
      <c r="G2640">
        <v>1905</v>
      </c>
      <c r="H2640" t="s">
        <v>4180</v>
      </c>
      <c r="I2640">
        <v>12600000</v>
      </c>
      <c r="J2640" t="s">
        <v>10214</v>
      </c>
      <c r="K2640">
        <v>12100000</v>
      </c>
      <c r="L2640">
        <v>13000000</v>
      </c>
      <c r="M2640">
        <v>13</v>
      </c>
      <c r="N2640" t="s">
        <v>4649</v>
      </c>
      <c r="O2640">
        <v>90.1</v>
      </c>
      <c r="P2640" t="s">
        <v>10244</v>
      </c>
    </row>
    <row r="2641" spans="1:16" x14ac:dyDescent="0.3">
      <c r="A2641" t="s">
        <v>179</v>
      </c>
      <c r="B2641">
        <v>2013</v>
      </c>
      <c r="C2641" t="s">
        <v>154</v>
      </c>
      <c r="D2641" t="s">
        <v>4395</v>
      </c>
      <c r="E2641" t="s">
        <v>4396</v>
      </c>
      <c r="F2641" t="s">
        <v>143</v>
      </c>
      <c r="G2641">
        <v>170000</v>
      </c>
      <c r="H2641" t="s">
        <v>4180</v>
      </c>
      <c r="I2641">
        <v>10300000</v>
      </c>
      <c r="J2641" t="s">
        <v>10214</v>
      </c>
      <c r="K2641">
        <v>9800000</v>
      </c>
      <c r="L2641">
        <v>10800000</v>
      </c>
      <c r="M2641">
        <v>7</v>
      </c>
      <c r="N2641" t="s">
        <v>4192</v>
      </c>
      <c r="O2641">
        <v>41.2</v>
      </c>
      <c r="P2641" t="s">
        <v>10245</v>
      </c>
    </row>
    <row r="2642" spans="1:16" x14ac:dyDescent="0.3">
      <c r="A2642" t="s">
        <v>112</v>
      </c>
      <c r="B2642">
        <v>2020</v>
      </c>
      <c r="C2642" t="s">
        <v>24</v>
      </c>
      <c r="D2642" t="s">
        <v>4869</v>
      </c>
      <c r="E2642" t="s">
        <v>4659</v>
      </c>
      <c r="F2642" t="s">
        <v>143</v>
      </c>
      <c r="G2642">
        <v>55000</v>
      </c>
      <c r="H2642" t="s">
        <v>4180</v>
      </c>
      <c r="I2642">
        <v>17200000</v>
      </c>
      <c r="J2642" t="s">
        <v>10214</v>
      </c>
      <c r="K2642">
        <v>16600000</v>
      </c>
      <c r="L2642">
        <v>17800000</v>
      </c>
      <c r="M2642">
        <v>5</v>
      </c>
      <c r="N2642" t="s">
        <v>4290</v>
      </c>
      <c r="O2642">
        <v>68.3</v>
      </c>
      <c r="P2642" t="s">
        <v>10246</v>
      </c>
    </row>
    <row r="2643" spans="1:16" x14ac:dyDescent="0.3">
      <c r="A2643" t="s">
        <v>212</v>
      </c>
      <c r="B2643">
        <v>2021</v>
      </c>
      <c r="C2643" t="s">
        <v>24</v>
      </c>
      <c r="D2643" t="s">
        <v>4190</v>
      </c>
      <c r="E2643" t="s">
        <v>4960</v>
      </c>
      <c r="F2643" t="s">
        <v>60</v>
      </c>
      <c r="G2643">
        <v>28900</v>
      </c>
      <c r="H2643" t="s">
        <v>4180</v>
      </c>
      <c r="I2643">
        <v>12100000</v>
      </c>
      <c r="J2643" t="s">
        <v>10214</v>
      </c>
      <c r="K2643">
        <v>11600000</v>
      </c>
      <c r="L2643">
        <v>12600000</v>
      </c>
      <c r="M2643">
        <v>3</v>
      </c>
      <c r="N2643" t="s">
        <v>4583</v>
      </c>
      <c r="O2643">
        <v>57.6</v>
      </c>
      <c r="P2643" t="s">
        <v>10247</v>
      </c>
    </row>
    <row r="2644" spans="1:16" x14ac:dyDescent="0.3">
      <c r="A2644" t="s">
        <v>5377</v>
      </c>
      <c r="B2644">
        <v>2020</v>
      </c>
      <c r="C2644" t="s">
        <v>24</v>
      </c>
      <c r="D2644" t="s">
        <v>4431</v>
      </c>
      <c r="E2644" t="s">
        <v>6003</v>
      </c>
      <c r="F2644" t="s">
        <v>43</v>
      </c>
      <c r="G2644">
        <v>84600</v>
      </c>
      <c r="H2644" t="s">
        <v>4180</v>
      </c>
      <c r="I2644">
        <v>23000000</v>
      </c>
      <c r="J2644" t="s">
        <v>10214</v>
      </c>
      <c r="K2644">
        <v>22200000</v>
      </c>
      <c r="L2644">
        <v>23800000</v>
      </c>
      <c r="M2644">
        <v>9</v>
      </c>
      <c r="N2644" t="s">
        <v>4248</v>
      </c>
      <c r="O2644">
        <v>74.2</v>
      </c>
      <c r="P2644" t="s">
        <v>10248</v>
      </c>
    </row>
    <row r="2645" spans="1:16" x14ac:dyDescent="0.3">
      <c r="A2645" t="s">
        <v>316</v>
      </c>
      <c r="B2645">
        <v>2021</v>
      </c>
      <c r="C2645" t="s">
        <v>182</v>
      </c>
      <c r="D2645" t="s">
        <v>4518</v>
      </c>
      <c r="E2645" t="s">
        <v>4519</v>
      </c>
      <c r="F2645" t="s">
        <v>43</v>
      </c>
      <c r="G2645">
        <v>75000</v>
      </c>
      <c r="H2645" t="s">
        <v>4180</v>
      </c>
      <c r="I2645">
        <v>12000000</v>
      </c>
      <c r="J2645" t="s">
        <v>10214</v>
      </c>
      <c r="K2645">
        <v>11300000</v>
      </c>
      <c r="L2645">
        <v>12800000</v>
      </c>
      <c r="M2645">
        <v>4</v>
      </c>
      <c r="N2645" t="s">
        <v>4245</v>
      </c>
      <c r="O2645">
        <v>85.8</v>
      </c>
      <c r="P2645" t="s">
        <v>10249</v>
      </c>
    </row>
    <row r="2646" spans="1:16" x14ac:dyDescent="0.3">
      <c r="A2646" t="s">
        <v>324</v>
      </c>
      <c r="B2646">
        <v>2021</v>
      </c>
      <c r="C2646" t="s">
        <v>36</v>
      </c>
      <c r="D2646" t="s">
        <v>5636</v>
      </c>
      <c r="E2646" t="s">
        <v>5637</v>
      </c>
      <c r="F2646" t="s">
        <v>173</v>
      </c>
      <c r="G2646">
        <v>40095</v>
      </c>
      <c r="H2646" t="s">
        <v>4180</v>
      </c>
      <c r="I2646">
        <v>8200000</v>
      </c>
      <c r="J2646" t="s">
        <v>10214</v>
      </c>
      <c r="K2646">
        <v>7920000</v>
      </c>
      <c r="L2646">
        <v>8500000</v>
      </c>
      <c r="M2646">
        <v>21</v>
      </c>
      <c r="N2646" t="s">
        <v>4583</v>
      </c>
      <c r="O2646">
        <v>78.2</v>
      </c>
      <c r="P2646" t="s">
        <v>10250</v>
      </c>
    </row>
    <row r="2647" spans="1:16" x14ac:dyDescent="0.3">
      <c r="A2647" t="s">
        <v>5363</v>
      </c>
      <c r="B2647">
        <v>2025</v>
      </c>
      <c r="C2647" t="s">
        <v>50</v>
      </c>
      <c r="D2647" t="s">
        <v>6027</v>
      </c>
      <c r="E2647" t="s">
        <v>6028</v>
      </c>
      <c r="F2647" t="s">
        <v>4172</v>
      </c>
      <c r="G2647">
        <v>37000</v>
      </c>
      <c r="H2647" t="s">
        <v>4180</v>
      </c>
      <c r="I2647">
        <v>15500000</v>
      </c>
      <c r="J2647" t="s">
        <v>10214</v>
      </c>
      <c r="K2647">
        <v>14900000</v>
      </c>
      <c r="L2647">
        <v>16100000</v>
      </c>
      <c r="M2647">
        <v>8</v>
      </c>
      <c r="N2647" t="s">
        <v>4263</v>
      </c>
      <c r="O2647">
        <v>83</v>
      </c>
      <c r="P2647" t="s">
        <v>10251</v>
      </c>
    </row>
    <row r="2648" spans="1:16" x14ac:dyDescent="0.3">
      <c r="A2648" t="s">
        <v>309</v>
      </c>
      <c r="B2648">
        <v>2022</v>
      </c>
      <c r="C2648" t="s">
        <v>24</v>
      </c>
      <c r="D2648" t="s">
        <v>4190</v>
      </c>
      <c r="E2648" t="s">
        <v>4308</v>
      </c>
      <c r="F2648" t="s">
        <v>94</v>
      </c>
      <c r="G2648">
        <v>25200</v>
      </c>
      <c r="H2648" t="s">
        <v>4180</v>
      </c>
      <c r="I2648">
        <v>11900000</v>
      </c>
      <c r="J2648" t="s">
        <v>10214</v>
      </c>
      <c r="K2648">
        <v>11500000</v>
      </c>
      <c r="L2648">
        <v>12300000</v>
      </c>
      <c r="M2648">
        <v>48</v>
      </c>
      <c r="N2648" t="s">
        <v>4275</v>
      </c>
      <c r="O2648">
        <v>56.2</v>
      </c>
      <c r="P2648" t="s">
        <v>10252</v>
      </c>
    </row>
    <row r="2649" spans="1:16" x14ac:dyDescent="0.3">
      <c r="A2649" t="s">
        <v>116</v>
      </c>
      <c r="B2649">
        <v>2014</v>
      </c>
      <c r="C2649" t="s">
        <v>4184</v>
      </c>
      <c r="D2649" t="s">
        <v>4303</v>
      </c>
      <c r="E2649" t="s">
        <v>10212</v>
      </c>
      <c r="F2649" t="s">
        <v>60</v>
      </c>
      <c r="G2649">
        <v>83000</v>
      </c>
      <c r="H2649" t="s">
        <v>4180</v>
      </c>
      <c r="I2649">
        <v>8700000</v>
      </c>
      <c r="J2649" t="s">
        <v>10214</v>
      </c>
      <c r="K2649">
        <v>8300000</v>
      </c>
      <c r="L2649">
        <v>9000000</v>
      </c>
      <c r="M2649">
        <v>10</v>
      </c>
      <c r="N2649" t="s">
        <v>4192</v>
      </c>
      <c r="O2649">
        <v>66</v>
      </c>
      <c r="P2649" t="s">
        <v>10253</v>
      </c>
    </row>
    <row r="2650" spans="1:16" x14ac:dyDescent="0.3">
      <c r="A2650" t="s">
        <v>209</v>
      </c>
      <c r="B2650">
        <v>2022</v>
      </c>
      <c r="C2650" t="s">
        <v>92</v>
      </c>
      <c r="D2650" t="s">
        <v>4824</v>
      </c>
      <c r="E2650" t="s">
        <v>5721</v>
      </c>
      <c r="F2650" t="s">
        <v>143</v>
      </c>
      <c r="G2650">
        <v>33420</v>
      </c>
      <c r="H2650" t="s">
        <v>4180</v>
      </c>
      <c r="I2650">
        <v>10800000</v>
      </c>
      <c r="J2650" t="s">
        <v>10214</v>
      </c>
      <c r="K2650">
        <v>10500000</v>
      </c>
      <c r="L2650">
        <v>11200000</v>
      </c>
      <c r="M2650">
        <v>47</v>
      </c>
      <c r="N2650" t="s">
        <v>4439</v>
      </c>
      <c r="O2650">
        <v>80.099999999999994</v>
      </c>
      <c r="P2650" t="s">
        <v>10254</v>
      </c>
    </row>
    <row r="2651" spans="1:16" x14ac:dyDescent="0.3">
      <c r="A2651" t="s">
        <v>5384</v>
      </c>
      <c r="B2651">
        <v>2022</v>
      </c>
      <c r="C2651" t="s">
        <v>36</v>
      </c>
      <c r="D2651" t="s">
        <v>4372</v>
      </c>
      <c r="E2651" t="s">
        <v>4373</v>
      </c>
      <c r="F2651" t="s">
        <v>43</v>
      </c>
      <c r="G2651">
        <v>56079</v>
      </c>
      <c r="H2651" t="s">
        <v>4180</v>
      </c>
      <c r="I2651">
        <v>11800000</v>
      </c>
      <c r="J2651" t="s">
        <v>10214</v>
      </c>
      <c r="K2651">
        <v>11400000</v>
      </c>
      <c r="L2651">
        <v>12200000</v>
      </c>
      <c r="M2651">
        <v>39</v>
      </c>
      <c r="N2651" t="s">
        <v>4425</v>
      </c>
      <c r="O2651">
        <v>65.599999999999994</v>
      </c>
      <c r="P2651" t="s">
        <v>10255</v>
      </c>
    </row>
    <row r="2652" spans="1:16" x14ac:dyDescent="0.3">
      <c r="A2652" t="s">
        <v>159</v>
      </c>
      <c r="B2652">
        <v>2021</v>
      </c>
      <c r="C2652" t="s">
        <v>137</v>
      </c>
      <c r="D2652" t="s">
        <v>4703</v>
      </c>
      <c r="E2652" t="s">
        <v>5129</v>
      </c>
      <c r="F2652" t="s">
        <v>161</v>
      </c>
      <c r="G2652">
        <v>85390</v>
      </c>
      <c r="H2652" t="s">
        <v>4180</v>
      </c>
      <c r="I2652">
        <v>9800000</v>
      </c>
      <c r="J2652" t="s">
        <v>10214</v>
      </c>
      <c r="K2652">
        <v>9000000</v>
      </c>
      <c r="L2652">
        <v>10500000</v>
      </c>
      <c r="M2652">
        <v>4</v>
      </c>
      <c r="N2652" t="s">
        <v>4583</v>
      </c>
      <c r="O2652">
        <v>88.2</v>
      </c>
      <c r="P2652" t="s">
        <v>10256</v>
      </c>
    </row>
    <row r="2653" spans="1:16" x14ac:dyDescent="0.3">
      <c r="A2653" t="s">
        <v>300</v>
      </c>
      <c r="B2653">
        <v>2024</v>
      </c>
      <c r="C2653" t="s">
        <v>24</v>
      </c>
      <c r="D2653" t="s">
        <v>4658</v>
      </c>
      <c r="E2653" t="s">
        <v>4659</v>
      </c>
      <c r="F2653" t="s">
        <v>43</v>
      </c>
      <c r="G2653">
        <v>5000</v>
      </c>
      <c r="H2653" t="s">
        <v>4180</v>
      </c>
      <c r="I2653">
        <v>25400000</v>
      </c>
      <c r="J2653" t="s">
        <v>10214</v>
      </c>
      <c r="K2653">
        <v>24500000</v>
      </c>
      <c r="L2653">
        <v>26300000</v>
      </c>
      <c r="M2653">
        <v>2</v>
      </c>
      <c r="N2653" t="s">
        <v>7032</v>
      </c>
      <c r="O2653">
        <v>76.099999999999994</v>
      </c>
      <c r="P2653" t="s">
        <v>10257</v>
      </c>
    </row>
    <row r="2654" spans="1:16" x14ac:dyDescent="0.3">
      <c r="A2654" t="s">
        <v>162</v>
      </c>
      <c r="B2654">
        <v>2025</v>
      </c>
      <c r="C2654" t="s">
        <v>163</v>
      </c>
      <c r="D2654">
        <v>7</v>
      </c>
      <c r="E2654" t="s">
        <v>4277</v>
      </c>
      <c r="F2654" t="s">
        <v>8822</v>
      </c>
      <c r="G2654">
        <v>10200</v>
      </c>
      <c r="H2654" t="s">
        <v>4180</v>
      </c>
      <c r="I2654">
        <v>17700000</v>
      </c>
      <c r="J2654" t="s">
        <v>10214</v>
      </c>
      <c r="K2654">
        <v>16900000</v>
      </c>
      <c r="L2654">
        <v>18500000</v>
      </c>
      <c r="M2654">
        <v>18</v>
      </c>
      <c r="N2654" t="s">
        <v>4248</v>
      </c>
      <c r="O2654">
        <v>90</v>
      </c>
      <c r="P2654" t="s">
        <v>10258</v>
      </c>
    </row>
    <row r="2655" spans="1:16" x14ac:dyDescent="0.3">
      <c r="A2655" t="s">
        <v>91</v>
      </c>
      <c r="B2655">
        <v>2017</v>
      </c>
      <c r="C2655" t="s">
        <v>92</v>
      </c>
      <c r="D2655" t="s">
        <v>4384</v>
      </c>
      <c r="E2655" t="s">
        <v>4385</v>
      </c>
      <c r="F2655" t="s">
        <v>94</v>
      </c>
      <c r="G2655">
        <v>75417</v>
      </c>
      <c r="H2655" t="s">
        <v>4180</v>
      </c>
      <c r="I2655">
        <v>8900000</v>
      </c>
      <c r="J2655" t="s">
        <v>10214</v>
      </c>
      <c r="K2655">
        <v>8400000</v>
      </c>
      <c r="L2655">
        <v>9400000</v>
      </c>
      <c r="M2655">
        <v>8</v>
      </c>
      <c r="N2655" t="s">
        <v>4583</v>
      </c>
      <c r="O2655">
        <v>56.2</v>
      </c>
      <c r="P2655" t="s">
        <v>10259</v>
      </c>
    </row>
    <row r="2656" spans="1:16" x14ac:dyDescent="0.3">
      <c r="A2656" t="s">
        <v>126</v>
      </c>
      <c r="B2656">
        <v>2023</v>
      </c>
      <c r="C2656" t="s">
        <v>92</v>
      </c>
      <c r="D2656" t="s">
        <v>4471</v>
      </c>
      <c r="E2656" t="s">
        <v>4472</v>
      </c>
      <c r="F2656" t="s">
        <v>94</v>
      </c>
      <c r="G2656">
        <v>44495</v>
      </c>
      <c r="H2656" t="s">
        <v>4180</v>
      </c>
      <c r="I2656">
        <v>46700000</v>
      </c>
      <c r="J2656" t="s">
        <v>10214</v>
      </c>
      <c r="K2656">
        <v>45100000</v>
      </c>
      <c r="L2656">
        <v>48300000</v>
      </c>
      <c r="M2656">
        <v>60</v>
      </c>
      <c r="N2656" t="s">
        <v>5642</v>
      </c>
      <c r="O2656">
        <v>73.900000000000006</v>
      </c>
      <c r="P2656" t="s">
        <v>10260</v>
      </c>
    </row>
    <row r="2657" spans="1:16" x14ac:dyDescent="0.3">
      <c r="A2657" t="s">
        <v>117</v>
      </c>
      <c r="B2657">
        <v>2023</v>
      </c>
      <c r="C2657" t="s">
        <v>62</v>
      </c>
      <c r="D2657" t="s">
        <v>4207</v>
      </c>
      <c r="E2657" t="s">
        <v>4259</v>
      </c>
      <c r="F2657" t="s">
        <v>43</v>
      </c>
      <c r="G2657">
        <v>45360</v>
      </c>
      <c r="H2657" t="s">
        <v>4180</v>
      </c>
      <c r="I2657">
        <v>13800000</v>
      </c>
      <c r="J2657" t="s">
        <v>10214</v>
      </c>
      <c r="K2657">
        <v>13100000</v>
      </c>
      <c r="L2657">
        <v>14600000</v>
      </c>
      <c r="M2657">
        <v>15</v>
      </c>
      <c r="N2657" t="s">
        <v>4263</v>
      </c>
      <c r="O2657">
        <v>63.5</v>
      </c>
      <c r="P2657" t="s">
        <v>10261</v>
      </c>
    </row>
    <row r="2658" spans="1:16" x14ac:dyDescent="0.3">
      <c r="A2658" t="s">
        <v>253</v>
      </c>
      <c r="B2658">
        <v>2019</v>
      </c>
      <c r="C2658" t="s">
        <v>199</v>
      </c>
      <c r="D2658" t="s">
        <v>4535</v>
      </c>
      <c r="E2658" t="s">
        <v>4536</v>
      </c>
      <c r="F2658" t="s">
        <v>143</v>
      </c>
      <c r="G2658">
        <v>72580</v>
      </c>
      <c r="H2658" t="s">
        <v>4180</v>
      </c>
      <c r="I2658">
        <v>8800000</v>
      </c>
      <c r="J2658" t="s">
        <v>10214</v>
      </c>
      <c r="K2658">
        <v>8200000</v>
      </c>
      <c r="L2658">
        <v>9400000</v>
      </c>
      <c r="M2658">
        <v>4</v>
      </c>
      <c r="N2658" t="s">
        <v>4402</v>
      </c>
      <c r="O2658">
        <v>71.3</v>
      </c>
      <c r="P2658" t="s">
        <v>10262</v>
      </c>
    </row>
    <row r="2659" spans="1:16" x14ac:dyDescent="0.3">
      <c r="A2659" t="s">
        <v>5379</v>
      </c>
      <c r="B2659">
        <v>2025</v>
      </c>
      <c r="C2659" t="s">
        <v>24</v>
      </c>
      <c r="D2659" t="s">
        <v>4854</v>
      </c>
      <c r="E2659" t="s">
        <v>4191</v>
      </c>
      <c r="F2659" t="s">
        <v>4172</v>
      </c>
      <c r="G2659">
        <v>14300</v>
      </c>
      <c r="H2659" t="s">
        <v>4180</v>
      </c>
      <c r="I2659">
        <v>18100000</v>
      </c>
      <c r="J2659" t="s">
        <v>10214</v>
      </c>
      <c r="K2659">
        <v>17500000</v>
      </c>
      <c r="L2659">
        <v>18700000</v>
      </c>
      <c r="M2659">
        <v>37</v>
      </c>
      <c r="N2659" t="s">
        <v>4583</v>
      </c>
      <c r="O2659">
        <v>76.599999999999994</v>
      </c>
      <c r="P2659" t="s">
        <v>10263</v>
      </c>
    </row>
    <row r="2660" spans="1:16" x14ac:dyDescent="0.3">
      <c r="A2660" t="s">
        <v>128</v>
      </c>
      <c r="B2660">
        <v>2023</v>
      </c>
      <c r="C2660" t="s">
        <v>62</v>
      </c>
      <c r="D2660" t="s">
        <v>4434</v>
      </c>
      <c r="E2660" t="s">
        <v>5072</v>
      </c>
      <c r="F2660" t="s">
        <v>143</v>
      </c>
      <c r="G2660">
        <v>28000</v>
      </c>
      <c r="H2660" t="s">
        <v>4180</v>
      </c>
      <c r="I2660">
        <v>23000000</v>
      </c>
      <c r="J2660" t="s">
        <v>10214</v>
      </c>
      <c r="K2660">
        <v>22200000</v>
      </c>
      <c r="L2660">
        <v>23800000</v>
      </c>
      <c r="M2660">
        <v>4</v>
      </c>
      <c r="N2660" t="s">
        <v>4257</v>
      </c>
      <c r="O2660">
        <v>70.400000000000006</v>
      </c>
      <c r="P2660" t="s">
        <v>10264</v>
      </c>
    </row>
    <row r="2661" spans="1:16" x14ac:dyDescent="0.3">
      <c r="A2661" t="s">
        <v>297</v>
      </c>
      <c r="B2661">
        <v>2023</v>
      </c>
      <c r="C2661" t="s">
        <v>137</v>
      </c>
      <c r="D2661" t="s">
        <v>4336</v>
      </c>
      <c r="E2661" t="s">
        <v>5688</v>
      </c>
      <c r="F2661" t="s">
        <v>43</v>
      </c>
      <c r="G2661">
        <v>45000</v>
      </c>
      <c r="H2661" t="s">
        <v>4180</v>
      </c>
      <c r="I2661">
        <v>17200000</v>
      </c>
      <c r="J2661" t="s">
        <v>10214</v>
      </c>
      <c r="K2661">
        <v>16600000</v>
      </c>
      <c r="L2661">
        <v>17800000</v>
      </c>
      <c r="M2661">
        <v>13</v>
      </c>
      <c r="N2661" t="s">
        <v>4588</v>
      </c>
      <c r="O2661">
        <v>78.2</v>
      </c>
      <c r="P2661" t="s">
        <v>10265</v>
      </c>
    </row>
    <row r="2662" spans="1:16" x14ac:dyDescent="0.3">
      <c r="A2662" t="s">
        <v>319</v>
      </c>
      <c r="B2662">
        <v>2025</v>
      </c>
      <c r="C2662" t="s">
        <v>188</v>
      </c>
      <c r="D2662" t="s">
        <v>5674</v>
      </c>
      <c r="E2662" t="s">
        <v>5675</v>
      </c>
      <c r="F2662" t="s">
        <v>4172</v>
      </c>
      <c r="G2662">
        <v>17000</v>
      </c>
      <c r="H2662" t="s">
        <v>4180</v>
      </c>
      <c r="I2662">
        <v>31600000</v>
      </c>
      <c r="J2662" t="s">
        <v>10214</v>
      </c>
      <c r="K2662">
        <v>30500000</v>
      </c>
      <c r="L2662">
        <v>32700000</v>
      </c>
      <c r="M2662">
        <v>6</v>
      </c>
      <c r="N2662" t="s">
        <v>4192</v>
      </c>
      <c r="O2662">
        <v>89</v>
      </c>
      <c r="P2662" t="s">
        <v>10266</v>
      </c>
    </row>
    <row r="2663" spans="1:16" x14ac:dyDescent="0.3">
      <c r="A2663" t="s">
        <v>6052</v>
      </c>
      <c r="B2663">
        <v>2020</v>
      </c>
      <c r="C2663" t="s">
        <v>92</v>
      </c>
      <c r="D2663" t="s">
        <v>6053</v>
      </c>
      <c r="E2663" t="s">
        <v>6054</v>
      </c>
      <c r="F2663" t="s">
        <v>143</v>
      </c>
      <c r="G2663">
        <v>85500</v>
      </c>
      <c r="H2663" t="s">
        <v>4180</v>
      </c>
      <c r="I2663">
        <v>30300000</v>
      </c>
      <c r="J2663" t="s">
        <v>10214</v>
      </c>
      <c r="K2663">
        <v>28900000</v>
      </c>
      <c r="L2663">
        <v>31600000</v>
      </c>
      <c r="M2663">
        <v>5</v>
      </c>
      <c r="N2663" t="s">
        <v>5751</v>
      </c>
      <c r="O2663">
        <v>75.8</v>
      </c>
      <c r="P2663" t="s">
        <v>10267</v>
      </c>
    </row>
    <row r="2664" spans="1:16" x14ac:dyDescent="0.3">
      <c r="A2664" t="s">
        <v>263</v>
      </c>
      <c r="B2664">
        <v>2020</v>
      </c>
      <c r="C2664" t="s">
        <v>199</v>
      </c>
      <c r="D2664" t="s">
        <v>5654</v>
      </c>
      <c r="E2664" t="s">
        <v>5655</v>
      </c>
      <c r="F2664" t="s">
        <v>43</v>
      </c>
      <c r="G2664">
        <v>107990</v>
      </c>
      <c r="H2664" t="s">
        <v>4180</v>
      </c>
      <c r="I2664">
        <v>12500000</v>
      </c>
      <c r="J2664" t="s">
        <v>10214</v>
      </c>
      <c r="K2664">
        <v>11900000</v>
      </c>
      <c r="L2664">
        <v>13000000</v>
      </c>
      <c r="M2664" t="s">
        <v>4175</v>
      </c>
      <c r="N2664" t="s">
        <v>4187</v>
      </c>
      <c r="O2664">
        <v>61.6</v>
      </c>
      <c r="P2664" t="s">
        <v>10268</v>
      </c>
    </row>
    <row r="2665" spans="1:16" x14ac:dyDescent="0.3">
      <c r="A2665" t="s">
        <v>118</v>
      </c>
      <c r="B2665">
        <v>2020</v>
      </c>
      <c r="C2665" t="s">
        <v>24</v>
      </c>
      <c r="D2665" t="s">
        <v>4467</v>
      </c>
      <c r="E2665" t="s">
        <v>4468</v>
      </c>
      <c r="F2665" t="s">
        <v>43</v>
      </c>
      <c r="G2665">
        <v>80000</v>
      </c>
      <c r="H2665" t="s">
        <v>4180</v>
      </c>
      <c r="I2665">
        <v>42700000</v>
      </c>
      <c r="J2665" t="s">
        <v>10214</v>
      </c>
      <c r="K2665">
        <v>41200000</v>
      </c>
      <c r="L2665">
        <v>44200000</v>
      </c>
      <c r="M2665">
        <v>8</v>
      </c>
      <c r="N2665" t="s">
        <v>4574</v>
      </c>
      <c r="O2665">
        <v>79.2</v>
      </c>
      <c r="P2665" t="s">
        <v>10269</v>
      </c>
    </row>
    <row r="2666" spans="1:16" x14ac:dyDescent="0.3">
      <c r="A2666" t="s">
        <v>315</v>
      </c>
      <c r="B2666">
        <v>2023</v>
      </c>
      <c r="C2666" t="s">
        <v>62</v>
      </c>
      <c r="D2666" t="s">
        <v>4434</v>
      </c>
      <c r="E2666" t="s">
        <v>5666</v>
      </c>
      <c r="F2666" t="s">
        <v>43</v>
      </c>
      <c r="G2666">
        <v>66999</v>
      </c>
      <c r="H2666" t="s">
        <v>4180</v>
      </c>
      <c r="I2666">
        <v>21900000</v>
      </c>
      <c r="J2666" t="s">
        <v>10214</v>
      </c>
      <c r="K2666">
        <v>21100000</v>
      </c>
      <c r="L2666">
        <v>22700000</v>
      </c>
      <c r="M2666">
        <v>17</v>
      </c>
      <c r="N2666" t="s">
        <v>4257</v>
      </c>
      <c r="O2666">
        <v>66.2</v>
      </c>
      <c r="P2666" t="s">
        <v>10270</v>
      </c>
    </row>
    <row r="2667" spans="1:16" x14ac:dyDescent="0.3">
      <c r="A2667" t="s">
        <v>254</v>
      </c>
      <c r="B2667">
        <v>2018</v>
      </c>
      <c r="C2667" t="s">
        <v>62</v>
      </c>
      <c r="D2667">
        <v>3008</v>
      </c>
      <c r="E2667" t="s">
        <v>4375</v>
      </c>
      <c r="F2667" t="s">
        <v>143</v>
      </c>
      <c r="G2667">
        <v>122000</v>
      </c>
      <c r="H2667" t="s">
        <v>4180</v>
      </c>
      <c r="I2667">
        <v>10900000</v>
      </c>
      <c r="J2667" t="s">
        <v>10214</v>
      </c>
      <c r="K2667">
        <v>10400000</v>
      </c>
      <c r="L2667">
        <v>11500000</v>
      </c>
      <c r="M2667">
        <v>8</v>
      </c>
      <c r="N2667" t="s">
        <v>4260</v>
      </c>
      <c r="O2667">
        <v>61.3</v>
      </c>
      <c r="P2667" t="s">
        <v>10271</v>
      </c>
    </row>
    <row r="2668" spans="1:16" x14ac:dyDescent="0.3">
      <c r="A2668" t="s">
        <v>234</v>
      </c>
      <c r="B2668">
        <v>2023</v>
      </c>
      <c r="C2668" t="s">
        <v>137</v>
      </c>
      <c r="D2668" t="s">
        <v>4336</v>
      </c>
      <c r="E2668" t="s">
        <v>4337</v>
      </c>
      <c r="F2668" t="s">
        <v>143</v>
      </c>
      <c r="G2668">
        <v>45836</v>
      </c>
      <c r="H2668" t="s">
        <v>4180</v>
      </c>
      <c r="I2668">
        <v>17700000</v>
      </c>
      <c r="J2668" t="s">
        <v>10214</v>
      </c>
      <c r="K2668">
        <v>17100000</v>
      </c>
      <c r="L2668">
        <v>18300000</v>
      </c>
      <c r="M2668">
        <v>7</v>
      </c>
      <c r="N2668" t="s">
        <v>5645</v>
      </c>
      <c r="O2668">
        <v>73.8</v>
      </c>
      <c r="P2668" t="s">
        <v>10272</v>
      </c>
    </row>
    <row r="2669" spans="1:16" x14ac:dyDescent="0.3">
      <c r="A2669" t="s">
        <v>256</v>
      </c>
      <c r="B2669">
        <v>2025</v>
      </c>
      <c r="C2669" t="s">
        <v>62</v>
      </c>
      <c r="D2669" t="s">
        <v>4390</v>
      </c>
      <c r="E2669" t="s">
        <v>4682</v>
      </c>
      <c r="F2669" t="s">
        <v>4172</v>
      </c>
      <c r="G2669">
        <v>4687</v>
      </c>
      <c r="H2669" t="s">
        <v>4180</v>
      </c>
      <c r="I2669">
        <v>25000000</v>
      </c>
      <c r="J2669" t="s">
        <v>10214</v>
      </c>
      <c r="K2669">
        <v>24200000</v>
      </c>
      <c r="L2669">
        <v>25700000</v>
      </c>
      <c r="M2669">
        <v>9</v>
      </c>
      <c r="N2669" t="s">
        <v>4347</v>
      </c>
      <c r="O2669">
        <v>90.4</v>
      </c>
      <c r="P2669" t="s">
        <v>10273</v>
      </c>
    </row>
    <row r="2670" spans="1:16" x14ac:dyDescent="0.3">
      <c r="A2670" t="s">
        <v>302</v>
      </c>
      <c r="B2670">
        <v>2015</v>
      </c>
      <c r="C2670" t="s">
        <v>182</v>
      </c>
      <c r="D2670" t="s">
        <v>5694</v>
      </c>
      <c r="E2670" t="s">
        <v>5695</v>
      </c>
      <c r="F2670" t="s">
        <v>94</v>
      </c>
      <c r="G2670">
        <v>170000</v>
      </c>
      <c r="H2670" t="s">
        <v>4180</v>
      </c>
      <c r="I2670">
        <v>6410000</v>
      </c>
      <c r="J2670" t="s">
        <v>10214</v>
      </c>
      <c r="K2670">
        <v>6160000</v>
      </c>
      <c r="L2670">
        <v>6660000</v>
      </c>
      <c r="M2670">
        <v>3</v>
      </c>
      <c r="N2670" t="s">
        <v>4425</v>
      </c>
      <c r="O2670">
        <v>40.1</v>
      </c>
      <c r="P2670" t="s">
        <v>10274</v>
      </c>
    </row>
    <row r="2671" spans="1:16" x14ac:dyDescent="0.3">
      <c r="A2671" t="s">
        <v>141</v>
      </c>
      <c r="B2671">
        <v>2023</v>
      </c>
      <c r="C2671" t="s">
        <v>41</v>
      </c>
      <c r="D2671" t="s">
        <v>4452</v>
      </c>
      <c r="E2671" t="s">
        <v>4453</v>
      </c>
      <c r="F2671" t="s">
        <v>143</v>
      </c>
      <c r="G2671">
        <v>40639</v>
      </c>
      <c r="H2671" t="s">
        <v>4180</v>
      </c>
      <c r="I2671">
        <v>15100000</v>
      </c>
      <c r="J2671" t="s">
        <v>10214</v>
      </c>
      <c r="K2671">
        <v>14600000</v>
      </c>
      <c r="L2671">
        <v>15600000</v>
      </c>
      <c r="M2671">
        <v>2</v>
      </c>
      <c r="N2671" t="s">
        <v>4508</v>
      </c>
      <c r="O2671">
        <v>66.400000000000006</v>
      </c>
      <c r="P2671" t="s">
        <v>10275</v>
      </c>
    </row>
    <row r="2672" spans="1:16" x14ac:dyDescent="0.3">
      <c r="A2672" t="s">
        <v>214</v>
      </c>
      <c r="B2672">
        <v>2024</v>
      </c>
      <c r="C2672" t="s">
        <v>24</v>
      </c>
      <c r="D2672" t="s">
        <v>4405</v>
      </c>
      <c r="E2672" t="s">
        <v>4406</v>
      </c>
      <c r="F2672" t="s">
        <v>143</v>
      </c>
      <c r="G2672">
        <v>69690</v>
      </c>
      <c r="H2672" t="s">
        <v>4180</v>
      </c>
      <c r="I2672">
        <v>34200000</v>
      </c>
      <c r="J2672" t="s">
        <v>10214</v>
      </c>
      <c r="K2672">
        <v>33000000</v>
      </c>
      <c r="L2672">
        <v>35500000</v>
      </c>
      <c r="M2672">
        <v>27</v>
      </c>
      <c r="N2672" t="s">
        <v>4978</v>
      </c>
      <c r="O2672">
        <v>69.099999999999994</v>
      </c>
      <c r="P2672" t="s">
        <v>10276</v>
      </c>
    </row>
    <row r="2673" spans="1:16" x14ac:dyDescent="0.3">
      <c r="A2673" t="s">
        <v>241</v>
      </c>
      <c r="B2673">
        <v>2025</v>
      </c>
      <c r="C2673" t="s">
        <v>24</v>
      </c>
      <c r="D2673" t="s">
        <v>4405</v>
      </c>
      <c r="E2673" t="s">
        <v>5643</v>
      </c>
      <c r="F2673" t="s">
        <v>4172</v>
      </c>
      <c r="G2673">
        <v>34500</v>
      </c>
      <c r="H2673" t="s">
        <v>4180</v>
      </c>
      <c r="I2673">
        <v>26400000</v>
      </c>
      <c r="J2673" t="s">
        <v>10214</v>
      </c>
      <c r="K2673">
        <v>25500000</v>
      </c>
      <c r="L2673">
        <v>27400000</v>
      </c>
      <c r="M2673">
        <v>4</v>
      </c>
      <c r="N2673" t="s">
        <v>4272</v>
      </c>
      <c r="O2673">
        <v>76</v>
      </c>
      <c r="P2673" t="s">
        <v>10277</v>
      </c>
    </row>
    <row r="2674" spans="1:16" x14ac:dyDescent="0.3">
      <c r="A2674" t="s">
        <v>4107</v>
      </c>
      <c r="B2674">
        <v>2025</v>
      </c>
      <c r="C2674" t="s">
        <v>4184</v>
      </c>
      <c r="D2674" t="s">
        <v>5940</v>
      </c>
      <c r="E2674" t="s">
        <v>10130</v>
      </c>
      <c r="F2674" t="s">
        <v>4172</v>
      </c>
      <c r="G2674">
        <v>10800</v>
      </c>
      <c r="H2674" t="s">
        <v>4180</v>
      </c>
      <c r="I2674">
        <v>15700000</v>
      </c>
      <c r="J2674" t="s">
        <v>10214</v>
      </c>
      <c r="K2674">
        <v>14900000</v>
      </c>
      <c r="L2674">
        <v>16500000</v>
      </c>
      <c r="M2674">
        <v>9</v>
      </c>
      <c r="N2674" t="s">
        <v>4252</v>
      </c>
      <c r="O2674">
        <v>85.4</v>
      </c>
      <c r="P2674" t="s">
        <v>10278</v>
      </c>
    </row>
    <row r="2675" spans="1:16" x14ac:dyDescent="0.3">
      <c r="A2675" t="s">
        <v>5347</v>
      </c>
      <c r="B2675">
        <v>2025</v>
      </c>
      <c r="C2675" t="s">
        <v>24</v>
      </c>
      <c r="D2675" t="s">
        <v>4405</v>
      </c>
      <c r="E2675" t="s">
        <v>5060</v>
      </c>
      <c r="F2675" t="s">
        <v>4172</v>
      </c>
      <c r="G2675">
        <v>28620</v>
      </c>
      <c r="H2675" t="s">
        <v>4180</v>
      </c>
      <c r="I2675">
        <v>30500000</v>
      </c>
      <c r="J2675" t="s">
        <v>10214</v>
      </c>
      <c r="K2675">
        <v>29300000</v>
      </c>
      <c r="L2675">
        <v>31700000</v>
      </c>
      <c r="M2675">
        <v>15</v>
      </c>
      <c r="N2675" t="s">
        <v>4226</v>
      </c>
      <c r="O2675">
        <v>74.7</v>
      </c>
      <c r="P2675" t="s">
        <v>10279</v>
      </c>
    </row>
    <row r="2676" spans="1:16" x14ac:dyDescent="0.3">
      <c r="A2676" t="s">
        <v>7192</v>
      </c>
      <c r="B2676">
        <v>2025</v>
      </c>
      <c r="C2676" t="s">
        <v>62</v>
      </c>
      <c r="D2676" t="s">
        <v>4390</v>
      </c>
      <c r="E2676" t="s">
        <v>4682</v>
      </c>
      <c r="F2676" t="s">
        <v>4172</v>
      </c>
      <c r="G2676">
        <v>23967</v>
      </c>
      <c r="H2676" t="s">
        <v>4180</v>
      </c>
      <c r="I2676">
        <v>24000000</v>
      </c>
      <c r="J2676" t="s">
        <v>10214</v>
      </c>
      <c r="K2676">
        <v>23300000</v>
      </c>
      <c r="L2676">
        <v>24800000</v>
      </c>
      <c r="M2676">
        <v>9</v>
      </c>
      <c r="N2676" t="s">
        <v>4347</v>
      </c>
      <c r="O2676">
        <v>86.8</v>
      </c>
      <c r="P2676" t="s">
        <v>10280</v>
      </c>
    </row>
    <row r="2677" spans="1:16" x14ac:dyDescent="0.3">
      <c r="A2677" t="s">
        <v>5319</v>
      </c>
      <c r="B2677">
        <v>2025</v>
      </c>
      <c r="C2677" t="s">
        <v>62</v>
      </c>
      <c r="D2677" t="s">
        <v>4390</v>
      </c>
      <c r="E2677" t="s">
        <v>4682</v>
      </c>
      <c r="F2677" t="s">
        <v>4172</v>
      </c>
      <c r="G2677" t="s">
        <v>4172</v>
      </c>
      <c r="H2677" t="s">
        <v>4180</v>
      </c>
      <c r="I2677">
        <v>24500000</v>
      </c>
      <c r="J2677" t="s">
        <v>10214</v>
      </c>
      <c r="K2677">
        <v>23700000</v>
      </c>
      <c r="L2677">
        <v>25300000</v>
      </c>
      <c r="M2677">
        <v>9</v>
      </c>
      <c r="N2677" t="s">
        <v>4347</v>
      </c>
      <c r="O2677">
        <v>88.6</v>
      </c>
      <c r="P2677" t="s">
        <v>10281</v>
      </c>
    </row>
    <row r="2678" spans="1:16" x14ac:dyDescent="0.3">
      <c r="A2678" t="s">
        <v>441</v>
      </c>
      <c r="B2678">
        <v>2024</v>
      </c>
      <c r="C2678" t="s">
        <v>24</v>
      </c>
      <c r="D2678" t="s">
        <v>4405</v>
      </c>
      <c r="E2678" t="s">
        <v>5791</v>
      </c>
      <c r="F2678" t="s">
        <v>60</v>
      </c>
      <c r="G2678">
        <v>20000</v>
      </c>
      <c r="H2678" t="s">
        <v>4180</v>
      </c>
      <c r="I2678">
        <v>31900000</v>
      </c>
      <c r="J2678" t="s">
        <v>10214</v>
      </c>
      <c r="K2678">
        <v>30500000</v>
      </c>
      <c r="L2678">
        <v>33300000</v>
      </c>
      <c r="M2678">
        <v>15</v>
      </c>
      <c r="N2678" t="s">
        <v>4204</v>
      </c>
      <c r="O2678">
        <v>73.400000000000006</v>
      </c>
      <c r="P2678" t="s">
        <v>10282</v>
      </c>
    </row>
    <row r="2679" spans="1:16" x14ac:dyDescent="0.3">
      <c r="A2679" t="s">
        <v>5370</v>
      </c>
      <c r="B2679">
        <v>2025</v>
      </c>
      <c r="C2679" t="s">
        <v>24</v>
      </c>
      <c r="D2679" t="s">
        <v>4405</v>
      </c>
      <c r="E2679" t="s">
        <v>5791</v>
      </c>
      <c r="F2679" t="s">
        <v>4172</v>
      </c>
      <c r="G2679">
        <v>66000</v>
      </c>
      <c r="H2679" t="s">
        <v>4180</v>
      </c>
      <c r="I2679">
        <v>32600000</v>
      </c>
      <c r="J2679" t="s">
        <v>10214</v>
      </c>
      <c r="K2679">
        <v>31400000</v>
      </c>
      <c r="L2679">
        <v>33900000</v>
      </c>
      <c r="M2679">
        <v>15</v>
      </c>
      <c r="N2679" t="s">
        <v>4223</v>
      </c>
      <c r="O2679">
        <v>72.900000000000006</v>
      </c>
      <c r="P2679" t="s">
        <v>10283</v>
      </c>
    </row>
    <row r="2680" spans="1:16" x14ac:dyDescent="0.3">
      <c r="A2680" t="s">
        <v>367</v>
      </c>
      <c r="B2680">
        <v>2024</v>
      </c>
      <c r="C2680" t="s">
        <v>62</v>
      </c>
      <c r="D2680" t="s">
        <v>4232</v>
      </c>
      <c r="E2680" t="s">
        <v>8518</v>
      </c>
      <c r="F2680" t="s">
        <v>43</v>
      </c>
      <c r="G2680">
        <v>2700</v>
      </c>
      <c r="H2680" t="s">
        <v>4180</v>
      </c>
      <c r="I2680">
        <v>13800000</v>
      </c>
      <c r="J2680" t="s">
        <v>10214</v>
      </c>
      <c r="K2680">
        <v>13200000</v>
      </c>
      <c r="L2680">
        <v>14400000</v>
      </c>
      <c r="M2680">
        <v>8</v>
      </c>
      <c r="N2680" t="s">
        <v>4275</v>
      </c>
      <c r="O2680">
        <v>75.900000000000006</v>
      </c>
      <c r="P2680" t="s">
        <v>10284</v>
      </c>
    </row>
    <row r="2681" spans="1:16" x14ac:dyDescent="0.3">
      <c r="A2681" t="s">
        <v>5343</v>
      </c>
      <c r="B2681">
        <v>2025</v>
      </c>
      <c r="C2681" t="s">
        <v>24</v>
      </c>
      <c r="D2681" t="s">
        <v>4405</v>
      </c>
      <c r="E2681" t="s">
        <v>4406</v>
      </c>
      <c r="F2681" t="s">
        <v>43</v>
      </c>
      <c r="G2681" t="s">
        <v>4172</v>
      </c>
      <c r="H2681" t="s">
        <v>4180</v>
      </c>
      <c r="I2681">
        <v>40700000</v>
      </c>
      <c r="J2681" t="s">
        <v>10214</v>
      </c>
      <c r="K2681">
        <v>39200000</v>
      </c>
      <c r="L2681">
        <v>42100000</v>
      </c>
      <c r="M2681">
        <v>18</v>
      </c>
      <c r="N2681" t="s">
        <v>5827</v>
      </c>
      <c r="O2681">
        <v>80.099999999999994</v>
      </c>
      <c r="P2681" t="s">
        <v>10285</v>
      </c>
    </row>
    <row r="2682" spans="1:16" x14ac:dyDescent="0.3">
      <c r="A2682" t="s">
        <v>4121</v>
      </c>
      <c r="B2682">
        <v>2024</v>
      </c>
      <c r="C2682" t="s">
        <v>131</v>
      </c>
      <c r="D2682" t="s">
        <v>4994</v>
      </c>
      <c r="E2682" t="s">
        <v>8815</v>
      </c>
      <c r="F2682" t="s">
        <v>161</v>
      </c>
      <c r="G2682">
        <v>21500</v>
      </c>
      <c r="H2682" t="s">
        <v>4180</v>
      </c>
      <c r="I2682">
        <v>22500000</v>
      </c>
      <c r="J2682" t="s">
        <v>10214</v>
      </c>
      <c r="K2682">
        <v>21700000</v>
      </c>
      <c r="L2682">
        <v>23200000</v>
      </c>
      <c r="M2682">
        <v>4</v>
      </c>
      <c r="N2682" t="s">
        <v>4388</v>
      </c>
      <c r="O2682">
        <v>86.2</v>
      </c>
      <c r="P2682" t="s">
        <v>10286</v>
      </c>
    </row>
    <row r="2683" spans="1:16" x14ac:dyDescent="0.3">
      <c r="A2683" t="s">
        <v>467</v>
      </c>
      <c r="B2683">
        <v>2024</v>
      </c>
      <c r="C2683" t="s">
        <v>24</v>
      </c>
      <c r="D2683" t="s">
        <v>4405</v>
      </c>
      <c r="E2683" t="s">
        <v>5643</v>
      </c>
      <c r="F2683" t="s">
        <v>143</v>
      </c>
      <c r="G2683">
        <v>28000</v>
      </c>
      <c r="H2683" t="s">
        <v>4180</v>
      </c>
      <c r="I2683">
        <v>25200000</v>
      </c>
      <c r="J2683" t="s">
        <v>10214</v>
      </c>
      <c r="K2683">
        <v>24300000</v>
      </c>
      <c r="L2683">
        <v>26100000</v>
      </c>
      <c r="M2683">
        <v>10</v>
      </c>
      <c r="N2683" t="s">
        <v>4181</v>
      </c>
      <c r="O2683">
        <v>74.2</v>
      </c>
      <c r="P2683" t="s">
        <v>10287</v>
      </c>
    </row>
    <row r="2684" spans="1:16" x14ac:dyDescent="0.3">
      <c r="A2684" t="s">
        <v>8613</v>
      </c>
      <c r="B2684">
        <v>2019</v>
      </c>
      <c r="C2684" t="s">
        <v>131</v>
      </c>
      <c r="D2684" t="s">
        <v>5682</v>
      </c>
      <c r="E2684" t="s">
        <v>5765</v>
      </c>
      <c r="F2684" t="s">
        <v>43</v>
      </c>
      <c r="G2684">
        <v>63000</v>
      </c>
      <c r="H2684" t="s">
        <v>4180</v>
      </c>
      <c r="I2684">
        <v>15500000</v>
      </c>
      <c r="J2684" t="s">
        <v>10214</v>
      </c>
      <c r="K2684">
        <v>15000000</v>
      </c>
      <c r="L2684">
        <v>16100000</v>
      </c>
      <c r="M2684">
        <v>3</v>
      </c>
      <c r="N2684" t="s">
        <v>4219</v>
      </c>
      <c r="O2684">
        <v>86.6</v>
      </c>
      <c r="P2684" t="s">
        <v>10288</v>
      </c>
    </row>
    <row r="2685" spans="1:16" x14ac:dyDescent="0.3">
      <c r="A2685" t="s">
        <v>348</v>
      </c>
      <c r="B2685">
        <v>2025</v>
      </c>
      <c r="C2685" t="s">
        <v>62</v>
      </c>
      <c r="D2685">
        <v>308</v>
      </c>
      <c r="E2685" t="s">
        <v>4283</v>
      </c>
      <c r="F2685" t="s">
        <v>173</v>
      </c>
      <c r="G2685">
        <v>4385</v>
      </c>
      <c r="H2685" t="s">
        <v>4180</v>
      </c>
      <c r="I2685">
        <v>16400000</v>
      </c>
      <c r="J2685" t="s">
        <v>10214</v>
      </c>
      <c r="K2685">
        <v>15600000</v>
      </c>
      <c r="L2685">
        <v>17200000</v>
      </c>
      <c r="M2685">
        <v>2</v>
      </c>
      <c r="N2685" t="s">
        <v>4192</v>
      </c>
      <c r="O2685">
        <v>78.599999999999994</v>
      </c>
      <c r="P2685" t="s">
        <v>10289</v>
      </c>
    </row>
    <row r="2686" spans="1:16" x14ac:dyDescent="0.3">
      <c r="A2686" t="s">
        <v>7183</v>
      </c>
      <c r="B2686">
        <v>2026</v>
      </c>
      <c r="C2686" t="s">
        <v>4184</v>
      </c>
      <c r="D2686" t="s">
        <v>4932</v>
      </c>
      <c r="E2686" t="s">
        <v>7184</v>
      </c>
      <c r="F2686" t="s">
        <v>4172</v>
      </c>
      <c r="G2686">
        <v>3756</v>
      </c>
      <c r="H2686" t="s">
        <v>4180</v>
      </c>
      <c r="I2686">
        <v>18500000</v>
      </c>
      <c r="J2686" t="s">
        <v>10214</v>
      </c>
      <c r="K2686">
        <v>17800000</v>
      </c>
      <c r="L2686">
        <v>19100000</v>
      </c>
      <c r="M2686" t="s">
        <v>4175</v>
      </c>
      <c r="N2686" t="s">
        <v>4649</v>
      </c>
      <c r="O2686">
        <v>88.1</v>
      </c>
      <c r="P2686" t="s">
        <v>10290</v>
      </c>
    </row>
    <row r="2687" spans="1:16" x14ac:dyDescent="0.3">
      <c r="A2687" t="s">
        <v>8514</v>
      </c>
      <c r="B2687">
        <v>2025</v>
      </c>
      <c r="C2687" t="s">
        <v>230</v>
      </c>
      <c r="D2687" t="s">
        <v>8515</v>
      </c>
      <c r="E2687" t="s">
        <v>8516</v>
      </c>
      <c r="F2687" t="s">
        <v>4172</v>
      </c>
      <c r="G2687">
        <v>40200</v>
      </c>
      <c r="H2687" t="s">
        <v>4180</v>
      </c>
      <c r="I2687">
        <v>15600000</v>
      </c>
      <c r="J2687" t="s">
        <v>10214</v>
      </c>
      <c r="K2687">
        <v>15100000</v>
      </c>
      <c r="L2687">
        <v>16200000</v>
      </c>
      <c r="M2687">
        <v>10</v>
      </c>
      <c r="N2687" t="s">
        <v>4342</v>
      </c>
      <c r="O2687">
        <v>82</v>
      </c>
      <c r="P2687" t="s">
        <v>10291</v>
      </c>
    </row>
    <row r="2688" spans="1:16" x14ac:dyDescent="0.3">
      <c r="A2688" t="s">
        <v>371</v>
      </c>
      <c r="B2688">
        <v>2024</v>
      </c>
      <c r="C2688" t="s">
        <v>137</v>
      </c>
      <c r="D2688" t="s">
        <v>4336</v>
      </c>
      <c r="E2688" t="s">
        <v>4826</v>
      </c>
      <c r="F2688" t="s">
        <v>43</v>
      </c>
      <c r="G2688">
        <v>11900</v>
      </c>
      <c r="H2688" t="s">
        <v>4180</v>
      </c>
      <c r="I2688">
        <v>19800000</v>
      </c>
      <c r="J2688" t="s">
        <v>10214</v>
      </c>
      <c r="K2688">
        <v>19000000</v>
      </c>
      <c r="L2688">
        <v>20600000</v>
      </c>
      <c r="M2688">
        <v>11</v>
      </c>
      <c r="N2688" t="s">
        <v>4192</v>
      </c>
      <c r="O2688">
        <v>75.5</v>
      </c>
      <c r="P2688" t="s">
        <v>10292</v>
      </c>
    </row>
    <row r="2689" spans="1:16" x14ac:dyDescent="0.3">
      <c r="A2689" t="s">
        <v>8522</v>
      </c>
      <c r="B2689">
        <v>2024</v>
      </c>
      <c r="C2689" t="s">
        <v>62</v>
      </c>
      <c r="D2689" t="s">
        <v>4250</v>
      </c>
      <c r="E2689" t="s">
        <v>4358</v>
      </c>
      <c r="F2689" t="s">
        <v>94</v>
      </c>
      <c r="G2689">
        <v>50982</v>
      </c>
      <c r="H2689" t="s">
        <v>4180</v>
      </c>
      <c r="I2689">
        <v>19200000</v>
      </c>
      <c r="J2689" t="s">
        <v>10214</v>
      </c>
      <c r="K2689">
        <v>18600000</v>
      </c>
      <c r="L2689">
        <v>19900000</v>
      </c>
      <c r="M2689">
        <v>24</v>
      </c>
      <c r="N2689" t="s">
        <v>4272</v>
      </c>
      <c r="O2689">
        <v>70.2</v>
      </c>
      <c r="P2689" t="s">
        <v>10293</v>
      </c>
    </row>
    <row r="2690" spans="1:16" x14ac:dyDescent="0.3">
      <c r="A2690" t="s">
        <v>7196</v>
      </c>
      <c r="B2690">
        <v>2026</v>
      </c>
      <c r="C2690" t="s">
        <v>4184</v>
      </c>
      <c r="D2690" t="s">
        <v>4941</v>
      </c>
      <c r="E2690" t="s">
        <v>7197</v>
      </c>
      <c r="F2690" t="s">
        <v>4172</v>
      </c>
      <c r="G2690">
        <v>3478</v>
      </c>
      <c r="H2690" t="s">
        <v>4180</v>
      </c>
      <c r="I2690">
        <v>36100000</v>
      </c>
      <c r="J2690" t="s">
        <v>10214</v>
      </c>
      <c r="K2690">
        <v>34300000</v>
      </c>
      <c r="L2690">
        <v>37900000</v>
      </c>
      <c r="M2690">
        <v>3</v>
      </c>
      <c r="N2690" t="s">
        <v>4290</v>
      </c>
      <c r="O2690">
        <v>90.3</v>
      </c>
      <c r="P2690" t="s">
        <v>10294</v>
      </c>
    </row>
    <row r="2691" spans="1:16" x14ac:dyDescent="0.3">
      <c r="A2691" t="s">
        <v>887</v>
      </c>
      <c r="B2691">
        <v>2025</v>
      </c>
      <c r="C2691" t="s">
        <v>24</v>
      </c>
      <c r="D2691" t="s">
        <v>4369</v>
      </c>
      <c r="E2691" t="s">
        <v>5718</v>
      </c>
      <c r="F2691" t="s">
        <v>5337</v>
      </c>
      <c r="G2691">
        <v>1000</v>
      </c>
      <c r="H2691" t="s">
        <v>4180</v>
      </c>
      <c r="I2691">
        <v>48300000</v>
      </c>
      <c r="J2691" t="s">
        <v>10214</v>
      </c>
      <c r="K2691">
        <v>46600000</v>
      </c>
      <c r="L2691">
        <v>50000000</v>
      </c>
      <c r="M2691">
        <v>2</v>
      </c>
      <c r="N2691" t="s">
        <v>4734</v>
      </c>
      <c r="O2691">
        <v>78.7</v>
      </c>
      <c r="P2691" t="s">
        <v>10295</v>
      </c>
    </row>
    <row r="2692" spans="1:16" x14ac:dyDescent="0.3">
      <c r="A2692" t="s">
        <v>369</v>
      </c>
      <c r="B2692">
        <v>2025</v>
      </c>
      <c r="C2692" t="s">
        <v>62</v>
      </c>
      <c r="D2692">
        <v>3008</v>
      </c>
      <c r="E2692" t="s">
        <v>4259</v>
      </c>
      <c r="F2692" t="s">
        <v>43</v>
      </c>
      <c r="G2692">
        <v>3150</v>
      </c>
      <c r="H2692" t="s">
        <v>4180</v>
      </c>
      <c r="I2692">
        <v>17300000</v>
      </c>
      <c r="J2692" t="s">
        <v>10214</v>
      </c>
      <c r="K2692">
        <v>16700000</v>
      </c>
      <c r="L2692">
        <v>18000000</v>
      </c>
      <c r="M2692">
        <v>9</v>
      </c>
      <c r="N2692" t="s">
        <v>4290</v>
      </c>
      <c r="O2692">
        <v>81.599999999999994</v>
      </c>
      <c r="P2692" t="s">
        <v>10296</v>
      </c>
    </row>
    <row r="2693" spans="1:16" x14ac:dyDescent="0.3">
      <c r="A2693" t="s">
        <v>8520</v>
      </c>
      <c r="B2693">
        <v>2025</v>
      </c>
      <c r="C2693" t="s">
        <v>62</v>
      </c>
      <c r="D2693" t="s">
        <v>4390</v>
      </c>
      <c r="E2693" t="s">
        <v>4682</v>
      </c>
      <c r="F2693" t="s">
        <v>4172</v>
      </c>
      <c r="G2693">
        <v>8160</v>
      </c>
      <c r="H2693" t="s">
        <v>4180</v>
      </c>
      <c r="I2693">
        <v>24900000</v>
      </c>
      <c r="J2693" t="s">
        <v>10214</v>
      </c>
      <c r="K2693">
        <v>24100000</v>
      </c>
      <c r="L2693">
        <v>25700000</v>
      </c>
      <c r="M2693">
        <v>9</v>
      </c>
      <c r="N2693" t="s">
        <v>4347</v>
      </c>
      <c r="O2693">
        <v>90</v>
      </c>
      <c r="P2693" t="s">
        <v>10297</v>
      </c>
    </row>
    <row r="2694" spans="1:16" x14ac:dyDescent="0.3">
      <c r="A2694" t="s">
        <v>5234</v>
      </c>
      <c r="B2694">
        <v>2024</v>
      </c>
      <c r="C2694" t="s">
        <v>62</v>
      </c>
      <c r="D2694">
        <v>2008</v>
      </c>
      <c r="E2694" t="s">
        <v>4329</v>
      </c>
      <c r="F2694" t="s">
        <v>143</v>
      </c>
      <c r="G2694">
        <v>21752</v>
      </c>
      <c r="H2694" t="s">
        <v>4180</v>
      </c>
      <c r="I2694">
        <v>15300000</v>
      </c>
      <c r="J2694" t="s">
        <v>10214</v>
      </c>
      <c r="K2694">
        <v>14800000</v>
      </c>
      <c r="L2694">
        <v>15900000</v>
      </c>
      <c r="M2694">
        <v>32</v>
      </c>
      <c r="N2694" t="s">
        <v>4219</v>
      </c>
      <c r="O2694">
        <v>68.099999999999994</v>
      </c>
      <c r="P2694" t="s">
        <v>10298</v>
      </c>
    </row>
    <row r="2695" spans="1:16" x14ac:dyDescent="0.3">
      <c r="A2695" t="s">
        <v>382</v>
      </c>
      <c r="B2695">
        <v>2024</v>
      </c>
      <c r="C2695" t="s">
        <v>62</v>
      </c>
      <c r="D2695" t="s">
        <v>4250</v>
      </c>
      <c r="E2695" t="s">
        <v>4251</v>
      </c>
      <c r="F2695" t="s">
        <v>94</v>
      </c>
      <c r="G2695">
        <v>21000</v>
      </c>
      <c r="H2695" t="s">
        <v>4180</v>
      </c>
      <c r="I2695">
        <v>18900000</v>
      </c>
      <c r="J2695" t="s">
        <v>10214</v>
      </c>
      <c r="K2695">
        <v>17600000</v>
      </c>
      <c r="L2695">
        <v>20300000</v>
      </c>
      <c r="M2695">
        <v>24</v>
      </c>
      <c r="N2695" t="s">
        <v>4257</v>
      </c>
      <c r="O2695">
        <v>72.900000000000006</v>
      </c>
      <c r="P2695" t="s">
        <v>10299</v>
      </c>
    </row>
    <row r="2696" spans="1:16" x14ac:dyDescent="0.3">
      <c r="A2696" t="s">
        <v>8564</v>
      </c>
      <c r="B2696">
        <v>2025</v>
      </c>
      <c r="C2696" t="s">
        <v>62</v>
      </c>
      <c r="D2696" t="s">
        <v>4232</v>
      </c>
      <c r="E2696" t="s">
        <v>6869</v>
      </c>
      <c r="F2696" t="s">
        <v>4172</v>
      </c>
      <c r="G2696" t="s">
        <v>4172</v>
      </c>
      <c r="H2696" t="s">
        <v>4180</v>
      </c>
      <c r="I2696">
        <v>11400000</v>
      </c>
      <c r="J2696" t="s">
        <v>10214</v>
      </c>
      <c r="K2696">
        <v>11000000</v>
      </c>
      <c r="L2696">
        <v>11800000</v>
      </c>
      <c r="M2696">
        <v>7</v>
      </c>
      <c r="N2696" t="s">
        <v>4219</v>
      </c>
      <c r="O2696">
        <v>85.1</v>
      </c>
      <c r="P2696" t="s">
        <v>10300</v>
      </c>
    </row>
    <row r="2697" spans="1:16" x14ac:dyDescent="0.3">
      <c r="A2697" t="s">
        <v>8564</v>
      </c>
      <c r="B2697">
        <v>2025</v>
      </c>
      <c r="C2697" t="s">
        <v>62</v>
      </c>
      <c r="D2697" t="s">
        <v>4232</v>
      </c>
      <c r="E2697" t="s">
        <v>6869</v>
      </c>
      <c r="F2697" t="s">
        <v>4172</v>
      </c>
      <c r="G2697" t="s">
        <v>4172</v>
      </c>
      <c r="H2697" t="s">
        <v>4180</v>
      </c>
      <c r="I2697">
        <v>11400000</v>
      </c>
      <c r="J2697" t="s">
        <v>10214</v>
      </c>
      <c r="K2697">
        <v>11000000</v>
      </c>
      <c r="L2697">
        <v>11800000</v>
      </c>
      <c r="M2697">
        <v>7</v>
      </c>
      <c r="N2697" t="s">
        <v>4219</v>
      </c>
      <c r="O2697">
        <v>85.1</v>
      </c>
      <c r="P2697" t="s">
        <v>10301</v>
      </c>
    </row>
    <row r="2698" spans="1:16" x14ac:dyDescent="0.3">
      <c r="A2698" t="s">
        <v>359</v>
      </c>
      <c r="B2698">
        <v>2024</v>
      </c>
      <c r="C2698" t="s">
        <v>62</v>
      </c>
      <c r="D2698" t="s">
        <v>4198</v>
      </c>
      <c r="E2698" t="s">
        <v>4199</v>
      </c>
      <c r="F2698" t="s">
        <v>43</v>
      </c>
      <c r="G2698">
        <v>22197</v>
      </c>
      <c r="H2698" t="s">
        <v>4180</v>
      </c>
      <c r="I2698">
        <v>15200000</v>
      </c>
      <c r="J2698" t="s">
        <v>10214</v>
      </c>
      <c r="K2698">
        <v>14600000</v>
      </c>
      <c r="L2698">
        <v>15700000</v>
      </c>
      <c r="M2698">
        <v>32</v>
      </c>
      <c r="N2698" t="s">
        <v>4219</v>
      </c>
      <c r="O2698">
        <v>66.2</v>
      </c>
      <c r="P2698" t="s">
        <v>10302</v>
      </c>
    </row>
    <row r="2699" spans="1:16" x14ac:dyDescent="0.3">
      <c r="A2699" t="s">
        <v>553</v>
      </c>
      <c r="B2699">
        <v>2025</v>
      </c>
      <c r="C2699" t="s">
        <v>24</v>
      </c>
      <c r="D2699" t="s">
        <v>5848</v>
      </c>
      <c r="E2699" t="s">
        <v>8800</v>
      </c>
      <c r="F2699" t="s">
        <v>4172</v>
      </c>
      <c r="G2699">
        <v>13051</v>
      </c>
      <c r="H2699" t="s">
        <v>4180</v>
      </c>
      <c r="I2699">
        <v>38600000</v>
      </c>
      <c r="J2699" t="s">
        <v>10214</v>
      </c>
      <c r="K2699">
        <v>37300000</v>
      </c>
      <c r="L2699">
        <v>40000000</v>
      </c>
      <c r="M2699">
        <v>5</v>
      </c>
      <c r="N2699" t="s">
        <v>4181</v>
      </c>
      <c r="O2699">
        <v>83.6</v>
      </c>
      <c r="P2699" t="s">
        <v>10303</v>
      </c>
    </row>
    <row r="2700" spans="1:16" x14ac:dyDescent="0.3">
      <c r="A2700" t="s">
        <v>4128</v>
      </c>
      <c r="B2700">
        <v>2025</v>
      </c>
      <c r="C2700" t="s">
        <v>62</v>
      </c>
      <c r="D2700" t="s">
        <v>4250</v>
      </c>
      <c r="E2700" t="s">
        <v>4358</v>
      </c>
      <c r="F2700" t="s">
        <v>143</v>
      </c>
      <c r="G2700">
        <v>16021</v>
      </c>
      <c r="H2700" t="s">
        <v>4180</v>
      </c>
      <c r="I2700">
        <v>21300000</v>
      </c>
      <c r="J2700" t="s">
        <v>10214</v>
      </c>
      <c r="K2700">
        <v>20600000</v>
      </c>
      <c r="L2700">
        <v>22100000</v>
      </c>
      <c r="M2700">
        <v>13</v>
      </c>
      <c r="N2700" t="s">
        <v>5967</v>
      </c>
      <c r="O2700">
        <v>76.2</v>
      </c>
      <c r="P2700" t="s">
        <v>10304</v>
      </c>
    </row>
    <row r="2701" spans="1:16" x14ac:dyDescent="0.3">
      <c r="A2701" t="s">
        <v>380</v>
      </c>
      <c r="B2701">
        <v>2024</v>
      </c>
      <c r="C2701" t="s">
        <v>62</v>
      </c>
      <c r="D2701" t="s">
        <v>4331</v>
      </c>
      <c r="E2701" t="s">
        <v>4332</v>
      </c>
      <c r="F2701" t="s">
        <v>43</v>
      </c>
      <c r="G2701">
        <v>2139</v>
      </c>
      <c r="H2701" t="s">
        <v>4180</v>
      </c>
      <c r="I2701">
        <v>20700000</v>
      </c>
      <c r="J2701" t="s">
        <v>10214</v>
      </c>
      <c r="K2701">
        <v>20000000</v>
      </c>
      <c r="L2701">
        <v>21400000</v>
      </c>
      <c r="M2701">
        <v>9</v>
      </c>
      <c r="N2701" t="s">
        <v>4248</v>
      </c>
      <c r="O2701">
        <v>56.9</v>
      </c>
      <c r="P2701" t="s">
        <v>10305</v>
      </c>
    </row>
    <row r="2702" spans="1:16" x14ac:dyDescent="0.3">
      <c r="A2702" t="s">
        <v>360</v>
      </c>
      <c r="B2702">
        <v>2025</v>
      </c>
      <c r="C2702" t="s">
        <v>62</v>
      </c>
      <c r="D2702">
        <v>3008</v>
      </c>
      <c r="E2702" t="s">
        <v>4341</v>
      </c>
      <c r="F2702" t="s">
        <v>43</v>
      </c>
      <c r="G2702">
        <v>7735</v>
      </c>
      <c r="H2702" t="s">
        <v>4180</v>
      </c>
      <c r="I2702">
        <v>28300000</v>
      </c>
      <c r="J2702" t="s">
        <v>10214</v>
      </c>
      <c r="K2702">
        <v>27300000</v>
      </c>
      <c r="L2702">
        <v>29200000</v>
      </c>
      <c r="M2702">
        <v>14</v>
      </c>
      <c r="N2702" t="s">
        <v>4252</v>
      </c>
      <c r="O2702">
        <v>72</v>
      </c>
      <c r="P2702" t="s">
        <v>10306</v>
      </c>
    </row>
    <row r="2703" spans="1:16" x14ac:dyDescent="0.3">
      <c r="A2703" t="s">
        <v>377</v>
      </c>
      <c r="B2703">
        <v>2023</v>
      </c>
      <c r="C2703" t="s">
        <v>62</v>
      </c>
      <c r="D2703" t="s">
        <v>4207</v>
      </c>
      <c r="E2703" t="s">
        <v>4259</v>
      </c>
      <c r="F2703" t="s">
        <v>173</v>
      </c>
      <c r="G2703">
        <v>3324</v>
      </c>
      <c r="H2703" t="s">
        <v>4180</v>
      </c>
      <c r="I2703">
        <v>14200000</v>
      </c>
      <c r="J2703" t="s">
        <v>10214</v>
      </c>
      <c r="K2703">
        <v>13500000</v>
      </c>
      <c r="L2703">
        <v>15000000</v>
      </c>
      <c r="M2703">
        <v>15</v>
      </c>
      <c r="N2703" t="s">
        <v>4263</v>
      </c>
      <c r="O2703">
        <v>65.400000000000006</v>
      </c>
      <c r="P2703" t="s">
        <v>10307</v>
      </c>
    </row>
    <row r="2704" spans="1:16" x14ac:dyDescent="0.3">
      <c r="A2704" t="s">
        <v>5316</v>
      </c>
      <c r="B2704">
        <v>2023</v>
      </c>
      <c r="C2704" t="s">
        <v>137</v>
      </c>
      <c r="D2704" t="s">
        <v>4202</v>
      </c>
      <c r="E2704" t="s">
        <v>4841</v>
      </c>
      <c r="F2704" t="s">
        <v>161</v>
      </c>
      <c r="G2704">
        <v>9858</v>
      </c>
      <c r="H2704" t="s">
        <v>4180</v>
      </c>
      <c r="I2704">
        <v>18600000</v>
      </c>
      <c r="J2704" t="s">
        <v>10214</v>
      </c>
      <c r="K2704">
        <v>18000000</v>
      </c>
      <c r="L2704">
        <v>19200000</v>
      </c>
      <c r="M2704">
        <v>23</v>
      </c>
      <c r="N2704" t="s">
        <v>4388</v>
      </c>
      <c r="O2704">
        <v>91.2</v>
      </c>
      <c r="P2704" t="s">
        <v>10308</v>
      </c>
    </row>
    <row r="2705" spans="1:16" x14ac:dyDescent="0.3">
      <c r="A2705" t="s">
        <v>4119</v>
      </c>
      <c r="B2705">
        <v>2024</v>
      </c>
      <c r="C2705" t="s">
        <v>62</v>
      </c>
      <c r="D2705" t="s">
        <v>4355</v>
      </c>
      <c r="E2705" t="s">
        <v>4356</v>
      </c>
      <c r="F2705" t="s">
        <v>43</v>
      </c>
      <c r="G2705">
        <v>37</v>
      </c>
      <c r="H2705" t="s">
        <v>4180</v>
      </c>
      <c r="I2705">
        <v>13300000</v>
      </c>
      <c r="J2705" t="s">
        <v>10214</v>
      </c>
      <c r="K2705">
        <v>12800000</v>
      </c>
      <c r="L2705">
        <v>13700000</v>
      </c>
      <c r="M2705">
        <v>81</v>
      </c>
      <c r="N2705" t="s">
        <v>4176</v>
      </c>
      <c r="O2705">
        <v>67.099999999999994</v>
      </c>
      <c r="P2705" t="s">
        <v>10309</v>
      </c>
    </row>
    <row r="2706" spans="1:16" x14ac:dyDescent="0.3">
      <c r="A2706" t="s">
        <v>8700</v>
      </c>
      <c r="B2706">
        <v>2025</v>
      </c>
      <c r="C2706" t="s">
        <v>24</v>
      </c>
      <c r="D2706" t="s">
        <v>4369</v>
      </c>
      <c r="E2706" t="s">
        <v>5660</v>
      </c>
      <c r="F2706" t="s">
        <v>4172</v>
      </c>
      <c r="G2706">
        <v>12484</v>
      </c>
      <c r="H2706" t="s">
        <v>4180</v>
      </c>
      <c r="I2706">
        <v>56000000</v>
      </c>
      <c r="J2706" t="s">
        <v>10214</v>
      </c>
      <c r="K2706">
        <v>54000000</v>
      </c>
      <c r="L2706">
        <v>58000000</v>
      </c>
      <c r="M2706">
        <v>12</v>
      </c>
      <c r="N2706" t="s">
        <v>4661</v>
      </c>
      <c r="O2706">
        <v>81</v>
      </c>
      <c r="P2706" t="s">
        <v>10310</v>
      </c>
    </row>
    <row r="2707" spans="1:16" x14ac:dyDescent="0.3">
      <c r="A2707" t="s">
        <v>4136</v>
      </c>
      <c r="B2707">
        <v>2023</v>
      </c>
      <c r="C2707" t="s">
        <v>36</v>
      </c>
      <c r="D2707" t="s">
        <v>4178</v>
      </c>
      <c r="E2707" t="s">
        <v>4179</v>
      </c>
      <c r="F2707" t="s">
        <v>143</v>
      </c>
      <c r="G2707">
        <v>717</v>
      </c>
      <c r="H2707" t="s">
        <v>4180</v>
      </c>
      <c r="I2707">
        <v>14700000</v>
      </c>
      <c r="J2707" t="s">
        <v>10214</v>
      </c>
      <c r="K2707">
        <v>14100000</v>
      </c>
      <c r="L2707">
        <v>15200000</v>
      </c>
      <c r="M2707">
        <v>44</v>
      </c>
      <c r="N2707" t="s">
        <v>4275</v>
      </c>
      <c r="O2707">
        <v>73.5</v>
      </c>
      <c r="P2707" t="s">
        <v>10311</v>
      </c>
    </row>
    <row r="2708" spans="1:16" x14ac:dyDescent="0.3">
      <c r="A2708" t="s">
        <v>8608</v>
      </c>
      <c r="B2708">
        <v>2023</v>
      </c>
      <c r="C2708" t="s">
        <v>5179</v>
      </c>
      <c r="D2708" t="s">
        <v>5180</v>
      </c>
      <c r="E2708" t="s">
        <v>5181</v>
      </c>
      <c r="F2708" t="s">
        <v>143</v>
      </c>
      <c r="G2708">
        <v>3142</v>
      </c>
      <c r="H2708" t="s">
        <v>4180</v>
      </c>
      <c r="I2708">
        <v>10700000</v>
      </c>
      <c r="J2708" t="s">
        <v>10214</v>
      </c>
      <c r="K2708">
        <v>10300000</v>
      </c>
      <c r="L2708">
        <v>11000000</v>
      </c>
      <c r="M2708">
        <v>9</v>
      </c>
      <c r="N2708" t="s">
        <v>4402</v>
      </c>
      <c r="O2708">
        <v>76.5</v>
      </c>
      <c r="P2708" t="s">
        <v>10312</v>
      </c>
    </row>
    <row r="2709" spans="1:16" x14ac:dyDescent="0.3">
      <c r="A2709" t="s">
        <v>390</v>
      </c>
      <c r="B2709">
        <v>2024</v>
      </c>
      <c r="C2709" t="s">
        <v>392</v>
      </c>
      <c r="D2709" t="s">
        <v>4243</v>
      </c>
      <c r="E2709" t="s">
        <v>4274</v>
      </c>
      <c r="F2709" t="s">
        <v>173</v>
      </c>
      <c r="G2709">
        <v>19482</v>
      </c>
      <c r="H2709" t="s">
        <v>4180</v>
      </c>
      <c r="I2709">
        <v>21200000</v>
      </c>
      <c r="J2709" t="s">
        <v>10214</v>
      </c>
      <c r="K2709">
        <v>20000000</v>
      </c>
      <c r="L2709">
        <v>22500000</v>
      </c>
      <c r="M2709">
        <v>3</v>
      </c>
      <c r="N2709" t="s">
        <v>4425</v>
      </c>
      <c r="O2709">
        <v>62.4</v>
      </c>
      <c r="P2709" t="s">
        <v>10313</v>
      </c>
    </row>
    <row r="2710" spans="1:16" x14ac:dyDescent="0.3">
      <c r="A2710" t="s">
        <v>8604</v>
      </c>
      <c r="B2710">
        <v>2025</v>
      </c>
      <c r="C2710" t="s">
        <v>201</v>
      </c>
      <c r="D2710" t="s">
        <v>4669</v>
      </c>
      <c r="E2710" t="s">
        <v>4740</v>
      </c>
      <c r="F2710" t="s">
        <v>94</v>
      </c>
      <c r="G2710">
        <v>9892</v>
      </c>
      <c r="H2710" t="s">
        <v>4180</v>
      </c>
      <c r="I2710">
        <v>14300000</v>
      </c>
      <c r="J2710" t="s">
        <v>10214</v>
      </c>
      <c r="K2710">
        <v>13800000</v>
      </c>
      <c r="L2710">
        <v>14800000</v>
      </c>
      <c r="M2710">
        <v>16</v>
      </c>
      <c r="N2710" t="s">
        <v>4508</v>
      </c>
      <c r="O2710">
        <v>85</v>
      </c>
      <c r="P2710" t="s">
        <v>10314</v>
      </c>
    </row>
    <row r="2711" spans="1:16" x14ac:dyDescent="0.3">
      <c r="A2711" t="s">
        <v>5997</v>
      </c>
      <c r="B2711">
        <v>2026</v>
      </c>
      <c r="C2711" t="s">
        <v>163</v>
      </c>
      <c r="D2711">
        <v>7</v>
      </c>
      <c r="E2711" t="s">
        <v>5998</v>
      </c>
      <c r="F2711" t="s">
        <v>4172</v>
      </c>
      <c r="G2711">
        <v>5303</v>
      </c>
      <c r="H2711" t="s">
        <v>4180</v>
      </c>
      <c r="I2711">
        <v>23100000</v>
      </c>
      <c r="J2711" t="s">
        <v>10214</v>
      </c>
      <c r="K2711">
        <v>22300000</v>
      </c>
      <c r="L2711">
        <v>24000000</v>
      </c>
      <c r="M2711">
        <v>4</v>
      </c>
      <c r="N2711" t="s">
        <v>4248</v>
      </c>
      <c r="O2711">
        <v>85.6</v>
      </c>
      <c r="P2711" t="s">
        <v>10315</v>
      </c>
    </row>
    <row r="2712" spans="1:16" x14ac:dyDescent="0.3">
      <c r="A2712" t="s">
        <v>5323</v>
      </c>
      <c r="B2712">
        <v>2024</v>
      </c>
      <c r="C2712" t="s">
        <v>194</v>
      </c>
      <c r="D2712" t="s">
        <v>4480</v>
      </c>
      <c r="E2712" t="s">
        <v>4481</v>
      </c>
      <c r="F2712" t="s">
        <v>143</v>
      </c>
      <c r="G2712">
        <v>40010</v>
      </c>
      <c r="H2712" t="s">
        <v>4180</v>
      </c>
      <c r="I2712">
        <v>28000000</v>
      </c>
      <c r="J2712" t="s">
        <v>10214</v>
      </c>
      <c r="K2712">
        <v>27000000</v>
      </c>
      <c r="L2712">
        <v>29100000</v>
      </c>
      <c r="M2712">
        <v>9</v>
      </c>
      <c r="N2712" t="s">
        <v>4560</v>
      </c>
      <c r="O2712">
        <v>75.900000000000006</v>
      </c>
      <c r="P2712" t="s">
        <v>10316</v>
      </c>
    </row>
    <row r="2713" spans="1:16" x14ac:dyDescent="0.3">
      <c r="A2713" t="s">
        <v>4135</v>
      </c>
      <c r="B2713">
        <v>2024</v>
      </c>
      <c r="C2713" t="s">
        <v>163</v>
      </c>
      <c r="D2713">
        <v>7</v>
      </c>
      <c r="E2713" t="s">
        <v>5810</v>
      </c>
      <c r="F2713" t="s">
        <v>43</v>
      </c>
      <c r="G2713">
        <v>10171</v>
      </c>
      <c r="H2713" t="s">
        <v>4180</v>
      </c>
      <c r="I2713">
        <v>17000000</v>
      </c>
      <c r="J2713" t="s">
        <v>10214</v>
      </c>
      <c r="K2713">
        <v>16100000</v>
      </c>
      <c r="L2713">
        <v>17800000</v>
      </c>
      <c r="M2713">
        <v>8</v>
      </c>
      <c r="N2713" t="s">
        <v>4347</v>
      </c>
      <c r="O2713">
        <v>78.400000000000006</v>
      </c>
      <c r="P2713" t="s">
        <v>10317</v>
      </c>
    </row>
    <row r="2714" spans="1:16" x14ac:dyDescent="0.3">
      <c r="A2714" t="s">
        <v>4139</v>
      </c>
      <c r="B2714">
        <v>2024</v>
      </c>
      <c r="C2714" t="s">
        <v>182</v>
      </c>
      <c r="D2714" t="s">
        <v>4518</v>
      </c>
      <c r="E2714" t="s">
        <v>10213</v>
      </c>
      <c r="F2714" t="s">
        <v>143</v>
      </c>
      <c r="G2714">
        <v>10000</v>
      </c>
      <c r="H2714" t="s">
        <v>4180</v>
      </c>
      <c r="I2714">
        <v>17900000</v>
      </c>
      <c r="J2714" t="s">
        <v>10214</v>
      </c>
      <c r="K2714">
        <v>17300000</v>
      </c>
      <c r="L2714">
        <v>18500000</v>
      </c>
      <c r="M2714">
        <v>3</v>
      </c>
      <c r="N2714" t="s">
        <v>4248</v>
      </c>
      <c r="O2714">
        <v>76.7</v>
      </c>
      <c r="P2714" t="s">
        <v>10318</v>
      </c>
    </row>
    <row r="2715" spans="1:16" x14ac:dyDescent="0.3">
      <c r="A2715" t="s">
        <v>394</v>
      </c>
      <c r="B2715">
        <v>2025</v>
      </c>
      <c r="C2715" t="s">
        <v>163</v>
      </c>
      <c r="D2715">
        <v>7</v>
      </c>
      <c r="E2715" t="s">
        <v>4277</v>
      </c>
      <c r="F2715" t="s">
        <v>4172</v>
      </c>
      <c r="G2715">
        <v>8508</v>
      </c>
      <c r="H2715" t="s">
        <v>4180</v>
      </c>
      <c r="I2715">
        <v>17700000</v>
      </c>
      <c r="J2715" t="s">
        <v>10214</v>
      </c>
      <c r="K2715">
        <v>17000000</v>
      </c>
      <c r="L2715">
        <v>18500000</v>
      </c>
      <c r="M2715">
        <v>18</v>
      </c>
      <c r="N2715" t="s">
        <v>4248</v>
      </c>
      <c r="O2715">
        <v>90</v>
      </c>
      <c r="P2715" t="s">
        <v>10319</v>
      </c>
    </row>
    <row r="2716" spans="1:16" x14ac:dyDescent="0.3">
      <c r="A2716" t="s">
        <v>5326</v>
      </c>
      <c r="B2716">
        <v>2023</v>
      </c>
      <c r="C2716" t="s">
        <v>5327</v>
      </c>
      <c r="D2716" t="s">
        <v>8413</v>
      </c>
      <c r="E2716" t="s">
        <v>8414</v>
      </c>
      <c r="F2716" t="s">
        <v>43</v>
      </c>
      <c r="G2716">
        <v>11258</v>
      </c>
      <c r="H2716" t="s">
        <v>4180</v>
      </c>
      <c r="I2716">
        <v>13700000</v>
      </c>
      <c r="J2716" t="s">
        <v>10214</v>
      </c>
      <c r="K2716">
        <v>13100000</v>
      </c>
      <c r="L2716">
        <v>14200000</v>
      </c>
      <c r="M2716" t="s">
        <v>4175</v>
      </c>
      <c r="N2716" t="s">
        <v>4176</v>
      </c>
      <c r="O2716">
        <v>65.3</v>
      </c>
      <c r="P2716" t="s">
        <v>10320</v>
      </c>
    </row>
    <row r="2717" spans="1:16" x14ac:dyDescent="0.3">
      <c r="A2717" t="s">
        <v>8611</v>
      </c>
      <c r="B2717">
        <v>2020</v>
      </c>
      <c r="C2717" t="s">
        <v>89</v>
      </c>
      <c r="D2717">
        <v>3</v>
      </c>
      <c r="E2717" t="s">
        <v>4381</v>
      </c>
      <c r="F2717" t="s">
        <v>60</v>
      </c>
      <c r="G2717">
        <v>21000</v>
      </c>
      <c r="H2717" t="s">
        <v>4180</v>
      </c>
      <c r="I2717">
        <v>7460000</v>
      </c>
      <c r="J2717" t="s">
        <v>10214</v>
      </c>
      <c r="K2717">
        <v>7190000</v>
      </c>
      <c r="L2717">
        <v>7740000</v>
      </c>
      <c r="M2717">
        <v>15</v>
      </c>
      <c r="N2717" t="s">
        <v>4425</v>
      </c>
      <c r="O2717">
        <v>95</v>
      </c>
      <c r="P2717" t="s">
        <v>10321</v>
      </c>
    </row>
    <row r="2718" spans="1:16" x14ac:dyDescent="0.3">
      <c r="A2718" t="s">
        <v>4025</v>
      </c>
      <c r="B2718">
        <v>2024</v>
      </c>
      <c r="C2718" t="s">
        <v>62</v>
      </c>
      <c r="D2718">
        <v>3008</v>
      </c>
      <c r="E2718" t="s">
        <v>4259</v>
      </c>
      <c r="F2718" t="s">
        <v>43</v>
      </c>
      <c r="G2718">
        <v>6300</v>
      </c>
      <c r="H2718" t="s">
        <v>4180</v>
      </c>
      <c r="I2718">
        <v>15000000</v>
      </c>
      <c r="J2718" t="s">
        <v>10214</v>
      </c>
      <c r="K2718">
        <v>14400000</v>
      </c>
      <c r="L2718">
        <v>15500000</v>
      </c>
      <c r="M2718">
        <v>14</v>
      </c>
      <c r="N2718" t="s">
        <v>4382</v>
      </c>
      <c r="O2718">
        <v>65.900000000000006</v>
      </c>
      <c r="P2718" t="s">
        <v>10322</v>
      </c>
    </row>
    <row r="2719" spans="1:16" x14ac:dyDescent="0.3">
      <c r="A2719" t="s">
        <v>8607</v>
      </c>
      <c r="B2719">
        <v>2022</v>
      </c>
      <c r="C2719" t="s">
        <v>62</v>
      </c>
      <c r="D2719" t="s">
        <v>4250</v>
      </c>
      <c r="E2719" t="s">
        <v>4462</v>
      </c>
      <c r="F2719" t="s">
        <v>143</v>
      </c>
      <c r="G2719">
        <v>10000</v>
      </c>
      <c r="H2719" t="s">
        <v>4180</v>
      </c>
      <c r="I2719">
        <v>15900000</v>
      </c>
      <c r="J2719" t="s">
        <v>10214</v>
      </c>
      <c r="K2719">
        <v>15300000</v>
      </c>
      <c r="L2719">
        <v>16500000</v>
      </c>
      <c r="M2719">
        <v>10</v>
      </c>
      <c r="N2719" t="s">
        <v>4219</v>
      </c>
      <c r="O2719">
        <v>52.2</v>
      </c>
      <c r="P2719" t="s">
        <v>10323</v>
      </c>
    </row>
    <row r="2720" spans="1:16" x14ac:dyDescent="0.3">
      <c r="A2720" t="s">
        <v>518</v>
      </c>
      <c r="B2720">
        <v>2025</v>
      </c>
      <c r="C2720" t="s">
        <v>62</v>
      </c>
      <c r="D2720" t="s">
        <v>4250</v>
      </c>
      <c r="E2720" t="s">
        <v>4279</v>
      </c>
      <c r="F2720" t="s">
        <v>4172</v>
      </c>
      <c r="G2720">
        <v>500</v>
      </c>
      <c r="H2720" t="s">
        <v>4180</v>
      </c>
      <c r="I2720">
        <v>25000000</v>
      </c>
      <c r="J2720" t="s">
        <v>10214</v>
      </c>
      <c r="K2720">
        <v>24200000</v>
      </c>
      <c r="L2720">
        <v>25900000</v>
      </c>
      <c r="M2720" t="s">
        <v>4175</v>
      </c>
      <c r="N2720" t="s">
        <v>4863</v>
      </c>
      <c r="O2720">
        <v>76.5</v>
      </c>
      <c r="P2720" t="s">
        <v>10324</v>
      </c>
    </row>
    <row r="2721" spans="1:16" x14ac:dyDescent="0.3">
      <c r="A2721" t="s">
        <v>8509</v>
      </c>
      <c r="B2721">
        <v>2026</v>
      </c>
      <c r="C2721" t="s">
        <v>62</v>
      </c>
      <c r="D2721" t="s">
        <v>8510</v>
      </c>
      <c r="E2721" t="s">
        <v>8511</v>
      </c>
      <c r="F2721" t="s">
        <v>4172</v>
      </c>
      <c r="G2721">
        <v>941</v>
      </c>
      <c r="H2721" t="s">
        <v>4180</v>
      </c>
      <c r="I2721">
        <v>25100000</v>
      </c>
      <c r="J2721" t="s">
        <v>10214</v>
      </c>
      <c r="K2721">
        <v>24200000</v>
      </c>
      <c r="L2721">
        <v>26000000</v>
      </c>
      <c r="M2721" t="s">
        <v>4175</v>
      </c>
      <c r="N2721" t="s">
        <v>9897</v>
      </c>
      <c r="O2721">
        <v>91</v>
      </c>
      <c r="P2721" t="s">
        <v>10325</v>
      </c>
    </row>
    <row r="2722" spans="1:16" x14ac:dyDescent="0.3">
      <c r="A2722" t="s">
        <v>440</v>
      </c>
      <c r="B2722">
        <v>2026</v>
      </c>
      <c r="C2722" t="s">
        <v>62</v>
      </c>
      <c r="D2722" t="s">
        <v>5988</v>
      </c>
      <c r="E2722" t="s">
        <v>7903</v>
      </c>
      <c r="F2722" t="s">
        <v>4172</v>
      </c>
      <c r="G2722">
        <v>2700</v>
      </c>
      <c r="H2722" t="s">
        <v>4180</v>
      </c>
      <c r="I2722">
        <v>28200000</v>
      </c>
      <c r="J2722" t="s">
        <v>10214</v>
      </c>
      <c r="K2722">
        <v>26900000</v>
      </c>
      <c r="L2722">
        <v>29600000</v>
      </c>
      <c r="M2722" t="s">
        <v>4175</v>
      </c>
      <c r="N2722" t="s">
        <v>4187</v>
      </c>
      <c r="O2722">
        <v>90.5</v>
      </c>
      <c r="P2722" t="s">
        <v>10326</v>
      </c>
    </row>
    <row r="2723" spans="1:16" x14ac:dyDescent="0.3">
      <c r="A2723" t="s">
        <v>421</v>
      </c>
      <c r="B2723">
        <v>2025</v>
      </c>
      <c r="C2723" t="s">
        <v>62</v>
      </c>
      <c r="D2723" t="s">
        <v>4250</v>
      </c>
      <c r="E2723" t="s">
        <v>4358</v>
      </c>
      <c r="F2723" t="s">
        <v>4172</v>
      </c>
      <c r="G2723">
        <v>5000</v>
      </c>
      <c r="H2723" t="s">
        <v>4180</v>
      </c>
      <c r="I2723">
        <v>21400000</v>
      </c>
      <c r="J2723" t="s">
        <v>10214</v>
      </c>
      <c r="K2723">
        <v>20700000</v>
      </c>
      <c r="L2723">
        <v>22200000</v>
      </c>
      <c r="M2723">
        <v>13</v>
      </c>
      <c r="N2723" t="s">
        <v>5967</v>
      </c>
      <c r="O2723">
        <v>76.599999999999994</v>
      </c>
      <c r="P2723" t="s">
        <v>10327</v>
      </c>
    </row>
    <row r="2724" spans="1:16" x14ac:dyDescent="0.3">
      <c r="A2724" t="s">
        <v>4149</v>
      </c>
      <c r="B2724">
        <v>2025</v>
      </c>
      <c r="C2724" t="s">
        <v>62</v>
      </c>
      <c r="D2724" t="s">
        <v>4198</v>
      </c>
      <c r="E2724" t="s">
        <v>4285</v>
      </c>
      <c r="F2724" t="s">
        <v>152</v>
      </c>
      <c r="G2724">
        <v>100</v>
      </c>
      <c r="H2724" t="s">
        <v>4180</v>
      </c>
      <c r="I2724">
        <v>15400000</v>
      </c>
      <c r="J2724" t="s">
        <v>10214</v>
      </c>
      <c r="K2724">
        <v>14900000</v>
      </c>
      <c r="L2724">
        <v>15900000</v>
      </c>
      <c r="M2724">
        <v>16</v>
      </c>
      <c r="N2724" t="s">
        <v>4260</v>
      </c>
      <c r="O2724">
        <v>80.3</v>
      </c>
      <c r="P2724" t="s">
        <v>10328</v>
      </c>
    </row>
    <row r="2725" spans="1:16" x14ac:dyDescent="0.3">
      <c r="A2725" t="s">
        <v>4045</v>
      </c>
      <c r="B2725">
        <v>2022</v>
      </c>
      <c r="C2725" t="s">
        <v>62</v>
      </c>
      <c r="D2725" t="s">
        <v>4250</v>
      </c>
      <c r="E2725" t="s">
        <v>4462</v>
      </c>
      <c r="F2725" t="s">
        <v>143</v>
      </c>
      <c r="G2725">
        <v>1349</v>
      </c>
      <c r="H2725" t="s">
        <v>4180</v>
      </c>
      <c r="I2725">
        <v>15900000</v>
      </c>
      <c r="J2725" t="s">
        <v>10214</v>
      </c>
      <c r="K2725">
        <v>15300000</v>
      </c>
      <c r="L2725">
        <v>16500000</v>
      </c>
      <c r="M2725">
        <v>10</v>
      </c>
      <c r="N2725" t="s">
        <v>4219</v>
      </c>
      <c r="O2725">
        <v>52.2</v>
      </c>
      <c r="P2725" t="s">
        <v>10329</v>
      </c>
    </row>
    <row r="2726" spans="1:16" x14ac:dyDescent="0.3">
      <c r="A2726" t="s">
        <v>4018</v>
      </c>
      <c r="B2726">
        <v>2024</v>
      </c>
      <c r="C2726" t="s">
        <v>62</v>
      </c>
      <c r="D2726">
        <v>208</v>
      </c>
      <c r="E2726" t="s">
        <v>4254</v>
      </c>
      <c r="F2726" t="s">
        <v>43</v>
      </c>
      <c r="G2726">
        <v>1800</v>
      </c>
      <c r="H2726" t="s">
        <v>4180</v>
      </c>
      <c r="I2726">
        <v>13700000</v>
      </c>
      <c r="J2726" t="s">
        <v>10214</v>
      </c>
      <c r="K2726">
        <v>13100000</v>
      </c>
      <c r="L2726">
        <v>14300000</v>
      </c>
      <c r="M2726">
        <v>8</v>
      </c>
      <c r="N2726" t="s">
        <v>4275</v>
      </c>
      <c r="O2726">
        <v>75.900000000000006</v>
      </c>
      <c r="P2726" t="s">
        <v>10330</v>
      </c>
    </row>
    <row r="2727" spans="1:16" x14ac:dyDescent="0.3">
      <c r="A2727" t="s">
        <v>8525</v>
      </c>
      <c r="B2727">
        <v>2026</v>
      </c>
      <c r="C2727" t="s">
        <v>230</v>
      </c>
      <c r="D2727" t="s">
        <v>4555</v>
      </c>
      <c r="E2727" t="s">
        <v>8526</v>
      </c>
      <c r="F2727" t="s">
        <v>4172</v>
      </c>
      <c r="G2727">
        <v>2705</v>
      </c>
      <c r="H2727" t="s">
        <v>4180</v>
      </c>
      <c r="I2727">
        <v>18100000</v>
      </c>
      <c r="J2727" t="s">
        <v>10214</v>
      </c>
      <c r="K2727">
        <v>17500000</v>
      </c>
      <c r="L2727">
        <v>18800000</v>
      </c>
      <c r="M2727">
        <v>6</v>
      </c>
      <c r="N2727" t="s">
        <v>4248</v>
      </c>
      <c r="O2727">
        <v>85.8</v>
      </c>
      <c r="P2727" t="s">
        <v>10331</v>
      </c>
    </row>
    <row r="2728" spans="1:16" x14ac:dyDescent="0.3">
      <c r="A2728" t="s">
        <v>5831</v>
      </c>
      <c r="B2728">
        <v>2024</v>
      </c>
      <c r="C2728" t="s">
        <v>62</v>
      </c>
      <c r="D2728">
        <v>2008</v>
      </c>
      <c r="E2728" t="s">
        <v>7714</v>
      </c>
      <c r="F2728" t="s">
        <v>43</v>
      </c>
      <c r="G2728">
        <v>45647</v>
      </c>
      <c r="H2728" t="s">
        <v>4180</v>
      </c>
      <c r="I2728">
        <v>16500000</v>
      </c>
      <c r="J2728" t="s">
        <v>10214</v>
      </c>
      <c r="K2728">
        <v>16000000</v>
      </c>
      <c r="L2728">
        <v>17100000</v>
      </c>
      <c r="M2728">
        <v>57</v>
      </c>
      <c r="N2728" t="s">
        <v>4187</v>
      </c>
      <c r="O2728">
        <v>69.599999999999994</v>
      </c>
      <c r="P2728" t="s">
        <v>10332</v>
      </c>
    </row>
    <row r="2729" spans="1:16" x14ac:dyDescent="0.3">
      <c r="A2729" t="s">
        <v>4152</v>
      </c>
      <c r="B2729">
        <v>2024</v>
      </c>
      <c r="C2729" t="s">
        <v>62</v>
      </c>
      <c r="D2729" t="s">
        <v>4250</v>
      </c>
      <c r="E2729" t="s">
        <v>4358</v>
      </c>
      <c r="F2729" t="s">
        <v>43</v>
      </c>
      <c r="G2729">
        <v>27913</v>
      </c>
      <c r="H2729" t="s">
        <v>4180</v>
      </c>
      <c r="I2729">
        <v>20300000</v>
      </c>
      <c r="J2729" t="s">
        <v>10214</v>
      </c>
      <c r="K2729">
        <v>19600000</v>
      </c>
      <c r="L2729">
        <v>20900000</v>
      </c>
      <c r="M2729">
        <v>24</v>
      </c>
      <c r="N2729" t="s">
        <v>4272</v>
      </c>
      <c r="O2729">
        <v>74.2</v>
      </c>
      <c r="P2729" t="s">
        <v>10333</v>
      </c>
    </row>
    <row r="2730" spans="1:16" x14ac:dyDescent="0.3">
      <c r="A2730" t="s">
        <v>10400</v>
      </c>
      <c r="B2730">
        <v>2025</v>
      </c>
      <c r="C2730" t="s">
        <v>137</v>
      </c>
      <c r="D2730" t="s">
        <v>4336</v>
      </c>
      <c r="E2730" t="s">
        <v>4833</v>
      </c>
      <c r="F2730" t="s">
        <v>4172</v>
      </c>
      <c r="G2730">
        <v>7800</v>
      </c>
      <c r="H2730" t="s">
        <v>4180</v>
      </c>
      <c r="I2730">
        <v>22000000</v>
      </c>
      <c r="J2730" t="s">
        <v>10214</v>
      </c>
      <c r="K2730">
        <v>21100000</v>
      </c>
      <c r="L2730">
        <v>22900000</v>
      </c>
      <c r="M2730">
        <v>14</v>
      </c>
      <c r="N2730" t="s">
        <v>4272</v>
      </c>
      <c r="O2730">
        <v>75.5</v>
      </c>
      <c r="P2730" t="s">
        <v>10401</v>
      </c>
    </row>
    <row r="2731" spans="1:16" x14ac:dyDescent="0.3">
      <c r="A2731" t="s">
        <v>10402</v>
      </c>
      <c r="B2731">
        <v>2025</v>
      </c>
      <c r="C2731" t="s">
        <v>62</v>
      </c>
      <c r="D2731" t="s">
        <v>4198</v>
      </c>
      <c r="E2731" t="s">
        <v>8532</v>
      </c>
      <c r="F2731" t="s">
        <v>4172</v>
      </c>
      <c r="G2731">
        <v>11400</v>
      </c>
      <c r="H2731" t="s">
        <v>4180</v>
      </c>
      <c r="I2731">
        <v>17400000</v>
      </c>
      <c r="J2731" t="s">
        <v>10214</v>
      </c>
      <c r="K2731">
        <v>16700000</v>
      </c>
      <c r="L2731">
        <v>18200000</v>
      </c>
      <c r="M2731">
        <v>8</v>
      </c>
      <c r="N2731" t="s">
        <v>4388</v>
      </c>
      <c r="O2731">
        <v>73.8</v>
      </c>
      <c r="P2731" t="s">
        <v>10403</v>
      </c>
    </row>
    <row r="2732" spans="1:16" x14ac:dyDescent="0.3">
      <c r="A2732" t="s">
        <v>10404</v>
      </c>
      <c r="B2732">
        <v>2024</v>
      </c>
      <c r="C2732" t="s">
        <v>24</v>
      </c>
      <c r="D2732" t="s">
        <v>4190</v>
      </c>
      <c r="E2732" t="s">
        <v>4308</v>
      </c>
      <c r="F2732" t="s">
        <v>43</v>
      </c>
      <c r="G2732">
        <v>17500</v>
      </c>
      <c r="H2732" t="s">
        <v>4180</v>
      </c>
      <c r="I2732">
        <v>15300000</v>
      </c>
      <c r="J2732" t="s">
        <v>10214</v>
      </c>
      <c r="K2732">
        <v>14800000</v>
      </c>
      <c r="L2732">
        <v>15800000</v>
      </c>
      <c r="M2732">
        <v>21</v>
      </c>
      <c r="N2732" t="s">
        <v>4439</v>
      </c>
      <c r="O2732">
        <v>85</v>
      </c>
      <c r="P2732" t="s">
        <v>10405</v>
      </c>
    </row>
    <row r="2733" spans="1:16" x14ac:dyDescent="0.3">
      <c r="A2733" t="s">
        <v>10406</v>
      </c>
      <c r="B2733">
        <v>2017</v>
      </c>
      <c r="C2733" t="s">
        <v>188</v>
      </c>
      <c r="D2733" t="s">
        <v>10407</v>
      </c>
      <c r="E2733" t="s">
        <v>10408</v>
      </c>
      <c r="F2733" t="s">
        <v>43</v>
      </c>
      <c r="G2733">
        <v>97000</v>
      </c>
      <c r="H2733" t="s">
        <v>4180</v>
      </c>
      <c r="I2733">
        <v>12600000</v>
      </c>
      <c r="J2733" t="s">
        <v>10214</v>
      </c>
      <c r="K2733">
        <v>12200000</v>
      </c>
      <c r="L2733">
        <v>13100000</v>
      </c>
      <c r="M2733">
        <v>5</v>
      </c>
      <c r="N2733" t="s">
        <v>4649</v>
      </c>
      <c r="O2733">
        <v>71.400000000000006</v>
      </c>
      <c r="P2733" t="s">
        <v>10409</v>
      </c>
    </row>
  </sheetData>
  <autoFilter ref="A1:P1" xr:uid="{2C965F51-18E0-480C-9966-381E077CB484}">
    <sortState xmlns:xlrd2="http://schemas.microsoft.com/office/spreadsheetml/2017/richdata2" ref="A2:P2572">
      <sortCondition ref="J1"/>
    </sortState>
  </autoFilter>
  <conditionalFormatting sqref="A445:A480 C445:C480 E445:E480">
    <cfRule type="expression" dxfId="1" priority="1">
      <formula>AND($N445&lt;&gt;"", $M445&gt;0.88, $O445&gt;15)</formula>
    </cfRule>
  </conditionalFormatting>
  <conditionalFormatting sqref="I445:I485">
    <cfRule type="expression" dxfId="0" priority="4">
      <formula>AND($N445&lt;&gt;"", $M445&gt;0.88, $O445&gt;15)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18"/>
  <sheetViews>
    <sheetView zoomScale="86" workbookViewId="0">
      <selection activeCell="B20" sqref="B20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18" ht="15" customHeight="1" x14ac:dyDescent="0.3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H2" t="s">
        <v>26</v>
      </c>
      <c r="I2" t="s">
        <v>38</v>
      </c>
      <c r="J2">
        <v>1081</v>
      </c>
      <c r="K2" t="s">
        <v>33</v>
      </c>
      <c r="L2">
        <v>21000000</v>
      </c>
      <c r="M2">
        <v>13250</v>
      </c>
      <c r="N2">
        <v>21013250</v>
      </c>
      <c r="O2">
        <v>19490000</v>
      </c>
      <c r="P2">
        <v>-1523250</v>
      </c>
      <c r="Q2">
        <v>-782</v>
      </c>
      <c r="R2" s="8"/>
    </row>
    <row r="3" spans="1:18" ht="15" customHeight="1" x14ac:dyDescent="0.3">
      <c r="A3" t="s">
        <v>8607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H3" t="s">
        <v>26</v>
      </c>
      <c r="I3" t="s">
        <v>38</v>
      </c>
      <c r="J3">
        <v>531</v>
      </c>
      <c r="K3" t="s">
        <v>52</v>
      </c>
      <c r="L3">
        <v>37355481</v>
      </c>
      <c r="M3">
        <v>894355</v>
      </c>
      <c r="N3">
        <v>38249836</v>
      </c>
      <c r="O3">
        <v>37355481</v>
      </c>
      <c r="P3">
        <v>-894355</v>
      </c>
      <c r="Q3">
        <v>-239</v>
      </c>
      <c r="R3" s="8"/>
    </row>
    <row r="4" spans="1:18" ht="15" customHeight="1" x14ac:dyDescent="0.3">
      <c r="A4" t="s">
        <v>4147</v>
      </c>
      <c r="B4" t="s">
        <v>4019</v>
      </c>
      <c r="C4" t="s">
        <v>35</v>
      </c>
      <c r="D4" t="s">
        <v>62</v>
      </c>
      <c r="E4" t="s">
        <v>71</v>
      </c>
      <c r="F4">
        <v>2024</v>
      </c>
      <c r="G4">
        <v>0</v>
      </c>
      <c r="H4" t="s">
        <v>26</v>
      </c>
      <c r="I4" t="s">
        <v>72</v>
      </c>
      <c r="J4">
        <v>461</v>
      </c>
      <c r="K4" t="s">
        <v>344</v>
      </c>
      <c r="L4">
        <v>29411430</v>
      </c>
      <c r="M4">
        <v>867366</v>
      </c>
      <c r="N4">
        <v>30278796</v>
      </c>
      <c r="O4">
        <v>20990000</v>
      </c>
      <c r="P4">
        <v>-9288796</v>
      </c>
      <c r="Q4">
        <v>-4425</v>
      </c>
      <c r="R4" s="8"/>
    </row>
    <row r="5" spans="1:18" ht="15" customHeight="1" x14ac:dyDescent="0.3">
      <c r="A5" t="s">
        <v>440</v>
      </c>
      <c r="B5" t="s">
        <v>4019</v>
      </c>
      <c r="C5" t="s">
        <v>5349</v>
      </c>
      <c r="D5" t="s">
        <v>62</v>
      </c>
      <c r="E5" t="s">
        <v>8598</v>
      </c>
      <c r="F5">
        <v>2026</v>
      </c>
      <c r="G5">
        <v>2700</v>
      </c>
      <c r="H5" t="s">
        <v>26</v>
      </c>
      <c r="I5" t="s">
        <v>347</v>
      </c>
      <c r="J5">
        <v>201</v>
      </c>
      <c r="K5" t="s">
        <v>52</v>
      </c>
      <c r="L5">
        <v>32237100</v>
      </c>
      <c r="M5">
        <v>0</v>
      </c>
      <c r="N5">
        <v>32237100</v>
      </c>
      <c r="O5">
        <v>31990000</v>
      </c>
      <c r="P5">
        <v>-247100</v>
      </c>
      <c r="Q5">
        <v>-77</v>
      </c>
      <c r="R5" s="8"/>
    </row>
    <row r="6" spans="1:18" ht="15" customHeight="1" x14ac:dyDescent="0.3">
      <c r="A6" t="s">
        <v>4025</v>
      </c>
      <c r="B6" t="s">
        <v>4019</v>
      </c>
      <c r="C6" t="s">
        <v>70</v>
      </c>
      <c r="D6" t="s">
        <v>62</v>
      </c>
      <c r="E6" t="s">
        <v>370</v>
      </c>
      <c r="F6">
        <v>2024</v>
      </c>
      <c r="G6">
        <v>6300</v>
      </c>
      <c r="H6" t="s">
        <v>343</v>
      </c>
      <c r="I6" t="s">
        <v>64</v>
      </c>
      <c r="J6">
        <v>630</v>
      </c>
      <c r="K6" t="s">
        <v>344</v>
      </c>
      <c r="L6">
        <v>19339411</v>
      </c>
      <c r="M6">
        <v>2743915</v>
      </c>
      <c r="N6">
        <v>22083326</v>
      </c>
      <c r="O6">
        <v>15290000</v>
      </c>
      <c r="P6">
        <v>-6793326</v>
      </c>
      <c r="Q6">
        <v>-4443</v>
      </c>
      <c r="R6" s="8"/>
    </row>
    <row r="7" spans="1:18" ht="15" customHeight="1" x14ac:dyDescent="0.3">
      <c r="A7" t="s">
        <v>4018</v>
      </c>
      <c r="B7" t="s">
        <v>4019</v>
      </c>
      <c r="C7" t="s">
        <v>30</v>
      </c>
      <c r="D7" t="s">
        <v>62</v>
      </c>
      <c r="E7" t="s">
        <v>4020</v>
      </c>
      <c r="F7">
        <v>2024</v>
      </c>
      <c r="G7">
        <v>1800</v>
      </c>
      <c r="H7" t="s">
        <v>343</v>
      </c>
      <c r="I7" t="s">
        <v>273</v>
      </c>
      <c r="J7">
        <v>552</v>
      </c>
      <c r="K7" t="s">
        <v>344</v>
      </c>
      <c r="L7">
        <v>16691428</v>
      </c>
      <c r="M7">
        <v>1274699</v>
      </c>
      <c r="N7">
        <v>17966127</v>
      </c>
      <c r="O7">
        <v>16290000</v>
      </c>
      <c r="P7">
        <v>-1676127</v>
      </c>
      <c r="Q7">
        <v>-1029</v>
      </c>
      <c r="R7" s="8"/>
    </row>
    <row r="8" spans="1:18" ht="15" customHeight="1" x14ac:dyDescent="0.3">
      <c r="A8" t="s">
        <v>5831</v>
      </c>
      <c r="B8" t="s">
        <v>4019</v>
      </c>
      <c r="C8" t="s">
        <v>30</v>
      </c>
      <c r="D8" t="s">
        <v>62</v>
      </c>
      <c r="E8" t="s">
        <v>8610</v>
      </c>
      <c r="F8">
        <v>2024</v>
      </c>
      <c r="G8">
        <v>45647</v>
      </c>
      <c r="H8" t="s">
        <v>343</v>
      </c>
      <c r="I8" t="s">
        <v>357</v>
      </c>
      <c r="J8">
        <v>966</v>
      </c>
      <c r="K8" t="s">
        <v>52</v>
      </c>
      <c r="L8">
        <v>21175461</v>
      </c>
      <c r="M8">
        <v>1288456</v>
      </c>
      <c r="N8">
        <v>22463917</v>
      </c>
      <c r="O8">
        <v>17590000</v>
      </c>
      <c r="P8">
        <v>-4873917</v>
      </c>
      <c r="Q8">
        <v>-2771</v>
      </c>
      <c r="R8" s="8"/>
    </row>
    <row r="9" spans="1:18" ht="15" customHeight="1" x14ac:dyDescent="0.3">
      <c r="A9" t="s">
        <v>4152</v>
      </c>
      <c r="B9" t="s">
        <v>4019</v>
      </c>
      <c r="C9" t="s">
        <v>30</v>
      </c>
      <c r="D9" t="s">
        <v>62</v>
      </c>
      <c r="E9" t="s">
        <v>4129</v>
      </c>
      <c r="F9">
        <v>2024</v>
      </c>
      <c r="G9">
        <v>27913</v>
      </c>
      <c r="H9" t="s">
        <v>343</v>
      </c>
      <c r="I9" t="s">
        <v>273</v>
      </c>
      <c r="J9">
        <v>304</v>
      </c>
      <c r="K9" t="s">
        <v>344</v>
      </c>
      <c r="L9">
        <v>26670800</v>
      </c>
      <c r="M9">
        <v>991590</v>
      </c>
      <c r="N9">
        <v>27662390</v>
      </c>
      <c r="O9">
        <v>20990000</v>
      </c>
      <c r="P9">
        <v>-6672390</v>
      </c>
      <c r="Q9">
        <v>-3179</v>
      </c>
      <c r="R9" s="8"/>
    </row>
    <row r="10" spans="1:18" ht="15" customHeight="1" x14ac:dyDescent="0.3">
      <c r="A10" t="s">
        <v>4149</v>
      </c>
      <c r="B10" t="s">
        <v>4019</v>
      </c>
      <c r="C10" t="s">
        <v>35</v>
      </c>
      <c r="D10" t="s">
        <v>62</v>
      </c>
      <c r="E10" t="s">
        <v>4150</v>
      </c>
      <c r="F10">
        <v>2025</v>
      </c>
      <c r="G10">
        <v>1510</v>
      </c>
      <c r="H10" t="s">
        <v>26</v>
      </c>
      <c r="I10" t="s">
        <v>152</v>
      </c>
      <c r="J10">
        <v>312</v>
      </c>
      <c r="K10" t="s">
        <v>344</v>
      </c>
      <c r="L10">
        <v>20390000</v>
      </c>
      <c r="M10">
        <v>0</v>
      </c>
      <c r="N10">
        <v>20390000</v>
      </c>
      <c r="O10">
        <v>16990000</v>
      </c>
      <c r="P10">
        <v>-3400000</v>
      </c>
      <c r="Q10">
        <v>-2001</v>
      </c>
      <c r="R10" s="8"/>
    </row>
    <row r="11" spans="1:18" ht="15" customHeight="1" x14ac:dyDescent="0.3">
      <c r="A11" t="s">
        <v>421</v>
      </c>
      <c r="B11" t="s">
        <v>4019</v>
      </c>
      <c r="C11" t="s">
        <v>54</v>
      </c>
      <c r="D11" t="s">
        <v>62</v>
      </c>
      <c r="E11" t="s">
        <v>4148</v>
      </c>
      <c r="F11">
        <v>2025</v>
      </c>
      <c r="G11">
        <v>0</v>
      </c>
      <c r="H11" t="s">
        <v>26</v>
      </c>
      <c r="I11" t="s">
        <v>273</v>
      </c>
      <c r="J11">
        <v>228</v>
      </c>
      <c r="K11" t="s">
        <v>33</v>
      </c>
      <c r="L11">
        <v>26525100</v>
      </c>
      <c r="M11">
        <v>0</v>
      </c>
      <c r="N11">
        <v>26525100</v>
      </c>
      <c r="O11">
        <v>21990000</v>
      </c>
      <c r="P11">
        <v>-4535100</v>
      </c>
      <c r="Q11">
        <v>-2062</v>
      </c>
      <c r="R11" s="8"/>
    </row>
    <row r="12" spans="1:18" ht="15" customHeight="1" x14ac:dyDescent="0.3">
      <c r="A12" t="s">
        <v>518</v>
      </c>
      <c r="B12" t="s">
        <v>4019</v>
      </c>
      <c r="C12" t="s">
        <v>5349</v>
      </c>
      <c r="D12" t="s">
        <v>62</v>
      </c>
      <c r="E12" t="s">
        <v>71</v>
      </c>
      <c r="F12">
        <v>2025</v>
      </c>
      <c r="G12">
        <v>0</v>
      </c>
      <c r="H12" t="s">
        <v>26</v>
      </c>
      <c r="I12" t="s">
        <v>273</v>
      </c>
      <c r="J12">
        <v>228</v>
      </c>
      <c r="K12" t="s">
        <v>52</v>
      </c>
      <c r="L12">
        <v>29381100</v>
      </c>
      <c r="M12">
        <v>0</v>
      </c>
      <c r="N12">
        <v>29381100</v>
      </c>
      <c r="O12">
        <v>21990000</v>
      </c>
      <c r="P12">
        <v>-7391100</v>
      </c>
      <c r="Q12">
        <v>-3361</v>
      </c>
      <c r="R12" s="8"/>
    </row>
    <row r="13" spans="1:18" ht="15" customHeight="1" x14ac:dyDescent="0.3">
      <c r="A13" t="s">
        <v>8509</v>
      </c>
      <c r="B13" t="s">
        <v>4019</v>
      </c>
      <c r="C13" t="s">
        <v>35</v>
      </c>
      <c r="D13" t="s">
        <v>62</v>
      </c>
      <c r="E13" t="s">
        <v>8573</v>
      </c>
      <c r="F13">
        <v>2026</v>
      </c>
      <c r="G13">
        <v>941</v>
      </c>
      <c r="H13" t="s">
        <v>343</v>
      </c>
      <c r="I13" t="s">
        <v>347</v>
      </c>
      <c r="J13">
        <v>77</v>
      </c>
      <c r="K13" t="s">
        <v>344</v>
      </c>
      <c r="L13">
        <v>20512400</v>
      </c>
      <c r="M13">
        <v>270449</v>
      </c>
      <c r="N13">
        <v>20782849</v>
      </c>
      <c r="O13">
        <v>26990000</v>
      </c>
      <c r="P13">
        <v>6207151</v>
      </c>
      <c r="Q13">
        <v>23</v>
      </c>
      <c r="R13" s="8"/>
    </row>
    <row r="14" spans="1:18" ht="15" customHeight="1" x14ac:dyDescent="0.3">
      <c r="A14" t="s">
        <v>8525</v>
      </c>
      <c r="B14" t="s">
        <v>4019</v>
      </c>
      <c r="C14" t="s">
        <v>35</v>
      </c>
      <c r="D14" t="s">
        <v>230</v>
      </c>
      <c r="E14" t="s">
        <v>8571</v>
      </c>
      <c r="F14">
        <v>2026</v>
      </c>
      <c r="G14">
        <v>2705</v>
      </c>
      <c r="H14" t="s">
        <v>343</v>
      </c>
      <c r="I14" t="s">
        <v>8572</v>
      </c>
      <c r="J14">
        <v>77</v>
      </c>
      <c r="K14" t="s">
        <v>344</v>
      </c>
      <c r="L14">
        <v>16665547</v>
      </c>
      <c r="M14">
        <v>535096</v>
      </c>
      <c r="N14">
        <v>17200643</v>
      </c>
      <c r="O14">
        <v>20915966</v>
      </c>
      <c r="P14">
        <v>3715323</v>
      </c>
      <c r="Q14">
        <v>1776</v>
      </c>
      <c r="R14" s="8"/>
    </row>
    <row r="15" spans="1:18" ht="15" customHeight="1" x14ac:dyDescent="0.3">
      <c r="A15" t="s">
        <v>8693</v>
      </c>
      <c r="B15" t="s">
        <v>341</v>
      </c>
      <c r="C15" t="s">
        <v>5324</v>
      </c>
      <c r="D15" t="s">
        <v>191</v>
      </c>
      <c r="E15" t="s">
        <v>8694</v>
      </c>
      <c r="F15">
        <v>2008</v>
      </c>
      <c r="G15">
        <v>0</v>
      </c>
      <c r="H15" t="s">
        <v>343</v>
      </c>
      <c r="I15" t="s">
        <v>161</v>
      </c>
      <c r="J15">
        <v>3402</v>
      </c>
      <c r="K15" t="s">
        <v>8640</v>
      </c>
      <c r="L15">
        <v>0</v>
      </c>
      <c r="M15">
        <v>1558253</v>
      </c>
      <c r="N15">
        <v>1558253</v>
      </c>
      <c r="O15">
        <v>0</v>
      </c>
      <c r="P15">
        <v>-1558253</v>
      </c>
      <c r="Q15">
        <v>-155825300</v>
      </c>
      <c r="R15" s="8"/>
    </row>
    <row r="16" spans="1:18" ht="15" customHeight="1" x14ac:dyDescent="0.3">
      <c r="A16" t="s">
        <v>8620</v>
      </c>
      <c r="B16" t="s">
        <v>341</v>
      </c>
      <c r="C16" t="s">
        <v>386</v>
      </c>
      <c r="D16" t="s">
        <v>58</v>
      </c>
      <c r="E16" t="s">
        <v>8621</v>
      </c>
      <c r="F16">
        <v>2009</v>
      </c>
      <c r="G16">
        <v>0</v>
      </c>
      <c r="H16" t="s">
        <v>26</v>
      </c>
      <c r="I16" t="s">
        <v>8622</v>
      </c>
      <c r="J16">
        <v>3405</v>
      </c>
      <c r="K16" t="s">
        <v>28</v>
      </c>
      <c r="L16">
        <v>7295200</v>
      </c>
      <c r="M16">
        <v>0</v>
      </c>
      <c r="N16">
        <v>7295200</v>
      </c>
      <c r="O16">
        <v>8990000</v>
      </c>
      <c r="P16">
        <v>1694800</v>
      </c>
      <c r="Q16">
        <v>1885</v>
      </c>
      <c r="R16" s="8"/>
    </row>
    <row r="17" spans="1:18" ht="15" customHeight="1" x14ac:dyDescent="0.3">
      <c r="A17" t="s">
        <v>8689</v>
      </c>
      <c r="B17" t="s">
        <v>341</v>
      </c>
      <c r="C17" t="s">
        <v>293</v>
      </c>
      <c r="D17" t="s">
        <v>58</v>
      </c>
      <c r="E17" t="s">
        <v>8678</v>
      </c>
      <c r="F17">
        <v>2016</v>
      </c>
      <c r="G17">
        <v>0</v>
      </c>
      <c r="H17" t="s">
        <v>343</v>
      </c>
      <c r="I17" t="s">
        <v>110</v>
      </c>
      <c r="J17">
        <v>3826</v>
      </c>
      <c r="K17" t="s">
        <v>8658</v>
      </c>
      <c r="L17">
        <v>13050001</v>
      </c>
      <c r="M17">
        <v>2576087</v>
      </c>
      <c r="N17">
        <v>15626088</v>
      </c>
      <c r="O17">
        <v>13100840</v>
      </c>
      <c r="P17">
        <v>-2525248</v>
      </c>
      <c r="Q17">
        <v>-1928</v>
      </c>
      <c r="R17" s="8"/>
    </row>
    <row r="18" spans="1:18" ht="15" customHeight="1" x14ac:dyDescent="0.3">
      <c r="A18" t="s">
        <v>8616</v>
      </c>
      <c r="B18" t="s">
        <v>341</v>
      </c>
      <c r="C18" t="s">
        <v>8617</v>
      </c>
      <c r="D18" t="s">
        <v>191</v>
      </c>
      <c r="E18" t="s">
        <v>8618</v>
      </c>
      <c r="F18">
        <v>2020</v>
      </c>
      <c r="G18">
        <v>0</v>
      </c>
      <c r="H18" t="s">
        <v>26</v>
      </c>
      <c r="I18" t="s">
        <v>43</v>
      </c>
      <c r="J18">
        <v>2308</v>
      </c>
      <c r="K18" t="s">
        <v>8619</v>
      </c>
      <c r="L18">
        <v>12990000</v>
      </c>
      <c r="M18">
        <v>0</v>
      </c>
      <c r="N18">
        <v>12990000</v>
      </c>
      <c r="O18">
        <v>12990000</v>
      </c>
      <c r="P18">
        <v>0</v>
      </c>
      <c r="Q18">
        <v>0</v>
      </c>
      <c r="R18" s="8"/>
    </row>
    <row r="19" spans="1:18" ht="15" customHeight="1" x14ac:dyDescent="0.3">
      <c r="A19" t="s">
        <v>8613</v>
      </c>
      <c r="B19" t="s">
        <v>341</v>
      </c>
      <c r="C19" t="s">
        <v>391</v>
      </c>
      <c r="D19" t="s">
        <v>131</v>
      </c>
      <c r="E19" t="s">
        <v>8614</v>
      </c>
      <c r="F19">
        <v>2019</v>
      </c>
      <c r="G19">
        <v>6400</v>
      </c>
      <c r="H19" t="s">
        <v>343</v>
      </c>
      <c r="I19" t="s">
        <v>8615</v>
      </c>
      <c r="J19">
        <v>1326</v>
      </c>
      <c r="K19" t="s">
        <v>28</v>
      </c>
      <c r="L19">
        <v>12497480</v>
      </c>
      <c r="M19">
        <v>3135424</v>
      </c>
      <c r="N19">
        <v>15632904</v>
      </c>
      <c r="O19">
        <v>15900000</v>
      </c>
      <c r="P19">
        <v>267096</v>
      </c>
      <c r="Q19">
        <v>168</v>
      </c>
      <c r="R19" s="8"/>
    </row>
    <row r="20" spans="1:18" ht="15" customHeight="1" x14ac:dyDescent="0.3">
      <c r="A20" t="s">
        <v>8703</v>
      </c>
      <c r="B20" t="s">
        <v>341</v>
      </c>
      <c r="C20" t="s">
        <v>5341</v>
      </c>
      <c r="D20" t="s">
        <v>50</v>
      </c>
      <c r="E20" t="s">
        <v>8704</v>
      </c>
      <c r="F20">
        <v>2019</v>
      </c>
      <c r="G20">
        <v>0</v>
      </c>
      <c r="H20" t="s">
        <v>343</v>
      </c>
      <c r="I20" t="s">
        <v>43</v>
      </c>
      <c r="J20">
        <v>2664</v>
      </c>
      <c r="K20" t="s">
        <v>8658</v>
      </c>
      <c r="L20">
        <v>0</v>
      </c>
      <c r="M20">
        <v>2624366</v>
      </c>
      <c r="N20">
        <v>2624366</v>
      </c>
      <c r="O20">
        <v>5790000</v>
      </c>
      <c r="P20">
        <v>3165634</v>
      </c>
      <c r="Q20">
        <v>5467</v>
      </c>
      <c r="R20" s="8"/>
    </row>
    <row r="21" spans="1:18" ht="15" customHeight="1" x14ac:dyDescent="0.3">
      <c r="A21" t="s">
        <v>8695</v>
      </c>
      <c r="B21" t="s">
        <v>341</v>
      </c>
      <c r="C21" t="s">
        <v>386</v>
      </c>
      <c r="D21" t="s">
        <v>50</v>
      </c>
      <c r="E21" t="s">
        <v>8688</v>
      </c>
      <c r="F21">
        <v>2019</v>
      </c>
      <c r="G21">
        <v>0</v>
      </c>
      <c r="H21" t="s">
        <v>343</v>
      </c>
      <c r="I21" t="s">
        <v>43</v>
      </c>
      <c r="J21">
        <v>2558</v>
      </c>
      <c r="K21" t="s">
        <v>8658</v>
      </c>
      <c r="L21">
        <v>0</v>
      </c>
      <c r="M21">
        <v>2454691</v>
      </c>
      <c r="N21">
        <v>2454691</v>
      </c>
      <c r="O21">
        <v>7190000</v>
      </c>
      <c r="P21">
        <v>4735309</v>
      </c>
      <c r="Q21">
        <v>6586</v>
      </c>
      <c r="R21" s="8"/>
    </row>
    <row r="22" spans="1:18" ht="15" customHeight="1" x14ac:dyDescent="0.3">
      <c r="A22" t="s">
        <v>8705</v>
      </c>
      <c r="B22" t="s">
        <v>341</v>
      </c>
      <c r="C22" t="s">
        <v>8617</v>
      </c>
      <c r="D22" t="s">
        <v>50</v>
      </c>
      <c r="E22" t="s">
        <v>8688</v>
      </c>
      <c r="F22">
        <v>2019</v>
      </c>
      <c r="G22">
        <v>0</v>
      </c>
      <c r="H22" t="s">
        <v>343</v>
      </c>
      <c r="I22" t="s">
        <v>43</v>
      </c>
      <c r="J22">
        <v>2558</v>
      </c>
      <c r="K22" t="s">
        <v>8658</v>
      </c>
      <c r="L22">
        <v>0</v>
      </c>
      <c r="M22">
        <v>2502458</v>
      </c>
      <c r="N22">
        <v>2502458</v>
      </c>
      <c r="O22">
        <v>7190000</v>
      </c>
      <c r="P22">
        <v>4687542</v>
      </c>
      <c r="Q22">
        <v>652</v>
      </c>
      <c r="R22" s="8"/>
    </row>
    <row r="23" spans="1:18" ht="15" customHeight="1" x14ac:dyDescent="0.3">
      <c r="A23" t="s">
        <v>8687</v>
      </c>
      <c r="B23" t="s">
        <v>341</v>
      </c>
      <c r="C23" t="s">
        <v>386</v>
      </c>
      <c r="D23" t="s">
        <v>50</v>
      </c>
      <c r="E23" t="s">
        <v>8688</v>
      </c>
      <c r="F23">
        <v>2019</v>
      </c>
      <c r="G23">
        <v>0</v>
      </c>
      <c r="H23" t="s">
        <v>343</v>
      </c>
      <c r="I23" t="s">
        <v>43</v>
      </c>
      <c r="J23">
        <v>2558</v>
      </c>
      <c r="K23" t="s">
        <v>8658</v>
      </c>
      <c r="L23">
        <v>0</v>
      </c>
      <c r="M23">
        <v>2315480</v>
      </c>
      <c r="N23">
        <v>2315480</v>
      </c>
      <c r="O23">
        <v>7190000</v>
      </c>
      <c r="P23">
        <v>4874520</v>
      </c>
      <c r="Q23">
        <v>678</v>
      </c>
      <c r="R23" s="8"/>
    </row>
    <row r="24" spans="1:18" ht="15" customHeight="1" x14ac:dyDescent="0.3">
      <c r="A24" t="s">
        <v>8691</v>
      </c>
      <c r="B24" t="s">
        <v>341</v>
      </c>
      <c r="C24" t="s">
        <v>4006</v>
      </c>
      <c r="D24" t="s">
        <v>62</v>
      </c>
      <c r="E24" t="s">
        <v>8692</v>
      </c>
      <c r="F24">
        <v>2022</v>
      </c>
      <c r="G24">
        <v>0</v>
      </c>
      <c r="H24" t="s">
        <v>343</v>
      </c>
      <c r="I24" t="s">
        <v>347</v>
      </c>
      <c r="J24">
        <v>1453</v>
      </c>
      <c r="K24" t="s">
        <v>8658</v>
      </c>
      <c r="L24">
        <v>0</v>
      </c>
      <c r="M24">
        <v>3479924</v>
      </c>
      <c r="N24">
        <v>3479924</v>
      </c>
      <c r="O24">
        <v>0</v>
      </c>
      <c r="P24">
        <v>-3479924</v>
      </c>
      <c r="Q24">
        <v>-347992400</v>
      </c>
      <c r="R24" s="8"/>
    </row>
    <row r="25" spans="1:18" ht="15" customHeight="1" x14ac:dyDescent="0.3">
      <c r="A25" t="s">
        <v>8698</v>
      </c>
      <c r="B25" t="s">
        <v>341</v>
      </c>
      <c r="C25" t="s">
        <v>386</v>
      </c>
      <c r="D25" t="s">
        <v>50</v>
      </c>
      <c r="E25" t="s">
        <v>8699</v>
      </c>
      <c r="F25">
        <v>2023</v>
      </c>
      <c r="G25">
        <v>0</v>
      </c>
      <c r="H25" t="s">
        <v>343</v>
      </c>
      <c r="I25" t="s">
        <v>43</v>
      </c>
      <c r="J25">
        <v>1280</v>
      </c>
      <c r="K25" t="s">
        <v>8658</v>
      </c>
      <c r="L25">
        <v>0</v>
      </c>
      <c r="M25">
        <v>1443780</v>
      </c>
      <c r="N25">
        <v>1443780</v>
      </c>
      <c r="O25">
        <v>9290000</v>
      </c>
      <c r="P25">
        <v>7846220</v>
      </c>
      <c r="Q25">
        <v>8446</v>
      </c>
      <c r="R25" s="8"/>
    </row>
    <row r="26" spans="1:18" ht="15" customHeight="1" x14ac:dyDescent="0.3">
      <c r="A26" t="s">
        <v>377</v>
      </c>
      <c r="B26" t="s">
        <v>341</v>
      </c>
      <c r="C26" t="s">
        <v>35</v>
      </c>
      <c r="D26" t="s">
        <v>62</v>
      </c>
      <c r="E26" t="s">
        <v>370</v>
      </c>
      <c r="F26">
        <v>2023</v>
      </c>
      <c r="G26">
        <v>3324</v>
      </c>
      <c r="H26" t="s">
        <v>343</v>
      </c>
      <c r="I26" t="s">
        <v>175</v>
      </c>
      <c r="J26">
        <v>1055</v>
      </c>
      <c r="K26" t="s">
        <v>344</v>
      </c>
      <c r="L26">
        <v>18761887</v>
      </c>
      <c r="M26">
        <v>2068289</v>
      </c>
      <c r="N26">
        <v>20830176</v>
      </c>
      <c r="O26">
        <v>14990000</v>
      </c>
      <c r="P26">
        <v>-5840176</v>
      </c>
      <c r="Q26">
        <v>-3896</v>
      </c>
      <c r="R26" s="8"/>
    </row>
    <row r="27" spans="1:18" ht="15" customHeight="1" x14ac:dyDescent="0.3">
      <c r="A27" t="s">
        <v>8522</v>
      </c>
      <c r="B27" t="s">
        <v>341</v>
      </c>
      <c r="C27" t="s">
        <v>35</v>
      </c>
      <c r="D27" t="s">
        <v>62</v>
      </c>
      <c r="E27" t="s">
        <v>4129</v>
      </c>
      <c r="F27">
        <v>2024</v>
      </c>
      <c r="G27">
        <v>50982</v>
      </c>
      <c r="H27" t="s">
        <v>343</v>
      </c>
      <c r="I27" t="s">
        <v>354</v>
      </c>
      <c r="J27">
        <v>89</v>
      </c>
      <c r="K27" t="s">
        <v>344</v>
      </c>
      <c r="L27">
        <v>29014497</v>
      </c>
      <c r="M27">
        <v>3058563</v>
      </c>
      <c r="N27">
        <v>32073060</v>
      </c>
      <c r="O27">
        <v>20990000</v>
      </c>
      <c r="P27">
        <v>-11083060</v>
      </c>
      <c r="Q27">
        <v>-528</v>
      </c>
      <c r="R27" s="8"/>
    </row>
    <row r="28" spans="1:18" ht="15" customHeight="1" x14ac:dyDescent="0.3">
      <c r="A28" t="s">
        <v>380</v>
      </c>
      <c r="B28" t="s">
        <v>341</v>
      </c>
      <c r="C28" t="s">
        <v>35</v>
      </c>
      <c r="D28" t="s">
        <v>62</v>
      </c>
      <c r="E28" t="s">
        <v>381</v>
      </c>
      <c r="F28">
        <v>2024</v>
      </c>
      <c r="G28">
        <v>2139</v>
      </c>
      <c r="H28" t="s">
        <v>343</v>
      </c>
      <c r="I28" t="s">
        <v>64</v>
      </c>
      <c r="J28">
        <v>613</v>
      </c>
      <c r="K28" t="s">
        <v>344</v>
      </c>
      <c r="L28">
        <v>30531382</v>
      </c>
      <c r="M28">
        <v>1126665</v>
      </c>
      <c r="N28">
        <v>31658047</v>
      </c>
      <c r="O28">
        <v>20590000</v>
      </c>
      <c r="P28">
        <v>-11068047</v>
      </c>
      <c r="Q28">
        <v>-5375</v>
      </c>
      <c r="R28" s="8"/>
    </row>
    <row r="29" spans="1:18" ht="15" customHeight="1" x14ac:dyDescent="0.3">
      <c r="A29" t="s">
        <v>382</v>
      </c>
      <c r="B29" t="s">
        <v>341</v>
      </c>
      <c r="C29" t="s">
        <v>30</v>
      </c>
      <c r="D29" t="s">
        <v>62</v>
      </c>
      <c r="E29" t="s">
        <v>383</v>
      </c>
      <c r="F29">
        <v>2024</v>
      </c>
      <c r="G29">
        <v>21000</v>
      </c>
      <c r="H29" t="s">
        <v>343</v>
      </c>
      <c r="I29" t="s">
        <v>354</v>
      </c>
      <c r="J29">
        <v>523</v>
      </c>
      <c r="K29" t="s">
        <v>344</v>
      </c>
      <c r="L29">
        <v>27534317</v>
      </c>
      <c r="M29">
        <v>3169409</v>
      </c>
      <c r="N29">
        <v>30703726</v>
      </c>
      <c r="O29">
        <v>16990000</v>
      </c>
      <c r="P29">
        <v>-13713726</v>
      </c>
      <c r="Q29">
        <v>-8072</v>
      </c>
      <c r="R29" s="8"/>
    </row>
    <row r="30" spans="1:18" ht="15" customHeight="1" x14ac:dyDescent="0.3">
      <c r="A30" t="s">
        <v>4119</v>
      </c>
      <c r="B30" t="s">
        <v>341</v>
      </c>
      <c r="C30" t="s">
        <v>5291</v>
      </c>
      <c r="D30" t="s">
        <v>62</v>
      </c>
      <c r="E30" t="s">
        <v>4120</v>
      </c>
      <c r="F30">
        <v>2024</v>
      </c>
      <c r="G30">
        <v>37</v>
      </c>
      <c r="H30" t="s">
        <v>343</v>
      </c>
      <c r="I30" t="s">
        <v>347</v>
      </c>
      <c r="J30">
        <v>490</v>
      </c>
      <c r="K30" t="s">
        <v>33</v>
      </c>
      <c r="L30">
        <v>16134417</v>
      </c>
      <c r="M30">
        <v>1936043</v>
      </c>
      <c r="N30">
        <v>18070460</v>
      </c>
      <c r="O30">
        <v>17690000</v>
      </c>
      <c r="P30">
        <v>-380460</v>
      </c>
      <c r="Q30">
        <v>-215</v>
      </c>
      <c r="R30" s="8"/>
    </row>
    <row r="31" spans="1:18" ht="15" customHeight="1" x14ac:dyDescent="0.3">
      <c r="A31" t="s">
        <v>5234</v>
      </c>
      <c r="B31" t="s">
        <v>341</v>
      </c>
      <c r="C31" t="s">
        <v>35</v>
      </c>
      <c r="D31" t="s">
        <v>62</v>
      </c>
      <c r="E31" t="s">
        <v>4016</v>
      </c>
      <c r="F31">
        <v>2024</v>
      </c>
      <c r="G31">
        <v>21752</v>
      </c>
      <c r="H31" t="s">
        <v>343</v>
      </c>
      <c r="I31" t="s">
        <v>4114</v>
      </c>
      <c r="J31">
        <v>238</v>
      </c>
      <c r="K31" t="s">
        <v>344</v>
      </c>
      <c r="L31">
        <v>19756759</v>
      </c>
      <c r="M31">
        <v>1932394</v>
      </c>
      <c r="N31">
        <v>21689153</v>
      </c>
      <c r="O31">
        <v>17490000</v>
      </c>
      <c r="P31">
        <v>-4199153</v>
      </c>
      <c r="Q31">
        <v>-2401</v>
      </c>
      <c r="R31" s="8"/>
    </row>
    <row r="32" spans="1:18" ht="15" customHeight="1" x14ac:dyDescent="0.3">
      <c r="A32" t="s">
        <v>359</v>
      </c>
      <c r="B32" t="s">
        <v>341</v>
      </c>
      <c r="C32" t="s">
        <v>30</v>
      </c>
      <c r="D32" t="s">
        <v>62</v>
      </c>
      <c r="E32" t="s">
        <v>356</v>
      </c>
      <c r="F32">
        <v>2024</v>
      </c>
      <c r="G32">
        <v>22197</v>
      </c>
      <c r="H32" t="s">
        <v>343</v>
      </c>
      <c r="I32" t="s">
        <v>357</v>
      </c>
      <c r="J32">
        <v>458</v>
      </c>
      <c r="K32" t="s">
        <v>344</v>
      </c>
      <c r="L32">
        <v>18519784</v>
      </c>
      <c r="M32">
        <v>2080236</v>
      </c>
      <c r="N32">
        <v>20600020</v>
      </c>
      <c r="O32">
        <v>14490000</v>
      </c>
      <c r="P32">
        <v>-6110020</v>
      </c>
      <c r="Q32">
        <v>-4217</v>
      </c>
      <c r="R32" s="8"/>
    </row>
    <row r="33" spans="1:18" ht="15" customHeight="1" x14ac:dyDescent="0.3">
      <c r="A33" t="s">
        <v>441</v>
      </c>
      <c r="B33" t="s">
        <v>341</v>
      </c>
      <c r="C33" t="s">
        <v>5341</v>
      </c>
      <c r="D33" t="s">
        <v>24</v>
      </c>
      <c r="E33" t="s">
        <v>4089</v>
      </c>
      <c r="F33">
        <v>2024</v>
      </c>
      <c r="G33">
        <v>0</v>
      </c>
      <c r="H33" t="s">
        <v>26</v>
      </c>
      <c r="I33" t="s">
        <v>5342</v>
      </c>
      <c r="J33">
        <v>263</v>
      </c>
      <c r="K33" t="s">
        <v>52</v>
      </c>
      <c r="L33">
        <v>32900000</v>
      </c>
      <c r="M33">
        <v>0</v>
      </c>
      <c r="N33">
        <v>32900000</v>
      </c>
      <c r="O33">
        <v>39151000</v>
      </c>
      <c r="P33">
        <v>6251000</v>
      </c>
      <c r="Q33">
        <v>1597</v>
      </c>
      <c r="R33" s="8"/>
    </row>
    <row r="34" spans="1:18" ht="15" customHeight="1" x14ac:dyDescent="0.3">
      <c r="A34" t="s">
        <v>371</v>
      </c>
      <c r="B34" t="s">
        <v>341</v>
      </c>
      <c r="C34" t="s">
        <v>5291</v>
      </c>
      <c r="D34" t="s">
        <v>137</v>
      </c>
      <c r="E34" t="s">
        <v>372</v>
      </c>
      <c r="F34">
        <v>2024</v>
      </c>
      <c r="G34">
        <v>11900</v>
      </c>
      <c r="H34" t="s">
        <v>343</v>
      </c>
      <c r="I34" t="s">
        <v>46</v>
      </c>
      <c r="J34">
        <v>437</v>
      </c>
      <c r="K34" t="s">
        <v>344</v>
      </c>
      <c r="L34">
        <v>21483869</v>
      </c>
      <c r="M34">
        <v>3447358</v>
      </c>
      <c r="N34">
        <v>24931227</v>
      </c>
      <c r="O34">
        <v>19490000</v>
      </c>
      <c r="P34">
        <v>-5441227</v>
      </c>
      <c r="Q34">
        <v>-2792</v>
      </c>
      <c r="R34" s="8"/>
    </row>
    <row r="35" spans="1:18" ht="15" customHeight="1" x14ac:dyDescent="0.3">
      <c r="A35" t="s">
        <v>4121</v>
      </c>
      <c r="B35" t="s">
        <v>341</v>
      </c>
      <c r="C35" t="s">
        <v>35</v>
      </c>
      <c r="D35" t="s">
        <v>131</v>
      </c>
      <c r="E35" t="s">
        <v>4122</v>
      </c>
      <c r="F35">
        <v>2024</v>
      </c>
      <c r="G35">
        <v>21500</v>
      </c>
      <c r="H35" t="s">
        <v>343</v>
      </c>
      <c r="I35" t="s">
        <v>4123</v>
      </c>
      <c r="J35">
        <v>188</v>
      </c>
      <c r="K35" t="s">
        <v>344</v>
      </c>
      <c r="L35">
        <v>21489916</v>
      </c>
      <c r="M35">
        <v>2992473</v>
      </c>
      <c r="N35">
        <v>24482389</v>
      </c>
      <c r="O35">
        <v>22764706</v>
      </c>
      <c r="P35">
        <v>-1717683</v>
      </c>
      <c r="Q35">
        <v>-755</v>
      </c>
      <c r="R35" s="8"/>
    </row>
    <row r="36" spans="1:18" ht="15" customHeight="1" x14ac:dyDescent="0.3">
      <c r="A36" t="s">
        <v>5370</v>
      </c>
      <c r="B36" t="s">
        <v>341</v>
      </c>
      <c r="C36" t="s">
        <v>35</v>
      </c>
      <c r="D36" t="s">
        <v>24</v>
      </c>
      <c r="E36" t="s">
        <v>4089</v>
      </c>
      <c r="F36">
        <v>2025</v>
      </c>
      <c r="G36">
        <v>66000</v>
      </c>
      <c r="H36" t="s">
        <v>26</v>
      </c>
      <c r="I36" t="s">
        <v>94</v>
      </c>
      <c r="J36">
        <v>114</v>
      </c>
      <c r="K36" t="s">
        <v>52</v>
      </c>
      <c r="L36">
        <v>25000000</v>
      </c>
      <c r="M36">
        <v>0</v>
      </c>
      <c r="N36">
        <v>25000000</v>
      </c>
      <c r="O36">
        <v>32990000</v>
      </c>
      <c r="P36">
        <v>7990000</v>
      </c>
      <c r="Q36">
        <v>2422</v>
      </c>
      <c r="R36" s="8"/>
    </row>
    <row r="37" spans="1:18" ht="15" customHeight="1" x14ac:dyDescent="0.3">
      <c r="A37" t="s">
        <v>5343</v>
      </c>
      <c r="B37" t="s">
        <v>341</v>
      </c>
      <c r="C37" t="s">
        <v>5341</v>
      </c>
      <c r="D37" t="s">
        <v>24</v>
      </c>
      <c r="E37" t="s">
        <v>215</v>
      </c>
      <c r="F37">
        <v>2025</v>
      </c>
      <c r="G37">
        <v>0</v>
      </c>
      <c r="H37" t="s">
        <v>26</v>
      </c>
      <c r="I37" t="s">
        <v>43</v>
      </c>
      <c r="J37">
        <v>256</v>
      </c>
      <c r="K37" t="s">
        <v>8570</v>
      </c>
      <c r="L37">
        <v>39290000</v>
      </c>
      <c r="M37">
        <v>0</v>
      </c>
      <c r="N37">
        <v>39290000</v>
      </c>
      <c r="O37">
        <v>46755100</v>
      </c>
      <c r="P37">
        <v>7465100</v>
      </c>
      <c r="Q37">
        <v>1597</v>
      </c>
      <c r="R37" s="8"/>
    </row>
    <row r="38" spans="1:18" ht="15" customHeight="1" x14ac:dyDescent="0.3">
      <c r="A38" t="s">
        <v>5344</v>
      </c>
      <c r="B38" t="s">
        <v>341</v>
      </c>
      <c r="C38" t="s">
        <v>293</v>
      </c>
      <c r="D38" t="s">
        <v>4184</v>
      </c>
      <c r="E38" t="s">
        <v>5345</v>
      </c>
      <c r="F38">
        <v>2024</v>
      </c>
      <c r="G38">
        <v>0</v>
      </c>
      <c r="H38" t="s">
        <v>26</v>
      </c>
      <c r="I38" t="s">
        <v>5346</v>
      </c>
      <c r="J38">
        <v>118</v>
      </c>
      <c r="K38" t="s">
        <v>52</v>
      </c>
      <c r="L38">
        <v>11082000</v>
      </c>
      <c r="M38">
        <v>0</v>
      </c>
      <c r="N38">
        <v>11082000</v>
      </c>
      <c r="O38">
        <v>11082000</v>
      </c>
      <c r="P38">
        <v>0</v>
      </c>
      <c r="Q38">
        <v>0</v>
      </c>
      <c r="R38" s="8"/>
    </row>
    <row r="39" spans="1:18" ht="15" customHeight="1" x14ac:dyDescent="0.3">
      <c r="A39" t="s">
        <v>553</v>
      </c>
      <c r="B39" t="s">
        <v>341</v>
      </c>
      <c r="C39" t="s">
        <v>35</v>
      </c>
      <c r="D39" t="s">
        <v>24</v>
      </c>
      <c r="E39" t="s">
        <v>4111</v>
      </c>
      <c r="F39">
        <v>2025</v>
      </c>
      <c r="G39">
        <v>13051</v>
      </c>
      <c r="H39" t="s">
        <v>26</v>
      </c>
      <c r="I39" t="s">
        <v>32</v>
      </c>
      <c r="J39">
        <v>215</v>
      </c>
      <c r="K39" t="s">
        <v>33</v>
      </c>
      <c r="L39">
        <v>43000000</v>
      </c>
      <c r="M39">
        <v>0</v>
      </c>
      <c r="N39">
        <v>43000000</v>
      </c>
      <c r="O39">
        <v>38990000</v>
      </c>
      <c r="P39">
        <v>-4010000</v>
      </c>
      <c r="Q39">
        <v>-1028</v>
      </c>
      <c r="R39" s="8"/>
    </row>
    <row r="40" spans="1:18" ht="15" customHeight="1" x14ac:dyDescent="0.3">
      <c r="A40" t="s">
        <v>8594</v>
      </c>
      <c r="B40" t="s">
        <v>341</v>
      </c>
      <c r="C40" t="s">
        <v>35</v>
      </c>
      <c r="D40" t="s">
        <v>24</v>
      </c>
      <c r="E40" t="s">
        <v>8595</v>
      </c>
      <c r="F40">
        <v>2024</v>
      </c>
      <c r="G40">
        <v>0</v>
      </c>
      <c r="H40" t="s">
        <v>26</v>
      </c>
      <c r="I40" t="s">
        <v>5292</v>
      </c>
      <c r="J40">
        <v>132</v>
      </c>
      <c r="K40" t="s">
        <v>8593</v>
      </c>
      <c r="L40">
        <v>49771695</v>
      </c>
      <c r="M40">
        <v>0</v>
      </c>
      <c r="N40">
        <v>49771695</v>
      </c>
      <c r="O40">
        <v>49771695</v>
      </c>
      <c r="P40">
        <v>0</v>
      </c>
      <c r="Q40">
        <v>0</v>
      </c>
      <c r="R40" s="8"/>
    </row>
    <row r="41" spans="1:18" ht="15" customHeight="1" x14ac:dyDescent="0.3">
      <c r="A41" t="s">
        <v>5317</v>
      </c>
      <c r="B41" t="s">
        <v>341</v>
      </c>
      <c r="C41" t="s">
        <v>35</v>
      </c>
      <c r="D41" t="s">
        <v>62</v>
      </c>
      <c r="E41" t="s">
        <v>368</v>
      </c>
      <c r="F41">
        <v>2024</v>
      </c>
      <c r="G41">
        <v>0</v>
      </c>
      <c r="H41" t="s">
        <v>343</v>
      </c>
      <c r="I41" t="s">
        <v>152</v>
      </c>
      <c r="J41">
        <v>138</v>
      </c>
      <c r="K41" t="s">
        <v>344</v>
      </c>
      <c r="L41">
        <v>16746050</v>
      </c>
      <c r="M41">
        <v>1501605</v>
      </c>
      <c r="N41">
        <v>18247655</v>
      </c>
      <c r="O41">
        <v>13890000</v>
      </c>
      <c r="P41">
        <v>-4357655</v>
      </c>
      <c r="Q41">
        <v>-3137</v>
      </c>
      <c r="R41" s="8"/>
    </row>
    <row r="42" spans="1:18" ht="15" customHeight="1" x14ac:dyDescent="0.3">
      <c r="A42" t="s">
        <v>367</v>
      </c>
      <c r="B42" t="s">
        <v>341</v>
      </c>
      <c r="C42" t="s">
        <v>5291</v>
      </c>
      <c r="D42" t="s">
        <v>62</v>
      </c>
      <c r="E42" t="s">
        <v>368</v>
      </c>
      <c r="F42">
        <v>2024</v>
      </c>
      <c r="G42">
        <v>2700</v>
      </c>
      <c r="H42" t="s">
        <v>343</v>
      </c>
      <c r="I42" t="s">
        <v>273</v>
      </c>
      <c r="J42">
        <v>523</v>
      </c>
      <c r="K42" t="s">
        <v>344</v>
      </c>
      <c r="L42">
        <v>16733445</v>
      </c>
      <c r="M42">
        <v>1434077</v>
      </c>
      <c r="N42">
        <v>18167522</v>
      </c>
      <c r="O42">
        <v>13890000</v>
      </c>
      <c r="P42">
        <v>-4277522</v>
      </c>
      <c r="Q42">
        <v>-308</v>
      </c>
      <c r="R42" s="8"/>
    </row>
    <row r="43" spans="1:18" ht="15" customHeight="1" x14ac:dyDescent="0.3">
      <c r="A43" t="s">
        <v>467</v>
      </c>
      <c r="B43" t="s">
        <v>341</v>
      </c>
      <c r="C43" t="s">
        <v>4006</v>
      </c>
      <c r="D43" t="s">
        <v>24</v>
      </c>
      <c r="E43" t="s">
        <v>242</v>
      </c>
      <c r="F43">
        <v>2024</v>
      </c>
      <c r="G43">
        <v>0</v>
      </c>
      <c r="H43" t="s">
        <v>26</v>
      </c>
      <c r="I43" t="s">
        <v>4039</v>
      </c>
      <c r="J43">
        <v>213</v>
      </c>
      <c r="K43" t="s">
        <v>52</v>
      </c>
      <c r="L43">
        <v>23490000</v>
      </c>
      <c r="M43">
        <v>0</v>
      </c>
      <c r="N43">
        <v>23490000</v>
      </c>
      <c r="O43">
        <v>27953100</v>
      </c>
      <c r="P43">
        <v>4463100</v>
      </c>
      <c r="Q43">
        <v>1597</v>
      </c>
      <c r="R43" s="8"/>
    </row>
    <row r="44" spans="1:18" ht="15" customHeight="1" x14ac:dyDescent="0.3">
      <c r="A44" t="s">
        <v>4015</v>
      </c>
      <c r="B44" t="s">
        <v>341</v>
      </c>
      <c r="C44" t="s">
        <v>104</v>
      </c>
      <c r="D44" t="s">
        <v>62</v>
      </c>
      <c r="E44" t="s">
        <v>4016</v>
      </c>
      <c r="F44">
        <v>2024</v>
      </c>
      <c r="G44">
        <v>18</v>
      </c>
      <c r="H44" t="s">
        <v>260</v>
      </c>
      <c r="I44" t="s">
        <v>357</v>
      </c>
      <c r="J44">
        <v>724</v>
      </c>
      <c r="K44" t="s">
        <v>4001</v>
      </c>
      <c r="L44">
        <v>19671261</v>
      </c>
      <c r="M44">
        <v>448307</v>
      </c>
      <c r="N44">
        <v>20119568</v>
      </c>
      <c r="O44">
        <v>17490000</v>
      </c>
      <c r="P44">
        <v>-2629568</v>
      </c>
      <c r="Q44">
        <v>-1503</v>
      </c>
      <c r="R44" s="8"/>
    </row>
    <row r="45" spans="1:18" ht="15" customHeight="1" x14ac:dyDescent="0.3">
      <c r="A45" t="s">
        <v>348</v>
      </c>
      <c r="B45" t="s">
        <v>341</v>
      </c>
      <c r="C45" t="s">
        <v>30</v>
      </c>
      <c r="D45" t="s">
        <v>62</v>
      </c>
      <c r="E45" t="s">
        <v>349</v>
      </c>
      <c r="F45">
        <v>2025</v>
      </c>
      <c r="G45">
        <v>4385</v>
      </c>
      <c r="H45" t="s">
        <v>343</v>
      </c>
      <c r="I45" t="s">
        <v>175</v>
      </c>
      <c r="J45">
        <v>458</v>
      </c>
      <c r="K45" t="s">
        <v>344</v>
      </c>
      <c r="L45">
        <v>18511597</v>
      </c>
      <c r="M45">
        <v>814310</v>
      </c>
      <c r="N45">
        <v>19325907</v>
      </c>
      <c r="O45">
        <v>15790000</v>
      </c>
      <c r="P45">
        <v>-3535907</v>
      </c>
      <c r="Q45">
        <v>-2239</v>
      </c>
      <c r="R45" s="8"/>
    </row>
    <row r="46" spans="1:18" ht="15" customHeight="1" x14ac:dyDescent="0.3">
      <c r="A46" t="s">
        <v>369</v>
      </c>
      <c r="B46" t="s">
        <v>341</v>
      </c>
      <c r="C46" t="s">
        <v>5291</v>
      </c>
      <c r="D46" t="s">
        <v>62</v>
      </c>
      <c r="E46" t="s">
        <v>370</v>
      </c>
      <c r="F46">
        <v>2025</v>
      </c>
      <c r="G46">
        <v>3150</v>
      </c>
      <c r="H46" t="s">
        <v>343</v>
      </c>
      <c r="I46" t="s">
        <v>64</v>
      </c>
      <c r="J46">
        <v>502</v>
      </c>
      <c r="K46" t="s">
        <v>344</v>
      </c>
      <c r="L46">
        <v>19610840</v>
      </c>
      <c r="M46">
        <v>977921</v>
      </c>
      <c r="N46">
        <v>20588761</v>
      </c>
      <c r="O46">
        <v>16590000</v>
      </c>
      <c r="P46">
        <v>-3998761</v>
      </c>
      <c r="Q46">
        <v>-241</v>
      </c>
      <c r="R46" s="8"/>
    </row>
    <row r="47" spans="1:18" ht="15" customHeight="1" x14ac:dyDescent="0.3">
      <c r="A47" t="s">
        <v>360</v>
      </c>
      <c r="B47" t="s">
        <v>341</v>
      </c>
      <c r="C47" t="s">
        <v>35</v>
      </c>
      <c r="D47" t="s">
        <v>62</v>
      </c>
      <c r="E47" t="s">
        <v>361</v>
      </c>
      <c r="F47">
        <v>2025</v>
      </c>
      <c r="G47">
        <v>7735</v>
      </c>
      <c r="H47" t="s">
        <v>343</v>
      </c>
      <c r="I47" t="s">
        <v>64</v>
      </c>
      <c r="J47">
        <v>448</v>
      </c>
      <c r="K47" t="s">
        <v>344</v>
      </c>
      <c r="L47">
        <v>38661008</v>
      </c>
      <c r="M47">
        <v>876679</v>
      </c>
      <c r="N47">
        <v>39537687</v>
      </c>
      <c r="O47">
        <v>30590000</v>
      </c>
      <c r="P47">
        <v>-8947687</v>
      </c>
      <c r="Q47">
        <v>-2925</v>
      </c>
      <c r="R47" s="8"/>
    </row>
    <row r="48" spans="1:18" ht="15" customHeight="1" x14ac:dyDescent="0.3">
      <c r="A48" t="s">
        <v>4128</v>
      </c>
      <c r="B48" t="s">
        <v>341</v>
      </c>
      <c r="C48" t="s">
        <v>35</v>
      </c>
      <c r="D48" t="s">
        <v>62</v>
      </c>
      <c r="E48" t="s">
        <v>4129</v>
      </c>
      <c r="F48">
        <v>2025</v>
      </c>
      <c r="G48">
        <v>16021</v>
      </c>
      <c r="H48" t="s">
        <v>343</v>
      </c>
      <c r="I48" t="s">
        <v>72</v>
      </c>
      <c r="J48">
        <v>420</v>
      </c>
      <c r="K48" t="s">
        <v>344</v>
      </c>
      <c r="L48">
        <v>27816817</v>
      </c>
      <c r="M48">
        <v>748769</v>
      </c>
      <c r="N48">
        <v>28565586</v>
      </c>
      <c r="O48">
        <v>21990000</v>
      </c>
      <c r="P48">
        <v>-6575586</v>
      </c>
      <c r="Q48">
        <v>-299</v>
      </c>
      <c r="R48" s="8"/>
    </row>
    <row r="49" spans="1:18" ht="15" customHeight="1" x14ac:dyDescent="0.3">
      <c r="A49" t="s">
        <v>620</v>
      </c>
      <c r="B49" t="s">
        <v>341</v>
      </c>
      <c r="C49" t="s">
        <v>5338</v>
      </c>
      <c r="D49" t="s">
        <v>5339</v>
      </c>
      <c r="E49" t="s">
        <v>5340</v>
      </c>
      <c r="F49">
        <v>2025</v>
      </c>
      <c r="G49">
        <v>0</v>
      </c>
      <c r="H49" t="s">
        <v>26</v>
      </c>
      <c r="I49" t="s">
        <v>43</v>
      </c>
      <c r="J49">
        <v>308</v>
      </c>
      <c r="K49" t="s">
        <v>52</v>
      </c>
      <c r="L49">
        <v>26953052</v>
      </c>
      <c r="M49">
        <v>0</v>
      </c>
      <c r="N49">
        <v>26953052</v>
      </c>
      <c r="O49">
        <v>26953052</v>
      </c>
      <c r="P49">
        <v>0</v>
      </c>
      <c r="Q49">
        <v>0</v>
      </c>
      <c r="R49" s="8"/>
    </row>
    <row r="50" spans="1:18" ht="15" customHeight="1" x14ac:dyDescent="0.3">
      <c r="A50" t="s">
        <v>887</v>
      </c>
      <c r="B50" t="s">
        <v>341</v>
      </c>
      <c r="C50" t="s">
        <v>5291</v>
      </c>
      <c r="D50" t="s">
        <v>24</v>
      </c>
      <c r="E50" t="s">
        <v>5336</v>
      </c>
      <c r="F50">
        <v>2025</v>
      </c>
      <c r="G50">
        <v>0</v>
      </c>
      <c r="H50" t="s">
        <v>26</v>
      </c>
      <c r="I50" t="s">
        <v>5337</v>
      </c>
      <c r="J50">
        <v>391</v>
      </c>
      <c r="K50" t="s">
        <v>52</v>
      </c>
      <c r="L50">
        <v>48090000</v>
      </c>
      <c r="M50">
        <v>0</v>
      </c>
      <c r="N50">
        <v>48090000</v>
      </c>
      <c r="O50">
        <v>61000000</v>
      </c>
      <c r="P50">
        <v>12910000</v>
      </c>
      <c r="Q50">
        <v>2116</v>
      </c>
      <c r="R50" s="8"/>
    </row>
    <row r="51" spans="1:18" ht="15" customHeight="1" x14ac:dyDescent="0.3">
      <c r="A51" t="s">
        <v>5319</v>
      </c>
      <c r="B51" t="s">
        <v>341</v>
      </c>
      <c r="C51" t="s">
        <v>5291</v>
      </c>
      <c r="D51" t="s">
        <v>62</v>
      </c>
      <c r="E51" t="s">
        <v>5320</v>
      </c>
      <c r="F51">
        <v>2025</v>
      </c>
      <c r="G51">
        <v>0</v>
      </c>
      <c r="H51" t="s">
        <v>343</v>
      </c>
      <c r="I51" t="s">
        <v>152</v>
      </c>
      <c r="J51">
        <v>138</v>
      </c>
      <c r="K51" t="s">
        <v>344</v>
      </c>
      <c r="L51">
        <v>25392269</v>
      </c>
      <c r="M51">
        <v>1639523</v>
      </c>
      <c r="N51">
        <v>27031792</v>
      </c>
      <c r="O51">
        <v>26990000</v>
      </c>
      <c r="P51">
        <v>-41792</v>
      </c>
      <c r="Q51">
        <v>-15</v>
      </c>
      <c r="R51" s="8"/>
    </row>
    <row r="52" spans="1:18" ht="15" customHeight="1" x14ac:dyDescent="0.3">
      <c r="A52" t="s">
        <v>4102</v>
      </c>
      <c r="B52" t="s">
        <v>341</v>
      </c>
      <c r="C52" t="s">
        <v>35</v>
      </c>
      <c r="D52" t="s">
        <v>62</v>
      </c>
      <c r="E52" t="s">
        <v>4016</v>
      </c>
      <c r="F52">
        <v>2025</v>
      </c>
      <c r="G52">
        <v>0</v>
      </c>
      <c r="H52" t="s">
        <v>343</v>
      </c>
      <c r="I52" t="s">
        <v>357</v>
      </c>
      <c r="J52">
        <v>207</v>
      </c>
      <c r="K52" t="s">
        <v>344</v>
      </c>
      <c r="L52">
        <v>19593950</v>
      </c>
      <c r="M52">
        <v>1241319</v>
      </c>
      <c r="N52">
        <v>20835269</v>
      </c>
      <c r="O52">
        <v>17890000</v>
      </c>
      <c r="P52">
        <v>-2945269</v>
      </c>
      <c r="Q52">
        <v>-1646</v>
      </c>
      <c r="R52" s="8"/>
    </row>
    <row r="53" spans="1:18" ht="15" customHeight="1" x14ac:dyDescent="0.3">
      <c r="A53" t="s">
        <v>8564</v>
      </c>
      <c r="B53" t="s">
        <v>341</v>
      </c>
      <c r="C53" t="s">
        <v>5291</v>
      </c>
      <c r="D53" t="s">
        <v>62</v>
      </c>
      <c r="E53" t="s">
        <v>8565</v>
      </c>
      <c r="F53">
        <v>2025</v>
      </c>
      <c r="G53">
        <v>0</v>
      </c>
      <c r="H53" t="s">
        <v>343</v>
      </c>
      <c r="I53" t="s">
        <v>152</v>
      </c>
      <c r="J53">
        <v>59</v>
      </c>
      <c r="K53" t="s">
        <v>344</v>
      </c>
      <c r="L53">
        <v>12945210</v>
      </c>
      <c r="M53">
        <v>923669</v>
      </c>
      <c r="N53">
        <v>13868879</v>
      </c>
      <c r="O53">
        <v>14025210</v>
      </c>
      <c r="P53">
        <v>156331</v>
      </c>
      <c r="Q53">
        <v>111</v>
      </c>
      <c r="R53" s="8"/>
    </row>
    <row r="54" spans="1:18" ht="15" customHeight="1" x14ac:dyDescent="0.3">
      <c r="A54" t="s">
        <v>8514</v>
      </c>
      <c r="B54" t="s">
        <v>341</v>
      </c>
      <c r="C54" t="s">
        <v>35</v>
      </c>
      <c r="D54" t="s">
        <v>230</v>
      </c>
      <c r="E54" t="s">
        <v>8582</v>
      </c>
      <c r="F54">
        <v>2025</v>
      </c>
      <c r="G54">
        <v>40200</v>
      </c>
      <c r="H54" t="s">
        <v>343</v>
      </c>
      <c r="I54" t="s">
        <v>347</v>
      </c>
      <c r="J54">
        <v>89</v>
      </c>
      <c r="K54" t="s">
        <v>344</v>
      </c>
      <c r="L54">
        <v>17140917</v>
      </c>
      <c r="M54">
        <v>641547</v>
      </c>
      <c r="N54">
        <v>17782464</v>
      </c>
      <c r="O54">
        <v>16290000</v>
      </c>
      <c r="P54">
        <v>-1492464</v>
      </c>
      <c r="Q54">
        <v>-916</v>
      </c>
      <c r="R54" s="8"/>
    </row>
    <row r="55" spans="1:18" ht="15" customHeight="1" x14ac:dyDescent="0.3">
      <c r="A55" t="s">
        <v>4107</v>
      </c>
      <c r="B55" t="s">
        <v>341</v>
      </c>
      <c r="C55" t="s">
        <v>30</v>
      </c>
      <c r="D55" t="s">
        <v>58</v>
      </c>
      <c r="E55" t="s">
        <v>4108</v>
      </c>
      <c r="F55">
        <v>2025</v>
      </c>
      <c r="G55">
        <v>10800</v>
      </c>
      <c r="H55" t="s">
        <v>343</v>
      </c>
      <c r="I55" t="s">
        <v>4109</v>
      </c>
      <c r="J55">
        <v>259</v>
      </c>
      <c r="K55" t="s">
        <v>344</v>
      </c>
      <c r="L55">
        <v>13444790</v>
      </c>
      <c r="M55">
        <v>1226095</v>
      </c>
      <c r="N55">
        <v>14670885</v>
      </c>
      <c r="O55">
        <v>17490000</v>
      </c>
      <c r="P55">
        <v>2819115</v>
      </c>
      <c r="Q55">
        <v>1612</v>
      </c>
      <c r="R55" s="8"/>
    </row>
    <row r="56" spans="1:18" ht="15" customHeight="1" x14ac:dyDescent="0.3">
      <c r="A56" t="s">
        <v>7192</v>
      </c>
      <c r="B56" t="s">
        <v>341</v>
      </c>
      <c r="C56" t="s">
        <v>35</v>
      </c>
      <c r="D56" t="s">
        <v>62</v>
      </c>
      <c r="E56" t="s">
        <v>5320</v>
      </c>
      <c r="F56">
        <v>2025</v>
      </c>
      <c r="G56">
        <v>23967</v>
      </c>
      <c r="H56" t="s">
        <v>343</v>
      </c>
      <c r="I56" t="s">
        <v>354</v>
      </c>
      <c r="J56">
        <v>77</v>
      </c>
      <c r="K56" t="s">
        <v>344</v>
      </c>
      <c r="L56">
        <v>25546891</v>
      </c>
      <c r="M56">
        <v>1916780</v>
      </c>
      <c r="N56">
        <v>27463671</v>
      </c>
      <c r="O56">
        <v>24290000</v>
      </c>
      <c r="P56">
        <v>-3173671</v>
      </c>
      <c r="Q56">
        <v>-1307</v>
      </c>
      <c r="R56" s="8"/>
    </row>
    <row r="57" spans="1:18" ht="15" customHeight="1" x14ac:dyDescent="0.3">
      <c r="A57" t="s">
        <v>4012</v>
      </c>
      <c r="B57" t="s">
        <v>341</v>
      </c>
      <c r="C57" t="s">
        <v>5291</v>
      </c>
      <c r="D57" t="s">
        <v>62</v>
      </c>
      <c r="E57" t="s">
        <v>370</v>
      </c>
      <c r="F57">
        <v>2025</v>
      </c>
      <c r="G57">
        <v>20</v>
      </c>
      <c r="H57" t="s">
        <v>260</v>
      </c>
      <c r="I57" t="s">
        <v>64</v>
      </c>
      <c r="J57">
        <v>459</v>
      </c>
      <c r="K57" t="s">
        <v>4001</v>
      </c>
      <c r="L57">
        <v>19593950</v>
      </c>
      <c r="M57">
        <v>582960</v>
      </c>
      <c r="N57">
        <v>20176910</v>
      </c>
      <c r="O57">
        <v>17990000</v>
      </c>
      <c r="P57">
        <v>-2186910</v>
      </c>
      <c r="Q57">
        <v>-1216</v>
      </c>
      <c r="R57" s="8"/>
    </row>
    <row r="58" spans="1:18" ht="15" customHeight="1" x14ac:dyDescent="0.3">
      <c r="A58" t="s">
        <v>5321</v>
      </c>
      <c r="B58" t="s">
        <v>341</v>
      </c>
      <c r="C58" t="s">
        <v>35</v>
      </c>
      <c r="D58" t="s">
        <v>230</v>
      </c>
      <c r="E58" t="s">
        <v>5322</v>
      </c>
      <c r="F58">
        <v>2026</v>
      </c>
      <c r="G58">
        <v>3623</v>
      </c>
      <c r="H58" t="s">
        <v>343</v>
      </c>
      <c r="I58" t="s">
        <v>273</v>
      </c>
      <c r="J58">
        <v>221</v>
      </c>
      <c r="K58" t="s">
        <v>344</v>
      </c>
      <c r="L58">
        <v>12713277</v>
      </c>
      <c r="M58">
        <v>905340</v>
      </c>
      <c r="N58">
        <v>13618617</v>
      </c>
      <c r="O58">
        <v>13990000</v>
      </c>
      <c r="P58">
        <v>371383</v>
      </c>
      <c r="Q58">
        <v>265</v>
      </c>
      <c r="R58" s="8"/>
    </row>
    <row r="59" spans="1:18" ht="15" customHeight="1" x14ac:dyDescent="0.3">
      <c r="A59" t="s">
        <v>8520</v>
      </c>
      <c r="B59" t="s">
        <v>341</v>
      </c>
      <c r="C59" t="s">
        <v>35</v>
      </c>
      <c r="D59" t="s">
        <v>62</v>
      </c>
      <c r="E59" t="s">
        <v>5320</v>
      </c>
      <c r="F59">
        <v>2025</v>
      </c>
      <c r="G59">
        <v>8160</v>
      </c>
      <c r="H59" t="s">
        <v>343</v>
      </c>
      <c r="I59" t="s">
        <v>152</v>
      </c>
      <c r="J59">
        <v>77</v>
      </c>
      <c r="K59" t="s">
        <v>344</v>
      </c>
      <c r="L59">
        <v>25546891</v>
      </c>
      <c r="M59">
        <v>2425655</v>
      </c>
      <c r="N59">
        <v>27972546</v>
      </c>
      <c r="O59">
        <v>27722689</v>
      </c>
      <c r="P59">
        <v>-249857</v>
      </c>
      <c r="Q59">
        <v>-9</v>
      </c>
      <c r="R59" s="8"/>
    </row>
    <row r="60" spans="1:18" ht="15" customHeight="1" x14ac:dyDescent="0.3">
      <c r="A60" t="s">
        <v>4115</v>
      </c>
      <c r="B60" t="s">
        <v>341</v>
      </c>
      <c r="C60" t="s">
        <v>35</v>
      </c>
      <c r="D60" t="s">
        <v>62</v>
      </c>
      <c r="E60" t="s">
        <v>4116</v>
      </c>
      <c r="F60">
        <v>2026</v>
      </c>
      <c r="G60">
        <v>0</v>
      </c>
      <c r="H60" t="s">
        <v>343</v>
      </c>
      <c r="I60" t="s">
        <v>357</v>
      </c>
      <c r="J60">
        <v>459</v>
      </c>
      <c r="K60" t="s">
        <v>8640</v>
      </c>
      <c r="L60">
        <v>21062857</v>
      </c>
      <c r="M60">
        <v>1471645</v>
      </c>
      <c r="N60">
        <v>22534502</v>
      </c>
      <c r="O60">
        <v>18990000</v>
      </c>
      <c r="P60">
        <v>-3544502</v>
      </c>
      <c r="Q60">
        <v>-1867</v>
      </c>
      <c r="R60" s="8"/>
    </row>
    <row r="61" spans="1:18" ht="15" customHeight="1" x14ac:dyDescent="0.3">
      <c r="A61" t="s">
        <v>4017</v>
      </c>
      <c r="B61" t="s">
        <v>341</v>
      </c>
      <c r="C61" t="s">
        <v>293</v>
      </c>
      <c r="D61" t="s">
        <v>62</v>
      </c>
      <c r="E61" t="s">
        <v>4000</v>
      </c>
      <c r="F61">
        <v>2025</v>
      </c>
      <c r="G61">
        <v>0</v>
      </c>
      <c r="H61" t="s">
        <v>260</v>
      </c>
      <c r="I61" t="s">
        <v>72</v>
      </c>
      <c r="J61">
        <v>326</v>
      </c>
      <c r="K61" t="s">
        <v>4001</v>
      </c>
      <c r="L61">
        <v>23019217</v>
      </c>
      <c r="M61">
        <v>82230</v>
      </c>
      <c r="N61">
        <v>23101447</v>
      </c>
      <c r="O61">
        <v>22590000</v>
      </c>
      <c r="P61">
        <v>-511447</v>
      </c>
      <c r="Q61">
        <v>-226</v>
      </c>
      <c r="R61" s="8"/>
    </row>
    <row r="62" spans="1:18" ht="15" customHeight="1" x14ac:dyDescent="0.3">
      <c r="A62" t="s">
        <v>4011</v>
      </c>
      <c r="B62" t="s">
        <v>341</v>
      </c>
      <c r="C62" t="s">
        <v>35</v>
      </c>
      <c r="D62" t="s">
        <v>62</v>
      </c>
      <c r="E62" t="s">
        <v>4000</v>
      </c>
      <c r="F62">
        <v>2025</v>
      </c>
      <c r="G62">
        <v>0</v>
      </c>
      <c r="H62" t="s">
        <v>260</v>
      </c>
      <c r="I62" t="s">
        <v>4007</v>
      </c>
      <c r="J62">
        <v>326</v>
      </c>
      <c r="K62" t="s">
        <v>4001</v>
      </c>
      <c r="L62">
        <v>23019217</v>
      </c>
      <c r="M62">
        <v>82230</v>
      </c>
      <c r="N62">
        <v>23101447</v>
      </c>
      <c r="O62">
        <v>22590000</v>
      </c>
      <c r="P62">
        <v>-511447</v>
      </c>
      <c r="Q62">
        <v>-226</v>
      </c>
      <c r="R62" s="8"/>
    </row>
    <row r="63" spans="1:18" ht="15" customHeight="1" x14ac:dyDescent="0.3">
      <c r="A63" t="s">
        <v>4002</v>
      </c>
      <c r="B63" t="s">
        <v>341</v>
      </c>
      <c r="C63" t="s">
        <v>30</v>
      </c>
      <c r="D63" t="s">
        <v>62</v>
      </c>
      <c r="E63" t="s">
        <v>4000</v>
      </c>
      <c r="F63">
        <v>2025</v>
      </c>
      <c r="G63">
        <v>0</v>
      </c>
      <c r="H63" t="s">
        <v>260</v>
      </c>
      <c r="I63" t="s">
        <v>72</v>
      </c>
      <c r="J63">
        <v>326</v>
      </c>
      <c r="K63" t="s">
        <v>4001</v>
      </c>
      <c r="L63">
        <v>23019217</v>
      </c>
      <c r="M63">
        <v>82230</v>
      </c>
      <c r="N63">
        <v>23101447</v>
      </c>
      <c r="O63">
        <v>22590000</v>
      </c>
      <c r="P63">
        <v>-511447</v>
      </c>
      <c r="Q63">
        <v>-226</v>
      </c>
      <c r="R63" s="8"/>
    </row>
    <row r="64" spans="1:18" ht="15" customHeight="1" x14ac:dyDescent="0.3">
      <c r="A64" t="s">
        <v>4005</v>
      </c>
      <c r="B64" t="s">
        <v>341</v>
      </c>
      <c r="C64" t="s">
        <v>4006</v>
      </c>
      <c r="D64" t="s">
        <v>62</v>
      </c>
      <c r="E64" t="s">
        <v>4000</v>
      </c>
      <c r="F64">
        <v>2025</v>
      </c>
      <c r="G64">
        <v>0</v>
      </c>
      <c r="H64" t="s">
        <v>260</v>
      </c>
      <c r="I64" t="s">
        <v>4007</v>
      </c>
      <c r="J64">
        <v>326</v>
      </c>
      <c r="K64" t="s">
        <v>4001</v>
      </c>
      <c r="L64">
        <v>23019217</v>
      </c>
      <c r="M64">
        <v>82230</v>
      </c>
      <c r="N64">
        <v>23101447</v>
      </c>
      <c r="O64">
        <v>22590000</v>
      </c>
      <c r="P64">
        <v>-511447</v>
      </c>
      <c r="Q64">
        <v>-226</v>
      </c>
      <c r="R64" s="8"/>
    </row>
    <row r="65" spans="1:18" ht="15" customHeight="1" x14ac:dyDescent="0.3">
      <c r="A65" t="s">
        <v>4008</v>
      </c>
      <c r="B65" t="s">
        <v>341</v>
      </c>
      <c r="C65" t="s">
        <v>293</v>
      </c>
      <c r="D65" t="s">
        <v>62</v>
      </c>
      <c r="E65" t="s">
        <v>4000</v>
      </c>
      <c r="F65">
        <v>2025</v>
      </c>
      <c r="G65">
        <v>0</v>
      </c>
      <c r="H65" t="s">
        <v>260</v>
      </c>
      <c r="I65" t="s">
        <v>4009</v>
      </c>
      <c r="J65">
        <v>326</v>
      </c>
      <c r="K65" t="s">
        <v>4001</v>
      </c>
      <c r="L65">
        <v>23019217</v>
      </c>
      <c r="M65">
        <v>82230</v>
      </c>
      <c r="N65">
        <v>23101447</v>
      </c>
      <c r="O65">
        <v>22590000</v>
      </c>
      <c r="P65">
        <v>-511447</v>
      </c>
      <c r="Q65">
        <v>-226</v>
      </c>
    </row>
    <row r="66" spans="1:18" ht="15" customHeight="1" x14ac:dyDescent="0.3">
      <c r="A66" t="s">
        <v>5347</v>
      </c>
      <c r="B66" t="s">
        <v>341</v>
      </c>
      <c r="C66" t="s">
        <v>35</v>
      </c>
      <c r="D66" t="s">
        <v>24</v>
      </c>
      <c r="E66" t="s">
        <v>5310</v>
      </c>
      <c r="F66">
        <v>2025</v>
      </c>
      <c r="G66">
        <v>28620</v>
      </c>
      <c r="H66" t="s">
        <v>26</v>
      </c>
      <c r="I66" t="s">
        <v>5342</v>
      </c>
      <c r="J66">
        <v>116</v>
      </c>
      <c r="K66" t="s">
        <v>8593</v>
      </c>
      <c r="L66">
        <v>37000000</v>
      </c>
      <c r="M66">
        <v>0</v>
      </c>
      <c r="N66">
        <v>37000000</v>
      </c>
      <c r="O66">
        <v>32990000</v>
      </c>
      <c r="P66">
        <v>-4010000</v>
      </c>
      <c r="Q66">
        <v>-1216</v>
      </c>
      <c r="R66" s="8"/>
    </row>
    <row r="67" spans="1:18" ht="15" customHeight="1" x14ac:dyDescent="0.3">
      <c r="A67" t="s">
        <v>8700</v>
      </c>
      <c r="B67" t="s">
        <v>341</v>
      </c>
      <c r="C67" t="s">
        <v>386</v>
      </c>
      <c r="D67" t="s">
        <v>24</v>
      </c>
      <c r="E67" t="s">
        <v>8701</v>
      </c>
      <c r="F67">
        <v>2025</v>
      </c>
      <c r="G67">
        <v>0</v>
      </c>
      <c r="H67" t="s">
        <v>26</v>
      </c>
      <c r="I67" t="s">
        <v>8702</v>
      </c>
      <c r="J67">
        <v>34</v>
      </c>
      <c r="K67" t="s">
        <v>52</v>
      </c>
      <c r="L67">
        <v>58536100</v>
      </c>
      <c r="M67">
        <v>0</v>
      </c>
      <c r="N67">
        <v>58536100</v>
      </c>
      <c r="O67">
        <v>58536100</v>
      </c>
      <c r="P67">
        <v>0</v>
      </c>
      <c r="Q67">
        <v>0</v>
      </c>
      <c r="R67" s="8"/>
    </row>
    <row r="68" spans="1:18" ht="15" customHeight="1" x14ac:dyDescent="0.3">
      <c r="A68" t="s">
        <v>5536</v>
      </c>
      <c r="B68" t="s">
        <v>341</v>
      </c>
      <c r="C68" t="s">
        <v>293</v>
      </c>
      <c r="D68" t="s">
        <v>24</v>
      </c>
      <c r="E68" t="s">
        <v>8569</v>
      </c>
      <c r="F68">
        <v>2026</v>
      </c>
      <c r="G68">
        <v>5964</v>
      </c>
      <c r="H68" t="s">
        <v>26</v>
      </c>
      <c r="I68" t="s">
        <v>225</v>
      </c>
      <c r="J68">
        <v>70</v>
      </c>
      <c r="K68" t="s">
        <v>52</v>
      </c>
      <c r="L68">
        <v>33921345</v>
      </c>
      <c r="M68">
        <v>0</v>
      </c>
      <c r="N68">
        <v>33921345</v>
      </c>
      <c r="O68">
        <v>29990000</v>
      </c>
      <c r="P68">
        <v>-3931345</v>
      </c>
      <c r="Q68">
        <v>-1311</v>
      </c>
      <c r="R68" s="8"/>
    </row>
    <row r="69" spans="1:18" ht="15" customHeight="1" x14ac:dyDescent="0.3">
      <c r="A69" t="s">
        <v>7183</v>
      </c>
      <c r="B69" t="s">
        <v>341</v>
      </c>
      <c r="C69" t="s">
        <v>35</v>
      </c>
      <c r="D69" t="s">
        <v>58</v>
      </c>
      <c r="E69" t="s">
        <v>8587</v>
      </c>
      <c r="F69">
        <v>2026</v>
      </c>
      <c r="G69">
        <v>3756</v>
      </c>
      <c r="H69" t="s">
        <v>343</v>
      </c>
      <c r="I69" t="s">
        <v>8588</v>
      </c>
      <c r="J69">
        <v>95</v>
      </c>
      <c r="K69" t="s">
        <v>344</v>
      </c>
      <c r="L69">
        <v>14110588</v>
      </c>
      <c r="M69">
        <v>731651</v>
      </c>
      <c r="N69">
        <v>14842239</v>
      </c>
      <c r="O69">
        <v>16798319</v>
      </c>
      <c r="P69">
        <v>1956080</v>
      </c>
      <c r="Q69">
        <v>1164</v>
      </c>
      <c r="R69" s="8"/>
    </row>
    <row r="70" spans="1:18" ht="15" customHeight="1" x14ac:dyDescent="0.3">
      <c r="A70" t="s">
        <v>7196</v>
      </c>
      <c r="B70" t="s">
        <v>341</v>
      </c>
      <c r="C70" t="s">
        <v>35</v>
      </c>
      <c r="D70" t="s">
        <v>58</v>
      </c>
      <c r="E70" t="s">
        <v>8586</v>
      </c>
      <c r="F70">
        <v>2026</v>
      </c>
      <c r="G70">
        <v>3478</v>
      </c>
      <c r="H70" t="s">
        <v>343</v>
      </c>
      <c r="I70" t="s">
        <v>284</v>
      </c>
      <c r="J70">
        <v>95</v>
      </c>
      <c r="K70" t="s">
        <v>344</v>
      </c>
      <c r="L70">
        <v>33169412</v>
      </c>
      <c r="M70">
        <v>2080269</v>
      </c>
      <c r="N70">
        <v>35249681</v>
      </c>
      <c r="O70">
        <v>39487395</v>
      </c>
      <c r="P70">
        <v>4237714</v>
      </c>
      <c r="Q70">
        <v>1073</v>
      </c>
      <c r="R70" s="8"/>
    </row>
    <row r="71" spans="1:18" ht="15" customHeight="1" x14ac:dyDescent="0.3">
      <c r="A71" t="s">
        <v>10183</v>
      </c>
      <c r="B71" t="s">
        <v>341</v>
      </c>
      <c r="C71" t="s">
        <v>391</v>
      </c>
      <c r="D71" t="s">
        <v>62</v>
      </c>
      <c r="E71" t="s">
        <v>4013</v>
      </c>
      <c r="F71">
        <v>2026</v>
      </c>
      <c r="G71">
        <v>0</v>
      </c>
      <c r="H71" t="s">
        <v>260</v>
      </c>
      <c r="I71" t="s">
        <v>347</v>
      </c>
      <c r="J71">
        <v>204</v>
      </c>
      <c r="K71" t="s">
        <v>4001</v>
      </c>
      <c r="L71">
        <v>20985546</v>
      </c>
      <c r="M71">
        <v>0</v>
      </c>
      <c r="N71">
        <v>20985546</v>
      </c>
      <c r="O71">
        <v>22764706</v>
      </c>
      <c r="P71">
        <v>1779160</v>
      </c>
      <c r="Q71">
        <v>782</v>
      </c>
      <c r="R71" s="8"/>
    </row>
    <row r="72" spans="1:18" ht="15" customHeight="1" x14ac:dyDescent="0.3">
      <c r="A72" t="s">
        <v>4014</v>
      </c>
      <c r="B72" t="s">
        <v>341</v>
      </c>
      <c r="C72" t="s">
        <v>391</v>
      </c>
      <c r="D72" t="s">
        <v>62</v>
      </c>
      <c r="E72" t="s">
        <v>4013</v>
      </c>
      <c r="F72">
        <v>2026</v>
      </c>
      <c r="G72">
        <v>0</v>
      </c>
      <c r="H72" t="s">
        <v>260</v>
      </c>
      <c r="I72" t="s">
        <v>152</v>
      </c>
      <c r="J72">
        <v>204</v>
      </c>
      <c r="K72" t="s">
        <v>4001</v>
      </c>
      <c r="L72">
        <v>20985546</v>
      </c>
      <c r="M72">
        <v>0</v>
      </c>
      <c r="N72">
        <v>20985546</v>
      </c>
      <c r="O72">
        <v>22990000</v>
      </c>
      <c r="P72">
        <v>2004454</v>
      </c>
      <c r="Q72">
        <v>872</v>
      </c>
      <c r="R72" s="8"/>
    </row>
    <row r="73" spans="1:18" ht="15" customHeight="1" x14ac:dyDescent="0.3">
      <c r="A73" t="s">
        <v>8696</v>
      </c>
      <c r="B73" t="s">
        <v>341</v>
      </c>
      <c r="C73" t="s">
        <v>391</v>
      </c>
      <c r="D73" t="s">
        <v>3991</v>
      </c>
      <c r="E73" t="s">
        <v>8697</v>
      </c>
      <c r="F73">
        <v>2026</v>
      </c>
      <c r="G73">
        <v>0</v>
      </c>
      <c r="H73" t="s">
        <v>343</v>
      </c>
      <c r="I73" t="s">
        <v>4636</v>
      </c>
      <c r="J73">
        <v>143</v>
      </c>
      <c r="K73" t="s">
        <v>8640</v>
      </c>
      <c r="L73">
        <v>21210924</v>
      </c>
      <c r="M73">
        <v>976055</v>
      </c>
      <c r="N73">
        <v>22186979</v>
      </c>
      <c r="O73">
        <v>23521008</v>
      </c>
      <c r="P73">
        <v>1334029</v>
      </c>
      <c r="Q73">
        <v>567</v>
      </c>
    </row>
    <row r="74" spans="1:18" ht="15" customHeight="1" x14ac:dyDescent="0.3">
      <c r="A74" t="s">
        <v>6475</v>
      </c>
      <c r="B74" t="s">
        <v>341</v>
      </c>
      <c r="C74" t="s">
        <v>5341</v>
      </c>
      <c r="D74" t="s">
        <v>24</v>
      </c>
      <c r="E74" t="s">
        <v>215</v>
      </c>
      <c r="F74">
        <v>2026</v>
      </c>
      <c r="G74">
        <v>2366</v>
      </c>
      <c r="H74" t="s">
        <v>343</v>
      </c>
      <c r="I74" t="s">
        <v>216</v>
      </c>
      <c r="J74">
        <v>62</v>
      </c>
      <c r="K74" t="s">
        <v>52</v>
      </c>
      <c r="L74">
        <v>39737899</v>
      </c>
      <c r="M74">
        <v>0</v>
      </c>
      <c r="N74">
        <v>39737899</v>
      </c>
      <c r="O74">
        <v>47288100</v>
      </c>
      <c r="P74">
        <v>7550201</v>
      </c>
      <c r="Q74">
        <v>1597</v>
      </c>
    </row>
    <row r="75" spans="1:18" ht="15" customHeight="1" x14ac:dyDescent="0.3">
      <c r="A75" t="s">
        <v>179</v>
      </c>
      <c r="B75" t="s">
        <v>22</v>
      </c>
      <c r="C75" t="s">
        <v>35</v>
      </c>
      <c r="D75" t="s">
        <v>154</v>
      </c>
      <c r="E75" t="s">
        <v>180</v>
      </c>
      <c r="F75">
        <v>2013</v>
      </c>
      <c r="G75">
        <v>160000</v>
      </c>
      <c r="H75" t="s">
        <v>26</v>
      </c>
      <c r="I75" t="s">
        <v>38</v>
      </c>
      <c r="J75">
        <v>1475</v>
      </c>
      <c r="K75" t="s">
        <v>28</v>
      </c>
      <c r="L75">
        <v>13800000</v>
      </c>
      <c r="M75">
        <v>513046</v>
      </c>
      <c r="N75">
        <v>14313046</v>
      </c>
      <c r="O75">
        <v>11490000</v>
      </c>
      <c r="P75">
        <v>-2823046</v>
      </c>
      <c r="Q75">
        <v>-2457</v>
      </c>
      <c r="R75" s="8"/>
    </row>
    <row r="76" spans="1:18" ht="15" customHeight="1" x14ac:dyDescent="0.3">
      <c r="A76" t="s">
        <v>116</v>
      </c>
      <c r="B76" t="s">
        <v>22</v>
      </c>
      <c r="C76" t="s">
        <v>35</v>
      </c>
      <c r="D76" t="s">
        <v>58</v>
      </c>
      <c r="E76" t="s">
        <v>8638</v>
      </c>
      <c r="F76">
        <v>2014</v>
      </c>
      <c r="G76">
        <v>83000</v>
      </c>
      <c r="H76" t="s">
        <v>26</v>
      </c>
      <c r="I76" t="s">
        <v>8639</v>
      </c>
      <c r="J76">
        <v>2285</v>
      </c>
      <c r="K76" t="s">
        <v>8640</v>
      </c>
      <c r="L76">
        <v>0</v>
      </c>
      <c r="M76">
        <v>2523835</v>
      </c>
      <c r="N76">
        <v>2523835</v>
      </c>
      <c r="O76">
        <v>8490000</v>
      </c>
      <c r="P76">
        <v>5966165</v>
      </c>
      <c r="Q76">
        <v>7027</v>
      </c>
      <c r="R76" s="8"/>
    </row>
    <row r="77" spans="1:18" ht="15" customHeight="1" x14ac:dyDescent="0.3">
      <c r="A77" t="s">
        <v>8682</v>
      </c>
      <c r="B77" t="s">
        <v>22</v>
      </c>
      <c r="C77" t="s">
        <v>8677</v>
      </c>
      <c r="D77" t="s">
        <v>58</v>
      </c>
      <c r="E77" t="s">
        <v>8683</v>
      </c>
      <c r="F77">
        <v>2014</v>
      </c>
      <c r="G77">
        <v>50000</v>
      </c>
      <c r="H77" t="s">
        <v>26</v>
      </c>
      <c r="I77" t="s">
        <v>8684</v>
      </c>
      <c r="J77">
        <v>2869</v>
      </c>
      <c r="K77" t="s">
        <v>8679</v>
      </c>
      <c r="L77">
        <v>0</v>
      </c>
      <c r="M77">
        <v>1812732</v>
      </c>
      <c r="N77">
        <v>1812732</v>
      </c>
      <c r="O77">
        <v>4390000</v>
      </c>
      <c r="P77">
        <v>2577268</v>
      </c>
      <c r="Q77">
        <v>5871</v>
      </c>
      <c r="R77" s="8"/>
    </row>
    <row r="78" spans="1:18" ht="15" customHeight="1" x14ac:dyDescent="0.3">
      <c r="A78" t="s">
        <v>8656</v>
      </c>
      <c r="B78" t="s">
        <v>22</v>
      </c>
      <c r="C78" t="s">
        <v>293</v>
      </c>
      <c r="D78" t="s">
        <v>50</v>
      </c>
      <c r="E78" t="s">
        <v>8657</v>
      </c>
      <c r="F78">
        <v>2014</v>
      </c>
      <c r="G78">
        <v>0</v>
      </c>
      <c r="H78" t="s">
        <v>26</v>
      </c>
      <c r="I78" t="s">
        <v>43</v>
      </c>
      <c r="J78">
        <v>4394</v>
      </c>
      <c r="K78" t="s">
        <v>8658</v>
      </c>
      <c r="L78">
        <v>108561</v>
      </c>
      <c r="M78">
        <v>3090141</v>
      </c>
      <c r="N78">
        <v>3198702</v>
      </c>
      <c r="O78">
        <v>4867100</v>
      </c>
      <c r="P78">
        <v>1668398</v>
      </c>
      <c r="Q78">
        <v>3428</v>
      </c>
      <c r="R78" s="8"/>
    </row>
    <row r="79" spans="1:18" ht="15" customHeight="1" x14ac:dyDescent="0.3">
      <c r="A79" t="s">
        <v>8663</v>
      </c>
      <c r="B79" t="s">
        <v>22</v>
      </c>
      <c r="C79" t="s">
        <v>35</v>
      </c>
      <c r="D79" t="s">
        <v>50</v>
      </c>
      <c r="E79" t="s">
        <v>8657</v>
      </c>
      <c r="F79">
        <v>2014</v>
      </c>
      <c r="G79">
        <v>0</v>
      </c>
      <c r="H79" t="s">
        <v>26</v>
      </c>
      <c r="I79" t="s">
        <v>43</v>
      </c>
      <c r="J79">
        <v>4401</v>
      </c>
      <c r="K79" t="s">
        <v>8658</v>
      </c>
      <c r="L79">
        <v>82597</v>
      </c>
      <c r="M79">
        <v>4016851</v>
      </c>
      <c r="N79">
        <v>4099448</v>
      </c>
      <c r="O79">
        <v>3490000</v>
      </c>
      <c r="P79">
        <v>-609448</v>
      </c>
      <c r="Q79">
        <v>-1746</v>
      </c>
      <c r="R79" s="8"/>
    </row>
    <row r="80" spans="1:18" ht="15" customHeight="1" x14ac:dyDescent="0.3">
      <c r="A80" t="s">
        <v>302</v>
      </c>
      <c r="B80" t="s">
        <v>22</v>
      </c>
      <c r="C80" t="s">
        <v>5291</v>
      </c>
      <c r="D80" t="s">
        <v>182</v>
      </c>
      <c r="E80" t="s">
        <v>303</v>
      </c>
      <c r="F80">
        <v>2015</v>
      </c>
      <c r="G80">
        <v>169000</v>
      </c>
      <c r="H80" t="s">
        <v>26</v>
      </c>
      <c r="I80" t="s">
        <v>94</v>
      </c>
      <c r="J80">
        <v>1560</v>
      </c>
      <c r="K80" t="s">
        <v>28</v>
      </c>
      <c r="L80">
        <v>10500000</v>
      </c>
      <c r="M80">
        <v>461694</v>
      </c>
      <c r="N80">
        <v>10961694</v>
      </c>
      <c r="O80">
        <v>8490000</v>
      </c>
      <c r="P80">
        <v>-2471694</v>
      </c>
      <c r="Q80">
        <v>-2911</v>
      </c>
      <c r="R80" s="8"/>
    </row>
    <row r="81" spans="1:18" ht="15" customHeight="1" x14ac:dyDescent="0.3">
      <c r="A81" t="s">
        <v>8676</v>
      </c>
      <c r="B81" t="s">
        <v>22</v>
      </c>
      <c r="C81" t="s">
        <v>8677</v>
      </c>
      <c r="D81" t="s">
        <v>58</v>
      </c>
      <c r="E81" t="s">
        <v>8678</v>
      </c>
      <c r="F81">
        <v>2016</v>
      </c>
      <c r="G81">
        <v>0</v>
      </c>
      <c r="H81" t="s">
        <v>26</v>
      </c>
      <c r="I81" t="s">
        <v>110</v>
      </c>
      <c r="J81">
        <v>3878</v>
      </c>
      <c r="K81" t="s">
        <v>8679</v>
      </c>
      <c r="L81">
        <v>323597</v>
      </c>
      <c r="M81">
        <v>3165631</v>
      </c>
      <c r="N81">
        <v>3489228</v>
      </c>
      <c r="O81">
        <v>14800000</v>
      </c>
      <c r="P81">
        <v>11310772</v>
      </c>
      <c r="Q81">
        <v>7642</v>
      </c>
      <c r="R81" s="8"/>
    </row>
    <row r="82" spans="1:18" ht="15" customHeight="1" x14ac:dyDescent="0.3">
      <c r="A82" t="s">
        <v>91</v>
      </c>
      <c r="B82" t="s">
        <v>22</v>
      </c>
      <c r="C82" t="s">
        <v>35</v>
      </c>
      <c r="D82" t="s">
        <v>92</v>
      </c>
      <c r="E82" t="s">
        <v>93</v>
      </c>
      <c r="F82">
        <v>2017</v>
      </c>
      <c r="G82">
        <v>75000</v>
      </c>
      <c r="H82" t="s">
        <v>26</v>
      </c>
      <c r="I82" t="s">
        <v>94</v>
      </c>
      <c r="J82">
        <v>299</v>
      </c>
      <c r="K82" t="s">
        <v>52</v>
      </c>
      <c r="L82">
        <v>7300000</v>
      </c>
      <c r="M82">
        <v>235530</v>
      </c>
      <c r="N82">
        <v>7535530</v>
      </c>
      <c r="O82">
        <v>9590000</v>
      </c>
      <c r="P82">
        <v>2054470</v>
      </c>
      <c r="Q82">
        <v>2142</v>
      </c>
      <c r="R82" s="8"/>
    </row>
    <row r="83" spans="1:18" ht="15" customHeight="1" x14ac:dyDescent="0.3">
      <c r="A83" t="s">
        <v>8636</v>
      </c>
      <c r="B83" t="s">
        <v>22</v>
      </c>
      <c r="C83" t="s">
        <v>54</v>
      </c>
      <c r="D83" t="s">
        <v>5327</v>
      </c>
      <c r="E83" t="s">
        <v>8637</v>
      </c>
      <c r="F83">
        <v>2017</v>
      </c>
      <c r="G83">
        <v>55000</v>
      </c>
      <c r="H83" t="s">
        <v>26</v>
      </c>
      <c r="I83" t="s">
        <v>5328</v>
      </c>
      <c r="J83">
        <v>12</v>
      </c>
      <c r="K83" t="s">
        <v>52</v>
      </c>
      <c r="L83">
        <v>4600000</v>
      </c>
      <c r="M83">
        <v>0</v>
      </c>
      <c r="N83">
        <v>4600000</v>
      </c>
      <c r="O83">
        <v>5290000</v>
      </c>
      <c r="P83">
        <v>690000</v>
      </c>
      <c r="Q83">
        <v>1304</v>
      </c>
      <c r="R83" s="8"/>
    </row>
    <row r="84" spans="1:18" ht="15" customHeight="1" x14ac:dyDescent="0.3">
      <c r="A84" t="s">
        <v>254</v>
      </c>
      <c r="B84" t="s">
        <v>22</v>
      </c>
      <c r="C84" t="s">
        <v>35</v>
      </c>
      <c r="D84" t="s">
        <v>62</v>
      </c>
      <c r="E84" t="s">
        <v>255</v>
      </c>
      <c r="F84">
        <v>2018</v>
      </c>
      <c r="G84">
        <v>120000</v>
      </c>
      <c r="H84" t="s">
        <v>26</v>
      </c>
      <c r="I84" t="s">
        <v>67</v>
      </c>
      <c r="J84">
        <v>1586</v>
      </c>
      <c r="K84" t="s">
        <v>52</v>
      </c>
      <c r="L84">
        <v>17650000</v>
      </c>
      <c r="M84">
        <v>753678</v>
      </c>
      <c r="N84">
        <v>18403678</v>
      </c>
      <c r="O84">
        <v>14390000</v>
      </c>
      <c r="P84">
        <v>-4013678</v>
      </c>
      <c r="Q84">
        <v>-2789</v>
      </c>
      <c r="R84" s="8"/>
    </row>
    <row r="85" spans="1:18" ht="15" customHeight="1" x14ac:dyDescent="0.3">
      <c r="A85" t="s">
        <v>245</v>
      </c>
      <c r="B85" t="s">
        <v>22</v>
      </c>
      <c r="C85" t="s">
        <v>30</v>
      </c>
      <c r="D85" t="s">
        <v>62</v>
      </c>
      <c r="E85" t="s">
        <v>246</v>
      </c>
      <c r="F85">
        <v>2018</v>
      </c>
      <c r="G85">
        <v>95984</v>
      </c>
      <c r="H85" t="s">
        <v>26</v>
      </c>
      <c r="I85" t="s">
        <v>247</v>
      </c>
      <c r="J85">
        <v>171</v>
      </c>
      <c r="K85" t="s">
        <v>52</v>
      </c>
      <c r="L85">
        <v>8800000</v>
      </c>
      <c r="M85">
        <v>258030</v>
      </c>
      <c r="N85">
        <v>9058030</v>
      </c>
      <c r="O85">
        <v>10490000</v>
      </c>
      <c r="P85">
        <v>1431970</v>
      </c>
      <c r="Q85">
        <v>1365</v>
      </c>
      <c r="R85" s="8"/>
    </row>
    <row r="86" spans="1:18" ht="15" customHeight="1" x14ac:dyDescent="0.3">
      <c r="A86" t="s">
        <v>8652</v>
      </c>
      <c r="B86" t="s">
        <v>22</v>
      </c>
      <c r="C86" t="s">
        <v>5291</v>
      </c>
      <c r="D86" t="s">
        <v>36</v>
      </c>
      <c r="E86" t="s">
        <v>8653</v>
      </c>
      <c r="F86">
        <v>2019</v>
      </c>
      <c r="G86">
        <v>66000</v>
      </c>
      <c r="H86" t="s">
        <v>26</v>
      </c>
      <c r="I86" t="s">
        <v>123</v>
      </c>
      <c r="J86">
        <v>14</v>
      </c>
      <c r="K86" t="s">
        <v>52</v>
      </c>
      <c r="L86">
        <v>3900000</v>
      </c>
      <c r="M86">
        <v>187740</v>
      </c>
      <c r="N86">
        <v>4087740</v>
      </c>
      <c r="O86">
        <v>5290000</v>
      </c>
      <c r="P86">
        <v>1202260</v>
      </c>
      <c r="Q86">
        <v>2273</v>
      </c>
      <c r="R86" s="8"/>
    </row>
    <row r="87" spans="1:18" ht="15" customHeight="1" x14ac:dyDescent="0.3">
      <c r="A87" t="s">
        <v>6297</v>
      </c>
      <c r="B87" t="s">
        <v>22</v>
      </c>
      <c r="C87" t="s">
        <v>5291</v>
      </c>
      <c r="D87" t="s">
        <v>4641</v>
      </c>
      <c r="E87" t="s">
        <v>8577</v>
      </c>
      <c r="F87">
        <v>2019</v>
      </c>
      <c r="G87">
        <v>63000</v>
      </c>
      <c r="H87" t="s">
        <v>26</v>
      </c>
      <c r="I87" t="s">
        <v>94</v>
      </c>
      <c r="J87">
        <v>77</v>
      </c>
      <c r="K87" t="s">
        <v>33</v>
      </c>
      <c r="L87">
        <v>9100000</v>
      </c>
      <c r="M87">
        <v>265740</v>
      </c>
      <c r="N87">
        <v>9365740</v>
      </c>
      <c r="O87">
        <v>11290000</v>
      </c>
      <c r="P87">
        <v>1924260</v>
      </c>
      <c r="Q87">
        <v>1704</v>
      </c>
      <c r="R87" s="8"/>
    </row>
    <row r="88" spans="1:18" ht="15" customHeight="1" x14ac:dyDescent="0.3">
      <c r="A88" t="s">
        <v>6540</v>
      </c>
      <c r="B88" t="s">
        <v>22</v>
      </c>
      <c r="C88" t="s">
        <v>5291</v>
      </c>
      <c r="D88" t="s">
        <v>4097</v>
      </c>
      <c r="E88" t="s">
        <v>8550</v>
      </c>
      <c r="F88">
        <v>2019</v>
      </c>
      <c r="G88">
        <v>95000</v>
      </c>
      <c r="H88" t="s">
        <v>26</v>
      </c>
      <c r="I88" t="s">
        <v>8551</v>
      </c>
      <c r="J88">
        <v>53</v>
      </c>
      <c r="K88" t="s">
        <v>52</v>
      </c>
      <c r="L88">
        <v>5800000</v>
      </c>
      <c r="M88">
        <v>216240</v>
      </c>
      <c r="N88">
        <v>6016240</v>
      </c>
      <c r="O88">
        <v>7690000</v>
      </c>
      <c r="P88">
        <v>1673760</v>
      </c>
      <c r="Q88">
        <v>2177</v>
      </c>
      <c r="R88" s="8"/>
    </row>
    <row r="89" spans="1:18" ht="15" customHeight="1" x14ac:dyDescent="0.3">
      <c r="A89" t="s">
        <v>253</v>
      </c>
      <c r="B89" t="s">
        <v>22</v>
      </c>
      <c r="C89" t="s">
        <v>35</v>
      </c>
      <c r="D89" t="s">
        <v>199</v>
      </c>
      <c r="E89" t="s">
        <v>8659</v>
      </c>
      <c r="F89">
        <v>2019</v>
      </c>
      <c r="G89">
        <v>72580</v>
      </c>
      <c r="H89" t="s">
        <v>26</v>
      </c>
      <c r="I89" t="s">
        <v>8660</v>
      </c>
      <c r="J89">
        <v>49</v>
      </c>
      <c r="K89" t="s">
        <v>52</v>
      </c>
      <c r="L89">
        <v>8300000</v>
      </c>
      <c r="M89">
        <v>253740</v>
      </c>
      <c r="N89">
        <v>8553740</v>
      </c>
      <c r="O89">
        <v>9290000</v>
      </c>
      <c r="P89">
        <v>736260</v>
      </c>
      <c r="Q89">
        <v>793</v>
      </c>
      <c r="R89" s="8"/>
    </row>
    <row r="90" spans="1:18" ht="15" customHeight="1" x14ac:dyDescent="0.3">
      <c r="A90" t="s">
        <v>5377</v>
      </c>
      <c r="B90" t="s">
        <v>22</v>
      </c>
      <c r="C90" t="s">
        <v>35</v>
      </c>
      <c r="D90" t="s">
        <v>24</v>
      </c>
      <c r="E90" t="s">
        <v>8591</v>
      </c>
      <c r="F90">
        <v>2020</v>
      </c>
      <c r="G90">
        <v>84600</v>
      </c>
      <c r="H90" t="s">
        <v>26</v>
      </c>
      <c r="I90" t="s">
        <v>8592</v>
      </c>
      <c r="J90">
        <v>114</v>
      </c>
      <c r="K90" t="s">
        <v>52</v>
      </c>
      <c r="L90">
        <v>17000000</v>
      </c>
      <c r="M90">
        <v>381030</v>
      </c>
      <c r="N90">
        <v>17381030</v>
      </c>
      <c r="O90">
        <v>22990000</v>
      </c>
      <c r="P90">
        <v>5608970</v>
      </c>
      <c r="Q90">
        <v>244</v>
      </c>
      <c r="R90" s="8"/>
    </row>
    <row r="91" spans="1:18" ht="15" customHeight="1" x14ac:dyDescent="0.3">
      <c r="A91" t="s">
        <v>265</v>
      </c>
      <c r="B91" t="s">
        <v>22</v>
      </c>
      <c r="C91" t="s">
        <v>54</v>
      </c>
      <c r="D91" t="s">
        <v>62</v>
      </c>
      <c r="E91" t="s">
        <v>266</v>
      </c>
      <c r="F91">
        <v>2020</v>
      </c>
      <c r="G91">
        <v>31000</v>
      </c>
      <c r="H91" t="s">
        <v>26</v>
      </c>
      <c r="I91" t="s">
        <v>64</v>
      </c>
      <c r="J91">
        <v>1512</v>
      </c>
      <c r="K91" t="s">
        <v>52</v>
      </c>
      <c r="L91">
        <v>20000000</v>
      </c>
      <c r="M91">
        <v>1051072</v>
      </c>
      <c r="N91">
        <v>21051072</v>
      </c>
      <c r="O91">
        <v>14990000</v>
      </c>
      <c r="P91">
        <v>-6061072</v>
      </c>
      <c r="Q91">
        <v>-4043</v>
      </c>
      <c r="R91" s="8"/>
    </row>
    <row r="92" spans="1:18" ht="15" customHeight="1" x14ac:dyDescent="0.3">
      <c r="A92" t="s">
        <v>318</v>
      </c>
      <c r="B92" t="s">
        <v>22</v>
      </c>
      <c r="C92" t="s">
        <v>54</v>
      </c>
      <c r="D92" t="s">
        <v>24</v>
      </c>
      <c r="E92" t="s">
        <v>119</v>
      </c>
      <c r="F92">
        <v>2020</v>
      </c>
      <c r="G92">
        <v>97261</v>
      </c>
      <c r="H92" t="s">
        <v>26</v>
      </c>
      <c r="I92" t="s">
        <v>27</v>
      </c>
      <c r="J92">
        <v>235</v>
      </c>
      <c r="K92" t="s">
        <v>121</v>
      </c>
      <c r="L92">
        <v>34200000</v>
      </c>
      <c r="M92">
        <v>639030</v>
      </c>
      <c r="N92">
        <v>34839030</v>
      </c>
      <c r="O92">
        <v>45990000</v>
      </c>
      <c r="P92">
        <v>11150970</v>
      </c>
      <c r="Q92">
        <v>2425</v>
      </c>
      <c r="R92" s="8"/>
    </row>
    <row r="93" spans="1:18" ht="15" customHeight="1" x14ac:dyDescent="0.3">
      <c r="A93" t="s">
        <v>263</v>
      </c>
      <c r="B93" t="s">
        <v>22</v>
      </c>
      <c r="C93" t="s">
        <v>5291</v>
      </c>
      <c r="D93" t="s">
        <v>199</v>
      </c>
      <c r="E93" t="s">
        <v>264</v>
      </c>
      <c r="F93">
        <v>2020</v>
      </c>
      <c r="G93">
        <v>96150</v>
      </c>
      <c r="H93" t="s">
        <v>26</v>
      </c>
      <c r="I93" t="s">
        <v>43</v>
      </c>
      <c r="J93">
        <v>539</v>
      </c>
      <c r="K93" t="s">
        <v>52</v>
      </c>
      <c r="L93">
        <v>14190000</v>
      </c>
      <c r="M93">
        <v>338880</v>
      </c>
      <c r="N93">
        <v>14528880</v>
      </c>
      <c r="O93">
        <v>13990000</v>
      </c>
      <c r="P93">
        <v>-538880</v>
      </c>
      <c r="Q93">
        <v>-385</v>
      </c>
      <c r="R93" s="8"/>
    </row>
    <row r="94" spans="1:18" ht="15" customHeight="1" x14ac:dyDescent="0.3">
      <c r="A94" t="s">
        <v>118</v>
      </c>
      <c r="B94" t="s">
        <v>22</v>
      </c>
      <c r="C94" t="s">
        <v>54</v>
      </c>
      <c r="D94" t="s">
        <v>24</v>
      </c>
      <c r="E94" t="s">
        <v>119</v>
      </c>
      <c r="F94">
        <v>2020</v>
      </c>
      <c r="G94">
        <v>80000</v>
      </c>
      <c r="H94" t="s">
        <v>26</v>
      </c>
      <c r="I94" t="s">
        <v>120</v>
      </c>
      <c r="J94">
        <v>235</v>
      </c>
      <c r="K94" t="s">
        <v>33</v>
      </c>
      <c r="L94">
        <v>37200000</v>
      </c>
      <c r="M94">
        <v>684030</v>
      </c>
      <c r="N94">
        <v>37884030</v>
      </c>
      <c r="O94">
        <v>45990000</v>
      </c>
      <c r="P94">
        <v>8105970</v>
      </c>
      <c r="Q94">
        <v>1763</v>
      </c>
      <c r="R94" s="8"/>
    </row>
    <row r="95" spans="1:18" ht="15" customHeight="1" x14ac:dyDescent="0.3">
      <c r="A95" t="s">
        <v>112</v>
      </c>
      <c r="B95" t="s">
        <v>22</v>
      </c>
      <c r="C95" t="s">
        <v>54</v>
      </c>
      <c r="D95" t="s">
        <v>24</v>
      </c>
      <c r="E95" t="s">
        <v>113</v>
      </c>
      <c r="F95">
        <v>2020</v>
      </c>
      <c r="G95">
        <v>55000</v>
      </c>
      <c r="H95" t="s">
        <v>26</v>
      </c>
      <c r="I95" t="s">
        <v>114</v>
      </c>
      <c r="J95">
        <v>1196</v>
      </c>
      <c r="K95" t="s">
        <v>52</v>
      </c>
      <c r="L95">
        <v>18000000</v>
      </c>
      <c r="M95">
        <v>673380</v>
      </c>
      <c r="N95">
        <v>18673380</v>
      </c>
      <c r="O95">
        <v>18490000</v>
      </c>
      <c r="P95">
        <v>-183380</v>
      </c>
      <c r="Q95">
        <v>-99</v>
      </c>
      <c r="R95" s="8"/>
    </row>
    <row r="96" spans="1:18" ht="15" customHeight="1" x14ac:dyDescent="0.3">
      <c r="A96" t="s">
        <v>1087</v>
      </c>
      <c r="B96" t="s">
        <v>22</v>
      </c>
      <c r="C96" t="s">
        <v>35</v>
      </c>
      <c r="D96" t="s">
        <v>137</v>
      </c>
      <c r="E96" t="s">
        <v>5294</v>
      </c>
      <c r="F96">
        <v>2020</v>
      </c>
      <c r="G96">
        <v>96000</v>
      </c>
      <c r="H96" t="s">
        <v>26</v>
      </c>
      <c r="I96" t="s">
        <v>46</v>
      </c>
      <c r="J96">
        <v>138</v>
      </c>
      <c r="K96" t="s">
        <v>33</v>
      </c>
      <c r="L96">
        <v>8500000</v>
      </c>
      <c r="M96">
        <v>253530</v>
      </c>
      <c r="N96">
        <v>8753530</v>
      </c>
      <c r="O96">
        <v>10990000</v>
      </c>
      <c r="P96">
        <v>2236470</v>
      </c>
      <c r="Q96">
        <v>2035</v>
      </c>
      <c r="R96" s="8"/>
    </row>
    <row r="97" spans="1:18" ht="15" customHeight="1" x14ac:dyDescent="0.3">
      <c r="A97" t="s">
        <v>6052</v>
      </c>
      <c r="B97" t="s">
        <v>22</v>
      </c>
      <c r="C97" t="s">
        <v>54</v>
      </c>
      <c r="D97" t="s">
        <v>92</v>
      </c>
      <c r="E97" t="s">
        <v>8579</v>
      </c>
      <c r="F97">
        <v>2020</v>
      </c>
      <c r="G97">
        <v>85300</v>
      </c>
      <c r="H97" t="s">
        <v>26</v>
      </c>
      <c r="I97" t="s">
        <v>114</v>
      </c>
      <c r="J97">
        <v>82</v>
      </c>
      <c r="K97" t="s">
        <v>33</v>
      </c>
      <c r="L97">
        <v>24500000</v>
      </c>
      <c r="M97">
        <v>496740</v>
      </c>
      <c r="N97">
        <v>24996740</v>
      </c>
      <c r="O97">
        <v>28990000</v>
      </c>
      <c r="P97">
        <v>3993260</v>
      </c>
      <c r="Q97">
        <v>1377</v>
      </c>
      <c r="R97" s="8"/>
    </row>
    <row r="98" spans="1:18" ht="15" customHeight="1" x14ac:dyDescent="0.3">
      <c r="A98" t="s">
        <v>212</v>
      </c>
      <c r="B98" t="s">
        <v>22</v>
      </c>
      <c r="C98" t="s">
        <v>54</v>
      </c>
      <c r="D98" t="s">
        <v>24</v>
      </c>
      <c r="E98" t="s">
        <v>213</v>
      </c>
      <c r="F98">
        <v>2021</v>
      </c>
      <c r="G98">
        <v>26963</v>
      </c>
      <c r="H98" t="s">
        <v>26</v>
      </c>
      <c r="I98" t="s">
        <v>60</v>
      </c>
      <c r="J98">
        <v>1242</v>
      </c>
      <c r="K98" t="s">
        <v>52</v>
      </c>
      <c r="L98">
        <v>15500000</v>
      </c>
      <c r="M98">
        <v>899467</v>
      </c>
      <c r="N98">
        <v>16399467</v>
      </c>
      <c r="O98">
        <v>12990000</v>
      </c>
      <c r="P98">
        <v>-3409467</v>
      </c>
      <c r="Q98">
        <v>-2625</v>
      </c>
      <c r="R98" s="8"/>
    </row>
    <row r="99" spans="1:18" ht="15" customHeight="1" x14ac:dyDescent="0.3">
      <c r="A99" t="s">
        <v>316</v>
      </c>
      <c r="B99" t="s">
        <v>22</v>
      </c>
      <c r="C99" t="s">
        <v>5291</v>
      </c>
      <c r="D99" t="s">
        <v>182</v>
      </c>
      <c r="E99" t="s">
        <v>317</v>
      </c>
      <c r="F99">
        <v>2021</v>
      </c>
      <c r="G99">
        <v>75000</v>
      </c>
      <c r="H99" t="s">
        <v>26</v>
      </c>
      <c r="I99" t="s">
        <v>43</v>
      </c>
      <c r="J99">
        <v>342</v>
      </c>
      <c r="K99" t="s">
        <v>52</v>
      </c>
      <c r="L99">
        <v>11000000</v>
      </c>
      <c r="M99">
        <v>443877</v>
      </c>
      <c r="N99">
        <v>11443877</v>
      </c>
      <c r="O99">
        <v>12990000</v>
      </c>
      <c r="P99">
        <v>1546123</v>
      </c>
      <c r="Q99">
        <v>119</v>
      </c>
      <c r="R99" s="8"/>
    </row>
    <row r="100" spans="1:18" ht="15" customHeight="1" x14ac:dyDescent="0.3">
      <c r="A100" t="s">
        <v>81</v>
      </c>
      <c r="B100" t="s">
        <v>22</v>
      </c>
      <c r="C100" t="s">
        <v>30</v>
      </c>
      <c r="D100" t="s">
        <v>24</v>
      </c>
      <c r="E100" t="s">
        <v>82</v>
      </c>
      <c r="F100">
        <v>2021</v>
      </c>
      <c r="G100">
        <v>111255</v>
      </c>
      <c r="H100" t="s">
        <v>26</v>
      </c>
      <c r="I100" t="s">
        <v>83</v>
      </c>
      <c r="J100">
        <v>199</v>
      </c>
      <c r="K100" t="s">
        <v>33</v>
      </c>
      <c r="L100">
        <v>24000000</v>
      </c>
      <c r="M100">
        <v>486030</v>
      </c>
      <c r="N100">
        <v>24486030</v>
      </c>
      <c r="O100">
        <v>27190000</v>
      </c>
      <c r="P100">
        <v>2703970</v>
      </c>
      <c r="Q100">
        <v>994</v>
      </c>
      <c r="R100" s="8"/>
    </row>
    <row r="101" spans="1:18" ht="15" customHeight="1" x14ac:dyDescent="0.3">
      <c r="A101" t="s">
        <v>6362</v>
      </c>
      <c r="B101" t="s">
        <v>22</v>
      </c>
      <c r="C101" t="s">
        <v>54</v>
      </c>
      <c r="D101" t="s">
        <v>92</v>
      </c>
      <c r="E101" t="s">
        <v>10334</v>
      </c>
      <c r="F101">
        <v>2021</v>
      </c>
      <c r="G101">
        <v>83079</v>
      </c>
      <c r="H101" t="s">
        <v>26</v>
      </c>
      <c r="I101" t="s">
        <v>10335</v>
      </c>
      <c r="J101">
        <v>53</v>
      </c>
      <c r="K101" t="s">
        <v>33</v>
      </c>
      <c r="L101">
        <v>7100000</v>
      </c>
      <c r="M101">
        <v>0</v>
      </c>
      <c r="N101">
        <v>7100000</v>
      </c>
      <c r="O101">
        <v>8990000</v>
      </c>
      <c r="P101">
        <v>1890000</v>
      </c>
      <c r="Q101">
        <v>2102</v>
      </c>
      <c r="R101" s="8"/>
    </row>
    <row r="102" spans="1:18" ht="15" customHeight="1" x14ac:dyDescent="0.3">
      <c r="A102" t="s">
        <v>4977</v>
      </c>
      <c r="B102" t="s">
        <v>22</v>
      </c>
      <c r="C102" t="s">
        <v>54</v>
      </c>
      <c r="D102" t="s">
        <v>24</v>
      </c>
      <c r="E102" t="s">
        <v>8574</v>
      </c>
      <c r="F102">
        <v>2021</v>
      </c>
      <c r="G102">
        <v>47500</v>
      </c>
      <c r="H102" t="s">
        <v>26</v>
      </c>
      <c r="I102" t="s">
        <v>5306</v>
      </c>
      <c r="J102">
        <v>77</v>
      </c>
      <c r="K102" t="s">
        <v>52</v>
      </c>
      <c r="L102">
        <v>20000000</v>
      </c>
      <c r="M102">
        <v>429240</v>
      </c>
      <c r="N102">
        <v>20429240</v>
      </c>
      <c r="O102">
        <v>31990000</v>
      </c>
      <c r="P102">
        <v>11560760</v>
      </c>
      <c r="Q102">
        <v>3614</v>
      </c>
      <c r="R102" s="8"/>
    </row>
    <row r="103" spans="1:18" ht="15" customHeight="1" x14ac:dyDescent="0.3">
      <c r="A103" t="s">
        <v>4759</v>
      </c>
      <c r="B103" t="s">
        <v>22</v>
      </c>
      <c r="C103" t="s">
        <v>5291</v>
      </c>
      <c r="D103" t="s">
        <v>62</v>
      </c>
      <c r="E103" t="s">
        <v>218</v>
      </c>
      <c r="F103">
        <v>2021</v>
      </c>
      <c r="G103">
        <v>77000</v>
      </c>
      <c r="H103" t="s">
        <v>26</v>
      </c>
      <c r="I103" t="s">
        <v>125</v>
      </c>
      <c r="J103">
        <v>84</v>
      </c>
      <c r="K103" t="s">
        <v>33</v>
      </c>
      <c r="L103">
        <v>14600000</v>
      </c>
      <c r="M103">
        <v>348240</v>
      </c>
      <c r="N103">
        <v>14948240</v>
      </c>
      <c r="O103">
        <v>16490000</v>
      </c>
      <c r="P103">
        <v>1541760</v>
      </c>
      <c r="Q103">
        <v>935</v>
      </c>
      <c r="R103" s="8"/>
    </row>
    <row r="104" spans="1:18" ht="15" customHeight="1" x14ac:dyDescent="0.3">
      <c r="A104" t="s">
        <v>159</v>
      </c>
      <c r="B104" t="s">
        <v>22</v>
      </c>
      <c r="C104" t="s">
        <v>35</v>
      </c>
      <c r="D104" t="s">
        <v>137</v>
      </c>
      <c r="E104" t="s">
        <v>160</v>
      </c>
      <c r="F104">
        <v>2021</v>
      </c>
      <c r="G104">
        <v>85390</v>
      </c>
      <c r="H104" t="s">
        <v>26</v>
      </c>
      <c r="I104" t="s">
        <v>161</v>
      </c>
      <c r="J104">
        <v>332</v>
      </c>
      <c r="K104" t="s">
        <v>52</v>
      </c>
      <c r="L104">
        <v>7700000</v>
      </c>
      <c r="M104">
        <v>241530</v>
      </c>
      <c r="N104">
        <v>7941530</v>
      </c>
      <c r="O104">
        <v>9790000</v>
      </c>
      <c r="P104">
        <v>1848470</v>
      </c>
      <c r="Q104">
        <v>1888</v>
      </c>
      <c r="R104" s="8"/>
    </row>
    <row r="105" spans="1:18" ht="15" customHeight="1" x14ac:dyDescent="0.3">
      <c r="A105" t="s">
        <v>324</v>
      </c>
      <c r="B105" t="s">
        <v>22</v>
      </c>
      <c r="C105" t="s">
        <v>5291</v>
      </c>
      <c r="D105" t="s">
        <v>36</v>
      </c>
      <c r="E105" t="s">
        <v>325</v>
      </c>
      <c r="F105">
        <v>2021</v>
      </c>
      <c r="G105">
        <v>40095</v>
      </c>
      <c r="H105" t="s">
        <v>26</v>
      </c>
      <c r="I105" t="s">
        <v>106</v>
      </c>
      <c r="J105">
        <v>243</v>
      </c>
      <c r="K105" t="s">
        <v>211</v>
      </c>
      <c r="L105">
        <v>6200000</v>
      </c>
      <c r="M105">
        <v>219030</v>
      </c>
      <c r="N105">
        <v>6419030</v>
      </c>
      <c r="O105">
        <v>8190000</v>
      </c>
      <c r="P105">
        <v>1770970</v>
      </c>
      <c r="Q105">
        <v>2162</v>
      </c>
      <c r="R105" s="8"/>
    </row>
    <row r="106" spans="1:18" ht="15" customHeight="1" x14ac:dyDescent="0.3">
      <c r="A106" t="s">
        <v>6490</v>
      </c>
      <c r="B106" t="s">
        <v>22</v>
      </c>
      <c r="C106" t="s">
        <v>54</v>
      </c>
      <c r="D106" t="s">
        <v>7791</v>
      </c>
      <c r="E106" t="s">
        <v>8561</v>
      </c>
      <c r="F106">
        <v>2022</v>
      </c>
      <c r="G106">
        <v>58000</v>
      </c>
      <c r="H106" t="s">
        <v>26</v>
      </c>
      <c r="I106" t="s">
        <v>109</v>
      </c>
      <c r="J106">
        <v>55</v>
      </c>
      <c r="K106" t="s">
        <v>33</v>
      </c>
      <c r="L106">
        <v>8900000</v>
      </c>
      <c r="M106">
        <v>262740</v>
      </c>
      <c r="N106">
        <v>9162740</v>
      </c>
      <c r="O106">
        <v>9990000</v>
      </c>
      <c r="P106">
        <v>827260</v>
      </c>
      <c r="Q106">
        <v>828</v>
      </c>
      <c r="R106" s="8"/>
    </row>
    <row r="107" spans="1:18" ht="15" customHeight="1" x14ac:dyDescent="0.3">
      <c r="A107" t="s">
        <v>149</v>
      </c>
      <c r="B107" t="s">
        <v>22</v>
      </c>
      <c r="C107" t="s">
        <v>5291</v>
      </c>
      <c r="D107" t="s">
        <v>145</v>
      </c>
      <c r="E107" t="s">
        <v>150</v>
      </c>
      <c r="F107">
        <v>2022</v>
      </c>
      <c r="G107">
        <v>0</v>
      </c>
      <c r="H107" t="s">
        <v>26</v>
      </c>
      <c r="I107" t="s">
        <v>43</v>
      </c>
      <c r="J107">
        <v>174</v>
      </c>
      <c r="K107" t="s">
        <v>52</v>
      </c>
      <c r="L107">
        <v>8137896</v>
      </c>
      <c r="M107">
        <v>248098</v>
      </c>
      <c r="N107">
        <v>8385994</v>
      </c>
      <c r="O107">
        <v>6390000</v>
      </c>
      <c r="P107">
        <v>-1995994</v>
      </c>
      <c r="Q107">
        <v>-3124</v>
      </c>
      <c r="R107" s="8"/>
    </row>
    <row r="108" spans="1:18" ht="15" customHeight="1" x14ac:dyDescent="0.3">
      <c r="A108" t="s">
        <v>309</v>
      </c>
      <c r="B108" t="s">
        <v>22</v>
      </c>
      <c r="C108" t="s">
        <v>35</v>
      </c>
      <c r="D108" t="s">
        <v>24</v>
      </c>
      <c r="E108" t="s">
        <v>213</v>
      </c>
      <c r="F108">
        <v>2022</v>
      </c>
      <c r="G108">
        <v>25200</v>
      </c>
      <c r="H108" t="s">
        <v>26</v>
      </c>
      <c r="I108" t="s">
        <v>310</v>
      </c>
      <c r="J108">
        <v>419</v>
      </c>
      <c r="K108" t="s">
        <v>52</v>
      </c>
      <c r="L108">
        <v>10300000</v>
      </c>
      <c r="M108">
        <v>280530</v>
      </c>
      <c r="N108">
        <v>10580530</v>
      </c>
      <c r="O108">
        <v>10490000</v>
      </c>
      <c r="P108">
        <v>-90530</v>
      </c>
      <c r="Q108">
        <v>-86</v>
      </c>
      <c r="R108" s="8"/>
    </row>
    <row r="109" spans="1:18" ht="15" customHeight="1" x14ac:dyDescent="0.3">
      <c r="A109" t="s">
        <v>6492</v>
      </c>
      <c r="B109" t="s">
        <v>22</v>
      </c>
      <c r="C109" t="s">
        <v>5291</v>
      </c>
      <c r="D109" t="s">
        <v>4031</v>
      </c>
      <c r="E109" t="s">
        <v>8553</v>
      </c>
      <c r="F109">
        <v>2022</v>
      </c>
      <c r="G109">
        <v>58239</v>
      </c>
      <c r="H109" t="s">
        <v>26</v>
      </c>
      <c r="I109" t="s">
        <v>60</v>
      </c>
      <c r="J109">
        <v>53</v>
      </c>
      <c r="K109" t="s">
        <v>33</v>
      </c>
      <c r="L109">
        <v>10100000</v>
      </c>
      <c r="M109">
        <v>280740</v>
      </c>
      <c r="N109">
        <v>10380740</v>
      </c>
      <c r="O109">
        <v>12490000</v>
      </c>
      <c r="P109">
        <v>2109260</v>
      </c>
      <c r="Q109">
        <v>1689</v>
      </c>
      <c r="R109" s="8"/>
    </row>
    <row r="110" spans="1:18" ht="15" customHeight="1" x14ac:dyDescent="0.3">
      <c r="A110" t="s">
        <v>5501</v>
      </c>
      <c r="B110" t="s">
        <v>22</v>
      </c>
      <c r="C110" t="s">
        <v>30</v>
      </c>
      <c r="D110" t="s">
        <v>62</v>
      </c>
      <c r="E110" t="s">
        <v>8625</v>
      </c>
      <c r="F110">
        <v>2022</v>
      </c>
      <c r="G110">
        <v>63400</v>
      </c>
      <c r="H110" t="s">
        <v>26</v>
      </c>
      <c r="I110" t="s">
        <v>64</v>
      </c>
      <c r="J110">
        <v>6</v>
      </c>
      <c r="K110" t="s">
        <v>39</v>
      </c>
      <c r="L110">
        <v>9700000</v>
      </c>
      <c r="M110">
        <v>0</v>
      </c>
      <c r="N110">
        <v>9700000</v>
      </c>
      <c r="O110">
        <v>12190000</v>
      </c>
      <c r="P110">
        <v>2490000</v>
      </c>
      <c r="Q110">
        <v>2043</v>
      </c>
      <c r="R110" s="8"/>
    </row>
    <row r="111" spans="1:18" ht="15" customHeight="1" x14ac:dyDescent="0.3">
      <c r="A111" t="s">
        <v>5355</v>
      </c>
      <c r="B111" t="s">
        <v>22</v>
      </c>
      <c r="C111" t="s">
        <v>54</v>
      </c>
      <c r="D111" t="s">
        <v>24</v>
      </c>
      <c r="E111" t="s">
        <v>8590</v>
      </c>
      <c r="F111">
        <v>2023</v>
      </c>
      <c r="G111">
        <v>70000</v>
      </c>
      <c r="H111" t="s">
        <v>26</v>
      </c>
      <c r="I111" t="s">
        <v>43</v>
      </c>
      <c r="J111">
        <v>96</v>
      </c>
      <c r="K111" t="s">
        <v>33</v>
      </c>
      <c r="L111">
        <v>14500000</v>
      </c>
      <c r="M111">
        <v>343530</v>
      </c>
      <c r="N111">
        <v>14843530</v>
      </c>
      <c r="O111">
        <v>16990000</v>
      </c>
      <c r="P111">
        <v>2146470</v>
      </c>
      <c r="Q111">
        <v>1263</v>
      </c>
      <c r="R111" s="8"/>
    </row>
    <row r="112" spans="1:18" ht="15" customHeight="1" x14ac:dyDescent="0.3">
      <c r="A112" t="s">
        <v>5384</v>
      </c>
      <c r="B112" t="s">
        <v>22</v>
      </c>
      <c r="C112" t="s">
        <v>54</v>
      </c>
      <c r="D112" t="s">
        <v>36</v>
      </c>
      <c r="E112" t="s">
        <v>312</v>
      </c>
      <c r="F112">
        <v>2022</v>
      </c>
      <c r="G112">
        <v>56079</v>
      </c>
      <c r="H112" t="s">
        <v>26</v>
      </c>
      <c r="I112" t="s">
        <v>8596</v>
      </c>
      <c r="J112">
        <v>138</v>
      </c>
      <c r="K112" t="s">
        <v>52</v>
      </c>
      <c r="L112">
        <v>10000000</v>
      </c>
      <c r="M112">
        <v>276030</v>
      </c>
      <c r="N112">
        <v>10276030</v>
      </c>
      <c r="O112">
        <v>11990000</v>
      </c>
      <c r="P112">
        <v>1713970</v>
      </c>
      <c r="Q112">
        <v>1429</v>
      </c>
      <c r="R112" s="8"/>
    </row>
    <row r="113" spans="1:18" ht="15" customHeight="1" x14ac:dyDescent="0.3">
      <c r="A113" t="s">
        <v>8668</v>
      </c>
      <c r="B113" t="s">
        <v>22</v>
      </c>
      <c r="C113" t="s">
        <v>5291</v>
      </c>
      <c r="D113" t="s">
        <v>108</v>
      </c>
      <c r="E113" t="s">
        <v>8669</v>
      </c>
      <c r="F113">
        <v>2022</v>
      </c>
      <c r="G113">
        <v>75000</v>
      </c>
      <c r="H113" t="s">
        <v>26</v>
      </c>
      <c r="I113" t="s">
        <v>43</v>
      </c>
      <c r="J113">
        <v>21</v>
      </c>
      <c r="K113" t="s">
        <v>33</v>
      </c>
      <c r="L113">
        <v>7100000</v>
      </c>
      <c r="M113">
        <v>235740</v>
      </c>
      <c r="N113">
        <v>7335740</v>
      </c>
      <c r="O113">
        <v>9490000</v>
      </c>
      <c r="P113">
        <v>2154260</v>
      </c>
      <c r="Q113">
        <v>227</v>
      </c>
      <c r="R113" s="8"/>
    </row>
    <row r="114" spans="1:18" ht="15" customHeight="1" x14ac:dyDescent="0.3">
      <c r="A114" t="s">
        <v>8632</v>
      </c>
      <c r="B114" t="s">
        <v>22</v>
      </c>
      <c r="C114" t="s">
        <v>54</v>
      </c>
      <c r="D114" t="s">
        <v>5788</v>
      </c>
      <c r="E114" t="s">
        <v>8633</v>
      </c>
      <c r="F114">
        <v>2022</v>
      </c>
      <c r="G114">
        <v>31000</v>
      </c>
      <c r="H114" t="s">
        <v>26</v>
      </c>
      <c r="I114" t="s">
        <v>8634</v>
      </c>
      <c r="J114">
        <v>18</v>
      </c>
      <c r="K114" t="s">
        <v>47</v>
      </c>
      <c r="L114">
        <v>21000000</v>
      </c>
      <c r="M114">
        <v>444240</v>
      </c>
      <c r="N114">
        <v>21444240</v>
      </c>
      <c r="O114">
        <v>24990000</v>
      </c>
      <c r="P114">
        <v>3545760</v>
      </c>
      <c r="Q114">
        <v>1419</v>
      </c>
      <c r="R114" s="8"/>
    </row>
    <row r="115" spans="1:18" ht="15" customHeight="1" x14ac:dyDescent="0.3">
      <c r="A115" t="s">
        <v>285</v>
      </c>
      <c r="B115" t="s">
        <v>22</v>
      </c>
      <c r="C115" t="s">
        <v>54</v>
      </c>
      <c r="D115" t="s">
        <v>188</v>
      </c>
      <c r="E115" t="s">
        <v>286</v>
      </c>
      <c r="F115">
        <v>2022</v>
      </c>
      <c r="G115">
        <v>28000</v>
      </c>
      <c r="H115" t="s">
        <v>26</v>
      </c>
      <c r="I115" t="s">
        <v>43</v>
      </c>
      <c r="J115">
        <v>293</v>
      </c>
      <c r="K115" t="s">
        <v>33</v>
      </c>
      <c r="L115">
        <v>20000000</v>
      </c>
      <c r="M115">
        <v>426030</v>
      </c>
      <c r="N115">
        <v>20426030</v>
      </c>
      <c r="O115">
        <v>21500000</v>
      </c>
      <c r="P115">
        <v>1073970</v>
      </c>
      <c r="Q115">
        <v>5</v>
      </c>
      <c r="R115" s="8"/>
    </row>
    <row r="116" spans="1:18" ht="15" customHeight="1" x14ac:dyDescent="0.3">
      <c r="A116" t="s">
        <v>4733</v>
      </c>
      <c r="B116" t="s">
        <v>22</v>
      </c>
      <c r="C116" t="s">
        <v>54</v>
      </c>
      <c r="D116" t="s">
        <v>194</v>
      </c>
      <c r="E116" t="s">
        <v>307</v>
      </c>
      <c r="F116">
        <v>2022</v>
      </c>
      <c r="G116">
        <v>72237</v>
      </c>
      <c r="H116" t="s">
        <v>26</v>
      </c>
      <c r="I116" t="s">
        <v>5302</v>
      </c>
      <c r="J116">
        <v>124</v>
      </c>
      <c r="K116" t="s">
        <v>33</v>
      </c>
      <c r="L116">
        <v>30400000</v>
      </c>
      <c r="M116">
        <v>582030</v>
      </c>
      <c r="N116">
        <v>30982030</v>
      </c>
      <c r="O116">
        <v>35990000</v>
      </c>
      <c r="P116">
        <v>5007970</v>
      </c>
      <c r="Q116">
        <v>1391</v>
      </c>
      <c r="R116" s="8"/>
    </row>
    <row r="117" spans="1:18" ht="15" customHeight="1" x14ac:dyDescent="0.3">
      <c r="A117" t="s">
        <v>8709</v>
      </c>
      <c r="B117" t="s">
        <v>22</v>
      </c>
      <c r="C117" t="s">
        <v>54</v>
      </c>
      <c r="D117" t="s">
        <v>24</v>
      </c>
      <c r="E117" t="s">
        <v>8574</v>
      </c>
      <c r="F117">
        <v>2022</v>
      </c>
      <c r="G117">
        <v>102853</v>
      </c>
      <c r="H117" t="s">
        <v>26</v>
      </c>
      <c r="I117" t="s">
        <v>5337</v>
      </c>
      <c r="J117">
        <v>0</v>
      </c>
      <c r="K117" t="s">
        <v>39</v>
      </c>
      <c r="L117">
        <v>23500000</v>
      </c>
      <c r="M117">
        <v>0</v>
      </c>
      <c r="N117">
        <v>23500000</v>
      </c>
      <c r="O117">
        <v>27990000</v>
      </c>
      <c r="P117">
        <v>4490000</v>
      </c>
      <c r="Q117">
        <v>1604</v>
      </c>
      <c r="R117" s="8"/>
    </row>
    <row r="118" spans="1:18" ht="15" customHeight="1" x14ac:dyDescent="0.3">
      <c r="A118" t="s">
        <v>4067</v>
      </c>
      <c r="B118" t="s">
        <v>22</v>
      </c>
      <c r="C118" t="s">
        <v>5291</v>
      </c>
      <c r="D118" t="s">
        <v>24</v>
      </c>
      <c r="E118" t="s">
        <v>4100</v>
      </c>
      <c r="F118">
        <v>2023</v>
      </c>
      <c r="G118">
        <v>45000</v>
      </c>
      <c r="H118" t="s">
        <v>26</v>
      </c>
      <c r="I118" t="s">
        <v>32</v>
      </c>
      <c r="J118">
        <v>145</v>
      </c>
      <c r="K118" t="s">
        <v>33</v>
      </c>
      <c r="L118">
        <v>17500000</v>
      </c>
      <c r="M118">
        <v>388530</v>
      </c>
      <c r="N118">
        <v>17888530</v>
      </c>
      <c r="O118">
        <v>19990000</v>
      </c>
      <c r="P118">
        <v>2101470</v>
      </c>
      <c r="Q118">
        <v>1051</v>
      </c>
      <c r="R118" s="8"/>
    </row>
    <row r="119" spans="1:18" ht="15" customHeight="1" x14ac:dyDescent="0.3">
      <c r="A119" t="s">
        <v>209</v>
      </c>
      <c r="B119" t="s">
        <v>22</v>
      </c>
      <c r="C119" t="s">
        <v>5291</v>
      </c>
      <c r="D119" t="s">
        <v>92</v>
      </c>
      <c r="E119" t="s">
        <v>210</v>
      </c>
      <c r="F119">
        <v>2022</v>
      </c>
      <c r="G119">
        <v>33420</v>
      </c>
      <c r="H119" t="s">
        <v>26</v>
      </c>
      <c r="I119" t="s">
        <v>114</v>
      </c>
      <c r="J119">
        <v>382</v>
      </c>
      <c r="K119" t="s">
        <v>33</v>
      </c>
      <c r="L119">
        <v>9300000</v>
      </c>
      <c r="M119">
        <v>436959</v>
      </c>
      <c r="N119">
        <v>9736959</v>
      </c>
      <c r="O119">
        <v>11690000</v>
      </c>
      <c r="P119">
        <v>1953041</v>
      </c>
      <c r="Q119">
        <v>1671</v>
      </c>
      <c r="R119" s="8"/>
    </row>
    <row r="120" spans="1:18" ht="15" customHeight="1" x14ac:dyDescent="0.3">
      <c r="A120" t="s">
        <v>5949</v>
      </c>
      <c r="B120" t="s">
        <v>22</v>
      </c>
      <c r="C120" t="s">
        <v>5291</v>
      </c>
      <c r="D120" t="s">
        <v>58</v>
      </c>
      <c r="E120" t="s">
        <v>8566</v>
      </c>
      <c r="F120">
        <v>2023</v>
      </c>
      <c r="G120">
        <v>43000</v>
      </c>
      <c r="H120" t="s">
        <v>26</v>
      </c>
      <c r="I120" t="s">
        <v>4088</v>
      </c>
      <c r="J120">
        <v>59</v>
      </c>
      <c r="K120" t="s">
        <v>47</v>
      </c>
      <c r="L120">
        <v>17000000</v>
      </c>
      <c r="M120">
        <v>384240</v>
      </c>
      <c r="N120">
        <v>17384240</v>
      </c>
      <c r="O120">
        <v>19990000</v>
      </c>
      <c r="P120">
        <v>2605760</v>
      </c>
      <c r="Q120">
        <v>1304</v>
      </c>
      <c r="R120" s="8"/>
    </row>
    <row r="121" spans="1:18" ht="15" customHeight="1" x14ac:dyDescent="0.3">
      <c r="A121" t="s">
        <v>117</v>
      </c>
      <c r="B121" t="s">
        <v>22</v>
      </c>
      <c r="C121" t="s">
        <v>30</v>
      </c>
      <c r="D121" t="s">
        <v>62</v>
      </c>
      <c r="E121" t="s">
        <v>80</v>
      </c>
      <c r="F121">
        <v>2023</v>
      </c>
      <c r="G121">
        <v>45360</v>
      </c>
      <c r="H121" t="s">
        <v>26</v>
      </c>
      <c r="I121" t="s">
        <v>64</v>
      </c>
      <c r="J121">
        <v>265</v>
      </c>
      <c r="K121" t="s">
        <v>33</v>
      </c>
      <c r="L121">
        <v>12100000</v>
      </c>
      <c r="M121">
        <v>307530</v>
      </c>
      <c r="N121">
        <v>12407530</v>
      </c>
      <c r="O121">
        <v>13990000</v>
      </c>
      <c r="P121">
        <v>1582470</v>
      </c>
      <c r="Q121">
        <v>1131</v>
      </c>
      <c r="R121" s="8"/>
    </row>
    <row r="122" spans="1:18" ht="15" customHeight="1" x14ac:dyDescent="0.3">
      <c r="A122" t="s">
        <v>315</v>
      </c>
      <c r="B122" t="s">
        <v>22</v>
      </c>
      <c r="C122" t="s">
        <v>5291</v>
      </c>
      <c r="D122" t="s">
        <v>62</v>
      </c>
      <c r="E122" t="s">
        <v>218</v>
      </c>
      <c r="F122">
        <v>2023</v>
      </c>
      <c r="G122">
        <v>66999</v>
      </c>
      <c r="H122" t="s">
        <v>26</v>
      </c>
      <c r="I122" t="s">
        <v>64</v>
      </c>
      <c r="J122">
        <v>221</v>
      </c>
      <c r="K122" t="s">
        <v>33</v>
      </c>
      <c r="L122">
        <v>19800000</v>
      </c>
      <c r="M122">
        <v>423030</v>
      </c>
      <c r="N122">
        <v>20223030</v>
      </c>
      <c r="O122">
        <v>22690000</v>
      </c>
      <c r="P122">
        <v>2466970</v>
      </c>
      <c r="Q122">
        <v>1087</v>
      </c>
      <c r="R122" s="8"/>
    </row>
    <row r="123" spans="1:18" ht="15" customHeight="1" x14ac:dyDescent="0.3">
      <c r="A123" t="s">
        <v>297</v>
      </c>
      <c r="B123" t="s">
        <v>22</v>
      </c>
      <c r="C123" t="s">
        <v>5291</v>
      </c>
      <c r="D123" t="s">
        <v>137</v>
      </c>
      <c r="E123" t="s">
        <v>235</v>
      </c>
      <c r="F123">
        <v>2023</v>
      </c>
      <c r="G123">
        <v>45000</v>
      </c>
      <c r="H123" t="s">
        <v>26</v>
      </c>
      <c r="I123" t="s">
        <v>46</v>
      </c>
      <c r="J123">
        <v>206</v>
      </c>
      <c r="K123" t="s">
        <v>33</v>
      </c>
      <c r="L123">
        <v>15400000</v>
      </c>
      <c r="M123">
        <v>566967</v>
      </c>
      <c r="N123">
        <v>15966967</v>
      </c>
      <c r="O123">
        <v>17390000</v>
      </c>
      <c r="P123">
        <v>1423033</v>
      </c>
      <c r="Q123">
        <v>818</v>
      </c>
      <c r="R123" s="8"/>
    </row>
    <row r="124" spans="1:18" ht="15" customHeight="1" x14ac:dyDescent="0.3">
      <c r="A124" t="s">
        <v>4070</v>
      </c>
      <c r="B124" t="s">
        <v>22</v>
      </c>
      <c r="C124" t="s">
        <v>30</v>
      </c>
      <c r="D124" t="s">
        <v>24</v>
      </c>
      <c r="E124" t="s">
        <v>5304</v>
      </c>
      <c r="F124">
        <v>2023</v>
      </c>
      <c r="G124">
        <v>114000</v>
      </c>
      <c r="H124" t="s">
        <v>26</v>
      </c>
      <c r="I124" t="s">
        <v>322</v>
      </c>
      <c r="J124">
        <v>119</v>
      </c>
      <c r="K124" t="s">
        <v>33</v>
      </c>
      <c r="L124">
        <v>26500000</v>
      </c>
      <c r="M124">
        <v>523530</v>
      </c>
      <c r="N124">
        <v>27023530</v>
      </c>
      <c r="O124">
        <v>30290000</v>
      </c>
      <c r="P124">
        <v>3266470</v>
      </c>
      <c r="Q124">
        <v>1078</v>
      </c>
      <c r="R124" s="8"/>
    </row>
    <row r="125" spans="1:18" ht="15" customHeight="1" x14ac:dyDescent="0.3">
      <c r="A125" t="s">
        <v>8711</v>
      </c>
      <c r="B125" t="s">
        <v>22</v>
      </c>
      <c r="C125" t="s">
        <v>5291</v>
      </c>
      <c r="D125" t="s">
        <v>137</v>
      </c>
      <c r="E125" t="s">
        <v>10410</v>
      </c>
      <c r="F125">
        <v>2023</v>
      </c>
      <c r="G125">
        <v>45000</v>
      </c>
      <c r="H125" t="s">
        <v>26</v>
      </c>
      <c r="I125" t="s">
        <v>46</v>
      </c>
      <c r="J125">
        <v>0</v>
      </c>
      <c r="K125" t="s">
        <v>47</v>
      </c>
      <c r="L125">
        <v>10500000</v>
      </c>
      <c r="M125">
        <v>0</v>
      </c>
      <c r="N125">
        <v>10500000</v>
      </c>
      <c r="O125">
        <v>12990000</v>
      </c>
      <c r="P125">
        <v>2490000</v>
      </c>
      <c r="Q125">
        <v>1917</v>
      </c>
      <c r="R125" s="8"/>
    </row>
    <row r="126" spans="1:18" ht="15" customHeight="1" x14ac:dyDescent="0.3">
      <c r="A126" t="s">
        <v>75</v>
      </c>
      <c r="B126" t="s">
        <v>22</v>
      </c>
      <c r="C126" t="s">
        <v>5291</v>
      </c>
      <c r="D126" t="s">
        <v>62</v>
      </c>
      <c r="E126" t="s">
        <v>76</v>
      </c>
      <c r="F126">
        <v>2023</v>
      </c>
      <c r="G126">
        <v>67000</v>
      </c>
      <c r="H126" t="s">
        <v>26</v>
      </c>
      <c r="I126" t="s">
        <v>43</v>
      </c>
      <c r="J126">
        <v>298</v>
      </c>
      <c r="K126" t="s">
        <v>211</v>
      </c>
      <c r="L126">
        <v>14000000</v>
      </c>
      <c r="M126">
        <v>336030</v>
      </c>
      <c r="N126">
        <v>14336030</v>
      </c>
      <c r="O126">
        <v>13750000</v>
      </c>
      <c r="P126">
        <v>-586030</v>
      </c>
      <c r="Q126">
        <v>-426</v>
      </c>
      <c r="R126" s="8"/>
    </row>
    <row r="127" spans="1:18" ht="15" customHeight="1" x14ac:dyDescent="0.3">
      <c r="A127" t="s">
        <v>193</v>
      </c>
      <c r="B127" t="s">
        <v>22</v>
      </c>
      <c r="C127" t="s">
        <v>54</v>
      </c>
      <c r="D127" t="s">
        <v>194</v>
      </c>
      <c r="E127" t="s">
        <v>195</v>
      </c>
      <c r="F127">
        <v>2023</v>
      </c>
      <c r="G127">
        <v>33892</v>
      </c>
      <c r="H127" t="s">
        <v>26</v>
      </c>
      <c r="I127" t="s">
        <v>43</v>
      </c>
      <c r="J127">
        <v>181</v>
      </c>
      <c r="K127" t="s">
        <v>33</v>
      </c>
      <c r="L127">
        <v>26200000</v>
      </c>
      <c r="M127">
        <v>519030</v>
      </c>
      <c r="N127">
        <v>26719030</v>
      </c>
      <c r="O127">
        <v>29490000</v>
      </c>
      <c r="P127">
        <v>2770970</v>
      </c>
      <c r="Q127">
        <v>94</v>
      </c>
      <c r="R127" s="8"/>
    </row>
    <row r="128" spans="1:18" ht="15" customHeight="1" x14ac:dyDescent="0.3">
      <c r="A128" t="s">
        <v>126</v>
      </c>
      <c r="B128" t="s">
        <v>22</v>
      </c>
      <c r="C128" t="s">
        <v>54</v>
      </c>
      <c r="D128" t="s">
        <v>92</v>
      </c>
      <c r="E128" t="s">
        <v>127</v>
      </c>
      <c r="F128">
        <v>2023</v>
      </c>
      <c r="G128">
        <v>44495</v>
      </c>
      <c r="H128" t="s">
        <v>26</v>
      </c>
      <c r="I128" t="s">
        <v>94</v>
      </c>
      <c r="J128">
        <v>242</v>
      </c>
      <c r="K128" t="s">
        <v>33</v>
      </c>
      <c r="L128">
        <v>48000000</v>
      </c>
      <c r="M128">
        <v>846030</v>
      </c>
      <c r="N128">
        <v>48846030</v>
      </c>
      <c r="O128">
        <v>49990000</v>
      </c>
      <c r="P128">
        <v>1143970</v>
      </c>
      <c r="Q128">
        <v>229</v>
      </c>
      <c r="R128" s="8"/>
    </row>
    <row r="129" spans="1:18" ht="15" customHeight="1" x14ac:dyDescent="0.3">
      <c r="A129" t="s">
        <v>4063</v>
      </c>
      <c r="B129" t="s">
        <v>22</v>
      </c>
      <c r="C129" t="s">
        <v>35</v>
      </c>
      <c r="D129" t="s">
        <v>62</v>
      </c>
      <c r="E129" t="s">
        <v>129</v>
      </c>
      <c r="F129">
        <v>2023</v>
      </c>
      <c r="G129">
        <v>76000</v>
      </c>
      <c r="H129" t="s">
        <v>26</v>
      </c>
      <c r="I129" t="s">
        <v>152</v>
      </c>
      <c r="J129">
        <v>137</v>
      </c>
      <c r="K129" t="s">
        <v>47</v>
      </c>
      <c r="L129">
        <v>16500000</v>
      </c>
      <c r="M129">
        <v>373530</v>
      </c>
      <c r="N129">
        <v>16873530</v>
      </c>
      <c r="O129">
        <v>19290000</v>
      </c>
      <c r="P129">
        <v>2416470</v>
      </c>
      <c r="Q129">
        <v>1253</v>
      </c>
      <c r="R129" s="8"/>
    </row>
    <row r="130" spans="1:18" ht="15" customHeight="1" x14ac:dyDescent="0.3">
      <c r="A130" t="s">
        <v>5300</v>
      </c>
      <c r="B130" t="s">
        <v>22</v>
      </c>
      <c r="C130" t="s">
        <v>54</v>
      </c>
      <c r="D130" t="s">
        <v>24</v>
      </c>
      <c r="E130" t="s">
        <v>4100</v>
      </c>
      <c r="F130">
        <v>2023</v>
      </c>
      <c r="G130">
        <v>80000</v>
      </c>
      <c r="H130" t="s">
        <v>26</v>
      </c>
      <c r="I130" t="s">
        <v>143</v>
      </c>
      <c r="J130">
        <v>124</v>
      </c>
      <c r="K130" t="s">
        <v>33</v>
      </c>
      <c r="L130">
        <v>15400000</v>
      </c>
      <c r="M130">
        <v>357030</v>
      </c>
      <c r="N130">
        <v>15757030</v>
      </c>
      <c r="O130">
        <v>19290000</v>
      </c>
      <c r="P130">
        <v>3532970</v>
      </c>
      <c r="Q130">
        <v>1832</v>
      </c>
    </row>
    <row r="131" spans="1:18" ht="15" customHeight="1" x14ac:dyDescent="0.3">
      <c r="A131" t="s">
        <v>5314</v>
      </c>
      <c r="B131" t="s">
        <v>22</v>
      </c>
      <c r="C131" t="s">
        <v>5291</v>
      </c>
      <c r="D131" t="s">
        <v>191</v>
      </c>
      <c r="E131" t="s">
        <v>5315</v>
      </c>
      <c r="F131">
        <v>2023</v>
      </c>
      <c r="G131">
        <v>44000</v>
      </c>
      <c r="H131" t="s">
        <v>26</v>
      </c>
      <c r="I131" t="s">
        <v>184</v>
      </c>
      <c r="J131">
        <v>96</v>
      </c>
      <c r="K131" t="s">
        <v>47</v>
      </c>
      <c r="L131">
        <v>15200000</v>
      </c>
      <c r="M131">
        <v>354030</v>
      </c>
      <c r="N131">
        <v>15554030</v>
      </c>
      <c r="O131">
        <v>18190000</v>
      </c>
      <c r="P131">
        <v>2635970</v>
      </c>
      <c r="Q131">
        <v>1449</v>
      </c>
      <c r="R131" s="8"/>
    </row>
    <row r="132" spans="1:18" ht="15" customHeight="1" x14ac:dyDescent="0.3">
      <c r="A132" t="s">
        <v>290</v>
      </c>
      <c r="B132" t="s">
        <v>22</v>
      </c>
      <c r="C132" t="s">
        <v>54</v>
      </c>
      <c r="D132" t="s">
        <v>62</v>
      </c>
      <c r="E132" t="s">
        <v>291</v>
      </c>
      <c r="F132">
        <v>2023</v>
      </c>
      <c r="G132">
        <v>25000</v>
      </c>
      <c r="H132" t="s">
        <v>26</v>
      </c>
      <c r="I132" t="s">
        <v>247</v>
      </c>
      <c r="J132">
        <v>205</v>
      </c>
      <c r="K132" t="s">
        <v>33</v>
      </c>
      <c r="L132">
        <v>16000000</v>
      </c>
      <c r="M132">
        <v>366030</v>
      </c>
      <c r="N132">
        <v>16366030</v>
      </c>
      <c r="O132">
        <v>16990000</v>
      </c>
      <c r="P132">
        <v>623970</v>
      </c>
      <c r="Q132">
        <v>367</v>
      </c>
      <c r="R132" s="8"/>
    </row>
    <row r="133" spans="1:18" ht="15" customHeight="1" x14ac:dyDescent="0.3">
      <c r="A133" t="s">
        <v>84</v>
      </c>
      <c r="B133" t="s">
        <v>22</v>
      </c>
      <c r="C133" t="s">
        <v>54</v>
      </c>
      <c r="D133" t="s">
        <v>85</v>
      </c>
      <c r="E133" t="s">
        <v>86</v>
      </c>
      <c r="F133">
        <v>2023</v>
      </c>
      <c r="G133">
        <v>15600</v>
      </c>
      <c r="H133" t="s">
        <v>26</v>
      </c>
      <c r="I133" t="s">
        <v>87</v>
      </c>
      <c r="J133">
        <v>783</v>
      </c>
      <c r="K133" t="s">
        <v>28</v>
      </c>
      <c r="L133">
        <v>28500000</v>
      </c>
      <c r="M133">
        <v>1097663</v>
      </c>
      <c r="N133">
        <v>29597663</v>
      </c>
      <c r="O133">
        <v>33190000</v>
      </c>
      <c r="P133">
        <v>3592337</v>
      </c>
      <c r="Q133">
        <v>1082</v>
      </c>
      <c r="R133" s="8"/>
    </row>
    <row r="134" spans="1:18" ht="15" customHeight="1" x14ac:dyDescent="0.3">
      <c r="A134" t="s">
        <v>128</v>
      </c>
      <c r="B134" t="s">
        <v>22</v>
      </c>
      <c r="C134" t="s">
        <v>30</v>
      </c>
      <c r="D134" t="s">
        <v>62</v>
      </c>
      <c r="E134" t="s">
        <v>129</v>
      </c>
      <c r="F134">
        <v>2023</v>
      </c>
      <c r="G134">
        <v>28000</v>
      </c>
      <c r="H134" t="s">
        <v>26</v>
      </c>
      <c r="I134" t="s">
        <v>125</v>
      </c>
      <c r="J134">
        <v>328</v>
      </c>
      <c r="K134" t="s">
        <v>33</v>
      </c>
      <c r="L134">
        <v>20600000</v>
      </c>
      <c r="M134">
        <v>435030</v>
      </c>
      <c r="N134">
        <v>21035030</v>
      </c>
      <c r="O134">
        <v>19990000</v>
      </c>
      <c r="P134">
        <v>-1045030</v>
      </c>
      <c r="Q134">
        <v>-523</v>
      </c>
      <c r="R134" s="8"/>
    </row>
    <row r="135" spans="1:18" ht="15" customHeight="1" x14ac:dyDescent="0.3">
      <c r="A135" t="s">
        <v>6553</v>
      </c>
      <c r="B135" t="s">
        <v>22</v>
      </c>
      <c r="C135" t="s">
        <v>54</v>
      </c>
      <c r="D135" t="s">
        <v>50</v>
      </c>
      <c r="E135" t="s">
        <v>8554</v>
      </c>
      <c r="F135">
        <v>2023</v>
      </c>
      <c r="G135">
        <v>75442</v>
      </c>
      <c r="H135" t="s">
        <v>26</v>
      </c>
      <c r="I135" t="s">
        <v>43</v>
      </c>
      <c r="J135">
        <v>54</v>
      </c>
      <c r="K135" t="s">
        <v>47</v>
      </c>
      <c r="L135">
        <v>6900000</v>
      </c>
      <c r="M135">
        <v>232740</v>
      </c>
      <c r="N135">
        <v>7132740</v>
      </c>
      <c r="O135">
        <v>7990000</v>
      </c>
      <c r="P135">
        <v>857260</v>
      </c>
      <c r="Q135">
        <v>1073</v>
      </c>
      <c r="R135" s="8"/>
    </row>
    <row r="136" spans="1:18" ht="15" customHeight="1" x14ac:dyDescent="0.3">
      <c r="A136" t="s">
        <v>8649</v>
      </c>
      <c r="B136" t="s">
        <v>22</v>
      </c>
      <c r="C136" t="s">
        <v>54</v>
      </c>
      <c r="D136" t="s">
        <v>58</v>
      </c>
      <c r="E136" t="s">
        <v>8650</v>
      </c>
      <c r="F136">
        <v>2023</v>
      </c>
      <c r="G136">
        <v>108000</v>
      </c>
      <c r="H136" t="s">
        <v>26</v>
      </c>
      <c r="I136" t="s">
        <v>4088</v>
      </c>
      <c r="J136">
        <v>6</v>
      </c>
      <c r="K136" t="s">
        <v>33</v>
      </c>
      <c r="L136">
        <v>7850000</v>
      </c>
      <c r="M136">
        <v>0</v>
      </c>
      <c r="N136">
        <v>7850000</v>
      </c>
      <c r="O136">
        <v>9990000</v>
      </c>
      <c r="P136">
        <v>2140000</v>
      </c>
      <c r="Q136">
        <v>2142</v>
      </c>
      <c r="R136" s="8"/>
    </row>
    <row r="137" spans="1:18" ht="15" customHeight="1" x14ac:dyDescent="0.3">
      <c r="A137" t="s">
        <v>141</v>
      </c>
      <c r="B137" t="s">
        <v>22</v>
      </c>
      <c r="C137" t="s">
        <v>5291</v>
      </c>
      <c r="D137" t="s">
        <v>41</v>
      </c>
      <c r="E137" t="s">
        <v>142</v>
      </c>
      <c r="F137">
        <v>2023</v>
      </c>
      <c r="G137">
        <v>40695</v>
      </c>
      <c r="H137" t="s">
        <v>26</v>
      </c>
      <c r="I137" t="s">
        <v>143</v>
      </c>
      <c r="J137">
        <v>283</v>
      </c>
      <c r="K137" t="s">
        <v>52</v>
      </c>
      <c r="L137">
        <v>10600000</v>
      </c>
      <c r="M137">
        <v>285030</v>
      </c>
      <c r="N137">
        <v>10885030</v>
      </c>
      <c r="O137">
        <v>12790000</v>
      </c>
      <c r="P137">
        <v>1904970</v>
      </c>
      <c r="Q137">
        <v>1489</v>
      </c>
      <c r="R137" s="8"/>
    </row>
    <row r="138" spans="1:18" ht="15" customHeight="1" x14ac:dyDescent="0.3">
      <c r="A138" t="s">
        <v>6217</v>
      </c>
      <c r="B138" t="s">
        <v>22</v>
      </c>
      <c r="C138" t="s">
        <v>5291</v>
      </c>
      <c r="D138" t="s">
        <v>137</v>
      </c>
      <c r="E138" t="s">
        <v>8673</v>
      </c>
      <c r="F138">
        <v>2023</v>
      </c>
      <c r="G138">
        <v>71248</v>
      </c>
      <c r="H138" t="s">
        <v>26</v>
      </c>
      <c r="I138" t="s">
        <v>43</v>
      </c>
      <c r="J138">
        <v>23</v>
      </c>
      <c r="K138" t="s">
        <v>33</v>
      </c>
      <c r="L138">
        <v>15500000</v>
      </c>
      <c r="M138">
        <v>361740</v>
      </c>
      <c r="N138">
        <v>15861740</v>
      </c>
      <c r="O138">
        <v>19990000</v>
      </c>
      <c r="P138">
        <v>4128260</v>
      </c>
      <c r="Q138">
        <v>2065</v>
      </c>
      <c r="R138" s="8"/>
    </row>
    <row r="139" spans="1:18" ht="15" customHeight="1" x14ac:dyDescent="0.3">
      <c r="A139" t="s">
        <v>6618</v>
      </c>
      <c r="B139" t="s">
        <v>22</v>
      </c>
      <c r="C139" t="s">
        <v>30</v>
      </c>
      <c r="D139" t="s">
        <v>62</v>
      </c>
      <c r="E139" t="s">
        <v>80</v>
      </c>
      <c r="F139">
        <v>2023</v>
      </c>
      <c r="G139">
        <v>18500</v>
      </c>
      <c r="H139" t="s">
        <v>26</v>
      </c>
      <c r="I139" t="s">
        <v>64</v>
      </c>
      <c r="J139">
        <v>46</v>
      </c>
      <c r="K139" t="s">
        <v>33</v>
      </c>
      <c r="L139">
        <v>11200000</v>
      </c>
      <c r="M139">
        <v>297240</v>
      </c>
      <c r="N139">
        <v>11497240</v>
      </c>
      <c r="O139">
        <v>13690000</v>
      </c>
      <c r="P139">
        <v>2192760</v>
      </c>
      <c r="Q139">
        <v>1602</v>
      </c>
      <c r="R139" s="8"/>
    </row>
    <row r="140" spans="1:18" ht="15" customHeight="1" x14ac:dyDescent="0.3">
      <c r="A140" t="s">
        <v>9688</v>
      </c>
      <c r="B140" t="s">
        <v>22</v>
      </c>
      <c r="C140" t="s">
        <v>30</v>
      </c>
      <c r="D140" t="s">
        <v>62</v>
      </c>
      <c r="E140" t="s">
        <v>10411</v>
      </c>
      <c r="F140">
        <v>2023</v>
      </c>
      <c r="G140">
        <v>27000</v>
      </c>
      <c r="H140" t="s">
        <v>26</v>
      </c>
      <c r="I140" t="s">
        <v>64</v>
      </c>
      <c r="J140">
        <v>0</v>
      </c>
      <c r="K140" t="s">
        <v>33</v>
      </c>
      <c r="L140">
        <v>9000000</v>
      </c>
      <c r="M140">
        <v>0</v>
      </c>
      <c r="N140">
        <v>9000000</v>
      </c>
      <c r="O140">
        <v>10990000</v>
      </c>
      <c r="P140">
        <v>1990000</v>
      </c>
      <c r="Q140">
        <v>1811</v>
      </c>
      <c r="R140" s="8"/>
    </row>
    <row r="141" spans="1:18" ht="15" customHeight="1" x14ac:dyDescent="0.3">
      <c r="A141" t="s">
        <v>6294</v>
      </c>
      <c r="B141" t="s">
        <v>22</v>
      </c>
      <c r="C141" t="s">
        <v>54</v>
      </c>
      <c r="D141" t="s">
        <v>62</v>
      </c>
      <c r="E141" t="s">
        <v>291</v>
      </c>
      <c r="F141">
        <v>2023</v>
      </c>
      <c r="G141">
        <v>63000</v>
      </c>
      <c r="H141" t="s">
        <v>26</v>
      </c>
      <c r="I141" t="s">
        <v>64</v>
      </c>
      <c r="J141">
        <v>77</v>
      </c>
      <c r="K141" t="s">
        <v>52</v>
      </c>
      <c r="L141">
        <v>14000000</v>
      </c>
      <c r="M141">
        <v>339240</v>
      </c>
      <c r="N141">
        <v>14339240</v>
      </c>
      <c r="O141">
        <v>16490000</v>
      </c>
      <c r="P141">
        <v>2150760</v>
      </c>
      <c r="Q141">
        <v>1304</v>
      </c>
      <c r="R141" s="8"/>
    </row>
    <row r="142" spans="1:18" ht="15" customHeight="1" x14ac:dyDescent="0.3">
      <c r="A142" t="s">
        <v>8670</v>
      </c>
      <c r="B142" t="s">
        <v>22</v>
      </c>
      <c r="C142" t="s">
        <v>54</v>
      </c>
      <c r="D142" t="s">
        <v>85</v>
      </c>
      <c r="E142" t="s">
        <v>8671</v>
      </c>
      <c r="F142">
        <v>2023</v>
      </c>
      <c r="G142">
        <v>41520</v>
      </c>
      <c r="H142" t="s">
        <v>26</v>
      </c>
      <c r="I142" t="s">
        <v>8672</v>
      </c>
      <c r="J142">
        <v>35</v>
      </c>
      <c r="K142" t="s">
        <v>47</v>
      </c>
      <c r="L142">
        <v>12900000</v>
      </c>
      <c r="M142">
        <v>322740</v>
      </c>
      <c r="N142">
        <v>13222740</v>
      </c>
      <c r="O142">
        <v>14990000</v>
      </c>
      <c r="P142">
        <v>1767260</v>
      </c>
      <c r="Q142">
        <v>1179</v>
      </c>
      <c r="R142" s="8"/>
    </row>
    <row r="143" spans="1:18" ht="15" customHeight="1" x14ac:dyDescent="0.3">
      <c r="A143" t="s">
        <v>234</v>
      </c>
      <c r="B143" t="s">
        <v>22</v>
      </c>
      <c r="C143" t="s">
        <v>54</v>
      </c>
      <c r="D143" t="s">
        <v>137</v>
      </c>
      <c r="E143" t="s">
        <v>235</v>
      </c>
      <c r="F143">
        <v>2023</v>
      </c>
      <c r="G143">
        <v>45836</v>
      </c>
      <c r="H143" t="s">
        <v>26</v>
      </c>
      <c r="I143" t="s">
        <v>114</v>
      </c>
      <c r="J143">
        <v>388</v>
      </c>
      <c r="K143" t="s">
        <v>33</v>
      </c>
      <c r="L143">
        <v>17500000</v>
      </c>
      <c r="M143">
        <v>598467</v>
      </c>
      <c r="N143">
        <v>18098467</v>
      </c>
      <c r="O143">
        <v>17290000</v>
      </c>
      <c r="P143">
        <v>-808467</v>
      </c>
      <c r="Q143">
        <v>-468</v>
      </c>
      <c r="R143" s="8"/>
    </row>
    <row r="144" spans="1:18" ht="15" customHeight="1" x14ac:dyDescent="0.3">
      <c r="A144" t="s">
        <v>8674</v>
      </c>
      <c r="B144" t="s">
        <v>22</v>
      </c>
      <c r="C144" t="s">
        <v>54</v>
      </c>
      <c r="D144" t="s">
        <v>4031</v>
      </c>
      <c r="E144" t="s">
        <v>8675</v>
      </c>
      <c r="F144">
        <v>2023</v>
      </c>
      <c r="G144">
        <v>32387</v>
      </c>
      <c r="H144" t="s">
        <v>26</v>
      </c>
      <c r="I144" t="s">
        <v>4032</v>
      </c>
      <c r="J144">
        <v>26</v>
      </c>
      <c r="K144" t="s">
        <v>47</v>
      </c>
      <c r="L144">
        <v>9300000</v>
      </c>
      <c r="M144">
        <v>268740</v>
      </c>
      <c r="N144">
        <v>9568740</v>
      </c>
      <c r="O144">
        <v>11390000</v>
      </c>
      <c r="P144">
        <v>1821260</v>
      </c>
      <c r="Q144">
        <v>1599</v>
      </c>
      <c r="R144" s="8"/>
    </row>
    <row r="145" spans="1:18" ht="15" customHeight="1" x14ac:dyDescent="0.3">
      <c r="A145" t="s">
        <v>828</v>
      </c>
      <c r="B145" t="s">
        <v>22</v>
      </c>
      <c r="C145" t="s">
        <v>30</v>
      </c>
      <c r="D145" t="s">
        <v>62</v>
      </c>
      <c r="E145" t="s">
        <v>207</v>
      </c>
      <c r="F145">
        <v>2023</v>
      </c>
      <c r="G145">
        <v>59539</v>
      </c>
      <c r="H145" t="s">
        <v>26</v>
      </c>
      <c r="I145" t="s">
        <v>8651</v>
      </c>
      <c r="J145">
        <v>6</v>
      </c>
      <c r="K145" t="s">
        <v>39</v>
      </c>
      <c r="L145">
        <v>9000000</v>
      </c>
      <c r="M145">
        <v>0</v>
      </c>
      <c r="N145">
        <v>9000000</v>
      </c>
      <c r="O145">
        <v>11290000</v>
      </c>
      <c r="P145">
        <v>2290000</v>
      </c>
      <c r="Q145">
        <v>2028</v>
      </c>
      <c r="R145" s="8"/>
    </row>
    <row r="146" spans="1:18" ht="15" customHeight="1" x14ac:dyDescent="0.3">
      <c r="A146" t="s">
        <v>241</v>
      </c>
      <c r="B146" t="s">
        <v>22</v>
      </c>
      <c r="C146" t="s">
        <v>5291</v>
      </c>
      <c r="D146" t="s">
        <v>24</v>
      </c>
      <c r="E146" t="s">
        <v>242</v>
      </c>
      <c r="F146">
        <v>2025</v>
      </c>
      <c r="G146">
        <v>34500</v>
      </c>
      <c r="H146" t="s">
        <v>26</v>
      </c>
      <c r="I146" t="s">
        <v>43</v>
      </c>
      <c r="J146">
        <v>185</v>
      </c>
      <c r="K146" t="s">
        <v>33</v>
      </c>
      <c r="L146">
        <v>27000000</v>
      </c>
      <c r="M146">
        <v>531030</v>
      </c>
      <c r="N146">
        <v>27531030</v>
      </c>
      <c r="O146">
        <v>29490000</v>
      </c>
      <c r="P146">
        <v>1958970</v>
      </c>
      <c r="Q146">
        <v>664</v>
      </c>
      <c r="R146" s="8"/>
    </row>
    <row r="147" spans="1:18" ht="15" customHeight="1" x14ac:dyDescent="0.3">
      <c r="A147" t="s">
        <v>6484</v>
      </c>
      <c r="B147" t="s">
        <v>22</v>
      </c>
      <c r="C147" t="s">
        <v>30</v>
      </c>
      <c r="D147" t="s">
        <v>188</v>
      </c>
      <c r="E147" t="s">
        <v>8567</v>
      </c>
      <c r="F147">
        <v>2024</v>
      </c>
      <c r="G147">
        <v>25840</v>
      </c>
      <c r="H147" t="s">
        <v>26</v>
      </c>
      <c r="I147" t="s">
        <v>94</v>
      </c>
      <c r="J147">
        <v>61</v>
      </c>
      <c r="K147" t="s">
        <v>33</v>
      </c>
      <c r="L147">
        <v>17200000</v>
      </c>
      <c r="M147">
        <v>387240</v>
      </c>
      <c r="N147">
        <v>17587240</v>
      </c>
      <c r="O147">
        <v>19990000</v>
      </c>
      <c r="P147">
        <v>2402760</v>
      </c>
      <c r="Q147">
        <v>1202</v>
      </c>
      <c r="R147" s="8"/>
    </row>
    <row r="148" spans="1:18" ht="15" customHeight="1" x14ac:dyDescent="0.3">
      <c r="A148" t="s">
        <v>6438</v>
      </c>
      <c r="B148" t="s">
        <v>22</v>
      </c>
      <c r="C148" t="s">
        <v>54</v>
      </c>
      <c r="D148" t="s">
        <v>62</v>
      </c>
      <c r="E148" t="s">
        <v>71</v>
      </c>
      <c r="F148">
        <v>2024</v>
      </c>
      <c r="G148">
        <v>81000</v>
      </c>
      <c r="H148" t="s">
        <v>26</v>
      </c>
      <c r="I148" t="s">
        <v>273</v>
      </c>
      <c r="J148">
        <v>55</v>
      </c>
      <c r="K148" t="s">
        <v>47</v>
      </c>
      <c r="L148">
        <v>15500000</v>
      </c>
      <c r="M148">
        <v>361740</v>
      </c>
      <c r="N148">
        <v>15861740</v>
      </c>
      <c r="O148">
        <v>18990000</v>
      </c>
      <c r="P148">
        <v>3128260</v>
      </c>
      <c r="Q148">
        <v>1647</v>
      </c>
      <c r="R148" s="8"/>
    </row>
    <row r="149" spans="1:18" ht="15" customHeight="1" x14ac:dyDescent="0.3">
      <c r="A149" t="s">
        <v>6653</v>
      </c>
      <c r="B149" t="s">
        <v>22</v>
      </c>
      <c r="C149" t="s">
        <v>70</v>
      </c>
      <c r="D149" t="s">
        <v>41</v>
      </c>
      <c r="E149" t="s">
        <v>8661</v>
      </c>
      <c r="F149">
        <v>2024</v>
      </c>
      <c r="G149">
        <v>8249</v>
      </c>
      <c r="H149" t="s">
        <v>26</v>
      </c>
      <c r="I149" t="s">
        <v>60</v>
      </c>
      <c r="J149">
        <v>37</v>
      </c>
      <c r="K149" t="s">
        <v>33</v>
      </c>
      <c r="L149">
        <v>8500000</v>
      </c>
      <c r="M149">
        <v>256740</v>
      </c>
      <c r="N149">
        <v>8756740</v>
      </c>
      <c r="O149">
        <v>10490000</v>
      </c>
      <c r="P149">
        <v>1733260</v>
      </c>
      <c r="Q149">
        <v>1652</v>
      </c>
      <c r="R149" s="8"/>
    </row>
    <row r="150" spans="1:18" ht="15" customHeight="1" x14ac:dyDescent="0.3">
      <c r="A150" t="s">
        <v>5628</v>
      </c>
      <c r="B150" t="s">
        <v>22</v>
      </c>
      <c r="C150" t="s">
        <v>54</v>
      </c>
      <c r="D150" t="s">
        <v>58</v>
      </c>
      <c r="E150" t="s">
        <v>10412</v>
      </c>
      <c r="F150">
        <v>2025</v>
      </c>
      <c r="G150">
        <v>28800</v>
      </c>
      <c r="H150" t="s">
        <v>26</v>
      </c>
      <c r="I150" t="s">
        <v>110</v>
      </c>
      <c r="J150">
        <v>0</v>
      </c>
      <c r="K150" t="s">
        <v>28</v>
      </c>
      <c r="L150">
        <v>8000000</v>
      </c>
      <c r="M150">
        <v>0</v>
      </c>
      <c r="N150">
        <v>8000000</v>
      </c>
      <c r="O150">
        <v>9490000</v>
      </c>
      <c r="P150">
        <v>1490000</v>
      </c>
      <c r="Q150">
        <v>157</v>
      </c>
      <c r="R150" s="8"/>
    </row>
    <row r="151" spans="1:18" ht="15" customHeight="1" x14ac:dyDescent="0.3">
      <c r="A151" t="s">
        <v>5381</v>
      </c>
      <c r="B151" t="s">
        <v>22</v>
      </c>
      <c r="C151" t="s">
        <v>54</v>
      </c>
      <c r="D151" t="s">
        <v>24</v>
      </c>
      <c r="E151" t="s">
        <v>177</v>
      </c>
      <c r="F151">
        <v>2024</v>
      </c>
      <c r="G151">
        <v>30900</v>
      </c>
      <c r="H151" t="s">
        <v>26</v>
      </c>
      <c r="I151" t="s">
        <v>8597</v>
      </c>
      <c r="J151">
        <v>166</v>
      </c>
      <c r="K151" t="s">
        <v>33</v>
      </c>
      <c r="L151">
        <v>39300000</v>
      </c>
      <c r="M151">
        <v>718740</v>
      </c>
      <c r="N151">
        <v>40018740</v>
      </c>
      <c r="O151">
        <v>43990000</v>
      </c>
      <c r="P151">
        <v>3971260</v>
      </c>
      <c r="Q151">
        <v>903</v>
      </c>
      <c r="R151" s="8"/>
    </row>
    <row r="152" spans="1:18" ht="15" customHeight="1" x14ac:dyDescent="0.3">
      <c r="A152" t="s">
        <v>300</v>
      </c>
      <c r="B152" t="s">
        <v>22</v>
      </c>
      <c r="C152" t="s">
        <v>54</v>
      </c>
      <c r="D152" t="s">
        <v>24</v>
      </c>
      <c r="E152" t="s">
        <v>301</v>
      </c>
      <c r="F152">
        <v>2024</v>
      </c>
      <c r="G152">
        <v>5000</v>
      </c>
      <c r="H152" t="s">
        <v>26</v>
      </c>
      <c r="I152" t="s">
        <v>32</v>
      </c>
      <c r="J152">
        <v>767</v>
      </c>
      <c r="K152" t="s">
        <v>33</v>
      </c>
      <c r="L152">
        <v>33990000</v>
      </c>
      <c r="M152">
        <v>709880</v>
      </c>
      <c r="N152">
        <v>34699880</v>
      </c>
      <c r="O152">
        <v>27990000</v>
      </c>
      <c r="P152">
        <v>-6709880</v>
      </c>
      <c r="Q152">
        <v>-2397</v>
      </c>
      <c r="R152" s="8"/>
    </row>
    <row r="153" spans="1:18" ht="15" customHeight="1" x14ac:dyDescent="0.3">
      <c r="A153" t="s">
        <v>6237</v>
      </c>
      <c r="B153" t="s">
        <v>22</v>
      </c>
      <c r="C153" t="s">
        <v>5291</v>
      </c>
      <c r="D153" t="s">
        <v>62</v>
      </c>
      <c r="E153" t="s">
        <v>71</v>
      </c>
      <c r="F153">
        <v>2024</v>
      </c>
      <c r="G153">
        <v>29570</v>
      </c>
      <c r="H153" t="s">
        <v>26</v>
      </c>
      <c r="I153" t="s">
        <v>72</v>
      </c>
      <c r="J153">
        <v>77</v>
      </c>
      <c r="K153" t="s">
        <v>47</v>
      </c>
      <c r="L153">
        <v>16000000</v>
      </c>
      <c r="M153">
        <v>369240</v>
      </c>
      <c r="N153">
        <v>16369240</v>
      </c>
      <c r="O153">
        <v>19990000</v>
      </c>
      <c r="P153">
        <v>3620760</v>
      </c>
      <c r="Q153">
        <v>1811</v>
      </c>
      <c r="R153" s="8"/>
    </row>
    <row r="154" spans="1:18" ht="15" customHeight="1" x14ac:dyDescent="0.3">
      <c r="A154" t="s">
        <v>6487</v>
      </c>
      <c r="B154" t="s">
        <v>22</v>
      </c>
      <c r="C154" t="s">
        <v>54</v>
      </c>
      <c r="D154" t="s">
        <v>85</v>
      </c>
      <c r="E154" t="s">
        <v>8562</v>
      </c>
      <c r="F154">
        <v>2024</v>
      </c>
      <c r="G154">
        <v>31107</v>
      </c>
      <c r="H154" t="s">
        <v>26</v>
      </c>
      <c r="I154" t="s">
        <v>8563</v>
      </c>
      <c r="J154">
        <v>55</v>
      </c>
      <c r="K154" t="s">
        <v>47</v>
      </c>
      <c r="L154">
        <v>9600000</v>
      </c>
      <c r="M154">
        <v>273240</v>
      </c>
      <c r="N154">
        <v>9873240</v>
      </c>
      <c r="O154">
        <v>11590000</v>
      </c>
      <c r="P154">
        <v>1716760</v>
      </c>
      <c r="Q154">
        <v>1481</v>
      </c>
      <c r="R154" s="8"/>
    </row>
    <row r="155" spans="1:18" ht="15" customHeight="1" x14ac:dyDescent="0.3">
      <c r="A155" t="s">
        <v>5555</v>
      </c>
      <c r="B155" t="s">
        <v>22</v>
      </c>
      <c r="C155" t="s">
        <v>54</v>
      </c>
      <c r="D155" t="s">
        <v>392</v>
      </c>
      <c r="E155" t="s">
        <v>8556</v>
      </c>
      <c r="F155">
        <v>2025</v>
      </c>
      <c r="G155">
        <v>20000</v>
      </c>
      <c r="H155" t="s">
        <v>26</v>
      </c>
      <c r="I155" t="s">
        <v>43</v>
      </c>
      <c r="J155">
        <v>77</v>
      </c>
      <c r="K155" t="s">
        <v>47</v>
      </c>
      <c r="L155">
        <v>31627180</v>
      </c>
      <c r="M155">
        <v>603648</v>
      </c>
      <c r="N155">
        <v>32230828</v>
      </c>
      <c r="O155">
        <v>36990000</v>
      </c>
      <c r="P155">
        <v>4759172</v>
      </c>
      <c r="Q155">
        <v>1287</v>
      </c>
      <c r="R155" s="8"/>
    </row>
    <row r="156" spans="1:18" ht="15" customHeight="1" x14ac:dyDescent="0.3">
      <c r="A156" t="s">
        <v>8646</v>
      </c>
      <c r="B156" t="s">
        <v>22</v>
      </c>
      <c r="C156" t="s">
        <v>54</v>
      </c>
      <c r="D156" t="s">
        <v>89</v>
      </c>
      <c r="E156" t="s">
        <v>8647</v>
      </c>
      <c r="F156">
        <v>2024</v>
      </c>
      <c r="G156">
        <v>18000</v>
      </c>
      <c r="H156" t="s">
        <v>26</v>
      </c>
      <c r="I156" t="s">
        <v>60</v>
      </c>
      <c r="J156">
        <v>28</v>
      </c>
      <c r="K156" t="s">
        <v>33</v>
      </c>
      <c r="L156">
        <v>7800000</v>
      </c>
      <c r="M156">
        <v>246240</v>
      </c>
      <c r="N156">
        <v>8046240</v>
      </c>
      <c r="O156">
        <v>9990000</v>
      </c>
      <c r="P156">
        <v>1943760</v>
      </c>
      <c r="Q156">
        <v>1946</v>
      </c>
      <c r="R156" s="8"/>
    </row>
    <row r="157" spans="1:18" ht="15" customHeight="1" x14ac:dyDescent="0.3">
      <c r="A157" t="s">
        <v>8662</v>
      </c>
      <c r="B157" t="s">
        <v>22</v>
      </c>
      <c r="C157" t="s">
        <v>104</v>
      </c>
      <c r="D157" t="s">
        <v>92</v>
      </c>
      <c r="E157" t="s">
        <v>8568</v>
      </c>
      <c r="F157">
        <v>2024</v>
      </c>
      <c r="G157">
        <v>12000</v>
      </c>
      <c r="H157" t="s">
        <v>26</v>
      </c>
      <c r="I157" t="s">
        <v>43</v>
      </c>
      <c r="J157">
        <v>6</v>
      </c>
      <c r="K157" t="s">
        <v>39</v>
      </c>
      <c r="L157">
        <v>12400000</v>
      </c>
      <c r="M157">
        <v>0</v>
      </c>
      <c r="N157">
        <v>12400000</v>
      </c>
      <c r="O157">
        <v>14590000</v>
      </c>
      <c r="P157">
        <v>2190000</v>
      </c>
      <c r="Q157">
        <v>1501</v>
      </c>
      <c r="R157" s="8"/>
    </row>
    <row r="158" spans="1:18" ht="15" customHeight="1" x14ac:dyDescent="0.3">
      <c r="A158" t="s">
        <v>5309</v>
      </c>
      <c r="B158" t="s">
        <v>22</v>
      </c>
      <c r="C158" t="s">
        <v>30</v>
      </c>
      <c r="D158" t="s">
        <v>24</v>
      </c>
      <c r="E158" t="s">
        <v>5310</v>
      </c>
      <c r="F158">
        <v>2024</v>
      </c>
      <c r="G158">
        <v>40100</v>
      </c>
      <c r="H158" t="s">
        <v>26</v>
      </c>
      <c r="I158" t="s">
        <v>216</v>
      </c>
      <c r="J158">
        <v>114</v>
      </c>
      <c r="K158" t="s">
        <v>33</v>
      </c>
      <c r="L158">
        <v>24000000</v>
      </c>
      <c r="M158">
        <v>877705</v>
      </c>
      <c r="N158">
        <v>24877705</v>
      </c>
      <c r="O158">
        <v>28490000</v>
      </c>
      <c r="P158">
        <v>3612295</v>
      </c>
      <c r="Q158">
        <v>1268</v>
      </c>
      <c r="R158" s="8"/>
    </row>
    <row r="159" spans="1:18" ht="15" customHeight="1" x14ac:dyDescent="0.3">
      <c r="A159" t="s">
        <v>3993</v>
      </c>
      <c r="B159" t="s">
        <v>22</v>
      </c>
      <c r="C159" t="s">
        <v>54</v>
      </c>
      <c r="D159" t="s">
        <v>188</v>
      </c>
      <c r="E159" t="s">
        <v>3994</v>
      </c>
      <c r="F159">
        <v>2024</v>
      </c>
      <c r="G159">
        <v>58500</v>
      </c>
      <c r="H159" t="s">
        <v>26</v>
      </c>
      <c r="I159" t="s">
        <v>109</v>
      </c>
      <c r="J159">
        <v>166</v>
      </c>
      <c r="K159" t="s">
        <v>33</v>
      </c>
      <c r="L159">
        <v>23500000</v>
      </c>
      <c r="M159">
        <v>903834</v>
      </c>
      <c r="N159">
        <v>24403834</v>
      </c>
      <c r="O159">
        <v>26390000</v>
      </c>
      <c r="P159">
        <v>1986166</v>
      </c>
      <c r="Q159">
        <v>753</v>
      </c>
      <c r="R159" s="8"/>
    </row>
    <row r="160" spans="1:18" ht="15" customHeight="1" x14ac:dyDescent="0.3">
      <c r="A160" t="s">
        <v>5301</v>
      </c>
      <c r="B160" t="s">
        <v>22</v>
      </c>
      <c r="C160" t="s">
        <v>54</v>
      </c>
      <c r="D160" t="s">
        <v>58</v>
      </c>
      <c r="E160" t="s">
        <v>283</v>
      </c>
      <c r="F160">
        <v>2024</v>
      </c>
      <c r="G160">
        <v>43000</v>
      </c>
      <c r="H160" t="s">
        <v>26</v>
      </c>
      <c r="I160" t="s">
        <v>110</v>
      </c>
      <c r="J160">
        <v>124</v>
      </c>
      <c r="K160" t="s">
        <v>33</v>
      </c>
      <c r="L160">
        <v>17750000</v>
      </c>
      <c r="M160">
        <v>392280</v>
      </c>
      <c r="N160">
        <v>18142280</v>
      </c>
      <c r="O160">
        <v>19990000</v>
      </c>
      <c r="P160">
        <v>1847720</v>
      </c>
      <c r="Q160">
        <v>924</v>
      </c>
      <c r="R160" s="8"/>
    </row>
    <row r="161" spans="1:18" ht="15" customHeight="1" x14ac:dyDescent="0.3">
      <c r="A161" t="s">
        <v>417</v>
      </c>
      <c r="B161" t="s">
        <v>22</v>
      </c>
      <c r="C161" t="s">
        <v>54</v>
      </c>
      <c r="D161" t="s">
        <v>392</v>
      </c>
      <c r="E161" t="s">
        <v>3996</v>
      </c>
      <c r="F161">
        <v>2024</v>
      </c>
      <c r="G161">
        <v>30000</v>
      </c>
      <c r="H161" t="s">
        <v>26</v>
      </c>
      <c r="I161" t="s">
        <v>60</v>
      </c>
      <c r="J161">
        <v>165</v>
      </c>
      <c r="K161" t="s">
        <v>33</v>
      </c>
      <c r="L161">
        <v>20000000</v>
      </c>
      <c r="M161">
        <v>524003</v>
      </c>
      <c r="N161">
        <v>20524003</v>
      </c>
      <c r="O161">
        <v>20990000</v>
      </c>
      <c r="P161">
        <v>465997</v>
      </c>
      <c r="Q161">
        <v>222</v>
      </c>
      <c r="R161" s="8"/>
    </row>
    <row r="162" spans="1:18" ht="15" customHeight="1" x14ac:dyDescent="0.3">
      <c r="A162" t="s">
        <v>5470</v>
      </c>
      <c r="B162" t="s">
        <v>22</v>
      </c>
      <c r="C162" t="s">
        <v>54</v>
      </c>
      <c r="D162" t="s">
        <v>24</v>
      </c>
      <c r="E162" t="s">
        <v>4100</v>
      </c>
      <c r="F162">
        <v>2024</v>
      </c>
      <c r="G162">
        <v>52000</v>
      </c>
      <c r="H162" t="s">
        <v>26</v>
      </c>
      <c r="I162" t="s">
        <v>8624</v>
      </c>
      <c r="J162">
        <v>47</v>
      </c>
      <c r="K162" t="s">
        <v>52</v>
      </c>
      <c r="L162">
        <v>18900000</v>
      </c>
      <c r="M162">
        <v>412740</v>
      </c>
      <c r="N162">
        <v>19312740</v>
      </c>
      <c r="O162">
        <v>23590000</v>
      </c>
      <c r="P162">
        <v>4277260</v>
      </c>
      <c r="Q162">
        <v>1813</v>
      </c>
      <c r="R162" s="8"/>
    </row>
    <row r="163" spans="1:18" ht="15" customHeight="1" x14ac:dyDescent="0.3">
      <c r="A163" t="s">
        <v>10187</v>
      </c>
      <c r="B163" t="s">
        <v>22</v>
      </c>
      <c r="C163" t="s">
        <v>54</v>
      </c>
      <c r="D163" t="s">
        <v>24</v>
      </c>
      <c r="E163" t="s">
        <v>10413</v>
      </c>
      <c r="F163">
        <v>2024</v>
      </c>
      <c r="G163">
        <v>36000</v>
      </c>
      <c r="H163" t="s">
        <v>26</v>
      </c>
      <c r="I163" t="s">
        <v>310</v>
      </c>
      <c r="J163">
        <v>0</v>
      </c>
      <c r="K163" t="s">
        <v>39</v>
      </c>
      <c r="L163">
        <v>12200000</v>
      </c>
      <c r="M163">
        <v>0</v>
      </c>
      <c r="N163">
        <v>12200000</v>
      </c>
      <c r="O163">
        <v>14490000</v>
      </c>
      <c r="P163">
        <v>2290000</v>
      </c>
      <c r="Q163">
        <v>158</v>
      </c>
      <c r="R163" s="8"/>
    </row>
    <row r="164" spans="1:18" ht="15" customHeight="1" x14ac:dyDescent="0.3">
      <c r="A164" t="s">
        <v>214</v>
      </c>
      <c r="B164" t="s">
        <v>22</v>
      </c>
      <c r="C164" t="s">
        <v>54</v>
      </c>
      <c r="D164" t="s">
        <v>24</v>
      </c>
      <c r="E164" t="s">
        <v>215</v>
      </c>
      <c r="F164">
        <v>2024</v>
      </c>
      <c r="G164">
        <v>69690</v>
      </c>
      <c r="H164" t="s">
        <v>26</v>
      </c>
      <c r="I164" t="s">
        <v>216</v>
      </c>
      <c r="J164">
        <v>271</v>
      </c>
      <c r="K164" t="s">
        <v>33</v>
      </c>
      <c r="L164">
        <v>34000000</v>
      </c>
      <c r="M164">
        <v>1178778</v>
      </c>
      <c r="N164">
        <v>35178778</v>
      </c>
      <c r="O164">
        <v>34990000</v>
      </c>
      <c r="P164">
        <v>-188778</v>
      </c>
      <c r="Q164">
        <v>-54</v>
      </c>
      <c r="R164" s="8"/>
    </row>
    <row r="165" spans="1:18" ht="15" customHeight="1" x14ac:dyDescent="0.3">
      <c r="A165" t="s">
        <v>8626</v>
      </c>
      <c r="B165" t="s">
        <v>22</v>
      </c>
      <c r="C165" t="s">
        <v>54</v>
      </c>
      <c r="D165" t="s">
        <v>137</v>
      </c>
      <c r="E165" t="s">
        <v>8627</v>
      </c>
      <c r="F165">
        <v>2024</v>
      </c>
      <c r="G165">
        <v>35000</v>
      </c>
      <c r="H165" t="s">
        <v>26</v>
      </c>
      <c r="I165" t="s">
        <v>8628</v>
      </c>
      <c r="J165">
        <v>31</v>
      </c>
      <c r="K165" t="s">
        <v>47</v>
      </c>
      <c r="L165">
        <v>29300000</v>
      </c>
      <c r="M165">
        <v>568740</v>
      </c>
      <c r="N165">
        <v>29868740</v>
      </c>
      <c r="O165">
        <v>35990000</v>
      </c>
      <c r="P165">
        <v>6121260</v>
      </c>
      <c r="Q165">
        <v>1701</v>
      </c>
      <c r="R165" s="8"/>
    </row>
    <row r="166" spans="1:18" ht="15" customHeight="1" x14ac:dyDescent="0.3">
      <c r="A166" t="s">
        <v>6315</v>
      </c>
      <c r="B166" t="s">
        <v>22</v>
      </c>
      <c r="C166" t="s">
        <v>54</v>
      </c>
      <c r="D166" t="s">
        <v>24</v>
      </c>
      <c r="E166" t="s">
        <v>8578</v>
      </c>
      <c r="F166">
        <v>2024</v>
      </c>
      <c r="G166">
        <v>13800</v>
      </c>
      <c r="H166" t="s">
        <v>26</v>
      </c>
      <c r="I166" t="s">
        <v>120</v>
      </c>
      <c r="J166">
        <v>77</v>
      </c>
      <c r="K166" t="s">
        <v>33</v>
      </c>
      <c r="L166">
        <v>31300000</v>
      </c>
      <c r="M166">
        <v>598740</v>
      </c>
      <c r="N166">
        <v>31898740</v>
      </c>
      <c r="O166">
        <v>36490000</v>
      </c>
      <c r="P166">
        <v>4591260</v>
      </c>
      <c r="Q166">
        <v>1258</v>
      </c>
      <c r="R166" s="8"/>
    </row>
    <row r="167" spans="1:18" ht="15" customHeight="1" x14ac:dyDescent="0.3">
      <c r="A167" t="s">
        <v>181</v>
      </c>
      <c r="B167" t="s">
        <v>22</v>
      </c>
      <c r="C167" t="s">
        <v>5291</v>
      </c>
      <c r="D167" t="s">
        <v>182</v>
      </c>
      <c r="E167" t="s">
        <v>183</v>
      </c>
      <c r="F167">
        <v>2024</v>
      </c>
      <c r="G167">
        <v>35150</v>
      </c>
      <c r="H167" t="s">
        <v>26</v>
      </c>
      <c r="I167" t="s">
        <v>184</v>
      </c>
      <c r="J167">
        <v>171</v>
      </c>
      <c r="K167" t="s">
        <v>33</v>
      </c>
      <c r="L167">
        <v>16400000</v>
      </c>
      <c r="M167">
        <v>372030</v>
      </c>
      <c r="N167">
        <v>16772030</v>
      </c>
      <c r="O167">
        <v>18690000</v>
      </c>
      <c r="P167">
        <v>1917970</v>
      </c>
      <c r="Q167">
        <v>1026</v>
      </c>
      <c r="R167" s="8"/>
    </row>
    <row r="168" spans="1:18" ht="15" customHeight="1" x14ac:dyDescent="0.3">
      <c r="A168" t="s">
        <v>5600</v>
      </c>
      <c r="B168" t="s">
        <v>22</v>
      </c>
      <c r="C168" t="s">
        <v>30</v>
      </c>
      <c r="D168" t="s">
        <v>131</v>
      </c>
      <c r="E168" t="s">
        <v>8623</v>
      </c>
      <c r="F168">
        <v>2024</v>
      </c>
      <c r="G168">
        <v>76000</v>
      </c>
      <c r="H168" t="s">
        <v>26</v>
      </c>
      <c r="I168" t="s">
        <v>4123</v>
      </c>
      <c r="J168">
        <v>26</v>
      </c>
      <c r="K168" t="s">
        <v>47</v>
      </c>
      <c r="L168">
        <v>19000000</v>
      </c>
      <c r="M168">
        <v>414240</v>
      </c>
      <c r="N168">
        <v>19414240</v>
      </c>
      <c r="O168">
        <v>23990000</v>
      </c>
      <c r="P168">
        <v>4575760</v>
      </c>
      <c r="Q168">
        <v>1907</v>
      </c>
      <c r="R168" s="8"/>
    </row>
    <row r="169" spans="1:18" ht="15" customHeight="1" x14ac:dyDescent="0.3">
      <c r="A169" t="s">
        <v>6607</v>
      </c>
      <c r="B169" t="s">
        <v>22</v>
      </c>
      <c r="C169" t="s">
        <v>54</v>
      </c>
      <c r="D169" t="s">
        <v>4091</v>
      </c>
      <c r="E169" t="s">
        <v>8666</v>
      </c>
      <c r="F169">
        <v>2024</v>
      </c>
      <c r="G169">
        <v>19000</v>
      </c>
      <c r="H169" t="s">
        <v>26</v>
      </c>
      <c r="I169" t="s">
        <v>109</v>
      </c>
      <c r="J169">
        <v>40</v>
      </c>
      <c r="K169" t="s">
        <v>47</v>
      </c>
      <c r="L169">
        <v>13500000</v>
      </c>
      <c r="M169">
        <v>331740</v>
      </c>
      <c r="N169">
        <v>13831740</v>
      </c>
      <c r="O169">
        <v>16490000</v>
      </c>
      <c r="P169">
        <v>2658260</v>
      </c>
      <c r="Q169">
        <v>1612</v>
      </c>
      <c r="R169" s="8"/>
    </row>
    <row r="170" spans="1:18" ht="15" customHeight="1" x14ac:dyDescent="0.3">
      <c r="A170" t="s">
        <v>4075</v>
      </c>
      <c r="B170" t="s">
        <v>22</v>
      </c>
      <c r="C170" t="s">
        <v>5291</v>
      </c>
      <c r="D170" t="s">
        <v>58</v>
      </c>
      <c r="E170" t="s">
        <v>4087</v>
      </c>
      <c r="F170">
        <v>2024</v>
      </c>
      <c r="G170">
        <v>37000</v>
      </c>
      <c r="H170" t="s">
        <v>26</v>
      </c>
      <c r="I170" t="s">
        <v>4088</v>
      </c>
      <c r="J170">
        <v>151</v>
      </c>
      <c r="K170" t="s">
        <v>33</v>
      </c>
      <c r="L170">
        <v>28000000</v>
      </c>
      <c r="M170">
        <v>1142194</v>
      </c>
      <c r="N170">
        <v>29142194</v>
      </c>
      <c r="O170">
        <v>33490000</v>
      </c>
      <c r="P170">
        <v>4347806</v>
      </c>
      <c r="Q170">
        <v>1298</v>
      </c>
      <c r="R170" s="8"/>
    </row>
    <row r="171" spans="1:18" ht="15" customHeight="1" x14ac:dyDescent="0.3">
      <c r="A171" t="s">
        <v>249</v>
      </c>
      <c r="B171" t="s">
        <v>22</v>
      </c>
      <c r="C171" t="s">
        <v>54</v>
      </c>
      <c r="D171" t="s">
        <v>250</v>
      </c>
      <c r="E171" t="s">
        <v>251</v>
      </c>
      <c r="F171">
        <v>2025</v>
      </c>
      <c r="G171">
        <v>19678</v>
      </c>
      <c r="H171" t="s">
        <v>26</v>
      </c>
      <c r="I171" t="s">
        <v>252</v>
      </c>
      <c r="J171">
        <v>262</v>
      </c>
      <c r="K171" t="s">
        <v>33</v>
      </c>
      <c r="L171">
        <v>38000000</v>
      </c>
      <c r="M171">
        <v>1283058</v>
      </c>
      <c r="N171">
        <v>39283058</v>
      </c>
      <c r="O171">
        <v>36990000</v>
      </c>
      <c r="P171">
        <v>-2293058</v>
      </c>
      <c r="Q171">
        <v>-62</v>
      </c>
      <c r="R171" s="8"/>
    </row>
    <row r="172" spans="1:18" ht="15" customHeight="1" x14ac:dyDescent="0.3">
      <c r="A172" t="s">
        <v>69</v>
      </c>
      <c r="B172" t="s">
        <v>22</v>
      </c>
      <c r="C172" t="s">
        <v>70</v>
      </c>
      <c r="D172" t="s">
        <v>62</v>
      </c>
      <c r="E172" t="s">
        <v>71</v>
      </c>
      <c r="F172">
        <v>2025</v>
      </c>
      <c r="G172">
        <v>5800</v>
      </c>
      <c r="H172" t="s">
        <v>26</v>
      </c>
      <c r="I172" t="s">
        <v>72</v>
      </c>
      <c r="J172">
        <v>263</v>
      </c>
      <c r="K172" t="s">
        <v>33</v>
      </c>
      <c r="L172">
        <v>27929100</v>
      </c>
      <c r="M172">
        <v>918614</v>
      </c>
      <c r="N172">
        <v>28847714</v>
      </c>
      <c r="O172">
        <v>20990000</v>
      </c>
      <c r="P172">
        <v>-7857714</v>
      </c>
      <c r="Q172">
        <v>-3744</v>
      </c>
      <c r="R172" s="8"/>
    </row>
    <row r="173" spans="1:18" ht="15" customHeight="1" x14ac:dyDescent="0.3">
      <c r="A173" t="s">
        <v>200</v>
      </c>
      <c r="B173" t="s">
        <v>22</v>
      </c>
      <c r="C173" t="s">
        <v>35</v>
      </c>
      <c r="D173" t="s">
        <v>201</v>
      </c>
      <c r="E173" t="s">
        <v>202</v>
      </c>
      <c r="F173">
        <v>2025</v>
      </c>
      <c r="G173">
        <v>1905</v>
      </c>
      <c r="H173" t="s">
        <v>26</v>
      </c>
      <c r="I173" t="s">
        <v>43</v>
      </c>
      <c r="J173">
        <v>475</v>
      </c>
      <c r="K173" t="s">
        <v>52</v>
      </c>
      <c r="L173">
        <v>10300000</v>
      </c>
      <c r="M173">
        <v>280530</v>
      </c>
      <c r="N173">
        <v>10580530</v>
      </c>
      <c r="O173">
        <v>11290000</v>
      </c>
      <c r="P173">
        <v>709470</v>
      </c>
      <c r="Q173">
        <v>628</v>
      </c>
      <c r="R173" s="8"/>
    </row>
    <row r="174" spans="1:18" ht="15" customHeight="1" x14ac:dyDescent="0.3">
      <c r="A174" t="s">
        <v>5270</v>
      </c>
      <c r="B174" t="s">
        <v>22</v>
      </c>
      <c r="C174" t="s">
        <v>54</v>
      </c>
      <c r="D174" t="s">
        <v>55</v>
      </c>
      <c r="E174" t="s">
        <v>8680</v>
      </c>
      <c r="F174">
        <v>2025</v>
      </c>
      <c r="G174">
        <v>44200</v>
      </c>
      <c r="H174" t="s">
        <v>26</v>
      </c>
      <c r="I174" t="s">
        <v>8681</v>
      </c>
      <c r="J174">
        <v>28</v>
      </c>
      <c r="K174" t="s">
        <v>33</v>
      </c>
      <c r="L174">
        <v>22000000</v>
      </c>
      <c r="M174">
        <v>459240</v>
      </c>
      <c r="N174">
        <v>22459240</v>
      </c>
      <c r="O174">
        <v>28990000</v>
      </c>
      <c r="P174">
        <v>6530760</v>
      </c>
      <c r="Q174">
        <v>2253</v>
      </c>
      <c r="R174" s="8"/>
    </row>
    <row r="175" spans="1:18" ht="15" customHeight="1" x14ac:dyDescent="0.3">
      <c r="A175" t="s">
        <v>8664</v>
      </c>
      <c r="B175" t="s">
        <v>22</v>
      </c>
      <c r="C175" t="s">
        <v>54</v>
      </c>
      <c r="D175" t="s">
        <v>62</v>
      </c>
      <c r="E175" t="s">
        <v>8665</v>
      </c>
      <c r="F175">
        <v>2025</v>
      </c>
      <c r="G175">
        <v>22000</v>
      </c>
      <c r="H175" t="s">
        <v>26</v>
      </c>
      <c r="I175" t="s">
        <v>357</v>
      </c>
      <c r="J175">
        <v>31</v>
      </c>
      <c r="K175" t="s">
        <v>47</v>
      </c>
      <c r="L175">
        <v>12246151</v>
      </c>
      <c r="M175">
        <v>312932</v>
      </c>
      <c r="N175">
        <v>12559083</v>
      </c>
      <c r="O175">
        <v>14290000</v>
      </c>
      <c r="P175">
        <v>1730917</v>
      </c>
      <c r="Q175">
        <v>1211</v>
      </c>
      <c r="R175" s="8"/>
    </row>
    <row r="176" spans="1:18" ht="15" customHeight="1" x14ac:dyDescent="0.3">
      <c r="A176" t="s">
        <v>6320</v>
      </c>
      <c r="B176" t="s">
        <v>22</v>
      </c>
      <c r="C176" t="s">
        <v>5291</v>
      </c>
      <c r="D176" t="s">
        <v>36</v>
      </c>
      <c r="E176" t="s">
        <v>8685</v>
      </c>
      <c r="F176">
        <v>2025</v>
      </c>
      <c r="G176">
        <v>38173</v>
      </c>
      <c r="H176" t="s">
        <v>26</v>
      </c>
      <c r="I176" t="s">
        <v>8686</v>
      </c>
      <c r="J176">
        <v>12</v>
      </c>
      <c r="K176" t="s">
        <v>28</v>
      </c>
      <c r="L176">
        <v>7000000</v>
      </c>
      <c r="M176">
        <v>0</v>
      </c>
      <c r="N176">
        <v>7000000</v>
      </c>
      <c r="O176">
        <v>8590000</v>
      </c>
      <c r="P176">
        <v>1590000</v>
      </c>
      <c r="Q176">
        <v>1851</v>
      </c>
      <c r="R176" s="8"/>
    </row>
    <row r="177" spans="1:18" ht="15" customHeight="1" x14ac:dyDescent="0.3">
      <c r="A177" t="s">
        <v>6329</v>
      </c>
      <c r="B177" t="s">
        <v>22</v>
      </c>
      <c r="C177" t="s">
        <v>54</v>
      </c>
      <c r="D177" t="s">
        <v>62</v>
      </c>
      <c r="E177" t="s">
        <v>218</v>
      </c>
      <c r="F177">
        <v>2025</v>
      </c>
      <c r="G177">
        <v>20000</v>
      </c>
      <c r="H177" t="s">
        <v>26</v>
      </c>
      <c r="I177" t="s">
        <v>64</v>
      </c>
      <c r="J177">
        <v>82</v>
      </c>
      <c r="K177" t="s">
        <v>33</v>
      </c>
      <c r="L177">
        <v>23500000</v>
      </c>
      <c r="M177">
        <v>481740</v>
      </c>
      <c r="N177">
        <v>23981740</v>
      </c>
      <c r="O177">
        <v>25990000</v>
      </c>
      <c r="P177">
        <v>2008260</v>
      </c>
      <c r="Q177">
        <v>773</v>
      </c>
      <c r="R177" s="8"/>
    </row>
    <row r="178" spans="1:18" ht="15" customHeight="1" x14ac:dyDescent="0.3">
      <c r="A178" t="s">
        <v>8654</v>
      </c>
      <c r="B178" t="s">
        <v>22</v>
      </c>
      <c r="C178" t="s">
        <v>54</v>
      </c>
      <c r="D178" t="s">
        <v>3991</v>
      </c>
      <c r="E178" t="s">
        <v>8655</v>
      </c>
      <c r="F178">
        <v>2024</v>
      </c>
      <c r="G178">
        <v>12238</v>
      </c>
      <c r="H178" t="s">
        <v>26</v>
      </c>
      <c r="I178" t="s">
        <v>161</v>
      </c>
      <c r="J178">
        <v>17</v>
      </c>
      <c r="K178" t="s">
        <v>121</v>
      </c>
      <c r="L178">
        <v>9700000</v>
      </c>
      <c r="M178">
        <v>274740</v>
      </c>
      <c r="N178">
        <v>9974740</v>
      </c>
      <c r="O178">
        <v>11990000</v>
      </c>
      <c r="P178">
        <v>2015260</v>
      </c>
      <c r="Q178">
        <v>1681</v>
      </c>
      <c r="R178" s="8"/>
    </row>
    <row r="179" spans="1:18" ht="15" customHeight="1" x14ac:dyDescent="0.3">
      <c r="A179" t="s">
        <v>319</v>
      </c>
      <c r="B179" t="s">
        <v>22</v>
      </c>
      <c r="C179" t="s">
        <v>54</v>
      </c>
      <c r="D179" t="s">
        <v>188</v>
      </c>
      <c r="E179" t="s">
        <v>320</v>
      </c>
      <c r="F179">
        <v>2025</v>
      </c>
      <c r="G179">
        <v>17000</v>
      </c>
      <c r="H179" t="s">
        <v>26</v>
      </c>
      <c r="I179" t="s">
        <v>109</v>
      </c>
      <c r="J179">
        <v>262</v>
      </c>
      <c r="K179" t="s">
        <v>33</v>
      </c>
      <c r="L179">
        <v>28700000</v>
      </c>
      <c r="M179">
        <v>1053703</v>
      </c>
      <c r="N179">
        <v>29753703</v>
      </c>
      <c r="O179">
        <v>32990000</v>
      </c>
      <c r="P179">
        <v>3236297</v>
      </c>
      <c r="Q179">
        <v>981</v>
      </c>
      <c r="R179" s="8"/>
    </row>
    <row r="180" spans="1:18" ht="15" customHeight="1" x14ac:dyDescent="0.3">
      <c r="A180" t="s">
        <v>5363</v>
      </c>
      <c r="B180" t="s">
        <v>22</v>
      </c>
      <c r="C180" t="s">
        <v>30</v>
      </c>
      <c r="D180" t="s">
        <v>50</v>
      </c>
      <c r="E180" t="s">
        <v>8589</v>
      </c>
      <c r="F180">
        <v>2025</v>
      </c>
      <c r="G180">
        <v>37000</v>
      </c>
      <c r="H180" t="s">
        <v>26</v>
      </c>
      <c r="I180" t="s">
        <v>94</v>
      </c>
      <c r="J180">
        <v>96</v>
      </c>
      <c r="K180" t="s">
        <v>33</v>
      </c>
      <c r="L180">
        <v>13900000</v>
      </c>
      <c r="M180">
        <v>334530</v>
      </c>
      <c r="N180">
        <v>14234530</v>
      </c>
      <c r="O180">
        <v>16590000</v>
      </c>
      <c r="P180">
        <v>2355470</v>
      </c>
      <c r="Q180">
        <v>142</v>
      </c>
      <c r="R180" s="8"/>
    </row>
    <row r="181" spans="1:18" ht="15" customHeight="1" x14ac:dyDescent="0.3">
      <c r="A181" t="s">
        <v>6539</v>
      </c>
      <c r="B181" t="s">
        <v>22</v>
      </c>
      <c r="C181" t="s">
        <v>5291</v>
      </c>
      <c r="D181" t="s">
        <v>188</v>
      </c>
      <c r="E181" t="s">
        <v>8549</v>
      </c>
      <c r="F181">
        <v>2025</v>
      </c>
      <c r="G181">
        <v>7193</v>
      </c>
      <c r="H181" t="s">
        <v>26</v>
      </c>
      <c r="I181" t="s">
        <v>38</v>
      </c>
      <c r="J181">
        <v>53</v>
      </c>
      <c r="K181" t="s">
        <v>47</v>
      </c>
      <c r="L181">
        <v>10350000</v>
      </c>
      <c r="M181">
        <v>284490</v>
      </c>
      <c r="N181">
        <v>10634490</v>
      </c>
      <c r="O181">
        <v>12890000</v>
      </c>
      <c r="P181">
        <v>2255510</v>
      </c>
      <c r="Q181">
        <v>175</v>
      </c>
      <c r="R181" s="8"/>
    </row>
    <row r="182" spans="1:18" ht="15" customHeight="1" x14ac:dyDescent="0.3">
      <c r="A182" t="s">
        <v>162</v>
      </c>
      <c r="B182" t="s">
        <v>22</v>
      </c>
      <c r="C182" t="s">
        <v>35</v>
      </c>
      <c r="D182" t="s">
        <v>163</v>
      </c>
      <c r="E182" t="s">
        <v>164</v>
      </c>
      <c r="F182">
        <v>2025</v>
      </c>
      <c r="G182">
        <v>10200</v>
      </c>
      <c r="H182" t="s">
        <v>26</v>
      </c>
      <c r="I182" t="s">
        <v>5293</v>
      </c>
      <c r="J182">
        <v>224</v>
      </c>
      <c r="K182" t="s">
        <v>211</v>
      </c>
      <c r="L182">
        <v>15500000</v>
      </c>
      <c r="M182">
        <v>358530</v>
      </c>
      <c r="N182">
        <v>15858530</v>
      </c>
      <c r="O182">
        <v>16490000</v>
      </c>
      <c r="P182">
        <v>631470</v>
      </c>
      <c r="Q182">
        <v>383</v>
      </c>
      <c r="R182" s="8"/>
    </row>
    <row r="183" spans="1:18" ht="15" customHeight="1" x14ac:dyDescent="0.3">
      <c r="A183" t="s">
        <v>8338</v>
      </c>
      <c r="B183" t="s">
        <v>22</v>
      </c>
      <c r="C183" t="s">
        <v>30</v>
      </c>
      <c r="D183" t="s">
        <v>194</v>
      </c>
      <c r="E183" t="s">
        <v>8644</v>
      </c>
      <c r="F183">
        <v>2025</v>
      </c>
      <c r="G183">
        <v>7500</v>
      </c>
      <c r="H183" t="s">
        <v>26</v>
      </c>
      <c r="I183" t="s">
        <v>8645</v>
      </c>
      <c r="J183">
        <v>40</v>
      </c>
      <c r="K183" t="s">
        <v>33</v>
      </c>
      <c r="L183">
        <v>22120000</v>
      </c>
      <c r="M183">
        <v>461040</v>
      </c>
      <c r="N183">
        <v>22581040</v>
      </c>
      <c r="O183">
        <v>26190000</v>
      </c>
      <c r="P183">
        <v>3608960</v>
      </c>
      <c r="Q183">
        <v>1378</v>
      </c>
      <c r="R183" s="8"/>
    </row>
    <row r="184" spans="1:18" ht="15" customHeight="1" x14ac:dyDescent="0.3">
      <c r="A184" t="s">
        <v>256</v>
      </c>
      <c r="B184" t="s">
        <v>22</v>
      </c>
      <c r="C184" t="s">
        <v>5291</v>
      </c>
      <c r="D184" t="s">
        <v>62</v>
      </c>
      <c r="E184" t="s">
        <v>257</v>
      </c>
      <c r="F184">
        <v>2025</v>
      </c>
      <c r="G184">
        <v>4687</v>
      </c>
      <c r="H184" t="s">
        <v>26</v>
      </c>
      <c r="I184" t="s">
        <v>152</v>
      </c>
      <c r="J184">
        <v>263</v>
      </c>
      <c r="K184" t="s">
        <v>33</v>
      </c>
      <c r="L184">
        <v>28490000</v>
      </c>
      <c r="M184">
        <v>914223</v>
      </c>
      <c r="N184">
        <v>29404223</v>
      </c>
      <c r="O184">
        <v>23890000</v>
      </c>
      <c r="P184">
        <v>-5514223</v>
      </c>
      <c r="Q184">
        <v>-2308</v>
      </c>
      <c r="R184" s="8"/>
    </row>
    <row r="185" spans="1:18" ht="15" customHeight="1" x14ac:dyDescent="0.3">
      <c r="A185" t="s">
        <v>10197</v>
      </c>
      <c r="B185" t="s">
        <v>22</v>
      </c>
      <c r="C185" t="s">
        <v>54</v>
      </c>
      <c r="D185" t="s">
        <v>24</v>
      </c>
      <c r="E185" t="s">
        <v>4111</v>
      </c>
      <c r="F185">
        <v>2025</v>
      </c>
      <c r="G185">
        <v>43000</v>
      </c>
      <c r="H185" t="s">
        <v>26</v>
      </c>
      <c r="I185" t="s">
        <v>10414</v>
      </c>
      <c r="J185">
        <v>0</v>
      </c>
      <c r="K185" t="s">
        <v>52</v>
      </c>
      <c r="L185">
        <v>30000000</v>
      </c>
      <c r="M185">
        <v>0</v>
      </c>
      <c r="N185">
        <v>30000000</v>
      </c>
      <c r="O185">
        <v>36990000</v>
      </c>
      <c r="P185">
        <v>6990000</v>
      </c>
      <c r="Q185">
        <v>189</v>
      </c>
      <c r="R185" s="8"/>
    </row>
    <row r="186" spans="1:18" ht="15" customHeight="1" x14ac:dyDescent="0.3">
      <c r="A186" t="s">
        <v>6582</v>
      </c>
      <c r="B186" t="s">
        <v>22</v>
      </c>
      <c r="C186" t="s">
        <v>54</v>
      </c>
      <c r="D186" t="s">
        <v>250</v>
      </c>
      <c r="E186" t="s">
        <v>8557</v>
      </c>
      <c r="F186">
        <v>2025</v>
      </c>
      <c r="G186">
        <v>39700</v>
      </c>
      <c r="H186" t="s">
        <v>26</v>
      </c>
      <c r="I186" t="s">
        <v>8558</v>
      </c>
      <c r="J186">
        <v>54</v>
      </c>
      <c r="K186" t="s">
        <v>47</v>
      </c>
      <c r="L186">
        <v>18300000</v>
      </c>
      <c r="M186">
        <v>403740</v>
      </c>
      <c r="N186">
        <v>18703740</v>
      </c>
      <c r="O186">
        <v>20990000</v>
      </c>
      <c r="P186">
        <v>2286260</v>
      </c>
      <c r="Q186">
        <v>1089</v>
      </c>
      <c r="R186" s="8"/>
    </row>
    <row r="187" spans="1:18" ht="15" customHeight="1" x14ac:dyDescent="0.3">
      <c r="A187" t="s">
        <v>5379</v>
      </c>
      <c r="B187" t="s">
        <v>22</v>
      </c>
      <c r="C187" t="s">
        <v>54</v>
      </c>
      <c r="D187" t="s">
        <v>24</v>
      </c>
      <c r="E187" t="s">
        <v>8575</v>
      </c>
      <c r="F187">
        <v>2025</v>
      </c>
      <c r="G187">
        <v>14300</v>
      </c>
      <c r="H187" t="s">
        <v>26</v>
      </c>
      <c r="I187" t="s">
        <v>4009</v>
      </c>
      <c r="J187">
        <v>12</v>
      </c>
      <c r="K187" t="s">
        <v>39</v>
      </c>
      <c r="L187">
        <v>16000000</v>
      </c>
      <c r="M187">
        <v>0</v>
      </c>
      <c r="N187">
        <v>16000000</v>
      </c>
      <c r="O187">
        <v>18490000</v>
      </c>
      <c r="P187">
        <v>2490000</v>
      </c>
      <c r="Q187">
        <v>1347</v>
      </c>
      <c r="R187" s="8"/>
    </row>
    <row r="188" spans="1:18" ht="15" customHeight="1" x14ac:dyDescent="0.3">
      <c r="A188" t="s">
        <v>6633</v>
      </c>
      <c r="B188" t="s">
        <v>22</v>
      </c>
      <c r="C188" t="s">
        <v>54</v>
      </c>
      <c r="D188" t="s">
        <v>62</v>
      </c>
      <c r="E188" t="s">
        <v>8555</v>
      </c>
      <c r="F188">
        <v>2025</v>
      </c>
      <c r="G188">
        <v>15700</v>
      </c>
      <c r="H188" t="s">
        <v>26</v>
      </c>
      <c r="I188" t="s">
        <v>347</v>
      </c>
      <c r="J188">
        <v>54</v>
      </c>
      <c r="K188" t="s">
        <v>47</v>
      </c>
      <c r="L188">
        <v>13500000</v>
      </c>
      <c r="M188">
        <v>331740</v>
      </c>
      <c r="N188">
        <v>13831740</v>
      </c>
      <c r="O188">
        <v>15490000</v>
      </c>
      <c r="P188">
        <v>1658260</v>
      </c>
      <c r="Q188">
        <v>1071</v>
      </c>
      <c r="R188" s="8"/>
    </row>
    <row r="189" spans="1:18" ht="15" customHeight="1" x14ac:dyDescent="0.3">
      <c r="A189" t="s">
        <v>6496</v>
      </c>
      <c r="B189" t="s">
        <v>22</v>
      </c>
      <c r="C189" t="s">
        <v>54</v>
      </c>
      <c r="D189" t="s">
        <v>191</v>
      </c>
      <c r="E189" t="s">
        <v>192</v>
      </c>
      <c r="F189">
        <v>2025</v>
      </c>
      <c r="G189">
        <v>13500</v>
      </c>
      <c r="H189" t="s">
        <v>26</v>
      </c>
      <c r="I189" t="s">
        <v>38</v>
      </c>
      <c r="J189">
        <v>47</v>
      </c>
      <c r="K189" t="s">
        <v>33</v>
      </c>
      <c r="L189">
        <v>26300000</v>
      </c>
      <c r="M189">
        <v>523740</v>
      </c>
      <c r="N189">
        <v>26823740</v>
      </c>
      <c r="O189">
        <v>27990000</v>
      </c>
      <c r="P189">
        <v>1166260</v>
      </c>
      <c r="Q189">
        <v>417</v>
      </c>
      <c r="R189" s="8"/>
    </row>
    <row r="190" spans="1:18" ht="15" customHeight="1" x14ac:dyDescent="0.3">
      <c r="A190" t="s">
        <v>5307</v>
      </c>
      <c r="B190" t="s">
        <v>22</v>
      </c>
      <c r="C190" t="s">
        <v>54</v>
      </c>
      <c r="D190" t="s">
        <v>163</v>
      </c>
      <c r="E190" t="s">
        <v>164</v>
      </c>
      <c r="F190">
        <v>2025</v>
      </c>
      <c r="G190">
        <v>7500</v>
      </c>
      <c r="H190" t="s">
        <v>26</v>
      </c>
      <c r="I190" t="s">
        <v>5308</v>
      </c>
      <c r="J190">
        <v>114</v>
      </c>
      <c r="K190" t="s">
        <v>33</v>
      </c>
      <c r="L190">
        <v>15500000</v>
      </c>
      <c r="M190">
        <v>358530</v>
      </c>
      <c r="N190">
        <v>15858530</v>
      </c>
      <c r="O190">
        <v>16990000</v>
      </c>
      <c r="P190">
        <v>1131470</v>
      </c>
      <c r="Q190">
        <v>666</v>
      </c>
      <c r="R190" s="8"/>
    </row>
    <row r="191" spans="1:18" ht="15" customHeight="1" x14ac:dyDescent="0.3">
      <c r="A191" t="s">
        <v>4057</v>
      </c>
      <c r="B191" t="s">
        <v>22</v>
      </c>
      <c r="C191" t="s">
        <v>5291</v>
      </c>
      <c r="D191" t="s">
        <v>194</v>
      </c>
      <c r="E191" t="s">
        <v>5295</v>
      </c>
      <c r="F191">
        <v>2025</v>
      </c>
      <c r="G191">
        <v>16869</v>
      </c>
      <c r="H191" t="s">
        <v>26</v>
      </c>
      <c r="I191" t="s">
        <v>5296</v>
      </c>
      <c r="J191">
        <v>136</v>
      </c>
      <c r="K191" t="s">
        <v>33</v>
      </c>
      <c r="L191">
        <v>29000000</v>
      </c>
      <c r="M191">
        <v>561030</v>
      </c>
      <c r="N191">
        <v>29561030</v>
      </c>
      <c r="O191">
        <v>31590000</v>
      </c>
      <c r="P191">
        <v>2028970</v>
      </c>
      <c r="Q191">
        <v>642</v>
      </c>
      <c r="R191" s="8"/>
    </row>
    <row r="192" spans="1:18" ht="15" customHeight="1" x14ac:dyDescent="0.3">
      <c r="A192" t="s">
        <v>5266</v>
      </c>
      <c r="B192" t="s">
        <v>22</v>
      </c>
      <c r="C192" t="s">
        <v>54</v>
      </c>
      <c r="D192" t="s">
        <v>50</v>
      </c>
      <c r="E192" t="s">
        <v>8648</v>
      </c>
      <c r="F192">
        <v>2025</v>
      </c>
      <c r="G192">
        <v>6443</v>
      </c>
      <c r="H192" t="s">
        <v>26</v>
      </c>
      <c r="I192" t="s">
        <v>43</v>
      </c>
      <c r="J192">
        <v>35</v>
      </c>
      <c r="K192" t="s">
        <v>52</v>
      </c>
      <c r="L192">
        <v>9000000</v>
      </c>
      <c r="M192">
        <v>264240</v>
      </c>
      <c r="N192">
        <v>9264240</v>
      </c>
      <c r="O192">
        <v>11290000</v>
      </c>
      <c r="P192">
        <v>2025760</v>
      </c>
      <c r="Q192">
        <v>1794</v>
      </c>
      <c r="R192" s="8"/>
    </row>
    <row r="193" spans="1:18" ht="15" customHeight="1" x14ac:dyDescent="0.3">
      <c r="A193" t="s">
        <v>6488</v>
      </c>
      <c r="B193" t="s">
        <v>22</v>
      </c>
      <c r="C193" t="s">
        <v>5291</v>
      </c>
      <c r="D193" t="s">
        <v>163</v>
      </c>
      <c r="E193" t="s">
        <v>8559</v>
      </c>
      <c r="F193">
        <v>2025</v>
      </c>
      <c r="G193">
        <v>12000</v>
      </c>
      <c r="H193" t="s">
        <v>26</v>
      </c>
      <c r="I193" t="s">
        <v>8560</v>
      </c>
      <c r="J193">
        <v>55</v>
      </c>
      <c r="K193" t="s">
        <v>47</v>
      </c>
      <c r="L193">
        <v>17500000</v>
      </c>
      <c r="M193">
        <v>391740</v>
      </c>
      <c r="N193">
        <v>17891740</v>
      </c>
      <c r="O193">
        <v>19990000</v>
      </c>
      <c r="P193">
        <v>2098260</v>
      </c>
      <c r="Q193">
        <v>105</v>
      </c>
      <c r="R193" s="8"/>
    </row>
    <row r="194" spans="1:18" ht="15" customHeight="1" x14ac:dyDescent="0.3">
      <c r="A194" t="s">
        <v>6573</v>
      </c>
      <c r="B194" t="s">
        <v>22</v>
      </c>
      <c r="C194" t="s">
        <v>5291</v>
      </c>
      <c r="D194" t="s">
        <v>166</v>
      </c>
      <c r="E194" t="s">
        <v>8630</v>
      </c>
      <c r="F194">
        <v>2025</v>
      </c>
      <c r="G194">
        <v>4950</v>
      </c>
      <c r="H194" t="s">
        <v>26</v>
      </c>
      <c r="I194" t="s">
        <v>8631</v>
      </c>
      <c r="J194">
        <v>19</v>
      </c>
      <c r="K194" t="s">
        <v>33</v>
      </c>
      <c r="L194">
        <v>21000000</v>
      </c>
      <c r="M194">
        <v>444240</v>
      </c>
      <c r="N194">
        <v>21444240</v>
      </c>
      <c r="O194">
        <v>24690000</v>
      </c>
      <c r="P194">
        <v>3245760</v>
      </c>
      <c r="Q194">
        <v>1315</v>
      </c>
      <c r="R194" s="8"/>
    </row>
    <row r="195" spans="1:18" ht="15" customHeight="1" x14ac:dyDescent="0.3">
      <c r="A195" t="s">
        <v>5604</v>
      </c>
      <c r="B195" t="s">
        <v>22</v>
      </c>
      <c r="C195" t="s">
        <v>54</v>
      </c>
      <c r="D195" t="s">
        <v>163</v>
      </c>
      <c r="E195" t="s">
        <v>164</v>
      </c>
      <c r="F195">
        <v>2026</v>
      </c>
      <c r="G195">
        <v>6400</v>
      </c>
      <c r="H195" t="s">
        <v>26</v>
      </c>
      <c r="I195" t="s">
        <v>8576</v>
      </c>
      <c r="J195">
        <v>77</v>
      </c>
      <c r="K195" t="s">
        <v>33</v>
      </c>
      <c r="L195">
        <v>14500000</v>
      </c>
      <c r="M195">
        <v>346740</v>
      </c>
      <c r="N195">
        <v>14846740</v>
      </c>
      <c r="O195">
        <v>16490000</v>
      </c>
      <c r="P195">
        <v>1643260</v>
      </c>
      <c r="Q195">
        <v>997</v>
      </c>
      <c r="R195" s="8"/>
    </row>
    <row r="196" spans="1:18" ht="15" customHeight="1" x14ac:dyDescent="0.3">
      <c r="A196" t="s">
        <v>6560</v>
      </c>
      <c r="B196" t="s">
        <v>22</v>
      </c>
      <c r="C196" t="s">
        <v>70</v>
      </c>
      <c r="D196" t="s">
        <v>36</v>
      </c>
      <c r="E196" t="s">
        <v>8548</v>
      </c>
      <c r="F196">
        <v>2026</v>
      </c>
      <c r="G196">
        <v>22255</v>
      </c>
      <c r="H196" t="s">
        <v>26</v>
      </c>
      <c r="I196" t="s">
        <v>4039</v>
      </c>
      <c r="J196">
        <v>53</v>
      </c>
      <c r="K196" t="s">
        <v>33</v>
      </c>
      <c r="L196">
        <v>10000000</v>
      </c>
      <c r="M196">
        <v>279240</v>
      </c>
      <c r="N196">
        <v>10279240</v>
      </c>
      <c r="O196">
        <v>11690000</v>
      </c>
      <c r="P196">
        <v>1410760</v>
      </c>
      <c r="Q196">
        <v>1207</v>
      </c>
      <c r="R196" s="8"/>
    </row>
    <row r="197" spans="1:18" ht="15" customHeight="1" x14ac:dyDescent="0.3">
      <c r="A197" t="s">
        <v>8712</v>
      </c>
      <c r="B197" t="s">
        <v>22</v>
      </c>
      <c r="C197" t="s">
        <v>54</v>
      </c>
      <c r="D197" t="s">
        <v>191</v>
      </c>
      <c r="E197" t="s">
        <v>10415</v>
      </c>
      <c r="F197">
        <v>2026</v>
      </c>
      <c r="G197">
        <v>6207</v>
      </c>
      <c r="H197" t="s">
        <v>26</v>
      </c>
      <c r="I197" t="s">
        <v>43</v>
      </c>
      <c r="J197">
        <v>0</v>
      </c>
      <c r="K197" t="s">
        <v>39</v>
      </c>
      <c r="L197">
        <v>15000000</v>
      </c>
      <c r="M197">
        <v>0</v>
      </c>
      <c r="N197">
        <v>15000000</v>
      </c>
      <c r="O197">
        <v>17490000</v>
      </c>
      <c r="P197">
        <v>2490000</v>
      </c>
      <c r="Q197">
        <v>1424</v>
      </c>
      <c r="R197" s="8"/>
    </row>
    <row r="198" spans="1:18" ht="15" customHeight="1" x14ac:dyDescent="0.3">
      <c r="A198" t="s">
        <v>8642</v>
      </c>
      <c r="B198" t="s">
        <v>22</v>
      </c>
      <c r="C198" t="s">
        <v>54</v>
      </c>
      <c r="D198" t="s">
        <v>50</v>
      </c>
      <c r="E198" t="s">
        <v>8643</v>
      </c>
      <c r="F198">
        <v>2026</v>
      </c>
      <c r="G198">
        <v>598</v>
      </c>
      <c r="H198" t="s">
        <v>26</v>
      </c>
      <c r="I198" t="s">
        <v>8552</v>
      </c>
      <c r="J198">
        <v>23</v>
      </c>
      <c r="K198" t="s">
        <v>47</v>
      </c>
      <c r="L198">
        <v>16500000</v>
      </c>
      <c r="M198">
        <v>376740</v>
      </c>
      <c r="N198">
        <v>16876740</v>
      </c>
      <c r="O198">
        <v>18990000</v>
      </c>
      <c r="P198">
        <v>2113260</v>
      </c>
      <c r="Q198">
        <v>1113</v>
      </c>
      <c r="R198" s="8"/>
    </row>
    <row r="199" spans="1:18" ht="15" customHeight="1" x14ac:dyDescent="0.3">
      <c r="A199" t="s">
        <v>8713</v>
      </c>
      <c r="B199" t="s">
        <v>22</v>
      </c>
      <c r="C199" t="s">
        <v>5291</v>
      </c>
      <c r="D199" t="s">
        <v>194</v>
      </c>
      <c r="E199" t="s">
        <v>10184</v>
      </c>
      <c r="F199">
        <v>2026</v>
      </c>
      <c r="G199">
        <v>2900</v>
      </c>
      <c r="H199" t="s">
        <v>26</v>
      </c>
      <c r="I199" t="s">
        <v>156</v>
      </c>
      <c r="J199">
        <v>5</v>
      </c>
      <c r="K199" t="s">
        <v>47</v>
      </c>
      <c r="L199">
        <v>10700000</v>
      </c>
      <c r="M199">
        <v>0</v>
      </c>
      <c r="N199">
        <v>10700000</v>
      </c>
      <c r="O199">
        <v>12790000</v>
      </c>
      <c r="P199">
        <v>2090000</v>
      </c>
      <c r="Q199">
        <v>1634</v>
      </c>
    </row>
    <row r="200" spans="1:18" ht="15" customHeight="1" x14ac:dyDescent="0.3">
      <c r="A200" t="s">
        <v>480</v>
      </c>
      <c r="B200" t="s">
        <v>385</v>
      </c>
      <c r="C200" t="s">
        <v>5338</v>
      </c>
      <c r="D200" t="s">
        <v>188</v>
      </c>
      <c r="E200" t="s">
        <v>8599</v>
      </c>
      <c r="F200">
        <v>2017</v>
      </c>
      <c r="G200">
        <v>200000</v>
      </c>
      <c r="H200" t="s">
        <v>26</v>
      </c>
      <c r="I200" t="s">
        <v>43</v>
      </c>
      <c r="J200">
        <v>209</v>
      </c>
      <c r="K200" t="s">
        <v>52</v>
      </c>
      <c r="L200">
        <v>12605042</v>
      </c>
      <c r="M200">
        <v>0</v>
      </c>
      <c r="N200">
        <v>12605042</v>
      </c>
      <c r="O200">
        <v>17690000</v>
      </c>
      <c r="P200">
        <v>5084958</v>
      </c>
      <c r="Q200">
        <v>2874</v>
      </c>
      <c r="R200" s="8"/>
    </row>
    <row r="201" spans="1:18" ht="15" customHeight="1" x14ac:dyDescent="0.3">
      <c r="A201" t="s">
        <v>8611</v>
      </c>
      <c r="B201" t="s">
        <v>385</v>
      </c>
      <c r="C201" t="s">
        <v>5291</v>
      </c>
      <c r="D201" t="s">
        <v>89</v>
      </c>
      <c r="E201" t="s">
        <v>8612</v>
      </c>
      <c r="F201">
        <v>2020</v>
      </c>
      <c r="G201">
        <v>10500</v>
      </c>
      <c r="H201" t="s">
        <v>26</v>
      </c>
      <c r="I201" t="s">
        <v>60</v>
      </c>
      <c r="J201">
        <v>1155</v>
      </c>
      <c r="K201" t="s">
        <v>28</v>
      </c>
      <c r="L201">
        <v>10356480</v>
      </c>
      <c r="M201">
        <v>72666</v>
      </c>
      <c r="N201">
        <v>10429146</v>
      </c>
      <c r="O201">
        <v>8990000</v>
      </c>
      <c r="P201">
        <v>-1439146</v>
      </c>
      <c r="Q201">
        <v>-1601</v>
      </c>
      <c r="R201" s="8"/>
    </row>
    <row r="202" spans="1:18" ht="15" customHeight="1" x14ac:dyDescent="0.3">
      <c r="A202" t="s">
        <v>8706</v>
      </c>
      <c r="B202" t="s">
        <v>385</v>
      </c>
      <c r="C202" t="s">
        <v>5324</v>
      </c>
      <c r="D202" t="s">
        <v>194</v>
      </c>
      <c r="E202" t="s">
        <v>8707</v>
      </c>
      <c r="F202">
        <v>2020</v>
      </c>
      <c r="G202">
        <v>0</v>
      </c>
      <c r="H202" t="s">
        <v>343</v>
      </c>
      <c r="I202" t="s">
        <v>5328</v>
      </c>
      <c r="J202">
        <v>2305</v>
      </c>
      <c r="K202" t="s">
        <v>8658</v>
      </c>
      <c r="L202">
        <v>6854706</v>
      </c>
      <c r="M202">
        <v>2676883</v>
      </c>
      <c r="N202">
        <v>9531589</v>
      </c>
      <c r="O202">
        <v>12490000</v>
      </c>
      <c r="P202">
        <v>2958411</v>
      </c>
      <c r="Q202">
        <v>2369</v>
      </c>
      <c r="R202" s="8"/>
    </row>
    <row r="203" spans="1:18" ht="15" customHeight="1" x14ac:dyDescent="0.3">
      <c r="A203" t="s">
        <v>8605</v>
      </c>
      <c r="B203" t="s">
        <v>385</v>
      </c>
      <c r="C203" t="s">
        <v>4006</v>
      </c>
      <c r="D203" t="s">
        <v>188</v>
      </c>
      <c r="E203" t="s">
        <v>8606</v>
      </c>
      <c r="F203">
        <v>2022</v>
      </c>
      <c r="G203">
        <v>0</v>
      </c>
      <c r="H203" t="s">
        <v>26</v>
      </c>
      <c r="I203" t="s">
        <v>43</v>
      </c>
      <c r="J203">
        <v>333</v>
      </c>
      <c r="K203" t="s">
        <v>52</v>
      </c>
      <c r="L203">
        <v>31092437</v>
      </c>
      <c r="M203">
        <v>0</v>
      </c>
      <c r="N203">
        <v>31092437</v>
      </c>
      <c r="O203">
        <v>37000000</v>
      </c>
      <c r="P203">
        <v>5907563</v>
      </c>
      <c r="Q203">
        <v>1597</v>
      </c>
      <c r="R203" s="8"/>
    </row>
    <row r="204" spans="1:18" ht="15" customHeight="1" x14ac:dyDescent="0.3">
      <c r="A204" t="s">
        <v>8608</v>
      </c>
      <c r="B204" t="s">
        <v>385</v>
      </c>
      <c r="C204" t="s">
        <v>5291</v>
      </c>
      <c r="D204" t="s">
        <v>5297</v>
      </c>
      <c r="E204" t="s">
        <v>8609</v>
      </c>
      <c r="F204">
        <v>2023</v>
      </c>
      <c r="G204">
        <v>3400</v>
      </c>
      <c r="H204" t="s">
        <v>26</v>
      </c>
      <c r="I204" t="s">
        <v>38</v>
      </c>
      <c r="J204">
        <v>805</v>
      </c>
      <c r="K204" t="s">
        <v>8570</v>
      </c>
      <c r="L204">
        <v>21408968</v>
      </c>
      <c r="M204">
        <v>367754</v>
      </c>
      <c r="N204">
        <v>21776722</v>
      </c>
      <c r="O204">
        <v>21408969</v>
      </c>
      <c r="P204">
        <v>-367753</v>
      </c>
      <c r="Q204">
        <v>-172</v>
      </c>
      <c r="R204" s="8"/>
    </row>
    <row r="205" spans="1:18" ht="15" customHeight="1" x14ac:dyDescent="0.3">
      <c r="A205" t="s">
        <v>4136</v>
      </c>
      <c r="B205" t="s">
        <v>385</v>
      </c>
      <c r="C205" t="s">
        <v>30</v>
      </c>
      <c r="D205" t="s">
        <v>36</v>
      </c>
      <c r="E205" t="s">
        <v>3995</v>
      </c>
      <c r="F205">
        <v>2023</v>
      </c>
      <c r="G205">
        <v>717</v>
      </c>
      <c r="H205" t="s">
        <v>26</v>
      </c>
      <c r="I205" t="s">
        <v>4039</v>
      </c>
      <c r="J205">
        <v>587</v>
      </c>
      <c r="K205" t="s">
        <v>33</v>
      </c>
      <c r="L205">
        <v>22851906</v>
      </c>
      <c r="M205">
        <v>0</v>
      </c>
      <c r="N205">
        <v>22851906</v>
      </c>
      <c r="O205">
        <v>15990000</v>
      </c>
      <c r="P205">
        <v>-6861906</v>
      </c>
      <c r="Q205">
        <v>-4291</v>
      </c>
      <c r="R205" s="8"/>
    </row>
    <row r="206" spans="1:18" ht="15" customHeight="1" x14ac:dyDescent="0.3">
      <c r="A206" t="s">
        <v>5326</v>
      </c>
      <c r="B206" t="s">
        <v>385</v>
      </c>
      <c r="C206" t="s">
        <v>5324</v>
      </c>
      <c r="D206" t="s">
        <v>5327</v>
      </c>
      <c r="E206" t="s">
        <v>5333</v>
      </c>
      <c r="F206">
        <v>2023</v>
      </c>
      <c r="G206">
        <v>11258</v>
      </c>
      <c r="H206" t="s">
        <v>26</v>
      </c>
      <c r="I206" t="s">
        <v>5328</v>
      </c>
      <c r="J206">
        <v>467</v>
      </c>
      <c r="K206" t="s">
        <v>33</v>
      </c>
      <c r="L206">
        <v>22990000</v>
      </c>
      <c r="M206">
        <v>20000</v>
      </c>
      <c r="N206">
        <v>23010000</v>
      </c>
      <c r="O206">
        <v>22990000</v>
      </c>
      <c r="P206">
        <v>-20000</v>
      </c>
      <c r="Q206">
        <v>-9</v>
      </c>
      <c r="R206" s="8"/>
    </row>
    <row r="207" spans="1:18" ht="15" customHeight="1" x14ac:dyDescent="0.3">
      <c r="A207" t="s">
        <v>4135</v>
      </c>
      <c r="B207" t="s">
        <v>385</v>
      </c>
      <c r="C207" t="s">
        <v>54</v>
      </c>
      <c r="D207" t="s">
        <v>163</v>
      </c>
      <c r="E207" t="s">
        <v>395</v>
      </c>
      <c r="F207">
        <v>2024</v>
      </c>
      <c r="G207">
        <v>10171</v>
      </c>
      <c r="H207" t="s">
        <v>343</v>
      </c>
      <c r="I207" t="s">
        <v>43</v>
      </c>
      <c r="J207">
        <v>308</v>
      </c>
      <c r="K207" t="s">
        <v>33</v>
      </c>
      <c r="L207">
        <v>17583866</v>
      </c>
      <c r="M207">
        <v>1418899</v>
      </c>
      <c r="N207">
        <v>19002765</v>
      </c>
      <c r="O207">
        <v>18090000</v>
      </c>
      <c r="P207">
        <v>-912765</v>
      </c>
      <c r="Q207">
        <v>-505</v>
      </c>
      <c r="R207" s="8"/>
    </row>
    <row r="208" spans="1:18" ht="15" customHeight="1" x14ac:dyDescent="0.3">
      <c r="A208" t="s">
        <v>415</v>
      </c>
      <c r="B208" t="s">
        <v>385</v>
      </c>
      <c r="C208" t="s">
        <v>4006</v>
      </c>
      <c r="D208" t="s">
        <v>4043</v>
      </c>
      <c r="E208" t="s">
        <v>4146</v>
      </c>
      <c r="F208">
        <v>2025</v>
      </c>
      <c r="G208">
        <v>0</v>
      </c>
      <c r="H208" t="s">
        <v>26</v>
      </c>
      <c r="I208" t="s">
        <v>43</v>
      </c>
      <c r="J208">
        <v>161</v>
      </c>
      <c r="K208" t="s">
        <v>8593</v>
      </c>
      <c r="L208">
        <v>37656800</v>
      </c>
      <c r="M208">
        <v>0</v>
      </c>
      <c r="N208">
        <v>37656800</v>
      </c>
      <c r="O208">
        <v>44811592</v>
      </c>
      <c r="P208">
        <v>7154792</v>
      </c>
      <c r="Q208">
        <v>1597</v>
      </c>
      <c r="R208" s="8"/>
    </row>
    <row r="209" spans="1:18" ht="15" customHeight="1" x14ac:dyDescent="0.3">
      <c r="A209" t="s">
        <v>5323</v>
      </c>
      <c r="B209" t="s">
        <v>385</v>
      </c>
      <c r="C209" t="s">
        <v>5324</v>
      </c>
      <c r="D209" t="s">
        <v>194</v>
      </c>
      <c r="E209" t="s">
        <v>5332</v>
      </c>
      <c r="F209">
        <v>2024</v>
      </c>
      <c r="G209">
        <v>40010</v>
      </c>
      <c r="H209" t="s">
        <v>343</v>
      </c>
      <c r="I209" t="s">
        <v>5325</v>
      </c>
      <c r="J209">
        <v>862</v>
      </c>
      <c r="K209" t="s">
        <v>344</v>
      </c>
      <c r="L209">
        <v>29750700</v>
      </c>
      <c r="M209">
        <v>2559508</v>
      </c>
      <c r="N209">
        <v>32310208</v>
      </c>
      <c r="O209">
        <v>31990000</v>
      </c>
      <c r="P209">
        <v>-320208</v>
      </c>
      <c r="Q209">
        <v>-1</v>
      </c>
      <c r="R209" s="8"/>
    </row>
    <row r="210" spans="1:18" ht="15" customHeight="1" x14ac:dyDescent="0.3">
      <c r="A210" t="s">
        <v>8600</v>
      </c>
      <c r="B210" t="s">
        <v>385</v>
      </c>
      <c r="C210" t="s">
        <v>8601</v>
      </c>
      <c r="D210" t="s">
        <v>182</v>
      </c>
      <c r="E210" t="s">
        <v>8602</v>
      </c>
      <c r="F210">
        <v>2023</v>
      </c>
      <c r="G210">
        <v>0</v>
      </c>
      <c r="H210" t="s">
        <v>26</v>
      </c>
      <c r="I210" t="s">
        <v>222</v>
      </c>
      <c r="J210">
        <v>258</v>
      </c>
      <c r="K210" t="s">
        <v>52</v>
      </c>
      <c r="L210">
        <v>22563664</v>
      </c>
      <c r="M210">
        <v>0</v>
      </c>
      <c r="N210">
        <v>22563664</v>
      </c>
      <c r="O210">
        <v>22563664</v>
      </c>
      <c r="P210">
        <v>0</v>
      </c>
      <c r="Q210">
        <v>0</v>
      </c>
      <c r="R210" s="8"/>
    </row>
    <row r="211" spans="1:18" ht="15" customHeight="1" x14ac:dyDescent="0.3">
      <c r="A211" t="s">
        <v>390</v>
      </c>
      <c r="B211" t="s">
        <v>385</v>
      </c>
      <c r="C211" t="s">
        <v>391</v>
      </c>
      <c r="D211" t="s">
        <v>392</v>
      </c>
      <c r="E211" t="s">
        <v>393</v>
      </c>
      <c r="F211">
        <v>2024</v>
      </c>
      <c r="G211">
        <v>19482</v>
      </c>
      <c r="H211" t="s">
        <v>343</v>
      </c>
      <c r="I211" t="s">
        <v>173</v>
      </c>
      <c r="J211">
        <v>318</v>
      </c>
      <c r="K211" t="s">
        <v>344</v>
      </c>
      <c r="L211">
        <v>29403361</v>
      </c>
      <c r="M211">
        <v>1237255</v>
      </c>
      <c r="N211">
        <v>30640616</v>
      </c>
      <c r="O211">
        <v>28990000</v>
      </c>
      <c r="P211">
        <v>-1650616</v>
      </c>
      <c r="Q211">
        <v>-569</v>
      </c>
      <c r="R211" s="8"/>
    </row>
    <row r="212" spans="1:18" ht="15" customHeight="1" x14ac:dyDescent="0.3">
      <c r="A212" t="s">
        <v>449</v>
      </c>
      <c r="B212" t="s">
        <v>385</v>
      </c>
      <c r="C212" t="s">
        <v>30</v>
      </c>
      <c r="D212" t="s">
        <v>36</v>
      </c>
      <c r="E212" t="s">
        <v>4144</v>
      </c>
      <c r="F212">
        <v>2024</v>
      </c>
      <c r="G212">
        <v>0</v>
      </c>
      <c r="H212" t="s">
        <v>26</v>
      </c>
      <c r="I212" t="s">
        <v>4145</v>
      </c>
      <c r="J212">
        <v>293</v>
      </c>
      <c r="K212" t="s">
        <v>33</v>
      </c>
      <c r="L212">
        <v>11990000</v>
      </c>
      <c r="M212">
        <v>0</v>
      </c>
      <c r="N212">
        <v>11990000</v>
      </c>
      <c r="O212">
        <v>11990000</v>
      </c>
      <c r="P212">
        <v>0</v>
      </c>
      <c r="Q212">
        <v>0</v>
      </c>
      <c r="R212" s="8"/>
    </row>
    <row r="213" spans="1:18" ht="15" customHeight="1" x14ac:dyDescent="0.3">
      <c r="A213" t="s">
        <v>4139</v>
      </c>
      <c r="B213" t="s">
        <v>385</v>
      </c>
      <c r="C213" t="s">
        <v>30</v>
      </c>
      <c r="D213" t="s">
        <v>182</v>
      </c>
      <c r="E213" t="s">
        <v>4140</v>
      </c>
      <c r="F213">
        <v>2024</v>
      </c>
      <c r="G213">
        <v>0</v>
      </c>
      <c r="H213" t="s">
        <v>26</v>
      </c>
      <c r="I213" t="s">
        <v>222</v>
      </c>
      <c r="J213">
        <v>488</v>
      </c>
      <c r="K213" t="s">
        <v>52</v>
      </c>
      <c r="L213">
        <v>24957854</v>
      </c>
      <c r="M213">
        <v>0</v>
      </c>
      <c r="N213">
        <v>24957854</v>
      </c>
      <c r="O213">
        <v>24957854</v>
      </c>
      <c r="P213">
        <v>0</v>
      </c>
      <c r="Q213">
        <v>0</v>
      </c>
      <c r="R213" s="8"/>
    </row>
    <row r="214" spans="1:18" ht="15" customHeight="1" x14ac:dyDescent="0.3">
      <c r="A214" t="s">
        <v>8604</v>
      </c>
      <c r="B214" t="s">
        <v>385</v>
      </c>
      <c r="C214" t="s">
        <v>54</v>
      </c>
      <c r="D214" t="s">
        <v>201</v>
      </c>
      <c r="E214" t="s">
        <v>5334</v>
      </c>
      <c r="F214">
        <v>2025</v>
      </c>
      <c r="G214">
        <v>9892</v>
      </c>
      <c r="H214" t="s">
        <v>343</v>
      </c>
      <c r="I214" t="s">
        <v>94</v>
      </c>
      <c r="J214">
        <v>308</v>
      </c>
      <c r="K214" t="s">
        <v>344</v>
      </c>
      <c r="L214">
        <v>13950252</v>
      </c>
      <c r="M214">
        <v>1098407</v>
      </c>
      <c r="N214">
        <v>15048659</v>
      </c>
      <c r="O214">
        <v>15990000</v>
      </c>
      <c r="P214">
        <v>941341</v>
      </c>
      <c r="Q214">
        <v>589</v>
      </c>
      <c r="R214" s="8"/>
    </row>
    <row r="215" spans="1:18" ht="15" customHeight="1" x14ac:dyDescent="0.3">
      <c r="A215" t="s">
        <v>394</v>
      </c>
      <c r="B215" t="s">
        <v>385</v>
      </c>
      <c r="C215" t="s">
        <v>54</v>
      </c>
      <c r="D215" t="s">
        <v>163</v>
      </c>
      <c r="E215" t="s">
        <v>395</v>
      </c>
      <c r="F215">
        <v>2025</v>
      </c>
      <c r="G215">
        <v>8508</v>
      </c>
      <c r="H215" t="s">
        <v>343</v>
      </c>
      <c r="I215" t="s">
        <v>43</v>
      </c>
      <c r="J215">
        <v>308</v>
      </c>
      <c r="K215" t="s">
        <v>344</v>
      </c>
      <c r="L215">
        <v>17732643</v>
      </c>
      <c r="M215">
        <v>1035113</v>
      </c>
      <c r="N215">
        <v>18767756</v>
      </c>
      <c r="O215">
        <v>17990000</v>
      </c>
      <c r="P215">
        <v>-777756</v>
      </c>
      <c r="Q215">
        <v>-432</v>
      </c>
      <c r="R215" s="8"/>
    </row>
    <row r="216" spans="1:18" ht="15" customHeight="1" x14ac:dyDescent="0.3">
      <c r="A216" t="s">
        <v>8580</v>
      </c>
      <c r="B216" t="s">
        <v>385</v>
      </c>
      <c r="C216" t="s">
        <v>5324</v>
      </c>
      <c r="D216" t="s">
        <v>194</v>
      </c>
      <c r="E216" t="s">
        <v>8581</v>
      </c>
      <c r="F216">
        <v>2025</v>
      </c>
      <c r="G216">
        <v>0</v>
      </c>
      <c r="H216" t="s">
        <v>26</v>
      </c>
      <c r="I216" t="s">
        <v>161</v>
      </c>
      <c r="J216">
        <v>83</v>
      </c>
      <c r="K216" t="s">
        <v>52</v>
      </c>
      <c r="L216">
        <v>65150753</v>
      </c>
      <c r="M216">
        <v>0</v>
      </c>
      <c r="N216">
        <v>65150753</v>
      </c>
      <c r="O216">
        <v>65150753</v>
      </c>
      <c r="P216">
        <v>0</v>
      </c>
      <c r="Q216">
        <v>0</v>
      </c>
      <c r="R216" s="8"/>
    </row>
    <row r="217" spans="1:18" ht="15" customHeight="1" x14ac:dyDescent="0.3">
      <c r="A217" t="s">
        <v>5997</v>
      </c>
      <c r="B217" t="s">
        <v>385</v>
      </c>
      <c r="C217" t="s">
        <v>54</v>
      </c>
      <c r="D217" t="s">
        <v>163</v>
      </c>
      <c r="E217" t="s">
        <v>8584</v>
      </c>
      <c r="F217">
        <v>2026</v>
      </c>
      <c r="G217">
        <v>5303</v>
      </c>
      <c r="H217" t="s">
        <v>343</v>
      </c>
      <c r="I217" t="s">
        <v>8585</v>
      </c>
      <c r="J217">
        <v>91</v>
      </c>
      <c r="K217" t="s">
        <v>344</v>
      </c>
      <c r="L217">
        <v>22454454</v>
      </c>
      <c r="M217">
        <v>364765</v>
      </c>
      <c r="N217">
        <v>22819219</v>
      </c>
      <c r="O217">
        <v>25490000</v>
      </c>
      <c r="P217">
        <v>2670781</v>
      </c>
      <c r="Q217">
        <v>1048</v>
      </c>
      <c r="R217" s="8"/>
    </row>
    <row r="218" spans="1:18" ht="15" customHeight="1" x14ac:dyDescent="0.3">
      <c r="A218" t="s">
        <v>5353</v>
      </c>
      <c r="B218" t="s">
        <v>385</v>
      </c>
      <c r="C218" t="s">
        <v>30</v>
      </c>
      <c r="D218" t="s">
        <v>7206</v>
      </c>
      <c r="E218" t="s">
        <v>8583</v>
      </c>
      <c r="F218">
        <v>2026</v>
      </c>
      <c r="G218">
        <v>748</v>
      </c>
      <c r="H218" t="s">
        <v>26</v>
      </c>
      <c r="I218" t="s">
        <v>43</v>
      </c>
      <c r="J218">
        <v>91</v>
      </c>
      <c r="K218" t="s">
        <v>47</v>
      </c>
      <c r="L218">
        <v>14500000</v>
      </c>
      <c r="M218">
        <v>0</v>
      </c>
      <c r="N218">
        <v>14500000</v>
      </c>
      <c r="O218">
        <v>14990000</v>
      </c>
      <c r="P218">
        <v>490000</v>
      </c>
      <c r="Q218">
        <v>327</v>
      </c>
      <c r="R218" s="8"/>
    </row>
  </sheetData>
  <autoFilter ref="A1:R1" xr:uid="{E21AB458-9F9D-40BE-A744-2DA75AF98FF2}">
    <sortState xmlns:xlrd2="http://schemas.microsoft.com/office/spreadsheetml/2017/richdata2" ref="A2:R218">
      <sortCondition ref="B1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36"/>
  <sheetViews>
    <sheetView topLeftCell="A4106" zoomScale="84" workbookViewId="0">
      <selection activeCell="A4133" sqref="A4133"/>
    </sheetView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3978</v>
      </c>
      <c r="B2" s="7">
        <v>43588.760416666664</v>
      </c>
      <c r="C2">
        <v>4800000</v>
      </c>
    </row>
    <row r="3" spans="1:3" ht="15" customHeight="1" x14ac:dyDescent="0.3">
      <c r="A3" t="s">
        <v>3977</v>
      </c>
      <c r="B3" s="7">
        <v>43589.546527777777</v>
      </c>
      <c r="C3">
        <v>17000000</v>
      </c>
    </row>
    <row r="4" spans="1:3" ht="15" customHeight="1" x14ac:dyDescent="0.3">
      <c r="A4" t="s">
        <v>3976</v>
      </c>
      <c r="B4" s="7">
        <v>43592.481249999997</v>
      </c>
      <c r="C4">
        <v>3500000</v>
      </c>
    </row>
    <row r="5" spans="1:3" ht="15" customHeight="1" x14ac:dyDescent="0.3">
      <c r="A5" t="s">
        <v>3975</v>
      </c>
      <c r="B5" s="7">
        <v>43595.438888888886</v>
      </c>
      <c r="C5">
        <v>16500000</v>
      </c>
    </row>
    <row r="6" spans="1:3" ht="15" customHeight="1" x14ac:dyDescent="0.3">
      <c r="A6" t="s">
        <v>3974</v>
      </c>
      <c r="B6" s="7">
        <v>43595.446527777778</v>
      </c>
      <c r="C6">
        <v>17500000</v>
      </c>
    </row>
    <row r="7" spans="1:3" ht="15" customHeight="1" x14ac:dyDescent="0.3">
      <c r="A7" t="s">
        <v>3973</v>
      </c>
      <c r="B7" s="7">
        <v>43598.486111111109</v>
      </c>
      <c r="C7">
        <v>10620000</v>
      </c>
    </row>
    <row r="8" spans="1:3" ht="15" customHeight="1" x14ac:dyDescent="0.3">
      <c r="A8" t="s">
        <v>3972</v>
      </c>
      <c r="B8" s="7">
        <v>43598.534722222219</v>
      </c>
      <c r="C8">
        <v>6000000</v>
      </c>
    </row>
    <row r="9" spans="1:3" ht="15" customHeight="1" x14ac:dyDescent="0.3">
      <c r="A9" t="s">
        <v>2433</v>
      </c>
      <c r="B9" s="7">
        <v>43599.434027777781</v>
      </c>
      <c r="C9">
        <v>4200000</v>
      </c>
    </row>
    <row r="10" spans="1:3" ht="15" customHeight="1" x14ac:dyDescent="0.3">
      <c r="A10" t="s">
        <v>3971</v>
      </c>
      <c r="B10" s="7">
        <v>43600.699305555558</v>
      </c>
      <c r="C10">
        <v>3000000</v>
      </c>
    </row>
    <row r="11" spans="1:3" ht="15" customHeight="1" x14ac:dyDescent="0.3">
      <c r="A11" t="s">
        <v>3969</v>
      </c>
      <c r="B11" s="7">
        <v>43600.709722222222</v>
      </c>
      <c r="C11">
        <v>4500000</v>
      </c>
    </row>
    <row r="12" spans="1:3" ht="15" customHeight="1" x14ac:dyDescent="0.3">
      <c r="A12" t="s">
        <v>3970</v>
      </c>
      <c r="B12" s="7">
        <v>43600.709722222222</v>
      </c>
      <c r="C12">
        <v>10000000</v>
      </c>
    </row>
    <row r="13" spans="1:3" ht="15" customHeight="1" x14ac:dyDescent="0.3">
      <c r="A13" t="s">
        <v>3968</v>
      </c>
      <c r="B13" s="7">
        <v>43601.486111111109</v>
      </c>
      <c r="C13">
        <v>8000000</v>
      </c>
    </row>
    <row r="14" spans="1:3" ht="15" customHeight="1" x14ac:dyDescent="0.3">
      <c r="A14" t="s">
        <v>3967</v>
      </c>
      <c r="B14" s="7">
        <v>43601.782638888886</v>
      </c>
      <c r="C14">
        <v>8400000</v>
      </c>
    </row>
    <row r="15" spans="1:3" ht="15" customHeight="1" x14ac:dyDescent="0.3">
      <c r="A15" t="s">
        <v>3966</v>
      </c>
      <c r="B15" s="7">
        <v>43602.410416666666</v>
      </c>
      <c r="C15">
        <v>6000000</v>
      </c>
    </row>
    <row r="16" spans="1:3" ht="15" customHeight="1" x14ac:dyDescent="0.3">
      <c r="A16" t="s">
        <v>3965</v>
      </c>
      <c r="B16" s="7">
        <v>43602.495138888888</v>
      </c>
      <c r="C16">
        <v>9200000</v>
      </c>
    </row>
    <row r="17" spans="1:3" ht="15" customHeight="1" x14ac:dyDescent="0.3">
      <c r="A17" t="s">
        <v>3964</v>
      </c>
      <c r="B17" s="7">
        <v>43605.456250000003</v>
      </c>
      <c r="C17">
        <v>7000000</v>
      </c>
    </row>
    <row r="18" spans="1:3" ht="15" customHeight="1" x14ac:dyDescent="0.3">
      <c r="A18" t="s">
        <v>3963</v>
      </c>
      <c r="B18" s="7">
        <v>43607.432638888888</v>
      </c>
      <c r="C18">
        <v>23000000</v>
      </c>
    </row>
    <row r="19" spans="1:3" ht="15" customHeight="1" x14ac:dyDescent="0.3">
      <c r="A19" t="s">
        <v>3962</v>
      </c>
      <c r="B19" s="7">
        <v>43607.709722222222</v>
      </c>
      <c r="C19">
        <v>11300000</v>
      </c>
    </row>
    <row r="20" spans="1:3" ht="15" customHeight="1" x14ac:dyDescent="0.3">
      <c r="A20" t="s">
        <v>2738</v>
      </c>
      <c r="B20" s="7">
        <v>43608.453472222223</v>
      </c>
      <c r="C20">
        <v>4400000</v>
      </c>
    </row>
    <row r="21" spans="1:3" ht="15" customHeight="1" x14ac:dyDescent="0.3">
      <c r="A21" t="s">
        <v>3961</v>
      </c>
      <c r="B21" s="7">
        <v>43609.692361111112</v>
      </c>
      <c r="C21">
        <v>6200000</v>
      </c>
    </row>
    <row r="22" spans="1:3" ht="15" customHeight="1" x14ac:dyDescent="0.3">
      <c r="A22" t="s">
        <v>3960</v>
      </c>
      <c r="B22" s="7">
        <v>43610.570138888892</v>
      </c>
      <c r="C22">
        <v>16300000</v>
      </c>
    </row>
    <row r="23" spans="1:3" ht="15" customHeight="1" x14ac:dyDescent="0.3">
      <c r="A23" t="s">
        <v>3959</v>
      </c>
      <c r="B23" s="7">
        <v>43612.535416666666</v>
      </c>
      <c r="C23">
        <v>4500000</v>
      </c>
    </row>
    <row r="24" spans="1:3" ht="15" customHeight="1" x14ac:dyDescent="0.3">
      <c r="A24" t="s">
        <v>3958</v>
      </c>
      <c r="B24" s="7">
        <v>43612.677083333336</v>
      </c>
      <c r="C24">
        <v>8000000</v>
      </c>
    </row>
    <row r="25" spans="1:3" ht="15" customHeight="1" x14ac:dyDescent="0.3">
      <c r="A25" t="s">
        <v>3957</v>
      </c>
      <c r="B25" s="7">
        <v>43612.76458333333</v>
      </c>
      <c r="C25">
        <v>6700000</v>
      </c>
    </row>
    <row r="26" spans="1:3" ht="15" customHeight="1" x14ac:dyDescent="0.3">
      <c r="A26" t="s">
        <v>3956</v>
      </c>
      <c r="B26" s="7">
        <v>43614.754166666666</v>
      </c>
      <c r="C26">
        <v>5200000</v>
      </c>
    </row>
    <row r="27" spans="1:3" ht="15" customHeight="1" x14ac:dyDescent="0.3">
      <c r="A27" t="s">
        <v>3955</v>
      </c>
      <c r="B27" s="7">
        <v>43614.765972222223</v>
      </c>
      <c r="C27">
        <v>7000000</v>
      </c>
    </row>
    <row r="28" spans="1:3" ht="15" customHeight="1" x14ac:dyDescent="0.3">
      <c r="A28" t="s">
        <v>3954</v>
      </c>
      <c r="B28" s="7">
        <v>43615.430555555555</v>
      </c>
      <c r="C28">
        <v>12500000</v>
      </c>
    </row>
    <row r="29" spans="1:3" ht="15" customHeight="1" x14ac:dyDescent="0.3">
      <c r="A29" t="s">
        <v>3953</v>
      </c>
      <c r="B29" s="7">
        <v>43615.651388888888</v>
      </c>
      <c r="C29">
        <v>5200000</v>
      </c>
    </row>
    <row r="30" spans="1:3" ht="15" customHeight="1" x14ac:dyDescent="0.3">
      <c r="A30" t="s">
        <v>3952</v>
      </c>
      <c r="B30" s="7">
        <v>43616.637499999997</v>
      </c>
      <c r="C30">
        <v>7800000</v>
      </c>
    </row>
    <row r="31" spans="1:3" ht="15" customHeight="1" x14ac:dyDescent="0.3">
      <c r="A31" t="s">
        <v>3951</v>
      </c>
      <c r="B31" s="7">
        <v>43616.726388888892</v>
      </c>
      <c r="C31">
        <v>6500000</v>
      </c>
    </row>
    <row r="32" spans="1:3" ht="15" customHeight="1" x14ac:dyDescent="0.3">
      <c r="A32" t="s">
        <v>3950</v>
      </c>
      <c r="B32" s="7">
        <v>43616.739583333336</v>
      </c>
      <c r="C32">
        <v>19000000</v>
      </c>
    </row>
    <row r="33" spans="1:3" ht="15" customHeight="1" x14ac:dyDescent="0.3">
      <c r="A33" t="s">
        <v>3949</v>
      </c>
      <c r="B33" s="7">
        <v>43617.43472222222</v>
      </c>
      <c r="C33">
        <v>7100000</v>
      </c>
    </row>
    <row r="34" spans="1:3" ht="15" customHeight="1" x14ac:dyDescent="0.3">
      <c r="A34" t="s">
        <v>3948</v>
      </c>
      <c r="B34" s="7">
        <v>43617.513194444444</v>
      </c>
      <c r="C34">
        <v>4800000</v>
      </c>
    </row>
    <row r="35" spans="1:3" ht="15" customHeight="1" x14ac:dyDescent="0.3">
      <c r="A35" t="s">
        <v>3947</v>
      </c>
      <c r="B35" s="7">
        <v>43619.763888888891</v>
      </c>
      <c r="C35">
        <v>2000000</v>
      </c>
    </row>
    <row r="36" spans="1:3" ht="15" customHeight="1" x14ac:dyDescent="0.3">
      <c r="A36" t="s">
        <v>3946</v>
      </c>
      <c r="B36" s="7">
        <v>43621.722222222219</v>
      </c>
      <c r="C36">
        <v>6500000</v>
      </c>
    </row>
    <row r="37" spans="1:3" ht="15" customHeight="1" x14ac:dyDescent="0.3">
      <c r="A37" t="s">
        <v>3945</v>
      </c>
      <c r="B37" s="7">
        <v>43623.413194444445</v>
      </c>
      <c r="C37">
        <v>9700000</v>
      </c>
    </row>
    <row r="38" spans="1:3" ht="15" customHeight="1" x14ac:dyDescent="0.3">
      <c r="A38" t="s">
        <v>3944</v>
      </c>
      <c r="B38" s="7">
        <v>43623.741666666669</v>
      </c>
      <c r="C38">
        <v>6500000</v>
      </c>
    </row>
    <row r="39" spans="1:3" ht="15" customHeight="1" x14ac:dyDescent="0.3">
      <c r="A39" t="s">
        <v>3943</v>
      </c>
      <c r="B39" s="7">
        <v>43626.390277777777</v>
      </c>
      <c r="C39">
        <v>8000000</v>
      </c>
    </row>
    <row r="40" spans="1:3" ht="15" customHeight="1" x14ac:dyDescent="0.3">
      <c r="A40" t="s">
        <v>3942</v>
      </c>
      <c r="B40" s="7">
        <v>43626.775694444441</v>
      </c>
      <c r="C40">
        <v>14000000</v>
      </c>
    </row>
    <row r="41" spans="1:3" ht="15" customHeight="1" x14ac:dyDescent="0.3">
      <c r="A41" t="s">
        <v>3941</v>
      </c>
      <c r="B41" s="7">
        <v>43627.52847222222</v>
      </c>
      <c r="C41">
        <v>6000000</v>
      </c>
    </row>
    <row r="42" spans="1:3" ht="15" customHeight="1" x14ac:dyDescent="0.3">
      <c r="A42" t="s">
        <v>3940</v>
      </c>
      <c r="B42" s="7">
        <v>43627.529166666667</v>
      </c>
      <c r="C42">
        <v>4500000</v>
      </c>
    </row>
    <row r="43" spans="1:3" ht="15" customHeight="1" x14ac:dyDescent="0.3">
      <c r="A43" t="s">
        <v>2957</v>
      </c>
      <c r="B43" s="7">
        <v>43628.788194444445</v>
      </c>
      <c r="C43">
        <v>8500000</v>
      </c>
    </row>
    <row r="44" spans="1:3" ht="15" customHeight="1" x14ac:dyDescent="0.3">
      <c r="A44" t="s">
        <v>3939</v>
      </c>
      <c r="B44" s="7">
        <v>43629.438194444447</v>
      </c>
      <c r="C44">
        <v>6700000</v>
      </c>
    </row>
    <row r="45" spans="1:3" ht="15" customHeight="1" x14ac:dyDescent="0.3">
      <c r="A45" t="s">
        <v>3938</v>
      </c>
      <c r="B45" s="7">
        <v>43630.535416666666</v>
      </c>
      <c r="C45">
        <v>7300000</v>
      </c>
    </row>
    <row r="46" spans="1:3" ht="15" customHeight="1" x14ac:dyDescent="0.3">
      <c r="A46" t="s">
        <v>3937</v>
      </c>
      <c r="B46" s="7">
        <v>43630.6875</v>
      </c>
      <c r="C46">
        <v>4100000</v>
      </c>
    </row>
    <row r="47" spans="1:3" ht="15" customHeight="1" x14ac:dyDescent="0.3">
      <c r="A47" t="s">
        <v>3936</v>
      </c>
      <c r="B47" s="7">
        <v>43631.436111111114</v>
      </c>
      <c r="C47">
        <v>5000000</v>
      </c>
    </row>
    <row r="48" spans="1:3" ht="15" customHeight="1" x14ac:dyDescent="0.3">
      <c r="A48" t="s">
        <v>3935</v>
      </c>
      <c r="B48" s="7">
        <v>43631.509027777778</v>
      </c>
      <c r="C48">
        <v>4000000</v>
      </c>
    </row>
    <row r="49" spans="1:3" ht="15" customHeight="1" x14ac:dyDescent="0.3">
      <c r="A49" t="s">
        <v>3934</v>
      </c>
      <c r="B49" s="7">
        <v>43633.731944444444</v>
      </c>
      <c r="C49">
        <v>3500000</v>
      </c>
    </row>
    <row r="50" spans="1:3" ht="15" customHeight="1" x14ac:dyDescent="0.3">
      <c r="A50" t="s">
        <v>3933</v>
      </c>
      <c r="B50" s="7">
        <v>43637.487500000003</v>
      </c>
      <c r="C50">
        <v>17500000</v>
      </c>
    </row>
    <row r="51" spans="1:3" ht="15" customHeight="1" x14ac:dyDescent="0.3">
      <c r="A51" t="s">
        <v>3932</v>
      </c>
      <c r="B51" s="7">
        <v>43637.642361111109</v>
      </c>
      <c r="C51">
        <v>4000000</v>
      </c>
    </row>
    <row r="52" spans="1:3" ht="15" customHeight="1" x14ac:dyDescent="0.3">
      <c r="A52" t="s">
        <v>3931</v>
      </c>
      <c r="B52" s="7">
        <v>43640.431250000001</v>
      </c>
      <c r="C52">
        <v>8300000</v>
      </c>
    </row>
    <row r="53" spans="1:3" ht="15" customHeight="1" x14ac:dyDescent="0.3">
      <c r="A53" t="s">
        <v>3930</v>
      </c>
      <c r="B53" s="7">
        <v>43640.643055555556</v>
      </c>
      <c r="C53">
        <v>14500000</v>
      </c>
    </row>
    <row r="54" spans="1:3" ht="15" customHeight="1" x14ac:dyDescent="0.3">
      <c r="A54" t="s">
        <v>3929</v>
      </c>
      <c r="B54" s="7">
        <v>43642.72152777778</v>
      </c>
      <c r="C54">
        <v>3100000</v>
      </c>
    </row>
    <row r="55" spans="1:3" ht="15" customHeight="1" x14ac:dyDescent="0.3">
      <c r="A55" t="s">
        <v>3928</v>
      </c>
      <c r="B55" s="7">
        <v>43643.645833333336</v>
      </c>
      <c r="C55">
        <v>4700000</v>
      </c>
    </row>
    <row r="56" spans="1:3" ht="15" customHeight="1" x14ac:dyDescent="0.3">
      <c r="A56" t="s">
        <v>3927</v>
      </c>
      <c r="B56" s="7">
        <v>43644.415277777778</v>
      </c>
      <c r="C56">
        <v>4200000</v>
      </c>
    </row>
    <row r="57" spans="1:3" ht="15" customHeight="1" x14ac:dyDescent="0.3">
      <c r="A57" t="s">
        <v>3926</v>
      </c>
      <c r="B57" s="7">
        <v>43645.523611111108</v>
      </c>
      <c r="C57">
        <v>4200000</v>
      </c>
    </row>
    <row r="58" spans="1:3" ht="15" customHeight="1" x14ac:dyDescent="0.3">
      <c r="A58" t="s">
        <v>3925</v>
      </c>
      <c r="B58" s="7">
        <v>43650.42291666667</v>
      </c>
      <c r="C58">
        <v>4100000</v>
      </c>
    </row>
    <row r="59" spans="1:3" ht="15" customHeight="1" x14ac:dyDescent="0.3">
      <c r="A59" t="s">
        <v>3924</v>
      </c>
      <c r="B59" s="7">
        <v>43650.540277777778</v>
      </c>
      <c r="C59">
        <v>7500000</v>
      </c>
    </row>
    <row r="60" spans="1:3" ht="15" customHeight="1" x14ac:dyDescent="0.3">
      <c r="A60" t="s">
        <v>3923</v>
      </c>
      <c r="B60" s="7">
        <v>43711.378472222219</v>
      </c>
      <c r="C60">
        <v>5800000</v>
      </c>
    </row>
    <row r="61" spans="1:3" ht="15" customHeight="1" x14ac:dyDescent="0.3">
      <c r="A61" t="s">
        <v>3922</v>
      </c>
      <c r="B61" s="7">
        <v>43711.525694444441</v>
      </c>
      <c r="C61">
        <v>3500000</v>
      </c>
    </row>
    <row r="62" spans="1:3" ht="15" customHeight="1" x14ac:dyDescent="0.3">
      <c r="A62" t="s">
        <v>3921</v>
      </c>
      <c r="B62" s="7">
        <v>43711.696527777778</v>
      </c>
      <c r="C62">
        <v>5000000</v>
      </c>
    </row>
    <row r="63" spans="1:3" ht="15" customHeight="1" x14ac:dyDescent="0.3">
      <c r="A63" t="s">
        <v>3920</v>
      </c>
      <c r="B63" s="7">
        <v>43712.637499999997</v>
      </c>
      <c r="C63">
        <v>9500000</v>
      </c>
    </row>
    <row r="64" spans="1:3" ht="15" customHeight="1" x14ac:dyDescent="0.3">
      <c r="A64" t="s">
        <v>3919</v>
      </c>
      <c r="B64" s="7">
        <v>43713.691666666666</v>
      </c>
      <c r="C64">
        <v>4800000</v>
      </c>
    </row>
    <row r="65" spans="1:3" ht="15" customHeight="1" x14ac:dyDescent="0.3">
      <c r="A65" t="s">
        <v>3918</v>
      </c>
      <c r="B65" s="7">
        <v>43714.465277777781</v>
      </c>
      <c r="C65">
        <v>4000000</v>
      </c>
    </row>
    <row r="66" spans="1:3" ht="15" customHeight="1" x14ac:dyDescent="0.3">
      <c r="A66" t="s">
        <v>3917</v>
      </c>
      <c r="B66" s="7">
        <v>43714.472916666666</v>
      </c>
      <c r="C66">
        <v>14000000</v>
      </c>
    </row>
    <row r="67" spans="1:3" ht="15" customHeight="1" x14ac:dyDescent="0.3">
      <c r="A67" t="s">
        <v>3916</v>
      </c>
      <c r="B67" s="7">
        <v>43714.661805555559</v>
      </c>
      <c r="C67">
        <v>4500000</v>
      </c>
    </row>
    <row r="68" spans="1:3" ht="15" customHeight="1" x14ac:dyDescent="0.3">
      <c r="A68" t="s">
        <v>3915</v>
      </c>
      <c r="B68" s="7">
        <v>43717.633333333331</v>
      </c>
      <c r="C68">
        <v>13000000</v>
      </c>
    </row>
    <row r="69" spans="1:3" ht="15" customHeight="1" x14ac:dyDescent="0.3">
      <c r="A69" t="s">
        <v>3914</v>
      </c>
      <c r="B69" s="7">
        <v>43717.648611111108</v>
      </c>
      <c r="C69">
        <v>4700000</v>
      </c>
    </row>
    <row r="70" spans="1:3" ht="15" customHeight="1" x14ac:dyDescent="0.3">
      <c r="A70" t="s">
        <v>3913</v>
      </c>
      <c r="B70" s="7">
        <v>43718.697222222225</v>
      </c>
      <c r="C70">
        <v>9000000</v>
      </c>
    </row>
    <row r="71" spans="1:3" ht="15" customHeight="1" x14ac:dyDescent="0.3">
      <c r="A71" t="s">
        <v>3912</v>
      </c>
      <c r="B71" s="7">
        <v>43718.697916666664</v>
      </c>
      <c r="C71">
        <v>6800000</v>
      </c>
    </row>
    <row r="72" spans="1:3" ht="15" customHeight="1" x14ac:dyDescent="0.3">
      <c r="A72" t="s">
        <v>3911</v>
      </c>
      <c r="B72" s="7">
        <v>43718.698611111111</v>
      </c>
      <c r="C72">
        <v>9200000</v>
      </c>
    </row>
    <row r="73" spans="1:3" ht="15" customHeight="1" x14ac:dyDescent="0.3">
      <c r="A73" t="s">
        <v>3910</v>
      </c>
      <c r="B73" s="7">
        <v>43719.42083333333</v>
      </c>
      <c r="C73">
        <v>3500000</v>
      </c>
    </row>
    <row r="74" spans="1:3" ht="15" customHeight="1" x14ac:dyDescent="0.3">
      <c r="A74" t="s">
        <v>3909</v>
      </c>
      <c r="B74" s="7">
        <v>43719.638888888891</v>
      </c>
      <c r="C74">
        <v>8500000</v>
      </c>
    </row>
    <row r="75" spans="1:3" ht="15" customHeight="1" x14ac:dyDescent="0.3">
      <c r="A75" t="s">
        <v>3908</v>
      </c>
      <c r="B75" s="7">
        <v>43719.745833333334</v>
      </c>
      <c r="C75">
        <v>4800000</v>
      </c>
    </row>
    <row r="76" spans="1:3" ht="15" customHeight="1" x14ac:dyDescent="0.3">
      <c r="A76" t="s">
        <v>3907</v>
      </c>
      <c r="B76" s="7">
        <v>43720.46597222222</v>
      </c>
      <c r="C76">
        <v>5300000</v>
      </c>
    </row>
    <row r="77" spans="1:3" ht="15" customHeight="1" x14ac:dyDescent="0.3">
      <c r="A77" t="s">
        <v>3906</v>
      </c>
      <c r="B77" s="7">
        <v>43720.714583333334</v>
      </c>
      <c r="C77">
        <v>8000000</v>
      </c>
    </row>
    <row r="78" spans="1:3" ht="15" customHeight="1" x14ac:dyDescent="0.3">
      <c r="A78" t="s">
        <v>3905</v>
      </c>
      <c r="B78" s="7">
        <v>43721.488194444442</v>
      </c>
      <c r="C78">
        <v>8000000</v>
      </c>
    </row>
    <row r="79" spans="1:3" ht="15" customHeight="1" x14ac:dyDescent="0.3">
      <c r="A79" t="s">
        <v>3904</v>
      </c>
      <c r="B79" s="7">
        <v>43721.539583333331</v>
      </c>
      <c r="C79">
        <v>3500000</v>
      </c>
    </row>
    <row r="80" spans="1:3" ht="15" customHeight="1" x14ac:dyDescent="0.3">
      <c r="A80" t="s">
        <v>3903</v>
      </c>
      <c r="B80" s="7">
        <v>43721.554166666669</v>
      </c>
      <c r="C80">
        <v>13500000</v>
      </c>
    </row>
    <row r="81" spans="1:3" ht="15" customHeight="1" x14ac:dyDescent="0.3">
      <c r="A81" t="s">
        <v>3902</v>
      </c>
      <c r="B81" s="7">
        <v>43722.504166666666</v>
      </c>
      <c r="C81">
        <v>3700000</v>
      </c>
    </row>
    <row r="82" spans="1:3" ht="15" customHeight="1" x14ac:dyDescent="0.3">
      <c r="A82" t="s">
        <v>3901</v>
      </c>
      <c r="B82" s="7">
        <v>43722.539583333331</v>
      </c>
      <c r="C82">
        <v>9500000</v>
      </c>
    </row>
    <row r="83" spans="1:3" ht="15" customHeight="1" x14ac:dyDescent="0.3">
      <c r="A83" t="s">
        <v>3900</v>
      </c>
      <c r="B83" s="7">
        <v>43724.661111111112</v>
      </c>
      <c r="C83">
        <v>3400000</v>
      </c>
    </row>
    <row r="84" spans="1:3" ht="15" customHeight="1" x14ac:dyDescent="0.3">
      <c r="A84" t="s">
        <v>3897</v>
      </c>
      <c r="B84" s="7">
        <v>43724.759722222225</v>
      </c>
      <c r="C84">
        <v>4700000</v>
      </c>
    </row>
    <row r="85" spans="1:3" ht="15" customHeight="1" x14ac:dyDescent="0.3">
      <c r="A85" t="s">
        <v>3898</v>
      </c>
      <c r="B85" s="7">
        <v>43724.759722222225</v>
      </c>
      <c r="C85">
        <v>8700000</v>
      </c>
    </row>
    <row r="86" spans="1:3" ht="15" customHeight="1" x14ac:dyDescent="0.3">
      <c r="A86" t="s">
        <v>3899</v>
      </c>
      <c r="B86" s="7">
        <v>43724.759722222225</v>
      </c>
      <c r="C86">
        <v>8200000</v>
      </c>
    </row>
    <row r="87" spans="1:3" ht="15" customHeight="1" x14ac:dyDescent="0.3">
      <c r="A87" t="s">
        <v>3896</v>
      </c>
      <c r="B87" s="7">
        <v>43724.793749999997</v>
      </c>
      <c r="C87">
        <v>3600000</v>
      </c>
    </row>
    <row r="88" spans="1:3" ht="15" customHeight="1" x14ac:dyDescent="0.3">
      <c r="A88" t="s">
        <v>3895</v>
      </c>
      <c r="B88" s="7">
        <v>43725.626388888886</v>
      </c>
      <c r="C88">
        <v>7600000</v>
      </c>
    </row>
    <row r="89" spans="1:3" ht="15" customHeight="1" x14ac:dyDescent="0.3">
      <c r="A89" t="s">
        <v>3894</v>
      </c>
      <c r="B89" s="7">
        <v>43725.662499999999</v>
      </c>
      <c r="C89">
        <v>6000000</v>
      </c>
    </row>
    <row r="90" spans="1:3" ht="15" customHeight="1" x14ac:dyDescent="0.3">
      <c r="A90" t="s">
        <v>3893</v>
      </c>
      <c r="B90" s="7">
        <v>43725.685416666667</v>
      </c>
      <c r="C90">
        <v>6200000</v>
      </c>
    </row>
    <row r="91" spans="1:3" ht="15" customHeight="1" x14ac:dyDescent="0.3">
      <c r="A91" t="s">
        <v>3892</v>
      </c>
      <c r="B91" s="7">
        <v>43731.45416666667</v>
      </c>
      <c r="C91">
        <v>11000000</v>
      </c>
    </row>
    <row r="92" spans="1:3" ht="15" customHeight="1" x14ac:dyDescent="0.3">
      <c r="A92" t="s">
        <v>3891</v>
      </c>
      <c r="B92" s="7">
        <v>43731.512499999997</v>
      </c>
      <c r="C92">
        <v>10700000</v>
      </c>
    </row>
    <row r="93" spans="1:3" ht="15" customHeight="1" x14ac:dyDescent="0.3">
      <c r="A93" t="s">
        <v>3890</v>
      </c>
      <c r="B93" s="7">
        <v>43731.734027777777</v>
      </c>
      <c r="C93">
        <v>12000000</v>
      </c>
    </row>
    <row r="94" spans="1:3" ht="15" customHeight="1" x14ac:dyDescent="0.3">
      <c r="A94" t="s">
        <v>3889</v>
      </c>
      <c r="B94" s="7">
        <v>43733.412499999999</v>
      </c>
      <c r="C94">
        <v>6200000</v>
      </c>
    </row>
    <row r="95" spans="1:3" ht="15" customHeight="1" x14ac:dyDescent="0.3">
      <c r="A95" t="s">
        <v>3888</v>
      </c>
      <c r="B95" s="7">
        <v>43733.753472222219</v>
      </c>
      <c r="C95">
        <v>3800000</v>
      </c>
    </row>
    <row r="96" spans="1:3" ht="15" customHeight="1" x14ac:dyDescent="0.3">
      <c r="A96" t="s">
        <v>3887</v>
      </c>
      <c r="B96" s="7">
        <v>43734.52847222222</v>
      </c>
      <c r="C96">
        <v>5500000</v>
      </c>
    </row>
    <row r="97" spans="1:3" ht="15" customHeight="1" x14ac:dyDescent="0.3">
      <c r="A97" t="s">
        <v>3886</v>
      </c>
      <c r="B97" s="7">
        <v>43734.75277777778</v>
      </c>
      <c r="C97">
        <v>3000000</v>
      </c>
    </row>
    <row r="98" spans="1:3" ht="15" customHeight="1" x14ac:dyDescent="0.3">
      <c r="A98" t="s">
        <v>3885</v>
      </c>
      <c r="B98" s="7">
        <v>43734.753472222219</v>
      </c>
      <c r="C98">
        <v>11000000</v>
      </c>
    </row>
    <row r="99" spans="1:3" ht="15" customHeight="1" x14ac:dyDescent="0.3">
      <c r="A99" t="s">
        <v>3884</v>
      </c>
      <c r="B99" s="7">
        <v>43735.761805555558</v>
      </c>
      <c r="C99">
        <v>5900000</v>
      </c>
    </row>
    <row r="100" spans="1:3" ht="15" customHeight="1" x14ac:dyDescent="0.3">
      <c r="A100" t="s">
        <v>3883</v>
      </c>
      <c r="B100" s="7">
        <v>43735.786805555559</v>
      </c>
      <c r="C100">
        <v>4800000</v>
      </c>
    </row>
    <row r="101" spans="1:3" ht="15" customHeight="1" x14ac:dyDescent="0.3">
      <c r="A101" t="s">
        <v>3882</v>
      </c>
      <c r="B101" s="7">
        <v>43736.506249999999</v>
      </c>
      <c r="C101">
        <v>9050000</v>
      </c>
    </row>
    <row r="102" spans="1:3" ht="15" customHeight="1" x14ac:dyDescent="0.3">
      <c r="A102" t="s">
        <v>3881</v>
      </c>
      <c r="B102" s="7">
        <v>43736.506944444445</v>
      </c>
      <c r="C102">
        <v>11500000</v>
      </c>
    </row>
    <row r="103" spans="1:3" ht="15" customHeight="1" x14ac:dyDescent="0.3">
      <c r="A103" t="s">
        <v>3880</v>
      </c>
      <c r="B103" s="7">
        <v>43736.556944444441</v>
      </c>
      <c r="C103">
        <v>8200000</v>
      </c>
    </row>
    <row r="104" spans="1:3" ht="15" customHeight="1" x14ac:dyDescent="0.3">
      <c r="A104" t="s">
        <v>3879</v>
      </c>
      <c r="B104" s="7">
        <v>43738.660416666666</v>
      </c>
      <c r="C104">
        <v>7000000</v>
      </c>
    </row>
    <row r="105" spans="1:3" ht="15" customHeight="1" x14ac:dyDescent="0.3">
      <c r="A105" t="s">
        <v>3878</v>
      </c>
      <c r="B105" s="7">
        <v>43738.773611111108</v>
      </c>
      <c r="C105">
        <v>9500000</v>
      </c>
    </row>
    <row r="106" spans="1:3" ht="15" customHeight="1" x14ac:dyDescent="0.3">
      <c r="A106" t="s">
        <v>3877</v>
      </c>
      <c r="B106" s="7">
        <v>43739.484027777777</v>
      </c>
      <c r="C106">
        <v>6500000</v>
      </c>
    </row>
    <row r="107" spans="1:3" ht="15" customHeight="1" x14ac:dyDescent="0.3">
      <c r="A107" t="s">
        <v>3876</v>
      </c>
      <c r="B107" s="7">
        <v>43739.552777777775</v>
      </c>
      <c r="C107">
        <v>4000000</v>
      </c>
    </row>
    <row r="108" spans="1:3" ht="15" customHeight="1" x14ac:dyDescent="0.3">
      <c r="A108" t="s">
        <v>3875</v>
      </c>
      <c r="B108" s="7">
        <v>43740.383333333331</v>
      </c>
      <c r="C108">
        <v>12000000</v>
      </c>
    </row>
    <row r="109" spans="1:3" ht="15" customHeight="1" x14ac:dyDescent="0.3">
      <c r="A109" t="s">
        <v>3874</v>
      </c>
      <c r="B109" s="7">
        <v>43740.4</v>
      </c>
      <c r="C109">
        <v>7000000</v>
      </c>
    </row>
    <row r="110" spans="1:3" ht="15" customHeight="1" x14ac:dyDescent="0.3">
      <c r="A110" t="s">
        <v>3873</v>
      </c>
      <c r="B110" s="7">
        <v>43740.466666666667</v>
      </c>
      <c r="C110">
        <v>4000000</v>
      </c>
    </row>
    <row r="111" spans="1:3" ht="15" customHeight="1" x14ac:dyDescent="0.3">
      <c r="A111" t="s">
        <v>3872</v>
      </c>
      <c r="B111" s="7">
        <v>43741.715277777781</v>
      </c>
      <c r="C111">
        <v>5700000</v>
      </c>
    </row>
    <row r="112" spans="1:3" ht="15" customHeight="1" x14ac:dyDescent="0.3">
      <c r="A112" t="s">
        <v>3871</v>
      </c>
      <c r="B112" s="7">
        <v>43741.73333333333</v>
      </c>
      <c r="C112">
        <v>8300000</v>
      </c>
    </row>
    <row r="113" spans="1:3" ht="15" customHeight="1" x14ac:dyDescent="0.3">
      <c r="A113" t="s">
        <v>3870</v>
      </c>
      <c r="B113" s="7">
        <v>43742.463194444441</v>
      </c>
      <c r="C113">
        <v>7000000</v>
      </c>
    </row>
    <row r="114" spans="1:3" ht="15" customHeight="1" x14ac:dyDescent="0.3">
      <c r="A114" t="s">
        <v>3869</v>
      </c>
      <c r="B114" s="7">
        <v>43742.520138888889</v>
      </c>
      <c r="C114">
        <v>4000000</v>
      </c>
    </row>
    <row r="115" spans="1:3" ht="15" customHeight="1" x14ac:dyDescent="0.3">
      <c r="A115" t="s">
        <v>3868</v>
      </c>
      <c r="B115" s="7">
        <v>43743.510416666664</v>
      </c>
      <c r="C115">
        <v>7300000</v>
      </c>
    </row>
    <row r="116" spans="1:3" ht="15" customHeight="1" x14ac:dyDescent="0.3">
      <c r="A116" t="s">
        <v>3867</v>
      </c>
      <c r="B116" s="7">
        <v>43743.550694444442</v>
      </c>
      <c r="C116">
        <v>10000000</v>
      </c>
    </row>
    <row r="117" spans="1:3" ht="15" customHeight="1" x14ac:dyDescent="0.3">
      <c r="A117" t="s">
        <v>3866</v>
      </c>
      <c r="B117" s="7">
        <v>43745.540277777778</v>
      </c>
      <c r="C117">
        <v>9000000</v>
      </c>
    </row>
    <row r="118" spans="1:3" ht="15" customHeight="1" x14ac:dyDescent="0.3">
      <c r="A118" t="s">
        <v>3864</v>
      </c>
      <c r="B118" s="7">
        <v>43745.67083333333</v>
      </c>
      <c r="C118">
        <v>8800000</v>
      </c>
    </row>
    <row r="119" spans="1:3" ht="15" customHeight="1" x14ac:dyDescent="0.3">
      <c r="A119" t="s">
        <v>3865</v>
      </c>
      <c r="B119" s="7">
        <v>43745.67083333333</v>
      </c>
      <c r="C119">
        <v>6000000</v>
      </c>
    </row>
    <row r="120" spans="1:3" ht="15" customHeight="1" x14ac:dyDescent="0.3">
      <c r="A120" t="s">
        <v>3863</v>
      </c>
      <c r="B120" s="7">
        <v>43746.658333333333</v>
      </c>
      <c r="C120">
        <v>6100000</v>
      </c>
    </row>
    <row r="121" spans="1:3" ht="15" customHeight="1" x14ac:dyDescent="0.3">
      <c r="A121" t="s">
        <v>3862</v>
      </c>
      <c r="B121" s="7">
        <v>43746.739583333336</v>
      </c>
      <c r="C121">
        <v>5800000</v>
      </c>
    </row>
    <row r="122" spans="1:3" ht="15" customHeight="1" x14ac:dyDescent="0.3">
      <c r="A122" t="s">
        <v>3861</v>
      </c>
      <c r="B122" s="7">
        <v>43747.398611111108</v>
      </c>
      <c r="C122">
        <v>5650000</v>
      </c>
    </row>
    <row r="123" spans="1:3" ht="15" customHeight="1" x14ac:dyDescent="0.3">
      <c r="A123" t="s">
        <v>3860</v>
      </c>
      <c r="B123" s="7">
        <v>43747.421527777777</v>
      </c>
      <c r="C123">
        <v>6600000</v>
      </c>
    </row>
    <row r="124" spans="1:3" ht="15" customHeight="1" x14ac:dyDescent="0.3">
      <c r="A124" t="s">
        <v>3859</v>
      </c>
      <c r="B124" s="7">
        <v>43747.49722222222</v>
      </c>
      <c r="C124">
        <v>7200000</v>
      </c>
    </row>
    <row r="125" spans="1:3" ht="15" customHeight="1" x14ac:dyDescent="0.3">
      <c r="A125" t="s">
        <v>3858</v>
      </c>
      <c r="B125" s="7">
        <v>43747.738194444442</v>
      </c>
      <c r="C125">
        <v>5400000</v>
      </c>
    </row>
    <row r="126" spans="1:3" ht="15" customHeight="1" x14ac:dyDescent="0.3">
      <c r="A126" t="s">
        <v>3857</v>
      </c>
      <c r="B126" s="7">
        <v>43748.375694444447</v>
      </c>
      <c r="C126">
        <v>11200000</v>
      </c>
    </row>
    <row r="127" spans="1:3" ht="15" customHeight="1" x14ac:dyDescent="0.3">
      <c r="A127" t="s">
        <v>3856</v>
      </c>
      <c r="B127" s="7">
        <v>43748.7</v>
      </c>
      <c r="C127">
        <v>4700000</v>
      </c>
    </row>
    <row r="128" spans="1:3" ht="15" customHeight="1" x14ac:dyDescent="0.3">
      <c r="A128" t="s">
        <v>1719</v>
      </c>
      <c r="B128" s="7">
        <v>43749.49722222222</v>
      </c>
      <c r="C128">
        <v>8800000</v>
      </c>
    </row>
    <row r="129" spans="1:3" ht="15" customHeight="1" x14ac:dyDescent="0.3">
      <c r="A129" t="s">
        <v>3855</v>
      </c>
      <c r="B129" s="7">
        <v>43749.51458333333</v>
      </c>
      <c r="C129">
        <v>9000000</v>
      </c>
    </row>
    <row r="130" spans="1:3" ht="15" customHeight="1" x14ac:dyDescent="0.3">
      <c r="A130" t="s">
        <v>3854</v>
      </c>
      <c r="B130" s="7">
        <v>43750.453472222223</v>
      </c>
      <c r="C130">
        <v>7000000</v>
      </c>
    </row>
    <row r="131" spans="1:3" ht="15" customHeight="1" x14ac:dyDescent="0.3">
      <c r="A131" t="s">
        <v>3853</v>
      </c>
      <c r="B131" s="7">
        <v>43750.515972222223</v>
      </c>
      <c r="C131">
        <v>8000000</v>
      </c>
    </row>
    <row r="132" spans="1:3" ht="15" customHeight="1" x14ac:dyDescent="0.3">
      <c r="A132" t="s">
        <v>3342</v>
      </c>
      <c r="B132" s="7">
        <v>43750.538194444445</v>
      </c>
      <c r="C132">
        <v>20000000</v>
      </c>
    </row>
    <row r="133" spans="1:3" ht="15" customHeight="1" x14ac:dyDescent="0.3">
      <c r="A133" t="s">
        <v>3852</v>
      </c>
      <c r="B133" s="7">
        <v>43752.386111111111</v>
      </c>
      <c r="C133">
        <v>10500000</v>
      </c>
    </row>
    <row r="134" spans="1:3" ht="15" customHeight="1" x14ac:dyDescent="0.3">
      <c r="A134" t="s">
        <v>3851</v>
      </c>
      <c r="B134" s="7">
        <v>43752.723611111112</v>
      </c>
      <c r="C134">
        <v>8700000</v>
      </c>
    </row>
    <row r="135" spans="1:3" ht="15" customHeight="1" x14ac:dyDescent="0.3">
      <c r="A135" t="s">
        <v>3850</v>
      </c>
      <c r="B135" s="7">
        <v>43753.373611111114</v>
      </c>
      <c r="C135">
        <v>7200000</v>
      </c>
    </row>
    <row r="136" spans="1:3" ht="15" customHeight="1" x14ac:dyDescent="0.3">
      <c r="A136" t="s">
        <v>2544</v>
      </c>
      <c r="B136" s="7">
        <v>43753.463194444441</v>
      </c>
      <c r="C136">
        <v>7800000</v>
      </c>
    </row>
    <row r="137" spans="1:3" ht="15" customHeight="1" x14ac:dyDescent="0.3">
      <c r="A137" t="s">
        <v>3849</v>
      </c>
      <c r="B137" s="7">
        <v>43753.697222222225</v>
      </c>
      <c r="C137">
        <v>6400000</v>
      </c>
    </row>
    <row r="138" spans="1:3" ht="15" customHeight="1" x14ac:dyDescent="0.3">
      <c r="A138" t="s">
        <v>2681</v>
      </c>
      <c r="B138" s="7">
        <v>43755.633333333331</v>
      </c>
      <c r="C138">
        <v>9500000</v>
      </c>
    </row>
    <row r="139" spans="1:3" ht="15" customHeight="1" x14ac:dyDescent="0.3">
      <c r="A139" t="s">
        <v>3848</v>
      </c>
      <c r="B139" s="7">
        <v>43756.540277777778</v>
      </c>
      <c r="C139">
        <v>2700000</v>
      </c>
    </row>
    <row r="140" spans="1:3" ht="15" customHeight="1" x14ac:dyDescent="0.3">
      <c r="A140" t="s">
        <v>3847</v>
      </c>
      <c r="B140" s="7">
        <v>43756.556250000001</v>
      </c>
      <c r="C140">
        <v>5000000</v>
      </c>
    </row>
    <row r="141" spans="1:3" ht="15" customHeight="1" x14ac:dyDescent="0.3">
      <c r="A141" t="s">
        <v>3846</v>
      </c>
      <c r="B141" s="7">
        <v>43756.752083333333</v>
      </c>
      <c r="C141">
        <v>11000000</v>
      </c>
    </row>
    <row r="142" spans="1:3" ht="15" customHeight="1" x14ac:dyDescent="0.3">
      <c r="A142" t="s">
        <v>3845</v>
      </c>
      <c r="B142" s="7">
        <v>43757.482638888891</v>
      </c>
      <c r="C142">
        <v>14500000</v>
      </c>
    </row>
    <row r="143" spans="1:3" ht="15" customHeight="1" x14ac:dyDescent="0.3">
      <c r="A143" t="s">
        <v>3844</v>
      </c>
      <c r="B143" s="7">
        <v>43759.419444444444</v>
      </c>
      <c r="C143">
        <v>4200000</v>
      </c>
    </row>
    <row r="144" spans="1:3" ht="15" customHeight="1" x14ac:dyDescent="0.3">
      <c r="A144" t="s">
        <v>3843</v>
      </c>
      <c r="B144" s="7">
        <v>43759.448611111111</v>
      </c>
      <c r="C144">
        <v>5000000</v>
      </c>
    </row>
    <row r="145" spans="1:3" ht="15" customHeight="1" x14ac:dyDescent="0.3">
      <c r="A145" t="s">
        <v>3841</v>
      </c>
      <c r="B145" s="7">
        <v>43759.449305555558</v>
      </c>
      <c r="C145">
        <v>9200000</v>
      </c>
    </row>
    <row r="146" spans="1:3" ht="15" customHeight="1" x14ac:dyDescent="0.3">
      <c r="A146" t="s">
        <v>3842</v>
      </c>
      <c r="B146" s="7">
        <v>43759.449305555558</v>
      </c>
      <c r="C146">
        <v>9000000</v>
      </c>
    </row>
    <row r="147" spans="1:3" ht="15" customHeight="1" x14ac:dyDescent="0.3">
      <c r="A147" t="s">
        <v>3477</v>
      </c>
      <c r="B147" s="7">
        <v>43760.468055555553</v>
      </c>
      <c r="C147">
        <v>9000000</v>
      </c>
    </row>
    <row r="148" spans="1:3" ht="15" customHeight="1" x14ac:dyDescent="0.3">
      <c r="A148" t="s">
        <v>3840</v>
      </c>
      <c r="B148" s="7">
        <v>43760.46875</v>
      </c>
      <c r="C148">
        <v>4800000</v>
      </c>
    </row>
    <row r="149" spans="1:3" ht="15" customHeight="1" x14ac:dyDescent="0.3">
      <c r="A149" t="s">
        <v>3839</v>
      </c>
      <c r="B149" s="7">
        <v>43761.489583333336</v>
      </c>
      <c r="C149">
        <v>6700000</v>
      </c>
    </row>
    <row r="150" spans="1:3" ht="15" customHeight="1" x14ac:dyDescent="0.3">
      <c r="A150" t="s">
        <v>3838</v>
      </c>
      <c r="B150" s="7">
        <v>43762.381944444445</v>
      </c>
      <c r="C150">
        <v>7000000</v>
      </c>
    </row>
    <row r="151" spans="1:3" ht="15" customHeight="1" x14ac:dyDescent="0.3">
      <c r="A151" t="s">
        <v>2212</v>
      </c>
      <c r="B151" s="7">
        <v>43763.506249999999</v>
      </c>
      <c r="C151">
        <v>3600000</v>
      </c>
    </row>
    <row r="152" spans="1:3" ht="15" customHeight="1" x14ac:dyDescent="0.3">
      <c r="A152" t="s">
        <v>3836</v>
      </c>
      <c r="B152" s="7">
        <v>43764.511805555558</v>
      </c>
      <c r="C152">
        <v>5300000</v>
      </c>
    </row>
    <row r="153" spans="1:3" ht="15" customHeight="1" x14ac:dyDescent="0.3">
      <c r="A153" t="s">
        <v>3837</v>
      </c>
      <c r="B153" s="7">
        <v>43764.511805555558</v>
      </c>
      <c r="C153">
        <v>8000000</v>
      </c>
    </row>
    <row r="154" spans="1:3" ht="15" customHeight="1" x14ac:dyDescent="0.3">
      <c r="A154" t="s">
        <v>3835</v>
      </c>
      <c r="B154" s="7">
        <v>43766.463194444441</v>
      </c>
      <c r="C154">
        <v>8000000</v>
      </c>
    </row>
    <row r="155" spans="1:3" ht="15" customHeight="1" x14ac:dyDescent="0.3">
      <c r="A155" t="s">
        <v>3834</v>
      </c>
      <c r="B155" s="7">
        <v>43766.731944444444</v>
      </c>
      <c r="C155">
        <v>3700000</v>
      </c>
    </row>
    <row r="156" spans="1:3" ht="15" customHeight="1" x14ac:dyDescent="0.3">
      <c r="A156" t="s">
        <v>3833</v>
      </c>
      <c r="B156" s="7">
        <v>43767.370833333334</v>
      </c>
      <c r="C156">
        <v>7800000</v>
      </c>
    </row>
    <row r="157" spans="1:3" ht="15" customHeight="1" x14ac:dyDescent="0.3">
      <c r="A157" t="s">
        <v>3831</v>
      </c>
      <c r="B157" s="7">
        <v>43767.456944444442</v>
      </c>
      <c r="C157">
        <v>8700000</v>
      </c>
    </row>
    <row r="158" spans="1:3" ht="15" customHeight="1" x14ac:dyDescent="0.3">
      <c r="A158" t="s">
        <v>3832</v>
      </c>
      <c r="B158" s="7">
        <v>43767.456944444442</v>
      </c>
      <c r="C158">
        <v>12700000</v>
      </c>
    </row>
    <row r="159" spans="1:3" ht="15" customHeight="1" x14ac:dyDescent="0.3">
      <c r="A159" t="s">
        <v>3830</v>
      </c>
      <c r="B159" s="7">
        <v>43767.502083333333</v>
      </c>
      <c r="C159">
        <v>15000000</v>
      </c>
    </row>
    <row r="160" spans="1:3" ht="15" customHeight="1" x14ac:dyDescent="0.3">
      <c r="A160" t="s">
        <v>3829</v>
      </c>
      <c r="B160" s="7">
        <v>43768.394444444442</v>
      </c>
      <c r="C160">
        <v>9000000</v>
      </c>
    </row>
    <row r="161" spans="1:3" ht="15" customHeight="1" x14ac:dyDescent="0.3">
      <c r="A161" t="s">
        <v>3828</v>
      </c>
      <c r="B161" s="7">
        <v>43768.465277777781</v>
      </c>
      <c r="C161">
        <v>5900000</v>
      </c>
    </row>
    <row r="162" spans="1:3" ht="15" customHeight="1" x14ac:dyDescent="0.3">
      <c r="A162" t="s">
        <v>3827</v>
      </c>
      <c r="B162" s="7">
        <v>43768.652777777781</v>
      </c>
      <c r="C162">
        <v>4100000</v>
      </c>
    </row>
    <row r="163" spans="1:3" ht="15" customHeight="1" x14ac:dyDescent="0.3">
      <c r="A163" t="s">
        <v>3826</v>
      </c>
      <c r="B163" s="7">
        <v>43768.73541666667</v>
      </c>
      <c r="C163">
        <v>5000000</v>
      </c>
    </row>
    <row r="164" spans="1:3" ht="15" customHeight="1" x14ac:dyDescent="0.3">
      <c r="A164" t="s">
        <v>3825</v>
      </c>
      <c r="B164" s="7">
        <v>43768.760416666664</v>
      </c>
      <c r="C164">
        <v>8100000</v>
      </c>
    </row>
    <row r="165" spans="1:3" ht="15" customHeight="1" x14ac:dyDescent="0.3">
      <c r="A165" t="s">
        <v>3824</v>
      </c>
      <c r="B165" s="7">
        <v>43773.686111111114</v>
      </c>
      <c r="C165">
        <v>24000000</v>
      </c>
    </row>
    <row r="166" spans="1:3" ht="15" customHeight="1" x14ac:dyDescent="0.3">
      <c r="A166" t="s">
        <v>3823</v>
      </c>
      <c r="B166" s="7">
        <v>43774.76666666667</v>
      </c>
      <c r="C166">
        <v>9500000</v>
      </c>
    </row>
    <row r="167" spans="1:3" ht="15" customHeight="1" x14ac:dyDescent="0.3">
      <c r="A167" t="s">
        <v>3822</v>
      </c>
      <c r="B167" s="7">
        <v>43775.53125</v>
      </c>
      <c r="C167">
        <v>5500000</v>
      </c>
    </row>
    <row r="168" spans="1:3" ht="15" customHeight="1" x14ac:dyDescent="0.3">
      <c r="A168" t="s">
        <v>3821</v>
      </c>
      <c r="B168" s="7">
        <v>43776.478472222225</v>
      </c>
      <c r="C168">
        <v>17000000</v>
      </c>
    </row>
    <row r="169" spans="1:3" ht="15" customHeight="1" x14ac:dyDescent="0.3">
      <c r="A169" t="s">
        <v>3820</v>
      </c>
      <c r="B169" s="7">
        <v>43777.50277777778</v>
      </c>
      <c r="C169">
        <v>6400000</v>
      </c>
    </row>
    <row r="170" spans="1:3" ht="15" customHeight="1" x14ac:dyDescent="0.3">
      <c r="A170" t="s">
        <v>3819</v>
      </c>
      <c r="B170" s="7">
        <v>43778.429166666669</v>
      </c>
      <c r="C170">
        <v>9000000</v>
      </c>
    </row>
    <row r="171" spans="1:3" ht="15" customHeight="1" x14ac:dyDescent="0.3">
      <c r="A171" t="s">
        <v>3818</v>
      </c>
      <c r="B171" s="7">
        <v>43778.518750000003</v>
      </c>
      <c r="C171">
        <v>9000000</v>
      </c>
    </row>
    <row r="172" spans="1:3" ht="15" customHeight="1" x14ac:dyDescent="0.3">
      <c r="A172" t="s">
        <v>3430</v>
      </c>
      <c r="B172" s="7">
        <v>43780.398611111108</v>
      </c>
      <c r="C172">
        <v>9000000</v>
      </c>
    </row>
    <row r="173" spans="1:3" ht="15" customHeight="1" x14ac:dyDescent="0.3">
      <c r="A173" t="s">
        <v>3817</v>
      </c>
      <c r="B173" s="7">
        <v>43782.668055555558</v>
      </c>
      <c r="C173">
        <v>3000000</v>
      </c>
    </row>
    <row r="174" spans="1:3" ht="15" customHeight="1" x14ac:dyDescent="0.3">
      <c r="A174" t="s">
        <v>3816</v>
      </c>
      <c r="B174" s="7">
        <v>43783.464583333334</v>
      </c>
      <c r="C174">
        <v>12600000</v>
      </c>
    </row>
    <row r="175" spans="1:3" ht="15" customHeight="1" x14ac:dyDescent="0.3">
      <c r="A175" t="s">
        <v>3815</v>
      </c>
      <c r="B175" s="7">
        <v>43784.546527777777</v>
      </c>
      <c r="C175">
        <v>3900000</v>
      </c>
    </row>
    <row r="176" spans="1:3" ht="15" customHeight="1" x14ac:dyDescent="0.3">
      <c r="A176" t="s">
        <v>3814</v>
      </c>
      <c r="B176" s="7">
        <v>43785.493055555555</v>
      </c>
      <c r="C176">
        <v>7700000</v>
      </c>
    </row>
    <row r="177" spans="1:3" ht="15" customHeight="1" x14ac:dyDescent="0.3">
      <c r="A177" t="s">
        <v>3813</v>
      </c>
      <c r="B177" s="7">
        <v>43785.505555555559</v>
      </c>
      <c r="C177">
        <v>7100000</v>
      </c>
    </row>
    <row r="178" spans="1:3" ht="15" customHeight="1" x14ac:dyDescent="0.3">
      <c r="A178" t="s">
        <v>3812</v>
      </c>
      <c r="B178" s="7">
        <v>43785.531944444447</v>
      </c>
      <c r="C178">
        <v>5200000</v>
      </c>
    </row>
    <row r="179" spans="1:3" ht="15" customHeight="1" x14ac:dyDescent="0.3">
      <c r="A179" t="s">
        <v>3811</v>
      </c>
      <c r="B179" s="7">
        <v>43787.413888888892</v>
      </c>
      <c r="C179">
        <v>10000000</v>
      </c>
    </row>
    <row r="180" spans="1:3" ht="15" customHeight="1" x14ac:dyDescent="0.3">
      <c r="A180" t="s">
        <v>3810</v>
      </c>
      <c r="B180" s="7">
        <v>43787.787499999999</v>
      </c>
      <c r="C180">
        <v>6200000</v>
      </c>
    </row>
    <row r="181" spans="1:3" ht="15" customHeight="1" x14ac:dyDescent="0.3">
      <c r="A181" t="s">
        <v>3809</v>
      </c>
      <c r="B181" s="7">
        <v>43788.464583333334</v>
      </c>
      <c r="C181">
        <v>3000000</v>
      </c>
    </row>
    <row r="182" spans="1:3" ht="15" customHeight="1" x14ac:dyDescent="0.3">
      <c r="A182" t="s">
        <v>3808</v>
      </c>
      <c r="B182" s="7">
        <v>43789.466666666667</v>
      </c>
      <c r="C182">
        <v>7300000</v>
      </c>
    </row>
    <row r="183" spans="1:3" ht="15" customHeight="1" x14ac:dyDescent="0.3">
      <c r="A183" t="s">
        <v>3807</v>
      </c>
      <c r="B183" s="7">
        <v>43789.493750000001</v>
      </c>
      <c r="C183">
        <v>6200000</v>
      </c>
    </row>
    <row r="184" spans="1:3" ht="15" customHeight="1" x14ac:dyDescent="0.3">
      <c r="A184" t="s">
        <v>3806</v>
      </c>
      <c r="B184" s="7">
        <v>43790.476388888892</v>
      </c>
      <c r="C184">
        <v>12000000</v>
      </c>
    </row>
    <row r="185" spans="1:3" ht="15" customHeight="1" x14ac:dyDescent="0.3">
      <c r="A185" t="s">
        <v>3805</v>
      </c>
      <c r="B185" s="7">
        <v>43790.512499999997</v>
      </c>
      <c r="C185">
        <v>7100000</v>
      </c>
    </row>
    <row r="186" spans="1:3" ht="15" customHeight="1" x14ac:dyDescent="0.3">
      <c r="A186" t="s">
        <v>3804</v>
      </c>
      <c r="B186" s="7">
        <v>43790.52847222222</v>
      </c>
      <c r="C186">
        <v>3500000</v>
      </c>
    </row>
    <row r="187" spans="1:3" ht="15" customHeight="1" x14ac:dyDescent="0.3">
      <c r="A187" t="s">
        <v>3803</v>
      </c>
      <c r="B187" s="7">
        <v>43791.646527777775</v>
      </c>
      <c r="C187">
        <v>15500000</v>
      </c>
    </row>
    <row r="188" spans="1:3" ht="15" customHeight="1" x14ac:dyDescent="0.3">
      <c r="A188" t="s">
        <v>3802</v>
      </c>
      <c r="B188" s="7">
        <v>43791.684027777781</v>
      </c>
      <c r="C188">
        <v>8000000</v>
      </c>
    </row>
    <row r="189" spans="1:3" ht="15" customHeight="1" x14ac:dyDescent="0.3">
      <c r="A189" t="s">
        <v>3801</v>
      </c>
      <c r="B189" s="7">
        <v>43791.769444444442</v>
      </c>
      <c r="C189">
        <v>7000000</v>
      </c>
    </row>
    <row r="190" spans="1:3" ht="15" customHeight="1" x14ac:dyDescent="0.3">
      <c r="A190" t="s">
        <v>3800</v>
      </c>
      <c r="B190" s="7">
        <v>43792.502083333333</v>
      </c>
      <c r="C190">
        <v>11400000</v>
      </c>
    </row>
    <row r="191" spans="1:3" ht="15" customHeight="1" x14ac:dyDescent="0.3">
      <c r="A191" t="s">
        <v>3799</v>
      </c>
      <c r="B191" s="7">
        <v>43792.556250000001</v>
      </c>
      <c r="C191">
        <v>7000000</v>
      </c>
    </row>
    <row r="192" spans="1:3" ht="15" customHeight="1" x14ac:dyDescent="0.3">
      <c r="A192" t="s">
        <v>3798</v>
      </c>
      <c r="B192" s="7">
        <v>43794.450694444444</v>
      </c>
      <c r="C192">
        <v>9500000</v>
      </c>
    </row>
    <row r="193" spans="1:3" ht="15" customHeight="1" x14ac:dyDescent="0.3">
      <c r="A193" t="s">
        <v>3797</v>
      </c>
      <c r="B193" s="7">
        <v>43794.470138888886</v>
      </c>
      <c r="C193">
        <v>6800000</v>
      </c>
    </row>
    <row r="194" spans="1:3" ht="15" customHeight="1" x14ac:dyDescent="0.3">
      <c r="A194" t="s">
        <v>1796</v>
      </c>
      <c r="B194" s="7">
        <v>43794.693749999999</v>
      </c>
      <c r="C194">
        <v>15400000</v>
      </c>
    </row>
    <row r="195" spans="1:3" ht="15" customHeight="1" x14ac:dyDescent="0.3">
      <c r="A195" t="s">
        <v>3796</v>
      </c>
      <c r="B195" s="7">
        <v>43794.693749999999</v>
      </c>
      <c r="C195">
        <v>4310000</v>
      </c>
    </row>
    <row r="196" spans="1:3" ht="15" customHeight="1" x14ac:dyDescent="0.3">
      <c r="A196" t="s">
        <v>3795</v>
      </c>
      <c r="B196" s="7">
        <v>43794.744444444441</v>
      </c>
      <c r="C196">
        <v>11500000</v>
      </c>
    </row>
    <row r="197" spans="1:3" ht="15" customHeight="1" x14ac:dyDescent="0.3">
      <c r="A197" t="s">
        <v>3792</v>
      </c>
      <c r="B197" s="7">
        <v>43794.756249999999</v>
      </c>
      <c r="C197">
        <v>4000000</v>
      </c>
    </row>
    <row r="198" spans="1:3" ht="15" customHeight="1" x14ac:dyDescent="0.3">
      <c r="A198" t="s">
        <v>3793</v>
      </c>
      <c r="B198" s="7">
        <v>43794.756249999999</v>
      </c>
      <c r="C198">
        <v>10500000</v>
      </c>
    </row>
    <row r="199" spans="1:3" ht="15" customHeight="1" x14ac:dyDescent="0.3">
      <c r="A199" t="s">
        <v>3794</v>
      </c>
      <c r="B199" s="7">
        <v>43794.756249999999</v>
      </c>
      <c r="C199">
        <v>11500000</v>
      </c>
    </row>
    <row r="200" spans="1:3" ht="15" customHeight="1" x14ac:dyDescent="0.3">
      <c r="A200" t="s">
        <v>3789</v>
      </c>
      <c r="B200" s="7">
        <v>43794.756944444445</v>
      </c>
      <c r="C200">
        <v>6600000</v>
      </c>
    </row>
    <row r="201" spans="1:3" ht="15" customHeight="1" x14ac:dyDescent="0.3">
      <c r="A201" t="s">
        <v>3790</v>
      </c>
      <c r="B201" s="7">
        <v>43794.756944444445</v>
      </c>
      <c r="C201">
        <v>7800000</v>
      </c>
    </row>
    <row r="202" spans="1:3" ht="15" customHeight="1" x14ac:dyDescent="0.3">
      <c r="A202" t="s">
        <v>3791</v>
      </c>
      <c r="B202" s="7">
        <v>43794.756944444445</v>
      </c>
      <c r="C202">
        <v>4000000</v>
      </c>
    </row>
    <row r="203" spans="1:3" ht="15" customHeight="1" x14ac:dyDescent="0.3">
      <c r="A203" t="s">
        <v>3788</v>
      </c>
      <c r="B203" s="7">
        <v>43794.757638888892</v>
      </c>
      <c r="C203">
        <v>2200000</v>
      </c>
    </row>
    <row r="204" spans="1:3" ht="15" customHeight="1" x14ac:dyDescent="0.3">
      <c r="A204" t="s">
        <v>3787</v>
      </c>
      <c r="B204" s="7">
        <v>43794.758333333331</v>
      </c>
      <c r="C204">
        <v>7000000</v>
      </c>
    </row>
    <row r="205" spans="1:3" ht="15" customHeight="1" x14ac:dyDescent="0.3">
      <c r="A205" t="s">
        <v>3786</v>
      </c>
      <c r="B205" s="7">
        <v>43794.759027777778</v>
      </c>
      <c r="C205">
        <v>5700000</v>
      </c>
    </row>
    <row r="206" spans="1:3" ht="15" customHeight="1" x14ac:dyDescent="0.3">
      <c r="A206" t="s">
        <v>3784</v>
      </c>
      <c r="B206" s="7">
        <v>43795.461111111108</v>
      </c>
      <c r="C206">
        <v>3400000</v>
      </c>
    </row>
    <row r="207" spans="1:3" ht="15" customHeight="1" x14ac:dyDescent="0.3">
      <c r="A207" t="s">
        <v>3785</v>
      </c>
      <c r="B207" s="7">
        <v>43795.461111111108</v>
      </c>
      <c r="C207">
        <v>4200000</v>
      </c>
    </row>
    <row r="208" spans="1:3" ht="15" customHeight="1" x14ac:dyDescent="0.3">
      <c r="A208" t="s">
        <v>3783</v>
      </c>
      <c r="B208" s="7">
        <v>43795.662499999999</v>
      </c>
      <c r="C208">
        <v>8000000</v>
      </c>
    </row>
    <row r="209" spans="1:3" ht="15" customHeight="1" x14ac:dyDescent="0.3">
      <c r="A209" t="s">
        <v>3782</v>
      </c>
      <c r="B209" s="7">
        <v>43795.665972222225</v>
      </c>
      <c r="C209">
        <v>8500000</v>
      </c>
    </row>
    <row r="210" spans="1:3" ht="15" customHeight="1" x14ac:dyDescent="0.3">
      <c r="A210" t="s">
        <v>3781</v>
      </c>
      <c r="B210" s="7">
        <v>43795.746527777781</v>
      </c>
      <c r="C210">
        <v>3900000</v>
      </c>
    </row>
    <row r="211" spans="1:3" ht="15" customHeight="1" x14ac:dyDescent="0.3">
      <c r="A211" t="s">
        <v>3780</v>
      </c>
      <c r="B211" s="7">
        <v>43795.786111111112</v>
      </c>
      <c r="C211">
        <v>7000000</v>
      </c>
    </row>
    <row r="212" spans="1:3" ht="15" customHeight="1" x14ac:dyDescent="0.3">
      <c r="A212" t="s">
        <v>3779</v>
      </c>
      <c r="B212" s="7">
        <v>43796.539583333331</v>
      </c>
      <c r="C212">
        <v>8000000</v>
      </c>
    </row>
    <row r="213" spans="1:3" ht="15" customHeight="1" x14ac:dyDescent="0.3">
      <c r="A213" t="s">
        <v>3778</v>
      </c>
      <c r="B213" s="7">
        <v>43796.670138888891</v>
      </c>
      <c r="C213">
        <v>7700000</v>
      </c>
    </row>
    <row r="214" spans="1:3" ht="15" customHeight="1" x14ac:dyDescent="0.3">
      <c r="A214" t="s">
        <v>3777</v>
      </c>
      <c r="B214" s="7">
        <v>43797.37777777778</v>
      </c>
      <c r="C214">
        <v>8000000</v>
      </c>
    </row>
    <row r="215" spans="1:3" ht="15" customHeight="1" x14ac:dyDescent="0.3">
      <c r="A215" t="s">
        <v>3776</v>
      </c>
      <c r="B215" s="7">
        <v>43797.652083333334</v>
      </c>
      <c r="C215">
        <v>8000000</v>
      </c>
    </row>
    <row r="216" spans="1:3" ht="15" customHeight="1" x14ac:dyDescent="0.3">
      <c r="A216" t="s">
        <v>3775</v>
      </c>
      <c r="B216" s="7">
        <v>43798.40625</v>
      </c>
      <c r="C216">
        <v>5000000</v>
      </c>
    </row>
    <row r="217" spans="1:3" ht="15" customHeight="1" x14ac:dyDescent="0.3">
      <c r="A217" t="s">
        <v>3774</v>
      </c>
      <c r="B217" s="7">
        <v>43798.46597222222</v>
      </c>
      <c r="C217">
        <v>5300000</v>
      </c>
    </row>
    <row r="218" spans="1:3" ht="15" customHeight="1" x14ac:dyDescent="0.3">
      <c r="A218" t="s">
        <v>3773</v>
      </c>
      <c r="B218" s="7">
        <v>43798.466666666667</v>
      </c>
      <c r="C218">
        <v>11500000</v>
      </c>
    </row>
    <row r="219" spans="1:3" ht="15" customHeight="1" x14ac:dyDescent="0.3">
      <c r="A219" t="s">
        <v>3772</v>
      </c>
      <c r="B219" s="7">
        <v>43798.495138888888</v>
      </c>
      <c r="C219">
        <v>6900000</v>
      </c>
    </row>
    <row r="220" spans="1:3" ht="15" customHeight="1" x14ac:dyDescent="0.3">
      <c r="A220" t="s">
        <v>3770</v>
      </c>
      <c r="B220" s="7">
        <v>43798.513194444444</v>
      </c>
      <c r="C220">
        <v>8100000</v>
      </c>
    </row>
    <row r="221" spans="1:3" ht="15" customHeight="1" x14ac:dyDescent="0.3">
      <c r="A221" t="s">
        <v>3771</v>
      </c>
      <c r="B221" s="7">
        <v>43798.513194444444</v>
      </c>
      <c r="C221">
        <v>5000000</v>
      </c>
    </row>
    <row r="222" spans="1:3" ht="15" customHeight="1" x14ac:dyDescent="0.3">
      <c r="A222" t="s">
        <v>3768</v>
      </c>
      <c r="B222" s="7">
        <v>43798.731944444444</v>
      </c>
      <c r="C222">
        <v>12700000</v>
      </c>
    </row>
    <row r="223" spans="1:3" ht="15" customHeight="1" x14ac:dyDescent="0.3">
      <c r="A223" t="s">
        <v>3769</v>
      </c>
      <c r="B223" s="7">
        <v>43798.731944444444</v>
      </c>
      <c r="C223">
        <v>3750000</v>
      </c>
    </row>
    <row r="224" spans="1:3" ht="15" customHeight="1" x14ac:dyDescent="0.3">
      <c r="A224" t="s">
        <v>3767</v>
      </c>
      <c r="B224" s="7">
        <v>43798.772222222222</v>
      </c>
      <c r="C224">
        <v>3200000</v>
      </c>
    </row>
    <row r="225" spans="1:3" ht="15" customHeight="1" x14ac:dyDescent="0.3">
      <c r="A225" t="s">
        <v>3766</v>
      </c>
      <c r="B225" s="7">
        <v>43798.773611111108</v>
      </c>
      <c r="C225">
        <v>6000000</v>
      </c>
    </row>
    <row r="226" spans="1:3" ht="15" customHeight="1" x14ac:dyDescent="0.3">
      <c r="A226" t="s">
        <v>3765</v>
      </c>
      <c r="B226" s="7">
        <v>43799.591666666667</v>
      </c>
      <c r="C226">
        <v>4900000</v>
      </c>
    </row>
    <row r="227" spans="1:3" ht="15" customHeight="1" x14ac:dyDescent="0.3">
      <c r="A227" t="s">
        <v>3764</v>
      </c>
      <c r="B227" s="7">
        <v>43802.675694444442</v>
      </c>
      <c r="C227">
        <v>6700000</v>
      </c>
    </row>
    <row r="228" spans="1:3" ht="15" customHeight="1" x14ac:dyDescent="0.3">
      <c r="A228" t="s">
        <v>3763</v>
      </c>
      <c r="B228" s="7">
        <v>43802.718055555553</v>
      </c>
      <c r="C228">
        <v>12800000</v>
      </c>
    </row>
    <row r="229" spans="1:3" ht="15" customHeight="1" x14ac:dyDescent="0.3">
      <c r="A229" t="s">
        <v>3762</v>
      </c>
      <c r="B229" s="7">
        <v>43802.730555555558</v>
      </c>
      <c r="C229">
        <v>11700000</v>
      </c>
    </row>
    <row r="230" spans="1:3" ht="15" customHeight="1" x14ac:dyDescent="0.3">
      <c r="A230" t="s">
        <v>3761</v>
      </c>
      <c r="B230" s="7">
        <v>43802.770138888889</v>
      </c>
      <c r="C230">
        <v>14700000</v>
      </c>
    </row>
    <row r="231" spans="1:3" ht="15" customHeight="1" x14ac:dyDescent="0.3">
      <c r="A231" t="s">
        <v>3760</v>
      </c>
      <c r="B231" s="7">
        <v>43803.441666666666</v>
      </c>
      <c r="C231">
        <v>6000000</v>
      </c>
    </row>
    <row r="232" spans="1:3" ht="15" customHeight="1" x14ac:dyDescent="0.3">
      <c r="A232" t="s">
        <v>3759</v>
      </c>
      <c r="B232" s="7">
        <v>43804.54791666667</v>
      </c>
      <c r="C232">
        <v>12400000</v>
      </c>
    </row>
    <row r="233" spans="1:3" ht="15" customHeight="1" x14ac:dyDescent="0.3">
      <c r="A233" t="s">
        <v>3758</v>
      </c>
      <c r="B233" s="7">
        <v>43804.713888888888</v>
      </c>
      <c r="C233">
        <v>14000000</v>
      </c>
    </row>
    <row r="234" spans="1:3" ht="15" customHeight="1" x14ac:dyDescent="0.3">
      <c r="A234" t="s">
        <v>3757</v>
      </c>
      <c r="B234" s="7">
        <v>43805.410416666666</v>
      </c>
      <c r="C234">
        <v>7000000</v>
      </c>
    </row>
    <row r="235" spans="1:3" ht="15" customHeight="1" x14ac:dyDescent="0.3">
      <c r="A235" t="s">
        <v>1438</v>
      </c>
      <c r="B235" s="7">
        <v>43805.430555555555</v>
      </c>
      <c r="C235">
        <v>7500000</v>
      </c>
    </row>
    <row r="236" spans="1:3" ht="15" customHeight="1" x14ac:dyDescent="0.3">
      <c r="A236" t="s">
        <v>3756</v>
      </c>
      <c r="B236" s="7">
        <v>43805.431250000001</v>
      </c>
      <c r="C236">
        <v>6000000</v>
      </c>
    </row>
    <row r="237" spans="1:3" ht="15" customHeight="1" x14ac:dyDescent="0.3">
      <c r="A237" t="s">
        <v>3755</v>
      </c>
      <c r="B237" s="7">
        <v>43805.540277777778</v>
      </c>
      <c r="C237">
        <v>6300000</v>
      </c>
    </row>
    <row r="238" spans="1:3" ht="15" customHeight="1" x14ac:dyDescent="0.3">
      <c r="A238" t="s">
        <v>3754</v>
      </c>
      <c r="B238" s="7">
        <v>43805.712500000001</v>
      </c>
      <c r="C238">
        <v>6750000</v>
      </c>
    </row>
    <row r="239" spans="1:3" ht="15" customHeight="1" x14ac:dyDescent="0.3">
      <c r="A239" t="s">
        <v>3753</v>
      </c>
      <c r="B239" s="7">
        <v>43806.503472222219</v>
      </c>
      <c r="C239">
        <v>6400000</v>
      </c>
    </row>
    <row r="240" spans="1:3" ht="15" customHeight="1" x14ac:dyDescent="0.3">
      <c r="A240" t="s">
        <v>3752</v>
      </c>
      <c r="B240" s="7">
        <v>43808.69027777778</v>
      </c>
      <c r="C240">
        <v>4600000</v>
      </c>
    </row>
    <row r="241" spans="1:3" ht="15" customHeight="1" x14ac:dyDescent="0.3">
      <c r="A241" t="s">
        <v>3751</v>
      </c>
      <c r="B241" s="7">
        <v>43808.690972222219</v>
      </c>
      <c r="C241">
        <v>8000000</v>
      </c>
    </row>
    <row r="242" spans="1:3" ht="15" customHeight="1" x14ac:dyDescent="0.3">
      <c r="A242" t="s">
        <v>3750</v>
      </c>
      <c r="B242" s="7">
        <v>43809.685416666667</v>
      </c>
      <c r="C242">
        <v>18000000</v>
      </c>
    </row>
    <row r="243" spans="1:3" ht="15" customHeight="1" x14ac:dyDescent="0.3">
      <c r="A243" t="s">
        <v>3749</v>
      </c>
      <c r="B243" s="7">
        <v>43810.401388888888</v>
      </c>
      <c r="C243">
        <v>6000000</v>
      </c>
    </row>
    <row r="244" spans="1:3" ht="15" customHeight="1" x14ac:dyDescent="0.3">
      <c r="A244" t="s">
        <v>3748</v>
      </c>
      <c r="B244" s="7">
        <v>43812.386111111111</v>
      </c>
      <c r="C244">
        <v>12900000</v>
      </c>
    </row>
    <row r="245" spans="1:3" ht="15" customHeight="1" x14ac:dyDescent="0.3">
      <c r="A245" t="s">
        <v>3747</v>
      </c>
      <c r="B245" s="7">
        <v>43812.395833333336</v>
      </c>
      <c r="C245">
        <v>10300000</v>
      </c>
    </row>
    <row r="246" spans="1:3" ht="15" customHeight="1" x14ac:dyDescent="0.3">
      <c r="A246" t="s">
        <v>3746</v>
      </c>
      <c r="B246" s="7">
        <v>43812.436111111114</v>
      </c>
      <c r="C246">
        <v>9000000</v>
      </c>
    </row>
    <row r="247" spans="1:3" ht="15" customHeight="1" x14ac:dyDescent="0.3">
      <c r="A247" t="s">
        <v>3745</v>
      </c>
      <c r="B247" s="7">
        <v>43812.468055555553</v>
      </c>
      <c r="C247">
        <v>9000000</v>
      </c>
    </row>
    <row r="248" spans="1:3" ht="15" customHeight="1" x14ac:dyDescent="0.3">
      <c r="A248" t="s">
        <v>3744</v>
      </c>
      <c r="B248" s="7">
        <v>43812.506249999999</v>
      </c>
      <c r="C248">
        <v>6000000</v>
      </c>
    </row>
    <row r="249" spans="1:3" ht="15" customHeight="1" x14ac:dyDescent="0.3">
      <c r="A249" t="s">
        <v>3743</v>
      </c>
      <c r="B249" s="7">
        <v>43812.559027777781</v>
      </c>
      <c r="C249">
        <v>8600000</v>
      </c>
    </row>
    <row r="250" spans="1:3" ht="15" customHeight="1" x14ac:dyDescent="0.3">
      <c r="A250" t="s">
        <v>3742</v>
      </c>
      <c r="B250" s="7">
        <v>43812.724999999999</v>
      </c>
      <c r="C250">
        <v>3500000</v>
      </c>
    </row>
    <row r="251" spans="1:3" ht="15" customHeight="1" x14ac:dyDescent="0.3">
      <c r="A251" t="s">
        <v>3741</v>
      </c>
      <c r="B251" s="7">
        <v>43812.742361111108</v>
      </c>
      <c r="C251">
        <v>3350000</v>
      </c>
    </row>
    <row r="252" spans="1:3" ht="15" customHeight="1" x14ac:dyDescent="0.3">
      <c r="A252" t="s">
        <v>3740</v>
      </c>
      <c r="B252" s="7">
        <v>43813.425694444442</v>
      </c>
      <c r="C252">
        <v>8000000</v>
      </c>
    </row>
    <row r="253" spans="1:3" ht="15" customHeight="1" x14ac:dyDescent="0.3">
      <c r="A253" t="s">
        <v>3739</v>
      </c>
      <c r="B253" s="7">
        <v>43813.447916666664</v>
      </c>
      <c r="C253">
        <v>4600000</v>
      </c>
    </row>
    <row r="254" spans="1:3" ht="15" customHeight="1" x14ac:dyDescent="0.3">
      <c r="A254" t="s">
        <v>3738</v>
      </c>
      <c r="B254" s="7">
        <v>43813.565972222219</v>
      </c>
      <c r="C254">
        <v>9500000</v>
      </c>
    </row>
    <row r="255" spans="1:3" ht="15" customHeight="1" x14ac:dyDescent="0.3">
      <c r="A255" t="s">
        <v>3737</v>
      </c>
      <c r="B255" s="7">
        <v>43815.439583333333</v>
      </c>
      <c r="C255">
        <v>6300000</v>
      </c>
    </row>
    <row r="256" spans="1:3" ht="15" customHeight="1" x14ac:dyDescent="0.3">
      <c r="A256" t="s">
        <v>3736</v>
      </c>
      <c r="B256" s="7">
        <v>43816.408333333333</v>
      </c>
      <c r="C256">
        <v>3350000</v>
      </c>
    </row>
    <row r="257" spans="1:3" ht="15" customHeight="1" x14ac:dyDescent="0.3">
      <c r="A257" t="s">
        <v>3735</v>
      </c>
      <c r="B257" s="7">
        <v>43816.447916666664</v>
      </c>
      <c r="C257">
        <v>6200000</v>
      </c>
    </row>
    <row r="258" spans="1:3" ht="15" customHeight="1" x14ac:dyDescent="0.3">
      <c r="A258" t="s">
        <v>3734</v>
      </c>
      <c r="B258" s="7">
        <v>43816.543055555558</v>
      </c>
      <c r="C258">
        <v>7600000</v>
      </c>
    </row>
    <row r="259" spans="1:3" ht="15" customHeight="1" x14ac:dyDescent="0.3">
      <c r="A259" t="s">
        <v>3733</v>
      </c>
      <c r="B259" s="7">
        <v>43816.663194444445</v>
      </c>
      <c r="C259">
        <v>14800000</v>
      </c>
    </row>
    <row r="260" spans="1:3" ht="15" customHeight="1" x14ac:dyDescent="0.3">
      <c r="A260" t="s">
        <v>3732</v>
      </c>
      <c r="B260" s="7">
        <v>43816.729166666664</v>
      </c>
      <c r="C260">
        <v>6000000</v>
      </c>
    </row>
    <row r="261" spans="1:3" ht="15" customHeight="1" x14ac:dyDescent="0.3">
      <c r="A261" t="s">
        <v>3731</v>
      </c>
      <c r="B261" s="7">
        <v>43816.734722222223</v>
      </c>
      <c r="C261">
        <v>8200000</v>
      </c>
    </row>
    <row r="262" spans="1:3" ht="15" customHeight="1" x14ac:dyDescent="0.3">
      <c r="A262" t="s">
        <v>3730</v>
      </c>
      <c r="B262" s="7">
        <v>43816.775000000001</v>
      </c>
      <c r="C262">
        <v>9000000</v>
      </c>
    </row>
    <row r="263" spans="1:3" ht="15" customHeight="1" x14ac:dyDescent="0.3">
      <c r="A263" t="s">
        <v>3729</v>
      </c>
      <c r="B263" s="7">
        <v>43816.775694444441</v>
      </c>
      <c r="C263">
        <v>7000000</v>
      </c>
    </row>
    <row r="264" spans="1:3" ht="15" customHeight="1" x14ac:dyDescent="0.3">
      <c r="A264" t="s">
        <v>3704</v>
      </c>
      <c r="B264" s="7">
        <v>43817.515972222223</v>
      </c>
      <c r="C264">
        <v>7000000</v>
      </c>
    </row>
    <row r="265" spans="1:3" ht="15" customHeight="1" x14ac:dyDescent="0.3">
      <c r="A265" t="s">
        <v>3728</v>
      </c>
      <c r="B265" s="7">
        <v>43817.742361111108</v>
      </c>
      <c r="C265">
        <v>4750000</v>
      </c>
    </row>
    <row r="266" spans="1:3" ht="15" customHeight="1" x14ac:dyDescent="0.3">
      <c r="A266" t="s">
        <v>3727</v>
      </c>
      <c r="B266" s="7">
        <v>43817.789583333331</v>
      </c>
      <c r="C266">
        <v>5250000</v>
      </c>
    </row>
    <row r="267" spans="1:3" ht="15" customHeight="1" x14ac:dyDescent="0.3">
      <c r="A267" t="s">
        <v>3726</v>
      </c>
      <c r="B267" s="7">
        <v>43818.522916666669</v>
      </c>
      <c r="C267">
        <v>5700000</v>
      </c>
    </row>
    <row r="268" spans="1:3" ht="15" customHeight="1" x14ac:dyDescent="0.3">
      <c r="A268" t="s">
        <v>3696</v>
      </c>
      <c r="B268" s="7">
        <v>43818.70208333333</v>
      </c>
      <c r="C268">
        <v>9000000</v>
      </c>
    </row>
    <row r="269" spans="1:3" ht="15" customHeight="1" x14ac:dyDescent="0.3">
      <c r="A269" t="s">
        <v>3725</v>
      </c>
      <c r="B269" s="7">
        <v>43818.705555555556</v>
      </c>
      <c r="C269">
        <v>12500000</v>
      </c>
    </row>
    <row r="270" spans="1:3" ht="15" customHeight="1" x14ac:dyDescent="0.3">
      <c r="A270" t="s">
        <v>3724</v>
      </c>
      <c r="B270" s="7">
        <v>43818.715277777781</v>
      </c>
      <c r="C270">
        <v>6150000</v>
      </c>
    </row>
    <row r="271" spans="1:3" ht="15" customHeight="1" x14ac:dyDescent="0.3">
      <c r="A271" t="s">
        <v>3723</v>
      </c>
      <c r="B271" s="7">
        <v>43818.738194444442</v>
      </c>
      <c r="C271">
        <v>9800000</v>
      </c>
    </row>
    <row r="272" spans="1:3" ht="15" customHeight="1" x14ac:dyDescent="0.3">
      <c r="A272" t="s">
        <v>3722</v>
      </c>
      <c r="B272" s="7">
        <v>43819.402083333334</v>
      </c>
      <c r="C272">
        <v>2700000</v>
      </c>
    </row>
    <row r="273" spans="1:3" ht="15" customHeight="1" x14ac:dyDescent="0.3">
      <c r="A273" t="s">
        <v>3721</v>
      </c>
      <c r="B273" s="7">
        <v>43819.402777777781</v>
      </c>
      <c r="C273">
        <v>6800000</v>
      </c>
    </row>
    <row r="274" spans="1:3" ht="15" customHeight="1" x14ac:dyDescent="0.3">
      <c r="A274" t="s">
        <v>3720</v>
      </c>
      <c r="B274" s="7">
        <v>43819.470138888886</v>
      </c>
      <c r="C274">
        <v>11700000</v>
      </c>
    </row>
    <row r="275" spans="1:3" ht="15" customHeight="1" x14ac:dyDescent="0.3">
      <c r="A275" t="s">
        <v>3719</v>
      </c>
      <c r="B275" s="7">
        <v>43819.475694444445</v>
      </c>
      <c r="C275">
        <v>8450000</v>
      </c>
    </row>
    <row r="276" spans="1:3" ht="15" customHeight="1" x14ac:dyDescent="0.3">
      <c r="A276" t="s">
        <v>3718</v>
      </c>
      <c r="B276" s="7">
        <v>43819.506249999999</v>
      </c>
      <c r="C276">
        <v>12500000</v>
      </c>
    </row>
    <row r="277" spans="1:3" ht="15" customHeight="1" x14ac:dyDescent="0.3">
      <c r="A277" t="s">
        <v>3717</v>
      </c>
      <c r="B277" s="7">
        <v>43819.691666666666</v>
      </c>
      <c r="C277">
        <v>21500000</v>
      </c>
    </row>
    <row r="278" spans="1:3" ht="15" customHeight="1" x14ac:dyDescent="0.3">
      <c r="A278" t="s">
        <v>3716</v>
      </c>
      <c r="B278" s="7">
        <v>43819.761111111111</v>
      </c>
      <c r="C278">
        <v>3700000</v>
      </c>
    </row>
    <row r="279" spans="1:3" ht="15" customHeight="1" x14ac:dyDescent="0.3">
      <c r="A279" t="s">
        <v>3715</v>
      </c>
      <c r="B279" s="7">
        <v>43822.438888888886</v>
      </c>
      <c r="C279">
        <v>5000000</v>
      </c>
    </row>
    <row r="280" spans="1:3" ht="15" customHeight="1" x14ac:dyDescent="0.3">
      <c r="A280" t="s">
        <v>3714</v>
      </c>
      <c r="B280" s="7">
        <v>43822.488194444442</v>
      </c>
      <c r="C280">
        <v>7800000</v>
      </c>
    </row>
    <row r="281" spans="1:3" ht="15" customHeight="1" x14ac:dyDescent="0.3">
      <c r="A281" t="s">
        <v>3713</v>
      </c>
      <c r="B281" s="7">
        <v>43822.488888888889</v>
      </c>
      <c r="C281">
        <v>10600000</v>
      </c>
    </row>
    <row r="282" spans="1:3" ht="15" customHeight="1" x14ac:dyDescent="0.3">
      <c r="A282" t="s">
        <v>3711</v>
      </c>
      <c r="B282" s="7">
        <v>43823.487500000003</v>
      </c>
      <c r="C282">
        <v>4900000</v>
      </c>
    </row>
    <row r="283" spans="1:3" ht="15" customHeight="1" x14ac:dyDescent="0.3">
      <c r="A283" t="s">
        <v>3712</v>
      </c>
      <c r="B283" s="7">
        <v>43823.487500000003</v>
      </c>
      <c r="C283">
        <v>9500000</v>
      </c>
    </row>
    <row r="284" spans="1:3" ht="15" customHeight="1" x14ac:dyDescent="0.3">
      <c r="A284" t="s">
        <v>3710</v>
      </c>
      <c r="B284" s="7">
        <v>43823.510416666664</v>
      </c>
      <c r="C284">
        <v>11500000</v>
      </c>
    </row>
    <row r="285" spans="1:3" ht="15" customHeight="1" x14ac:dyDescent="0.3">
      <c r="A285" t="s">
        <v>3709</v>
      </c>
      <c r="B285" s="7">
        <v>43823.617361111108</v>
      </c>
      <c r="C285">
        <v>4700000</v>
      </c>
    </row>
    <row r="286" spans="1:3" ht="15" customHeight="1" x14ac:dyDescent="0.3">
      <c r="A286" t="s">
        <v>3364</v>
      </c>
      <c r="B286" s="7">
        <v>43823.620138888888</v>
      </c>
      <c r="C286">
        <v>5100000</v>
      </c>
    </row>
    <row r="287" spans="1:3" ht="15" customHeight="1" x14ac:dyDescent="0.3">
      <c r="A287" t="s">
        <v>3708</v>
      </c>
      <c r="B287" s="7">
        <v>43826.392361111109</v>
      </c>
      <c r="C287">
        <v>9500000</v>
      </c>
    </row>
    <row r="288" spans="1:3" ht="15" customHeight="1" x14ac:dyDescent="0.3">
      <c r="A288" t="s">
        <v>3707</v>
      </c>
      <c r="B288" s="7">
        <v>43826.463194444441</v>
      </c>
      <c r="C288">
        <v>6100000</v>
      </c>
    </row>
    <row r="289" spans="1:3" ht="15" customHeight="1" x14ac:dyDescent="0.3">
      <c r="A289" t="s">
        <v>3706</v>
      </c>
      <c r="B289" s="7">
        <v>43826.711805555555</v>
      </c>
      <c r="C289">
        <v>6500000</v>
      </c>
    </row>
    <row r="290" spans="1:3" ht="15" customHeight="1" x14ac:dyDescent="0.3">
      <c r="A290" t="s">
        <v>3705</v>
      </c>
      <c r="B290" s="7">
        <v>43826.744444444441</v>
      </c>
      <c r="C290">
        <v>8050000</v>
      </c>
    </row>
    <row r="291" spans="1:3" ht="15" customHeight="1" x14ac:dyDescent="0.3">
      <c r="A291" t="s">
        <v>3703</v>
      </c>
      <c r="B291" s="7">
        <v>43829.404166666667</v>
      </c>
      <c r="C291">
        <v>7200000</v>
      </c>
    </row>
    <row r="292" spans="1:3" ht="15" customHeight="1" x14ac:dyDescent="0.3">
      <c r="A292" t="s">
        <v>3702</v>
      </c>
      <c r="B292" s="7">
        <v>43829.67083333333</v>
      </c>
      <c r="C292">
        <v>15500000</v>
      </c>
    </row>
    <row r="293" spans="1:3" ht="15" customHeight="1" x14ac:dyDescent="0.3">
      <c r="A293" t="s">
        <v>3701</v>
      </c>
      <c r="B293" s="7">
        <v>43829.681944444441</v>
      </c>
      <c r="C293">
        <v>12700000</v>
      </c>
    </row>
    <row r="294" spans="1:3" ht="15" customHeight="1" x14ac:dyDescent="0.3">
      <c r="A294" t="s">
        <v>3700</v>
      </c>
      <c r="B294" s="7">
        <v>43829.711111111108</v>
      </c>
      <c r="C294">
        <v>4000000</v>
      </c>
    </row>
    <row r="295" spans="1:3" ht="15" customHeight="1" x14ac:dyDescent="0.3">
      <c r="A295" t="s">
        <v>3699</v>
      </c>
      <c r="B295" s="7">
        <v>43829.718055555553</v>
      </c>
      <c r="C295">
        <v>5750000</v>
      </c>
    </row>
    <row r="296" spans="1:3" ht="15" customHeight="1" x14ac:dyDescent="0.3">
      <c r="A296" t="s">
        <v>3698</v>
      </c>
      <c r="B296" s="7">
        <v>43829.738194444442</v>
      </c>
      <c r="C296">
        <v>5050000</v>
      </c>
    </row>
    <row r="297" spans="1:3" ht="15" customHeight="1" x14ac:dyDescent="0.3">
      <c r="A297" t="s">
        <v>713</v>
      </c>
      <c r="B297" s="7">
        <v>43829.777777777781</v>
      </c>
      <c r="C297">
        <v>7500000</v>
      </c>
    </row>
    <row r="298" spans="1:3" ht="15" customHeight="1" x14ac:dyDescent="0.3">
      <c r="A298" t="s">
        <v>3697</v>
      </c>
      <c r="B298" s="7">
        <v>43830.404166666667</v>
      </c>
      <c r="C298">
        <v>10200000</v>
      </c>
    </row>
    <row r="299" spans="1:3" ht="15" customHeight="1" x14ac:dyDescent="0.3">
      <c r="A299" t="s">
        <v>3694</v>
      </c>
      <c r="B299" s="7">
        <v>43830.472222222219</v>
      </c>
      <c r="C299">
        <v>2500000</v>
      </c>
    </row>
    <row r="300" spans="1:3" ht="15" customHeight="1" x14ac:dyDescent="0.3">
      <c r="A300" t="s">
        <v>3695</v>
      </c>
      <c r="B300" s="7">
        <v>43830.472222222219</v>
      </c>
      <c r="C300">
        <v>2000000</v>
      </c>
    </row>
    <row r="301" spans="1:3" ht="15" customHeight="1" x14ac:dyDescent="0.3">
      <c r="A301" t="s">
        <v>3693</v>
      </c>
      <c r="B301" s="7">
        <v>43830.540277777778</v>
      </c>
      <c r="C301">
        <v>13900000</v>
      </c>
    </row>
    <row r="302" spans="1:3" ht="15" customHeight="1" x14ac:dyDescent="0.3">
      <c r="A302" t="s">
        <v>3692</v>
      </c>
      <c r="B302" s="7">
        <v>43830.648611111108</v>
      </c>
      <c r="C302">
        <v>15800000</v>
      </c>
    </row>
    <row r="303" spans="1:3" ht="15" customHeight="1" x14ac:dyDescent="0.3">
      <c r="A303" t="s">
        <v>3691</v>
      </c>
      <c r="B303" s="7">
        <v>43832.39166666667</v>
      </c>
      <c r="C303">
        <v>4600000</v>
      </c>
    </row>
    <row r="304" spans="1:3" ht="15" customHeight="1" x14ac:dyDescent="0.3">
      <c r="A304" t="s">
        <v>3690</v>
      </c>
      <c r="B304" s="7">
        <v>43832.683333333334</v>
      </c>
      <c r="C304">
        <v>5800000</v>
      </c>
    </row>
    <row r="305" spans="1:3" ht="15" customHeight="1" x14ac:dyDescent="0.3">
      <c r="A305" t="s">
        <v>3689</v>
      </c>
      <c r="B305" s="7">
        <v>43833.37777777778</v>
      </c>
      <c r="C305">
        <v>15000000</v>
      </c>
    </row>
    <row r="306" spans="1:3" ht="15" customHeight="1" x14ac:dyDescent="0.3">
      <c r="A306" t="s">
        <v>3688</v>
      </c>
      <c r="B306" s="7">
        <v>43834.421527777777</v>
      </c>
      <c r="C306">
        <v>9700000</v>
      </c>
    </row>
    <row r="307" spans="1:3" ht="15" customHeight="1" x14ac:dyDescent="0.3">
      <c r="A307" t="s">
        <v>3687</v>
      </c>
      <c r="B307" s="7">
        <v>43836.425000000003</v>
      </c>
      <c r="C307">
        <v>11700000</v>
      </c>
    </row>
    <row r="308" spans="1:3" ht="15" customHeight="1" x14ac:dyDescent="0.3">
      <c r="A308" t="s">
        <v>3686</v>
      </c>
      <c r="B308" s="7">
        <v>43837.425000000003</v>
      </c>
      <c r="C308">
        <v>6300000</v>
      </c>
    </row>
    <row r="309" spans="1:3" ht="15" customHeight="1" x14ac:dyDescent="0.3">
      <c r="A309" t="s">
        <v>3685</v>
      </c>
      <c r="B309" s="7">
        <v>43837.429861111108</v>
      </c>
      <c r="C309">
        <v>4000000</v>
      </c>
    </row>
    <row r="310" spans="1:3" ht="15" customHeight="1" x14ac:dyDescent="0.3">
      <c r="A310" t="s">
        <v>3684</v>
      </c>
      <c r="B310" s="7">
        <v>43839.435416666667</v>
      </c>
      <c r="C310">
        <v>4000000</v>
      </c>
    </row>
    <row r="311" spans="1:3" ht="15" customHeight="1" x14ac:dyDescent="0.3">
      <c r="A311" t="s">
        <v>3021</v>
      </c>
      <c r="B311" s="7">
        <v>43839.695833333331</v>
      </c>
      <c r="C311">
        <v>11000000</v>
      </c>
    </row>
    <row r="312" spans="1:3" ht="15" customHeight="1" x14ac:dyDescent="0.3">
      <c r="A312" t="s">
        <v>3683</v>
      </c>
      <c r="B312" s="7">
        <v>43839.695833333331</v>
      </c>
      <c r="C312">
        <v>11200000</v>
      </c>
    </row>
    <row r="313" spans="1:3" ht="15" customHeight="1" x14ac:dyDescent="0.3">
      <c r="A313" t="s">
        <v>3681</v>
      </c>
      <c r="B313" s="7">
        <v>43840.502083333333</v>
      </c>
      <c r="C313">
        <v>6850000</v>
      </c>
    </row>
    <row r="314" spans="1:3" ht="15" customHeight="1" x14ac:dyDescent="0.3">
      <c r="A314" t="s">
        <v>3682</v>
      </c>
      <c r="B314" s="7">
        <v>43840.502083333333</v>
      </c>
      <c r="C314">
        <v>9300000</v>
      </c>
    </row>
    <row r="315" spans="1:3" ht="15" customHeight="1" x14ac:dyDescent="0.3">
      <c r="A315" t="s">
        <v>3679</v>
      </c>
      <c r="B315" s="7">
        <v>43840.521527777775</v>
      </c>
      <c r="C315">
        <v>5000000</v>
      </c>
    </row>
    <row r="316" spans="1:3" ht="15" customHeight="1" x14ac:dyDescent="0.3">
      <c r="A316" t="s">
        <v>3680</v>
      </c>
      <c r="B316" s="7">
        <v>43840.521527777775</v>
      </c>
      <c r="C316">
        <v>5200000</v>
      </c>
    </row>
    <row r="317" spans="1:3" ht="15" customHeight="1" x14ac:dyDescent="0.3">
      <c r="A317" t="s">
        <v>3678</v>
      </c>
      <c r="B317" s="7">
        <v>43840.720138888886</v>
      </c>
      <c r="C317">
        <v>13300000</v>
      </c>
    </row>
    <row r="318" spans="1:3" ht="15" customHeight="1" x14ac:dyDescent="0.3">
      <c r="A318" t="s">
        <v>3033</v>
      </c>
      <c r="B318" s="7">
        <v>43840.76458333333</v>
      </c>
      <c r="C318">
        <v>4800000</v>
      </c>
    </row>
    <row r="319" spans="1:3" ht="15" customHeight="1" x14ac:dyDescent="0.3">
      <c r="A319" t="s">
        <v>3677</v>
      </c>
      <c r="B319" s="7">
        <v>43841.425000000003</v>
      </c>
      <c r="C319">
        <v>20000000</v>
      </c>
    </row>
    <row r="320" spans="1:3" ht="15" customHeight="1" x14ac:dyDescent="0.3">
      <c r="A320" t="s">
        <v>3676</v>
      </c>
      <c r="B320" s="7">
        <v>43841.570138888892</v>
      </c>
      <c r="C320">
        <v>6000000</v>
      </c>
    </row>
    <row r="321" spans="1:3" ht="15" customHeight="1" x14ac:dyDescent="0.3">
      <c r="A321" t="s">
        <v>3675</v>
      </c>
      <c r="B321" s="7">
        <v>43843.39166666667</v>
      </c>
      <c r="C321">
        <v>6300000</v>
      </c>
    </row>
    <row r="322" spans="1:3" ht="15" customHeight="1" x14ac:dyDescent="0.3">
      <c r="A322" t="s">
        <v>3674</v>
      </c>
      <c r="B322" s="7">
        <v>43843.392361111109</v>
      </c>
      <c r="C322">
        <v>2400000</v>
      </c>
    </row>
    <row r="323" spans="1:3" ht="15" customHeight="1" x14ac:dyDescent="0.3">
      <c r="A323" t="s">
        <v>3673</v>
      </c>
      <c r="B323" s="7">
        <v>43843.394444444442</v>
      </c>
      <c r="C323">
        <v>3350000</v>
      </c>
    </row>
    <row r="324" spans="1:3" ht="15" customHeight="1" x14ac:dyDescent="0.3">
      <c r="A324" t="s">
        <v>3672</v>
      </c>
      <c r="B324" s="7">
        <v>43843.655555555553</v>
      </c>
      <c r="C324">
        <v>7500000</v>
      </c>
    </row>
    <row r="325" spans="1:3" ht="15" customHeight="1" x14ac:dyDescent="0.3">
      <c r="A325" t="s">
        <v>3671</v>
      </c>
      <c r="B325" s="7">
        <v>43843.6875</v>
      </c>
      <c r="C325">
        <v>5200000</v>
      </c>
    </row>
    <row r="326" spans="1:3" ht="15" customHeight="1" x14ac:dyDescent="0.3">
      <c r="A326" t="s">
        <v>3670</v>
      </c>
      <c r="B326" s="7">
        <v>43844.379861111112</v>
      </c>
      <c r="C326">
        <v>3700000</v>
      </c>
    </row>
    <row r="327" spans="1:3" ht="15" customHeight="1" x14ac:dyDescent="0.3">
      <c r="A327" t="s">
        <v>3669</v>
      </c>
      <c r="B327" s="7">
        <v>43844.390972222223</v>
      </c>
      <c r="C327">
        <v>2200000</v>
      </c>
    </row>
    <row r="328" spans="1:3" ht="15" customHeight="1" x14ac:dyDescent="0.3">
      <c r="A328" t="s">
        <v>3668</v>
      </c>
      <c r="B328" s="7">
        <v>43845.400694444441</v>
      </c>
      <c r="C328">
        <v>7200000</v>
      </c>
    </row>
    <row r="329" spans="1:3" ht="15" customHeight="1" x14ac:dyDescent="0.3">
      <c r="A329" t="s">
        <v>3667</v>
      </c>
      <c r="B329" s="7">
        <v>43845.529166666667</v>
      </c>
      <c r="C329">
        <v>9200000</v>
      </c>
    </row>
    <row r="330" spans="1:3" ht="15" customHeight="1" x14ac:dyDescent="0.3">
      <c r="A330" t="s">
        <v>3666</v>
      </c>
      <c r="B330" s="7">
        <v>43845.55972222222</v>
      </c>
      <c r="C330">
        <v>7000000</v>
      </c>
    </row>
    <row r="331" spans="1:3" ht="15" customHeight="1" x14ac:dyDescent="0.3">
      <c r="A331" t="s">
        <v>3665</v>
      </c>
      <c r="B331" s="7">
        <v>43846.480555555558</v>
      </c>
      <c r="C331">
        <v>7400000</v>
      </c>
    </row>
    <row r="332" spans="1:3" ht="15" customHeight="1" x14ac:dyDescent="0.3">
      <c r="A332" t="s">
        <v>3664</v>
      </c>
      <c r="B332" s="7">
        <v>43846.65</v>
      </c>
      <c r="C332">
        <v>13500000</v>
      </c>
    </row>
    <row r="333" spans="1:3" ht="15" customHeight="1" x14ac:dyDescent="0.3">
      <c r="A333" t="s">
        <v>3663</v>
      </c>
      <c r="B333" s="7">
        <v>43846.652777777781</v>
      </c>
      <c r="C333">
        <v>15000000</v>
      </c>
    </row>
    <row r="334" spans="1:3" ht="15" customHeight="1" x14ac:dyDescent="0.3">
      <c r="A334" t="s">
        <v>3662</v>
      </c>
      <c r="B334" s="7">
        <v>43846.65347222222</v>
      </c>
      <c r="C334">
        <v>8000000</v>
      </c>
    </row>
    <row r="335" spans="1:3" ht="15" customHeight="1" x14ac:dyDescent="0.3">
      <c r="A335" t="s">
        <v>3661</v>
      </c>
      <c r="B335" s="7">
        <v>43846.654166666667</v>
      </c>
      <c r="C335">
        <v>9500000</v>
      </c>
    </row>
    <row r="336" spans="1:3" ht="15" customHeight="1" x14ac:dyDescent="0.3">
      <c r="A336" t="s">
        <v>3660</v>
      </c>
      <c r="B336" s="7">
        <v>43846.717361111114</v>
      </c>
      <c r="C336">
        <v>24000000</v>
      </c>
    </row>
    <row r="337" spans="1:3" ht="15" customHeight="1" x14ac:dyDescent="0.3">
      <c r="A337" t="s">
        <v>3659</v>
      </c>
      <c r="B337" s="7">
        <v>43846.718055555553</v>
      </c>
      <c r="C337">
        <v>4800000</v>
      </c>
    </row>
    <row r="338" spans="1:3" ht="15" customHeight="1" x14ac:dyDescent="0.3">
      <c r="A338" t="s">
        <v>3658</v>
      </c>
      <c r="B338" s="7">
        <v>43846.756249999999</v>
      </c>
      <c r="C338">
        <v>3900000</v>
      </c>
    </row>
    <row r="339" spans="1:3" ht="15" customHeight="1" x14ac:dyDescent="0.3">
      <c r="A339" t="s">
        <v>2167</v>
      </c>
      <c r="B339" s="7">
        <v>43846.790972222225</v>
      </c>
      <c r="C339">
        <v>3850000</v>
      </c>
    </row>
    <row r="340" spans="1:3" ht="15" customHeight="1" x14ac:dyDescent="0.3">
      <c r="A340" t="s">
        <v>3657</v>
      </c>
      <c r="B340" s="7">
        <v>43847.42083333333</v>
      </c>
      <c r="C340">
        <v>9800000</v>
      </c>
    </row>
    <row r="341" spans="1:3" ht="15" customHeight="1" x14ac:dyDescent="0.3">
      <c r="A341" t="s">
        <v>3656</v>
      </c>
      <c r="B341" s="7">
        <v>43847.438194444447</v>
      </c>
      <c r="C341">
        <v>12000000</v>
      </c>
    </row>
    <row r="342" spans="1:3" ht="15" customHeight="1" x14ac:dyDescent="0.3">
      <c r="A342" t="s">
        <v>3655</v>
      </c>
      <c r="B342" s="7">
        <v>43847.652777777781</v>
      </c>
      <c r="C342">
        <v>5100000</v>
      </c>
    </row>
    <row r="343" spans="1:3" ht="15" customHeight="1" x14ac:dyDescent="0.3">
      <c r="A343" t="s">
        <v>3654</v>
      </c>
      <c r="B343" s="7">
        <v>43847.65347222222</v>
      </c>
      <c r="C343">
        <v>5600000</v>
      </c>
    </row>
    <row r="344" spans="1:3" ht="15" customHeight="1" x14ac:dyDescent="0.3">
      <c r="A344" t="s">
        <v>3653</v>
      </c>
      <c r="B344" s="7">
        <v>43847.765277777777</v>
      </c>
      <c r="C344">
        <v>9400000</v>
      </c>
    </row>
    <row r="345" spans="1:3" ht="15" customHeight="1" x14ac:dyDescent="0.3">
      <c r="A345" t="s">
        <v>3652</v>
      </c>
      <c r="B345" s="7">
        <v>43848.477083333331</v>
      </c>
      <c r="C345">
        <v>9600000</v>
      </c>
    </row>
    <row r="346" spans="1:3" ht="15" customHeight="1" x14ac:dyDescent="0.3">
      <c r="A346" t="s">
        <v>3651</v>
      </c>
      <c r="B346" s="7">
        <v>43850.393750000003</v>
      </c>
      <c r="C346">
        <v>15800000</v>
      </c>
    </row>
    <row r="347" spans="1:3" ht="15" customHeight="1" x14ac:dyDescent="0.3">
      <c r="A347" t="s">
        <v>3650</v>
      </c>
      <c r="B347" s="7">
        <v>43850.654861111114</v>
      </c>
      <c r="C347">
        <v>15500000</v>
      </c>
    </row>
    <row r="348" spans="1:3" ht="15" customHeight="1" x14ac:dyDescent="0.3">
      <c r="A348" t="s">
        <v>3649</v>
      </c>
      <c r="B348" s="7">
        <v>43850.754861111112</v>
      </c>
      <c r="C348">
        <v>19400000</v>
      </c>
    </row>
    <row r="349" spans="1:3" ht="15" customHeight="1" x14ac:dyDescent="0.3">
      <c r="A349" t="s">
        <v>3648</v>
      </c>
      <c r="B349" s="7">
        <v>43850.755555555559</v>
      </c>
      <c r="C349">
        <v>4800000</v>
      </c>
    </row>
    <row r="350" spans="1:3" ht="15" customHeight="1" x14ac:dyDescent="0.3">
      <c r="A350" t="s">
        <v>3647</v>
      </c>
      <c r="B350" s="7">
        <v>43850.768750000003</v>
      </c>
      <c r="C350">
        <v>10000000</v>
      </c>
    </row>
    <row r="351" spans="1:3" ht="15" customHeight="1" x14ac:dyDescent="0.3">
      <c r="A351" t="s">
        <v>3646</v>
      </c>
      <c r="B351" s="7">
        <v>43851.438194444447</v>
      </c>
      <c r="C351">
        <v>7500000</v>
      </c>
    </row>
    <row r="352" spans="1:3" ht="15" customHeight="1" x14ac:dyDescent="0.3">
      <c r="A352" t="s">
        <v>3645</v>
      </c>
      <c r="B352" s="7">
        <v>43851.726388888892</v>
      </c>
      <c r="C352">
        <v>18350000</v>
      </c>
    </row>
    <row r="353" spans="1:3" ht="15" customHeight="1" x14ac:dyDescent="0.3">
      <c r="A353" t="s">
        <v>3644</v>
      </c>
      <c r="B353" s="7">
        <v>43851.738888888889</v>
      </c>
      <c r="C353">
        <v>4200000</v>
      </c>
    </row>
    <row r="354" spans="1:3" ht="15" customHeight="1" x14ac:dyDescent="0.3">
      <c r="A354" t="s">
        <v>3643</v>
      </c>
      <c r="B354" s="7">
        <v>43853.486805555556</v>
      </c>
      <c r="C354">
        <v>5600000</v>
      </c>
    </row>
    <row r="355" spans="1:3" ht="15" customHeight="1" x14ac:dyDescent="0.3">
      <c r="A355" t="s">
        <v>3642</v>
      </c>
      <c r="B355" s="7">
        <v>43853.558333333334</v>
      </c>
      <c r="C355">
        <v>6300000</v>
      </c>
    </row>
    <row r="356" spans="1:3" ht="15" customHeight="1" x14ac:dyDescent="0.3">
      <c r="A356" t="s">
        <v>3641</v>
      </c>
      <c r="B356" s="7">
        <v>43854.49722222222</v>
      </c>
      <c r="C356">
        <v>4600000</v>
      </c>
    </row>
    <row r="357" spans="1:3" ht="15" customHeight="1" x14ac:dyDescent="0.3">
      <c r="A357" t="s">
        <v>3639</v>
      </c>
      <c r="B357" s="7">
        <v>43854.551388888889</v>
      </c>
      <c r="C357">
        <v>4300000</v>
      </c>
    </row>
    <row r="358" spans="1:3" ht="15" customHeight="1" x14ac:dyDescent="0.3">
      <c r="A358" t="s">
        <v>3640</v>
      </c>
      <c r="B358" s="7">
        <v>43854.551388888889</v>
      </c>
      <c r="C358">
        <v>12000000</v>
      </c>
    </row>
    <row r="359" spans="1:3" ht="15" customHeight="1" x14ac:dyDescent="0.3">
      <c r="A359" t="s">
        <v>3638</v>
      </c>
      <c r="B359" s="7">
        <v>43854.711111111108</v>
      </c>
      <c r="C359">
        <v>11000000</v>
      </c>
    </row>
    <row r="360" spans="1:3" ht="15" customHeight="1" x14ac:dyDescent="0.3">
      <c r="A360" t="s">
        <v>3637</v>
      </c>
      <c r="B360" s="7">
        <v>43855.445833333331</v>
      </c>
      <c r="C360">
        <v>5500000</v>
      </c>
    </row>
    <row r="361" spans="1:3" ht="15" customHeight="1" x14ac:dyDescent="0.3">
      <c r="A361" t="s">
        <v>3636</v>
      </c>
      <c r="B361" s="7">
        <v>43855.448611111111</v>
      </c>
      <c r="C361">
        <v>2100000</v>
      </c>
    </row>
    <row r="362" spans="1:3" ht="15" customHeight="1" x14ac:dyDescent="0.3">
      <c r="A362" t="s">
        <v>3635</v>
      </c>
      <c r="B362" s="7">
        <v>43855.54791666667</v>
      </c>
      <c r="C362">
        <v>2350000</v>
      </c>
    </row>
    <row r="363" spans="1:3" ht="15" customHeight="1" x14ac:dyDescent="0.3">
      <c r="A363" t="s">
        <v>3634</v>
      </c>
      <c r="B363" s="7">
        <v>43855.56527777778</v>
      </c>
      <c r="C363">
        <v>8800000</v>
      </c>
    </row>
    <row r="364" spans="1:3" ht="15" customHeight="1" x14ac:dyDescent="0.3">
      <c r="A364" t="s">
        <v>3632</v>
      </c>
      <c r="B364" s="7">
        <v>43858.388194444444</v>
      </c>
      <c r="C364">
        <v>5000000</v>
      </c>
    </row>
    <row r="365" spans="1:3" ht="15" customHeight="1" x14ac:dyDescent="0.3">
      <c r="A365" t="s">
        <v>3633</v>
      </c>
      <c r="B365" s="7">
        <v>43858.388194444444</v>
      </c>
      <c r="C365">
        <v>7200000</v>
      </c>
    </row>
    <row r="366" spans="1:3" ht="15" customHeight="1" x14ac:dyDescent="0.3">
      <c r="A366" t="s">
        <v>3631</v>
      </c>
      <c r="B366" s="7">
        <v>43858.450694444444</v>
      </c>
      <c r="C366">
        <v>9000000</v>
      </c>
    </row>
    <row r="367" spans="1:3" ht="15" customHeight="1" x14ac:dyDescent="0.3">
      <c r="A367" t="s">
        <v>3630</v>
      </c>
      <c r="B367" s="7">
        <v>43858.677777777775</v>
      </c>
      <c r="C367">
        <v>9484000</v>
      </c>
    </row>
    <row r="368" spans="1:3" ht="15" customHeight="1" x14ac:dyDescent="0.3">
      <c r="A368" t="s">
        <v>3629</v>
      </c>
      <c r="B368" s="7">
        <v>43858.678472222222</v>
      </c>
      <c r="C368">
        <v>9500000</v>
      </c>
    </row>
    <row r="369" spans="1:3" ht="15" customHeight="1" x14ac:dyDescent="0.3">
      <c r="A369" t="s">
        <v>3628</v>
      </c>
      <c r="B369" s="7">
        <v>43858.679166666669</v>
      </c>
      <c r="C369">
        <v>5600000</v>
      </c>
    </row>
    <row r="370" spans="1:3" ht="15" customHeight="1" x14ac:dyDescent="0.3">
      <c r="A370" t="s">
        <v>3627</v>
      </c>
      <c r="B370" s="7">
        <v>43858.685416666667</v>
      </c>
      <c r="C370">
        <v>20000000</v>
      </c>
    </row>
    <row r="371" spans="1:3" ht="15" customHeight="1" x14ac:dyDescent="0.3">
      <c r="A371" t="s">
        <v>3626</v>
      </c>
      <c r="B371" s="7">
        <v>43858.686111111114</v>
      </c>
      <c r="C371">
        <v>5200000</v>
      </c>
    </row>
    <row r="372" spans="1:3" ht="15" customHeight="1" x14ac:dyDescent="0.3">
      <c r="A372" t="s">
        <v>3625</v>
      </c>
      <c r="B372" s="7">
        <v>43858.686805555553</v>
      </c>
      <c r="C372">
        <v>18000000</v>
      </c>
    </row>
    <row r="373" spans="1:3" ht="15" customHeight="1" x14ac:dyDescent="0.3">
      <c r="A373" t="s">
        <v>3624</v>
      </c>
      <c r="B373" s="7">
        <v>43859.78402777778</v>
      </c>
      <c r="C373">
        <v>3000000</v>
      </c>
    </row>
    <row r="374" spans="1:3" ht="15" customHeight="1" x14ac:dyDescent="0.3">
      <c r="A374" t="s">
        <v>3623</v>
      </c>
      <c r="B374" s="7">
        <v>43860.701388888891</v>
      </c>
      <c r="C374">
        <v>10500000</v>
      </c>
    </row>
    <row r="375" spans="1:3" ht="15" customHeight="1" x14ac:dyDescent="0.3">
      <c r="A375" t="s">
        <v>3622</v>
      </c>
      <c r="B375" s="7">
        <v>43860.71875</v>
      </c>
      <c r="C375">
        <v>5900000</v>
      </c>
    </row>
    <row r="376" spans="1:3" ht="15" customHeight="1" x14ac:dyDescent="0.3">
      <c r="A376" t="s">
        <v>3621</v>
      </c>
      <c r="B376" s="7">
        <v>43861.40902777778</v>
      </c>
      <c r="C376">
        <v>6000000</v>
      </c>
    </row>
    <row r="377" spans="1:3" ht="15" customHeight="1" x14ac:dyDescent="0.3">
      <c r="A377" t="s">
        <v>3620</v>
      </c>
      <c r="B377" s="7">
        <v>43861.409722222219</v>
      </c>
      <c r="C377">
        <v>5400000</v>
      </c>
    </row>
    <row r="378" spans="1:3" ht="15" customHeight="1" x14ac:dyDescent="0.3">
      <c r="A378" t="s">
        <v>3618</v>
      </c>
      <c r="B378" s="7">
        <v>43861.642361111109</v>
      </c>
      <c r="C378">
        <v>5600000</v>
      </c>
    </row>
    <row r="379" spans="1:3" ht="15" customHeight="1" x14ac:dyDescent="0.3">
      <c r="A379" t="s">
        <v>3619</v>
      </c>
      <c r="B379" s="7">
        <v>43861.647916666669</v>
      </c>
      <c r="C379">
        <v>8200000</v>
      </c>
    </row>
    <row r="380" spans="1:3" ht="15" customHeight="1" x14ac:dyDescent="0.3">
      <c r="A380" t="s">
        <v>3617</v>
      </c>
      <c r="B380" s="7">
        <v>43861.680555555555</v>
      </c>
      <c r="C380">
        <v>7400000</v>
      </c>
    </row>
    <row r="381" spans="1:3" ht="15" customHeight="1" x14ac:dyDescent="0.3">
      <c r="A381" t="s">
        <v>3616</v>
      </c>
      <c r="B381" s="7">
        <v>43861.7</v>
      </c>
      <c r="C381">
        <v>12000000</v>
      </c>
    </row>
    <row r="382" spans="1:3" ht="15" customHeight="1" x14ac:dyDescent="0.3">
      <c r="A382" t="s">
        <v>3615</v>
      </c>
      <c r="B382" s="7">
        <v>43862.436805555553</v>
      </c>
      <c r="C382">
        <v>6000000</v>
      </c>
    </row>
    <row r="383" spans="1:3" ht="15" customHeight="1" x14ac:dyDescent="0.3">
      <c r="A383" t="s">
        <v>3614</v>
      </c>
      <c r="B383" s="7">
        <v>43862.477083333331</v>
      </c>
      <c r="C383">
        <v>19500000</v>
      </c>
    </row>
    <row r="384" spans="1:3" ht="15" customHeight="1" x14ac:dyDescent="0.3">
      <c r="A384" t="s">
        <v>3613</v>
      </c>
      <c r="B384" s="7">
        <v>43864.708333333336</v>
      </c>
      <c r="C384">
        <v>4000000</v>
      </c>
    </row>
    <row r="385" spans="1:3" ht="15" customHeight="1" x14ac:dyDescent="0.3">
      <c r="A385" t="s">
        <v>3612</v>
      </c>
      <c r="B385" s="7">
        <v>43864.736805555556</v>
      </c>
      <c r="C385">
        <v>8500000</v>
      </c>
    </row>
    <row r="386" spans="1:3" ht="15" customHeight="1" x14ac:dyDescent="0.3">
      <c r="A386" t="s">
        <v>3610</v>
      </c>
      <c r="B386" s="7">
        <v>43865.475694444445</v>
      </c>
      <c r="C386">
        <v>22500000</v>
      </c>
    </row>
    <row r="387" spans="1:3" ht="15" customHeight="1" x14ac:dyDescent="0.3">
      <c r="A387" t="s">
        <v>3611</v>
      </c>
      <c r="B387" s="7">
        <v>43865.475694444445</v>
      </c>
      <c r="C387">
        <v>13000000</v>
      </c>
    </row>
    <row r="388" spans="1:3" ht="15" customHeight="1" x14ac:dyDescent="0.3">
      <c r="A388" t="s">
        <v>3609</v>
      </c>
      <c r="B388" s="7">
        <v>43866.714583333334</v>
      </c>
      <c r="C388">
        <v>5000000</v>
      </c>
    </row>
    <row r="389" spans="1:3" ht="15" customHeight="1" x14ac:dyDescent="0.3">
      <c r="A389" t="s">
        <v>3607</v>
      </c>
      <c r="B389" s="7">
        <v>43866.715277777781</v>
      </c>
      <c r="C389">
        <v>15500000</v>
      </c>
    </row>
    <row r="390" spans="1:3" ht="15" customHeight="1" x14ac:dyDescent="0.3">
      <c r="A390" t="s">
        <v>3608</v>
      </c>
      <c r="B390" s="7">
        <v>43866.715277777781</v>
      </c>
      <c r="C390">
        <v>4000000</v>
      </c>
    </row>
    <row r="391" spans="1:3" ht="15" customHeight="1" x14ac:dyDescent="0.3">
      <c r="A391" t="s">
        <v>2576</v>
      </c>
      <c r="B391" s="7">
        <v>43866.761805555558</v>
      </c>
      <c r="C391">
        <v>12700000</v>
      </c>
    </row>
    <row r="392" spans="1:3" ht="15" customHeight="1" x14ac:dyDescent="0.3">
      <c r="A392" t="s">
        <v>3606</v>
      </c>
      <c r="B392" s="7">
        <v>43866.761805555558</v>
      </c>
      <c r="C392">
        <v>20700000</v>
      </c>
    </row>
    <row r="393" spans="1:3" ht="15" customHeight="1" x14ac:dyDescent="0.3">
      <c r="A393" t="s">
        <v>3605</v>
      </c>
      <c r="B393" s="7">
        <v>43867.382638888892</v>
      </c>
      <c r="C393">
        <v>6000000</v>
      </c>
    </row>
    <row r="394" spans="1:3" ht="15" customHeight="1" x14ac:dyDescent="0.3">
      <c r="A394" t="s">
        <v>3604</v>
      </c>
      <c r="B394" s="7">
        <v>43867.552777777775</v>
      </c>
      <c r="C394">
        <v>5700000</v>
      </c>
    </row>
    <row r="395" spans="1:3" ht="15" customHeight="1" x14ac:dyDescent="0.3">
      <c r="A395" t="s">
        <v>3603</v>
      </c>
      <c r="B395" s="7">
        <v>43867.725694444445</v>
      </c>
      <c r="C395">
        <v>2700000</v>
      </c>
    </row>
    <row r="396" spans="1:3" ht="15" customHeight="1" x14ac:dyDescent="0.3">
      <c r="A396" t="s">
        <v>3601</v>
      </c>
      <c r="B396" s="7">
        <v>43867.769444444442</v>
      </c>
      <c r="C396">
        <v>5500000</v>
      </c>
    </row>
    <row r="397" spans="1:3" ht="15" customHeight="1" x14ac:dyDescent="0.3">
      <c r="A397" t="s">
        <v>3602</v>
      </c>
      <c r="B397" s="7">
        <v>43867.769444444442</v>
      </c>
      <c r="C397">
        <v>11200000</v>
      </c>
    </row>
    <row r="398" spans="1:3" ht="15" customHeight="1" x14ac:dyDescent="0.3">
      <c r="A398" t="s">
        <v>3600</v>
      </c>
      <c r="B398" s="7">
        <v>43868.459722222222</v>
      </c>
      <c r="C398">
        <v>5000000</v>
      </c>
    </row>
    <row r="399" spans="1:3" ht="15" customHeight="1" x14ac:dyDescent="0.3">
      <c r="A399" t="s">
        <v>3599</v>
      </c>
      <c r="B399" s="7">
        <v>43869.42083333333</v>
      </c>
      <c r="C399">
        <v>6000000</v>
      </c>
    </row>
    <row r="400" spans="1:3" ht="15" customHeight="1" x14ac:dyDescent="0.3">
      <c r="A400" t="s">
        <v>3598</v>
      </c>
      <c r="B400" s="7">
        <v>43871.512499999997</v>
      </c>
      <c r="C400">
        <v>5600000</v>
      </c>
    </row>
    <row r="401" spans="1:3" ht="15" customHeight="1" x14ac:dyDescent="0.3">
      <c r="A401" t="s">
        <v>3597</v>
      </c>
      <c r="B401" s="7">
        <v>43872.527083333334</v>
      </c>
      <c r="C401">
        <v>9400000</v>
      </c>
    </row>
    <row r="402" spans="1:3" ht="15" customHeight="1" x14ac:dyDescent="0.3">
      <c r="A402" t="s">
        <v>3596</v>
      </c>
      <c r="B402" s="7">
        <v>43873.375</v>
      </c>
      <c r="C402">
        <v>6000000</v>
      </c>
    </row>
    <row r="403" spans="1:3" ht="15" customHeight="1" x14ac:dyDescent="0.3">
      <c r="A403" t="s">
        <v>3595</v>
      </c>
      <c r="B403" s="7">
        <v>43873.432638888888</v>
      </c>
      <c r="C403">
        <v>4300000</v>
      </c>
    </row>
    <row r="404" spans="1:3" ht="15" customHeight="1" x14ac:dyDescent="0.3">
      <c r="A404" t="s">
        <v>3594</v>
      </c>
      <c r="B404" s="7">
        <v>43874.375694444447</v>
      </c>
      <c r="C404">
        <v>8600000</v>
      </c>
    </row>
    <row r="405" spans="1:3" ht="15" customHeight="1" x14ac:dyDescent="0.3">
      <c r="A405" t="s">
        <v>3593</v>
      </c>
      <c r="B405" s="7">
        <v>43874.447916666664</v>
      </c>
      <c r="C405">
        <v>8800000</v>
      </c>
    </row>
    <row r="406" spans="1:3" ht="15" customHeight="1" x14ac:dyDescent="0.3">
      <c r="A406" t="s">
        <v>3592</v>
      </c>
      <c r="B406" s="7">
        <v>43874.537499999999</v>
      </c>
      <c r="C406">
        <v>14500000</v>
      </c>
    </row>
    <row r="407" spans="1:3" ht="15" customHeight="1" x14ac:dyDescent="0.3">
      <c r="A407" t="s">
        <v>3592</v>
      </c>
      <c r="B407" s="7">
        <v>43874.538194444445</v>
      </c>
      <c r="C407">
        <v>14500000</v>
      </c>
    </row>
    <row r="408" spans="1:3" ht="15" customHeight="1" x14ac:dyDescent="0.3">
      <c r="A408" t="s">
        <v>3591</v>
      </c>
      <c r="B408" s="7">
        <v>43874.739583333336</v>
      </c>
      <c r="C408">
        <v>7000000</v>
      </c>
    </row>
    <row r="409" spans="1:3" ht="15" customHeight="1" x14ac:dyDescent="0.3">
      <c r="A409" t="s">
        <v>3590</v>
      </c>
      <c r="B409" s="7">
        <v>43874.740277777775</v>
      </c>
      <c r="C409">
        <v>18600000</v>
      </c>
    </row>
    <row r="410" spans="1:3" ht="15" customHeight="1" x14ac:dyDescent="0.3">
      <c r="A410" t="s">
        <v>3589</v>
      </c>
      <c r="B410" s="7">
        <v>43874.740972222222</v>
      </c>
      <c r="C410">
        <v>3300000</v>
      </c>
    </row>
    <row r="411" spans="1:3" ht="15" customHeight="1" x14ac:dyDescent="0.3">
      <c r="A411" t="s">
        <v>3588</v>
      </c>
      <c r="B411" s="7">
        <v>43874.770833333336</v>
      </c>
      <c r="C411">
        <v>13200000</v>
      </c>
    </row>
    <row r="412" spans="1:3" ht="15" customHeight="1" x14ac:dyDescent="0.3">
      <c r="A412" t="s">
        <v>3587</v>
      </c>
      <c r="B412" s="7">
        <v>43875.462500000001</v>
      </c>
      <c r="C412">
        <v>5000000</v>
      </c>
    </row>
    <row r="413" spans="1:3" ht="15" customHeight="1" x14ac:dyDescent="0.3">
      <c r="A413" t="s">
        <v>3586</v>
      </c>
      <c r="B413" s="7">
        <v>43875.469444444447</v>
      </c>
      <c r="C413">
        <v>7000000</v>
      </c>
    </row>
    <row r="414" spans="1:3" ht="15" customHeight="1" x14ac:dyDescent="0.3">
      <c r="A414" t="s">
        <v>3585</v>
      </c>
      <c r="B414" s="7">
        <v>43876.443749999999</v>
      </c>
      <c r="C414">
        <v>9000000</v>
      </c>
    </row>
    <row r="415" spans="1:3" ht="15" customHeight="1" x14ac:dyDescent="0.3">
      <c r="A415" t="s">
        <v>3584</v>
      </c>
      <c r="B415" s="7">
        <v>43876.53125</v>
      </c>
      <c r="C415">
        <v>4350000</v>
      </c>
    </row>
    <row r="416" spans="1:3" ht="15" customHeight="1" x14ac:dyDescent="0.3">
      <c r="A416" t="s">
        <v>3583</v>
      </c>
      <c r="B416" s="7">
        <v>43876.552777777775</v>
      </c>
      <c r="C416">
        <v>4850000</v>
      </c>
    </row>
    <row r="417" spans="1:3" ht="15" customHeight="1" x14ac:dyDescent="0.3">
      <c r="A417" t="s">
        <v>3582</v>
      </c>
      <c r="B417" s="7">
        <v>43878.525694444441</v>
      </c>
      <c r="C417">
        <v>4300000</v>
      </c>
    </row>
    <row r="418" spans="1:3" ht="15" customHeight="1" x14ac:dyDescent="0.3">
      <c r="A418" t="s">
        <v>3581</v>
      </c>
      <c r="B418" s="7">
        <v>43878.629166666666</v>
      </c>
      <c r="C418">
        <v>5000000</v>
      </c>
    </row>
    <row r="419" spans="1:3" ht="15" customHeight="1" x14ac:dyDescent="0.3">
      <c r="A419" t="s">
        <v>3580</v>
      </c>
      <c r="B419" s="7">
        <v>43878.707638888889</v>
      </c>
      <c r="C419">
        <v>4400000</v>
      </c>
    </row>
    <row r="420" spans="1:3" ht="15" customHeight="1" x14ac:dyDescent="0.3">
      <c r="A420" t="s">
        <v>3579</v>
      </c>
      <c r="B420" s="7">
        <v>43878.708333333336</v>
      </c>
      <c r="C420">
        <v>7800000</v>
      </c>
    </row>
    <row r="421" spans="1:3" ht="15" customHeight="1" x14ac:dyDescent="0.3">
      <c r="A421" t="s">
        <v>3578</v>
      </c>
      <c r="B421" s="7">
        <v>43879.515277777777</v>
      </c>
      <c r="C421">
        <v>6850000</v>
      </c>
    </row>
    <row r="422" spans="1:3" ht="15" customHeight="1" x14ac:dyDescent="0.3">
      <c r="A422" t="s">
        <v>3577</v>
      </c>
      <c r="B422" s="7">
        <v>43879.535416666666</v>
      </c>
      <c r="C422">
        <v>6200000</v>
      </c>
    </row>
    <row r="423" spans="1:3" ht="15" customHeight="1" x14ac:dyDescent="0.3">
      <c r="A423" t="s">
        <v>3576</v>
      </c>
      <c r="B423" s="7">
        <v>43879.670138888891</v>
      </c>
      <c r="C423">
        <v>6800000</v>
      </c>
    </row>
    <row r="424" spans="1:3" ht="15" customHeight="1" x14ac:dyDescent="0.3">
      <c r="A424" t="s">
        <v>3575</v>
      </c>
      <c r="B424" s="7">
        <v>43879.695138888892</v>
      </c>
      <c r="C424">
        <v>5200000</v>
      </c>
    </row>
    <row r="425" spans="1:3" ht="15" customHeight="1" x14ac:dyDescent="0.3">
      <c r="A425" t="s">
        <v>3574</v>
      </c>
      <c r="B425" s="7">
        <v>43879.741666666669</v>
      </c>
      <c r="C425">
        <v>7900000</v>
      </c>
    </row>
    <row r="426" spans="1:3" ht="15" customHeight="1" x14ac:dyDescent="0.3">
      <c r="A426" t="s">
        <v>3573</v>
      </c>
      <c r="B426" s="7">
        <v>43880.387499999997</v>
      </c>
      <c r="C426">
        <v>13200000</v>
      </c>
    </row>
    <row r="427" spans="1:3" ht="15" customHeight="1" x14ac:dyDescent="0.3">
      <c r="A427" t="s">
        <v>3572</v>
      </c>
      <c r="B427" s="7">
        <v>43880.452777777777</v>
      </c>
      <c r="C427">
        <v>5000000</v>
      </c>
    </row>
    <row r="428" spans="1:3" ht="15" customHeight="1" x14ac:dyDescent="0.3">
      <c r="A428" t="s">
        <v>3571</v>
      </c>
      <c r="B428" s="7">
        <v>43880.535416666666</v>
      </c>
      <c r="C428">
        <v>5600000</v>
      </c>
    </row>
    <row r="429" spans="1:3" ht="15" customHeight="1" x14ac:dyDescent="0.3">
      <c r="A429" t="s">
        <v>3570</v>
      </c>
      <c r="B429" s="7">
        <v>43880.677083333336</v>
      </c>
      <c r="C429">
        <v>3200000</v>
      </c>
    </row>
    <row r="430" spans="1:3" ht="15" customHeight="1" x14ac:dyDescent="0.3">
      <c r="A430" t="s">
        <v>3569</v>
      </c>
      <c r="B430" s="7">
        <v>43880.706944444442</v>
      </c>
      <c r="C430">
        <v>8100000</v>
      </c>
    </row>
    <row r="431" spans="1:3" ht="15" customHeight="1" x14ac:dyDescent="0.3">
      <c r="A431" t="s">
        <v>2643</v>
      </c>
      <c r="B431" s="7">
        <v>43880.777083333334</v>
      </c>
      <c r="C431">
        <v>11900000</v>
      </c>
    </row>
    <row r="432" spans="1:3" ht="15" customHeight="1" x14ac:dyDescent="0.3">
      <c r="A432" t="s">
        <v>3568</v>
      </c>
      <c r="B432" s="7">
        <v>43880.777777777781</v>
      </c>
      <c r="C432">
        <v>6000000</v>
      </c>
    </row>
    <row r="433" spans="1:3" ht="15" customHeight="1" x14ac:dyDescent="0.3">
      <c r="A433" t="s">
        <v>3567</v>
      </c>
      <c r="B433" s="7">
        <v>43881.712500000001</v>
      </c>
      <c r="C433">
        <v>5000000</v>
      </c>
    </row>
    <row r="434" spans="1:3" ht="15" customHeight="1" x14ac:dyDescent="0.3">
      <c r="A434" t="s">
        <v>3566</v>
      </c>
      <c r="B434" s="7">
        <v>43882.457638888889</v>
      </c>
      <c r="C434">
        <v>7100000</v>
      </c>
    </row>
    <row r="435" spans="1:3" ht="15" customHeight="1" x14ac:dyDescent="0.3">
      <c r="A435" t="s">
        <v>2280</v>
      </c>
      <c r="B435" s="7">
        <v>43882.473611111112</v>
      </c>
      <c r="C435">
        <v>3900000</v>
      </c>
    </row>
    <row r="436" spans="1:3" ht="15" customHeight="1" x14ac:dyDescent="0.3">
      <c r="A436" t="s">
        <v>3565</v>
      </c>
      <c r="B436" s="7">
        <v>43882.482638888891</v>
      </c>
      <c r="C436">
        <v>8300000</v>
      </c>
    </row>
    <row r="437" spans="1:3" ht="15" customHeight="1" x14ac:dyDescent="0.3">
      <c r="A437" t="s">
        <v>3564</v>
      </c>
      <c r="B437" s="7">
        <v>43882.488888888889</v>
      </c>
      <c r="C437">
        <v>6850000</v>
      </c>
    </row>
    <row r="438" spans="1:3" ht="15" customHeight="1" x14ac:dyDescent="0.3">
      <c r="A438" t="s">
        <v>3563</v>
      </c>
      <c r="B438" s="7">
        <v>43883.421527777777</v>
      </c>
      <c r="C438">
        <v>7500000</v>
      </c>
    </row>
    <row r="439" spans="1:3" ht="15" customHeight="1" x14ac:dyDescent="0.3">
      <c r="A439" t="s">
        <v>3562</v>
      </c>
      <c r="B439" s="7">
        <v>43883.454861111109</v>
      </c>
      <c r="C439">
        <v>5500000</v>
      </c>
    </row>
    <row r="440" spans="1:3" ht="15" customHeight="1" x14ac:dyDescent="0.3">
      <c r="A440" t="s">
        <v>3561</v>
      </c>
      <c r="B440" s="7">
        <v>43885.385416666664</v>
      </c>
      <c r="C440">
        <v>6500000</v>
      </c>
    </row>
    <row r="441" spans="1:3" ht="15" customHeight="1" x14ac:dyDescent="0.3">
      <c r="A441" t="s">
        <v>3560</v>
      </c>
      <c r="B441" s="7">
        <v>43885.411111111112</v>
      </c>
      <c r="C441">
        <v>7000000</v>
      </c>
    </row>
    <row r="442" spans="1:3" ht="15" customHeight="1" x14ac:dyDescent="0.3">
      <c r="A442" t="s">
        <v>3559</v>
      </c>
      <c r="B442" s="7">
        <v>43885.55972222222</v>
      </c>
      <c r="C442">
        <v>8500000</v>
      </c>
    </row>
    <row r="443" spans="1:3" ht="15" customHeight="1" x14ac:dyDescent="0.3">
      <c r="A443" t="s">
        <v>3557</v>
      </c>
      <c r="B443" s="7">
        <v>43885.688888888886</v>
      </c>
      <c r="C443">
        <v>7200000</v>
      </c>
    </row>
    <row r="444" spans="1:3" ht="15" customHeight="1" x14ac:dyDescent="0.3">
      <c r="A444" t="s">
        <v>3558</v>
      </c>
      <c r="B444" s="7">
        <v>43885.688888888886</v>
      </c>
      <c r="C444">
        <v>9150000</v>
      </c>
    </row>
    <row r="445" spans="1:3" ht="15" customHeight="1" x14ac:dyDescent="0.3">
      <c r="A445" t="s">
        <v>3556</v>
      </c>
      <c r="B445" s="7">
        <v>43886.433333333334</v>
      </c>
      <c r="C445">
        <v>10000000</v>
      </c>
    </row>
    <row r="446" spans="1:3" ht="15" customHeight="1" x14ac:dyDescent="0.3">
      <c r="A446" t="s">
        <v>3555</v>
      </c>
      <c r="B446" s="7">
        <v>43886.652083333334</v>
      </c>
      <c r="C446">
        <v>12300000</v>
      </c>
    </row>
    <row r="447" spans="1:3" ht="15" customHeight="1" x14ac:dyDescent="0.3">
      <c r="A447" t="s">
        <v>1416</v>
      </c>
      <c r="B447" s="7">
        <v>43886.652777777781</v>
      </c>
      <c r="C447">
        <v>6000000</v>
      </c>
    </row>
    <row r="448" spans="1:3" ht="15" customHeight="1" x14ac:dyDescent="0.3">
      <c r="A448" t="s">
        <v>3554</v>
      </c>
      <c r="B448" s="7">
        <v>43886.680555555555</v>
      </c>
      <c r="C448">
        <v>13200000</v>
      </c>
    </row>
    <row r="449" spans="1:3" ht="15" customHeight="1" x14ac:dyDescent="0.3">
      <c r="A449" t="s">
        <v>3553</v>
      </c>
      <c r="B449" s="7">
        <v>43886.695138888892</v>
      </c>
      <c r="C449">
        <v>6000000</v>
      </c>
    </row>
    <row r="450" spans="1:3" ht="15" customHeight="1" x14ac:dyDescent="0.3">
      <c r="A450" t="s">
        <v>3552</v>
      </c>
      <c r="B450" s="7">
        <v>43886.731249999997</v>
      </c>
      <c r="C450">
        <v>6300000</v>
      </c>
    </row>
    <row r="451" spans="1:3" ht="15" customHeight="1" x14ac:dyDescent="0.3">
      <c r="A451" t="s">
        <v>3551</v>
      </c>
      <c r="B451" s="7">
        <v>43887.386805555558</v>
      </c>
      <c r="C451">
        <v>13600000</v>
      </c>
    </row>
    <row r="452" spans="1:3" ht="15" customHeight="1" x14ac:dyDescent="0.3">
      <c r="A452" t="s">
        <v>3550</v>
      </c>
      <c r="B452" s="7">
        <v>43887.46875</v>
      </c>
      <c r="C452">
        <v>4000000</v>
      </c>
    </row>
    <row r="453" spans="1:3" ht="15" customHeight="1" x14ac:dyDescent="0.3">
      <c r="A453" t="s">
        <v>3549</v>
      </c>
      <c r="B453" s="7">
        <v>43887.508333333331</v>
      </c>
      <c r="C453">
        <v>8200000</v>
      </c>
    </row>
    <row r="454" spans="1:3" ht="15" customHeight="1" x14ac:dyDescent="0.3">
      <c r="A454" t="s">
        <v>3548</v>
      </c>
      <c r="B454" s="7">
        <v>43887.719444444447</v>
      </c>
      <c r="C454">
        <v>9350000</v>
      </c>
    </row>
    <row r="455" spans="1:3" ht="15" customHeight="1" x14ac:dyDescent="0.3">
      <c r="A455" t="s">
        <v>3547</v>
      </c>
      <c r="B455" s="7">
        <v>43888.65902777778</v>
      </c>
      <c r="C455">
        <v>8000000</v>
      </c>
    </row>
    <row r="456" spans="1:3" ht="15" customHeight="1" x14ac:dyDescent="0.3">
      <c r="A456" t="s">
        <v>3546</v>
      </c>
      <c r="B456" s="7">
        <v>43888.68472222222</v>
      </c>
      <c r="C456">
        <v>8600000</v>
      </c>
    </row>
    <row r="457" spans="1:3" ht="15" customHeight="1" x14ac:dyDescent="0.3">
      <c r="A457" t="s">
        <v>3544</v>
      </c>
      <c r="B457" s="7">
        <v>43889.40902777778</v>
      </c>
      <c r="C457">
        <v>4800000</v>
      </c>
    </row>
    <row r="458" spans="1:3" ht="15" customHeight="1" x14ac:dyDescent="0.3">
      <c r="A458" t="s">
        <v>3545</v>
      </c>
      <c r="B458" s="7">
        <v>43889.40902777778</v>
      </c>
      <c r="C458">
        <v>12000000</v>
      </c>
    </row>
    <row r="459" spans="1:3" ht="15" customHeight="1" x14ac:dyDescent="0.3">
      <c r="A459" t="s">
        <v>2851</v>
      </c>
      <c r="B459" s="7">
        <v>43889.461805555555</v>
      </c>
      <c r="C459">
        <v>6000000</v>
      </c>
    </row>
    <row r="460" spans="1:3" ht="15" customHeight="1" x14ac:dyDescent="0.3">
      <c r="A460" t="s">
        <v>3543</v>
      </c>
      <c r="B460" s="7">
        <v>43889.466666666667</v>
      </c>
      <c r="C460">
        <v>7300000</v>
      </c>
    </row>
    <row r="461" spans="1:3" ht="15" customHeight="1" x14ac:dyDescent="0.3">
      <c r="A461" t="s">
        <v>3542</v>
      </c>
      <c r="B461" s="7">
        <v>43889.503472222219</v>
      </c>
      <c r="C461">
        <v>19000000</v>
      </c>
    </row>
    <row r="462" spans="1:3" ht="15" customHeight="1" x14ac:dyDescent="0.3">
      <c r="A462" t="s">
        <v>3541</v>
      </c>
      <c r="B462" s="7">
        <v>43889.527777777781</v>
      </c>
      <c r="C462">
        <v>6200000</v>
      </c>
    </row>
    <row r="463" spans="1:3" ht="15" customHeight="1" x14ac:dyDescent="0.3">
      <c r="A463" t="s">
        <v>3540</v>
      </c>
      <c r="B463" s="7">
        <v>43889.668749999997</v>
      </c>
      <c r="C463">
        <v>12500000</v>
      </c>
    </row>
    <row r="464" spans="1:3" ht="15" customHeight="1" x14ac:dyDescent="0.3">
      <c r="A464" t="s">
        <v>3539</v>
      </c>
      <c r="B464" s="7">
        <v>43889.677777777775</v>
      </c>
      <c r="C464">
        <v>4620000</v>
      </c>
    </row>
    <row r="465" spans="1:3" ht="15" customHeight="1" x14ac:dyDescent="0.3">
      <c r="A465" t="s">
        <v>3538</v>
      </c>
      <c r="B465" s="7">
        <v>43889.704861111109</v>
      </c>
      <c r="C465">
        <v>7700000</v>
      </c>
    </row>
    <row r="466" spans="1:3" ht="15" customHeight="1" x14ac:dyDescent="0.3">
      <c r="A466" t="s">
        <v>3537</v>
      </c>
      <c r="B466" s="7">
        <v>43889.705555555556</v>
      </c>
      <c r="C466">
        <v>7200000</v>
      </c>
    </row>
    <row r="467" spans="1:3" ht="15" customHeight="1" x14ac:dyDescent="0.3">
      <c r="A467" t="s">
        <v>3536</v>
      </c>
      <c r="B467" s="7">
        <v>43889.74722222222</v>
      </c>
      <c r="C467">
        <v>11500000</v>
      </c>
    </row>
    <row r="468" spans="1:3" ht="15" customHeight="1" x14ac:dyDescent="0.3">
      <c r="A468" t="s">
        <v>3535</v>
      </c>
      <c r="B468" s="7">
        <v>43889.747916666667</v>
      </c>
      <c r="C468">
        <v>4500000</v>
      </c>
    </row>
    <row r="469" spans="1:3" ht="15" customHeight="1" x14ac:dyDescent="0.3">
      <c r="A469" t="s">
        <v>3534</v>
      </c>
      <c r="B469" s="7">
        <v>43890.444444444445</v>
      </c>
      <c r="C469">
        <v>10000000</v>
      </c>
    </row>
    <row r="470" spans="1:3" ht="15" customHeight="1" x14ac:dyDescent="0.3">
      <c r="A470" t="s">
        <v>3533</v>
      </c>
      <c r="B470" s="7">
        <v>43890.461805555555</v>
      </c>
      <c r="C470">
        <v>6400000</v>
      </c>
    </row>
    <row r="471" spans="1:3" ht="15" customHeight="1" x14ac:dyDescent="0.3">
      <c r="A471" t="s">
        <v>3532</v>
      </c>
      <c r="B471" s="7">
        <v>43890.511111111111</v>
      </c>
      <c r="C471">
        <v>7200000</v>
      </c>
    </row>
    <row r="472" spans="1:3" ht="15" customHeight="1" x14ac:dyDescent="0.3">
      <c r="A472" t="s">
        <v>3531</v>
      </c>
      <c r="B472" s="7">
        <v>43890.545138888891</v>
      </c>
      <c r="C472">
        <v>7500000</v>
      </c>
    </row>
    <row r="473" spans="1:3" ht="15" customHeight="1" x14ac:dyDescent="0.3">
      <c r="A473" t="s">
        <v>3529</v>
      </c>
      <c r="B473" s="7">
        <v>43890.568749999999</v>
      </c>
      <c r="C473">
        <v>7400000</v>
      </c>
    </row>
    <row r="474" spans="1:3" ht="15" customHeight="1" x14ac:dyDescent="0.3">
      <c r="A474" t="s">
        <v>3530</v>
      </c>
      <c r="B474" s="7">
        <v>43890.568749999999</v>
      </c>
      <c r="C474">
        <v>6000000</v>
      </c>
    </row>
    <row r="475" spans="1:3" ht="15" customHeight="1" x14ac:dyDescent="0.3">
      <c r="A475" t="s">
        <v>3528</v>
      </c>
      <c r="B475" s="7">
        <v>43894.375694444447</v>
      </c>
      <c r="C475">
        <v>5800000</v>
      </c>
    </row>
    <row r="476" spans="1:3" ht="15" customHeight="1" x14ac:dyDescent="0.3">
      <c r="A476" t="s">
        <v>3527</v>
      </c>
      <c r="B476" s="7">
        <v>43894.695833333331</v>
      </c>
      <c r="C476">
        <v>5120000</v>
      </c>
    </row>
    <row r="477" spans="1:3" ht="15" customHeight="1" x14ac:dyDescent="0.3">
      <c r="A477" t="s">
        <v>3526</v>
      </c>
      <c r="B477" s="7">
        <v>43894.742361111108</v>
      </c>
      <c r="C477">
        <v>11000000</v>
      </c>
    </row>
    <row r="478" spans="1:3" ht="15" customHeight="1" x14ac:dyDescent="0.3">
      <c r="A478" t="s">
        <v>3524</v>
      </c>
      <c r="B478" s="7">
        <v>43894.785416666666</v>
      </c>
      <c r="C478">
        <v>14500000</v>
      </c>
    </row>
    <row r="479" spans="1:3" ht="15" customHeight="1" x14ac:dyDescent="0.3">
      <c r="A479" t="s">
        <v>3525</v>
      </c>
      <c r="B479" s="7">
        <v>43894.785416666666</v>
      </c>
      <c r="C479">
        <v>6800000</v>
      </c>
    </row>
    <row r="480" spans="1:3" ht="15" customHeight="1" x14ac:dyDescent="0.3">
      <c r="A480" t="s">
        <v>3523</v>
      </c>
      <c r="B480" s="7">
        <v>43895.375694444447</v>
      </c>
      <c r="C480">
        <v>7200000</v>
      </c>
    </row>
    <row r="481" spans="1:3" ht="15" customHeight="1" x14ac:dyDescent="0.3">
      <c r="A481" t="s">
        <v>3522</v>
      </c>
      <c r="B481" s="7">
        <v>43895.654166666667</v>
      </c>
      <c r="C481">
        <v>5000000</v>
      </c>
    </row>
    <row r="482" spans="1:3" ht="15" customHeight="1" x14ac:dyDescent="0.3">
      <c r="A482" t="s">
        <v>3521</v>
      </c>
      <c r="B482" s="7">
        <v>43895.65902777778</v>
      </c>
      <c r="C482">
        <v>3300000</v>
      </c>
    </row>
    <row r="483" spans="1:3" ht="15" customHeight="1" x14ac:dyDescent="0.3">
      <c r="A483" t="s">
        <v>3520</v>
      </c>
      <c r="B483" s="7">
        <v>43896.380555555559</v>
      </c>
      <c r="C483">
        <v>4800000</v>
      </c>
    </row>
    <row r="484" spans="1:3" ht="15" customHeight="1" x14ac:dyDescent="0.3">
      <c r="A484" t="s">
        <v>3519</v>
      </c>
      <c r="B484" s="7">
        <v>43896.423611111109</v>
      </c>
      <c r="C484">
        <v>10500000</v>
      </c>
    </row>
    <row r="485" spans="1:3" ht="15" customHeight="1" x14ac:dyDescent="0.3">
      <c r="A485" t="s">
        <v>3518</v>
      </c>
      <c r="B485" s="7">
        <v>43896.496527777781</v>
      </c>
      <c r="C485">
        <v>5752005</v>
      </c>
    </row>
    <row r="486" spans="1:3" ht="15" customHeight="1" x14ac:dyDescent="0.3">
      <c r="A486" t="s">
        <v>3517</v>
      </c>
      <c r="B486" s="7">
        <v>43896.49722222222</v>
      </c>
      <c r="C486">
        <v>2700000</v>
      </c>
    </row>
    <row r="487" spans="1:3" ht="15" customHeight="1" x14ac:dyDescent="0.3">
      <c r="A487" t="s">
        <v>3516</v>
      </c>
      <c r="B487" s="7">
        <v>43896.520138888889</v>
      </c>
      <c r="C487">
        <v>6000000</v>
      </c>
    </row>
    <row r="488" spans="1:3" ht="15" customHeight="1" x14ac:dyDescent="0.3">
      <c r="A488" t="s">
        <v>3515</v>
      </c>
      <c r="B488" s="7">
        <v>43896.775694444441</v>
      </c>
      <c r="C488">
        <v>4300000</v>
      </c>
    </row>
    <row r="489" spans="1:3" ht="15" customHeight="1" x14ac:dyDescent="0.3">
      <c r="A489" t="s">
        <v>3514</v>
      </c>
      <c r="B489" s="7">
        <v>43896.787499999999</v>
      </c>
      <c r="C489">
        <v>6300000</v>
      </c>
    </row>
    <row r="490" spans="1:3" ht="15" customHeight="1" x14ac:dyDescent="0.3">
      <c r="A490" t="s">
        <v>3513</v>
      </c>
      <c r="B490" s="7">
        <v>43896.788888888892</v>
      </c>
      <c r="C490">
        <v>3800000</v>
      </c>
    </row>
    <row r="491" spans="1:3" ht="15" customHeight="1" x14ac:dyDescent="0.3">
      <c r="A491" t="s">
        <v>3512</v>
      </c>
      <c r="B491" s="7">
        <v>43900.42291666667</v>
      </c>
      <c r="C491">
        <v>11500000</v>
      </c>
    </row>
    <row r="492" spans="1:3" ht="15" customHeight="1" x14ac:dyDescent="0.3">
      <c r="A492" t="s">
        <v>3511</v>
      </c>
      <c r="B492" s="7">
        <v>43902.674305555556</v>
      </c>
      <c r="C492">
        <v>11200000</v>
      </c>
    </row>
    <row r="493" spans="1:3" ht="15" customHeight="1" x14ac:dyDescent="0.3">
      <c r="A493" t="s">
        <v>2934</v>
      </c>
      <c r="B493" s="7">
        <v>43902.685416666667</v>
      </c>
      <c r="C493">
        <v>3600000</v>
      </c>
    </row>
    <row r="494" spans="1:3" ht="15" customHeight="1" x14ac:dyDescent="0.3">
      <c r="A494" t="s">
        <v>3510</v>
      </c>
      <c r="B494" s="7">
        <v>43902.702777777777</v>
      </c>
      <c r="C494">
        <v>5000000</v>
      </c>
    </row>
    <row r="495" spans="1:3" ht="15" customHeight="1" x14ac:dyDescent="0.3">
      <c r="A495" t="s">
        <v>3509</v>
      </c>
      <c r="B495" s="7">
        <v>43902.703472222223</v>
      </c>
      <c r="C495">
        <v>11500000</v>
      </c>
    </row>
    <row r="496" spans="1:3" ht="15" customHeight="1" x14ac:dyDescent="0.3">
      <c r="A496" t="s">
        <v>3508</v>
      </c>
      <c r="B496" s="7">
        <v>43902.724999999999</v>
      </c>
      <c r="C496">
        <v>5500000</v>
      </c>
    </row>
    <row r="497" spans="1:3" ht="15" customHeight="1" x14ac:dyDescent="0.3">
      <c r="A497" t="s">
        <v>3507</v>
      </c>
      <c r="B497" s="7">
        <v>43903.51666666667</v>
      </c>
      <c r="C497">
        <v>6600000</v>
      </c>
    </row>
    <row r="498" spans="1:3" ht="15" customHeight="1" x14ac:dyDescent="0.3">
      <c r="A498" t="s">
        <v>3506</v>
      </c>
      <c r="B498" s="7">
        <v>43903.517361111109</v>
      </c>
      <c r="C498">
        <v>4100000</v>
      </c>
    </row>
    <row r="499" spans="1:3" ht="15" customHeight="1" x14ac:dyDescent="0.3">
      <c r="A499" t="s">
        <v>3505</v>
      </c>
      <c r="B499" s="7">
        <v>43907.49722222222</v>
      </c>
      <c r="C499">
        <v>7400000</v>
      </c>
    </row>
    <row r="500" spans="1:3" ht="15" customHeight="1" x14ac:dyDescent="0.3">
      <c r="A500" t="s">
        <v>3504</v>
      </c>
      <c r="B500" s="7">
        <v>43907.772222222222</v>
      </c>
      <c r="C500">
        <v>4415000</v>
      </c>
    </row>
    <row r="501" spans="1:3" ht="15" customHeight="1" x14ac:dyDescent="0.3">
      <c r="A501" t="s">
        <v>3503</v>
      </c>
      <c r="B501" s="7">
        <v>43907.775694444441</v>
      </c>
      <c r="C501">
        <v>7000000</v>
      </c>
    </row>
    <row r="502" spans="1:3" ht="15" customHeight="1" x14ac:dyDescent="0.3">
      <c r="A502" t="s">
        <v>3502</v>
      </c>
      <c r="B502" s="7">
        <v>43907.781944444447</v>
      </c>
      <c r="C502">
        <v>27500000</v>
      </c>
    </row>
    <row r="503" spans="1:3" ht="15" customHeight="1" x14ac:dyDescent="0.3">
      <c r="A503" t="s">
        <v>3501</v>
      </c>
      <c r="B503" s="7">
        <v>43907.782638888886</v>
      </c>
      <c r="C503">
        <v>11014039</v>
      </c>
    </row>
    <row r="504" spans="1:3" ht="15" customHeight="1" x14ac:dyDescent="0.3">
      <c r="A504" t="s">
        <v>116</v>
      </c>
      <c r="B504" s="7">
        <v>43908.779166666667</v>
      </c>
      <c r="C504">
        <v>6300000</v>
      </c>
    </row>
    <row r="505" spans="1:3" ht="15" customHeight="1" x14ac:dyDescent="0.3">
      <c r="A505" t="s">
        <v>2455</v>
      </c>
      <c r="B505" s="7">
        <v>43908.779861111114</v>
      </c>
      <c r="C505">
        <v>7100000</v>
      </c>
    </row>
    <row r="506" spans="1:3" ht="15" customHeight="1" x14ac:dyDescent="0.3">
      <c r="A506" t="s">
        <v>3413</v>
      </c>
      <c r="B506" s="7">
        <v>43909.434027777781</v>
      </c>
      <c r="C506">
        <v>18600000</v>
      </c>
    </row>
    <row r="507" spans="1:3" ht="15" customHeight="1" x14ac:dyDescent="0.3">
      <c r="A507" t="s">
        <v>3500</v>
      </c>
      <c r="B507" s="7">
        <v>43911.511805555558</v>
      </c>
      <c r="C507">
        <v>7300000</v>
      </c>
    </row>
    <row r="508" spans="1:3" ht="15" customHeight="1" x14ac:dyDescent="0.3">
      <c r="A508" t="s">
        <v>3498</v>
      </c>
      <c r="B508" s="7">
        <v>43911.512499999997</v>
      </c>
      <c r="C508">
        <v>6000000</v>
      </c>
    </row>
    <row r="509" spans="1:3" ht="15" customHeight="1" x14ac:dyDescent="0.3">
      <c r="A509" t="s">
        <v>3499</v>
      </c>
      <c r="B509" s="7">
        <v>43911.512499999997</v>
      </c>
      <c r="C509">
        <v>6200000</v>
      </c>
    </row>
    <row r="510" spans="1:3" ht="15" customHeight="1" x14ac:dyDescent="0.3">
      <c r="A510" t="s">
        <v>3497</v>
      </c>
      <c r="B510" s="7">
        <v>43917.39166666667</v>
      </c>
      <c r="C510">
        <v>10573500</v>
      </c>
    </row>
    <row r="511" spans="1:3" ht="15" customHeight="1" x14ac:dyDescent="0.3">
      <c r="A511" t="s">
        <v>3496</v>
      </c>
      <c r="B511" s="7">
        <v>43917.529166666667</v>
      </c>
      <c r="C511">
        <v>7750000</v>
      </c>
    </row>
    <row r="512" spans="1:3" ht="15" customHeight="1" x14ac:dyDescent="0.3">
      <c r="A512" t="s">
        <v>3495</v>
      </c>
      <c r="B512" s="7">
        <v>43917.529861111114</v>
      </c>
      <c r="C512">
        <v>13000000</v>
      </c>
    </row>
    <row r="513" spans="1:3" ht="15" customHeight="1" x14ac:dyDescent="0.3">
      <c r="A513" t="s">
        <v>3494</v>
      </c>
      <c r="B513" s="7">
        <v>43920.543055555558</v>
      </c>
      <c r="C513">
        <v>19200000</v>
      </c>
    </row>
    <row r="514" spans="1:3" ht="15" customHeight="1" x14ac:dyDescent="0.3">
      <c r="A514" t="s">
        <v>3493</v>
      </c>
      <c r="B514" s="7">
        <v>43921.630555555559</v>
      </c>
      <c r="C514">
        <v>5200000</v>
      </c>
    </row>
    <row r="515" spans="1:3" ht="15" customHeight="1" x14ac:dyDescent="0.3">
      <c r="A515" t="s">
        <v>3492</v>
      </c>
      <c r="B515" s="7">
        <v>43921.638194444444</v>
      </c>
      <c r="C515">
        <v>5000000</v>
      </c>
    </row>
    <row r="516" spans="1:3" ht="15" customHeight="1" x14ac:dyDescent="0.3">
      <c r="A516" t="s">
        <v>3491</v>
      </c>
      <c r="B516" s="7">
        <v>43921.665972222225</v>
      </c>
      <c r="C516">
        <v>4600000</v>
      </c>
    </row>
    <row r="517" spans="1:3" ht="15" customHeight="1" x14ac:dyDescent="0.3">
      <c r="A517" t="s">
        <v>3490</v>
      </c>
      <c r="B517" s="7">
        <v>43922.393750000003</v>
      </c>
      <c r="C517">
        <v>4700000</v>
      </c>
    </row>
    <row r="518" spans="1:3" ht="15" customHeight="1" x14ac:dyDescent="0.3">
      <c r="A518" t="s">
        <v>3489</v>
      </c>
      <c r="B518" s="7">
        <v>43923.501388888886</v>
      </c>
      <c r="C518">
        <v>11600000</v>
      </c>
    </row>
    <row r="519" spans="1:3" ht="15" customHeight="1" x14ac:dyDescent="0.3">
      <c r="A519" t="s">
        <v>3488</v>
      </c>
      <c r="B519" s="7">
        <v>43924.42291666667</v>
      </c>
      <c r="C519">
        <v>6850000</v>
      </c>
    </row>
    <row r="520" spans="1:3" ht="15" customHeight="1" x14ac:dyDescent="0.3">
      <c r="A520" t="s">
        <v>3487</v>
      </c>
      <c r="B520" s="7">
        <v>43927.390277777777</v>
      </c>
      <c r="C520">
        <v>7913300</v>
      </c>
    </row>
    <row r="521" spans="1:3" ht="15" customHeight="1" x14ac:dyDescent="0.3">
      <c r="A521" t="s">
        <v>3485</v>
      </c>
      <c r="B521" s="7">
        <v>43927.497916666667</v>
      </c>
      <c r="C521">
        <v>14000000</v>
      </c>
    </row>
    <row r="522" spans="1:3" ht="15" customHeight="1" x14ac:dyDescent="0.3">
      <c r="A522" t="s">
        <v>3486</v>
      </c>
      <c r="B522" s="7">
        <v>43927.497916666667</v>
      </c>
      <c r="C522">
        <v>6650000</v>
      </c>
    </row>
    <row r="523" spans="1:3" ht="15" customHeight="1" x14ac:dyDescent="0.3">
      <c r="A523" t="s">
        <v>3484</v>
      </c>
      <c r="B523" s="7">
        <v>43928.486805555556</v>
      </c>
      <c r="C523">
        <v>6000000</v>
      </c>
    </row>
    <row r="524" spans="1:3" ht="15" customHeight="1" x14ac:dyDescent="0.3">
      <c r="A524" t="s">
        <v>3483</v>
      </c>
      <c r="B524" s="7">
        <v>43929.520138888889</v>
      </c>
      <c r="C524">
        <v>12700000</v>
      </c>
    </row>
    <row r="525" spans="1:3" ht="15" customHeight="1" x14ac:dyDescent="0.3">
      <c r="A525" t="s">
        <v>3481</v>
      </c>
      <c r="B525" s="7">
        <v>43929.76458333333</v>
      </c>
      <c r="C525">
        <v>16000000</v>
      </c>
    </row>
    <row r="526" spans="1:3" ht="15" customHeight="1" x14ac:dyDescent="0.3">
      <c r="A526" t="s">
        <v>3482</v>
      </c>
      <c r="B526" s="7">
        <v>43929.76458333333</v>
      </c>
      <c r="C526">
        <v>12600000</v>
      </c>
    </row>
    <row r="527" spans="1:3" ht="15" customHeight="1" x14ac:dyDescent="0.3">
      <c r="A527" t="s">
        <v>3480</v>
      </c>
      <c r="B527" s="7">
        <v>43930.722222222219</v>
      </c>
      <c r="C527">
        <v>8200000</v>
      </c>
    </row>
    <row r="528" spans="1:3" ht="15" customHeight="1" x14ac:dyDescent="0.3">
      <c r="A528" t="s">
        <v>3479</v>
      </c>
      <c r="B528" s="7">
        <v>43934.415277777778</v>
      </c>
      <c r="C528">
        <v>12000000</v>
      </c>
    </row>
    <row r="529" spans="1:3" ht="15" customHeight="1" x14ac:dyDescent="0.3">
      <c r="A529" t="s">
        <v>3478</v>
      </c>
      <c r="B529" s="7">
        <v>43934.659722222219</v>
      </c>
      <c r="C529">
        <v>5800000</v>
      </c>
    </row>
    <row r="530" spans="1:3" ht="15" customHeight="1" x14ac:dyDescent="0.3">
      <c r="A530" t="s">
        <v>3477</v>
      </c>
      <c r="B530" s="7">
        <v>43935.376388888886</v>
      </c>
      <c r="C530">
        <v>9105385</v>
      </c>
    </row>
    <row r="531" spans="1:3" ht="15" customHeight="1" x14ac:dyDescent="0.3">
      <c r="A531" t="s">
        <v>3476</v>
      </c>
      <c r="B531" s="7">
        <v>43936.479861111111</v>
      </c>
      <c r="C531">
        <v>6100000</v>
      </c>
    </row>
    <row r="532" spans="1:3" ht="15" customHeight="1" x14ac:dyDescent="0.3">
      <c r="A532" t="s">
        <v>3475</v>
      </c>
      <c r="B532" s="7">
        <v>43937.386805555558</v>
      </c>
      <c r="C532">
        <v>5900000</v>
      </c>
    </row>
    <row r="533" spans="1:3" ht="15" customHeight="1" x14ac:dyDescent="0.3">
      <c r="A533" t="s">
        <v>3474</v>
      </c>
      <c r="B533" s="7">
        <v>43937.429861111108</v>
      </c>
      <c r="C533">
        <v>10100000</v>
      </c>
    </row>
    <row r="534" spans="1:3" ht="15" customHeight="1" x14ac:dyDescent="0.3">
      <c r="A534" t="s">
        <v>3473</v>
      </c>
      <c r="B534" s="7">
        <v>43937.430555555555</v>
      </c>
      <c r="C534">
        <v>11800000</v>
      </c>
    </row>
    <row r="535" spans="1:3" ht="15" customHeight="1" x14ac:dyDescent="0.3">
      <c r="A535" t="s">
        <v>3472</v>
      </c>
      <c r="B535" s="7">
        <v>43937.706944444442</v>
      </c>
      <c r="C535">
        <v>5500000</v>
      </c>
    </row>
    <row r="536" spans="1:3" ht="15" customHeight="1" x14ac:dyDescent="0.3">
      <c r="A536" t="s">
        <v>3471</v>
      </c>
      <c r="B536" s="7">
        <v>43938.539583333331</v>
      </c>
      <c r="C536">
        <v>14500000</v>
      </c>
    </row>
    <row r="537" spans="1:3" ht="15" customHeight="1" x14ac:dyDescent="0.3">
      <c r="A537" t="s">
        <v>3470</v>
      </c>
      <c r="B537" s="7">
        <v>43938.666666666664</v>
      </c>
      <c r="C537">
        <v>9250000</v>
      </c>
    </row>
    <row r="538" spans="1:3" ht="15" customHeight="1" x14ac:dyDescent="0.3">
      <c r="A538" t="s">
        <v>3469</v>
      </c>
      <c r="B538" s="7">
        <v>43938.667361111111</v>
      </c>
      <c r="C538">
        <v>3500000</v>
      </c>
    </row>
    <row r="539" spans="1:3" ht="15" customHeight="1" x14ac:dyDescent="0.3">
      <c r="A539" t="s">
        <v>3468</v>
      </c>
      <c r="B539" s="7">
        <v>43939.488888888889</v>
      </c>
      <c r="C539">
        <v>5500000</v>
      </c>
    </row>
    <row r="540" spans="1:3" ht="15" customHeight="1" x14ac:dyDescent="0.3">
      <c r="A540" t="s">
        <v>3467</v>
      </c>
      <c r="B540" s="7">
        <v>43942.377083333333</v>
      </c>
      <c r="C540">
        <v>16200000</v>
      </c>
    </row>
    <row r="541" spans="1:3" ht="15" customHeight="1" x14ac:dyDescent="0.3">
      <c r="A541" t="s">
        <v>3466</v>
      </c>
      <c r="B541" s="7">
        <v>43942.479861111111</v>
      </c>
      <c r="C541">
        <v>4400000</v>
      </c>
    </row>
    <row r="542" spans="1:3" ht="15" customHeight="1" x14ac:dyDescent="0.3">
      <c r="A542" t="s">
        <v>3465</v>
      </c>
      <c r="B542" s="7">
        <v>43942.496527777781</v>
      </c>
      <c r="C542">
        <v>5500000</v>
      </c>
    </row>
    <row r="543" spans="1:3" ht="15" customHeight="1" x14ac:dyDescent="0.3">
      <c r="A543" t="s">
        <v>3420</v>
      </c>
      <c r="B543" s="7">
        <v>43942.663888888892</v>
      </c>
      <c r="C543">
        <v>10500000</v>
      </c>
    </row>
    <row r="544" spans="1:3" ht="15" customHeight="1" x14ac:dyDescent="0.3">
      <c r="A544" t="s">
        <v>3464</v>
      </c>
      <c r="B544" s="7">
        <v>43943.544444444444</v>
      </c>
      <c r="C544">
        <v>3000000</v>
      </c>
    </row>
    <row r="545" spans="1:3" ht="15" customHeight="1" x14ac:dyDescent="0.3">
      <c r="A545" t="s">
        <v>3463</v>
      </c>
      <c r="B545" s="7">
        <v>43943.645833333336</v>
      </c>
      <c r="C545">
        <v>6700000</v>
      </c>
    </row>
    <row r="546" spans="1:3" ht="15" customHeight="1" x14ac:dyDescent="0.3">
      <c r="A546" t="s">
        <v>3462</v>
      </c>
      <c r="B546" s="7">
        <v>43943.741666666669</v>
      </c>
      <c r="C546">
        <v>5100000</v>
      </c>
    </row>
    <row r="547" spans="1:3" ht="15" customHeight="1" x14ac:dyDescent="0.3">
      <c r="A547" t="s">
        <v>3461</v>
      </c>
      <c r="B547" s="7">
        <v>43944.520833333336</v>
      </c>
      <c r="C547">
        <v>9100000</v>
      </c>
    </row>
    <row r="548" spans="1:3" ht="15" customHeight="1" x14ac:dyDescent="0.3">
      <c r="A548" t="s">
        <v>3460</v>
      </c>
      <c r="B548" s="7">
        <v>43944.534722222219</v>
      </c>
      <c r="C548">
        <v>8500000</v>
      </c>
    </row>
    <row r="549" spans="1:3" ht="15" customHeight="1" x14ac:dyDescent="0.3">
      <c r="A549" t="s">
        <v>3459</v>
      </c>
      <c r="B549" s="7">
        <v>43945.705555555556</v>
      </c>
      <c r="C549">
        <v>8800000</v>
      </c>
    </row>
    <row r="550" spans="1:3" ht="15" customHeight="1" x14ac:dyDescent="0.3">
      <c r="A550" t="s">
        <v>3457</v>
      </c>
      <c r="B550" s="7">
        <v>43948.673611111109</v>
      </c>
      <c r="C550">
        <v>11700000</v>
      </c>
    </row>
    <row r="551" spans="1:3" ht="15" customHeight="1" x14ac:dyDescent="0.3">
      <c r="A551" t="s">
        <v>3458</v>
      </c>
      <c r="B551" s="7">
        <v>43948.673611111109</v>
      </c>
      <c r="C551">
        <v>8200000</v>
      </c>
    </row>
    <row r="552" spans="1:3" ht="15" customHeight="1" x14ac:dyDescent="0.3">
      <c r="A552" t="s">
        <v>3456</v>
      </c>
      <c r="B552" s="7">
        <v>43948.674305555556</v>
      </c>
      <c r="C552">
        <v>8000000</v>
      </c>
    </row>
    <row r="553" spans="1:3" ht="15" customHeight="1" x14ac:dyDescent="0.3">
      <c r="A553" t="s">
        <v>3455</v>
      </c>
      <c r="B553" s="7">
        <v>43948.676388888889</v>
      </c>
      <c r="C553">
        <v>8700000</v>
      </c>
    </row>
    <row r="554" spans="1:3" ht="15" customHeight="1" x14ac:dyDescent="0.3">
      <c r="A554" t="s">
        <v>3454</v>
      </c>
      <c r="B554" s="7">
        <v>43948.678472222222</v>
      </c>
      <c r="C554">
        <v>4800000</v>
      </c>
    </row>
    <row r="555" spans="1:3" ht="15" customHeight="1" x14ac:dyDescent="0.3">
      <c r="A555" t="s">
        <v>3453</v>
      </c>
      <c r="B555" s="7">
        <v>43948.679166666669</v>
      </c>
      <c r="C555">
        <v>10300000</v>
      </c>
    </row>
    <row r="556" spans="1:3" ht="15" customHeight="1" x14ac:dyDescent="0.3">
      <c r="A556" t="s">
        <v>3452</v>
      </c>
      <c r="B556" s="7">
        <v>43948.679861111108</v>
      </c>
      <c r="C556">
        <v>10200000</v>
      </c>
    </row>
    <row r="557" spans="1:3" ht="15" customHeight="1" x14ac:dyDescent="0.3">
      <c r="A557" t="s">
        <v>3451</v>
      </c>
      <c r="B557" s="7">
        <v>43948.682638888888</v>
      </c>
      <c r="C557">
        <v>9500000</v>
      </c>
    </row>
    <row r="558" spans="1:3" ht="15" customHeight="1" x14ac:dyDescent="0.3">
      <c r="A558" t="s">
        <v>3450</v>
      </c>
      <c r="B558" s="7">
        <v>43948.75</v>
      </c>
      <c r="C558">
        <v>7900000</v>
      </c>
    </row>
    <row r="559" spans="1:3" ht="15" customHeight="1" x14ac:dyDescent="0.3">
      <c r="A559" t="s">
        <v>3449</v>
      </c>
      <c r="B559" s="7">
        <v>43949.732638888891</v>
      </c>
      <c r="C559">
        <v>11000000</v>
      </c>
    </row>
    <row r="560" spans="1:3" ht="15" customHeight="1" x14ac:dyDescent="0.3">
      <c r="A560" t="s">
        <v>3448</v>
      </c>
      <c r="B560" s="7">
        <v>43950.479166666664</v>
      </c>
      <c r="C560">
        <v>6900000</v>
      </c>
    </row>
    <row r="561" spans="1:3" ht="15" customHeight="1" x14ac:dyDescent="0.3">
      <c r="A561" t="s">
        <v>3447</v>
      </c>
      <c r="B561" s="7">
        <v>43950.504166666666</v>
      </c>
      <c r="C561">
        <v>10500000</v>
      </c>
    </row>
    <row r="562" spans="1:3" ht="15" customHeight="1" x14ac:dyDescent="0.3">
      <c r="A562" t="s">
        <v>3446</v>
      </c>
      <c r="B562" s="7">
        <v>43950.544444444444</v>
      </c>
      <c r="C562">
        <v>14000000</v>
      </c>
    </row>
    <row r="563" spans="1:3" ht="15" customHeight="1" x14ac:dyDescent="0.3">
      <c r="A563" t="s">
        <v>3445</v>
      </c>
      <c r="B563" s="7">
        <v>43950.688888888886</v>
      </c>
      <c r="C563">
        <v>6500000</v>
      </c>
    </row>
    <row r="564" spans="1:3" ht="15" customHeight="1" x14ac:dyDescent="0.3">
      <c r="A564" t="s">
        <v>3444</v>
      </c>
      <c r="B564" s="7">
        <v>43950.732638888891</v>
      </c>
      <c r="C564">
        <v>3200000</v>
      </c>
    </row>
    <row r="565" spans="1:3" ht="15" customHeight="1" x14ac:dyDescent="0.3">
      <c r="A565" t="s">
        <v>3443</v>
      </c>
      <c r="B565" s="7">
        <v>43951.488194444442</v>
      </c>
      <c r="C565">
        <v>6200000</v>
      </c>
    </row>
    <row r="566" spans="1:3" ht="15" customHeight="1" x14ac:dyDescent="0.3">
      <c r="A566" t="s">
        <v>3442</v>
      </c>
      <c r="B566" s="7">
        <v>43951.541666666664</v>
      </c>
      <c r="C566">
        <v>2450000</v>
      </c>
    </row>
    <row r="567" spans="1:3" ht="15" customHeight="1" x14ac:dyDescent="0.3">
      <c r="A567" t="s">
        <v>3441</v>
      </c>
      <c r="B567" s="7">
        <v>43951.661111111112</v>
      </c>
      <c r="C567">
        <v>9500000</v>
      </c>
    </row>
    <row r="568" spans="1:3" ht="15" customHeight="1" x14ac:dyDescent="0.3">
      <c r="A568" t="s">
        <v>3440</v>
      </c>
      <c r="B568" s="7">
        <v>43951.696527777778</v>
      </c>
      <c r="C568">
        <v>13800000</v>
      </c>
    </row>
    <row r="569" spans="1:3" ht="15" customHeight="1" x14ac:dyDescent="0.3">
      <c r="A569" t="s">
        <v>3439</v>
      </c>
      <c r="B569" s="7">
        <v>43951.741666666669</v>
      </c>
      <c r="C569">
        <v>5400000</v>
      </c>
    </row>
    <row r="570" spans="1:3" ht="15" customHeight="1" x14ac:dyDescent="0.3">
      <c r="A570" t="s">
        <v>3438</v>
      </c>
      <c r="B570" s="7">
        <v>43955.742361111108</v>
      </c>
      <c r="C570">
        <v>3600000</v>
      </c>
    </row>
    <row r="571" spans="1:3" ht="15" customHeight="1" x14ac:dyDescent="0.3">
      <c r="A571" t="s">
        <v>2455</v>
      </c>
      <c r="B571" s="7">
        <v>43956.383333333331</v>
      </c>
      <c r="C571">
        <v>7100000</v>
      </c>
    </row>
    <row r="572" spans="1:3" ht="15" customHeight="1" x14ac:dyDescent="0.3">
      <c r="A572" t="s">
        <v>3437</v>
      </c>
      <c r="B572" s="7">
        <v>43957.701388888891</v>
      </c>
      <c r="C572">
        <v>3100000</v>
      </c>
    </row>
    <row r="573" spans="1:3" ht="15" customHeight="1" x14ac:dyDescent="0.3">
      <c r="A573" t="s">
        <v>3436</v>
      </c>
      <c r="B573" s="7">
        <v>43959.640277777777</v>
      </c>
      <c r="C573">
        <v>19500000</v>
      </c>
    </row>
    <row r="574" spans="1:3" ht="15" customHeight="1" x14ac:dyDescent="0.3">
      <c r="A574" t="s">
        <v>3435</v>
      </c>
      <c r="B574" s="7">
        <v>43960.529861111114</v>
      </c>
      <c r="C574">
        <v>7000000</v>
      </c>
    </row>
    <row r="575" spans="1:3" ht="15" customHeight="1" x14ac:dyDescent="0.3">
      <c r="A575" t="s">
        <v>1870</v>
      </c>
      <c r="B575" s="7">
        <v>43962.487500000003</v>
      </c>
      <c r="C575">
        <v>7000000</v>
      </c>
    </row>
    <row r="576" spans="1:3" ht="15" customHeight="1" x14ac:dyDescent="0.3">
      <c r="A576" t="s">
        <v>3287</v>
      </c>
      <c r="B576" s="7">
        <v>43962.744444444441</v>
      </c>
      <c r="C576">
        <v>13600000</v>
      </c>
    </row>
    <row r="577" spans="1:3" ht="15" customHeight="1" x14ac:dyDescent="0.3">
      <c r="A577" t="s">
        <v>3434</v>
      </c>
      <c r="B577" s="7">
        <v>43963.448611111111</v>
      </c>
      <c r="C577">
        <v>4400000</v>
      </c>
    </row>
    <row r="578" spans="1:3" ht="15" customHeight="1" x14ac:dyDescent="0.3">
      <c r="A578" t="s">
        <v>3433</v>
      </c>
      <c r="B578" s="7">
        <v>43963.451388888891</v>
      </c>
      <c r="C578">
        <v>8000000</v>
      </c>
    </row>
    <row r="579" spans="1:3" ht="15" customHeight="1" x14ac:dyDescent="0.3">
      <c r="A579" t="s">
        <v>3432</v>
      </c>
      <c r="B579" s="7">
        <v>43963.452777777777</v>
      </c>
      <c r="C579">
        <v>11300000</v>
      </c>
    </row>
    <row r="580" spans="1:3" ht="15" customHeight="1" x14ac:dyDescent="0.3">
      <c r="A580" t="s">
        <v>3431</v>
      </c>
      <c r="B580" s="7">
        <v>43963.555555555555</v>
      </c>
      <c r="C580">
        <v>6300000</v>
      </c>
    </row>
    <row r="581" spans="1:3" ht="15" customHeight="1" x14ac:dyDescent="0.3">
      <c r="A581" t="s">
        <v>3430</v>
      </c>
      <c r="B581" s="7">
        <v>43963.668749999997</v>
      </c>
      <c r="C581">
        <v>9000000</v>
      </c>
    </row>
    <row r="582" spans="1:3" ht="15" customHeight="1" x14ac:dyDescent="0.3">
      <c r="A582" t="s">
        <v>3429</v>
      </c>
      <c r="B582" s="7">
        <v>43964.379861111112</v>
      </c>
      <c r="C582">
        <v>14200000</v>
      </c>
    </row>
    <row r="583" spans="1:3" ht="15" customHeight="1" x14ac:dyDescent="0.3">
      <c r="A583" t="s">
        <v>3428</v>
      </c>
      <c r="B583" s="7">
        <v>43964.442361111112</v>
      </c>
      <c r="C583">
        <v>4800000</v>
      </c>
    </row>
    <row r="584" spans="1:3" ht="15" customHeight="1" x14ac:dyDescent="0.3">
      <c r="A584" t="s">
        <v>3427</v>
      </c>
      <c r="B584" s="7">
        <v>43964.705555555556</v>
      </c>
      <c r="C584">
        <v>13500000</v>
      </c>
    </row>
    <row r="585" spans="1:3" ht="15" customHeight="1" x14ac:dyDescent="0.3">
      <c r="A585" t="s">
        <v>3426</v>
      </c>
      <c r="B585" s="7">
        <v>43965.540972222225</v>
      </c>
      <c r="C585">
        <v>4900000</v>
      </c>
    </row>
    <row r="586" spans="1:3" ht="15" customHeight="1" x14ac:dyDescent="0.3">
      <c r="A586" t="s">
        <v>3425</v>
      </c>
      <c r="B586" s="7">
        <v>43965.689583333333</v>
      </c>
      <c r="C586">
        <v>5900000</v>
      </c>
    </row>
    <row r="587" spans="1:3" ht="15" customHeight="1" x14ac:dyDescent="0.3">
      <c r="A587" t="s">
        <v>3424</v>
      </c>
      <c r="B587" s="7">
        <v>43965.726388888892</v>
      </c>
      <c r="C587">
        <v>6300000</v>
      </c>
    </row>
    <row r="588" spans="1:3" ht="15" customHeight="1" x14ac:dyDescent="0.3">
      <c r="A588" t="s">
        <v>3423</v>
      </c>
      <c r="B588" s="7">
        <v>43966.388888888891</v>
      </c>
      <c r="C588">
        <v>9250000</v>
      </c>
    </row>
    <row r="589" spans="1:3" ht="15" customHeight="1" x14ac:dyDescent="0.3">
      <c r="A589" t="s">
        <v>3422</v>
      </c>
      <c r="B589" s="7">
        <v>43966.401388888888</v>
      </c>
      <c r="C589">
        <v>8500000</v>
      </c>
    </row>
    <row r="590" spans="1:3" ht="15" customHeight="1" x14ac:dyDescent="0.3">
      <c r="A590" t="s">
        <v>3421</v>
      </c>
      <c r="B590" s="7">
        <v>43967.478472222225</v>
      </c>
      <c r="C590">
        <v>7000000</v>
      </c>
    </row>
    <row r="591" spans="1:3" ht="15" customHeight="1" x14ac:dyDescent="0.3">
      <c r="A591" t="s">
        <v>3420</v>
      </c>
      <c r="B591" s="7">
        <v>43969.394444444442</v>
      </c>
      <c r="C591">
        <v>10800000</v>
      </c>
    </row>
    <row r="592" spans="1:3" ht="15" customHeight="1" x14ac:dyDescent="0.3">
      <c r="A592" t="s">
        <v>2563</v>
      </c>
      <c r="B592" s="7">
        <v>43969.394444444442</v>
      </c>
      <c r="C592">
        <v>3100000</v>
      </c>
    </row>
    <row r="593" spans="1:3" ht="15" customHeight="1" x14ac:dyDescent="0.3">
      <c r="A593" t="s">
        <v>3419</v>
      </c>
      <c r="B593" s="7">
        <v>43971.392361111109</v>
      </c>
      <c r="C593">
        <v>8400000</v>
      </c>
    </row>
    <row r="594" spans="1:3" ht="15" customHeight="1" x14ac:dyDescent="0.3">
      <c r="A594" t="s">
        <v>3418</v>
      </c>
      <c r="B594" s="7">
        <v>43971.507638888892</v>
      </c>
      <c r="C594">
        <v>9500000</v>
      </c>
    </row>
    <row r="595" spans="1:3" ht="15" customHeight="1" x14ac:dyDescent="0.3">
      <c r="A595" t="s">
        <v>3417</v>
      </c>
      <c r="B595" s="7">
        <v>43971.524305555555</v>
      </c>
      <c r="C595">
        <v>6900000</v>
      </c>
    </row>
    <row r="596" spans="1:3" ht="15" customHeight="1" x14ac:dyDescent="0.3">
      <c r="A596" t="s">
        <v>3416</v>
      </c>
      <c r="B596" s="7">
        <v>43971.68472222222</v>
      </c>
      <c r="C596">
        <v>15000000</v>
      </c>
    </row>
    <row r="597" spans="1:3" ht="15" customHeight="1" x14ac:dyDescent="0.3">
      <c r="A597" t="s">
        <v>3415</v>
      </c>
      <c r="B597" s="7">
        <v>43973.474305555559</v>
      </c>
      <c r="C597">
        <v>11000000</v>
      </c>
    </row>
    <row r="598" spans="1:3" ht="15" customHeight="1" x14ac:dyDescent="0.3">
      <c r="A598" t="s">
        <v>3414</v>
      </c>
      <c r="B598" s="7">
        <v>43974.420138888891</v>
      </c>
      <c r="C598">
        <v>13600000</v>
      </c>
    </row>
    <row r="599" spans="1:3" ht="15" customHeight="1" x14ac:dyDescent="0.3">
      <c r="A599" t="s">
        <v>3413</v>
      </c>
      <c r="B599" s="7">
        <v>43976.478472222225</v>
      </c>
      <c r="C599">
        <v>18900000</v>
      </c>
    </row>
    <row r="600" spans="1:3" ht="15" customHeight="1" x14ac:dyDescent="0.3">
      <c r="A600" t="s">
        <v>3412</v>
      </c>
      <c r="B600" s="7">
        <v>43976.479861111111</v>
      </c>
      <c r="C600">
        <v>4400000</v>
      </c>
    </row>
    <row r="601" spans="1:3" ht="15" customHeight="1" x14ac:dyDescent="0.3">
      <c r="A601" t="s">
        <v>3411</v>
      </c>
      <c r="B601" s="7">
        <v>43976.480555555558</v>
      </c>
      <c r="C601">
        <v>6650000</v>
      </c>
    </row>
    <row r="602" spans="1:3" ht="15" customHeight="1" x14ac:dyDescent="0.3">
      <c r="A602" t="s">
        <v>3410</v>
      </c>
      <c r="B602" s="7">
        <v>43976.481249999997</v>
      </c>
      <c r="C602">
        <v>7100000</v>
      </c>
    </row>
    <row r="603" spans="1:3" ht="15" customHeight="1" x14ac:dyDescent="0.3">
      <c r="A603" t="s">
        <v>3409</v>
      </c>
      <c r="B603" s="7">
        <v>43976.48333333333</v>
      </c>
      <c r="C603">
        <v>14500000</v>
      </c>
    </row>
    <row r="604" spans="1:3" ht="15" customHeight="1" x14ac:dyDescent="0.3">
      <c r="A604" t="s">
        <v>3408</v>
      </c>
      <c r="B604" s="7">
        <v>43976.484027777777</v>
      </c>
      <c r="C604">
        <v>5200000</v>
      </c>
    </row>
    <row r="605" spans="1:3" ht="15" customHeight="1" x14ac:dyDescent="0.3">
      <c r="A605" t="s">
        <v>3406</v>
      </c>
      <c r="B605" s="7">
        <v>43976.48541666667</v>
      </c>
      <c r="C605">
        <v>7200000</v>
      </c>
    </row>
    <row r="606" spans="1:3" ht="15" customHeight="1" x14ac:dyDescent="0.3">
      <c r="A606" t="s">
        <v>3407</v>
      </c>
      <c r="B606" s="7">
        <v>43976.48541666667</v>
      </c>
      <c r="C606">
        <v>4500000</v>
      </c>
    </row>
    <row r="607" spans="1:3" ht="15" customHeight="1" x14ac:dyDescent="0.3">
      <c r="A607" t="s">
        <v>3405</v>
      </c>
      <c r="B607" s="7">
        <v>43976.486805555556</v>
      </c>
      <c r="C607">
        <v>4900000</v>
      </c>
    </row>
    <row r="608" spans="1:3" ht="15" customHeight="1" x14ac:dyDescent="0.3">
      <c r="A608" t="s">
        <v>3403</v>
      </c>
      <c r="B608" s="7">
        <v>43976.487500000003</v>
      </c>
      <c r="C608">
        <v>5300000</v>
      </c>
    </row>
    <row r="609" spans="1:3" ht="15" customHeight="1" x14ac:dyDescent="0.3">
      <c r="A609" t="s">
        <v>3404</v>
      </c>
      <c r="B609" s="7">
        <v>43976.487500000003</v>
      </c>
      <c r="C609">
        <v>8600000</v>
      </c>
    </row>
    <row r="610" spans="1:3" ht="15" customHeight="1" x14ac:dyDescent="0.3">
      <c r="A610" t="s">
        <v>3402</v>
      </c>
      <c r="B610" s="7">
        <v>43976.54791666667</v>
      </c>
      <c r="C610">
        <v>5350000</v>
      </c>
    </row>
    <row r="611" spans="1:3" ht="15" customHeight="1" x14ac:dyDescent="0.3">
      <c r="A611" t="s">
        <v>3401</v>
      </c>
      <c r="B611" s="7">
        <v>43977.409722222219</v>
      </c>
      <c r="C611">
        <v>4100000</v>
      </c>
    </row>
    <row r="612" spans="1:3" ht="15" customHeight="1" x14ac:dyDescent="0.3">
      <c r="A612" t="s">
        <v>3400</v>
      </c>
      <c r="B612" s="7">
        <v>43977.63958333333</v>
      </c>
      <c r="C612">
        <v>5500000</v>
      </c>
    </row>
    <row r="613" spans="1:3" ht="15" customHeight="1" x14ac:dyDescent="0.3">
      <c r="A613" t="s">
        <v>3399</v>
      </c>
      <c r="B613" s="7">
        <v>43977.681250000001</v>
      </c>
      <c r="C613">
        <v>17500000</v>
      </c>
    </row>
    <row r="614" spans="1:3" ht="15" customHeight="1" x14ac:dyDescent="0.3">
      <c r="A614" t="s">
        <v>3398</v>
      </c>
      <c r="B614" s="7">
        <v>43977.7</v>
      </c>
      <c r="C614">
        <v>7100000</v>
      </c>
    </row>
    <row r="615" spans="1:3" ht="15" customHeight="1" x14ac:dyDescent="0.3">
      <c r="A615" t="s">
        <v>3397</v>
      </c>
      <c r="B615" s="7">
        <v>43978.550694444442</v>
      </c>
      <c r="C615">
        <v>4100000</v>
      </c>
    </row>
    <row r="616" spans="1:3" ht="15" customHeight="1" x14ac:dyDescent="0.3">
      <c r="A616" t="s">
        <v>3396</v>
      </c>
      <c r="B616" s="7">
        <v>43979.466666666667</v>
      </c>
      <c r="C616">
        <v>6650000</v>
      </c>
    </row>
    <row r="617" spans="1:3" ht="15" customHeight="1" x14ac:dyDescent="0.3">
      <c r="A617" t="s">
        <v>3395</v>
      </c>
      <c r="B617" s="7">
        <v>43979.526388888888</v>
      </c>
      <c r="C617">
        <v>6400000</v>
      </c>
    </row>
    <row r="618" spans="1:3" ht="15" customHeight="1" x14ac:dyDescent="0.3">
      <c r="A618" t="s">
        <v>3394</v>
      </c>
      <c r="B618" s="7">
        <v>43979.651388888888</v>
      </c>
      <c r="C618">
        <v>10400000</v>
      </c>
    </row>
    <row r="619" spans="1:3" ht="15" customHeight="1" x14ac:dyDescent="0.3">
      <c r="A619" t="s">
        <v>3393</v>
      </c>
      <c r="B619" s="7">
        <v>43980.385416666664</v>
      </c>
      <c r="C619">
        <v>4000000</v>
      </c>
    </row>
    <row r="620" spans="1:3" ht="15" customHeight="1" x14ac:dyDescent="0.3">
      <c r="A620" t="s">
        <v>3392</v>
      </c>
      <c r="B620" s="7">
        <v>43980.45</v>
      </c>
      <c r="C620">
        <v>12500000</v>
      </c>
    </row>
    <row r="621" spans="1:3" ht="15" customHeight="1" x14ac:dyDescent="0.3">
      <c r="A621" t="s">
        <v>3391</v>
      </c>
      <c r="B621" s="7">
        <v>43980.524305555555</v>
      </c>
      <c r="C621">
        <v>12500000</v>
      </c>
    </row>
    <row r="622" spans="1:3" ht="15" customHeight="1" x14ac:dyDescent="0.3">
      <c r="A622" t="s">
        <v>3390</v>
      </c>
      <c r="B622" s="7">
        <v>43980.661111111112</v>
      </c>
      <c r="C622">
        <v>8800000</v>
      </c>
    </row>
    <row r="623" spans="1:3" ht="15" customHeight="1" x14ac:dyDescent="0.3">
      <c r="A623" t="s">
        <v>3389</v>
      </c>
      <c r="B623" s="7">
        <v>43980.737500000003</v>
      </c>
      <c r="C623">
        <v>5100000</v>
      </c>
    </row>
    <row r="624" spans="1:3" ht="15" customHeight="1" x14ac:dyDescent="0.3">
      <c r="A624" t="s">
        <v>3388</v>
      </c>
      <c r="B624" s="7">
        <v>43980.753472222219</v>
      </c>
      <c r="C624">
        <v>14500000</v>
      </c>
    </row>
    <row r="625" spans="1:3" ht="15" customHeight="1" x14ac:dyDescent="0.3">
      <c r="A625" t="s">
        <v>3387</v>
      </c>
      <c r="B625" s="7">
        <v>43981.432638888888</v>
      </c>
      <c r="C625">
        <v>7000000</v>
      </c>
    </row>
    <row r="626" spans="1:3" ht="15" customHeight="1" x14ac:dyDescent="0.3">
      <c r="A626" t="s">
        <v>3386</v>
      </c>
      <c r="B626" s="7">
        <v>43981.438194444447</v>
      </c>
      <c r="C626">
        <v>10200000</v>
      </c>
    </row>
    <row r="627" spans="1:3" ht="15" customHeight="1" x14ac:dyDescent="0.3">
      <c r="A627" t="s">
        <v>3385</v>
      </c>
      <c r="B627" s="7">
        <v>43981.542361111111</v>
      </c>
      <c r="C627">
        <v>9200000</v>
      </c>
    </row>
    <row r="628" spans="1:3" ht="15" customHeight="1" x14ac:dyDescent="0.3">
      <c r="A628" t="s">
        <v>3384</v>
      </c>
      <c r="B628" s="7">
        <v>43981.565972222219</v>
      </c>
      <c r="C628">
        <v>16500000</v>
      </c>
    </row>
    <row r="629" spans="1:3" ht="15" customHeight="1" x14ac:dyDescent="0.3">
      <c r="A629" t="s">
        <v>3383</v>
      </c>
      <c r="B629" s="7">
        <v>43983.643055555556</v>
      </c>
      <c r="C629">
        <v>3500000</v>
      </c>
    </row>
    <row r="630" spans="1:3" ht="15" customHeight="1" x14ac:dyDescent="0.3">
      <c r="A630" t="s">
        <v>3382</v>
      </c>
      <c r="B630" s="7">
        <v>43990.479861111111</v>
      </c>
      <c r="C630">
        <v>3300000</v>
      </c>
    </row>
    <row r="631" spans="1:3" ht="15" customHeight="1" x14ac:dyDescent="0.3">
      <c r="A631" t="s">
        <v>3381</v>
      </c>
      <c r="B631" s="7">
        <v>43993.763194444444</v>
      </c>
      <c r="C631">
        <v>8300000</v>
      </c>
    </row>
    <row r="632" spans="1:3" ht="15" customHeight="1" x14ac:dyDescent="0.3">
      <c r="A632" t="s">
        <v>3380</v>
      </c>
      <c r="B632" s="7">
        <v>43994.496527777781</v>
      </c>
      <c r="C632">
        <v>8200000</v>
      </c>
    </row>
    <row r="633" spans="1:3" ht="15" customHeight="1" x14ac:dyDescent="0.3">
      <c r="A633" t="s">
        <v>3379</v>
      </c>
      <c r="B633" s="7">
        <v>43994.70416666667</v>
      </c>
      <c r="C633">
        <v>9200000</v>
      </c>
    </row>
    <row r="634" spans="1:3" ht="15" customHeight="1" x14ac:dyDescent="0.3">
      <c r="A634" t="s">
        <v>3378</v>
      </c>
      <c r="B634" s="7">
        <v>43995.439583333333</v>
      </c>
      <c r="C634">
        <v>5800000</v>
      </c>
    </row>
    <row r="635" spans="1:3" ht="15" customHeight="1" x14ac:dyDescent="0.3">
      <c r="A635" t="s">
        <v>3377</v>
      </c>
      <c r="B635" s="7">
        <v>43995.447916666664</v>
      </c>
      <c r="C635">
        <v>9600000</v>
      </c>
    </row>
    <row r="636" spans="1:3" ht="15" customHeight="1" x14ac:dyDescent="0.3">
      <c r="A636" t="s">
        <v>3376</v>
      </c>
      <c r="B636" s="7">
        <v>43998.506944444445</v>
      </c>
      <c r="C636">
        <v>4500000</v>
      </c>
    </row>
    <row r="637" spans="1:3" ht="15" customHeight="1" x14ac:dyDescent="0.3">
      <c r="A637" t="s">
        <v>3375</v>
      </c>
      <c r="B637" s="7">
        <v>44000.475694444445</v>
      </c>
      <c r="C637">
        <v>9000000</v>
      </c>
    </row>
    <row r="638" spans="1:3" ht="15" customHeight="1" x14ac:dyDescent="0.3">
      <c r="A638" t="s">
        <v>3374</v>
      </c>
      <c r="B638" s="7">
        <v>44000.740277777775</v>
      </c>
      <c r="C638">
        <v>6700000</v>
      </c>
    </row>
    <row r="639" spans="1:3" ht="15" customHeight="1" x14ac:dyDescent="0.3">
      <c r="A639" t="s">
        <v>3373</v>
      </c>
      <c r="B639" s="7">
        <v>44000.743750000001</v>
      </c>
      <c r="C639">
        <v>19000000</v>
      </c>
    </row>
    <row r="640" spans="1:3" ht="15" customHeight="1" x14ac:dyDescent="0.3">
      <c r="A640" t="s">
        <v>3372</v>
      </c>
      <c r="B640" s="7">
        <v>44001.42291666667</v>
      </c>
      <c r="C640">
        <v>6000000</v>
      </c>
    </row>
    <row r="641" spans="1:3" ht="15" customHeight="1" x14ac:dyDescent="0.3">
      <c r="A641" t="s">
        <v>3371</v>
      </c>
      <c r="B641" s="7">
        <v>44001.532638888886</v>
      </c>
      <c r="C641">
        <v>5100000</v>
      </c>
    </row>
    <row r="642" spans="1:3" ht="15" customHeight="1" x14ac:dyDescent="0.3">
      <c r="A642" t="s">
        <v>3370</v>
      </c>
      <c r="B642" s="7">
        <v>44001.558333333334</v>
      </c>
      <c r="C642">
        <v>11500000</v>
      </c>
    </row>
    <row r="643" spans="1:3" ht="15" customHeight="1" x14ac:dyDescent="0.3">
      <c r="A643" t="s">
        <v>3369</v>
      </c>
      <c r="B643" s="7">
        <v>44001.564583333333</v>
      </c>
      <c r="C643">
        <v>17000000</v>
      </c>
    </row>
    <row r="644" spans="1:3" ht="15" customHeight="1" x14ac:dyDescent="0.3">
      <c r="A644" t="s">
        <v>3368</v>
      </c>
      <c r="B644" s="7">
        <v>44001.65902777778</v>
      </c>
      <c r="C644">
        <v>5800000</v>
      </c>
    </row>
    <row r="645" spans="1:3" ht="15" customHeight="1" x14ac:dyDescent="0.3">
      <c r="A645" t="s">
        <v>3367</v>
      </c>
      <c r="B645" s="7">
        <v>44001.697222222225</v>
      </c>
      <c r="C645">
        <v>4000000</v>
      </c>
    </row>
    <row r="646" spans="1:3" ht="15" customHeight="1" x14ac:dyDescent="0.3">
      <c r="A646" t="s">
        <v>3366</v>
      </c>
      <c r="B646" s="7">
        <v>44004.425694444442</v>
      </c>
      <c r="C646">
        <v>9200000</v>
      </c>
    </row>
    <row r="647" spans="1:3" ht="15" customHeight="1" x14ac:dyDescent="0.3">
      <c r="A647" t="s">
        <v>3365</v>
      </c>
      <c r="B647" s="7">
        <v>44004.458333333336</v>
      </c>
      <c r="C647">
        <v>6100000</v>
      </c>
    </row>
    <row r="648" spans="1:3" ht="15" customHeight="1" x14ac:dyDescent="0.3">
      <c r="A648" t="s">
        <v>3364</v>
      </c>
      <c r="B648" s="7">
        <v>44004.466666666667</v>
      </c>
      <c r="C648">
        <v>5500000</v>
      </c>
    </row>
    <row r="649" spans="1:3" ht="15" customHeight="1" x14ac:dyDescent="0.3">
      <c r="A649" t="s">
        <v>3363</v>
      </c>
      <c r="B649" s="7">
        <v>44004.69027777778</v>
      </c>
      <c r="C649">
        <v>3000000</v>
      </c>
    </row>
    <row r="650" spans="1:3" ht="15" customHeight="1" x14ac:dyDescent="0.3">
      <c r="A650" t="s">
        <v>3362</v>
      </c>
      <c r="B650" s="7">
        <v>44005.711805555555</v>
      </c>
      <c r="C650">
        <v>4700000</v>
      </c>
    </row>
    <row r="651" spans="1:3" ht="15" customHeight="1" x14ac:dyDescent="0.3">
      <c r="A651" t="s">
        <v>3361</v>
      </c>
      <c r="B651" s="7">
        <v>44005.714583333334</v>
      </c>
      <c r="C651">
        <v>4000000</v>
      </c>
    </row>
    <row r="652" spans="1:3" ht="15" customHeight="1" x14ac:dyDescent="0.3">
      <c r="A652" t="s">
        <v>3360</v>
      </c>
      <c r="B652" s="7">
        <v>44006.451388888891</v>
      </c>
      <c r="C652">
        <v>11000000</v>
      </c>
    </row>
    <row r="653" spans="1:3" ht="15" customHeight="1" x14ac:dyDescent="0.3">
      <c r="A653" t="s">
        <v>2359</v>
      </c>
      <c r="B653" s="7">
        <v>44006.55972222222</v>
      </c>
      <c r="C653">
        <v>11500000</v>
      </c>
    </row>
    <row r="654" spans="1:3" ht="15" customHeight="1" x14ac:dyDescent="0.3">
      <c r="A654" t="s">
        <v>3359</v>
      </c>
      <c r="B654" s="7">
        <v>44006.734722222223</v>
      </c>
      <c r="C654">
        <v>7500000</v>
      </c>
    </row>
    <row r="655" spans="1:3" ht="15" customHeight="1" x14ac:dyDescent="0.3">
      <c r="A655" t="s">
        <v>3358</v>
      </c>
      <c r="B655" s="7">
        <v>44007.427777777775</v>
      </c>
      <c r="C655">
        <v>11800000</v>
      </c>
    </row>
    <row r="656" spans="1:3" ht="15" customHeight="1" x14ac:dyDescent="0.3">
      <c r="A656" t="s">
        <v>3357</v>
      </c>
      <c r="B656" s="7">
        <v>44007.429166666669</v>
      </c>
      <c r="C656">
        <v>4500000</v>
      </c>
    </row>
    <row r="657" spans="1:3" ht="15" customHeight="1" x14ac:dyDescent="0.3">
      <c r="A657" t="s">
        <v>3356</v>
      </c>
      <c r="B657" s="7">
        <v>44007.447916666664</v>
      </c>
      <c r="C657">
        <v>7200000</v>
      </c>
    </row>
    <row r="658" spans="1:3" ht="15" customHeight="1" x14ac:dyDescent="0.3">
      <c r="A658" t="s">
        <v>3355</v>
      </c>
      <c r="B658" s="7">
        <v>44007.449305555558</v>
      </c>
      <c r="C658">
        <v>11200000</v>
      </c>
    </row>
    <row r="659" spans="1:3" ht="15" customHeight="1" x14ac:dyDescent="0.3">
      <c r="A659" t="s">
        <v>3201</v>
      </c>
      <c r="B659" s="7">
        <v>44007.45</v>
      </c>
      <c r="C659">
        <v>7200000</v>
      </c>
    </row>
    <row r="660" spans="1:3" ht="15" customHeight="1" x14ac:dyDescent="0.3">
      <c r="A660" t="s">
        <v>3354</v>
      </c>
      <c r="B660" s="7">
        <v>44007.459027777775</v>
      </c>
      <c r="C660">
        <v>7000000</v>
      </c>
    </row>
    <row r="661" spans="1:3" ht="15" customHeight="1" x14ac:dyDescent="0.3">
      <c r="A661" t="s">
        <v>3353</v>
      </c>
      <c r="B661" s="7">
        <v>44007.519444444442</v>
      </c>
      <c r="C661">
        <v>10800000</v>
      </c>
    </row>
    <row r="662" spans="1:3" ht="15" customHeight="1" x14ac:dyDescent="0.3">
      <c r="A662" t="s">
        <v>3352</v>
      </c>
      <c r="B662" s="7">
        <v>44007.551388888889</v>
      </c>
      <c r="C662">
        <v>5850000</v>
      </c>
    </row>
    <row r="663" spans="1:3" ht="15" customHeight="1" x14ac:dyDescent="0.3">
      <c r="A663" t="s">
        <v>3351</v>
      </c>
      <c r="B663" s="7">
        <v>44008.669444444444</v>
      </c>
      <c r="C663">
        <v>4000000</v>
      </c>
    </row>
    <row r="664" spans="1:3" ht="15" customHeight="1" x14ac:dyDescent="0.3">
      <c r="A664" t="s">
        <v>3350</v>
      </c>
      <c r="B664" s="7">
        <v>44008.73333333333</v>
      </c>
      <c r="C664">
        <v>6000000</v>
      </c>
    </row>
    <row r="665" spans="1:3" ht="15" customHeight="1" x14ac:dyDescent="0.3">
      <c r="A665" t="s">
        <v>3349</v>
      </c>
      <c r="B665" s="7">
        <v>44009.446527777778</v>
      </c>
      <c r="C665">
        <v>7000000</v>
      </c>
    </row>
    <row r="666" spans="1:3" ht="15" customHeight="1" x14ac:dyDescent="0.3">
      <c r="A666" t="s">
        <v>3348</v>
      </c>
      <c r="B666" s="7">
        <v>44009.515277777777</v>
      </c>
      <c r="C666">
        <v>10200000</v>
      </c>
    </row>
    <row r="667" spans="1:3" ht="15" customHeight="1" x14ac:dyDescent="0.3">
      <c r="A667" t="s">
        <v>3347</v>
      </c>
      <c r="B667" s="7">
        <v>44012.50277777778</v>
      </c>
      <c r="C667">
        <v>16500000</v>
      </c>
    </row>
    <row r="668" spans="1:3" ht="15" customHeight="1" x14ac:dyDescent="0.3">
      <c r="A668" t="s">
        <v>3346</v>
      </c>
      <c r="B668" s="7">
        <v>44012.692361111112</v>
      </c>
      <c r="C668">
        <v>8300000</v>
      </c>
    </row>
    <row r="669" spans="1:3" ht="15" customHeight="1" x14ac:dyDescent="0.3">
      <c r="A669" t="s">
        <v>3345</v>
      </c>
      <c r="B669" s="7">
        <v>44012.760416666664</v>
      </c>
      <c r="C669">
        <v>10500000</v>
      </c>
    </row>
    <row r="670" spans="1:3" ht="15" customHeight="1" x14ac:dyDescent="0.3">
      <c r="A670" t="s">
        <v>2550</v>
      </c>
      <c r="B670" s="7">
        <v>44013.452777777777</v>
      </c>
      <c r="C670">
        <v>11000000</v>
      </c>
    </row>
    <row r="671" spans="1:3" ht="15" customHeight="1" x14ac:dyDescent="0.3">
      <c r="A671" t="s">
        <v>3344</v>
      </c>
      <c r="B671" s="7">
        <v>44013.520138888889</v>
      </c>
      <c r="C671">
        <v>6100000</v>
      </c>
    </row>
    <row r="672" spans="1:3" ht="15" customHeight="1" x14ac:dyDescent="0.3">
      <c r="A672" t="s">
        <v>3343</v>
      </c>
      <c r="B672" s="7">
        <v>44016.46597222222</v>
      </c>
      <c r="C672">
        <v>13000000</v>
      </c>
    </row>
    <row r="673" spans="1:3" ht="15" customHeight="1" x14ac:dyDescent="0.3">
      <c r="A673" t="s">
        <v>3342</v>
      </c>
      <c r="B673" s="7">
        <v>44016.467361111114</v>
      </c>
      <c r="C673">
        <v>19800000</v>
      </c>
    </row>
    <row r="674" spans="1:3" ht="15" customHeight="1" x14ac:dyDescent="0.3">
      <c r="A674" t="s">
        <v>3341</v>
      </c>
      <c r="B674" s="7">
        <v>44018.546527777777</v>
      </c>
      <c r="C674">
        <v>5350000</v>
      </c>
    </row>
    <row r="675" spans="1:3" ht="15" customHeight="1" x14ac:dyDescent="0.3">
      <c r="A675" t="s">
        <v>3340</v>
      </c>
      <c r="B675" s="7">
        <v>44018.54791666667</v>
      </c>
      <c r="C675">
        <v>20000000</v>
      </c>
    </row>
    <row r="676" spans="1:3" ht="15" customHeight="1" x14ac:dyDescent="0.3">
      <c r="A676" t="s">
        <v>3339</v>
      </c>
      <c r="B676" s="7">
        <v>44019.397222222222</v>
      </c>
      <c r="C676">
        <v>4650000</v>
      </c>
    </row>
    <row r="677" spans="1:3" ht="15" customHeight="1" x14ac:dyDescent="0.3">
      <c r="A677" t="s">
        <v>3338</v>
      </c>
      <c r="B677" s="7">
        <v>44019.690972222219</v>
      </c>
      <c r="C677">
        <v>13000000</v>
      </c>
    </row>
    <row r="678" spans="1:3" ht="15" customHeight="1" x14ac:dyDescent="0.3">
      <c r="A678" t="s">
        <v>3275</v>
      </c>
      <c r="B678" s="7">
        <v>44020.385416666664</v>
      </c>
      <c r="C678">
        <v>4800000</v>
      </c>
    </row>
    <row r="679" spans="1:3" ht="15" customHeight="1" x14ac:dyDescent="0.3">
      <c r="A679" t="s">
        <v>3337</v>
      </c>
      <c r="B679" s="7">
        <v>44020.492361111108</v>
      </c>
      <c r="C679">
        <v>4800000</v>
      </c>
    </row>
    <row r="680" spans="1:3" ht="15" customHeight="1" x14ac:dyDescent="0.3">
      <c r="A680" t="s">
        <v>3336</v>
      </c>
      <c r="B680" s="7">
        <v>44021.413888888892</v>
      </c>
      <c r="C680">
        <v>11300000</v>
      </c>
    </row>
    <row r="681" spans="1:3" ht="15" customHeight="1" x14ac:dyDescent="0.3">
      <c r="A681" t="s">
        <v>3335</v>
      </c>
      <c r="B681" s="7">
        <v>44021.414583333331</v>
      </c>
      <c r="C681">
        <v>10800000</v>
      </c>
    </row>
    <row r="682" spans="1:3" ht="15" customHeight="1" x14ac:dyDescent="0.3">
      <c r="A682" t="s">
        <v>3334</v>
      </c>
      <c r="B682" s="7">
        <v>44021.698611111111</v>
      </c>
      <c r="C682">
        <v>15150000</v>
      </c>
    </row>
    <row r="683" spans="1:3" ht="15" customHeight="1" x14ac:dyDescent="0.3">
      <c r="A683" t="s">
        <v>3333</v>
      </c>
      <c r="B683" s="7">
        <v>44022.506944444445</v>
      </c>
      <c r="C683">
        <v>8800000</v>
      </c>
    </row>
    <row r="684" spans="1:3" ht="15" customHeight="1" x14ac:dyDescent="0.3">
      <c r="A684" t="s">
        <v>3332</v>
      </c>
      <c r="B684" s="7">
        <v>44022.552777777775</v>
      </c>
      <c r="C684">
        <v>5800000</v>
      </c>
    </row>
    <row r="685" spans="1:3" ht="15" customHeight="1" x14ac:dyDescent="0.3">
      <c r="A685" t="s">
        <v>3331</v>
      </c>
      <c r="B685" s="7">
        <v>44022.637499999997</v>
      </c>
      <c r="C685">
        <v>6500000</v>
      </c>
    </row>
    <row r="686" spans="1:3" ht="15" customHeight="1" x14ac:dyDescent="0.3">
      <c r="A686" t="s">
        <v>3330</v>
      </c>
      <c r="B686" s="7">
        <v>44023.425694444442</v>
      </c>
      <c r="C686">
        <v>10600000</v>
      </c>
    </row>
    <row r="687" spans="1:3" ht="15" customHeight="1" x14ac:dyDescent="0.3">
      <c r="A687" t="s">
        <v>3329</v>
      </c>
      <c r="B687" s="7">
        <v>44025.638888888891</v>
      </c>
      <c r="C687">
        <v>7735048</v>
      </c>
    </row>
    <row r="688" spans="1:3" ht="15" customHeight="1" x14ac:dyDescent="0.3">
      <c r="A688" t="s">
        <v>3328</v>
      </c>
      <c r="B688" s="7">
        <v>44026.460416666669</v>
      </c>
      <c r="C688">
        <v>1500000</v>
      </c>
    </row>
    <row r="689" spans="1:3" ht="15" customHeight="1" x14ac:dyDescent="0.3">
      <c r="A689" t="s">
        <v>3327</v>
      </c>
      <c r="B689" s="7">
        <v>44026.484027777777</v>
      </c>
      <c r="C689">
        <v>10100000</v>
      </c>
    </row>
    <row r="690" spans="1:3" ht="15" customHeight="1" x14ac:dyDescent="0.3">
      <c r="A690" t="s">
        <v>3326</v>
      </c>
      <c r="B690" s="7">
        <v>44026.709027777775</v>
      </c>
      <c r="C690">
        <v>5550000</v>
      </c>
    </row>
    <row r="691" spans="1:3" ht="15" customHeight="1" x14ac:dyDescent="0.3">
      <c r="A691" t="s">
        <v>3325</v>
      </c>
      <c r="B691" s="7">
        <v>44026.725694444445</v>
      </c>
      <c r="C691">
        <v>16000000</v>
      </c>
    </row>
    <row r="692" spans="1:3" ht="15" customHeight="1" x14ac:dyDescent="0.3">
      <c r="A692" t="s">
        <v>3324</v>
      </c>
      <c r="B692" s="7">
        <v>44027.420138888891</v>
      </c>
      <c r="C692">
        <v>11500000</v>
      </c>
    </row>
    <row r="693" spans="1:3" ht="15" customHeight="1" x14ac:dyDescent="0.3">
      <c r="A693" t="s">
        <v>3323</v>
      </c>
      <c r="B693" s="7">
        <v>44029.438194444447</v>
      </c>
      <c r="C693">
        <v>9500000</v>
      </c>
    </row>
    <row r="694" spans="1:3" ht="15" customHeight="1" x14ac:dyDescent="0.3">
      <c r="A694" t="s">
        <v>3322</v>
      </c>
      <c r="B694" s="7">
        <v>44029.645138888889</v>
      </c>
      <c r="C694">
        <v>5500000</v>
      </c>
    </row>
    <row r="695" spans="1:3" ht="15" customHeight="1" x14ac:dyDescent="0.3">
      <c r="A695" t="s">
        <v>3321</v>
      </c>
      <c r="B695" s="7">
        <v>44030.493055555555</v>
      </c>
      <c r="C695">
        <v>6600000</v>
      </c>
    </row>
    <row r="696" spans="1:3" ht="15" customHeight="1" x14ac:dyDescent="0.3">
      <c r="A696" t="s">
        <v>3320</v>
      </c>
      <c r="B696" s="7">
        <v>44030.525694444441</v>
      </c>
      <c r="C696">
        <v>6000000</v>
      </c>
    </row>
    <row r="697" spans="1:3" ht="15" customHeight="1" x14ac:dyDescent="0.3">
      <c r="A697" t="s">
        <v>3319</v>
      </c>
      <c r="B697" s="7">
        <v>44032.429166666669</v>
      </c>
      <c r="C697">
        <v>3800000</v>
      </c>
    </row>
    <row r="698" spans="1:3" ht="15" customHeight="1" x14ac:dyDescent="0.3">
      <c r="A698" t="s">
        <v>3318</v>
      </c>
      <c r="B698" s="7">
        <v>44032.654861111114</v>
      </c>
      <c r="C698">
        <v>6000000</v>
      </c>
    </row>
    <row r="699" spans="1:3" ht="15" customHeight="1" x14ac:dyDescent="0.3">
      <c r="A699" t="s">
        <v>3317</v>
      </c>
      <c r="B699" s="7">
        <v>44032.657638888886</v>
      </c>
      <c r="C699">
        <v>6000000</v>
      </c>
    </row>
    <row r="700" spans="1:3" ht="15" customHeight="1" x14ac:dyDescent="0.3">
      <c r="A700" t="s">
        <v>2275</v>
      </c>
      <c r="B700" s="7">
        <v>44032.683333333334</v>
      </c>
      <c r="C700">
        <v>10900000</v>
      </c>
    </row>
    <row r="701" spans="1:3" ht="15" customHeight="1" x14ac:dyDescent="0.3">
      <c r="A701" t="s">
        <v>3316</v>
      </c>
      <c r="B701" s="7">
        <v>44033.549305555556</v>
      </c>
      <c r="C701">
        <v>17500000</v>
      </c>
    </row>
    <row r="702" spans="1:3" ht="15" customHeight="1" x14ac:dyDescent="0.3">
      <c r="A702" t="s">
        <v>3315</v>
      </c>
      <c r="B702" s="7">
        <v>44033.55</v>
      </c>
      <c r="C702">
        <v>15000000</v>
      </c>
    </row>
    <row r="703" spans="1:3" ht="15" customHeight="1" x14ac:dyDescent="0.3">
      <c r="A703" t="s">
        <v>3311</v>
      </c>
      <c r="B703" s="7">
        <v>44033.664583333331</v>
      </c>
      <c r="C703">
        <v>8100000</v>
      </c>
    </row>
    <row r="704" spans="1:3" ht="15" customHeight="1" x14ac:dyDescent="0.3">
      <c r="A704" t="s">
        <v>3314</v>
      </c>
      <c r="B704" s="7">
        <v>44033.724305555559</v>
      </c>
      <c r="C704">
        <v>10800000</v>
      </c>
    </row>
    <row r="705" spans="1:3" ht="15" customHeight="1" x14ac:dyDescent="0.3">
      <c r="A705" t="s">
        <v>3313</v>
      </c>
      <c r="B705" s="7">
        <v>44033.728472222225</v>
      </c>
      <c r="C705">
        <v>10200000</v>
      </c>
    </row>
    <row r="706" spans="1:3" ht="15" customHeight="1" x14ac:dyDescent="0.3">
      <c r="A706" t="s">
        <v>3312</v>
      </c>
      <c r="B706" s="7">
        <v>44034.450694444444</v>
      </c>
      <c r="C706">
        <v>11000000</v>
      </c>
    </row>
    <row r="707" spans="1:3" ht="15" customHeight="1" x14ac:dyDescent="0.3">
      <c r="A707" t="s">
        <v>3310</v>
      </c>
      <c r="B707" s="7">
        <v>44035.39166666667</v>
      </c>
      <c r="C707">
        <v>8000000</v>
      </c>
    </row>
    <row r="708" spans="1:3" ht="15" customHeight="1" x14ac:dyDescent="0.3">
      <c r="A708" t="s">
        <v>3309</v>
      </c>
      <c r="B708" s="7">
        <v>44035.42083333333</v>
      </c>
      <c r="C708">
        <v>6000000</v>
      </c>
    </row>
    <row r="709" spans="1:3" ht="15" customHeight="1" x14ac:dyDescent="0.3">
      <c r="A709" t="s">
        <v>3308</v>
      </c>
      <c r="B709" s="7">
        <v>44035.422222222223</v>
      </c>
      <c r="C709">
        <v>17600000</v>
      </c>
    </row>
    <row r="710" spans="1:3" ht="15" customHeight="1" x14ac:dyDescent="0.3">
      <c r="A710" t="s">
        <v>3307</v>
      </c>
      <c r="B710" s="7">
        <v>44035.554166666669</v>
      </c>
      <c r="C710">
        <v>4200000</v>
      </c>
    </row>
    <row r="711" spans="1:3" ht="15" customHeight="1" x14ac:dyDescent="0.3">
      <c r="A711" t="s">
        <v>3306</v>
      </c>
      <c r="B711" s="7">
        <v>44035.746527777781</v>
      </c>
      <c r="C711">
        <v>7000000</v>
      </c>
    </row>
    <row r="712" spans="1:3" ht="15" customHeight="1" x14ac:dyDescent="0.3">
      <c r="A712" t="s">
        <v>3305</v>
      </c>
      <c r="B712" s="7">
        <v>44036.442361111112</v>
      </c>
      <c r="C712">
        <v>9500000</v>
      </c>
    </row>
    <row r="713" spans="1:3" ht="15" customHeight="1" x14ac:dyDescent="0.3">
      <c r="A713" t="s">
        <v>3304</v>
      </c>
      <c r="B713" s="7">
        <v>44036.468055555553</v>
      </c>
      <c r="C713">
        <v>8000000</v>
      </c>
    </row>
    <row r="714" spans="1:3" ht="15" customHeight="1" x14ac:dyDescent="0.3">
      <c r="A714" t="s">
        <v>3303</v>
      </c>
      <c r="B714" s="7">
        <v>44037.518750000003</v>
      </c>
      <c r="C714">
        <v>4900000</v>
      </c>
    </row>
    <row r="715" spans="1:3" ht="15" customHeight="1" x14ac:dyDescent="0.3">
      <c r="A715" t="s">
        <v>3302</v>
      </c>
      <c r="B715" s="7">
        <v>44037.543055555558</v>
      </c>
      <c r="C715">
        <v>7000000</v>
      </c>
    </row>
    <row r="716" spans="1:3" ht="15" customHeight="1" x14ac:dyDescent="0.3">
      <c r="A716" t="s">
        <v>2076</v>
      </c>
      <c r="B716" s="7">
        <v>44037.568749999999</v>
      </c>
      <c r="C716">
        <v>6500000</v>
      </c>
    </row>
    <row r="717" spans="1:3" ht="15" customHeight="1" x14ac:dyDescent="0.3">
      <c r="A717" t="s">
        <v>3301</v>
      </c>
      <c r="B717" s="7">
        <v>44039.421527777777</v>
      </c>
      <c r="C717">
        <v>4300000</v>
      </c>
    </row>
    <row r="718" spans="1:3" ht="15" customHeight="1" x14ac:dyDescent="0.3">
      <c r="A718" t="s">
        <v>3300</v>
      </c>
      <c r="B718" s="7">
        <v>44039.425000000003</v>
      </c>
      <c r="C718">
        <v>9700000</v>
      </c>
    </row>
    <row r="719" spans="1:3" ht="15" customHeight="1" x14ac:dyDescent="0.3">
      <c r="A719" t="s">
        <v>3299</v>
      </c>
      <c r="B719" s="7">
        <v>44039.463888888888</v>
      </c>
      <c r="C719">
        <v>8000000</v>
      </c>
    </row>
    <row r="720" spans="1:3" ht="15" customHeight="1" x14ac:dyDescent="0.3">
      <c r="A720" t="s">
        <v>3298</v>
      </c>
      <c r="B720" s="7">
        <v>44039.506944444445</v>
      </c>
      <c r="C720">
        <v>3400000</v>
      </c>
    </row>
    <row r="721" spans="1:3" ht="15" customHeight="1" x14ac:dyDescent="0.3">
      <c r="A721" t="s">
        <v>3297</v>
      </c>
      <c r="B721" s="7">
        <v>44039.672222222223</v>
      </c>
      <c r="C721">
        <v>11500000</v>
      </c>
    </row>
    <row r="722" spans="1:3" ht="15" customHeight="1" x14ac:dyDescent="0.3">
      <c r="A722" t="s">
        <v>3296</v>
      </c>
      <c r="B722" s="7">
        <v>44040.385416666664</v>
      </c>
      <c r="C722">
        <v>2750000</v>
      </c>
    </row>
    <row r="723" spans="1:3" ht="15" customHeight="1" x14ac:dyDescent="0.3">
      <c r="A723" t="s">
        <v>3295</v>
      </c>
      <c r="B723" s="7">
        <v>44040.408333333333</v>
      </c>
      <c r="C723">
        <v>10000000</v>
      </c>
    </row>
    <row r="724" spans="1:3" ht="15" customHeight="1" x14ac:dyDescent="0.3">
      <c r="A724" t="s">
        <v>3294</v>
      </c>
      <c r="B724" s="7">
        <v>44040.40902777778</v>
      </c>
      <c r="C724">
        <v>9300000</v>
      </c>
    </row>
    <row r="725" spans="1:3" ht="15" customHeight="1" x14ac:dyDescent="0.3">
      <c r="A725" t="s">
        <v>3293</v>
      </c>
      <c r="B725" s="7">
        <v>44040.409722222219</v>
      </c>
      <c r="C725">
        <v>11800000</v>
      </c>
    </row>
    <row r="726" spans="1:3" ht="15" customHeight="1" x14ac:dyDescent="0.3">
      <c r="A726" t="s">
        <v>3292</v>
      </c>
      <c r="B726" s="7">
        <v>44040.5</v>
      </c>
      <c r="C726">
        <v>4500000</v>
      </c>
    </row>
    <row r="727" spans="1:3" ht="15" customHeight="1" x14ac:dyDescent="0.3">
      <c r="A727" t="s">
        <v>3291</v>
      </c>
      <c r="B727" s="7">
        <v>44041.382638888892</v>
      </c>
      <c r="C727">
        <v>13500000</v>
      </c>
    </row>
    <row r="728" spans="1:3" ht="15" customHeight="1" x14ac:dyDescent="0.3">
      <c r="A728" t="s">
        <v>3290</v>
      </c>
      <c r="B728" s="7">
        <v>44041.48333333333</v>
      </c>
      <c r="C728">
        <v>8300000</v>
      </c>
    </row>
    <row r="729" spans="1:3" ht="15" customHeight="1" x14ac:dyDescent="0.3">
      <c r="A729" t="s">
        <v>3289</v>
      </c>
      <c r="B729" s="7">
        <v>44041.536111111112</v>
      </c>
      <c r="C729">
        <v>7700000</v>
      </c>
    </row>
    <row r="730" spans="1:3" ht="15" customHeight="1" x14ac:dyDescent="0.3">
      <c r="A730" t="s">
        <v>3288</v>
      </c>
      <c r="B730" s="7">
        <v>44041.553472222222</v>
      </c>
      <c r="C730">
        <v>3000000</v>
      </c>
    </row>
    <row r="731" spans="1:3" ht="15" customHeight="1" x14ac:dyDescent="0.3">
      <c r="A731" t="s">
        <v>3287</v>
      </c>
      <c r="B731" s="7">
        <v>44041.59097222222</v>
      </c>
      <c r="C731">
        <v>14000000</v>
      </c>
    </row>
    <row r="732" spans="1:3" ht="15" customHeight="1" x14ac:dyDescent="0.3">
      <c r="A732" t="s">
        <v>3286</v>
      </c>
      <c r="B732" s="7">
        <v>44041.595138888886</v>
      </c>
      <c r="C732">
        <v>9000000</v>
      </c>
    </row>
    <row r="733" spans="1:3" ht="15" customHeight="1" x14ac:dyDescent="0.3">
      <c r="A733" t="s">
        <v>3285</v>
      </c>
      <c r="B733" s="7">
        <v>44041.595833333333</v>
      </c>
      <c r="C733">
        <v>8000000</v>
      </c>
    </row>
    <row r="734" spans="1:3" ht="15" customHeight="1" x14ac:dyDescent="0.3">
      <c r="A734" t="s">
        <v>3284</v>
      </c>
      <c r="B734" s="7">
        <v>44041.652777777781</v>
      </c>
      <c r="C734">
        <v>5000000</v>
      </c>
    </row>
    <row r="735" spans="1:3" ht="15" customHeight="1" x14ac:dyDescent="0.3">
      <c r="A735" t="s">
        <v>3283</v>
      </c>
      <c r="B735" s="7">
        <v>44044.42083333333</v>
      </c>
      <c r="C735">
        <v>19800000</v>
      </c>
    </row>
    <row r="736" spans="1:3" ht="15" customHeight="1" x14ac:dyDescent="0.3">
      <c r="A736" t="s">
        <v>3282</v>
      </c>
      <c r="B736" s="7">
        <v>44044.536805555559</v>
      </c>
      <c r="C736">
        <v>3350000</v>
      </c>
    </row>
    <row r="737" spans="1:3" ht="15" customHeight="1" x14ac:dyDescent="0.3">
      <c r="A737" t="s">
        <v>3281</v>
      </c>
      <c r="B737" s="7">
        <v>44046.381944444445</v>
      </c>
      <c r="C737">
        <v>14600000</v>
      </c>
    </row>
    <row r="738" spans="1:3" ht="15" customHeight="1" x14ac:dyDescent="0.3">
      <c r="A738" t="s">
        <v>3280</v>
      </c>
      <c r="B738" s="7">
        <v>44047.535416666666</v>
      </c>
      <c r="C738">
        <v>5800000</v>
      </c>
    </row>
    <row r="739" spans="1:3" ht="15" customHeight="1" x14ac:dyDescent="0.3">
      <c r="A739" t="s">
        <v>3279</v>
      </c>
      <c r="B739" s="7">
        <v>44047.646527777775</v>
      </c>
      <c r="C739">
        <v>12250000</v>
      </c>
    </row>
    <row r="740" spans="1:3" ht="15" customHeight="1" x14ac:dyDescent="0.3">
      <c r="A740" t="s">
        <v>3278</v>
      </c>
      <c r="B740" s="7">
        <v>44050.425000000003</v>
      </c>
      <c r="C740">
        <v>10000000</v>
      </c>
    </row>
    <row r="741" spans="1:3" ht="15" customHeight="1" x14ac:dyDescent="0.3">
      <c r="A741" t="s">
        <v>3277</v>
      </c>
      <c r="B741" s="7">
        <v>44050.536805555559</v>
      </c>
      <c r="C741">
        <v>4000000</v>
      </c>
    </row>
    <row r="742" spans="1:3" ht="15" customHeight="1" x14ac:dyDescent="0.3">
      <c r="A742" t="s">
        <v>3276</v>
      </c>
      <c r="B742" s="7">
        <v>44053.395833333336</v>
      </c>
      <c r="C742">
        <v>6000000</v>
      </c>
    </row>
    <row r="743" spans="1:3" ht="15" customHeight="1" x14ac:dyDescent="0.3">
      <c r="A743" t="s">
        <v>3275</v>
      </c>
      <c r="B743" s="7">
        <v>44054.661111111112</v>
      </c>
      <c r="C743">
        <v>4800000</v>
      </c>
    </row>
    <row r="744" spans="1:3" ht="15" customHeight="1" x14ac:dyDescent="0.3">
      <c r="A744" t="s">
        <v>3274</v>
      </c>
      <c r="B744" s="7">
        <v>44054.726388888892</v>
      </c>
      <c r="C744">
        <v>9900000</v>
      </c>
    </row>
    <row r="745" spans="1:3" ht="15" customHeight="1" x14ac:dyDescent="0.3">
      <c r="A745" t="s">
        <v>3273</v>
      </c>
      <c r="B745" s="7">
        <v>44056.388194444444</v>
      </c>
      <c r="C745">
        <v>6600000</v>
      </c>
    </row>
    <row r="746" spans="1:3" ht="15" customHeight="1" x14ac:dyDescent="0.3">
      <c r="A746" t="s">
        <v>3272</v>
      </c>
      <c r="B746" s="7">
        <v>44061.459722222222</v>
      </c>
      <c r="C746">
        <v>6000000</v>
      </c>
    </row>
    <row r="747" spans="1:3" ht="15" customHeight="1" x14ac:dyDescent="0.3">
      <c r="A747" t="s">
        <v>3271</v>
      </c>
      <c r="B747" s="7">
        <v>44061.540277777778</v>
      </c>
      <c r="C747">
        <v>3800000</v>
      </c>
    </row>
    <row r="748" spans="1:3" ht="15" customHeight="1" x14ac:dyDescent="0.3">
      <c r="A748" t="s">
        <v>3270</v>
      </c>
      <c r="B748" s="7">
        <v>44062.385416666664</v>
      </c>
      <c r="C748">
        <v>8000000</v>
      </c>
    </row>
    <row r="749" spans="1:3" ht="15" customHeight="1" x14ac:dyDescent="0.3">
      <c r="A749" t="s">
        <v>3269</v>
      </c>
      <c r="B749" s="7">
        <v>44062.410416666666</v>
      </c>
      <c r="C749">
        <v>5500000</v>
      </c>
    </row>
    <row r="750" spans="1:3" ht="15" customHeight="1" x14ac:dyDescent="0.3">
      <c r="A750" t="s">
        <v>3268</v>
      </c>
      <c r="B750" s="7">
        <v>44062.660416666666</v>
      </c>
      <c r="C750">
        <v>6200000</v>
      </c>
    </row>
    <row r="751" spans="1:3" ht="15" customHeight="1" x14ac:dyDescent="0.3">
      <c r="A751" t="s">
        <v>3267</v>
      </c>
      <c r="B751" s="7">
        <v>44063.622916666667</v>
      </c>
      <c r="C751">
        <v>7000000</v>
      </c>
    </row>
    <row r="752" spans="1:3" ht="15" customHeight="1" x14ac:dyDescent="0.3">
      <c r="A752" t="s">
        <v>3266</v>
      </c>
      <c r="B752" s="7">
        <v>44064.45416666667</v>
      </c>
      <c r="C752">
        <v>4000000</v>
      </c>
    </row>
    <row r="753" spans="1:3" ht="15" customHeight="1" x14ac:dyDescent="0.3">
      <c r="A753" t="s">
        <v>3265</v>
      </c>
      <c r="B753" s="7">
        <v>44064.788888888892</v>
      </c>
      <c r="C753">
        <v>7000000</v>
      </c>
    </row>
    <row r="754" spans="1:3" ht="15" customHeight="1" x14ac:dyDescent="0.3">
      <c r="A754" t="s">
        <v>3264</v>
      </c>
      <c r="B754" s="7">
        <v>44067.407638888886</v>
      </c>
      <c r="C754">
        <v>10300000</v>
      </c>
    </row>
    <row r="755" spans="1:3" ht="15" customHeight="1" x14ac:dyDescent="0.3">
      <c r="A755" t="s">
        <v>3263</v>
      </c>
      <c r="B755" s="7">
        <v>44068.498611111114</v>
      </c>
      <c r="C755">
        <v>4800000</v>
      </c>
    </row>
    <row r="756" spans="1:3" ht="15" customHeight="1" x14ac:dyDescent="0.3">
      <c r="A756" t="s">
        <v>3262</v>
      </c>
      <c r="B756" s="7">
        <v>44068.744444444441</v>
      </c>
      <c r="C756">
        <v>4500000</v>
      </c>
    </row>
    <row r="757" spans="1:3" ht="15" customHeight="1" x14ac:dyDescent="0.3">
      <c r="A757" t="s">
        <v>3261</v>
      </c>
      <c r="B757" s="7">
        <v>44069.414583333331</v>
      </c>
      <c r="C757">
        <v>8400000</v>
      </c>
    </row>
    <row r="758" spans="1:3" ht="15" customHeight="1" x14ac:dyDescent="0.3">
      <c r="A758" t="s">
        <v>3260</v>
      </c>
      <c r="B758" s="7">
        <v>44069.67083333333</v>
      </c>
      <c r="C758">
        <v>9500000</v>
      </c>
    </row>
    <row r="759" spans="1:3" ht="15" customHeight="1" x14ac:dyDescent="0.3">
      <c r="A759" t="s">
        <v>3259</v>
      </c>
      <c r="B759" s="7">
        <v>44070.400694444441</v>
      </c>
      <c r="C759">
        <v>10300000</v>
      </c>
    </row>
    <row r="760" spans="1:3" ht="15" customHeight="1" x14ac:dyDescent="0.3">
      <c r="A760" t="s">
        <v>3258</v>
      </c>
      <c r="B760" s="7">
        <v>44070.477777777778</v>
      </c>
      <c r="C760">
        <v>7300000</v>
      </c>
    </row>
    <row r="761" spans="1:3" ht="15" customHeight="1" x14ac:dyDescent="0.3">
      <c r="A761" t="s">
        <v>3257</v>
      </c>
      <c r="B761" s="7">
        <v>44070.525000000001</v>
      </c>
      <c r="C761">
        <v>5000000</v>
      </c>
    </row>
    <row r="762" spans="1:3" ht="15" customHeight="1" x14ac:dyDescent="0.3">
      <c r="A762" t="s">
        <v>2802</v>
      </c>
      <c r="B762" s="7">
        <v>44070.686111111114</v>
      </c>
      <c r="C762">
        <v>33000000</v>
      </c>
    </row>
    <row r="763" spans="1:3" ht="15" customHeight="1" x14ac:dyDescent="0.3">
      <c r="A763" t="s">
        <v>3256</v>
      </c>
      <c r="B763" s="7">
        <v>44071.40347222222</v>
      </c>
      <c r="C763">
        <v>7300000</v>
      </c>
    </row>
    <row r="764" spans="1:3" ht="15" customHeight="1" x14ac:dyDescent="0.3">
      <c r="A764" t="s">
        <v>3255</v>
      </c>
      <c r="B764" s="7">
        <v>44071.638194444444</v>
      </c>
      <c r="C764">
        <v>5000000</v>
      </c>
    </row>
    <row r="765" spans="1:3" ht="15" customHeight="1" x14ac:dyDescent="0.3">
      <c r="A765" t="s">
        <v>3253</v>
      </c>
      <c r="B765" s="7">
        <v>44071.725694444445</v>
      </c>
      <c r="C765">
        <v>9400000</v>
      </c>
    </row>
    <row r="766" spans="1:3" ht="15" customHeight="1" x14ac:dyDescent="0.3">
      <c r="A766" t="s">
        <v>3254</v>
      </c>
      <c r="B766" s="7">
        <v>44071.725694444445</v>
      </c>
      <c r="C766">
        <v>5000000</v>
      </c>
    </row>
    <row r="767" spans="1:3" ht="15" customHeight="1" x14ac:dyDescent="0.3">
      <c r="A767" t="s">
        <v>3252</v>
      </c>
      <c r="B767" s="7">
        <v>44074.400000000001</v>
      </c>
      <c r="C767">
        <v>6700000</v>
      </c>
    </row>
    <row r="768" spans="1:3" ht="15" customHeight="1" x14ac:dyDescent="0.3">
      <c r="A768" t="s">
        <v>3251</v>
      </c>
      <c r="B768" s="7">
        <v>44074.430555555555</v>
      </c>
      <c r="C768">
        <v>7600000</v>
      </c>
    </row>
    <row r="769" spans="1:3" ht="15" customHeight="1" x14ac:dyDescent="0.3">
      <c r="A769" t="s">
        <v>3250</v>
      </c>
      <c r="B769" s="7">
        <v>44074.456944444442</v>
      </c>
      <c r="C769">
        <v>5500000</v>
      </c>
    </row>
    <row r="770" spans="1:3" ht="15" customHeight="1" x14ac:dyDescent="0.3">
      <c r="A770" t="s">
        <v>3249</v>
      </c>
      <c r="B770" s="7">
        <v>44075.396527777775</v>
      </c>
      <c r="C770">
        <v>7500000</v>
      </c>
    </row>
    <row r="771" spans="1:3" ht="15" customHeight="1" x14ac:dyDescent="0.3">
      <c r="A771" t="s">
        <v>3247</v>
      </c>
      <c r="B771" s="7">
        <v>44075.397222222222</v>
      </c>
      <c r="C771">
        <v>7500000</v>
      </c>
    </row>
    <row r="772" spans="1:3" ht="15" customHeight="1" x14ac:dyDescent="0.3">
      <c r="A772" t="s">
        <v>3248</v>
      </c>
      <c r="B772" s="7">
        <v>44075.397222222222</v>
      </c>
      <c r="C772">
        <v>4400000</v>
      </c>
    </row>
    <row r="773" spans="1:3" ht="15" customHeight="1" x14ac:dyDescent="0.3">
      <c r="A773" t="s">
        <v>2570</v>
      </c>
      <c r="B773" s="7">
        <v>44076.702777777777</v>
      </c>
      <c r="C773">
        <v>10800000</v>
      </c>
    </row>
    <row r="774" spans="1:3" ht="15" customHeight="1" x14ac:dyDescent="0.3">
      <c r="A774" t="s">
        <v>3246</v>
      </c>
      <c r="B774" s="7">
        <v>44078.402083333334</v>
      </c>
      <c r="C774">
        <v>3000000</v>
      </c>
    </row>
    <row r="775" spans="1:3" ht="15" customHeight="1" x14ac:dyDescent="0.3">
      <c r="A775" t="s">
        <v>2431</v>
      </c>
      <c r="B775" s="7">
        <v>44079.446527777778</v>
      </c>
      <c r="C775">
        <v>17000000</v>
      </c>
    </row>
    <row r="776" spans="1:3" ht="15" customHeight="1" x14ac:dyDescent="0.3">
      <c r="A776" t="s">
        <v>3245</v>
      </c>
      <c r="B776" s="7">
        <v>44081.477083333331</v>
      </c>
      <c r="C776">
        <v>8200000</v>
      </c>
    </row>
    <row r="777" spans="1:3" ht="15" customHeight="1" x14ac:dyDescent="0.3">
      <c r="A777" t="s">
        <v>3244</v>
      </c>
      <c r="B777" s="7">
        <v>44082.418055555558</v>
      </c>
      <c r="C777">
        <v>8200000</v>
      </c>
    </row>
    <row r="778" spans="1:3" ht="15" customHeight="1" x14ac:dyDescent="0.3">
      <c r="A778" t="s">
        <v>3243</v>
      </c>
      <c r="B778" s="7">
        <v>44084.643750000003</v>
      </c>
      <c r="C778">
        <v>10000000</v>
      </c>
    </row>
    <row r="779" spans="1:3" ht="15" customHeight="1" x14ac:dyDescent="0.3">
      <c r="A779" t="s">
        <v>3242</v>
      </c>
      <c r="B779" s="7">
        <v>44085.502083333333</v>
      </c>
      <c r="C779">
        <v>6500000</v>
      </c>
    </row>
    <row r="780" spans="1:3" ht="15" customHeight="1" x14ac:dyDescent="0.3">
      <c r="A780" t="s">
        <v>3241</v>
      </c>
      <c r="B780" s="7">
        <v>44085.69027777778</v>
      </c>
      <c r="C780">
        <v>8000000</v>
      </c>
    </row>
    <row r="781" spans="1:3" ht="15" customHeight="1" x14ac:dyDescent="0.3">
      <c r="A781" t="s">
        <v>3240</v>
      </c>
      <c r="B781" s="7">
        <v>44086.518750000003</v>
      </c>
      <c r="C781">
        <v>2350000</v>
      </c>
    </row>
    <row r="782" spans="1:3" ht="15" customHeight="1" x14ac:dyDescent="0.3">
      <c r="A782" t="s">
        <v>3239</v>
      </c>
      <c r="B782" s="7">
        <v>44089.522916666669</v>
      </c>
      <c r="C782">
        <v>4400000</v>
      </c>
    </row>
    <row r="783" spans="1:3" ht="15" customHeight="1" x14ac:dyDescent="0.3">
      <c r="A783" t="s">
        <v>3237</v>
      </c>
      <c r="B783" s="7">
        <v>44089.743055555555</v>
      </c>
      <c r="C783">
        <v>5800000</v>
      </c>
    </row>
    <row r="784" spans="1:3" ht="15" customHeight="1" x14ac:dyDescent="0.3">
      <c r="A784" t="s">
        <v>3238</v>
      </c>
      <c r="B784" s="7">
        <v>44089.743055555555</v>
      </c>
      <c r="C784">
        <v>6600000</v>
      </c>
    </row>
    <row r="785" spans="1:3" ht="15" customHeight="1" x14ac:dyDescent="0.3">
      <c r="A785" t="s">
        <v>3236</v>
      </c>
      <c r="B785" s="7">
        <v>44090.442361111112</v>
      </c>
      <c r="C785">
        <v>9700000</v>
      </c>
    </row>
    <row r="786" spans="1:3" ht="15" customHeight="1" x14ac:dyDescent="0.3">
      <c r="A786" t="s">
        <v>3235</v>
      </c>
      <c r="B786" s="7">
        <v>44090.497916666667</v>
      </c>
      <c r="C786">
        <v>6000000</v>
      </c>
    </row>
    <row r="787" spans="1:3" ht="15" customHeight="1" x14ac:dyDescent="0.3">
      <c r="A787" t="s">
        <v>3234</v>
      </c>
      <c r="B787" s="7">
        <v>44097.510416666664</v>
      </c>
      <c r="C787">
        <v>6800000</v>
      </c>
    </row>
    <row r="788" spans="1:3" ht="15" customHeight="1" x14ac:dyDescent="0.3">
      <c r="A788" t="s">
        <v>3233</v>
      </c>
      <c r="B788" s="7">
        <v>44097.70208333333</v>
      </c>
      <c r="C788">
        <v>4400000</v>
      </c>
    </row>
    <row r="789" spans="1:3" ht="15" customHeight="1" x14ac:dyDescent="0.3">
      <c r="A789" t="s">
        <v>3232</v>
      </c>
      <c r="B789" s="7">
        <v>44098.460416666669</v>
      </c>
      <c r="C789">
        <v>5800000</v>
      </c>
    </row>
    <row r="790" spans="1:3" ht="15" customHeight="1" x14ac:dyDescent="0.3">
      <c r="A790" t="s">
        <v>3231</v>
      </c>
      <c r="B790" s="7">
        <v>44102.502083333333</v>
      </c>
      <c r="C790">
        <v>6000000</v>
      </c>
    </row>
    <row r="791" spans="1:3" ht="15" customHeight="1" x14ac:dyDescent="0.3">
      <c r="A791" t="s">
        <v>2192</v>
      </c>
      <c r="B791" s="7">
        <v>44103.418055555558</v>
      </c>
      <c r="C791">
        <v>8600000</v>
      </c>
    </row>
    <row r="792" spans="1:3" ht="15" customHeight="1" x14ac:dyDescent="0.3">
      <c r="A792" t="s">
        <v>3230</v>
      </c>
      <c r="B792" s="7">
        <v>44103.425000000003</v>
      </c>
      <c r="C792">
        <v>10200000</v>
      </c>
    </row>
    <row r="793" spans="1:3" ht="15" customHeight="1" x14ac:dyDescent="0.3">
      <c r="A793" t="s">
        <v>3229</v>
      </c>
      <c r="B793" s="7">
        <v>44103.438194444447</v>
      </c>
      <c r="C793">
        <v>13700000</v>
      </c>
    </row>
    <row r="794" spans="1:3" ht="15" customHeight="1" x14ac:dyDescent="0.3">
      <c r="A794" t="s">
        <v>3228</v>
      </c>
      <c r="B794" s="7">
        <v>44103.489583333336</v>
      </c>
      <c r="C794">
        <v>9200000</v>
      </c>
    </row>
    <row r="795" spans="1:3" ht="15" customHeight="1" x14ac:dyDescent="0.3">
      <c r="A795" t="s">
        <v>3227</v>
      </c>
      <c r="B795" s="7">
        <v>44103.767361111109</v>
      </c>
      <c r="C795">
        <v>4200000</v>
      </c>
    </row>
    <row r="796" spans="1:3" ht="15" customHeight="1" x14ac:dyDescent="0.3">
      <c r="A796" t="s">
        <v>3226</v>
      </c>
      <c r="B796" s="7">
        <v>44104.743750000001</v>
      </c>
      <c r="C796">
        <v>9000000</v>
      </c>
    </row>
    <row r="797" spans="1:3" ht="15" customHeight="1" x14ac:dyDescent="0.3">
      <c r="A797" t="s">
        <v>3225</v>
      </c>
      <c r="B797" s="7">
        <v>44104.818749999999</v>
      </c>
      <c r="C797">
        <v>7000000</v>
      </c>
    </row>
    <row r="798" spans="1:3" ht="15" customHeight="1" x14ac:dyDescent="0.3">
      <c r="A798" t="s">
        <v>3224</v>
      </c>
      <c r="B798" s="7">
        <v>44105.458333333336</v>
      </c>
      <c r="C798">
        <v>8000000</v>
      </c>
    </row>
    <row r="799" spans="1:3" ht="15" customHeight="1" x14ac:dyDescent="0.3">
      <c r="A799" t="s">
        <v>1712</v>
      </c>
      <c r="B799" s="7">
        <v>44105.709027777775</v>
      </c>
      <c r="C799">
        <v>5000000</v>
      </c>
    </row>
    <row r="800" spans="1:3" ht="15" customHeight="1" x14ac:dyDescent="0.3">
      <c r="A800" t="s">
        <v>3223</v>
      </c>
      <c r="B800" s="7">
        <v>44105.781944444447</v>
      </c>
      <c r="C800">
        <v>10000000</v>
      </c>
    </row>
    <row r="801" spans="1:3" ht="15" customHeight="1" x14ac:dyDescent="0.3">
      <c r="A801" t="s">
        <v>3222</v>
      </c>
      <c r="B801" s="7">
        <v>44106.747916666667</v>
      </c>
      <c r="C801">
        <v>4800000</v>
      </c>
    </row>
    <row r="802" spans="1:3" ht="15" customHeight="1" x14ac:dyDescent="0.3">
      <c r="A802" t="s">
        <v>3221</v>
      </c>
      <c r="B802" s="7">
        <v>44109.657638888886</v>
      </c>
      <c r="C802">
        <v>3000000</v>
      </c>
    </row>
    <row r="803" spans="1:3" ht="15" customHeight="1" x14ac:dyDescent="0.3">
      <c r="A803" t="s">
        <v>3220</v>
      </c>
      <c r="B803" s="7">
        <v>44110.411805555559</v>
      </c>
      <c r="C803">
        <v>8000000</v>
      </c>
    </row>
    <row r="804" spans="1:3" ht="15" customHeight="1" x14ac:dyDescent="0.3">
      <c r="A804" t="s">
        <v>3219</v>
      </c>
      <c r="B804" s="7">
        <v>44110.412499999999</v>
      </c>
      <c r="C804">
        <v>7400000</v>
      </c>
    </row>
    <row r="805" spans="1:3" ht="15" customHeight="1" x14ac:dyDescent="0.3">
      <c r="A805" t="s">
        <v>3218</v>
      </c>
      <c r="B805" s="7">
        <v>44110.502083333333</v>
      </c>
      <c r="C805">
        <v>12400000</v>
      </c>
    </row>
    <row r="806" spans="1:3" ht="15" customHeight="1" x14ac:dyDescent="0.3">
      <c r="A806" t="s">
        <v>3217</v>
      </c>
      <c r="B806" s="7">
        <v>44110.747916666667</v>
      </c>
      <c r="C806">
        <v>4200000</v>
      </c>
    </row>
    <row r="807" spans="1:3" ht="15" customHeight="1" x14ac:dyDescent="0.3">
      <c r="A807" t="s">
        <v>3216</v>
      </c>
      <c r="B807" s="7">
        <v>44111.393055555556</v>
      </c>
      <c r="C807">
        <v>7000000</v>
      </c>
    </row>
    <row r="808" spans="1:3" ht="15" customHeight="1" x14ac:dyDescent="0.3">
      <c r="A808" t="s">
        <v>3214</v>
      </c>
      <c r="B808" s="7">
        <v>44112.54791666667</v>
      </c>
      <c r="C808">
        <v>2600000</v>
      </c>
    </row>
    <row r="809" spans="1:3" ht="15" customHeight="1" x14ac:dyDescent="0.3">
      <c r="A809" t="s">
        <v>3215</v>
      </c>
      <c r="B809" s="7">
        <v>44112.54791666667</v>
      </c>
      <c r="C809">
        <v>7000000</v>
      </c>
    </row>
    <row r="810" spans="1:3" ht="15" customHeight="1" x14ac:dyDescent="0.3">
      <c r="A810" t="s">
        <v>3213</v>
      </c>
      <c r="B810" s="7">
        <v>44112.753472222219</v>
      </c>
      <c r="C810">
        <v>5500000</v>
      </c>
    </row>
    <row r="811" spans="1:3" ht="15" customHeight="1" x14ac:dyDescent="0.3">
      <c r="A811" t="s">
        <v>3212</v>
      </c>
      <c r="B811" s="7">
        <v>44113.492361111108</v>
      </c>
      <c r="C811">
        <v>7800000</v>
      </c>
    </row>
    <row r="812" spans="1:3" ht="15" customHeight="1" x14ac:dyDescent="0.3">
      <c r="A812" t="s">
        <v>3211</v>
      </c>
      <c r="B812" s="7">
        <v>44113.50277777778</v>
      </c>
      <c r="C812">
        <v>8400000</v>
      </c>
    </row>
    <row r="813" spans="1:3" ht="15" customHeight="1" x14ac:dyDescent="0.3">
      <c r="A813" t="s">
        <v>3210</v>
      </c>
      <c r="B813" s="7">
        <v>44113.526388888888</v>
      </c>
      <c r="C813">
        <v>12700000</v>
      </c>
    </row>
    <row r="814" spans="1:3" ht="15" customHeight="1" x14ac:dyDescent="0.3">
      <c r="A814" t="s">
        <v>3209</v>
      </c>
      <c r="B814" s="7">
        <v>44113.667361111111</v>
      </c>
      <c r="C814">
        <v>9000000</v>
      </c>
    </row>
    <row r="815" spans="1:3" ht="15" customHeight="1" x14ac:dyDescent="0.3">
      <c r="A815" t="s">
        <v>3208</v>
      </c>
      <c r="B815" s="7">
        <v>44117.739583333336</v>
      </c>
      <c r="C815">
        <v>8400000</v>
      </c>
    </row>
    <row r="816" spans="1:3" ht="15" customHeight="1" x14ac:dyDescent="0.3">
      <c r="A816" t="s">
        <v>3207</v>
      </c>
      <c r="B816" s="7">
        <v>44118.655555555553</v>
      </c>
      <c r="C816">
        <v>12000000</v>
      </c>
    </row>
    <row r="817" spans="1:3" ht="15" customHeight="1" x14ac:dyDescent="0.3">
      <c r="A817" t="s">
        <v>3206</v>
      </c>
      <c r="B817" s="7">
        <v>44119.76666666667</v>
      </c>
      <c r="C817">
        <v>10300000</v>
      </c>
    </row>
    <row r="818" spans="1:3" ht="15" customHeight="1" x14ac:dyDescent="0.3">
      <c r="A818" t="s">
        <v>1943</v>
      </c>
      <c r="B818" s="7">
        <v>44120.794444444444</v>
      </c>
      <c r="C818">
        <v>4500000</v>
      </c>
    </row>
    <row r="819" spans="1:3" ht="15" customHeight="1" x14ac:dyDescent="0.3">
      <c r="A819" t="s">
        <v>3205</v>
      </c>
      <c r="B819" s="7">
        <v>44123.457638888889</v>
      </c>
      <c r="C819">
        <v>8400000</v>
      </c>
    </row>
    <row r="820" spans="1:3" ht="15" customHeight="1" x14ac:dyDescent="0.3">
      <c r="A820" t="s">
        <v>3204</v>
      </c>
      <c r="B820" s="7">
        <v>44123.556944444441</v>
      </c>
      <c r="C820">
        <v>6400000</v>
      </c>
    </row>
    <row r="821" spans="1:3" ht="15" customHeight="1" x14ac:dyDescent="0.3">
      <c r="A821" t="s">
        <v>3203</v>
      </c>
      <c r="B821" s="7">
        <v>44123.70208333333</v>
      </c>
      <c r="C821">
        <v>11000000</v>
      </c>
    </row>
    <row r="822" spans="1:3" ht="15" customHeight="1" x14ac:dyDescent="0.3">
      <c r="A822" t="s">
        <v>3202</v>
      </c>
      <c r="B822" s="7">
        <v>44125.416666666664</v>
      </c>
      <c r="C822">
        <v>8500000</v>
      </c>
    </row>
    <row r="823" spans="1:3" ht="15" customHeight="1" x14ac:dyDescent="0.3">
      <c r="A823" t="s">
        <v>3201</v>
      </c>
      <c r="B823" s="7">
        <v>44125.460416666669</v>
      </c>
      <c r="C823">
        <v>7200000</v>
      </c>
    </row>
    <row r="824" spans="1:3" ht="15" customHeight="1" x14ac:dyDescent="0.3">
      <c r="A824" t="s">
        <v>3200</v>
      </c>
      <c r="B824" s="7">
        <v>44125.65902777778</v>
      </c>
      <c r="C824">
        <v>5800000</v>
      </c>
    </row>
    <row r="825" spans="1:3" ht="15" customHeight="1" x14ac:dyDescent="0.3">
      <c r="A825" t="s">
        <v>3199</v>
      </c>
      <c r="B825" s="7">
        <v>44125.667361111111</v>
      </c>
      <c r="C825">
        <v>5500000</v>
      </c>
    </row>
    <row r="826" spans="1:3" ht="15" customHeight="1" x14ac:dyDescent="0.3">
      <c r="A826" t="s">
        <v>3198</v>
      </c>
      <c r="B826" s="7">
        <v>44125.728472222225</v>
      </c>
      <c r="C826">
        <v>7400000</v>
      </c>
    </row>
    <row r="827" spans="1:3" ht="15" customHeight="1" x14ac:dyDescent="0.3">
      <c r="A827" t="s">
        <v>3197</v>
      </c>
      <c r="B827" s="7">
        <v>44125.741666666669</v>
      </c>
      <c r="C827">
        <v>6500000</v>
      </c>
    </row>
    <row r="828" spans="1:3" ht="15" customHeight="1" x14ac:dyDescent="0.3">
      <c r="A828" t="s">
        <v>3196</v>
      </c>
      <c r="B828" s="7">
        <v>44126.652777777781</v>
      </c>
      <c r="C828">
        <v>17500000</v>
      </c>
    </row>
    <row r="829" spans="1:3" ht="15" customHeight="1" x14ac:dyDescent="0.3">
      <c r="A829" t="s">
        <v>3188</v>
      </c>
      <c r="B829" s="7">
        <v>44127.414583333331</v>
      </c>
      <c r="C829">
        <v>7600000</v>
      </c>
    </row>
    <row r="830" spans="1:3" ht="15" customHeight="1" x14ac:dyDescent="0.3">
      <c r="A830" t="s">
        <v>3195</v>
      </c>
      <c r="B830" s="7">
        <v>44127.487500000003</v>
      </c>
      <c r="C830">
        <v>11800000</v>
      </c>
    </row>
    <row r="831" spans="1:3" ht="15" customHeight="1" x14ac:dyDescent="0.3">
      <c r="A831" t="s">
        <v>3194</v>
      </c>
      <c r="B831" s="7">
        <v>44127.553472222222</v>
      </c>
      <c r="C831">
        <v>9300000</v>
      </c>
    </row>
    <row r="832" spans="1:3" ht="15" customHeight="1" x14ac:dyDescent="0.3">
      <c r="A832" t="s">
        <v>3193</v>
      </c>
      <c r="B832" s="7">
        <v>44127.719444444447</v>
      </c>
      <c r="C832">
        <v>4700000</v>
      </c>
    </row>
    <row r="833" spans="1:3" ht="15" customHeight="1" x14ac:dyDescent="0.3">
      <c r="A833" t="s">
        <v>3192</v>
      </c>
      <c r="B833" s="7">
        <v>44127.720138888886</v>
      </c>
      <c r="C833">
        <v>4700000</v>
      </c>
    </row>
    <row r="834" spans="1:3" ht="15" customHeight="1" x14ac:dyDescent="0.3">
      <c r="A834" t="s">
        <v>3191</v>
      </c>
      <c r="B834" s="7">
        <v>44127.761111111111</v>
      </c>
      <c r="C834">
        <v>2000000</v>
      </c>
    </row>
    <row r="835" spans="1:3" ht="15" customHeight="1" x14ac:dyDescent="0.3">
      <c r="A835" t="s">
        <v>3190</v>
      </c>
      <c r="B835" s="7">
        <v>44130.470138888886</v>
      </c>
      <c r="C835">
        <v>7000000</v>
      </c>
    </row>
    <row r="836" spans="1:3" ht="15" customHeight="1" x14ac:dyDescent="0.3">
      <c r="A836" t="s">
        <v>2655</v>
      </c>
      <c r="B836" s="7">
        <v>44130.484027777777</v>
      </c>
      <c r="C836">
        <v>11500000</v>
      </c>
    </row>
    <row r="837" spans="1:3" ht="15" customHeight="1" x14ac:dyDescent="0.3">
      <c r="A837" t="s">
        <v>3189</v>
      </c>
      <c r="B837" s="7">
        <v>44130.656944444447</v>
      </c>
      <c r="C837">
        <v>12800000</v>
      </c>
    </row>
    <row r="838" spans="1:3" ht="15" customHeight="1" x14ac:dyDescent="0.3">
      <c r="A838" t="s">
        <v>3187</v>
      </c>
      <c r="B838" s="7">
        <v>44131.962500000001</v>
      </c>
      <c r="C838">
        <v>14000000</v>
      </c>
    </row>
    <row r="839" spans="1:3" ht="15" customHeight="1" x14ac:dyDescent="0.3">
      <c r="A839" t="s">
        <v>3186</v>
      </c>
      <c r="B839" s="7">
        <v>44132.771527777775</v>
      </c>
      <c r="C839">
        <v>5000000</v>
      </c>
    </row>
    <row r="840" spans="1:3" ht="15" customHeight="1" x14ac:dyDescent="0.3">
      <c r="A840" t="s">
        <v>3185</v>
      </c>
      <c r="B840" s="7">
        <v>44133.710416666669</v>
      </c>
      <c r="C840">
        <v>4700000</v>
      </c>
    </row>
    <row r="841" spans="1:3" ht="15" customHeight="1" x14ac:dyDescent="0.3">
      <c r="A841" t="s">
        <v>3184</v>
      </c>
      <c r="B841" s="7">
        <v>44133.724305555559</v>
      </c>
      <c r="C841">
        <v>6000000</v>
      </c>
    </row>
    <row r="842" spans="1:3" ht="15" customHeight="1" x14ac:dyDescent="0.3">
      <c r="A842" t="s">
        <v>3183</v>
      </c>
      <c r="B842" s="7">
        <v>44133.749305555553</v>
      </c>
      <c r="C842">
        <v>6400000</v>
      </c>
    </row>
    <row r="843" spans="1:3" ht="15" customHeight="1" x14ac:dyDescent="0.3">
      <c r="A843" t="s">
        <v>3169</v>
      </c>
      <c r="B843" s="7">
        <v>44133.755555555559</v>
      </c>
      <c r="C843">
        <v>13000000</v>
      </c>
    </row>
    <row r="844" spans="1:3" ht="15" customHeight="1" x14ac:dyDescent="0.3">
      <c r="A844" t="s">
        <v>3182</v>
      </c>
      <c r="B844" s="7">
        <v>44133.755555555559</v>
      </c>
      <c r="C844">
        <v>5700000</v>
      </c>
    </row>
    <row r="845" spans="1:3" ht="15" customHeight="1" x14ac:dyDescent="0.3">
      <c r="A845" t="s">
        <v>3181</v>
      </c>
      <c r="B845" s="7">
        <v>44134.39166666667</v>
      </c>
      <c r="C845">
        <v>17200000</v>
      </c>
    </row>
    <row r="846" spans="1:3" ht="15" customHeight="1" x14ac:dyDescent="0.3">
      <c r="A846" t="s">
        <v>3180</v>
      </c>
      <c r="B846" s="7">
        <v>44134.392361111109</v>
      </c>
      <c r="C846">
        <v>14500000</v>
      </c>
    </row>
    <row r="847" spans="1:3" ht="15" customHeight="1" x14ac:dyDescent="0.3">
      <c r="A847" t="s">
        <v>1630</v>
      </c>
      <c r="B847" s="7">
        <v>44134.395833333336</v>
      </c>
      <c r="C847">
        <v>8076000</v>
      </c>
    </row>
    <row r="848" spans="1:3" ht="15" customHeight="1" x14ac:dyDescent="0.3">
      <c r="A848" t="s">
        <v>3179</v>
      </c>
      <c r="B848" s="7">
        <v>44134.49722222222</v>
      </c>
      <c r="C848">
        <v>16000000</v>
      </c>
    </row>
    <row r="849" spans="1:3" ht="15" customHeight="1" x14ac:dyDescent="0.3">
      <c r="A849" t="s">
        <v>3178</v>
      </c>
      <c r="B849" s="7">
        <v>44134.536111111112</v>
      </c>
      <c r="C849">
        <v>4750000</v>
      </c>
    </row>
    <row r="850" spans="1:3" ht="15" customHeight="1" x14ac:dyDescent="0.3">
      <c r="A850" t="s">
        <v>3177</v>
      </c>
      <c r="B850" s="7">
        <v>44134.660416666666</v>
      </c>
      <c r="C850">
        <v>10000000</v>
      </c>
    </row>
    <row r="851" spans="1:3" ht="15" customHeight="1" x14ac:dyDescent="0.3">
      <c r="A851" t="s">
        <v>3176</v>
      </c>
      <c r="B851" s="7">
        <v>44134.686805555553</v>
      </c>
      <c r="C851">
        <v>11000000</v>
      </c>
    </row>
    <row r="852" spans="1:3" ht="15" customHeight="1" x14ac:dyDescent="0.3">
      <c r="A852" t="s">
        <v>3175</v>
      </c>
      <c r="B852" s="7">
        <v>44134.73541666667</v>
      </c>
      <c r="C852">
        <v>16000000</v>
      </c>
    </row>
    <row r="853" spans="1:3" ht="15" customHeight="1" x14ac:dyDescent="0.3">
      <c r="A853" t="s">
        <v>3174</v>
      </c>
      <c r="B853" s="7">
        <v>44134.779166666667</v>
      </c>
      <c r="C853">
        <v>11000000</v>
      </c>
    </row>
    <row r="854" spans="1:3" ht="15" customHeight="1" x14ac:dyDescent="0.3">
      <c r="A854" t="s">
        <v>3173</v>
      </c>
      <c r="B854" s="7">
        <v>44137.384027777778</v>
      </c>
      <c r="C854">
        <v>8000000</v>
      </c>
    </row>
    <row r="855" spans="1:3" ht="15" customHeight="1" x14ac:dyDescent="0.3">
      <c r="A855" t="s">
        <v>3172</v>
      </c>
      <c r="B855" s="7">
        <v>44137.788194444445</v>
      </c>
      <c r="C855">
        <v>7150000</v>
      </c>
    </row>
    <row r="856" spans="1:3" ht="15" customHeight="1" x14ac:dyDescent="0.3">
      <c r="A856" t="s">
        <v>3171</v>
      </c>
      <c r="B856" s="7">
        <v>44138.722222222219</v>
      </c>
      <c r="C856">
        <v>10000000</v>
      </c>
    </row>
    <row r="857" spans="1:3" ht="15" customHeight="1" x14ac:dyDescent="0.3">
      <c r="A857" t="s">
        <v>3170</v>
      </c>
      <c r="B857" s="7">
        <v>44141.503472222219</v>
      </c>
      <c r="C857">
        <v>3000000</v>
      </c>
    </row>
    <row r="858" spans="1:3" ht="15" customHeight="1" x14ac:dyDescent="0.3">
      <c r="A858" t="s">
        <v>3168</v>
      </c>
      <c r="B858" s="7">
        <v>44145.526388888888</v>
      </c>
      <c r="C858">
        <v>15000000</v>
      </c>
    </row>
    <row r="859" spans="1:3" ht="15" customHeight="1" x14ac:dyDescent="0.3">
      <c r="A859" t="s">
        <v>3167</v>
      </c>
      <c r="B859" s="7">
        <v>44146.746527777781</v>
      </c>
      <c r="C859">
        <v>7600000</v>
      </c>
    </row>
    <row r="860" spans="1:3" ht="15" customHeight="1" x14ac:dyDescent="0.3">
      <c r="A860" t="s">
        <v>3166</v>
      </c>
      <c r="B860" s="7">
        <v>44146.758333333331</v>
      </c>
      <c r="C860">
        <v>5300000</v>
      </c>
    </row>
    <row r="861" spans="1:3" ht="15" customHeight="1" x14ac:dyDescent="0.3">
      <c r="A861" t="s">
        <v>2739</v>
      </c>
      <c r="B861" s="7">
        <v>44152.477777777778</v>
      </c>
      <c r="C861">
        <v>9500000</v>
      </c>
    </row>
    <row r="862" spans="1:3" ht="15" customHeight="1" x14ac:dyDescent="0.3">
      <c r="A862" t="s">
        <v>3165</v>
      </c>
      <c r="B862" s="7">
        <v>44152.561805555553</v>
      </c>
      <c r="C862">
        <v>18000000</v>
      </c>
    </row>
    <row r="863" spans="1:3" ht="15" customHeight="1" x14ac:dyDescent="0.3">
      <c r="A863" t="s">
        <v>2614</v>
      </c>
      <c r="B863" s="7">
        <v>44155.412499999999</v>
      </c>
      <c r="C863">
        <v>4700000</v>
      </c>
    </row>
    <row r="864" spans="1:3" ht="15" customHeight="1" x14ac:dyDescent="0.3">
      <c r="A864" t="s">
        <v>3164</v>
      </c>
      <c r="B864" s="7">
        <v>44155.507638888892</v>
      </c>
      <c r="C864">
        <v>5600000</v>
      </c>
    </row>
    <row r="865" spans="1:3" ht="15" customHeight="1" x14ac:dyDescent="0.3">
      <c r="A865" t="s">
        <v>3163</v>
      </c>
      <c r="B865" s="7">
        <v>44159.479861111111</v>
      </c>
      <c r="C865">
        <v>11000000</v>
      </c>
    </row>
    <row r="866" spans="1:3" ht="15" customHeight="1" x14ac:dyDescent="0.3">
      <c r="A866" t="s">
        <v>3162</v>
      </c>
      <c r="B866" s="7">
        <v>44159.480555555558</v>
      </c>
      <c r="C866">
        <v>6100000</v>
      </c>
    </row>
    <row r="867" spans="1:3" ht="15" customHeight="1" x14ac:dyDescent="0.3">
      <c r="A867" t="s">
        <v>3161</v>
      </c>
      <c r="B867" s="7">
        <v>44160.681250000001</v>
      </c>
      <c r="C867">
        <v>3500000</v>
      </c>
    </row>
    <row r="868" spans="1:3" ht="15" customHeight="1" x14ac:dyDescent="0.3">
      <c r="A868" t="s">
        <v>3160</v>
      </c>
      <c r="B868" s="7">
        <v>44161.475694444445</v>
      </c>
      <c r="C868">
        <v>3200000</v>
      </c>
    </row>
    <row r="869" spans="1:3" ht="15" customHeight="1" x14ac:dyDescent="0.3">
      <c r="A869" t="s">
        <v>3159</v>
      </c>
      <c r="B869" s="7">
        <v>44161.727083333331</v>
      </c>
      <c r="C869">
        <v>13500000</v>
      </c>
    </row>
    <row r="870" spans="1:3" ht="15" customHeight="1" x14ac:dyDescent="0.3">
      <c r="A870" t="s">
        <v>3158</v>
      </c>
      <c r="B870" s="7">
        <v>44161.731944444444</v>
      </c>
      <c r="C870">
        <v>4400000</v>
      </c>
    </row>
    <row r="871" spans="1:3" ht="15" customHeight="1" x14ac:dyDescent="0.3">
      <c r="A871" t="s">
        <v>3149</v>
      </c>
      <c r="B871" s="7">
        <v>44162.447222222225</v>
      </c>
      <c r="C871">
        <v>7300000</v>
      </c>
    </row>
    <row r="872" spans="1:3" ht="15" customHeight="1" x14ac:dyDescent="0.3">
      <c r="A872" t="s">
        <v>1879</v>
      </c>
      <c r="B872" s="7">
        <v>44162.685416666667</v>
      </c>
      <c r="C872">
        <v>7500000</v>
      </c>
    </row>
    <row r="873" spans="1:3" ht="15" customHeight="1" x14ac:dyDescent="0.3">
      <c r="A873" t="s">
        <v>3157</v>
      </c>
      <c r="B873" s="7">
        <v>44163.429861111108</v>
      </c>
      <c r="C873">
        <v>9500000</v>
      </c>
    </row>
    <row r="874" spans="1:3" ht="15" customHeight="1" x14ac:dyDescent="0.3">
      <c r="A874" t="s">
        <v>3156</v>
      </c>
      <c r="B874" s="7">
        <v>44163.431250000001</v>
      </c>
      <c r="C874">
        <v>10000000</v>
      </c>
    </row>
    <row r="875" spans="1:3" ht="15" customHeight="1" x14ac:dyDescent="0.3">
      <c r="A875" t="s">
        <v>3155</v>
      </c>
      <c r="B875" s="7">
        <v>44163.566666666666</v>
      </c>
      <c r="C875">
        <v>9000000</v>
      </c>
    </row>
    <row r="876" spans="1:3" ht="15" customHeight="1" x14ac:dyDescent="0.3">
      <c r="A876" t="s">
        <v>3153</v>
      </c>
      <c r="B876" s="7">
        <v>44165.513888888891</v>
      </c>
      <c r="C876">
        <v>9500000</v>
      </c>
    </row>
    <row r="877" spans="1:3" ht="15" customHeight="1" x14ac:dyDescent="0.3">
      <c r="A877" t="s">
        <v>3154</v>
      </c>
      <c r="B877" s="7">
        <v>44165.513888888891</v>
      </c>
      <c r="C877">
        <v>3300000</v>
      </c>
    </row>
    <row r="878" spans="1:3" ht="15" customHeight="1" x14ac:dyDescent="0.3">
      <c r="A878" t="s">
        <v>3152</v>
      </c>
      <c r="B878" s="7">
        <v>44165.51458333333</v>
      </c>
      <c r="C878">
        <v>14500000</v>
      </c>
    </row>
    <row r="879" spans="1:3" ht="15" customHeight="1" x14ac:dyDescent="0.3">
      <c r="A879" t="s">
        <v>3151</v>
      </c>
      <c r="B879" s="7">
        <v>44165.676388888889</v>
      </c>
      <c r="C879">
        <v>12000000</v>
      </c>
    </row>
    <row r="880" spans="1:3" ht="15" customHeight="1" x14ac:dyDescent="0.3">
      <c r="A880" t="s">
        <v>3150</v>
      </c>
      <c r="B880" s="7">
        <v>44165.693055555559</v>
      </c>
      <c r="C880">
        <v>9300000</v>
      </c>
    </row>
    <row r="881" spans="1:3" ht="15" customHeight="1" x14ac:dyDescent="0.3">
      <c r="A881" t="s">
        <v>3148</v>
      </c>
      <c r="B881" s="7">
        <v>44165.811805555553</v>
      </c>
      <c r="C881">
        <v>6500000</v>
      </c>
    </row>
    <row r="882" spans="1:3" ht="15" customHeight="1" x14ac:dyDescent="0.3">
      <c r="A882" t="s">
        <v>3147</v>
      </c>
      <c r="B882" s="7">
        <v>44165.8125</v>
      </c>
      <c r="C882">
        <v>8000000</v>
      </c>
    </row>
    <row r="883" spans="1:3" ht="15" customHeight="1" x14ac:dyDescent="0.3">
      <c r="A883" t="s">
        <v>3146</v>
      </c>
      <c r="B883" s="7">
        <v>44166.45</v>
      </c>
      <c r="C883">
        <v>6300000</v>
      </c>
    </row>
    <row r="884" spans="1:3" ht="15" customHeight="1" x14ac:dyDescent="0.3">
      <c r="A884" t="s">
        <v>3144</v>
      </c>
      <c r="B884" s="7">
        <v>44166.450694444444</v>
      </c>
      <c r="C884">
        <v>8700000</v>
      </c>
    </row>
    <row r="885" spans="1:3" ht="15" customHeight="1" x14ac:dyDescent="0.3">
      <c r="A885" t="s">
        <v>3145</v>
      </c>
      <c r="B885" s="7">
        <v>44166.450694444444</v>
      </c>
      <c r="C885">
        <v>6000000</v>
      </c>
    </row>
    <row r="886" spans="1:3" ht="15" customHeight="1" x14ac:dyDescent="0.3">
      <c r="A886" t="s">
        <v>3143</v>
      </c>
      <c r="B886" s="7">
        <v>44166.724999999999</v>
      </c>
      <c r="C886">
        <v>25000000</v>
      </c>
    </row>
    <row r="887" spans="1:3" ht="15" customHeight="1" x14ac:dyDescent="0.3">
      <c r="A887" t="s">
        <v>3142</v>
      </c>
      <c r="B887" s="7">
        <v>44167.570138888892</v>
      </c>
      <c r="C887">
        <v>14200000</v>
      </c>
    </row>
    <row r="888" spans="1:3" ht="15" customHeight="1" x14ac:dyDescent="0.3">
      <c r="A888" t="s">
        <v>3141</v>
      </c>
      <c r="B888" s="7">
        <v>44174.40902777778</v>
      </c>
      <c r="C888">
        <v>13500000</v>
      </c>
    </row>
    <row r="889" spans="1:3" ht="15" customHeight="1" x14ac:dyDescent="0.3">
      <c r="A889" t="s">
        <v>3140</v>
      </c>
      <c r="B889" s="7">
        <v>44174.696527777778</v>
      </c>
      <c r="C889">
        <v>9700000</v>
      </c>
    </row>
    <row r="890" spans="1:3" ht="15" customHeight="1" x14ac:dyDescent="0.3">
      <c r="A890" t="s">
        <v>3139</v>
      </c>
      <c r="B890" s="7">
        <v>44174.711805555555</v>
      </c>
      <c r="C890">
        <v>8400000</v>
      </c>
    </row>
    <row r="891" spans="1:3" ht="15" customHeight="1" x14ac:dyDescent="0.3">
      <c r="A891" t="s">
        <v>3138</v>
      </c>
      <c r="B891" s="7">
        <v>44181.572916666664</v>
      </c>
      <c r="C891">
        <v>7000000</v>
      </c>
    </row>
    <row r="892" spans="1:3" ht="15" customHeight="1" x14ac:dyDescent="0.3">
      <c r="A892" t="s">
        <v>3137</v>
      </c>
      <c r="B892" s="7">
        <v>44182.484722222223</v>
      </c>
      <c r="C892">
        <v>5600000</v>
      </c>
    </row>
    <row r="893" spans="1:3" ht="15" customHeight="1" x14ac:dyDescent="0.3">
      <c r="A893" t="s">
        <v>3136</v>
      </c>
      <c r="B893" s="7">
        <v>44182.732638888891</v>
      </c>
      <c r="C893">
        <v>16000000</v>
      </c>
    </row>
    <row r="894" spans="1:3" ht="15" customHeight="1" x14ac:dyDescent="0.3">
      <c r="A894" t="s">
        <v>3135</v>
      </c>
      <c r="B894" s="7">
        <v>44186.488888888889</v>
      </c>
      <c r="C894">
        <v>18200000</v>
      </c>
    </row>
    <row r="895" spans="1:3" ht="15" customHeight="1" x14ac:dyDescent="0.3">
      <c r="A895" t="s">
        <v>3134</v>
      </c>
      <c r="B895" s="7">
        <v>44187.490277777775</v>
      </c>
      <c r="C895">
        <v>9400000</v>
      </c>
    </row>
    <row r="896" spans="1:3" ht="15" customHeight="1" x14ac:dyDescent="0.3">
      <c r="A896" t="s">
        <v>3133</v>
      </c>
      <c r="B896" s="7">
        <v>44188.402083333334</v>
      </c>
      <c r="C896">
        <v>6300000</v>
      </c>
    </row>
    <row r="897" spans="1:3" ht="15" customHeight="1" x14ac:dyDescent="0.3">
      <c r="A897" t="s">
        <v>3132</v>
      </c>
      <c r="B897" s="7">
        <v>44188.429166666669</v>
      </c>
      <c r="C897">
        <v>7500000</v>
      </c>
    </row>
    <row r="898" spans="1:3" ht="15" customHeight="1" x14ac:dyDescent="0.3">
      <c r="A898" t="s">
        <v>3131</v>
      </c>
      <c r="B898" s="7">
        <v>44188.638888888891</v>
      </c>
      <c r="C898">
        <v>16000000</v>
      </c>
    </row>
    <row r="899" spans="1:3" ht="15" customHeight="1" x14ac:dyDescent="0.3">
      <c r="A899" t="s">
        <v>3130</v>
      </c>
      <c r="B899" s="7">
        <v>44193.677777777775</v>
      </c>
      <c r="C899">
        <v>11000000</v>
      </c>
    </row>
    <row r="900" spans="1:3" ht="15" customHeight="1" x14ac:dyDescent="0.3">
      <c r="A900" t="s">
        <v>3129</v>
      </c>
      <c r="B900" s="7">
        <v>44194.654861111114</v>
      </c>
      <c r="C900">
        <v>9000000</v>
      </c>
    </row>
    <row r="901" spans="1:3" ht="15" customHeight="1" x14ac:dyDescent="0.3">
      <c r="A901" t="s">
        <v>3128</v>
      </c>
      <c r="B901" s="7">
        <v>44194.816666666666</v>
      </c>
      <c r="C901">
        <v>7200000</v>
      </c>
    </row>
    <row r="902" spans="1:3" ht="15" customHeight="1" x14ac:dyDescent="0.3">
      <c r="A902" t="s">
        <v>3127</v>
      </c>
      <c r="B902" s="7">
        <v>44195.511111111111</v>
      </c>
      <c r="C902">
        <v>6300000</v>
      </c>
    </row>
    <row r="903" spans="1:3" ht="15" customHeight="1" x14ac:dyDescent="0.3">
      <c r="A903" t="s">
        <v>3126</v>
      </c>
      <c r="B903" s="7">
        <v>44195.563888888886</v>
      </c>
      <c r="C903">
        <v>4500000</v>
      </c>
    </row>
    <row r="904" spans="1:3" ht="15" customHeight="1" x14ac:dyDescent="0.3">
      <c r="A904" t="s">
        <v>2982</v>
      </c>
      <c r="B904" s="7">
        <v>44196.513888888891</v>
      </c>
      <c r="C904">
        <v>2700000</v>
      </c>
    </row>
    <row r="905" spans="1:3" ht="15" customHeight="1" x14ac:dyDescent="0.3">
      <c r="A905" t="s">
        <v>3125</v>
      </c>
      <c r="B905" s="7">
        <v>44196.536111111112</v>
      </c>
      <c r="C905">
        <v>7500000</v>
      </c>
    </row>
    <row r="906" spans="1:3" ht="15" customHeight="1" x14ac:dyDescent="0.3">
      <c r="A906" t="s">
        <v>3124</v>
      </c>
      <c r="B906" s="7">
        <v>44196.559027777781</v>
      </c>
      <c r="C906">
        <v>15400000</v>
      </c>
    </row>
    <row r="907" spans="1:3" ht="15" customHeight="1" x14ac:dyDescent="0.3">
      <c r="A907" t="s">
        <v>3123</v>
      </c>
      <c r="B907" s="7">
        <v>44196.686111111114</v>
      </c>
      <c r="C907">
        <v>10500000</v>
      </c>
    </row>
    <row r="908" spans="1:3" ht="15" customHeight="1" x14ac:dyDescent="0.3">
      <c r="A908" t="s">
        <v>3122</v>
      </c>
      <c r="B908" s="7">
        <v>44200.613194444442</v>
      </c>
      <c r="C908">
        <v>4200000</v>
      </c>
    </row>
    <row r="909" spans="1:3" ht="15" customHeight="1" x14ac:dyDescent="0.3">
      <c r="A909" t="s">
        <v>3121</v>
      </c>
      <c r="B909" s="7">
        <v>44200.736805555556</v>
      </c>
      <c r="C909">
        <v>3000000</v>
      </c>
    </row>
    <row r="910" spans="1:3" ht="15" customHeight="1" x14ac:dyDescent="0.3">
      <c r="A910" t="s">
        <v>3120</v>
      </c>
      <c r="B910" s="7">
        <v>44201.467361111114</v>
      </c>
      <c r="C910">
        <v>14700000</v>
      </c>
    </row>
    <row r="911" spans="1:3" ht="15" customHeight="1" x14ac:dyDescent="0.3">
      <c r="A911" t="s">
        <v>3119</v>
      </c>
      <c r="B911" s="7">
        <v>44201.745138888888</v>
      </c>
      <c r="C911">
        <v>5800000</v>
      </c>
    </row>
    <row r="912" spans="1:3" ht="15" customHeight="1" x14ac:dyDescent="0.3">
      <c r="A912" t="s">
        <v>3118</v>
      </c>
      <c r="B912" s="7">
        <v>44202.404861111114</v>
      </c>
      <c r="C912">
        <v>10500000</v>
      </c>
    </row>
    <row r="913" spans="1:3" ht="15" customHeight="1" x14ac:dyDescent="0.3">
      <c r="A913" t="s">
        <v>3117</v>
      </c>
      <c r="B913" s="7">
        <v>44202.670138888891</v>
      </c>
      <c r="C913">
        <v>14500000</v>
      </c>
    </row>
    <row r="914" spans="1:3" ht="15" customHeight="1" x14ac:dyDescent="0.3">
      <c r="A914" t="s">
        <v>3116</v>
      </c>
      <c r="B914" s="7">
        <v>44207.470138888886</v>
      </c>
      <c r="C914">
        <v>7300000</v>
      </c>
    </row>
    <row r="915" spans="1:3" ht="15" customHeight="1" x14ac:dyDescent="0.3">
      <c r="A915" t="s">
        <v>2977</v>
      </c>
      <c r="B915" s="7">
        <v>44210.672222222223</v>
      </c>
      <c r="C915">
        <v>6000000</v>
      </c>
    </row>
    <row r="916" spans="1:3" ht="15" customHeight="1" x14ac:dyDescent="0.3">
      <c r="A916" t="s">
        <v>3115</v>
      </c>
      <c r="B916" s="7">
        <v>44215.707638888889</v>
      </c>
      <c r="C916">
        <v>8600000</v>
      </c>
    </row>
    <row r="917" spans="1:3" ht="15" customHeight="1" x14ac:dyDescent="0.3">
      <c r="A917" t="s">
        <v>3114</v>
      </c>
      <c r="B917" s="7">
        <v>44215.719444444447</v>
      </c>
      <c r="C917">
        <v>12500000</v>
      </c>
    </row>
    <row r="918" spans="1:3" ht="15" customHeight="1" x14ac:dyDescent="0.3">
      <c r="A918" t="s">
        <v>3113</v>
      </c>
      <c r="B918" s="7">
        <v>44215.720138888886</v>
      </c>
      <c r="C918">
        <v>9500000</v>
      </c>
    </row>
    <row r="919" spans="1:3" ht="15" customHeight="1" x14ac:dyDescent="0.3">
      <c r="A919" t="s">
        <v>3112</v>
      </c>
      <c r="B919" s="7">
        <v>44217.740277777775</v>
      </c>
      <c r="C919">
        <v>6000000</v>
      </c>
    </row>
    <row r="920" spans="1:3" ht="15" customHeight="1" x14ac:dyDescent="0.3">
      <c r="A920" t="s">
        <v>3111</v>
      </c>
      <c r="B920" s="7">
        <v>44221.668749999997</v>
      </c>
      <c r="C920">
        <v>10000000</v>
      </c>
    </row>
    <row r="921" spans="1:3" ht="15" customHeight="1" x14ac:dyDescent="0.3">
      <c r="A921" t="s">
        <v>3110</v>
      </c>
      <c r="B921" s="7">
        <v>44222.491666666669</v>
      </c>
      <c r="C921">
        <v>11150000</v>
      </c>
    </row>
    <row r="922" spans="1:3" ht="15" customHeight="1" x14ac:dyDescent="0.3">
      <c r="A922" t="s">
        <v>3109</v>
      </c>
      <c r="B922" s="7">
        <v>44222.747916666667</v>
      </c>
      <c r="C922">
        <v>7500000</v>
      </c>
    </row>
    <row r="923" spans="1:3" ht="15" customHeight="1" x14ac:dyDescent="0.3">
      <c r="A923" t="s">
        <v>3108</v>
      </c>
      <c r="B923" s="7">
        <v>44222.763888888891</v>
      </c>
      <c r="C923">
        <v>6700000</v>
      </c>
    </row>
    <row r="924" spans="1:3" ht="15" customHeight="1" x14ac:dyDescent="0.3">
      <c r="A924" t="s">
        <v>3106</v>
      </c>
      <c r="B924" s="7">
        <v>44223.79791666667</v>
      </c>
      <c r="C924">
        <v>6200000</v>
      </c>
    </row>
    <row r="925" spans="1:3" ht="15" customHeight="1" x14ac:dyDescent="0.3">
      <c r="A925" t="s">
        <v>3107</v>
      </c>
      <c r="B925" s="7">
        <v>44223.79791666667</v>
      </c>
      <c r="C925">
        <v>6500000</v>
      </c>
    </row>
    <row r="926" spans="1:3" ht="15" customHeight="1" x14ac:dyDescent="0.3">
      <c r="A926" t="s">
        <v>3105</v>
      </c>
      <c r="B926" s="7">
        <v>44224.759722222225</v>
      </c>
      <c r="C926">
        <v>6000000</v>
      </c>
    </row>
    <row r="927" spans="1:3" ht="15" customHeight="1" x14ac:dyDescent="0.3">
      <c r="A927" t="s">
        <v>3104</v>
      </c>
      <c r="B927" s="7">
        <v>44224.76666666667</v>
      </c>
      <c r="C927">
        <v>12500000</v>
      </c>
    </row>
    <row r="928" spans="1:3" ht="15" customHeight="1" x14ac:dyDescent="0.3">
      <c r="A928" t="s">
        <v>2830</v>
      </c>
      <c r="B928" s="7">
        <v>44224.786805555559</v>
      </c>
      <c r="C928">
        <v>5000000</v>
      </c>
    </row>
    <row r="929" spans="1:3" ht="15" customHeight="1" x14ac:dyDescent="0.3">
      <c r="A929" t="s">
        <v>3103</v>
      </c>
      <c r="B929" s="7">
        <v>44225.455555555556</v>
      </c>
      <c r="C929">
        <v>5000000</v>
      </c>
    </row>
    <row r="930" spans="1:3" ht="15" customHeight="1" x14ac:dyDescent="0.3">
      <c r="A930" t="s">
        <v>3102</v>
      </c>
      <c r="B930" s="7">
        <v>44225.750694444447</v>
      </c>
      <c r="C930">
        <v>9500000</v>
      </c>
    </row>
    <row r="931" spans="1:3" ht="15" customHeight="1" x14ac:dyDescent="0.3">
      <c r="A931" t="s">
        <v>3101</v>
      </c>
      <c r="B931" s="7">
        <v>44225.796527777777</v>
      </c>
      <c r="C931">
        <v>8500000</v>
      </c>
    </row>
    <row r="932" spans="1:3" ht="15" customHeight="1" x14ac:dyDescent="0.3">
      <c r="A932" t="s">
        <v>3100</v>
      </c>
      <c r="B932" s="7">
        <v>44228.397222222222</v>
      </c>
      <c r="C932">
        <v>7500000</v>
      </c>
    </row>
    <row r="933" spans="1:3" ht="15" customHeight="1" x14ac:dyDescent="0.3">
      <c r="A933" t="s">
        <v>3099</v>
      </c>
      <c r="B933" s="7">
        <v>44235.680555555555</v>
      </c>
      <c r="C933">
        <v>5600000</v>
      </c>
    </row>
    <row r="934" spans="1:3" ht="15" customHeight="1" x14ac:dyDescent="0.3">
      <c r="A934" t="s">
        <v>3098</v>
      </c>
      <c r="B934" s="7">
        <v>44236.696527777778</v>
      </c>
      <c r="C934">
        <v>4500000</v>
      </c>
    </row>
    <row r="935" spans="1:3" ht="15" customHeight="1" x14ac:dyDescent="0.3">
      <c r="A935" t="s">
        <v>3097</v>
      </c>
      <c r="B935" s="7">
        <v>44237.500694444447</v>
      </c>
      <c r="C935">
        <v>5000000</v>
      </c>
    </row>
    <row r="936" spans="1:3" ht="15" customHeight="1" x14ac:dyDescent="0.3">
      <c r="A936" t="s">
        <v>3096</v>
      </c>
      <c r="B936" s="7">
        <v>44239.498611111114</v>
      </c>
      <c r="C936">
        <v>13000000</v>
      </c>
    </row>
    <row r="937" spans="1:3" ht="15" customHeight="1" x14ac:dyDescent="0.3">
      <c r="A937" t="s">
        <v>3095</v>
      </c>
      <c r="B937" s="7">
        <v>44239.532638888886</v>
      </c>
      <c r="C937">
        <v>12300000</v>
      </c>
    </row>
    <row r="938" spans="1:3" ht="15" customHeight="1" x14ac:dyDescent="0.3">
      <c r="A938" t="s">
        <v>3094</v>
      </c>
      <c r="B938" s="7">
        <v>44239.555555555555</v>
      </c>
      <c r="C938">
        <v>7600000</v>
      </c>
    </row>
    <row r="939" spans="1:3" ht="15" customHeight="1" x14ac:dyDescent="0.3">
      <c r="A939" t="s">
        <v>3093</v>
      </c>
      <c r="B939" s="7">
        <v>44243.478472222225</v>
      </c>
      <c r="C939">
        <v>18500000</v>
      </c>
    </row>
    <row r="940" spans="1:3" ht="15" customHeight="1" x14ac:dyDescent="0.3">
      <c r="A940" t="s">
        <v>2745</v>
      </c>
      <c r="B940" s="7">
        <v>44243.78402777778</v>
      </c>
      <c r="C940">
        <v>7700000</v>
      </c>
    </row>
    <row r="941" spans="1:3" ht="15" customHeight="1" x14ac:dyDescent="0.3">
      <c r="A941" t="s">
        <v>3092</v>
      </c>
      <c r="B941" s="7">
        <v>44250.701388888891</v>
      </c>
      <c r="C941">
        <v>5000000</v>
      </c>
    </row>
    <row r="942" spans="1:3" ht="15" customHeight="1" x14ac:dyDescent="0.3">
      <c r="A942" t="s">
        <v>2555</v>
      </c>
      <c r="B942" s="7">
        <v>44251.480555555558</v>
      </c>
      <c r="C942">
        <v>11500000</v>
      </c>
    </row>
    <row r="943" spans="1:3" ht="15" customHeight="1" x14ac:dyDescent="0.3">
      <c r="A943" t="s">
        <v>3091</v>
      </c>
      <c r="B943" s="7">
        <v>44251.499305555553</v>
      </c>
      <c r="C943">
        <v>6500000</v>
      </c>
    </row>
    <row r="944" spans="1:3" ht="15" customHeight="1" x14ac:dyDescent="0.3">
      <c r="A944" t="s">
        <v>3089</v>
      </c>
      <c r="B944" s="7">
        <v>44252.460416666669</v>
      </c>
      <c r="C944">
        <v>10500000</v>
      </c>
    </row>
    <row r="945" spans="1:3" ht="15" customHeight="1" x14ac:dyDescent="0.3">
      <c r="A945" t="s">
        <v>3090</v>
      </c>
      <c r="B945" s="7">
        <v>44252.460416666669</v>
      </c>
      <c r="C945">
        <v>9600000</v>
      </c>
    </row>
    <row r="946" spans="1:3" ht="15" customHeight="1" x14ac:dyDescent="0.3">
      <c r="A946" t="s">
        <v>3088</v>
      </c>
      <c r="B946" s="7">
        <v>44252.484722222223</v>
      </c>
      <c r="C946">
        <v>14700000</v>
      </c>
    </row>
    <row r="947" spans="1:3" ht="15" customHeight="1" x14ac:dyDescent="0.3">
      <c r="A947" t="s">
        <v>3087</v>
      </c>
      <c r="B947" s="7">
        <v>44253.527083333334</v>
      </c>
      <c r="C947">
        <v>14705000</v>
      </c>
    </row>
    <row r="948" spans="1:3" ht="15" customHeight="1" x14ac:dyDescent="0.3">
      <c r="A948" t="s">
        <v>3086</v>
      </c>
      <c r="B948" s="7">
        <v>44253.743055555555</v>
      </c>
      <c r="C948">
        <v>4000000</v>
      </c>
    </row>
    <row r="949" spans="1:3" ht="15" customHeight="1" x14ac:dyDescent="0.3">
      <c r="A949" t="s">
        <v>3085</v>
      </c>
      <c r="B949" s="7">
        <v>44256.459722222222</v>
      </c>
      <c r="C949">
        <v>7800000</v>
      </c>
    </row>
    <row r="950" spans="1:3" ht="15" customHeight="1" x14ac:dyDescent="0.3">
      <c r="A950" t="s">
        <v>3084</v>
      </c>
      <c r="B950" s="7">
        <v>44257.493750000001</v>
      </c>
      <c r="C950">
        <v>19000000</v>
      </c>
    </row>
    <row r="951" spans="1:3" ht="15" customHeight="1" x14ac:dyDescent="0.3">
      <c r="A951" t="s">
        <v>3083</v>
      </c>
      <c r="B951" s="7">
        <v>44257.719444444447</v>
      </c>
      <c r="C951">
        <v>23000000</v>
      </c>
    </row>
    <row r="952" spans="1:3" ht="15" customHeight="1" x14ac:dyDescent="0.3">
      <c r="A952" t="s">
        <v>3082</v>
      </c>
      <c r="B952" s="7">
        <v>44258.411111111112</v>
      </c>
      <c r="C952">
        <v>4500000</v>
      </c>
    </row>
    <row r="953" spans="1:3" ht="15" customHeight="1" x14ac:dyDescent="0.3">
      <c r="A953" t="s">
        <v>3081</v>
      </c>
      <c r="B953" s="7">
        <v>44258.724305555559</v>
      </c>
      <c r="C953">
        <v>25500000</v>
      </c>
    </row>
    <row r="954" spans="1:3" ht="15" customHeight="1" x14ac:dyDescent="0.3">
      <c r="A954" t="s">
        <v>3080</v>
      </c>
      <c r="B954" s="7">
        <v>44263.706250000003</v>
      </c>
      <c r="C954">
        <v>5800000</v>
      </c>
    </row>
    <row r="955" spans="1:3" ht="15" customHeight="1" x14ac:dyDescent="0.3">
      <c r="A955" t="s">
        <v>3079</v>
      </c>
      <c r="B955" s="7">
        <v>44263.707638888889</v>
      </c>
      <c r="C955">
        <v>11000000</v>
      </c>
    </row>
    <row r="956" spans="1:3" ht="15" customHeight="1" x14ac:dyDescent="0.3">
      <c r="A956" t="s">
        <v>3076</v>
      </c>
      <c r="B956" s="7">
        <v>44265.52847222222</v>
      </c>
      <c r="C956">
        <v>16000000</v>
      </c>
    </row>
    <row r="957" spans="1:3" ht="15" customHeight="1" x14ac:dyDescent="0.3">
      <c r="A957" t="s">
        <v>3078</v>
      </c>
      <c r="B957" s="7">
        <v>44265.720833333333</v>
      </c>
      <c r="C957">
        <v>4800000</v>
      </c>
    </row>
    <row r="958" spans="1:3" ht="15" customHeight="1" x14ac:dyDescent="0.3">
      <c r="A958" t="s">
        <v>3077</v>
      </c>
      <c r="B958" s="7">
        <v>44265.729861111111</v>
      </c>
      <c r="C958">
        <v>6500000</v>
      </c>
    </row>
    <row r="959" spans="1:3" ht="15" customHeight="1" x14ac:dyDescent="0.3">
      <c r="A959" t="s">
        <v>3075</v>
      </c>
      <c r="B959" s="7">
        <v>44266.75</v>
      </c>
      <c r="C959">
        <v>14000000</v>
      </c>
    </row>
    <row r="960" spans="1:3" ht="15" customHeight="1" x14ac:dyDescent="0.3">
      <c r="A960" t="s">
        <v>3074</v>
      </c>
      <c r="B960" s="7">
        <v>44267.561111111114</v>
      </c>
      <c r="C960">
        <v>6000000</v>
      </c>
    </row>
    <row r="961" spans="1:3" ht="15" customHeight="1" x14ac:dyDescent="0.3">
      <c r="A961" t="s">
        <v>3073</v>
      </c>
      <c r="B961" s="7">
        <v>44267.644444444442</v>
      </c>
      <c r="C961">
        <v>6000000</v>
      </c>
    </row>
    <row r="962" spans="1:3" ht="15" customHeight="1" x14ac:dyDescent="0.3">
      <c r="A962" t="s">
        <v>3072</v>
      </c>
      <c r="B962" s="7">
        <v>44270.400000000001</v>
      </c>
      <c r="C962">
        <v>4000000</v>
      </c>
    </row>
    <row r="963" spans="1:3" ht="15" customHeight="1" x14ac:dyDescent="0.3">
      <c r="A963" t="s">
        <v>3071</v>
      </c>
      <c r="B963" s="7">
        <v>44270.654166666667</v>
      </c>
      <c r="C963">
        <v>13000000</v>
      </c>
    </row>
    <row r="964" spans="1:3" ht="15" customHeight="1" x14ac:dyDescent="0.3">
      <c r="A964" t="s">
        <v>3070</v>
      </c>
      <c r="B964" s="7">
        <v>44273.377083333333</v>
      </c>
      <c r="C964">
        <v>15000000</v>
      </c>
    </row>
    <row r="965" spans="1:3" ht="15" customHeight="1" x14ac:dyDescent="0.3">
      <c r="A965" t="s">
        <v>3069</v>
      </c>
      <c r="B965" s="7">
        <v>44274.47152777778</v>
      </c>
      <c r="C965">
        <v>14500000</v>
      </c>
    </row>
    <row r="966" spans="1:3" ht="15" customHeight="1" x14ac:dyDescent="0.3">
      <c r="A966" t="s">
        <v>3068</v>
      </c>
      <c r="B966" s="7">
        <v>44274.709027777775</v>
      </c>
      <c r="C966">
        <v>6000000</v>
      </c>
    </row>
    <row r="967" spans="1:3" ht="15" customHeight="1" x14ac:dyDescent="0.3">
      <c r="A967" t="s">
        <v>3067</v>
      </c>
      <c r="B967" s="7">
        <v>44278.670138888891</v>
      </c>
      <c r="C967">
        <v>5400000</v>
      </c>
    </row>
    <row r="968" spans="1:3" ht="15" customHeight="1" x14ac:dyDescent="0.3">
      <c r="A968" t="s">
        <v>3065</v>
      </c>
      <c r="B968" s="7">
        <v>44278.720833333333</v>
      </c>
      <c r="C968">
        <v>2800000</v>
      </c>
    </row>
    <row r="969" spans="1:3" ht="15" customHeight="1" x14ac:dyDescent="0.3">
      <c r="A969" t="s">
        <v>3066</v>
      </c>
      <c r="B969" s="7">
        <v>44278.720833333333</v>
      </c>
      <c r="C969">
        <v>6000000</v>
      </c>
    </row>
    <row r="970" spans="1:3" ht="15" customHeight="1" x14ac:dyDescent="0.3">
      <c r="A970" t="s">
        <v>3064</v>
      </c>
      <c r="B970" s="7">
        <v>44279.694444444445</v>
      </c>
      <c r="C970">
        <v>6800000</v>
      </c>
    </row>
    <row r="971" spans="1:3" ht="15" customHeight="1" x14ac:dyDescent="0.3">
      <c r="A971" t="s">
        <v>1157</v>
      </c>
      <c r="B971" s="7">
        <v>44280.49722222222</v>
      </c>
      <c r="C971">
        <v>6000000</v>
      </c>
    </row>
    <row r="972" spans="1:3" ht="15" customHeight="1" x14ac:dyDescent="0.3">
      <c r="A972" t="s">
        <v>3063</v>
      </c>
      <c r="B972" s="7">
        <v>44281.521527777775</v>
      </c>
      <c r="C972">
        <v>4100000</v>
      </c>
    </row>
    <row r="973" spans="1:3" ht="15" customHeight="1" x14ac:dyDescent="0.3">
      <c r="A973" t="s">
        <v>3062</v>
      </c>
      <c r="B973" s="7">
        <v>44281.709027777775</v>
      </c>
      <c r="C973">
        <v>9500000</v>
      </c>
    </row>
    <row r="974" spans="1:3" ht="15" customHeight="1" x14ac:dyDescent="0.3">
      <c r="A974" t="s">
        <v>3061</v>
      </c>
      <c r="B974" s="7">
        <v>44281.743750000001</v>
      </c>
      <c r="C974">
        <v>4500000</v>
      </c>
    </row>
    <row r="975" spans="1:3" ht="15" customHeight="1" x14ac:dyDescent="0.3">
      <c r="A975" t="s">
        <v>3060</v>
      </c>
      <c r="B975" s="7">
        <v>44284.390972222223</v>
      </c>
      <c r="C975">
        <v>9500000</v>
      </c>
    </row>
    <row r="976" spans="1:3" ht="15" customHeight="1" x14ac:dyDescent="0.3">
      <c r="A976" t="s">
        <v>3058</v>
      </c>
      <c r="B976" s="7">
        <v>44284.731249999997</v>
      </c>
      <c r="C976">
        <v>8100000</v>
      </c>
    </row>
    <row r="977" spans="1:3" ht="15" customHeight="1" x14ac:dyDescent="0.3">
      <c r="A977" t="s">
        <v>3059</v>
      </c>
      <c r="B977" s="7">
        <v>44284.731249999997</v>
      </c>
      <c r="C977">
        <v>7000000</v>
      </c>
    </row>
    <row r="978" spans="1:3" ht="15" customHeight="1" x14ac:dyDescent="0.3">
      <c r="A978" t="s">
        <v>3057</v>
      </c>
      <c r="B978" s="7">
        <v>44285.532638888886</v>
      </c>
      <c r="C978">
        <v>11700000</v>
      </c>
    </row>
    <row r="979" spans="1:3" ht="15" customHeight="1" x14ac:dyDescent="0.3">
      <c r="A979" t="s">
        <v>3056</v>
      </c>
      <c r="B979" s="7">
        <v>44285.67083333333</v>
      </c>
      <c r="C979">
        <v>6800000</v>
      </c>
    </row>
    <row r="980" spans="1:3" ht="15" customHeight="1" x14ac:dyDescent="0.3">
      <c r="A980" t="s">
        <v>3055</v>
      </c>
      <c r="B980" s="7">
        <v>44286.40625</v>
      </c>
      <c r="C980">
        <v>4800000</v>
      </c>
    </row>
    <row r="981" spans="1:3" ht="15" customHeight="1" x14ac:dyDescent="0.3">
      <c r="A981" t="s">
        <v>3053</v>
      </c>
      <c r="B981" s="7">
        <v>44286.568749999999</v>
      </c>
      <c r="C981">
        <v>7000000</v>
      </c>
    </row>
    <row r="982" spans="1:3" ht="15" customHeight="1" x14ac:dyDescent="0.3">
      <c r="A982" t="s">
        <v>3054</v>
      </c>
      <c r="B982" s="7">
        <v>44286.568749999999</v>
      </c>
      <c r="C982">
        <v>7500000</v>
      </c>
    </row>
    <row r="983" spans="1:3" ht="15" customHeight="1" x14ac:dyDescent="0.3">
      <c r="A983" t="s">
        <v>3052</v>
      </c>
      <c r="B983" s="7">
        <v>44286.67291666667</v>
      </c>
      <c r="C983">
        <v>5500000</v>
      </c>
    </row>
    <row r="984" spans="1:3" ht="15" customHeight="1" x14ac:dyDescent="0.3">
      <c r="A984" t="s">
        <v>3051</v>
      </c>
      <c r="B984" s="7">
        <v>44286.673611111109</v>
      </c>
      <c r="C984">
        <v>6800000</v>
      </c>
    </row>
    <row r="985" spans="1:3" ht="15" customHeight="1" x14ac:dyDescent="0.3">
      <c r="A985" t="s">
        <v>3050</v>
      </c>
      <c r="B985" s="7">
        <v>44286.675000000003</v>
      </c>
      <c r="C985">
        <v>7000000</v>
      </c>
    </row>
    <row r="986" spans="1:3" ht="15" customHeight="1" x14ac:dyDescent="0.3">
      <c r="A986" t="s">
        <v>3049</v>
      </c>
      <c r="B986" s="7">
        <v>44286.694444444445</v>
      </c>
      <c r="C986">
        <v>9700000</v>
      </c>
    </row>
    <row r="987" spans="1:3" ht="15" customHeight="1" x14ac:dyDescent="0.3">
      <c r="A987" t="s">
        <v>3048</v>
      </c>
      <c r="B987" s="7">
        <v>44286.78402777778</v>
      </c>
      <c r="C987">
        <v>4000000</v>
      </c>
    </row>
    <row r="988" spans="1:3" ht="15" customHeight="1" x14ac:dyDescent="0.3">
      <c r="A988" t="s">
        <v>3047</v>
      </c>
      <c r="B988" s="7">
        <v>44287.430555555555</v>
      </c>
      <c r="C988">
        <v>12400000</v>
      </c>
    </row>
    <row r="989" spans="1:3" ht="15" customHeight="1" x14ac:dyDescent="0.3">
      <c r="A989" t="s">
        <v>3046</v>
      </c>
      <c r="B989" s="7">
        <v>44292.379166666666</v>
      </c>
      <c r="C989">
        <v>27000000</v>
      </c>
    </row>
    <row r="990" spans="1:3" ht="15" customHeight="1" x14ac:dyDescent="0.3">
      <c r="A990" t="s">
        <v>3045</v>
      </c>
      <c r="B990" s="7">
        <v>44293.71875</v>
      </c>
      <c r="C990">
        <v>6000000</v>
      </c>
    </row>
    <row r="991" spans="1:3" ht="15" customHeight="1" x14ac:dyDescent="0.3">
      <c r="A991" t="s">
        <v>3044</v>
      </c>
      <c r="B991" s="7">
        <v>44294.552777777775</v>
      </c>
      <c r="C991">
        <v>11500000</v>
      </c>
    </row>
    <row r="992" spans="1:3" ht="15" customHeight="1" x14ac:dyDescent="0.3">
      <c r="A992" t="s">
        <v>3043</v>
      </c>
      <c r="B992" s="7">
        <v>44294.553472222222</v>
      </c>
      <c r="C992">
        <v>5000000</v>
      </c>
    </row>
    <row r="993" spans="1:3" ht="15" customHeight="1" x14ac:dyDescent="0.3">
      <c r="A993" t="s">
        <v>3041</v>
      </c>
      <c r="B993" s="7">
        <v>44295.530555555553</v>
      </c>
      <c r="C993">
        <v>10000000</v>
      </c>
    </row>
    <row r="994" spans="1:3" ht="15" customHeight="1" x14ac:dyDescent="0.3">
      <c r="A994" t="s">
        <v>3042</v>
      </c>
      <c r="B994" s="7">
        <v>44295.530555555553</v>
      </c>
      <c r="C994">
        <v>9500000</v>
      </c>
    </row>
    <row r="995" spans="1:3" ht="15" customHeight="1" x14ac:dyDescent="0.3">
      <c r="A995" t="s">
        <v>3040</v>
      </c>
      <c r="B995" s="7">
        <v>44298.70416666667</v>
      </c>
      <c r="C995">
        <v>4500000</v>
      </c>
    </row>
    <row r="996" spans="1:3" ht="15" customHeight="1" x14ac:dyDescent="0.3">
      <c r="A996" t="s">
        <v>3039</v>
      </c>
      <c r="B996" s="7">
        <v>44300.468055555553</v>
      </c>
      <c r="C996">
        <v>9500000</v>
      </c>
    </row>
    <row r="997" spans="1:3" ht="15" customHeight="1" x14ac:dyDescent="0.3">
      <c r="A997" t="s">
        <v>3038</v>
      </c>
      <c r="B997" s="7">
        <v>44301.379861111112</v>
      </c>
      <c r="C997">
        <v>8850000</v>
      </c>
    </row>
    <row r="998" spans="1:3" ht="15" customHeight="1" x14ac:dyDescent="0.3">
      <c r="A998" t="s">
        <v>3032</v>
      </c>
      <c r="B998" s="7">
        <v>44307.402777777781</v>
      </c>
      <c r="C998">
        <v>4750000</v>
      </c>
    </row>
    <row r="999" spans="1:3" ht="15" customHeight="1" x14ac:dyDescent="0.3">
      <c r="A999" t="s">
        <v>3037</v>
      </c>
      <c r="B999" s="7">
        <v>44307.520138888889</v>
      </c>
      <c r="C999">
        <v>4600000</v>
      </c>
    </row>
    <row r="1000" spans="1:3" ht="15" customHeight="1" x14ac:dyDescent="0.3">
      <c r="A1000" t="s">
        <v>3036</v>
      </c>
      <c r="B1000" s="7">
        <v>44308.727083333331</v>
      </c>
      <c r="C1000">
        <v>8400000</v>
      </c>
    </row>
    <row r="1001" spans="1:3" ht="15" customHeight="1" x14ac:dyDescent="0.3">
      <c r="A1001" t="s">
        <v>3035</v>
      </c>
      <c r="B1001" s="7">
        <v>44309.440972222219</v>
      </c>
      <c r="C1001">
        <v>15700000</v>
      </c>
    </row>
    <row r="1002" spans="1:3" ht="15" customHeight="1" x14ac:dyDescent="0.3">
      <c r="A1002" t="s">
        <v>3034</v>
      </c>
      <c r="B1002" s="7">
        <v>44309.719444444447</v>
      </c>
      <c r="C1002">
        <v>15900000</v>
      </c>
    </row>
    <row r="1003" spans="1:3" ht="15" customHeight="1" x14ac:dyDescent="0.3">
      <c r="A1003" t="s">
        <v>3033</v>
      </c>
      <c r="B1003" s="7">
        <v>44312.40347222222</v>
      </c>
      <c r="C1003">
        <v>6100000</v>
      </c>
    </row>
    <row r="1004" spans="1:3" ht="15" customHeight="1" x14ac:dyDescent="0.3">
      <c r="A1004" t="s">
        <v>3031</v>
      </c>
      <c r="B1004" s="7">
        <v>44313.739583333336</v>
      </c>
      <c r="C1004">
        <v>16500000</v>
      </c>
    </row>
    <row r="1005" spans="1:3" ht="15" customHeight="1" x14ac:dyDescent="0.3">
      <c r="A1005" t="s">
        <v>3030</v>
      </c>
      <c r="B1005" s="7">
        <v>44314.518750000003</v>
      </c>
      <c r="C1005">
        <v>10000000</v>
      </c>
    </row>
    <row r="1006" spans="1:3" ht="15" customHeight="1" x14ac:dyDescent="0.3">
      <c r="A1006" t="s">
        <v>1721</v>
      </c>
      <c r="B1006" s="7">
        <v>44314.713888888888</v>
      </c>
      <c r="C1006">
        <v>24000000</v>
      </c>
    </row>
    <row r="1007" spans="1:3" ht="15" customHeight="1" x14ac:dyDescent="0.3">
      <c r="A1007" t="s">
        <v>2109</v>
      </c>
      <c r="B1007" s="7">
        <v>44315.493750000001</v>
      </c>
      <c r="C1007">
        <v>9500000</v>
      </c>
    </row>
    <row r="1008" spans="1:3" ht="15" customHeight="1" x14ac:dyDescent="0.3">
      <c r="A1008" t="s">
        <v>3029</v>
      </c>
      <c r="B1008" s="7">
        <v>44315.578472222223</v>
      </c>
      <c r="C1008">
        <v>7000000</v>
      </c>
    </row>
    <row r="1009" spans="1:3" ht="15" customHeight="1" x14ac:dyDescent="0.3">
      <c r="A1009" t="s">
        <v>3028</v>
      </c>
      <c r="B1009" s="7">
        <v>44315.668055555558</v>
      </c>
      <c r="C1009">
        <v>11000000</v>
      </c>
    </row>
    <row r="1010" spans="1:3" ht="15" customHeight="1" x14ac:dyDescent="0.3">
      <c r="A1010" t="s">
        <v>3027</v>
      </c>
      <c r="B1010" s="7">
        <v>44315.7</v>
      </c>
      <c r="C1010">
        <v>6650000</v>
      </c>
    </row>
    <row r="1011" spans="1:3" ht="15" customHeight="1" x14ac:dyDescent="0.3">
      <c r="A1011" t="s">
        <v>3026</v>
      </c>
      <c r="B1011" s="7">
        <v>44315.700694444444</v>
      </c>
      <c r="C1011">
        <v>5700000</v>
      </c>
    </row>
    <row r="1012" spans="1:3" ht="15" customHeight="1" x14ac:dyDescent="0.3">
      <c r="A1012" t="s">
        <v>3025</v>
      </c>
      <c r="B1012" s="7">
        <v>44316.42291666667</v>
      </c>
      <c r="C1012">
        <v>10500000</v>
      </c>
    </row>
    <row r="1013" spans="1:3" ht="15" customHeight="1" x14ac:dyDescent="0.3">
      <c r="A1013" t="s">
        <v>3024</v>
      </c>
      <c r="B1013" s="7">
        <v>44316.436805555553</v>
      </c>
      <c r="C1013">
        <v>9000000</v>
      </c>
    </row>
    <row r="1014" spans="1:3" ht="15" customHeight="1" x14ac:dyDescent="0.3">
      <c r="A1014" t="s">
        <v>3023</v>
      </c>
      <c r="B1014" s="7">
        <v>44316.4375</v>
      </c>
      <c r="C1014">
        <v>11700000</v>
      </c>
    </row>
    <row r="1015" spans="1:3" ht="15" customHeight="1" x14ac:dyDescent="0.3">
      <c r="A1015" t="s">
        <v>3022</v>
      </c>
      <c r="B1015" s="7">
        <v>44316.458333333336</v>
      </c>
      <c r="C1015">
        <v>7500000</v>
      </c>
    </row>
    <row r="1016" spans="1:3" ht="15" customHeight="1" x14ac:dyDescent="0.3">
      <c r="A1016" t="s">
        <v>3020</v>
      </c>
      <c r="B1016" s="7">
        <v>44316.529166666667</v>
      </c>
      <c r="C1016">
        <v>11000000</v>
      </c>
    </row>
    <row r="1017" spans="1:3" ht="15" customHeight="1" x14ac:dyDescent="0.3">
      <c r="A1017" t="s">
        <v>3021</v>
      </c>
      <c r="B1017" s="7">
        <v>44316.529166666667</v>
      </c>
      <c r="C1017">
        <v>15000000</v>
      </c>
    </row>
    <row r="1018" spans="1:3" ht="15" customHeight="1" x14ac:dyDescent="0.3">
      <c r="A1018" t="s">
        <v>3019</v>
      </c>
      <c r="B1018" s="7">
        <v>44316.763194444444</v>
      </c>
      <c r="C1018">
        <v>7700000</v>
      </c>
    </row>
    <row r="1019" spans="1:3" ht="15" customHeight="1" x14ac:dyDescent="0.3">
      <c r="A1019" t="s">
        <v>3018</v>
      </c>
      <c r="B1019" s="7">
        <v>44319.408333333333</v>
      </c>
      <c r="C1019">
        <v>7800000</v>
      </c>
    </row>
    <row r="1020" spans="1:3" ht="15" customHeight="1" x14ac:dyDescent="0.3">
      <c r="A1020" t="s">
        <v>2416</v>
      </c>
      <c r="B1020" s="7">
        <v>44319.408333333333</v>
      </c>
      <c r="C1020">
        <v>6400000</v>
      </c>
    </row>
    <row r="1021" spans="1:3" ht="15" customHeight="1" x14ac:dyDescent="0.3">
      <c r="A1021" t="s">
        <v>3016</v>
      </c>
      <c r="B1021" s="7">
        <v>44319.660416666666</v>
      </c>
      <c r="C1021">
        <v>10000000</v>
      </c>
    </row>
    <row r="1022" spans="1:3" ht="15" customHeight="1" x14ac:dyDescent="0.3">
      <c r="A1022" t="s">
        <v>3017</v>
      </c>
      <c r="B1022" s="7">
        <v>44319.660416666666</v>
      </c>
      <c r="C1022">
        <v>3500000</v>
      </c>
    </row>
    <row r="1023" spans="1:3" ht="15" customHeight="1" x14ac:dyDescent="0.3">
      <c r="A1023" t="s">
        <v>3015</v>
      </c>
      <c r="B1023" s="7">
        <v>44320.732638888891</v>
      </c>
      <c r="C1023">
        <v>10000000</v>
      </c>
    </row>
    <row r="1024" spans="1:3" ht="15" customHeight="1" x14ac:dyDescent="0.3">
      <c r="A1024" t="s">
        <v>3014</v>
      </c>
      <c r="B1024" s="7">
        <v>44322.727777777778</v>
      </c>
      <c r="C1024">
        <v>9500000</v>
      </c>
    </row>
    <row r="1025" spans="1:3" ht="15" customHeight="1" x14ac:dyDescent="0.3">
      <c r="A1025" t="s">
        <v>3012</v>
      </c>
      <c r="B1025" s="7">
        <v>44323.715277777781</v>
      </c>
      <c r="C1025">
        <v>10500000</v>
      </c>
    </row>
    <row r="1026" spans="1:3" ht="15" customHeight="1" x14ac:dyDescent="0.3">
      <c r="A1026" t="s">
        <v>3013</v>
      </c>
      <c r="B1026" s="7">
        <v>44323.715277777781</v>
      </c>
      <c r="C1026">
        <v>7000000</v>
      </c>
    </row>
    <row r="1027" spans="1:3" ht="15" customHeight="1" x14ac:dyDescent="0.3">
      <c r="A1027" t="s">
        <v>3011</v>
      </c>
      <c r="B1027" s="7">
        <v>44326.443749999999</v>
      </c>
      <c r="C1027">
        <v>5400000</v>
      </c>
    </row>
    <row r="1028" spans="1:3" ht="15" customHeight="1" x14ac:dyDescent="0.3">
      <c r="A1028" t="s">
        <v>3010</v>
      </c>
      <c r="B1028" s="7">
        <v>44326.65625</v>
      </c>
      <c r="C1028">
        <v>12500000</v>
      </c>
    </row>
    <row r="1029" spans="1:3" ht="15" customHeight="1" x14ac:dyDescent="0.3">
      <c r="A1029" t="s">
        <v>3009</v>
      </c>
      <c r="B1029" s="7">
        <v>44327.383333333331</v>
      </c>
      <c r="C1029">
        <v>10500000</v>
      </c>
    </row>
    <row r="1030" spans="1:3" ht="15" customHeight="1" x14ac:dyDescent="0.3">
      <c r="A1030" t="s">
        <v>3008</v>
      </c>
      <c r="B1030" s="7">
        <v>44329.527083333334</v>
      </c>
      <c r="C1030">
        <v>23500000</v>
      </c>
    </row>
    <row r="1031" spans="1:3" ht="15" customHeight="1" x14ac:dyDescent="0.3">
      <c r="A1031" t="s">
        <v>3007</v>
      </c>
      <c r="B1031" s="7">
        <v>44330.40625</v>
      </c>
      <c r="C1031">
        <v>18000000</v>
      </c>
    </row>
    <row r="1032" spans="1:3" ht="15" customHeight="1" x14ac:dyDescent="0.3">
      <c r="A1032" t="s">
        <v>3006</v>
      </c>
      <c r="B1032" s="7">
        <v>44333.517361111109</v>
      </c>
      <c r="C1032">
        <v>5500000</v>
      </c>
    </row>
    <row r="1033" spans="1:3" ht="15" customHeight="1" x14ac:dyDescent="0.3">
      <c r="A1033" t="s">
        <v>3005</v>
      </c>
      <c r="B1033" s="7">
        <v>44333.74722222222</v>
      </c>
      <c r="C1033">
        <v>10000000</v>
      </c>
    </row>
    <row r="1034" spans="1:3" ht="15" customHeight="1" x14ac:dyDescent="0.3">
      <c r="A1034" t="s">
        <v>3004</v>
      </c>
      <c r="B1034" s="7">
        <v>44334.724999999999</v>
      </c>
      <c r="C1034">
        <v>18000000</v>
      </c>
    </row>
    <row r="1035" spans="1:3" ht="15" customHeight="1" x14ac:dyDescent="0.3">
      <c r="A1035" t="s">
        <v>3003</v>
      </c>
      <c r="B1035" s="7">
        <v>44335.69027777778</v>
      </c>
      <c r="C1035">
        <v>11500000</v>
      </c>
    </row>
    <row r="1036" spans="1:3" ht="15" customHeight="1" x14ac:dyDescent="0.3">
      <c r="A1036" t="s">
        <v>3002</v>
      </c>
      <c r="B1036" s="7">
        <v>44335.690972222219</v>
      </c>
      <c r="C1036">
        <v>7500000</v>
      </c>
    </row>
    <row r="1037" spans="1:3" ht="15" customHeight="1" x14ac:dyDescent="0.3">
      <c r="A1037" t="s">
        <v>3001</v>
      </c>
      <c r="B1037" s="7">
        <v>44336.390972222223</v>
      </c>
      <c r="C1037">
        <v>22000000</v>
      </c>
    </row>
    <row r="1038" spans="1:3" ht="15" customHeight="1" x14ac:dyDescent="0.3">
      <c r="A1038" t="s">
        <v>3000</v>
      </c>
      <c r="B1038" s="7">
        <v>44336.402777777781</v>
      </c>
      <c r="C1038">
        <v>16000000</v>
      </c>
    </row>
    <row r="1039" spans="1:3" ht="15" customHeight="1" x14ac:dyDescent="0.3">
      <c r="A1039" t="s">
        <v>2999</v>
      </c>
      <c r="B1039" s="7">
        <v>44336.472222222219</v>
      </c>
      <c r="C1039">
        <v>5400000</v>
      </c>
    </row>
    <row r="1040" spans="1:3" ht="15" customHeight="1" x14ac:dyDescent="0.3">
      <c r="A1040" t="s">
        <v>2998</v>
      </c>
      <c r="B1040" s="7">
        <v>44336.673611111109</v>
      </c>
      <c r="C1040">
        <v>9500000</v>
      </c>
    </row>
    <row r="1041" spans="1:3" ht="15" customHeight="1" x14ac:dyDescent="0.3">
      <c r="A1041" t="s">
        <v>2997</v>
      </c>
      <c r="B1041" s="7">
        <v>44336.680555555555</v>
      </c>
      <c r="C1041">
        <v>7800000</v>
      </c>
    </row>
    <row r="1042" spans="1:3" ht="15" customHeight="1" x14ac:dyDescent="0.3">
      <c r="A1042" t="s">
        <v>2995</v>
      </c>
      <c r="B1042" s="7">
        <v>44336.699305555558</v>
      </c>
      <c r="C1042">
        <v>19500000</v>
      </c>
    </row>
    <row r="1043" spans="1:3" ht="15" customHeight="1" x14ac:dyDescent="0.3">
      <c r="A1043" t="s">
        <v>2996</v>
      </c>
      <c r="B1043" s="7">
        <v>44336.699305555558</v>
      </c>
      <c r="C1043">
        <v>7000000</v>
      </c>
    </row>
    <row r="1044" spans="1:3" ht="15" customHeight="1" x14ac:dyDescent="0.3">
      <c r="A1044" t="s">
        <v>2994</v>
      </c>
      <c r="B1044" s="7">
        <v>44341.417361111111</v>
      </c>
      <c r="C1044">
        <v>6300000</v>
      </c>
    </row>
    <row r="1045" spans="1:3" ht="15" customHeight="1" x14ac:dyDescent="0.3">
      <c r="A1045" t="s">
        <v>2993</v>
      </c>
      <c r="B1045" s="7">
        <v>44341.65</v>
      </c>
      <c r="C1045">
        <v>4900000</v>
      </c>
    </row>
    <row r="1046" spans="1:3" ht="15" customHeight="1" x14ac:dyDescent="0.3">
      <c r="A1046" t="s">
        <v>2992</v>
      </c>
      <c r="B1046" s="7">
        <v>44341.65625</v>
      </c>
      <c r="C1046">
        <v>10500000</v>
      </c>
    </row>
    <row r="1047" spans="1:3" ht="15" customHeight="1" x14ac:dyDescent="0.3">
      <c r="A1047" t="s">
        <v>2991</v>
      </c>
      <c r="B1047" s="7">
        <v>44341.756944444445</v>
      </c>
      <c r="C1047">
        <v>15000000</v>
      </c>
    </row>
    <row r="1048" spans="1:3" ht="15" customHeight="1" x14ac:dyDescent="0.3">
      <c r="A1048" t="s">
        <v>2990</v>
      </c>
      <c r="B1048" s="7">
        <v>44341.757638888892</v>
      </c>
      <c r="C1048">
        <v>5800000</v>
      </c>
    </row>
    <row r="1049" spans="1:3" ht="15" customHeight="1" x14ac:dyDescent="0.3">
      <c r="A1049" t="s">
        <v>2989</v>
      </c>
      <c r="B1049" s="7">
        <v>44342.447916666664</v>
      </c>
      <c r="C1049">
        <v>12000000</v>
      </c>
    </row>
    <row r="1050" spans="1:3" ht="15" customHeight="1" x14ac:dyDescent="0.3">
      <c r="A1050" t="s">
        <v>2988</v>
      </c>
      <c r="B1050" s="7">
        <v>44342.634027777778</v>
      </c>
      <c r="C1050">
        <v>9300000</v>
      </c>
    </row>
    <row r="1051" spans="1:3" ht="15" customHeight="1" x14ac:dyDescent="0.3">
      <c r="A1051" t="s">
        <v>2987</v>
      </c>
      <c r="B1051" s="7">
        <v>44342.634722222225</v>
      </c>
      <c r="C1051">
        <v>2600000</v>
      </c>
    </row>
    <row r="1052" spans="1:3" ht="15" customHeight="1" x14ac:dyDescent="0.3">
      <c r="A1052" t="s">
        <v>2986</v>
      </c>
      <c r="B1052" s="7">
        <v>44342.754861111112</v>
      </c>
      <c r="C1052">
        <v>6800000</v>
      </c>
    </row>
    <row r="1053" spans="1:3" ht="15" customHeight="1" x14ac:dyDescent="0.3">
      <c r="A1053" t="s">
        <v>2985</v>
      </c>
      <c r="B1053" s="7">
        <v>44343.634027777778</v>
      </c>
      <c r="C1053">
        <v>6000000</v>
      </c>
    </row>
    <row r="1054" spans="1:3" ht="15" customHeight="1" x14ac:dyDescent="0.3">
      <c r="A1054" t="s">
        <v>2984</v>
      </c>
      <c r="B1054" s="7">
        <v>44343.713194444441</v>
      </c>
      <c r="C1054">
        <v>12000000</v>
      </c>
    </row>
    <row r="1055" spans="1:3" ht="15" customHeight="1" x14ac:dyDescent="0.3">
      <c r="A1055" t="s">
        <v>2983</v>
      </c>
      <c r="B1055" s="7">
        <v>44344.463888888888</v>
      </c>
      <c r="C1055">
        <v>21000000</v>
      </c>
    </row>
    <row r="1056" spans="1:3" ht="15" customHeight="1" x14ac:dyDescent="0.3">
      <c r="A1056" t="s">
        <v>2982</v>
      </c>
      <c r="B1056" s="7">
        <v>44344.627083333333</v>
      </c>
      <c r="C1056">
        <v>3800000</v>
      </c>
    </row>
    <row r="1057" spans="1:3" ht="15" customHeight="1" x14ac:dyDescent="0.3">
      <c r="A1057" t="s">
        <v>2981</v>
      </c>
      <c r="B1057" s="7">
        <v>44344.741666666669</v>
      </c>
      <c r="C1057">
        <v>14500000</v>
      </c>
    </row>
    <row r="1058" spans="1:3" ht="15" customHeight="1" x14ac:dyDescent="0.3">
      <c r="A1058" t="s">
        <v>2980</v>
      </c>
      <c r="B1058" s="7">
        <v>44347.496527777781</v>
      </c>
      <c r="C1058">
        <v>9000000</v>
      </c>
    </row>
    <row r="1059" spans="1:3" ht="15" customHeight="1" x14ac:dyDescent="0.3">
      <c r="A1059" t="s">
        <v>2979</v>
      </c>
      <c r="B1059" s="7">
        <v>44347.554166666669</v>
      </c>
      <c r="C1059">
        <v>9500000</v>
      </c>
    </row>
    <row r="1060" spans="1:3" ht="15" customHeight="1" x14ac:dyDescent="0.3">
      <c r="A1060" t="s">
        <v>2978</v>
      </c>
      <c r="B1060" s="7">
        <v>44347.652777777781</v>
      </c>
      <c r="C1060">
        <v>16000000</v>
      </c>
    </row>
    <row r="1061" spans="1:3" ht="15" customHeight="1" x14ac:dyDescent="0.3">
      <c r="A1061" t="s">
        <v>2977</v>
      </c>
      <c r="B1061" s="7">
        <v>44347.783333333333</v>
      </c>
      <c r="C1061">
        <v>6000000</v>
      </c>
    </row>
    <row r="1062" spans="1:3" ht="15" customHeight="1" x14ac:dyDescent="0.3">
      <c r="A1062" t="s">
        <v>2976</v>
      </c>
      <c r="B1062" s="7">
        <v>44350.456250000003</v>
      </c>
      <c r="C1062">
        <v>8000000</v>
      </c>
    </row>
    <row r="1063" spans="1:3" ht="15" customHeight="1" x14ac:dyDescent="0.3">
      <c r="A1063" t="s">
        <v>2975</v>
      </c>
      <c r="B1063" s="7">
        <v>44351.74722222222</v>
      </c>
      <c r="C1063">
        <v>13100000</v>
      </c>
    </row>
    <row r="1064" spans="1:3" ht="15" customHeight="1" x14ac:dyDescent="0.3">
      <c r="A1064" t="s">
        <v>2974</v>
      </c>
      <c r="B1064" s="7">
        <v>44355.480555555558</v>
      </c>
      <c r="C1064">
        <v>6000000</v>
      </c>
    </row>
    <row r="1065" spans="1:3" ht="15" customHeight="1" x14ac:dyDescent="0.3">
      <c r="A1065" t="s">
        <v>2973</v>
      </c>
      <c r="B1065" s="7">
        <v>44355.586111111108</v>
      </c>
      <c r="C1065">
        <v>3800000</v>
      </c>
    </row>
    <row r="1066" spans="1:3" ht="15" customHeight="1" x14ac:dyDescent="0.3">
      <c r="A1066" t="s">
        <v>2972</v>
      </c>
      <c r="B1066" s="7">
        <v>44355.772222222222</v>
      </c>
      <c r="C1066">
        <v>8600000</v>
      </c>
    </row>
    <row r="1067" spans="1:3" ht="15" customHeight="1" x14ac:dyDescent="0.3">
      <c r="A1067" t="s">
        <v>2971</v>
      </c>
      <c r="B1067" s="7">
        <v>44356.507638888892</v>
      </c>
      <c r="C1067">
        <v>5000000</v>
      </c>
    </row>
    <row r="1068" spans="1:3" ht="15" customHeight="1" x14ac:dyDescent="0.3">
      <c r="A1068" t="s">
        <v>2970</v>
      </c>
      <c r="B1068" s="7">
        <v>44356.646527777775</v>
      </c>
      <c r="C1068">
        <v>9600000</v>
      </c>
    </row>
    <row r="1069" spans="1:3" ht="15" customHeight="1" x14ac:dyDescent="0.3">
      <c r="A1069" t="s">
        <v>2969</v>
      </c>
      <c r="B1069" s="7">
        <v>44356.776388888888</v>
      </c>
      <c r="C1069">
        <v>8200000</v>
      </c>
    </row>
    <row r="1070" spans="1:3" ht="15" customHeight="1" x14ac:dyDescent="0.3">
      <c r="A1070" t="s">
        <v>2414</v>
      </c>
      <c r="B1070" s="7">
        <v>44358.472222222219</v>
      </c>
      <c r="C1070">
        <v>26000000</v>
      </c>
    </row>
    <row r="1071" spans="1:3" ht="15" customHeight="1" x14ac:dyDescent="0.3">
      <c r="A1071" t="s">
        <v>2968</v>
      </c>
      <c r="B1071" s="7">
        <v>44358.500694444447</v>
      </c>
      <c r="C1071">
        <v>8000000</v>
      </c>
    </row>
    <row r="1072" spans="1:3" ht="15" customHeight="1" x14ac:dyDescent="0.3">
      <c r="A1072" t="s">
        <v>2967</v>
      </c>
      <c r="B1072" s="7">
        <v>44361.509027777778</v>
      </c>
      <c r="C1072">
        <v>19400000</v>
      </c>
    </row>
    <row r="1073" spans="1:3" ht="15" customHeight="1" x14ac:dyDescent="0.3">
      <c r="A1073" t="s">
        <v>2966</v>
      </c>
      <c r="B1073" s="7">
        <v>44363.553472222222</v>
      </c>
      <c r="C1073">
        <v>7000000</v>
      </c>
    </row>
    <row r="1074" spans="1:3" ht="15" customHeight="1" x14ac:dyDescent="0.3">
      <c r="A1074" t="s">
        <v>2965</v>
      </c>
      <c r="B1074" s="7">
        <v>44363.564583333333</v>
      </c>
      <c r="C1074">
        <v>18000000</v>
      </c>
    </row>
    <row r="1075" spans="1:3" ht="15" customHeight="1" x14ac:dyDescent="0.3">
      <c r="A1075" t="s">
        <v>2964</v>
      </c>
      <c r="B1075" s="7">
        <v>44364.752083333333</v>
      </c>
      <c r="C1075">
        <v>15800000</v>
      </c>
    </row>
    <row r="1076" spans="1:3" ht="15" customHeight="1" x14ac:dyDescent="0.3">
      <c r="A1076" t="s">
        <v>2963</v>
      </c>
      <c r="B1076" s="7">
        <v>44365.504166666666</v>
      </c>
      <c r="C1076">
        <v>9500000</v>
      </c>
    </row>
    <row r="1077" spans="1:3" ht="15" customHeight="1" x14ac:dyDescent="0.3">
      <c r="A1077" t="s">
        <v>2962</v>
      </c>
      <c r="B1077" s="7">
        <v>44369.404166666667</v>
      </c>
      <c r="C1077">
        <v>13000000</v>
      </c>
    </row>
    <row r="1078" spans="1:3" ht="15" customHeight="1" x14ac:dyDescent="0.3">
      <c r="A1078" t="s">
        <v>2961</v>
      </c>
      <c r="B1078" s="7">
        <v>44369.430555555555</v>
      </c>
      <c r="C1078">
        <v>16000000</v>
      </c>
    </row>
    <row r="1079" spans="1:3" ht="15" customHeight="1" x14ac:dyDescent="0.3">
      <c r="A1079" t="s">
        <v>2960</v>
      </c>
      <c r="B1079" s="7">
        <v>44369.52847222222</v>
      </c>
      <c r="C1079">
        <v>6700000</v>
      </c>
    </row>
    <row r="1080" spans="1:3" ht="15" customHeight="1" x14ac:dyDescent="0.3">
      <c r="A1080" t="s">
        <v>2959</v>
      </c>
      <c r="B1080" s="7">
        <v>44369.713194444441</v>
      </c>
      <c r="C1080">
        <v>25500000</v>
      </c>
    </row>
    <row r="1081" spans="1:3" ht="15" customHeight="1" x14ac:dyDescent="0.3">
      <c r="A1081" t="s">
        <v>2958</v>
      </c>
      <c r="B1081" s="7">
        <v>44370.512499999997</v>
      </c>
      <c r="C1081">
        <v>16000000</v>
      </c>
    </row>
    <row r="1082" spans="1:3" ht="15" customHeight="1" x14ac:dyDescent="0.3">
      <c r="A1082" t="s">
        <v>2957</v>
      </c>
      <c r="B1082" s="7">
        <v>44371.495833333334</v>
      </c>
      <c r="C1082">
        <v>11000000</v>
      </c>
    </row>
    <row r="1083" spans="1:3" ht="15" customHeight="1" x14ac:dyDescent="0.3">
      <c r="A1083" t="s">
        <v>2956</v>
      </c>
      <c r="B1083" s="7">
        <v>44371.496527777781</v>
      </c>
      <c r="C1083">
        <v>7000000</v>
      </c>
    </row>
    <row r="1084" spans="1:3" ht="15" customHeight="1" x14ac:dyDescent="0.3">
      <c r="A1084" t="s">
        <v>2955</v>
      </c>
      <c r="B1084" s="7">
        <v>44371.511805555558</v>
      </c>
      <c r="C1084">
        <v>12800000</v>
      </c>
    </row>
    <row r="1085" spans="1:3" ht="15" customHeight="1" x14ac:dyDescent="0.3">
      <c r="A1085" t="s">
        <v>2954</v>
      </c>
      <c r="B1085" s="7">
        <v>44371.779861111114</v>
      </c>
      <c r="C1085">
        <v>7600000</v>
      </c>
    </row>
    <row r="1086" spans="1:3" ht="15" customHeight="1" x14ac:dyDescent="0.3">
      <c r="A1086" t="s">
        <v>2953</v>
      </c>
      <c r="B1086" s="7">
        <v>44372.502083333333</v>
      </c>
      <c r="C1086">
        <v>15700000</v>
      </c>
    </row>
    <row r="1087" spans="1:3" ht="15" customHeight="1" x14ac:dyDescent="0.3">
      <c r="A1087" t="s">
        <v>2952</v>
      </c>
      <c r="B1087" s="7">
        <v>44372.756944444445</v>
      </c>
      <c r="C1087">
        <v>18500000</v>
      </c>
    </row>
    <row r="1088" spans="1:3" ht="15" customHeight="1" x14ac:dyDescent="0.3">
      <c r="A1088" t="s">
        <v>2951</v>
      </c>
      <c r="B1088" s="7">
        <v>44376.726388888892</v>
      </c>
      <c r="C1088">
        <v>14200000</v>
      </c>
    </row>
    <row r="1089" spans="1:3" ht="15" customHeight="1" x14ac:dyDescent="0.3">
      <c r="A1089" t="s">
        <v>2950</v>
      </c>
      <c r="B1089" s="7">
        <v>44376.727083333331</v>
      </c>
      <c r="C1089">
        <v>10000000</v>
      </c>
    </row>
    <row r="1090" spans="1:3" ht="15" customHeight="1" x14ac:dyDescent="0.3">
      <c r="A1090" t="s">
        <v>2949</v>
      </c>
      <c r="B1090" s="7">
        <v>44376.765277777777</v>
      </c>
      <c r="C1090">
        <v>11700000</v>
      </c>
    </row>
    <row r="1091" spans="1:3" ht="15" customHeight="1" x14ac:dyDescent="0.3">
      <c r="A1091" t="s">
        <v>2946</v>
      </c>
      <c r="B1091" s="7">
        <v>44377.397222222222</v>
      </c>
      <c r="C1091">
        <v>13500000</v>
      </c>
    </row>
    <row r="1092" spans="1:3" ht="15" customHeight="1" x14ac:dyDescent="0.3">
      <c r="A1092" t="s">
        <v>2947</v>
      </c>
      <c r="B1092" s="7">
        <v>44377.397222222222</v>
      </c>
      <c r="C1092">
        <v>5000000</v>
      </c>
    </row>
    <row r="1093" spans="1:3" ht="15" customHeight="1" x14ac:dyDescent="0.3">
      <c r="A1093" t="s">
        <v>2948</v>
      </c>
      <c r="B1093" s="7">
        <v>44377.397222222222</v>
      </c>
      <c r="C1093">
        <v>21000000</v>
      </c>
    </row>
    <row r="1094" spans="1:3" ht="15" customHeight="1" x14ac:dyDescent="0.3">
      <c r="A1094" t="s">
        <v>2843</v>
      </c>
      <c r="B1094" s="7">
        <v>44377.416666666664</v>
      </c>
      <c r="C1094">
        <v>7200000</v>
      </c>
    </row>
    <row r="1095" spans="1:3" ht="15" customHeight="1" x14ac:dyDescent="0.3">
      <c r="A1095" t="s">
        <v>2945</v>
      </c>
      <c r="B1095" s="7">
        <v>44377.417361111111</v>
      </c>
      <c r="C1095">
        <v>5700000</v>
      </c>
    </row>
    <row r="1096" spans="1:3" ht="15" customHeight="1" x14ac:dyDescent="0.3">
      <c r="A1096" t="s">
        <v>2944</v>
      </c>
      <c r="B1096" s="7">
        <v>44377.481944444444</v>
      </c>
      <c r="C1096">
        <v>10500000</v>
      </c>
    </row>
    <row r="1097" spans="1:3" ht="15" customHeight="1" x14ac:dyDescent="0.3">
      <c r="A1097" t="s">
        <v>2943</v>
      </c>
      <c r="B1097" s="7">
        <v>44377.515277777777</v>
      </c>
      <c r="C1097">
        <v>6700000</v>
      </c>
    </row>
    <row r="1098" spans="1:3" ht="15" customHeight="1" x14ac:dyDescent="0.3">
      <c r="A1098" t="s">
        <v>2942</v>
      </c>
      <c r="B1098" s="7">
        <v>44377.559027777781</v>
      </c>
      <c r="C1098">
        <v>12500000</v>
      </c>
    </row>
    <row r="1099" spans="1:3" ht="15" customHeight="1" x14ac:dyDescent="0.3">
      <c r="A1099" t="s">
        <v>2941</v>
      </c>
      <c r="B1099" s="7">
        <v>44377.679166666669</v>
      </c>
      <c r="C1099">
        <v>11807669</v>
      </c>
    </row>
    <row r="1100" spans="1:3" ht="15" customHeight="1" x14ac:dyDescent="0.3">
      <c r="A1100" t="s">
        <v>2940</v>
      </c>
      <c r="B1100" s="7">
        <v>44377.694444444445</v>
      </c>
      <c r="C1100">
        <v>9200000</v>
      </c>
    </row>
    <row r="1101" spans="1:3" ht="15" customHeight="1" x14ac:dyDescent="0.3">
      <c r="A1101" t="s">
        <v>2939</v>
      </c>
      <c r="B1101" s="7">
        <v>44377.697222222225</v>
      </c>
      <c r="C1101">
        <v>5500000</v>
      </c>
    </row>
    <row r="1102" spans="1:3" ht="15" customHeight="1" x14ac:dyDescent="0.3">
      <c r="A1102" t="s">
        <v>2387</v>
      </c>
      <c r="B1102" s="7">
        <v>44377.709027777775</v>
      </c>
      <c r="C1102">
        <v>11500000</v>
      </c>
    </row>
    <row r="1103" spans="1:3" ht="15" customHeight="1" x14ac:dyDescent="0.3">
      <c r="A1103" t="s">
        <v>2938</v>
      </c>
      <c r="B1103" s="7">
        <v>44378.47152777778</v>
      </c>
      <c r="C1103">
        <v>12500000</v>
      </c>
    </row>
    <row r="1104" spans="1:3" ht="15" customHeight="1" x14ac:dyDescent="0.3">
      <c r="A1104" t="s">
        <v>2937</v>
      </c>
      <c r="B1104" s="7">
        <v>44383.751388888886</v>
      </c>
      <c r="C1104">
        <v>7500000</v>
      </c>
    </row>
    <row r="1105" spans="1:3" ht="15" customHeight="1" x14ac:dyDescent="0.3">
      <c r="A1105" t="s">
        <v>2936</v>
      </c>
      <c r="B1105" s="7">
        <v>44383.752083333333</v>
      </c>
      <c r="C1105">
        <v>5300000</v>
      </c>
    </row>
    <row r="1106" spans="1:3" ht="15" customHeight="1" x14ac:dyDescent="0.3">
      <c r="A1106" t="s">
        <v>2935</v>
      </c>
      <c r="B1106" s="7">
        <v>44384.420138888891</v>
      </c>
      <c r="C1106">
        <v>14500000</v>
      </c>
    </row>
    <row r="1107" spans="1:3" ht="15" customHeight="1" x14ac:dyDescent="0.3">
      <c r="A1107" t="s">
        <v>2934</v>
      </c>
      <c r="B1107" s="7">
        <v>44385.397222222222</v>
      </c>
      <c r="C1107">
        <v>5500000</v>
      </c>
    </row>
    <row r="1108" spans="1:3" ht="15" customHeight="1" x14ac:dyDescent="0.3">
      <c r="A1108" t="s">
        <v>2933</v>
      </c>
      <c r="B1108" s="7">
        <v>44385.743055555555</v>
      </c>
      <c r="C1108">
        <v>17900000</v>
      </c>
    </row>
    <row r="1109" spans="1:3" ht="15" customHeight="1" x14ac:dyDescent="0.3">
      <c r="A1109" t="s">
        <v>2034</v>
      </c>
      <c r="B1109" s="7">
        <v>44385.750694444447</v>
      </c>
      <c r="C1109">
        <v>17000000</v>
      </c>
    </row>
    <row r="1110" spans="1:3" ht="15" customHeight="1" x14ac:dyDescent="0.3">
      <c r="A1110" t="s">
        <v>2932</v>
      </c>
      <c r="B1110" s="7">
        <v>44386.659722222219</v>
      </c>
      <c r="C1110">
        <v>14500000</v>
      </c>
    </row>
    <row r="1111" spans="1:3" ht="15" customHeight="1" x14ac:dyDescent="0.3">
      <c r="A1111" t="s">
        <v>2930</v>
      </c>
      <c r="B1111" s="7">
        <v>44389.405555555553</v>
      </c>
      <c r="C1111">
        <v>9200000</v>
      </c>
    </row>
    <row r="1112" spans="1:3" ht="15" customHeight="1" x14ac:dyDescent="0.3">
      <c r="A1112" t="s">
        <v>2931</v>
      </c>
      <c r="B1112" s="7">
        <v>44389.405555555553</v>
      </c>
      <c r="C1112">
        <v>10000000</v>
      </c>
    </row>
    <row r="1113" spans="1:3" ht="15" customHeight="1" x14ac:dyDescent="0.3">
      <c r="A1113" t="s">
        <v>2929</v>
      </c>
      <c r="B1113" s="7">
        <v>44389.525694444441</v>
      </c>
      <c r="C1113">
        <v>6000000</v>
      </c>
    </row>
    <row r="1114" spans="1:3" ht="15" customHeight="1" x14ac:dyDescent="0.3">
      <c r="A1114" t="s">
        <v>2928</v>
      </c>
      <c r="B1114" s="7">
        <v>44389.52847222222</v>
      </c>
      <c r="C1114">
        <v>10000000</v>
      </c>
    </row>
    <row r="1115" spans="1:3" ht="15" customHeight="1" x14ac:dyDescent="0.3">
      <c r="A1115" t="s">
        <v>2927</v>
      </c>
      <c r="B1115" s="7">
        <v>44389.711805555555</v>
      </c>
      <c r="C1115">
        <v>6850000</v>
      </c>
    </row>
    <row r="1116" spans="1:3" ht="15" customHeight="1" x14ac:dyDescent="0.3">
      <c r="A1116" t="s">
        <v>2926</v>
      </c>
      <c r="B1116" s="7">
        <v>44389.720833333333</v>
      </c>
      <c r="C1116">
        <v>9100000</v>
      </c>
    </row>
    <row r="1117" spans="1:3" ht="15" customHeight="1" x14ac:dyDescent="0.3">
      <c r="A1117" t="s">
        <v>2925</v>
      </c>
      <c r="B1117" s="7">
        <v>44390.656944444447</v>
      </c>
      <c r="C1117">
        <v>15000000</v>
      </c>
    </row>
    <row r="1118" spans="1:3" ht="15" customHeight="1" x14ac:dyDescent="0.3">
      <c r="A1118" t="s">
        <v>2924</v>
      </c>
      <c r="B1118" s="7">
        <v>44391.581250000003</v>
      </c>
      <c r="C1118">
        <v>5500000</v>
      </c>
    </row>
    <row r="1119" spans="1:3" ht="15" customHeight="1" x14ac:dyDescent="0.3">
      <c r="A1119" t="s">
        <v>2923</v>
      </c>
      <c r="B1119" s="7">
        <v>44391.588194444441</v>
      </c>
      <c r="C1119">
        <v>12500000</v>
      </c>
    </row>
    <row r="1120" spans="1:3" ht="15" customHeight="1" x14ac:dyDescent="0.3">
      <c r="A1120" t="s">
        <v>2922</v>
      </c>
      <c r="B1120" s="7">
        <v>44391.806944444441</v>
      </c>
      <c r="C1120">
        <v>6500000</v>
      </c>
    </row>
    <row r="1121" spans="1:3" ht="15" customHeight="1" x14ac:dyDescent="0.3">
      <c r="A1121" t="s">
        <v>2921</v>
      </c>
      <c r="B1121" s="7">
        <v>44392.397222222222</v>
      </c>
      <c r="C1121">
        <v>11500000</v>
      </c>
    </row>
    <row r="1122" spans="1:3" ht="15" customHeight="1" x14ac:dyDescent="0.3">
      <c r="A1122" t="s">
        <v>2920</v>
      </c>
      <c r="B1122" s="7">
        <v>44397.390277777777</v>
      </c>
      <c r="C1122">
        <v>14250000</v>
      </c>
    </row>
    <row r="1123" spans="1:3" ht="15" customHeight="1" x14ac:dyDescent="0.3">
      <c r="A1123" t="s">
        <v>2919</v>
      </c>
      <c r="B1123" s="7">
        <v>44397.390972222223</v>
      </c>
      <c r="C1123">
        <v>13000000</v>
      </c>
    </row>
    <row r="1124" spans="1:3" ht="15" customHeight="1" x14ac:dyDescent="0.3">
      <c r="A1124" t="s">
        <v>2918</v>
      </c>
      <c r="B1124" s="7">
        <v>44399.451388888891</v>
      </c>
      <c r="C1124">
        <v>6000000</v>
      </c>
    </row>
    <row r="1125" spans="1:3" ht="15" customHeight="1" x14ac:dyDescent="0.3">
      <c r="A1125" t="s">
        <v>2917</v>
      </c>
      <c r="B1125" s="7">
        <v>44399.563194444447</v>
      </c>
      <c r="C1125">
        <v>6000000</v>
      </c>
    </row>
    <row r="1126" spans="1:3" ht="15" customHeight="1" x14ac:dyDescent="0.3">
      <c r="A1126" t="s">
        <v>2916</v>
      </c>
      <c r="B1126" s="7">
        <v>44400.70208333333</v>
      </c>
      <c r="C1126">
        <v>3500000</v>
      </c>
    </row>
    <row r="1127" spans="1:3" ht="15" customHeight="1" x14ac:dyDescent="0.3">
      <c r="A1127" t="s">
        <v>2915</v>
      </c>
      <c r="B1127" s="7">
        <v>44400.702777777777</v>
      </c>
      <c r="C1127">
        <v>6900000</v>
      </c>
    </row>
    <row r="1128" spans="1:3" ht="15" customHeight="1" x14ac:dyDescent="0.3">
      <c r="A1128" t="s">
        <v>2914</v>
      </c>
      <c r="B1128" s="7">
        <v>44403.678472222222</v>
      </c>
      <c r="C1128">
        <v>12500000</v>
      </c>
    </row>
    <row r="1129" spans="1:3" ht="15" customHeight="1" x14ac:dyDescent="0.3">
      <c r="A1129" t="s">
        <v>2913</v>
      </c>
      <c r="B1129" s="7">
        <v>44403.679166666669</v>
      </c>
      <c r="C1129">
        <v>8500000</v>
      </c>
    </row>
    <row r="1130" spans="1:3" ht="15" customHeight="1" x14ac:dyDescent="0.3">
      <c r="A1130" t="s">
        <v>2912</v>
      </c>
      <c r="B1130" s="7">
        <v>44403.747916666667</v>
      </c>
      <c r="C1130">
        <v>11000000</v>
      </c>
    </row>
    <row r="1131" spans="1:3" ht="15" customHeight="1" x14ac:dyDescent="0.3">
      <c r="A1131" t="s">
        <v>2911</v>
      </c>
      <c r="B1131" s="7">
        <v>44403.759722222225</v>
      </c>
      <c r="C1131">
        <v>5800000</v>
      </c>
    </row>
    <row r="1132" spans="1:3" ht="15" customHeight="1" x14ac:dyDescent="0.3">
      <c r="A1132" t="s">
        <v>2910</v>
      </c>
      <c r="B1132" s="7">
        <v>44404.552777777775</v>
      </c>
      <c r="C1132">
        <v>8500000</v>
      </c>
    </row>
    <row r="1133" spans="1:3" ht="15" customHeight="1" x14ac:dyDescent="0.3">
      <c r="A1133" t="s">
        <v>2909</v>
      </c>
      <c r="B1133" s="7">
        <v>44404.629166666666</v>
      </c>
      <c r="C1133">
        <v>8000000</v>
      </c>
    </row>
    <row r="1134" spans="1:3" ht="15" customHeight="1" x14ac:dyDescent="0.3">
      <c r="A1134" t="s">
        <v>2908</v>
      </c>
      <c r="B1134" s="7">
        <v>44404.636111111111</v>
      </c>
      <c r="C1134">
        <v>12400000</v>
      </c>
    </row>
    <row r="1135" spans="1:3" ht="15" customHeight="1" x14ac:dyDescent="0.3">
      <c r="A1135" t="s">
        <v>2907</v>
      </c>
      <c r="B1135" s="7">
        <v>44404.696527777778</v>
      </c>
      <c r="C1135">
        <v>7000000</v>
      </c>
    </row>
    <row r="1136" spans="1:3" ht="15" customHeight="1" x14ac:dyDescent="0.3">
      <c r="A1136" t="s">
        <v>2906</v>
      </c>
      <c r="B1136" s="7">
        <v>44404.745138888888</v>
      </c>
      <c r="C1136">
        <v>8000000</v>
      </c>
    </row>
    <row r="1137" spans="1:3" ht="15" customHeight="1" x14ac:dyDescent="0.3">
      <c r="A1137" t="s">
        <v>2905</v>
      </c>
      <c r="B1137" s="7">
        <v>44405.415972222225</v>
      </c>
      <c r="C1137">
        <v>10000000</v>
      </c>
    </row>
    <row r="1138" spans="1:3" ht="15" customHeight="1" x14ac:dyDescent="0.3">
      <c r="A1138" t="s">
        <v>2904</v>
      </c>
      <c r="B1138" s="7">
        <v>44405.553472222222</v>
      </c>
      <c r="C1138">
        <v>5800000</v>
      </c>
    </row>
    <row r="1139" spans="1:3" ht="15" customHeight="1" x14ac:dyDescent="0.3">
      <c r="A1139" t="s">
        <v>2903</v>
      </c>
      <c r="B1139" s="7">
        <v>44405.7</v>
      </c>
      <c r="C1139">
        <v>7100000</v>
      </c>
    </row>
    <row r="1140" spans="1:3" ht="15" customHeight="1" x14ac:dyDescent="0.3">
      <c r="A1140" t="s">
        <v>2902</v>
      </c>
      <c r="B1140" s="7">
        <v>44406.431250000001</v>
      </c>
      <c r="C1140">
        <v>7700000</v>
      </c>
    </row>
    <row r="1141" spans="1:3" ht="15" customHeight="1" x14ac:dyDescent="0.3">
      <c r="A1141" t="s">
        <v>2901</v>
      </c>
      <c r="B1141" s="7">
        <v>44406.73333333333</v>
      </c>
      <c r="C1141">
        <v>18700000</v>
      </c>
    </row>
    <row r="1142" spans="1:3" ht="15" customHeight="1" x14ac:dyDescent="0.3">
      <c r="A1142" t="s">
        <v>2900</v>
      </c>
      <c r="B1142" s="7">
        <v>44407.381249999999</v>
      </c>
      <c r="C1142">
        <v>5700000</v>
      </c>
    </row>
    <row r="1143" spans="1:3" ht="15" customHeight="1" x14ac:dyDescent="0.3">
      <c r="A1143" t="s">
        <v>2899</v>
      </c>
      <c r="B1143" s="7">
        <v>44407.436111111114</v>
      </c>
      <c r="C1143">
        <v>7000000</v>
      </c>
    </row>
    <row r="1144" spans="1:3" ht="15" customHeight="1" x14ac:dyDescent="0.3">
      <c r="A1144" t="s">
        <v>2898</v>
      </c>
      <c r="B1144" s="7">
        <v>44407.522222222222</v>
      </c>
      <c r="C1144">
        <v>6500000</v>
      </c>
    </row>
    <row r="1145" spans="1:3" ht="15" customHeight="1" x14ac:dyDescent="0.3">
      <c r="A1145" t="s">
        <v>2897</v>
      </c>
      <c r="B1145" s="7">
        <v>44407.657638888886</v>
      </c>
      <c r="C1145">
        <v>6000000</v>
      </c>
    </row>
    <row r="1146" spans="1:3" ht="15" customHeight="1" x14ac:dyDescent="0.3">
      <c r="A1146" t="s">
        <v>2896</v>
      </c>
      <c r="B1146" s="7">
        <v>44407.709027777775</v>
      </c>
      <c r="C1146">
        <v>7100000</v>
      </c>
    </row>
    <row r="1147" spans="1:3" ht="15" customHeight="1" x14ac:dyDescent="0.3">
      <c r="A1147" t="s">
        <v>2895</v>
      </c>
      <c r="B1147" s="7">
        <v>44407.747916666667</v>
      </c>
      <c r="C1147">
        <v>7400000</v>
      </c>
    </row>
    <row r="1148" spans="1:3" ht="15" customHeight="1" x14ac:dyDescent="0.3">
      <c r="A1148" t="s">
        <v>2894</v>
      </c>
      <c r="B1148" s="7">
        <v>44407.793055555558</v>
      </c>
      <c r="C1148">
        <v>9200000</v>
      </c>
    </row>
    <row r="1149" spans="1:3" ht="15" customHeight="1" x14ac:dyDescent="0.3">
      <c r="A1149" t="s">
        <v>2893</v>
      </c>
      <c r="B1149" s="7">
        <v>44410.513194444444</v>
      </c>
      <c r="C1149">
        <v>6500000</v>
      </c>
    </row>
    <row r="1150" spans="1:3" ht="15" customHeight="1" x14ac:dyDescent="0.3">
      <c r="A1150" t="s">
        <v>2892</v>
      </c>
      <c r="B1150" s="7">
        <v>44411.732638888891</v>
      </c>
      <c r="C1150">
        <v>13000000</v>
      </c>
    </row>
    <row r="1151" spans="1:3" ht="15" customHeight="1" x14ac:dyDescent="0.3">
      <c r="A1151" t="s">
        <v>2891</v>
      </c>
      <c r="B1151" s="7">
        <v>44413.395833333336</v>
      </c>
      <c r="C1151">
        <v>7800000</v>
      </c>
    </row>
    <row r="1152" spans="1:3" ht="15" customHeight="1" x14ac:dyDescent="0.3">
      <c r="A1152" t="s">
        <v>2890</v>
      </c>
      <c r="B1152" s="7">
        <v>44413.76666666667</v>
      </c>
      <c r="C1152">
        <v>9000000</v>
      </c>
    </row>
    <row r="1153" spans="1:3" ht="15" customHeight="1" x14ac:dyDescent="0.3">
      <c r="A1153" t="s">
        <v>2889</v>
      </c>
      <c r="B1153" s="7">
        <v>44417.680555555555</v>
      </c>
      <c r="C1153">
        <v>14000000</v>
      </c>
    </row>
    <row r="1154" spans="1:3" ht="15" customHeight="1" x14ac:dyDescent="0.3">
      <c r="A1154" t="s">
        <v>2888</v>
      </c>
      <c r="B1154" s="7">
        <v>44418.664583333331</v>
      </c>
      <c r="C1154">
        <v>19500000</v>
      </c>
    </row>
    <row r="1155" spans="1:3" ht="15" customHeight="1" x14ac:dyDescent="0.3">
      <c r="A1155" t="s">
        <v>2887</v>
      </c>
      <c r="B1155" s="7">
        <v>44418.724305555559</v>
      </c>
      <c r="C1155">
        <v>8000000</v>
      </c>
    </row>
    <row r="1156" spans="1:3" ht="15" customHeight="1" x14ac:dyDescent="0.3">
      <c r="A1156" t="s">
        <v>2886</v>
      </c>
      <c r="B1156" s="7">
        <v>44419.534722222219</v>
      </c>
      <c r="C1156">
        <v>4550000</v>
      </c>
    </row>
    <row r="1157" spans="1:3" ht="15" customHeight="1" x14ac:dyDescent="0.3">
      <c r="A1157" t="s">
        <v>2885</v>
      </c>
      <c r="B1157" s="7">
        <v>44420.498611111114</v>
      </c>
      <c r="C1157">
        <v>11000000</v>
      </c>
    </row>
    <row r="1158" spans="1:3" ht="15" customHeight="1" x14ac:dyDescent="0.3">
      <c r="A1158" t="s">
        <v>2884</v>
      </c>
      <c r="B1158" s="7">
        <v>44421.729166666664</v>
      </c>
      <c r="C1158">
        <v>11800000</v>
      </c>
    </row>
    <row r="1159" spans="1:3" ht="15" customHeight="1" x14ac:dyDescent="0.3">
      <c r="A1159" t="s">
        <v>2883</v>
      </c>
      <c r="B1159" s="7">
        <v>44424.481944444444</v>
      </c>
      <c r="C1159">
        <v>7700000</v>
      </c>
    </row>
    <row r="1160" spans="1:3" ht="15" customHeight="1" x14ac:dyDescent="0.3">
      <c r="A1160" t="s">
        <v>2882</v>
      </c>
      <c r="B1160" s="7">
        <v>44425.552777777775</v>
      </c>
      <c r="C1160">
        <v>7000000</v>
      </c>
    </row>
    <row r="1161" spans="1:3" ht="15" customHeight="1" x14ac:dyDescent="0.3">
      <c r="A1161" t="s">
        <v>2881</v>
      </c>
      <c r="B1161" s="7">
        <v>44425.77847222222</v>
      </c>
      <c r="C1161">
        <v>15000000</v>
      </c>
    </row>
    <row r="1162" spans="1:3" ht="15" customHeight="1" x14ac:dyDescent="0.3">
      <c r="A1162" t="s">
        <v>2880</v>
      </c>
      <c r="B1162" s="7">
        <v>44426.718055555553</v>
      </c>
      <c r="C1162">
        <v>9000000</v>
      </c>
    </row>
    <row r="1163" spans="1:3" ht="15" customHeight="1" x14ac:dyDescent="0.3">
      <c r="A1163" t="s">
        <v>2878</v>
      </c>
      <c r="B1163" s="7">
        <v>44427.518055555556</v>
      </c>
      <c r="C1163">
        <v>5600000</v>
      </c>
    </row>
    <row r="1164" spans="1:3" ht="15" customHeight="1" x14ac:dyDescent="0.3">
      <c r="A1164" t="s">
        <v>2879</v>
      </c>
      <c r="B1164" s="7">
        <v>44427.518055555556</v>
      </c>
      <c r="C1164">
        <v>18000000</v>
      </c>
    </row>
    <row r="1165" spans="1:3" ht="15" customHeight="1" x14ac:dyDescent="0.3">
      <c r="A1165" t="s">
        <v>2877</v>
      </c>
      <c r="B1165" s="7">
        <v>44427.518750000003</v>
      </c>
      <c r="C1165">
        <v>12000000</v>
      </c>
    </row>
    <row r="1166" spans="1:3" ht="15" customHeight="1" x14ac:dyDescent="0.3">
      <c r="A1166" t="s">
        <v>2876</v>
      </c>
      <c r="B1166" s="7">
        <v>44432.44027777778</v>
      </c>
      <c r="C1166">
        <v>7200000</v>
      </c>
    </row>
    <row r="1167" spans="1:3" ht="15" customHeight="1" x14ac:dyDescent="0.3">
      <c r="A1167" t="s">
        <v>2875</v>
      </c>
      <c r="B1167" s="7">
        <v>44433.392361111109</v>
      </c>
      <c r="C1167">
        <v>7800000</v>
      </c>
    </row>
    <row r="1168" spans="1:3" ht="15" customHeight="1" x14ac:dyDescent="0.3">
      <c r="A1168" t="s">
        <v>2874</v>
      </c>
      <c r="B1168" s="7">
        <v>44433.40902777778</v>
      </c>
      <c r="C1168">
        <v>7200000</v>
      </c>
    </row>
    <row r="1169" spans="1:3" ht="15" customHeight="1" x14ac:dyDescent="0.3">
      <c r="A1169" t="s">
        <v>2873</v>
      </c>
      <c r="B1169" s="7">
        <v>44433.77847222222</v>
      </c>
      <c r="C1169">
        <v>9000000</v>
      </c>
    </row>
    <row r="1170" spans="1:3" ht="15" customHeight="1" x14ac:dyDescent="0.3">
      <c r="A1170" t="s">
        <v>2872</v>
      </c>
      <c r="B1170" s="7">
        <v>44434.675694444442</v>
      </c>
      <c r="C1170">
        <v>11400000</v>
      </c>
    </row>
    <row r="1171" spans="1:3" ht="15" customHeight="1" x14ac:dyDescent="0.3">
      <c r="A1171" t="s">
        <v>2871</v>
      </c>
      <c r="B1171" s="7">
        <v>44435.729861111111</v>
      </c>
      <c r="C1171">
        <v>11000000</v>
      </c>
    </row>
    <row r="1172" spans="1:3" ht="15" customHeight="1" x14ac:dyDescent="0.3">
      <c r="A1172" t="s">
        <v>2870</v>
      </c>
      <c r="B1172" s="7">
        <v>44435.734027777777</v>
      </c>
      <c r="C1172">
        <v>7000000</v>
      </c>
    </row>
    <row r="1173" spans="1:3" ht="15" customHeight="1" x14ac:dyDescent="0.3">
      <c r="A1173" t="s">
        <v>2869</v>
      </c>
      <c r="B1173" s="7">
        <v>44438.556250000001</v>
      </c>
      <c r="C1173">
        <v>14500000</v>
      </c>
    </row>
    <row r="1174" spans="1:3" ht="15" customHeight="1" x14ac:dyDescent="0.3">
      <c r="A1174" t="s">
        <v>2868</v>
      </c>
      <c r="B1174" s="7">
        <v>44438.665972222225</v>
      </c>
      <c r="C1174">
        <v>17500000</v>
      </c>
    </row>
    <row r="1175" spans="1:3" ht="15" customHeight="1" x14ac:dyDescent="0.3">
      <c r="A1175" t="s">
        <v>2867</v>
      </c>
      <c r="B1175" s="7">
        <v>44438.75277777778</v>
      </c>
      <c r="C1175">
        <v>9500000</v>
      </c>
    </row>
    <row r="1176" spans="1:3" ht="15" customHeight="1" x14ac:dyDescent="0.3">
      <c r="A1176" t="s">
        <v>2866</v>
      </c>
      <c r="B1176" s="7">
        <v>44439.458333333336</v>
      </c>
      <c r="C1176">
        <v>16000000</v>
      </c>
    </row>
    <row r="1177" spans="1:3" ht="15" customHeight="1" x14ac:dyDescent="0.3">
      <c r="A1177" t="s">
        <v>2865</v>
      </c>
      <c r="B1177" s="7">
        <v>44439.502083333333</v>
      </c>
      <c r="C1177">
        <v>7300000</v>
      </c>
    </row>
    <row r="1178" spans="1:3" ht="15" customHeight="1" x14ac:dyDescent="0.3">
      <c r="A1178" t="s">
        <v>2864</v>
      </c>
      <c r="B1178" s="7">
        <v>44439.554861111108</v>
      </c>
      <c r="C1178">
        <v>5200000</v>
      </c>
    </row>
    <row r="1179" spans="1:3" ht="15" customHeight="1" x14ac:dyDescent="0.3">
      <c r="A1179" t="s">
        <v>2863</v>
      </c>
      <c r="B1179" s="7">
        <v>44439.566666666666</v>
      </c>
      <c r="C1179">
        <v>20500000</v>
      </c>
    </row>
    <row r="1180" spans="1:3" ht="15" customHeight="1" x14ac:dyDescent="0.3">
      <c r="A1180" t="s">
        <v>2862</v>
      </c>
      <c r="B1180" s="7">
        <v>44439.568749999999</v>
      </c>
      <c r="C1180">
        <v>9500000</v>
      </c>
    </row>
    <row r="1181" spans="1:3" ht="15" customHeight="1" x14ac:dyDescent="0.3">
      <c r="A1181" t="s">
        <v>2860</v>
      </c>
      <c r="B1181" s="7">
        <v>44439.640277777777</v>
      </c>
      <c r="C1181">
        <v>4000000</v>
      </c>
    </row>
    <row r="1182" spans="1:3" ht="15" customHeight="1" x14ac:dyDescent="0.3">
      <c r="A1182" t="s">
        <v>2861</v>
      </c>
      <c r="B1182" s="7">
        <v>44439.640277777777</v>
      </c>
      <c r="C1182">
        <v>11000000</v>
      </c>
    </row>
    <row r="1183" spans="1:3" ht="15" customHeight="1" x14ac:dyDescent="0.3">
      <c r="A1183" t="s">
        <v>2859</v>
      </c>
      <c r="B1183" s="7">
        <v>44439.783333333333</v>
      </c>
      <c r="C1183">
        <v>14000000</v>
      </c>
    </row>
    <row r="1184" spans="1:3" ht="15" customHeight="1" x14ac:dyDescent="0.3">
      <c r="A1184" t="s">
        <v>2858</v>
      </c>
      <c r="B1184" s="7">
        <v>44439.800694444442</v>
      </c>
      <c r="C1184">
        <v>10800000</v>
      </c>
    </row>
    <row r="1185" spans="1:3" ht="15" customHeight="1" x14ac:dyDescent="0.3">
      <c r="A1185" t="s">
        <v>2857</v>
      </c>
      <c r="B1185" s="7">
        <v>44440.707638888889</v>
      </c>
      <c r="C1185">
        <v>10000000</v>
      </c>
    </row>
    <row r="1186" spans="1:3" ht="15" customHeight="1" x14ac:dyDescent="0.3">
      <c r="A1186" t="s">
        <v>2666</v>
      </c>
      <c r="B1186" s="7">
        <v>44441.709027777775</v>
      </c>
      <c r="C1186">
        <v>9000000</v>
      </c>
    </row>
    <row r="1187" spans="1:3" ht="15" customHeight="1" x14ac:dyDescent="0.3">
      <c r="A1187" t="s">
        <v>2856</v>
      </c>
      <c r="B1187" s="7">
        <v>44442.479166666664</v>
      </c>
      <c r="C1187">
        <v>7000000</v>
      </c>
    </row>
    <row r="1188" spans="1:3" ht="15" customHeight="1" x14ac:dyDescent="0.3">
      <c r="A1188" t="s">
        <v>2855</v>
      </c>
      <c r="B1188" s="7">
        <v>44442.757638888892</v>
      </c>
      <c r="C1188">
        <v>13500000</v>
      </c>
    </row>
    <row r="1189" spans="1:3" ht="15" customHeight="1" x14ac:dyDescent="0.3">
      <c r="A1189" t="s">
        <v>2854</v>
      </c>
      <c r="B1189" s="7">
        <v>44446.712500000001</v>
      </c>
      <c r="C1189">
        <v>3000000</v>
      </c>
    </row>
    <row r="1190" spans="1:3" ht="15" customHeight="1" x14ac:dyDescent="0.3">
      <c r="A1190" t="s">
        <v>2853</v>
      </c>
      <c r="B1190" s="7">
        <v>44446.765972222223</v>
      </c>
      <c r="C1190">
        <v>6650000</v>
      </c>
    </row>
    <row r="1191" spans="1:3" ht="15" customHeight="1" x14ac:dyDescent="0.3">
      <c r="A1191" t="s">
        <v>2852</v>
      </c>
      <c r="B1191" s="7">
        <v>44447.42083333333</v>
      </c>
      <c r="C1191">
        <v>14000000</v>
      </c>
    </row>
    <row r="1192" spans="1:3" ht="15" customHeight="1" x14ac:dyDescent="0.3">
      <c r="A1192" t="s">
        <v>2851</v>
      </c>
      <c r="B1192" s="7">
        <v>44447.432638888888</v>
      </c>
      <c r="C1192">
        <v>7200000</v>
      </c>
    </row>
    <row r="1193" spans="1:3" ht="15" customHeight="1" x14ac:dyDescent="0.3">
      <c r="A1193" t="s">
        <v>2850</v>
      </c>
      <c r="B1193" s="7">
        <v>44448.402083333334</v>
      </c>
      <c r="C1193">
        <v>11000000</v>
      </c>
    </row>
    <row r="1194" spans="1:3" ht="15" customHeight="1" x14ac:dyDescent="0.3">
      <c r="A1194" t="s">
        <v>2849</v>
      </c>
      <c r="B1194" s="7">
        <v>44449.421527777777</v>
      </c>
      <c r="C1194">
        <v>12000000</v>
      </c>
    </row>
    <row r="1195" spans="1:3" ht="15" customHeight="1" x14ac:dyDescent="0.3">
      <c r="A1195" t="s">
        <v>2848</v>
      </c>
      <c r="B1195" s="7">
        <v>44449.539583333331</v>
      </c>
      <c r="C1195">
        <v>8500000</v>
      </c>
    </row>
    <row r="1196" spans="1:3" ht="15" customHeight="1" x14ac:dyDescent="0.3">
      <c r="A1196" t="s">
        <v>2847</v>
      </c>
      <c r="B1196" s="7">
        <v>44449.660416666666</v>
      </c>
      <c r="C1196">
        <v>11500000</v>
      </c>
    </row>
    <row r="1197" spans="1:3" ht="15" customHeight="1" x14ac:dyDescent="0.3">
      <c r="A1197" t="s">
        <v>2846</v>
      </c>
      <c r="B1197" s="7">
        <v>44452.39166666667</v>
      </c>
      <c r="C1197">
        <v>6600000</v>
      </c>
    </row>
    <row r="1198" spans="1:3" ht="15" customHeight="1" x14ac:dyDescent="0.3">
      <c r="A1198" t="s">
        <v>2845</v>
      </c>
      <c r="B1198" s="7">
        <v>44454.396527777775</v>
      </c>
      <c r="C1198">
        <v>16500000</v>
      </c>
    </row>
    <row r="1199" spans="1:3" ht="15" customHeight="1" x14ac:dyDescent="0.3">
      <c r="A1199" t="s">
        <v>2844</v>
      </c>
      <c r="B1199" s="7">
        <v>44454.429166666669</v>
      </c>
      <c r="C1199">
        <v>11200000</v>
      </c>
    </row>
    <row r="1200" spans="1:3" ht="15" customHeight="1" x14ac:dyDescent="0.3">
      <c r="A1200" t="s">
        <v>2843</v>
      </c>
      <c r="B1200" s="7">
        <v>44454.750694444447</v>
      </c>
      <c r="C1200">
        <v>7700000</v>
      </c>
    </row>
    <row r="1201" spans="1:3" ht="15" customHeight="1" x14ac:dyDescent="0.3">
      <c r="A1201" t="s">
        <v>2842</v>
      </c>
      <c r="B1201" s="7">
        <v>44454.758333333331</v>
      </c>
      <c r="C1201">
        <v>19500000</v>
      </c>
    </row>
    <row r="1202" spans="1:3" ht="15" customHeight="1" x14ac:dyDescent="0.3">
      <c r="A1202" t="s">
        <v>2841</v>
      </c>
      <c r="B1202" s="7">
        <v>44460.74722222222</v>
      </c>
      <c r="C1202">
        <v>10500000</v>
      </c>
    </row>
    <row r="1203" spans="1:3" ht="15" customHeight="1" x14ac:dyDescent="0.3">
      <c r="A1203" t="s">
        <v>2840</v>
      </c>
      <c r="B1203" s="7">
        <v>44462.759027777778</v>
      </c>
      <c r="C1203">
        <v>9300000</v>
      </c>
    </row>
    <row r="1204" spans="1:3" ht="15" customHeight="1" x14ac:dyDescent="0.3">
      <c r="A1204" t="s">
        <v>2839</v>
      </c>
      <c r="B1204" s="7">
        <v>44462.772222222222</v>
      </c>
      <c r="C1204">
        <v>7400000</v>
      </c>
    </row>
    <row r="1205" spans="1:3" ht="15" customHeight="1" x14ac:dyDescent="0.3">
      <c r="A1205" t="s">
        <v>2838</v>
      </c>
      <c r="B1205" s="7">
        <v>44462.806250000001</v>
      </c>
      <c r="C1205">
        <v>7000000</v>
      </c>
    </row>
    <row r="1206" spans="1:3" ht="15" customHeight="1" x14ac:dyDescent="0.3">
      <c r="A1206" t="s">
        <v>2835</v>
      </c>
      <c r="B1206" s="7">
        <v>44463.534722222219</v>
      </c>
      <c r="C1206">
        <v>7500000</v>
      </c>
    </row>
    <row r="1207" spans="1:3" ht="15" customHeight="1" x14ac:dyDescent="0.3">
      <c r="A1207" t="s">
        <v>2837</v>
      </c>
      <c r="B1207" s="7">
        <v>44463.695138888892</v>
      </c>
      <c r="C1207">
        <v>7400000</v>
      </c>
    </row>
    <row r="1208" spans="1:3" ht="15" customHeight="1" x14ac:dyDescent="0.3">
      <c r="A1208" t="s">
        <v>2836</v>
      </c>
      <c r="B1208" s="7">
        <v>44466.404166666667</v>
      </c>
      <c r="C1208">
        <v>5700000</v>
      </c>
    </row>
    <row r="1209" spans="1:3" ht="15" customHeight="1" x14ac:dyDescent="0.3">
      <c r="A1209" t="s">
        <v>2834</v>
      </c>
      <c r="B1209" s="7">
        <v>44466.534722222219</v>
      </c>
      <c r="C1209">
        <v>21500000</v>
      </c>
    </row>
    <row r="1210" spans="1:3" ht="15" customHeight="1" x14ac:dyDescent="0.3">
      <c r="A1210" t="s">
        <v>2833</v>
      </c>
      <c r="B1210" s="7">
        <v>44466.536111111112</v>
      </c>
      <c r="C1210">
        <v>16000000</v>
      </c>
    </row>
    <row r="1211" spans="1:3" ht="15" customHeight="1" x14ac:dyDescent="0.3">
      <c r="A1211" t="s">
        <v>2832</v>
      </c>
      <c r="B1211" s="7">
        <v>44466.548611111109</v>
      </c>
      <c r="C1211">
        <v>9200000</v>
      </c>
    </row>
    <row r="1212" spans="1:3" ht="15" customHeight="1" x14ac:dyDescent="0.3">
      <c r="A1212" t="s">
        <v>2831</v>
      </c>
      <c r="B1212" s="7">
        <v>44466.76458333333</v>
      </c>
      <c r="C1212">
        <v>13000000</v>
      </c>
    </row>
    <row r="1213" spans="1:3" ht="15" customHeight="1" x14ac:dyDescent="0.3">
      <c r="A1213" t="s">
        <v>2830</v>
      </c>
      <c r="B1213" s="7">
        <v>44466.95208333333</v>
      </c>
      <c r="C1213">
        <v>6000000</v>
      </c>
    </row>
    <row r="1214" spans="1:3" ht="15" customHeight="1" x14ac:dyDescent="0.3">
      <c r="A1214" t="s">
        <v>2829</v>
      </c>
      <c r="B1214" s="7">
        <v>44466.952777777777</v>
      </c>
      <c r="C1214">
        <v>5000000</v>
      </c>
    </row>
    <row r="1215" spans="1:3" ht="15" customHeight="1" x14ac:dyDescent="0.3">
      <c r="A1215" t="s">
        <v>2828</v>
      </c>
      <c r="B1215" s="7">
        <v>44467.533333333333</v>
      </c>
      <c r="C1215">
        <v>9000000</v>
      </c>
    </row>
    <row r="1216" spans="1:3" ht="15" customHeight="1" x14ac:dyDescent="0.3">
      <c r="A1216" t="s">
        <v>2827</v>
      </c>
      <c r="B1216" s="7">
        <v>44467.712500000001</v>
      </c>
      <c r="C1216">
        <v>13200000</v>
      </c>
    </row>
    <row r="1217" spans="1:3" ht="15" customHeight="1" x14ac:dyDescent="0.3">
      <c r="A1217" t="s">
        <v>2826</v>
      </c>
      <c r="B1217" s="7">
        <v>44467.775000000001</v>
      </c>
      <c r="C1217">
        <v>12000000</v>
      </c>
    </row>
    <row r="1218" spans="1:3" ht="15" customHeight="1" x14ac:dyDescent="0.3">
      <c r="A1218" t="s">
        <v>2825</v>
      </c>
      <c r="B1218" s="7">
        <v>44467.791666666664</v>
      </c>
      <c r="C1218">
        <v>9000000</v>
      </c>
    </row>
    <row r="1219" spans="1:3" ht="15" customHeight="1" x14ac:dyDescent="0.3">
      <c r="A1219" t="s">
        <v>2823</v>
      </c>
      <c r="B1219" s="7">
        <v>44467.869444444441</v>
      </c>
      <c r="C1219">
        <v>7500000</v>
      </c>
    </row>
    <row r="1220" spans="1:3" ht="15" customHeight="1" x14ac:dyDescent="0.3">
      <c r="A1220" t="s">
        <v>2824</v>
      </c>
      <c r="B1220" s="7">
        <v>44467.869444444441</v>
      </c>
      <c r="C1220">
        <v>13500000</v>
      </c>
    </row>
    <row r="1221" spans="1:3" ht="15" customHeight="1" x14ac:dyDescent="0.3">
      <c r="A1221" t="s">
        <v>2822</v>
      </c>
      <c r="B1221" s="7">
        <v>44468.582638888889</v>
      </c>
      <c r="C1221">
        <v>7700000</v>
      </c>
    </row>
    <row r="1222" spans="1:3" ht="15" customHeight="1" x14ac:dyDescent="0.3">
      <c r="A1222" t="s">
        <v>2821</v>
      </c>
      <c r="B1222" s="7">
        <v>44468.685416666667</v>
      </c>
      <c r="C1222">
        <v>11000000</v>
      </c>
    </row>
    <row r="1223" spans="1:3" ht="15" customHeight="1" x14ac:dyDescent="0.3">
      <c r="A1223" t="s">
        <v>2820</v>
      </c>
      <c r="B1223" s="7">
        <v>44468.699305555558</v>
      </c>
      <c r="C1223">
        <v>20200000</v>
      </c>
    </row>
    <row r="1224" spans="1:3" ht="15" customHeight="1" x14ac:dyDescent="0.3">
      <c r="A1224" t="s">
        <v>2819</v>
      </c>
      <c r="B1224" s="7">
        <v>44469.504166666666</v>
      </c>
      <c r="C1224">
        <v>15500000</v>
      </c>
    </row>
    <row r="1225" spans="1:3" ht="15" customHeight="1" x14ac:dyDescent="0.3">
      <c r="A1225" t="s">
        <v>2818</v>
      </c>
      <c r="B1225" s="7">
        <v>44469.531944444447</v>
      </c>
      <c r="C1225">
        <v>5300000</v>
      </c>
    </row>
    <row r="1226" spans="1:3" ht="15" customHeight="1" x14ac:dyDescent="0.3">
      <c r="A1226" t="s">
        <v>2817</v>
      </c>
      <c r="B1226" s="7">
        <v>44469.532638888886</v>
      </c>
      <c r="C1226">
        <v>7400000</v>
      </c>
    </row>
    <row r="1227" spans="1:3" ht="15" customHeight="1" x14ac:dyDescent="0.3">
      <c r="A1227" t="s">
        <v>2816</v>
      </c>
      <c r="B1227" s="7">
        <v>44469.638194444444</v>
      </c>
      <c r="C1227">
        <v>5150000</v>
      </c>
    </row>
    <row r="1228" spans="1:3" ht="15" customHeight="1" x14ac:dyDescent="0.3">
      <c r="A1228" t="s">
        <v>2815</v>
      </c>
      <c r="B1228" s="7">
        <v>44469.672222222223</v>
      </c>
      <c r="C1228">
        <v>5700000</v>
      </c>
    </row>
    <row r="1229" spans="1:3" ht="15" customHeight="1" x14ac:dyDescent="0.3">
      <c r="A1229" t="s">
        <v>2814</v>
      </c>
      <c r="B1229" s="7">
        <v>44473.691666666666</v>
      </c>
      <c r="C1229">
        <v>14200000</v>
      </c>
    </row>
    <row r="1230" spans="1:3" ht="15" customHeight="1" x14ac:dyDescent="0.3">
      <c r="A1230" t="s">
        <v>2813</v>
      </c>
      <c r="B1230" s="7">
        <v>44473.74722222222</v>
      </c>
      <c r="C1230">
        <v>22000000</v>
      </c>
    </row>
    <row r="1231" spans="1:3" ht="15" customHeight="1" x14ac:dyDescent="0.3">
      <c r="A1231" t="s">
        <v>2812</v>
      </c>
      <c r="B1231" s="7">
        <v>44474.390277777777</v>
      </c>
      <c r="C1231">
        <v>12000000</v>
      </c>
    </row>
    <row r="1232" spans="1:3" ht="15" customHeight="1" x14ac:dyDescent="0.3">
      <c r="A1232" t="s">
        <v>2811</v>
      </c>
      <c r="B1232" s="7">
        <v>44475.679861111108</v>
      </c>
      <c r="C1232">
        <v>10300000</v>
      </c>
    </row>
    <row r="1233" spans="1:3" ht="15" customHeight="1" x14ac:dyDescent="0.3">
      <c r="A1233" t="s">
        <v>2810</v>
      </c>
      <c r="B1233" s="7">
        <v>44475.752083333333</v>
      </c>
      <c r="C1233">
        <v>5500000</v>
      </c>
    </row>
    <row r="1234" spans="1:3" ht="15" customHeight="1" x14ac:dyDescent="0.3">
      <c r="A1234" t="s">
        <v>2809</v>
      </c>
      <c r="B1234" s="7">
        <v>44477.708333333336</v>
      </c>
      <c r="C1234">
        <v>17000000</v>
      </c>
    </row>
    <row r="1235" spans="1:3" ht="15" customHeight="1" x14ac:dyDescent="0.3">
      <c r="A1235" t="s">
        <v>2808</v>
      </c>
      <c r="B1235" s="7">
        <v>44477.814583333333</v>
      </c>
      <c r="C1235">
        <v>10500000</v>
      </c>
    </row>
    <row r="1236" spans="1:3" ht="15" customHeight="1" x14ac:dyDescent="0.3">
      <c r="A1236" t="s">
        <v>2807</v>
      </c>
      <c r="B1236" s="7">
        <v>44481.422222222223</v>
      </c>
      <c r="C1236">
        <v>36000000</v>
      </c>
    </row>
    <row r="1237" spans="1:3" ht="15" customHeight="1" x14ac:dyDescent="0.3">
      <c r="A1237" t="s">
        <v>2806</v>
      </c>
      <c r="B1237" s="7">
        <v>44481.638888888891</v>
      </c>
      <c r="C1237">
        <v>15000000</v>
      </c>
    </row>
    <row r="1238" spans="1:3" ht="15" customHeight="1" x14ac:dyDescent="0.3">
      <c r="A1238" t="s">
        <v>2805</v>
      </c>
      <c r="B1238" s="7">
        <v>44484.428472222222</v>
      </c>
      <c r="C1238">
        <v>7500000</v>
      </c>
    </row>
    <row r="1239" spans="1:3" ht="15" customHeight="1" x14ac:dyDescent="0.3">
      <c r="A1239" t="s">
        <v>2804</v>
      </c>
      <c r="B1239" s="7">
        <v>44488.474305555559</v>
      </c>
      <c r="C1239">
        <v>13000000</v>
      </c>
    </row>
    <row r="1240" spans="1:3" ht="15" customHeight="1" x14ac:dyDescent="0.3">
      <c r="A1240" t="s">
        <v>2643</v>
      </c>
      <c r="B1240" s="7">
        <v>44488.734027777777</v>
      </c>
      <c r="C1240">
        <v>16000000</v>
      </c>
    </row>
    <row r="1241" spans="1:3" ht="15" customHeight="1" x14ac:dyDescent="0.3">
      <c r="A1241" t="s">
        <v>2803</v>
      </c>
      <c r="B1241" s="7">
        <v>44490.604166666664</v>
      </c>
      <c r="C1241">
        <v>9000000</v>
      </c>
    </row>
    <row r="1242" spans="1:3" ht="15" customHeight="1" x14ac:dyDescent="0.3">
      <c r="A1242" t="s">
        <v>2802</v>
      </c>
      <c r="B1242" s="7">
        <v>44491.523611111108</v>
      </c>
      <c r="C1242">
        <v>42000000</v>
      </c>
    </row>
    <row r="1243" spans="1:3" ht="15" customHeight="1" x14ac:dyDescent="0.3">
      <c r="A1243" t="s">
        <v>2801</v>
      </c>
      <c r="B1243" s="7">
        <v>44491.524305555555</v>
      </c>
      <c r="C1243">
        <v>7900000</v>
      </c>
    </row>
    <row r="1244" spans="1:3" ht="15" customHeight="1" x14ac:dyDescent="0.3">
      <c r="A1244" t="s">
        <v>2800</v>
      </c>
      <c r="B1244" s="7">
        <v>44491.693749999999</v>
      </c>
      <c r="C1244">
        <v>8200000</v>
      </c>
    </row>
    <row r="1245" spans="1:3" ht="15" customHeight="1" x14ac:dyDescent="0.3">
      <c r="A1245" t="s">
        <v>2799</v>
      </c>
      <c r="B1245" s="7">
        <v>44495.540277777778</v>
      </c>
      <c r="C1245">
        <v>14300000</v>
      </c>
    </row>
    <row r="1246" spans="1:3" ht="15" customHeight="1" x14ac:dyDescent="0.3">
      <c r="A1246" t="s">
        <v>2798</v>
      </c>
      <c r="B1246" s="7">
        <v>44496.648611111108</v>
      </c>
      <c r="C1246">
        <v>12000000</v>
      </c>
    </row>
    <row r="1247" spans="1:3" ht="15" customHeight="1" x14ac:dyDescent="0.3">
      <c r="A1247" t="s">
        <v>2797</v>
      </c>
      <c r="B1247" s="7">
        <v>44496.794444444444</v>
      </c>
      <c r="C1247">
        <v>14000000</v>
      </c>
    </row>
    <row r="1248" spans="1:3" ht="15" customHeight="1" x14ac:dyDescent="0.3">
      <c r="A1248" t="s">
        <v>2796</v>
      </c>
      <c r="B1248" s="7">
        <v>44497.547222222223</v>
      </c>
      <c r="C1248">
        <v>8200000</v>
      </c>
    </row>
    <row r="1249" spans="1:3" ht="15" customHeight="1" x14ac:dyDescent="0.3">
      <c r="A1249" t="s">
        <v>2795</v>
      </c>
      <c r="B1249" s="7">
        <v>44497.722916666666</v>
      </c>
      <c r="C1249">
        <v>10500000</v>
      </c>
    </row>
    <row r="1250" spans="1:3" ht="15" customHeight="1" x14ac:dyDescent="0.3">
      <c r="A1250" t="s">
        <v>2794</v>
      </c>
      <c r="B1250" s="7">
        <v>44498.451388888891</v>
      </c>
      <c r="C1250">
        <v>8300000</v>
      </c>
    </row>
    <row r="1251" spans="1:3" ht="15" customHeight="1" x14ac:dyDescent="0.3">
      <c r="A1251" t="s">
        <v>2793</v>
      </c>
      <c r="B1251" s="7">
        <v>44498.477083333331</v>
      </c>
      <c r="C1251">
        <v>6500000</v>
      </c>
    </row>
    <row r="1252" spans="1:3" ht="15" customHeight="1" x14ac:dyDescent="0.3">
      <c r="A1252" t="s">
        <v>2792</v>
      </c>
      <c r="B1252" s="7">
        <v>44498.506944444445</v>
      </c>
      <c r="C1252">
        <v>12500000</v>
      </c>
    </row>
    <row r="1253" spans="1:3" ht="15" customHeight="1" x14ac:dyDescent="0.3">
      <c r="A1253" t="s">
        <v>2791</v>
      </c>
      <c r="B1253" s="7">
        <v>44498.661111111112</v>
      </c>
      <c r="C1253">
        <v>15500000</v>
      </c>
    </row>
    <row r="1254" spans="1:3" ht="15" customHeight="1" x14ac:dyDescent="0.3">
      <c r="A1254" t="s">
        <v>2790</v>
      </c>
      <c r="B1254" s="7">
        <v>44498.759027777778</v>
      </c>
      <c r="C1254">
        <v>13000000</v>
      </c>
    </row>
    <row r="1255" spans="1:3" ht="15" customHeight="1" x14ac:dyDescent="0.3">
      <c r="A1255" t="s">
        <v>2789</v>
      </c>
      <c r="B1255" s="7">
        <v>44504.670138888891</v>
      </c>
      <c r="C1255">
        <v>5200000</v>
      </c>
    </row>
    <row r="1256" spans="1:3" ht="15" customHeight="1" x14ac:dyDescent="0.3">
      <c r="A1256" t="s">
        <v>2788</v>
      </c>
      <c r="B1256" s="7">
        <v>44504.763888888891</v>
      </c>
      <c r="C1256">
        <v>6400000</v>
      </c>
    </row>
    <row r="1257" spans="1:3" ht="15" customHeight="1" x14ac:dyDescent="0.3">
      <c r="A1257" t="s">
        <v>2787</v>
      </c>
      <c r="B1257" s="7">
        <v>44505.786805555559</v>
      </c>
      <c r="C1257">
        <v>24800000</v>
      </c>
    </row>
    <row r="1258" spans="1:3" ht="15" customHeight="1" x14ac:dyDescent="0.3">
      <c r="A1258" t="s">
        <v>2599</v>
      </c>
      <c r="B1258" s="7">
        <v>44505.787499999999</v>
      </c>
      <c r="C1258">
        <v>11500000</v>
      </c>
    </row>
    <row r="1259" spans="1:3" ht="15" customHeight="1" x14ac:dyDescent="0.3">
      <c r="A1259" t="s">
        <v>1497</v>
      </c>
      <c r="B1259" s="7">
        <v>44509.510416666664</v>
      </c>
      <c r="C1259">
        <v>38500000</v>
      </c>
    </row>
    <row r="1260" spans="1:3" ht="15" customHeight="1" x14ac:dyDescent="0.3">
      <c r="A1260" t="s">
        <v>2786</v>
      </c>
      <c r="B1260" s="7">
        <v>44509.510416666664</v>
      </c>
      <c r="C1260">
        <v>38200000</v>
      </c>
    </row>
    <row r="1261" spans="1:3" ht="15" customHeight="1" x14ac:dyDescent="0.3">
      <c r="A1261" t="s">
        <v>2785</v>
      </c>
      <c r="B1261" s="7">
        <v>44515.426388888889</v>
      </c>
      <c r="C1261">
        <v>5500000</v>
      </c>
    </row>
    <row r="1262" spans="1:3" ht="15" customHeight="1" x14ac:dyDescent="0.3">
      <c r="A1262" t="s">
        <v>2784</v>
      </c>
      <c r="B1262" s="7">
        <v>44515.693055555559</v>
      </c>
      <c r="C1262">
        <v>8800000</v>
      </c>
    </row>
    <row r="1263" spans="1:3" ht="15" customHeight="1" x14ac:dyDescent="0.3">
      <c r="A1263" t="s">
        <v>2783</v>
      </c>
      <c r="B1263" s="7">
        <v>44515.806250000001</v>
      </c>
      <c r="C1263">
        <v>19000000</v>
      </c>
    </row>
    <row r="1264" spans="1:3" ht="15" customHeight="1" x14ac:dyDescent="0.3">
      <c r="A1264" t="s">
        <v>2782</v>
      </c>
      <c r="B1264" s="7">
        <v>44516.761111111111</v>
      </c>
      <c r="C1264">
        <v>15500000</v>
      </c>
    </row>
    <row r="1265" spans="1:3" ht="15" customHeight="1" x14ac:dyDescent="0.3">
      <c r="A1265" t="s">
        <v>2781</v>
      </c>
      <c r="B1265" s="7">
        <v>44516.765277777777</v>
      </c>
      <c r="C1265">
        <v>17000000</v>
      </c>
    </row>
    <row r="1266" spans="1:3" ht="15" customHeight="1" x14ac:dyDescent="0.3">
      <c r="A1266" t="s">
        <v>2780</v>
      </c>
      <c r="B1266" s="7">
        <v>44518.42083333333</v>
      </c>
      <c r="C1266">
        <v>26000000</v>
      </c>
    </row>
    <row r="1267" spans="1:3" ht="15" customHeight="1" x14ac:dyDescent="0.3">
      <c r="A1267" t="s">
        <v>2779</v>
      </c>
      <c r="B1267" s="7">
        <v>44518.805555555555</v>
      </c>
      <c r="C1267">
        <v>7500000</v>
      </c>
    </row>
    <row r="1268" spans="1:3" ht="15" customHeight="1" x14ac:dyDescent="0.3">
      <c r="A1268" t="s">
        <v>2778</v>
      </c>
      <c r="B1268" s="7">
        <v>44519.493750000001</v>
      </c>
      <c r="C1268">
        <v>18000000</v>
      </c>
    </row>
    <row r="1269" spans="1:3" ht="15" customHeight="1" x14ac:dyDescent="0.3">
      <c r="A1269" t="s">
        <v>2777</v>
      </c>
      <c r="B1269" s="7">
        <v>44522.456250000003</v>
      </c>
      <c r="C1269">
        <v>17000000</v>
      </c>
    </row>
    <row r="1270" spans="1:3" ht="15" customHeight="1" x14ac:dyDescent="0.3">
      <c r="A1270" t="s">
        <v>2776</v>
      </c>
      <c r="B1270" s="7">
        <v>44523.659722222219</v>
      </c>
      <c r="C1270">
        <v>21500000</v>
      </c>
    </row>
    <row r="1271" spans="1:3" ht="15" customHeight="1" x14ac:dyDescent="0.3">
      <c r="A1271" t="s">
        <v>2775</v>
      </c>
      <c r="B1271" s="7">
        <v>44523.782638888886</v>
      </c>
      <c r="C1271">
        <v>15000000</v>
      </c>
    </row>
    <row r="1272" spans="1:3" ht="15" customHeight="1" x14ac:dyDescent="0.3">
      <c r="A1272" t="s">
        <v>2774</v>
      </c>
      <c r="B1272" s="7">
        <v>44524.695833333331</v>
      </c>
      <c r="C1272">
        <v>9500000</v>
      </c>
    </row>
    <row r="1273" spans="1:3" ht="15" customHeight="1" x14ac:dyDescent="0.3">
      <c r="A1273" t="s">
        <v>2773</v>
      </c>
      <c r="B1273" s="7">
        <v>44524.750694444447</v>
      </c>
      <c r="C1273">
        <v>10000000</v>
      </c>
    </row>
    <row r="1274" spans="1:3" ht="15" customHeight="1" x14ac:dyDescent="0.3">
      <c r="A1274" t="s">
        <v>2772</v>
      </c>
      <c r="B1274" s="7">
        <v>44524.770833333336</v>
      </c>
      <c r="C1274">
        <v>33000000</v>
      </c>
    </row>
    <row r="1275" spans="1:3" ht="15" customHeight="1" x14ac:dyDescent="0.3">
      <c r="A1275" t="s">
        <v>2771</v>
      </c>
      <c r="B1275" s="7">
        <v>44525.738194444442</v>
      </c>
      <c r="C1275">
        <v>17000000</v>
      </c>
    </row>
    <row r="1276" spans="1:3" ht="15" customHeight="1" x14ac:dyDescent="0.3">
      <c r="A1276" t="s">
        <v>2770</v>
      </c>
      <c r="B1276" s="7">
        <v>44526.609722222223</v>
      </c>
      <c r="C1276">
        <v>8500000</v>
      </c>
    </row>
    <row r="1277" spans="1:3" ht="15" customHeight="1" x14ac:dyDescent="0.3">
      <c r="A1277" t="s">
        <v>2748</v>
      </c>
      <c r="B1277" s="7">
        <v>44526.629166666666</v>
      </c>
      <c r="C1277">
        <v>5350000</v>
      </c>
    </row>
    <row r="1278" spans="1:3" ht="15" customHeight="1" x14ac:dyDescent="0.3">
      <c r="A1278" t="s">
        <v>2769</v>
      </c>
      <c r="B1278" s="7">
        <v>44526.707638888889</v>
      </c>
      <c r="C1278">
        <v>11500000</v>
      </c>
    </row>
    <row r="1279" spans="1:3" ht="15" customHeight="1" x14ac:dyDescent="0.3">
      <c r="A1279" t="s">
        <v>2768</v>
      </c>
      <c r="B1279" s="7">
        <v>44526.722916666666</v>
      </c>
      <c r="C1279">
        <v>8500000</v>
      </c>
    </row>
    <row r="1280" spans="1:3" ht="15" customHeight="1" x14ac:dyDescent="0.3">
      <c r="A1280" t="s">
        <v>2767</v>
      </c>
      <c r="B1280" s="7">
        <v>44529.411111111112</v>
      </c>
      <c r="C1280">
        <v>7500000</v>
      </c>
    </row>
    <row r="1281" spans="1:3" ht="15" customHeight="1" x14ac:dyDescent="0.3">
      <c r="A1281" t="s">
        <v>2766</v>
      </c>
      <c r="B1281" s="7">
        <v>44529.456250000003</v>
      </c>
      <c r="C1281">
        <v>4000000</v>
      </c>
    </row>
    <row r="1282" spans="1:3" ht="15" customHeight="1" x14ac:dyDescent="0.3">
      <c r="A1282" t="s">
        <v>2765</v>
      </c>
      <c r="B1282" s="7">
        <v>44529.493055555555</v>
      </c>
      <c r="C1282">
        <v>10000000</v>
      </c>
    </row>
    <row r="1283" spans="1:3" ht="15" customHeight="1" x14ac:dyDescent="0.3">
      <c r="A1283" t="s">
        <v>2764</v>
      </c>
      <c r="B1283" s="7">
        <v>44529.669444444444</v>
      </c>
      <c r="C1283">
        <v>10000000</v>
      </c>
    </row>
    <row r="1284" spans="1:3" ht="15" customHeight="1" x14ac:dyDescent="0.3">
      <c r="A1284" t="s">
        <v>1138</v>
      </c>
      <c r="B1284" s="7">
        <v>44529.730555555558</v>
      </c>
      <c r="C1284">
        <v>22500000</v>
      </c>
    </row>
    <row r="1285" spans="1:3" ht="15" customHeight="1" x14ac:dyDescent="0.3">
      <c r="A1285" t="s">
        <v>2763</v>
      </c>
      <c r="B1285" s="7">
        <v>44529.744444444441</v>
      </c>
      <c r="C1285">
        <v>7000000</v>
      </c>
    </row>
    <row r="1286" spans="1:3" ht="15" customHeight="1" x14ac:dyDescent="0.3">
      <c r="A1286" t="s">
        <v>2762</v>
      </c>
      <c r="B1286" s="7">
        <v>44529.774305555555</v>
      </c>
      <c r="C1286">
        <v>9500000</v>
      </c>
    </row>
    <row r="1287" spans="1:3" ht="15" customHeight="1" x14ac:dyDescent="0.3">
      <c r="A1287" t="s">
        <v>2761</v>
      </c>
      <c r="B1287" s="7">
        <v>44529.786805555559</v>
      </c>
      <c r="C1287">
        <v>7300000</v>
      </c>
    </row>
    <row r="1288" spans="1:3" ht="15" customHeight="1" x14ac:dyDescent="0.3">
      <c r="A1288" t="s">
        <v>2760</v>
      </c>
      <c r="B1288" s="7">
        <v>44529.788888888892</v>
      </c>
      <c r="C1288">
        <v>7700000</v>
      </c>
    </row>
    <row r="1289" spans="1:3" ht="15" customHeight="1" x14ac:dyDescent="0.3">
      <c r="A1289" t="s">
        <v>2759</v>
      </c>
      <c r="B1289" s="7">
        <v>44530.415972222225</v>
      </c>
      <c r="C1289">
        <v>7500000</v>
      </c>
    </row>
    <row r="1290" spans="1:3" ht="15" customHeight="1" x14ac:dyDescent="0.3">
      <c r="A1290" t="s">
        <v>2758</v>
      </c>
      <c r="B1290" s="7">
        <v>44530.417361111111</v>
      </c>
      <c r="C1290">
        <v>37000000</v>
      </c>
    </row>
    <row r="1291" spans="1:3" ht="15" customHeight="1" x14ac:dyDescent="0.3">
      <c r="A1291" t="s">
        <v>2680</v>
      </c>
      <c r="B1291" s="7">
        <v>44530.43472222222</v>
      </c>
      <c r="C1291">
        <v>15200000</v>
      </c>
    </row>
    <row r="1292" spans="1:3" ht="15" customHeight="1" x14ac:dyDescent="0.3">
      <c r="A1292" t="s">
        <v>2757</v>
      </c>
      <c r="B1292" s="7">
        <v>44530.435416666667</v>
      </c>
      <c r="C1292">
        <v>33000000</v>
      </c>
    </row>
    <row r="1293" spans="1:3" ht="15" customHeight="1" x14ac:dyDescent="0.3">
      <c r="A1293" t="s">
        <v>2756</v>
      </c>
      <c r="B1293" s="7">
        <v>44530.515972222223</v>
      </c>
      <c r="C1293">
        <v>9500000</v>
      </c>
    </row>
    <row r="1294" spans="1:3" ht="15" customHeight="1" x14ac:dyDescent="0.3">
      <c r="A1294" t="s">
        <v>2755</v>
      </c>
      <c r="B1294" s="7">
        <v>44530.57916666667</v>
      </c>
      <c r="C1294">
        <v>9500000</v>
      </c>
    </row>
    <row r="1295" spans="1:3" ht="15" customHeight="1" x14ac:dyDescent="0.3">
      <c r="A1295" t="s">
        <v>2754</v>
      </c>
      <c r="B1295" s="7">
        <v>44530.589583333334</v>
      </c>
      <c r="C1295">
        <v>15800000</v>
      </c>
    </row>
    <row r="1296" spans="1:3" ht="15" customHeight="1" x14ac:dyDescent="0.3">
      <c r="A1296" t="s">
        <v>2753</v>
      </c>
      <c r="B1296" s="7">
        <v>44530.682638888888</v>
      </c>
      <c r="C1296">
        <v>5700000</v>
      </c>
    </row>
    <row r="1297" spans="1:3" ht="15" customHeight="1" x14ac:dyDescent="0.3">
      <c r="A1297" t="s">
        <v>2752</v>
      </c>
      <c r="B1297" s="7">
        <v>44530.704861111109</v>
      </c>
      <c r="C1297">
        <v>7500000</v>
      </c>
    </row>
    <row r="1298" spans="1:3" ht="15" customHeight="1" x14ac:dyDescent="0.3">
      <c r="A1298" t="s">
        <v>2750</v>
      </c>
      <c r="B1298" s="7">
        <v>44530.788194444445</v>
      </c>
      <c r="C1298">
        <v>10250000</v>
      </c>
    </row>
    <row r="1299" spans="1:3" ht="15" customHeight="1" x14ac:dyDescent="0.3">
      <c r="A1299" t="s">
        <v>2751</v>
      </c>
      <c r="B1299" s="7">
        <v>44530.788194444445</v>
      </c>
      <c r="C1299">
        <v>29500000</v>
      </c>
    </row>
    <row r="1300" spans="1:3" ht="15" customHeight="1" x14ac:dyDescent="0.3">
      <c r="A1300" t="s">
        <v>2749</v>
      </c>
      <c r="B1300" s="7">
        <v>44530.801388888889</v>
      </c>
      <c r="C1300">
        <v>5400000</v>
      </c>
    </row>
    <row r="1301" spans="1:3" ht="15" customHeight="1" x14ac:dyDescent="0.3">
      <c r="A1301" t="s">
        <v>2747</v>
      </c>
      <c r="B1301" s="7">
        <v>44531.697222222225</v>
      </c>
      <c r="C1301">
        <v>8000000</v>
      </c>
    </row>
    <row r="1302" spans="1:3" ht="15" customHeight="1" x14ac:dyDescent="0.3">
      <c r="A1302" t="s">
        <v>2746</v>
      </c>
      <c r="B1302" s="7">
        <v>44533.588194444441</v>
      </c>
      <c r="C1302">
        <v>21800000</v>
      </c>
    </row>
    <row r="1303" spans="1:3" ht="15" customHeight="1" x14ac:dyDescent="0.3">
      <c r="A1303" t="s">
        <v>2745</v>
      </c>
      <c r="B1303" s="7">
        <v>44536.493750000001</v>
      </c>
      <c r="C1303">
        <v>9800000</v>
      </c>
    </row>
    <row r="1304" spans="1:3" ht="15" customHeight="1" x14ac:dyDescent="0.3">
      <c r="A1304" t="s">
        <v>2744</v>
      </c>
      <c r="B1304" s="7">
        <v>44537.513194444444</v>
      </c>
      <c r="C1304">
        <v>44000000</v>
      </c>
    </row>
    <row r="1305" spans="1:3" ht="15" customHeight="1" x14ac:dyDescent="0.3">
      <c r="A1305" t="s">
        <v>2743</v>
      </c>
      <c r="B1305" s="7">
        <v>44539.513888888891</v>
      </c>
      <c r="C1305">
        <v>8600000</v>
      </c>
    </row>
    <row r="1306" spans="1:3" ht="15" customHeight="1" x14ac:dyDescent="0.3">
      <c r="A1306" t="s">
        <v>2742</v>
      </c>
      <c r="B1306" s="7">
        <v>44540.741666666669</v>
      </c>
      <c r="C1306">
        <v>25000000</v>
      </c>
    </row>
    <row r="1307" spans="1:3" ht="15" customHeight="1" x14ac:dyDescent="0.3">
      <c r="A1307" t="s">
        <v>2741</v>
      </c>
      <c r="B1307" s="7">
        <v>44543.647222222222</v>
      </c>
      <c r="C1307">
        <v>10500000</v>
      </c>
    </row>
    <row r="1308" spans="1:3" ht="15" customHeight="1" x14ac:dyDescent="0.3">
      <c r="A1308" t="s">
        <v>2740</v>
      </c>
      <c r="B1308" s="7">
        <v>44543.691666666666</v>
      </c>
      <c r="C1308">
        <v>8300000</v>
      </c>
    </row>
    <row r="1309" spans="1:3" ht="15" customHeight="1" x14ac:dyDescent="0.3">
      <c r="A1309" t="s">
        <v>2739</v>
      </c>
      <c r="B1309" s="7">
        <v>44544.777777777781</v>
      </c>
      <c r="C1309">
        <v>15000000</v>
      </c>
    </row>
    <row r="1310" spans="1:3" ht="15" customHeight="1" x14ac:dyDescent="0.3">
      <c r="A1310" t="s">
        <v>2738</v>
      </c>
      <c r="B1310" s="7">
        <v>44544.786805555559</v>
      </c>
      <c r="C1310">
        <v>6500000</v>
      </c>
    </row>
    <row r="1311" spans="1:3" ht="15" customHeight="1" x14ac:dyDescent="0.3">
      <c r="A1311" t="s">
        <v>2737</v>
      </c>
      <c r="B1311" s="7">
        <v>44545.458333333336</v>
      </c>
      <c r="C1311">
        <v>14500000</v>
      </c>
    </row>
    <row r="1312" spans="1:3" ht="15" customHeight="1" x14ac:dyDescent="0.3">
      <c r="A1312" t="s">
        <v>2736</v>
      </c>
      <c r="B1312" s="7">
        <v>44545.822222222225</v>
      </c>
      <c r="C1312">
        <v>12500000</v>
      </c>
    </row>
    <row r="1313" spans="1:3" ht="15" customHeight="1" x14ac:dyDescent="0.3">
      <c r="A1313" t="s">
        <v>2735</v>
      </c>
      <c r="B1313" s="7">
        <v>44546.680555555555</v>
      </c>
      <c r="C1313">
        <v>10400000</v>
      </c>
    </row>
    <row r="1314" spans="1:3" ht="15" customHeight="1" x14ac:dyDescent="0.3">
      <c r="A1314" t="s">
        <v>2734</v>
      </c>
      <c r="B1314" s="7">
        <v>44546.793749999997</v>
      </c>
      <c r="C1314">
        <v>9300000</v>
      </c>
    </row>
    <row r="1315" spans="1:3" ht="15" customHeight="1" x14ac:dyDescent="0.3">
      <c r="A1315" t="s">
        <v>2733</v>
      </c>
      <c r="B1315" s="7">
        <v>44547.42291666667</v>
      </c>
      <c r="C1315">
        <v>4300000</v>
      </c>
    </row>
    <row r="1316" spans="1:3" ht="15" customHeight="1" x14ac:dyDescent="0.3">
      <c r="A1316" t="s">
        <v>2732</v>
      </c>
      <c r="B1316" s="7">
        <v>44550.490277777775</v>
      </c>
      <c r="C1316">
        <v>9200000</v>
      </c>
    </row>
    <row r="1317" spans="1:3" ht="15" customHeight="1" x14ac:dyDescent="0.3">
      <c r="A1317" t="s">
        <v>2731</v>
      </c>
      <c r="B1317" s="7">
        <v>44550.697916666664</v>
      </c>
      <c r="C1317">
        <v>11000000</v>
      </c>
    </row>
    <row r="1318" spans="1:3" ht="15" customHeight="1" x14ac:dyDescent="0.3">
      <c r="A1318" t="s">
        <v>2730</v>
      </c>
      <c r="B1318" s="7">
        <v>44550.744444444441</v>
      </c>
      <c r="C1318">
        <v>9200000</v>
      </c>
    </row>
    <row r="1319" spans="1:3" ht="15" customHeight="1" x14ac:dyDescent="0.3">
      <c r="A1319" t="s">
        <v>2729</v>
      </c>
      <c r="B1319" s="7">
        <v>44551.383333333331</v>
      </c>
      <c r="C1319">
        <v>9000000</v>
      </c>
    </row>
    <row r="1320" spans="1:3" ht="15" customHeight="1" x14ac:dyDescent="0.3">
      <c r="A1320" t="s">
        <v>2728</v>
      </c>
      <c r="B1320" s="7">
        <v>44552.55</v>
      </c>
      <c r="C1320">
        <v>8500000</v>
      </c>
    </row>
    <row r="1321" spans="1:3" ht="15" customHeight="1" x14ac:dyDescent="0.3">
      <c r="A1321" t="s">
        <v>2727</v>
      </c>
      <c r="B1321" s="7">
        <v>44553.559027777781</v>
      </c>
      <c r="C1321">
        <v>10000000</v>
      </c>
    </row>
    <row r="1322" spans="1:3" ht="15" customHeight="1" x14ac:dyDescent="0.3">
      <c r="A1322" t="s">
        <v>2726</v>
      </c>
      <c r="B1322" s="7">
        <v>44553.730555555558</v>
      </c>
      <c r="C1322">
        <v>12000000</v>
      </c>
    </row>
    <row r="1323" spans="1:3" ht="15" customHeight="1" x14ac:dyDescent="0.3">
      <c r="A1323" t="s">
        <v>2725</v>
      </c>
      <c r="B1323" s="7">
        <v>44553.768750000003</v>
      </c>
      <c r="C1323">
        <v>11000000</v>
      </c>
    </row>
    <row r="1324" spans="1:3" ht="15" customHeight="1" x14ac:dyDescent="0.3">
      <c r="A1324" t="s">
        <v>2724</v>
      </c>
      <c r="B1324" s="7">
        <v>44554.412499999999</v>
      </c>
      <c r="C1324">
        <v>15000000</v>
      </c>
    </row>
    <row r="1325" spans="1:3" ht="15" customHeight="1" x14ac:dyDescent="0.3">
      <c r="A1325" t="s">
        <v>2723</v>
      </c>
      <c r="B1325" s="7">
        <v>44554.661111111112</v>
      </c>
      <c r="C1325">
        <v>12400000</v>
      </c>
    </row>
    <row r="1326" spans="1:3" ht="15" customHeight="1" x14ac:dyDescent="0.3">
      <c r="A1326" t="s">
        <v>2722</v>
      </c>
      <c r="B1326" s="7">
        <v>44557.651388888888</v>
      </c>
      <c r="C1326">
        <v>20000000</v>
      </c>
    </row>
    <row r="1327" spans="1:3" ht="15" customHeight="1" x14ac:dyDescent="0.3">
      <c r="A1327" t="s">
        <v>2381</v>
      </c>
      <c r="B1327" s="7">
        <v>44557.711111111108</v>
      </c>
      <c r="C1327">
        <v>14200000</v>
      </c>
    </row>
    <row r="1328" spans="1:3" ht="15" customHeight="1" x14ac:dyDescent="0.3">
      <c r="A1328" t="s">
        <v>2721</v>
      </c>
      <c r="B1328" s="7">
        <v>44558.464583333334</v>
      </c>
      <c r="C1328">
        <v>13000000</v>
      </c>
    </row>
    <row r="1329" spans="1:3" ht="15" customHeight="1" x14ac:dyDescent="0.3">
      <c r="A1329" t="s">
        <v>2720</v>
      </c>
      <c r="B1329" s="7">
        <v>44558.520833333336</v>
      </c>
      <c r="C1329">
        <v>16500000</v>
      </c>
    </row>
    <row r="1330" spans="1:3" ht="15" customHeight="1" x14ac:dyDescent="0.3">
      <c r="A1330" t="s">
        <v>2719</v>
      </c>
      <c r="B1330" s="7">
        <v>44558.743055555555</v>
      </c>
      <c r="C1330">
        <v>6700000</v>
      </c>
    </row>
    <row r="1331" spans="1:3" ht="15" customHeight="1" x14ac:dyDescent="0.3">
      <c r="A1331" t="s">
        <v>2718</v>
      </c>
      <c r="B1331" s="7">
        <v>44560.38958333333</v>
      </c>
      <c r="C1331">
        <v>31000000</v>
      </c>
    </row>
    <row r="1332" spans="1:3" ht="15" customHeight="1" x14ac:dyDescent="0.3">
      <c r="A1332" t="s">
        <v>2717</v>
      </c>
      <c r="B1332" s="7">
        <v>44560.4</v>
      </c>
      <c r="C1332">
        <v>10100000</v>
      </c>
    </row>
    <row r="1333" spans="1:3" ht="15" customHeight="1" x14ac:dyDescent="0.3">
      <c r="A1333" t="s">
        <v>2716</v>
      </c>
      <c r="B1333" s="7">
        <v>44560.53402777778</v>
      </c>
      <c r="C1333">
        <v>9000000</v>
      </c>
    </row>
    <row r="1334" spans="1:3" ht="15" customHeight="1" x14ac:dyDescent="0.3">
      <c r="A1334" t="s">
        <v>2715</v>
      </c>
      <c r="B1334" s="7">
        <v>44560.536111111112</v>
      </c>
      <c r="C1334">
        <v>10000000</v>
      </c>
    </row>
    <row r="1335" spans="1:3" ht="15" customHeight="1" x14ac:dyDescent="0.3">
      <c r="A1335" t="s">
        <v>2714</v>
      </c>
      <c r="B1335" s="7">
        <v>44560.548611111109</v>
      </c>
      <c r="C1335">
        <v>32000000</v>
      </c>
    </row>
    <row r="1336" spans="1:3" ht="15" customHeight="1" x14ac:dyDescent="0.3">
      <c r="A1336" t="s">
        <v>2713</v>
      </c>
      <c r="B1336" s="7">
        <v>44560.670138888891</v>
      </c>
      <c r="C1336">
        <v>9000000</v>
      </c>
    </row>
    <row r="1337" spans="1:3" ht="15" customHeight="1" x14ac:dyDescent="0.3">
      <c r="A1337" t="s">
        <v>2712</v>
      </c>
      <c r="B1337" s="7">
        <v>44560.781944444447</v>
      </c>
      <c r="C1337">
        <v>13500000</v>
      </c>
    </row>
    <row r="1338" spans="1:3" ht="15" customHeight="1" x14ac:dyDescent="0.3">
      <c r="A1338" t="s">
        <v>2711</v>
      </c>
      <c r="B1338" s="7">
        <v>44561.45416666667</v>
      </c>
      <c r="C1338">
        <v>8000000</v>
      </c>
    </row>
    <row r="1339" spans="1:3" ht="15" customHeight="1" x14ac:dyDescent="0.3">
      <c r="A1339" t="s">
        <v>2710</v>
      </c>
      <c r="B1339" s="7">
        <v>44565.759027777778</v>
      </c>
      <c r="C1339">
        <v>12500000</v>
      </c>
    </row>
    <row r="1340" spans="1:3" ht="15" customHeight="1" x14ac:dyDescent="0.3">
      <c r="A1340" t="s">
        <v>2709</v>
      </c>
      <c r="B1340" s="7">
        <v>44565.760416666664</v>
      </c>
      <c r="C1340">
        <v>7000000</v>
      </c>
    </row>
    <row r="1341" spans="1:3" ht="15" customHeight="1" x14ac:dyDescent="0.3">
      <c r="A1341" t="s">
        <v>2708</v>
      </c>
      <c r="B1341" s="7">
        <v>44566.804861111108</v>
      </c>
      <c r="C1341">
        <v>7500000</v>
      </c>
    </row>
    <row r="1342" spans="1:3" ht="15" customHeight="1" x14ac:dyDescent="0.3">
      <c r="A1342" t="s">
        <v>2707</v>
      </c>
      <c r="B1342" s="7">
        <v>44571.761805555558</v>
      </c>
      <c r="C1342">
        <v>15000000</v>
      </c>
    </row>
    <row r="1343" spans="1:3" ht="15" customHeight="1" x14ac:dyDescent="0.3">
      <c r="A1343" t="s">
        <v>2706</v>
      </c>
      <c r="B1343" s="7">
        <v>44572.800000000003</v>
      </c>
      <c r="C1343">
        <v>6700000</v>
      </c>
    </row>
    <row r="1344" spans="1:3" ht="15" customHeight="1" x14ac:dyDescent="0.3">
      <c r="A1344" t="s">
        <v>2705</v>
      </c>
      <c r="B1344" s="7">
        <v>44572.804166666669</v>
      </c>
      <c r="C1344">
        <v>5500000</v>
      </c>
    </row>
    <row r="1345" spans="1:3" ht="15" customHeight="1" x14ac:dyDescent="0.3">
      <c r="A1345" t="s">
        <v>2704</v>
      </c>
      <c r="B1345" s="7">
        <v>44573.77847222222</v>
      </c>
      <c r="C1345">
        <v>11500000</v>
      </c>
    </row>
    <row r="1346" spans="1:3" ht="15" customHeight="1" x14ac:dyDescent="0.3">
      <c r="A1346" t="s">
        <v>2703</v>
      </c>
      <c r="B1346" s="7">
        <v>44574.542361111111</v>
      </c>
      <c r="C1346">
        <v>7800000</v>
      </c>
    </row>
    <row r="1347" spans="1:3" ht="15" customHeight="1" x14ac:dyDescent="0.3">
      <c r="A1347" t="s">
        <v>2702</v>
      </c>
      <c r="B1347" s="7">
        <v>44574.676388888889</v>
      </c>
      <c r="C1347">
        <v>9300000</v>
      </c>
    </row>
    <row r="1348" spans="1:3" ht="15" customHeight="1" x14ac:dyDescent="0.3">
      <c r="A1348" t="s">
        <v>2701</v>
      </c>
      <c r="B1348" s="7">
        <v>44575.689583333333</v>
      </c>
      <c r="C1348">
        <v>7100000</v>
      </c>
    </row>
    <row r="1349" spans="1:3" ht="15" customHeight="1" x14ac:dyDescent="0.3">
      <c r="A1349" t="s">
        <v>2700</v>
      </c>
      <c r="B1349" s="7">
        <v>44580.392361111109</v>
      </c>
      <c r="C1349">
        <v>15000000</v>
      </c>
    </row>
    <row r="1350" spans="1:3" ht="15" customHeight="1" x14ac:dyDescent="0.3">
      <c r="A1350" t="s">
        <v>2234</v>
      </c>
      <c r="B1350" s="7">
        <v>44581.748611111114</v>
      </c>
      <c r="C1350">
        <v>18290000</v>
      </c>
    </row>
    <row r="1351" spans="1:3" ht="15" customHeight="1" x14ac:dyDescent="0.3">
      <c r="A1351" t="s">
        <v>2699</v>
      </c>
      <c r="B1351" s="7">
        <v>44581.811805555553</v>
      </c>
      <c r="C1351">
        <v>23500000</v>
      </c>
    </row>
    <row r="1352" spans="1:3" ht="15" customHeight="1" x14ac:dyDescent="0.3">
      <c r="A1352" t="s">
        <v>2698</v>
      </c>
      <c r="B1352" s="7">
        <v>44582.46875</v>
      </c>
      <c r="C1352">
        <v>9500000</v>
      </c>
    </row>
    <row r="1353" spans="1:3" ht="15" customHeight="1" x14ac:dyDescent="0.3">
      <c r="A1353" t="s">
        <v>2697</v>
      </c>
      <c r="B1353" s="7">
        <v>44582.661111111112</v>
      </c>
      <c r="C1353">
        <v>6500000</v>
      </c>
    </row>
    <row r="1354" spans="1:3" ht="15" customHeight="1" x14ac:dyDescent="0.3">
      <c r="A1354" t="s">
        <v>2676</v>
      </c>
      <c r="B1354" s="7">
        <v>44586.739583333336</v>
      </c>
      <c r="C1354">
        <v>10000000</v>
      </c>
    </row>
    <row r="1355" spans="1:3" ht="15" customHeight="1" x14ac:dyDescent="0.3">
      <c r="A1355" t="s">
        <v>2696</v>
      </c>
      <c r="B1355" s="7">
        <v>44586.755555555559</v>
      </c>
      <c r="C1355">
        <v>11500000</v>
      </c>
    </row>
    <row r="1356" spans="1:3" ht="15" customHeight="1" x14ac:dyDescent="0.3">
      <c r="A1356" t="s">
        <v>2695</v>
      </c>
      <c r="B1356" s="7">
        <v>44586.790972222225</v>
      </c>
      <c r="C1356">
        <v>9000000</v>
      </c>
    </row>
    <row r="1357" spans="1:3" ht="15" customHeight="1" x14ac:dyDescent="0.3">
      <c r="A1357" t="s">
        <v>2694</v>
      </c>
      <c r="B1357" s="7">
        <v>44586.802083333336</v>
      </c>
      <c r="C1357">
        <v>8200000</v>
      </c>
    </row>
    <row r="1358" spans="1:3" ht="15" customHeight="1" x14ac:dyDescent="0.3">
      <c r="A1358" t="s">
        <v>2693</v>
      </c>
      <c r="B1358" s="7">
        <v>44587.763888888891</v>
      </c>
      <c r="C1358">
        <v>9800000</v>
      </c>
    </row>
    <row r="1359" spans="1:3" ht="15" customHeight="1" x14ac:dyDescent="0.3">
      <c r="A1359" t="s">
        <v>2692</v>
      </c>
      <c r="B1359" s="7">
        <v>44589.404166666667</v>
      </c>
      <c r="C1359">
        <v>7500000</v>
      </c>
    </row>
    <row r="1360" spans="1:3" ht="15" customHeight="1" x14ac:dyDescent="0.3">
      <c r="A1360" t="s">
        <v>2691</v>
      </c>
      <c r="B1360" s="7">
        <v>44589.814583333333</v>
      </c>
      <c r="C1360">
        <v>7800000</v>
      </c>
    </row>
    <row r="1361" spans="1:3" ht="15" customHeight="1" x14ac:dyDescent="0.3">
      <c r="A1361" t="s">
        <v>2690</v>
      </c>
      <c r="B1361" s="7">
        <v>44592.670138888891</v>
      </c>
      <c r="C1361">
        <v>15300000</v>
      </c>
    </row>
    <row r="1362" spans="1:3" ht="15" customHeight="1" x14ac:dyDescent="0.3">
      <c r="A1362" t="s">
        <v>2683</v>
      </c>
      <c r="B1362" s="7">
        <v>44592.711805555555</v>
      </c>
      <c r="C1362">
        <v>8500000</v>
      </c>
    </row>
    <row r="1363" spans="1:3" ht="15" customHeight="1" x14ac:dyDescent="0.3">
      <c r="A1363" t="s">
        <v>2689</v>
      </c>
      <c r="B1363" s="7">
        <v>44592.727777777778</v>
      </c>
      <c r="C1363">
        <v>5800000</v>
      </c>
    </row>
    <row r="1364" spans="1:3" ht="15" customHeight="1" x14ac:dyDescent="0.3">
      <c r="A1364" t="s">
        <v>2688</v>
      </c>
      <c r="B1364" s="7">
        <v>44596.685416666667</v>
      </c>
      <c r="C1364">
        <v>17500000</v>
      </c>
    </row>
    <row r="1365" spans="1:3" ht="15" customHeight="1" x14ac:dyDescent="0.3">
      <c r="A1365" t="s">
        <v>2687</v>
      </c>
      <c r="B1365" s="7">
        <v>44599.561111111114</v>
      </c>
      <c r="C1365">
        <v>7300000</v>
      </c>
    </row>
    <row r="1366" spans="1:3" ht="15" customHeight="1" x14ac:dyDescent="0.3">
      <c r="A1366" t="s">
        <v>2686</v>
      </c>
      <c r="B1366" s="7">
        <v>44599.693055555559</v>
      </c>
      <c r="C1366">
        <v>9000000</v>
      </c>
    </row>
    <row r="1367" spans="1:3" ht="15" customHeight="1" x14ac:dyDescent="0.3">
      <c r="A1367" t="s">
        <v>2685</v>
      </c>
      <c r="B1367" s="7">
        <v>44600.455555555556</v>
      </c>
      <c r="C1367">
        <v>27500000</v>
      </c>
    </row>
    <row r="1368" spans="1:3" ht="15" customHeight="1" x14ac:dyDescent="0.3">
      <c r="A1368" t="s">
        <v>2684</v>
      </c>
      <c r="B1368" s="7">
        <v>44600.49722222222</v>
      </c>
      <c r="C1368">
        <v>25000000</v>
      </c>
    </row>
    <row r="1369" spans="1:3" ht="15" customHeight="1" x14ac:dyDescent="0.3">
      <c r="A1369" t="s">
        <v>2682</v>
      </c>
      <c r="B1369" s="7">
        <v>44601.469444444447</v>
      </c>
      <c r="C1369">
        <v>34200000</v>
      </c>
    </row>
    <row r="1370" spans="1:3" ht="15" customHeight="1" x14ac:dyDescent="0.3">
      <c r="A1370" t="s">
        <v>2681</v>
      </c>
      <c r="B1370" s="7">
        <v>44601.470138888886</v>
      </c>
      <c r="C1370">
        <v>17000000</v>
      </c>
    </row>
    <row r="1371" spans="1:3" ht="15" customHeight="1" x14ac:dyDescent="0.3">
      <c r="A1371" t="s">
        <v>2680</v>
      </c>
      <c r="B1371" s="7">
        <v>44601.470833333333</v>
      </c>
      <c r="C1371">
        <v>16000000</v>
      </c>
    </row>
    <row r="1372" spans="1:3" ht="15" customHeight="1" x14ac:dyDescent="0.3">
      <c r="A1372" t="s">
        <v>2679</v>
      </c>
      <c r="B1372" s="7">
        <v>44601.683333333334</v>
      </c>
      <c r="C1372">
        <v>11850000</v>
      </c>
    </row>
    <row r="1373" spans="1:3" ht="15" customHeight="1" x14ac:dyDescent="0.3">
      <c r="A1373" t="s">
        <v>2678</v>
      </c>
      <c r="B1373" s="7">
        <v>44603.519444444442</v>
      </c>
      <c r="C1373">
        <v>5200000</v>
      </c>
    </row>
    <row r="1374" spans="1:3" ht="15" customHeight="1" x14ac:dyDescent="0.3">
      <c r="A1374" t="s">
        <v>2339</v>
      </c>
      <c r="B1374" s="7">
        <v>44603.709027777775</v>
      </c>
      <c r="C1374">
        <v>14300000</v>
      </c>
    </row>
    <row r="1375" spans="1:3" ht="15" customHeight="1" x14ac:dyDescent="0.3">
      <c r="A1375" t="s">
        <v>2677</v>
      </c>
      <c r="B1375" s="7">
        <v>44603.762499999997</v>
      </c>
      <c r="C1375">
        <v>6400000</v>
      </c>
    </row>
    <row r="1376" spans="1:3" ht="15" customHeight="1" x14ac:dyDescent="0.3">
      <c r="A1376" t="s">
        <v>2675</v>
      </c>
      <c r="B1376" s="7">
        <v>44608.520833333336</v>
      </c>
      <c r="C1376">
        <v>9000000</v>
      </c>
    </row>
    <row r="1377" spans="1:3" ht="15" customHeight="1" x14ac:dyDescent="0.3">
      <c r="A1377" t="s">
        <v>2490</v>
      </c>
      <c r="B1377" s="7">
        <v>44608.684027777781</v>
      </c>
      <c r="C1377">
        <v>15650000</v>
      </c>
    </row>
    <row r="1378" spans="1:3" ht="15" customHeight="1" x14ac:dyDescent="0.3">
      <c r="A1378" t="s">
        <v>2674</v>
      </c>
      <c r="B1378" s="7">
        <v>44608.761805555558</v>
      </c>
      <c r="C1378">
        <v>6700000</v>
      </c>
    </row>
    <row r="1379" spans="1:3" ht="15" customHeight="1" x14ac:dyDescent="0.3">
      <c r="A1379" t="s">
        <v>2673</v>
      </c>
      <c r="B1379" s="7">
        <v>44609.38958333333</v>
      </c>
      <c r="C1379">
        <v>26000000</v>
      </c>
    </row>
    <row r="1380" spans="1:3" ht="15" customHeight="1" x14ac:dyDescent="0.3">
      <c r="A1380" t="s">
        <v>2672</v>
      </c>
      <c r="B1380" s="7">
        <v>44609.73333333333</v>
      </c>
      <c r="C1380">
        <v>23000000</v>
      </c>
    </row>
    <row r="1381" spans="1:3" ht="15" customHeight="1" x14ac:dyDescent="0.3">
      <c r="A1381" t="s">
        <v>2671</v>
      </c>
      <c r="B1381" s="7">
        <v>44610.746527777781</v>
      </c>
      <c r="C1381">
        <v>13800000</v>
      </c>
    </row>
    <row r="1382" spans="1:3" ht="15" customHeight="1" x14ac:dyDescent="0.3">
      <c r="A1382" t="s">
        <v>2670</v>
      </c>
      <c r="B1382" s="7">
        <v>44613.472222222219</v>
      </c>
      <c r="C1382">
        <v>10500000</v>
      </c>
    </row>
    <row r="1383" spans="1:3" ht="15" customHeight="1" x14ac:dyDescent="0.3">
      <c r="A1383" t="s">
        <v>2669</v>
      </c>
      <c r="B1383" s="7">
        <v>44613.544444444444</v>
      </c>
      <c r="C1383">
        <v>13000000</v>
      </c>
    </row>
    <row r="1384" spans="1:3" ht="15" customHeight="1" x14ac:dyDescent="0.3">
      <c r="A1384" t="s">
        <v>2668</v>
      </c>
      <c r="B1384" s="7">
        <v>44613.636111111111</v>
      </c>
      <c r="C1384">
        <v>8200000</v>
      </c>
    </row>
    <row r="1385" spans="1:3" ht="15" customHeight="1" x14ac:dyDescent="0.3">
      <c r="A1385" t="s">
        <v>2667</v>
      </c>
      <c r="B1385" s="7">
        <v>44614.427777777775</v>
      </c>
      <c r="C1385">
        <v>14500000</v>
      </c>
    </row>
    <row r="1386" spans="1:3" ht="15" customHeight="1" x14ac:dyDescent="0.3">
      <c r="A1386" t="s">
        <v>2666</v>
      </c>
      <c r="B1386" s="7">
        <v>44614.463888888888</v>
      </c>
      <c r="C1386">
        <v>10400000</v>
      </c>
    </row>
    <row r="1387" spans="1:3" ht="15" customHeight="1" x14ac:dyDescent="0.3">
      <c r="A1387" t="s">
        <v>2665</v>
      </c>
      <c r="B1387" s="7">
        <v>44614.464583333334</v>
      </c>
      <c r="C1387">
        <v>10200000</v>
      </c>
    </row>
    <row r="1388" spans="1:3" ht="15" customHeight="1" x14ac:dyDescent="0.3">
      <c r="A1388" t="s">
        <v>1880</v>
      </c>
      <c r="B1388" s="7">
        <v>44614.718055555553</v>
      </c>
      <c r="C1388">
        <v>12200000</v>
      </c>
    </row>
    <row r="1389" spans="1:3" ht="15" customHeight="1" x14ac:dyDescent="0.3">
      <c r="A1389" t="s">
        <v>2664</v>
      </c>
      <c r="B1389" s="7">
        <v>44615.73333333333</v>
      </c>
      <c r="C1389">
        <v>8500000</v>
      </c>
    </row>
    <row r="1390" spans="1:3" ht="15" customHeight="1" x14ac:dyDescent="0.3">
      <c r="A1390" t="s">
        <v>2663</v>
      </c>
      <c r="B1390" s="7">
        <v>44615.734027777777</v>
      </c>
      <c r="C1390">
        <v>7000000</v>
      </c>
    </row>
    <row r="1391" spans="1:3" ht="15" customHeight="1" x14ac:dyDescent="0.3">
      <c r="A1391" t="s">
        <v>2662</v>
      </c>
      <c r="B1391" s="7">
        <v>44616.461805555555</v>
      </c>
      <c r="C1391">
        <v>15500000</v>
      </c>
    </row>
    <row r="1392" spans="1:3" ht="15" customHeight="1" x14ac:dyDescent="0.3">
      <c r="A1392" t="s">
        <v>2661</v>
      </c>
      <c r="B1392" s="7">
        <v>44616.543055555558</v>
      </c>
      <c r="C1392">
        <v>14000000</v>
      </c>
    </row>
    <row r="1393" spans="1:3" ht="15" customHeight="1" x14ac:dyDescent="0.3">
      <c r="A1393" t="s">
        <v>2660</v>
      </c>
      <c r="B1393" s="7">
        <v>44616.67083333333</v>
      </c>
      <c r="C1393">
        <v>9500000</v>
      </c>
    </row>
    <row r="1394" spans="1:3" ht="15" customHeight="1" x14ac:dyDescent="0.3">
      <c r="A1394" t="s">
        <v>2658</v>
      </c>
      <c r="B1394" s="7">
        <v>44616.779166666667</v>
      </c>
      <c r="C1394">
        <v>23000000</v>
      </c>
    </row>
    <row r="1395" spans="1:3" ht="15" customHeight="1" x14ac:dyDescent="0.3">
      <c r="A1395" t="s">
        <v>2659</v>
      </c>
      <c r="B1395" s="7">
        <v>44616.779166666667</v>
      </c>
      <c r="C1395">
        <v>22500000</v>
      </c>
    </row>
    <row r="1396" spans="1:3" ht="15" customHeight="1" x14ac:dyDescent="0.3">
      <c r="A1396" t="s">
        <v>2657</v>
      </c>
      <c r="B1396" s="7">
        <v>44616.779861111114</v>
      </c>
      <c r="C1396">
        <v>16000000</v>
      </c>
    </row>
    <row r="1397" spans="1:3" ht="15" customHeight="1" x14ac:dyDescent="0.3">
      <c r="A1397" t="s">
        <v>2656</v>
      </c>
      <c r="B1397" s="7">
        <v>44617.513888888891</v>
      </c>
      <c r="C1397">
        <v>11200000</v>
      </c>
    </row>
    <row r="1398" spans="1:3" ht="15" customHeight="1" x14ac:dyDescent="0.3">
      <c r="A1398" t="s">
        <v>2655</v>
      </c>
      <c r="B1398" s="7">
        <v>44617.720138888886</v>
      </c>
      <c r="C1398">
        <v>15900000</v>
      </c>
    </row>
    <row r="1399" spans="1:3" ht="15" customHeight="1" x14ac:dyDescent="0.3">
      <c r="A1399" t="s">
        <v>2654</v>
      </c>
      <c r="B1399" s="7">
        <v>44620.54791666667</v>
      </c>
      <c r="C1399">
        <v>8500000</v>
      </c>
    </row>
    <row r="1400" spans="1:3" ht="15" customHeight="1" x14ac:dyDescent="0.3">
      <c r="A1400" t="s">
        <v>2653</v>
      </c>
      <c r="B1400" s="7">
        <v>44620.548611111109</v>
      </c>
      <c r="C1400">
        <v>9500000</v>
      </c>
    </row>
    <row r="1401" spans="1:3" ht="15" customHeight="1" x14ac:dyDescent="0.3">
      <c r="A1401" t="s">
        <v>2651</v>
      </c>
      <c r="B1401" s="7">
        <v>44620.645833333336</v>
      </c>
      <c r="C1401">
        <v>11000000</v>
      </c>
    </row>
    <row r="1402" spans="1:3" ht="15" customHeight="1" x14ac:dyDescent="0.3">
      <c r="A1402" t="s">
        <v>2652</v>
      </c>
      <c r="B1402" s="7">
        <v>44620.645833333336</v>
      </c>
      <c r="C1402">
        <v>10600000</v>
      </c>
    </row>
    <row r="1403" spans="1:3" ht="15" customHeight="1" x14ac:dyDescent="0.3">
      <c r="A1403" t="s">
        <v>2650</v>
      </c>
      <c r="B1403" s="7">
        <v>44622.661111111112</v>
      </c>
      <c r="C1403">
        <v>25500000</v>
      </c>
    </row>
    <row r="1404" spans="1:3" ht="15" customHeight="1" x14ac:dyDescent="0.3">
      <c r="A1404" t="s">
        <v>2650</v>
      </c>
      <c r="B1404" s="7">
        <v>44622.661111111112</v>
      </c>
      <c r="C1404">
        <v>25500000</v>
      </c>
    </row>
    <row r="1405" spans="1:3" ht="15" customHeight="1" x14ac:dyDescent="0.3">
      <c r="A1405" t="s">
        <v>2649</v>
      </c>
      <c r="B1405" s="7">
        <v>44624.379861111112</v>
      </c>
      <c r="C1405">
        <v>11500000</v>
      </c>
    </row>
    <row r="1406" spans="1:3" ht="15" customHeight="1" x14ac:dyDescent="0.3">
      <c r="A1406" t="s">
        <v>2648</v>
      </c>
      <c r="B1406" s="7">
        <v>44624.380555555559</v>
      </c>
      <c r="C1406">
        <v>8300000</v>
      </c>
    </row>
    <row r="1407" spans="1:3" ht="15" customHeight="1" x14ac:dyDescent="0.3">
      <c r="A1407" t="s">
        <v>2647</v>
      </c>
      <c r="B1407" s="7">
        <v>44627.425694444442</v>
      </c>
      <c r="C1407">
        <v>28500000</v>
      </c>
    </row>
    <row r="1408" spans="1:3" ht="15" customHeight="1" x14ac:dyDescent="0.3">
      <c r="A1408" t="s">
        <v>2645</v>
      </c>
      <c r="B1408" s="7">
        <v>44630.469444444447</v>
      </c>
      <c r="C1408">
        <v>17000000</v>
      </c>
    </row>
    <row r="1409" spans="1:3" ht="15" customHeight="1" x14ac:dyDescent="0.3">
      <c r="A1409" t="s">
        <v>2646</v>
      </c>
      <c r="B1409" s="7">
        <v>44630.469444444447</v>
      </c>
      <c r="C1409">
        <v>14300000</v>
      </c>
    </row>
    <row r="1410" spans="1:3" ht="15" customHeight="1" x14ac:dyDescent="0.3">
      <c r="A1410" t="s">
        <v>2644</v>
      </c>
      <c r="B1410" s="7">
        <v>44630.5</v>
      </c>
      <c r="C1410">
        <v>19000000</v>
      </c>
    </row>
    <row r="1411" spans="1:3" ht="15" customHeight="1" x14ac:dyDescent="0.3">
      <c r="A1411" t="s">
        <v>2639</v>
      </c>
      <c r="B1411" s="7">
        <v>44631.72152777778</v>
      </c>
      <c r="C1411">
        <v>15500000</v>
      </c>
    </row>
    <row r="1412" spans="1:3" ht="15" customHeight="1" x14ac:dyDescent="0.3">
      <c r="A1412" t="s">
        <v>2643</v>
      </c>
      <c r="B1412" s="7">
        <v>44631.737500000003</v>
      </c>
      <c r="C1412">
        <v>18000000</v>
      </c>
    </row>
    <row r="1413" spans="1:3" ht="15" customHeight="1" x14ac:dyDescent="0.3">
      <c r="A1413" t="s">
        <v>2642</v>
      </c>
      <c r="B1413" s="7">
        <v>44635.460416666669</v>
      </c>
      <c r="C1413">
        <v>25000000</v>
      </c>
    </row>
    <row r="1414" spans="1:3" ht="15" customHeight="1" x14ac:dyDescent="0.3">
      <c r="A1414" t="s">
        <v>2641</v>
      </c>
      <c r="B1414" s="7">
        <v>44635.481944444444</v>
      </c>
      <c r="C1414">
        <v>16500000</v>
      </c>
    </row>
    <row r="1415" spans="1:3" ht="15" customHeight="1" x14ac:dyDescent="0.3">
      <c r="A1415" t="s">
        <v>2640</v>
      </c>
      <c r="B1415" s="7">
        <v>44635.566666666666</v>
      </c>
      <c r="C1415">
        <v>19500000</v>
      </c>
    </row>
    <row r="1416" spans="1:3" ht="15" customHeight="1" x14ac:dyDescent="0.3">
      <c r="A1416" t="s">
        <v>2638</v>
      </c>
      <c r="B1416" s="7">
        <v>44636.666666666664</v>
      </c>
      <c r="C1416">
        <v>14600000</v>
      </c>
    </row>
    <row r="1417" spans="1:3" ht="15" customHeight="1" x14ac:dyDescent="0.3">
      <c r="A1417" t="s">
        <v>2636</v>
      </c>
      <c r="B1417" s="7">
        <v>44636.667361111111</v>
      </c>
      <c r="C1417">
        <v>9600000</v>
      </c>
    </row>
    <row r="1418" spans="1:3" ht="15" customHeight="1" x14ac:dyDescent="0.3">
      <c r="A1418" t="s">
        <v>2637</v>
      </c>
      <c r="B1418" s="7">
        <v>44636.667361111111</v>
      </c>
      <c r="C1418">
        <v>7000000</v>
      </c>
    </row>
    <row r="1419" spans="1:3" ht="15" customHeight="1" x14ac:dyDescent="0.3">
      <c r="A1419" t="s">
        <v>302</v>
      </c>
      <c r="B1419" s="7">
        <v>44637.491666666669</v>
      </c>
      <c r="C1419">
        <v>10500000</v>
      </c>
    </row>
    <row r="1420" spans="1:3" ht="15" customHeight="1" x14ac:dyDescent="0.3">
      <c r="A1420" t="s">
        <v>2607</v>
      </c>
      <c r="B1420" s="7">
        <v>44637.78125</v>
      </c>
      <c r="C1420">
        <v>16500000</v>
      </c>
    </row>
    <row r="1421" spans="1:3" ht="15" customHeight="1" x14ac:dyDescent="0.3">
      <c r="A1421" t="s">
        <v>2635</v>
      </c>
      <c r="B1421" s="7">
        <v>44637.78125</v>
      </c>
      <c r="C1421">
        <v>12500000</v>
      </c>
    </row>
    <row r="1422" spans="1:3" ht="15" customHeight="1" x14ac:dyDescent="0.3">
      <c r="A1422" t="s">
        <v>2634</v>
      </c>
      <c r="B1422" s="7">
        <v>44637.805555555555</v>
      </c>
      <c r="C1422">
        <v>3600000</v>
      </c>
    </row>
    <row r="1423" spans="1:3" ht="15" customHeight="1" x14ac:dyDescent="0.3">
      <c r="A1423" t="s">
        <v>2633</v>
      </c>
      <c r="B1423" s="7">
        <v>44638.513888888891</v>
      </c>
      <c r="C1423">
        <v>17000000</v>
      </c>
    </row>
    <row r="1424" spans="1:3" ht="15" customHeight="1" x14ac:dyDescent="0.3">
      <c r="A1424" t="s">
        <v>2632</v>
      </c>
      <c r="B1424" s="7">
        <v>44641.759722222225</v>
      </c>
      <c r="C1424">
        <v>8000000</v>
      </c>
    </row>
    <row r="1425" spans="1:3" ht="15" customHeight="1" x14ac:dyDescent="0.3">
      <c r="A1425" t="s">
        <v>2631</v>
      </c>
      <c r="B1425" s="7">
        <v>44642.500694444447</v>
      </c>
      <c r="C1425">
        <v>8200000</v>
      </c>
    </row>
    <row r="1426" spans="1:3" ht="15" customHeight="1" x14ac:dyDescent="0.3">
      <c r="A1426" t="s">
        <v>2630</v>
      </c>
      <c r="B1426" s="7">
        <v>44642.570138888892</v>
      </c>
      <c r="C1426">
        <v>18500000</v>
      </c>
    </row>
    <row r="1427" spans="1:3" ht="15" customHeight="1" x14ac:dyDescent="0.3">
      <c r="A1427" t="s">
        <v>2629</v>
      </c>
      <c r="B1427" s="7">
        <v>44643.508333333331</v>
      </c>
      <c r="C1427">
        <v>15700000</v>
      </c>
    </row>
    <row r="1428" spans="1:3" ht="15" customHeight="1" x14ac:dyDescent="0.3">
      <c r="A1428" t="s">
        <v>2628</v>
      </c>
      <c r="B1428" s="7">
        <v>44643.663194444445</v>
      </c>
      <c r="C1428">
        <v>19600000</v>
      </c>
    </row>
    <row r="1429" spans="1:3" ht="15" customHeight="1" x14ac:dyDescent="0.3">
      <c r="A1429" t="s">
        <v>2627</v>
      </c>
      <c r="B1429" s="7">
        <v>44644.700694444444</v>
      </c>
      <c r="C1429">
        <v>11500000</v>
      </c>
    </row>
    <row r="1430" spans="1:3" ht="15" customHeight="1" x14ac:dyDescent="0.3">
      <c r="A1430" t="s">
        <v>2626</v>
      </c>
      <c r="B1430" s="7">
        <v>44644.709722222222</v>
      </c>
      <c r="C1430">
        <v>10500000</v>
      </c>
    </row>
    <row r="1431" spans="1:3" ht="15" customHeight="1" x14ac:dyDescent="0.3">
      <c r="A1431" t="s">
        <v>2625</v>
      </c>
      <c r="B1431" s="7">
        <v>44645.415277777778</v>
      </c>
      <c r="C1431">
        <v>28000000</v>
      </c>
    </row>
    <row r="1432" spans="1:3" ht="15" customHeight="1" x14ac:dyDescent="0.3">
      <c r="A1432" t="s">
        <v>2203</v>
      </c>
      <c r="B1432" s="7">
        <v>44645.416666666664</v>
      </c>
      <c r="C1432">
        <v>21000000</v>
      </c>
    </row>
    <row r="1433" spans="1:3" ht="15" customHeight="1" x14ac:dyDescent="0.3">
      <c r="A1433" t="s">
        <v>2624</v>
      </c>
      <c r="B1433" s="7">
        <v>44648.438888888886</v>
      </c>
      <c r="C1433">
        <v>12000000</v>
      </c>
    </row>
    <row r="1434" spans="1:3" ht="15" customHeight="1" x14ac:dyDescent="0.3">
      <c r="A1434" t="s">
        <v>2622</v>
      </c>
      <c r="B1434" s="7">
        <v>44649.414583333331</v>
      </c>
      <c r="C1434">
        <v>16500000</v>
      </c>
    </row>
    <row r="1435" spans="1:3" ht="15" customHeight="1" x14ac:dyDescent="0.3">
      <c r="A1435" t="s">
        <v>2623</v>
      </c>
      <c r="B1435" s="7">
        <v>44649.414583333331</v>
      </c>
      <c r="C1435">
        <v>6800000</v>
      </c>
    </row>
    <row r="1436" spans="1:3" ht="15" customHeight="1" x14ac:dyDescent="0.3">
      <c r="A1436" t="s">
        <v>2621</v>
      </c>
      <c r="B1436" s="7">
        <v>44649.415277777778</v>
      </c>
      <c r="C1436">
        <v>7500000</v>
      </c>
    </row>
    <row r="1437" spans="1:3" ht="15" customHeight="1" x14ac:dyDescent="0.3">
      <c r="A1437" t="s">
        <v>2620</v>
      </c>
      <c r="B1437" s="7">
        <v>44650.446527777778</v>
      </c>
      <c r="C1437">
        <v>11500000</v>
      </c>
    </row>
    <row r="1438" spans="1:3" ht="15" customHeight="1" x14ac:dyDescent="0.3">
      <c r="A1438" t="s">
        <v>2619</v>
      </c>
      <c r="B1438" s="7">
        <v>44650.717361111114</v>
      </c>
      <c r="C1438">
        <v>11700000</v>
      </c>
    </row>
    <row r="1439" spans="1:3" ht="15" customHeight="1" x14ac:dyDescent="0.3">
      <c r="A1439" t="s">
        <v>2618</v>
      </c>
      <c r="B1439" s="7">
        <v>44650.718055555553</v>
      </c>
      <c r="C1439">
        <v>7300000</v>
      </c>
    </row>
    <row r="1440" spans="1:3" ht="15" customHeight="1" x14ac:dyDescent="0.3">
      <c r="A1440" t="s">
        <v>2617</v>
      </c>
      <c r="B1440" s="7">
        <v>44651.469444444447</v>
      </c>
      <c r="C1440">
        <v>4500000</v>
      </c>
    </row>
    <row r="1441" spans="1:3" ht="15" customHeight="1" x14ac:dyDescent="0.3">
      <c r="A1441" t="s">
        <v>2616</v>
      </c>
      <c r="B1441" s="7">
        <v>44651.470138888886</v>
      </c>
      <c r="C1441">
        <v>15000000</v>
      </c>
    </row>
    <row r="1442" spans="1:3" ht="15" customHeight="1" x14ac:dyDescent="0.3">
      <c r="A1442" t="s">
        <v>2615</v>
      </c>
      <c r="B1442" s="7">
        <v>44651.556944444441</v>
      </c>
      <c r="C1442">
        <v>10500000</v>
      </c>
    </row>
    <row r="1443" spans="1:3" ht="15" customHeight="1" x14ac:dyDescent="0.3">
      <c r="A1443" t="s">
        <v>2614</v>
      </c>
      <c r="B1443" s="7">
        <v>44651.694444444445</v>
      </c>
      <c r="C1443">
        <v>6300000</v>
      </c>
    </row>
    <row r="1444" spans="1:3" ht="15" customHeight="1" x14ac:dyDescent="0.3">
      <c r="A1444" t="s">
        <v>2613</v>
      </c>
      <c r="B1444" s="7">
        <v>44651.714583333334</v>
      </c>
      <c r="C1444">
        <v>16400000</v>
      </c>
    </row>
    <row r="1445" spans="1:3" ht="15" customHeight="1" x14ac:dyDescent="0.3">
      <c r="A1445" t="s">
        <v>2612</v>
      </c>
      <c r="B1445" s="7">
        <v>44651.761805555558</v>
      </c>
      <c r="C1445">
        <v>16500000</v>
      </c>
    </row>
    <row r="1446" spans="1:3" ht="15" customHeight="1" x14ac:dyDescent="0.3">
      <c r="A1446" t="s">
        <v>2611</v>
      </c>
      <c r="B1446" s="7">
        <v>44655.465277777781</v>
      </c>
      <c r="C1446">
        <v>12600000</v>
      </c>
    </row>
    <row r="1447" spans="1:3" ht="15" customHeight="1" x14ac:dyDescent="0.3">
      <c r="A1447" t="s">
        <v>2610</v>
      </c>
      <c r="B1447" s="7">
        <v>44655.50277777778</v>
      </c>
      <c r="C1447">
        <v>33000000</v>
      </c>
    </row>
    <row r="1448" spans="1:3" ht="15" customHeight="1" x14ac:dyDescent="0.3">
      <c r="A1448" t="s">
        <v>2609</v>
      </c>
      <c r="B1448" s="7">
        <v>44655.564583333333</v>
      </c>
      <c r="C1448">
        <v>10650000</v>
      </c>
    </row>
    <row r="1449" spans="1:3" ht="15" customHeight="1" x14ac:dyDescent="0.3">
      <c r="A1449" t="s">
        <v>2608</v>
      </c>
      <c r="B1449" s="7">
        <v>44656.482638888891</v>
      </c>
      <c r="C1449">
        <v>10400000</v>
      </c>
    </row>
    <row r="1450" spans="1:3" ht="15" customHeight="1" x14ac:dyDescent="0.3">
      <c r="A1450" t="s">
        <v>2606</v>
      </c>
      <c r="B1450" s="7">
        <v>44658.527777777781</v>
      </c>
      <c r="C1450">
        <v>9800000</v>
      </c>
    </row>
    <row r="1451" spans="1:3" ht="15" customHeight="1" x14ac:dyDescent="0.3">
      <c r="A1451" t="s">
        <v>2605</v>
      </c>
      <c r="B1451" s="7">
        <v>44665.533333333333</v>
      </c>
      <c r="C1451">
        <v>9800000</v>
      </c>
    </row>
    <row r="1452" spans="1:3" ht="15" customHeight="1" x14ac:dyDescent="0.3">
      <c r="A1452" t="s">
        <v>2604</v>
      </c>
      <c r="B1452" s="7">
        <v>44665.774305555555</v>
      </c>
      <c r="C1452">
        <v>9500000</v>
      </c>
    </row>
    <row r="1453" spans="1:3" ht="15" customHeight="1" x14ac:dyDescent="0.3">
      <c r="A1453" t="s">
        <v>2603</v>
      </c>
      <c r="B1453" s="7">
        <v>44669.754861111112</v>
      </c>
      <c r="C1453">
        <v>10000000</v>
      </c>
    </row>
    <row r="1454" spans="1:3" ht="15" customHeight="1" x14ac:dyDescent="0.3">
      <c r="A1454" t="s">
        <v>2602</v>
      </c>
      <c r="B1454" s="7">
        <v>44670.697222222225</v>
      </c>
      <c r="C1454">
        <v>10500000</v>
      </c>
    </row>
    <row r="1455" spans="1:3" ht="15" customHeight="1" x14ac:dyDescent="0.3">
      <c r="A1455" t="s">
        <v>2601</v>
      </c>
      <c r="B1455" s="7">
        <v>44670.752083333333</v>
      </c>
      <c r="C1455">
        <v>5600000</v>
      </c>
    </row>
    <row r="1456" spans="1:3" ht="15" customHeight="1" x14ac:dyDescent="0.3">
      <c r="A1456" t="s">
        <v>2600</v>
      </c>
      <c r="B1456" s="7">
        <v>44672.546527777777</v>
      </c>
      <c r="C1456">
        <v>18800000</v>
      </c>
    </row>
    <row r="1457" spans="1:3" ht="15" customHeight="1" x14ac:dyDescent="0.3">
      <c r="A1457" t="s">
        <v>2599</v>
      </c>
      <c r="B1457" s="7">
        <v>44673.413888888892</v>
      </c>
      <c r="C1457">
        <v>13500000</v>
      </c>
    </row>
    <row r="1458" spans="1:3" ht="15" customHeight="1" x14ac:dyDescent="0.3">
      <c r="A1458" t="s">
        <v>2598</v>
      </c>
      <c r="B1458" s="7">
        <v>44673.447222222225</v>
      </c>
      <c r="C1458">
        <v>8800000</v>
      </c>
    </row>
    <row r="1459" spans="1:3" ht="15" customHeight="1" x14ac:dyDescent="0.3">
      <c r="A1459" t="s">
        <v>2597</v>
      </c>
      <c r="B1459" s="7">
        <v>44673.642361111109</v>
      </c>
      <c r="C1459">
        <v>15300000</v>
      </c>
    </row>
    <row r="1460" spans="1:3" ht="15" customHeight="1" x14ac:dyDescent="0.3">
      <c r="A1460" t="s">
        <v>2195</v>
      </c>
      <c r="B1460" s="7">
        <v>44673.643055555556</v>
      </c>
      <c r="C1460">
        <v>20500000</v>
      </c>
    </row>
    <row r="1461" spans="1:3" ht="15" customHeight="1" x14ac:dyDescent="0.3">
      <c r="A1461" t="s">
        <v>2596</v>
      </c>
      <c r="B1461" s="7">
        <v>44676.560416666667</v>
      </c>
      <c r="C1461">
        <v>7000000</v>
      </c>
    </row>
    <row r="1462" spans="1:3" ht="15" customHeight="1" x14ac:dyDescent="0.3">
      <c r="A1462" t="s">
        <v>2595</v>
      </c>
      <c r="B1462" s="7">
        <v>44676.65</v>
      </c>
      <c r="C1462">
        <v>9000000</v>
      </c>
    </row>
    <row r="1463" spans="1:3" ht="15" customHeight="1" x14ac:dyDescent="0.3">
      <c r="A1463" t="s">
        <v>2594</v>
      </c>
      <c r="B1463" s="7">
        <v>44676.663888888892</v>
      </c>
      <c r="C1463">
        <v>18000000</v>
      </c>
    </row>
    <row r="1464" spans="1:3" ht="15" customHeight="1" x14ac:dyDescent="0.3">
      <c r="A1464" t="s">
        <v>2593</v>
      </c>
      <c r="B1464" s="7">
        <v>44676.67291666667</v>
      </c>
      <c r="C1464">
        <v>14500000</v>
      </c>
    </row>
    <row r="1465" spans="1:3" ht="15" customHeight="1" x14ac:dyDescent="0.3">
      <c r="A1465" t="s">
        <v>2592</v>
      </c>
      <c r="B1465" s="7">
        <v>44676.734722222223</v>
      </c>
      <c r="C1465">
        <v>7900000</v>
      </c>
    </row>
    <row r="1466" spans="1:3" ht="15" customHeight="1" x14ac:dyDescent="0.3">
      <c r="A1466" t="s">
        <v>2591</v>
      </c>
      <c r="B1466" s="7">
        <v>44676.736805555556</v>
      </c>
      <c r="C1466">
        <v>12500000</v>
      </c>
    </row>
    <row r="1467" spans="1:3" ht="15" customHeight="1" x14ac:dyDescent="0.3">
      <c r="A1467" t="s">
        <v>2590</v>
      </c>
      <c r="B1467" s="7">
        <v>44676.756944444445</v>
      </c>
      <c r="C1467">
        <v>16000000</v>
      </c>
    </row>
    <row r="1468" spans="1:3" ht="15" customHeight="1" x14ac:dyDescent="0.3">
      <c r="A1468" t="s">
        <v>2589</v>
      </c>
      <c r="B1468" s="7">
        <v>44676.777083333334</v>
      </c>
      <c r="C1468">
        <v>9900000</v>
      </c>
    </row>
    <row r="1469" spans="1:3" ht="15" customHeight="1" x14ac:dyDescent="0.3">
      <c r="A1469" t="s">
        <v>2588</v>
      </c>
      <c r="B1469" s="7">
        <v>44677.765277777777</v>
      </c>
      <c r="C1469">
        <v>17000000</v>
      </c>
    </row>
    <row r="1470" spans="1:3" ht="15" customHeight="1" x14ac:dyDescent="0.3">
      <c r="A1470" t="s">
        <v>2587</v>
      </c>
      <c r="B1470" s="7">
        <v>44677.769444444442</v>
      </c>
      <c r="C1470">
        <v>21000000</v>
      </c>
    </row>
    <row r="1471" spans="1:3" ht="15" customHeight="1" x14ac:dyDescent="0.3">
      <c r="A1471" t="s">
        <v>2586</v>
      </c>
      <c r="B1471" s="7">
        <v>44678.423611111109</v>
      </c>
      <c r="C1471">
        <v>7000000</v>
      </c>
    </row>
    <row r="1472" spans="1:3" ht="15" customHeight="1" x14ac:dyDescent="0.3">
      <c r="A1472" t="s">
        <v>2585</v>
      </c>
      <c r="B1472" s="7">
        <v>44678.427777777775</v>
      </c>
      <c r="C1472">
        <v>8300000</v>
      </c>
    </row>
    <row r="1473" spans="1:3" ht="15" customHeight="1" x14ac:dyDescent="0.3">
      <c r="A1473" t="s">
        <v>2584</v>
      </c>
      <c r="B1473" s="7">
        <v>44678.479166666664</v>
      </c>
      <c r="C1473">
        <v>10700000</v>
      </c>
    </row>
    <row r="1474" spans="1:3" ht="15" customHeight="1" x14ac:dyDescent="0.3">
      <c r="A1474" t="s">
        <v>2583</v>
      </c>
      <c r="B1474" s="7">
        <v>44678.561111111114</v>
      </c>
      <c r="C1474">
        <v>16700000</v>
      </c>
    </row>
    <row r="1475" spans="1:3" ht="15" customHeight="1" x14ac:dyDescent="0.3">
      <c r="A1475" t="s">
        <v>2582</v>
      </c>
      <c r="B1475" s="7">
        <v>44678.681250000001</v>
      </c>
      <c r="C1475">
        <v>10400000</v>
      </c>
    </row>
    <row r="1476" spans="1:3" ht="15" customHeight="1" x14ac:dyDescent="0.3">
      <c r="A1476" t="s">
        <v>2581</v>
      </c>
      <c r="B1476" s="7">
        <v>44679.785416666666</v>
      </c>
      <c r="C1476">
        <v>8500000</v>
      </c>
    </row>
    <row r="1477" spans="1:3" ht="15" customHeight="1" x14ac:dyDescent="0.3">
      <c r="A1477" t="s">
        <v>2580</v>
      </c>
      <c r="B1477" s="7">
        <v>44679.791666666664</v>
      </c>
      <c r="C1477">
        <v>11200000</v>
      </c>
    </row>
    <row r="1478" spans="1:3" ht="15" customHeight="1" x14ac:dyDescent="0.3">
      <c r="A1478" t="s">
        <v>2579</v>
      </c>
      <c r="B1478" s="7">
        <v>44679.79791666667</v>
      </c>
      <c r="C1478">
        <v>12800000</v>
      </c>
    </row>
    <row r="1479" spans="1:3" ht="15" customHeight="1" x14ac:dyDescent="0.3">
      <c r="A1479" t="s">
        <v>2578</v>
      </c>
      <c r="B1479" s="7">
        <v>44680.506249999999</v>
      </c>
      <c r="C1479">
        <v>9300000</v>
      </c>
    </row>
    <row r="1480" spans="1:3" ht="15" customHeight="1" x14ac:dyDescent="0.3">
      <c r="A1480" t="s">
        <v>2577</v>
      </c>
      <c r="B1480" s="7">
        <v>44680.518055555556</v>
      </c>
      <c r="C1480">
        <v>15700000</v>
      </c>
    </row>
    <row r="1481" spans="1:3" ht="15" customHeight="1" x14ac:dyDescent="0.3">
      <c r="A1481" t="s">
        <v>2576</v>
      </c>
      <c r="B1481" s="7">
        <v>44680.545138888891</v>
      </c>
      <c r="C1481">
        <v>18500000</v>
      </c>
    </row>
    <row r="1482" spans="1:3" ht="15" customHeight="1" x14ac:dyDescent="0.3">
      <c r="A1482" t="s">
        <v>265</v>
      </c>
      <c r="B1482" s="7">
        <v>44680.550694444442</v>
      </c>
      <c r="C1482">
        <v>20000000</v>
      </c>
    </row>
    <row r="1483" spans="1:3" ht="15" customHeight="1" x14ac:dyDescent="0.3">
      <c r="A1483" t="s">
        <v>2575</v>
      </c>
      <c r="B1483" s="7">
        <v>44680.567361111112</v>
      </c>
      <c r="C1483">
        <v>5700000</v>
      </c>
    </row>
    <row r="1484" spans="1:3" ht="15" customHeight="1" x14ac:dyDescent="0.3">
      <c r="A1484" t="s">
        <v>2574</v>
      </c>
      <c r="B1484" s="7">
        <v>44680.597222222219</v>
      </c>
      <c r="C1484">
        <v>11000000</v>
      </c>
    </row>
    <row r="1485" spans="1:3" ht="15" customHeight="1" x14ac:dyDescent="0.3">
      <c r="A1485" t="s">
        <v>2573</v>
      </c>
      <c r="B1485" s="7">
        <v>44680.661805555559</v>
      </c>
      <c r="C1485">
        <v>17500000</v>
      </c>
    </row>
    <row r="1486" spans="1:3" ht="15" customHeight="1" x14ac:dyDescent="0.3">
      <c r="A1486" t="s">
        <v>2572</v>
      </c>
      <c r="B1486" s="7">
        <v>44680.69027777778</v>
      </c>
      <c r="C1486">
        <v>12000000</v>
      </c>
    </row>
    <row r="1487" spans="1:3" ht="15" customHeight="1" x14ac:dyDescent="0.3">
      <c r="A1487" t="s">
        <v>2571</v>
      </c>
      <c r="B1487" s="7">
        <v>44680.712500000001</v>
      </c>
      <c r="C1487">
        <v>19000000</v>
      </c>
    </row>
    <row r="1488" spans="1:3" ht="15" customHeight="1" x14ac:dyDescent="0.3">
      <c r="A1488" t="s">
        <v>2570</v>
      </c>
      <c r="B1488" s="7">
        <v>44680.726388888892</v>
      </c>
      <c r="C1488">
        <v>16000000</v>
      </c>
    </row>
    <row r="1489" spans="1:3" ht="15" customHeight="1" x14ac:dyDescent="0.3">
      <c r="A1489" t="s">
        <v>2569</v>
      </c>
      <c r="B1489" s="7">
        <v>44680.759722222225</v>
      </c>
      <c r="C1489">
        <v>17000000</v>
      </c>
    </row>
    <row r="1490" spans="1:3" ht="15" customHeight="1" x14ac:dyDescent="0.3">
      <c r="A1490" t="s">
        <v>2568</v>
      </c>
      <c r="B1490" s="7">
        <v>44680.76458333333</v>
      </c>
      <c r="C1490">
        <v>19500000</v>
      </c>
    </row>
    <row r="1491" spans="1:3" ht="15" customHeight="1" x14ac:dyDescent="0.3">
      <c r="A1491" t="s">
        <v>2567</v>
      </c>
      <c r="B1491" s="7">
        <v>44680.770138888889</v>
      </c>
      <c r="C1491">
        <v>10800000</v>
      </c>
    </row>
    <row r="1492" spans="1:3" ht="15" customHeight="1" x14ac:dyDescent="0.3">
      <c r="A1492" t="s">
        <v>2566</v>
      </c>
      <c r="B1492" s="7">
        <v>44680.777777777781</v>
      </c>
      <c r="C1492">
        <v>18000000</v>
      </c>
    </row>
    <row r="1493" spans="1:3" ht="15" customHeight="1" x14ac:dyDescent="0.3">
      <c r="A1493" t="s">
        <v>2565</v>
      </c>
      <c r="B1493" s="7">
        <v>44680.786111111112</v>
      </c>
      <c r="C1493">
        <v>8400000</v>
      </c>
    </row>
    <row r="1494" spans="1:3" ht="15" customHeight="1" x14ac:dyDescent="0.3">
      <c r="A1494" t="s">
        <v>2564</v>
      </c>
      <c r="B1494" s="7">
        <v>44683.508333333331</v>
      </c>
      <c r="C1494">
        <v>8500000</v>
      </c>
    </row>
    <row r="1495" spans="1:3" ht="15" customHeight="1" x14ac:dyDescent="0.3">
      <c r="A1495" t="s">
        <v>1384</v>
      </c>
      <c r="B1495" s="7">
        <v>44684.390972222223</v>
      </c>
      <c r="C1495">
        <v>20880000</v>
      </c>
    </row>
    <row r="1496" spans="1:3" ht="15" customHeight="1" x14ac:dyDescent="0.3">
      <c r="A1496" t="s">
        <v>2563</v>
      </c>
      <c r="B1496" s="7">
        <v>44684.763888888891</v>
      </c>
      <c r="C1496">
        <v>5500000</v>
      </c>
    </row>
    <row r="1497" spans="1:3" ht="15" customHeight="1" x14ac:dyDescent="0.3">
      <c r="A1497" t="s">
        <v>2562</v>
      </c>
      <c r="B1497" s="7">
        <v>44685.691666666666</v>
      </c>
      <c r="C1497">
        <v>7500000</v>
      </c>
    </row>
    <row r="1498" spans="1:3" ht="15" customHeight="1" x14ac:dyDescent="0.3">
      <c r="A1498" t="s">
        <v>2561</v>
      </c>
      <c r="B1498" s="7">
        <v>44685.785416666666</v>
      </c>
      <c r="C1498">
        <v>12600000</v>
      </c>
    </row>
    <row r="1499" spans="1:3" ht="15" customHeight="1" x14ac:dyDescent="0.3">
      <c r="A1499" t="s">
        <v>2560</v>
      </c>
      <c r="B1499" s="7">
        <v>44686.681944444441</v>
      </c>
      <c r="C1499">
        <v>10100000</v>
      </c>
    </row>
    <row r="1500" spans="1:3" ht="15" customHeight="1" x14ac:dyDescent="0.3">
      <c r="A1500" t="s">
        <v>2559</v>
      </c>
      <c r="B1500" s="7">
        <v>44687.538888888892</v>
      </c>
      <c r="C1500">
        <v>11650000</v>
      </c>
    </row>
    <row r="1501" spans="1:3" ht="15" customHeight="1" x14ac:dyDescent="0.3">
      <c r="A1501" t="s">
        <v>2558</v>
      </c>
      <c r="B1501" s="7">
        <v>44687.711111111108</v>
      </c>
      <c r="C1501">
        <v>9800000</v>
      </c>
    </row>
    <row r="1502" spans="1:3" ht="15" customHeight="1" x14ac:dyDescent="0.3">
      <c r="A1502" t="s">
        <v>2557</v>
      </c>
      <c r="B1502" s="7">
        <v>44687.792361111111</v>
      </c>
      <c r="C1502">
        <v>14100000</v>
      </c>
    </row>
    <row r="1503" spans="1:3" ht="15" customHeight="1" x14ac:dyDescent="0.3">
      <c r="A1503" t="s">
        <v>2556</v>
      </c>
      <c r="B1503" s="7">
        <v>44690.40625</v>
      </c>
      <c r="C1503">
        <v>22990000</v>
      </c>
    </row>
    <row r="1504" spans="1:3" ht="15" customHeight="1" x14ac:dyDescent="0.3">
      <c r="A1504" t="s">
        <v>2555</v>
      </c>
      <c r="B1504" s="7">
        <v>44691.46875</v>
      </c>
      <c r="C1504">
        <v>13500000</v>
      </c>
    </row>
    <row r="1505" spans="1:3" ht="15" customHeight="1" x14ac:dyDescent="0.3">
      <c r="A1505" t="s">
        <v>2554</v>
      </c>
      <c r="B1505" s="7">
        <v>44692.38958333333</v>
      </c>
      <c r="C1505">
        <v>10000000</v>
      </c>
    </row>
    <row r="1506" spans="1:3" ht="15" customHeight="1" x14ac:dyDescent="0.3">
      <c r="A1506" t="s">
        <v>2553</v>
      </c>
      <c r="B1506" s="7">
        <v>44692.688888888886</v>
      </c>
      <c r="C1506">
        <v>8800000</v>
      </c>
    </row>
    <row r="1507" spans="1:3" ht="15" customHeight="1" x14ac:dyDescent="0.3">
      <c r="A1507" t="s">
        <v>2552</v>
      </c>
      <c r="B1507" s="7">
        <v>44693.393055555556</v>
      </c>
      <c r="C1507">
        <v>14000000</v>
      </c>
    </row>
    <row r="1508" spans="1:3" ht="15" customHeight="1" x14ac:dyDescent="0.3">
      <c r="A1508" t="s">
        <v>2551</v>
      </c>
      <c r="B1508" s="7">
        <v>44693.501388888886</v>
      </c>
      <c r="C1508">
        <v>43000000</v>
      </c>
    </row>
    <row r="1509" spans="1:3" ht="15" customHeight="1" x14ac:dyDescent="0.3">
      <c r="A1509" t="s">
        <v>2550</v>
      </c>
      <c r="B1509" s="7">
        <v>44693.563888888886</v>
      </c>
      <c r="C1509">
        <v>15000000</v>
      </c>
    </row>
    <row r="1510" spans="1:3" ht="15" customHeight="1" x14ac:dyDescent="0.3">
      <c r="A1510" t="s">
        <v>2549</v>
      </c>
      <c r="B1510" s="7">
        <v>44693.739583333336</v>
      </c>
      <c r="C1510">
        <v>25500000</v>
      </c>
    </row>
    <row r="1511" spans="1:3" ht="15" customHeight="1" x14ac:dyDescent="0.3">
      <c r="A1511" t="s">
        <v>2548</v>
      </c>
      <c r="B1511" s="7">
        <v>44693.744444444441</v>
      </c>
      <c r="C1511">
        <v>11100000</v>
      </c>
    </row>
    <row r="1512" spans="1:3" ht="15" customHeight="1" x14ac:dyDescent="0.3">
      <c r="A1512" t="s">
        <v>2547</v>
      </c>
      <c r="B1512" s="7">
        <v>44694.508333333331</v>
      </c>
      <c r="C1512">
        <v>24700000</v>
      </c>
    </row>
    <row r="1513" spans="1:3" ht="15" customHeight="1" x14ac:dyDescent="0.3">
      <c r="A1513" t="s">
        <v>2546</v>
      </c>
      <c r="B1513" s="7">
        <v>44697.402777777781</v>
      </c>
      <c r="C1513">
        <v>8450000</v>
      </c>
    </row>
    <row r="1514" spans="1:3" ht="15" customHeight="1" x14ac:dyDescent="0.3">
      <c r="A1514" t="s">
        <v>2545</v>
      </c>
      <c r="B1514" s="7">
        <v>44699.363888888889</v>
      </c>
      <c r="C1514">
        <v>7500000</v>
      </c>
    </row>
    <row r="1515" spans="1:3" ht="15" customHeight="1" x14ac:dyDescent="0.3">
      <c r="A1515" t="s">
        <v>2544</v>
      </c>
      <c r="B1515" s="7">
        <v>44700.415277777778</v>
      </c>
      <c r="C1515">
        <v>10000000</v>
      </c>
    </row>
    <row r="1516" spans="1:3" ht="15" customHeight="1" x14ac:dyDescent="0.3">
      <c r="A1516" t="s">
        <v>2543</v>
      </c>
      <c r="B1516" s="7">
        <v>44700.67291666667</v>
      </c>
      <c r="C1516">
        <v>6800000</v>
      </c>
    </row>
    <row r="1517" spans="1:3" ht="15" customHeight="1" x14ac:dyDescent="0.3">
      <c r="A1517" t="s">
        <v>2542</v>
      </c>
      <c r="B1517" s="7">
        <v>44700.704861111109</v>
      </c>
      <c r="C1517">
        <v>15650000</v>
      </c>
    </row>
    <row r="1518" spans="1:3" ht="15" customHeight="1" x14ac:dyDescent="0.3">
      <c r="A1518" t="s">
        <v>2541</v>
      </c>
      <c r="B1518" s="7">
        <v>44700.706944444442</v>
      </c>
      <c r="C1518">
        <v>14500000</v>
      </c>
    </row>
    <row r="1519" spans="1:3" ht="15" customHeight="1" x14ac:dyDescent="0.3">
      <c r="A1519" t="s">
        <v>2540</v>
      </c>
      <c r="B1519" s="7">
        <v>44700.743055555555</v>
      </c>
      <c r="C1519">
        <v>9200000</v>
      </c>
    </row>
    <row r="1520" spans="1:3" ht="15" customHeight="1" x14ac:dyDescent="0.3">
      <c r="A1520" t="s">
        <v>2001</v>
      </c>
      <c r="B1520" s="7">
        <v>44700.745138888888</v>
      </c>
      <c r="C1520">
        <v>24500000</v>
      </c>
    </row>
    <row r="1521" spans="1:3" ht="15" customHeight="1" x14ac:dyDescent="0.3">
      <c r="A1521" t="s">
        <v>2539</v>
      </c>
      <c r="B1521" s="7">
        <v>44700.902083333334</v>
      </c>
      <c r="C1521">
        <v>18000000</v>
      </c>
    </row>
    <row r="1522" spans="1:3" ht="15" customHeight="1" x14ac:dyDescent="0.3">
      <c r="A1522" t="s">
        <v>2537</v>
      </c>
      <c r="B1522" s="7">
        <v>44701.54791666667</v>
      </c>
      <c r="C1522">
        <v>9800000</v>
      </c>
    </row>
    <row r="1523" spans="1:3" ht="15" customHeight="1" x14ac:dyDescent="0.3">
      <c r="A1523" t="s">
        <v>2538</v>
      </c>
      <c r="B1523" s="7">
        <v>44704.429166666669</v>
      </c>
      <c r="C1523">
        <v>13000000</v>
      </c>
    </row>
    <row r="1524" spans="1:3" ht="15" customHeight="1" x14ac:dyDescent="0.3">
      <c r="A1524" t="s">
        <v>2536</v>
      </c>
      <c r="B1524" s="7">
        <v>44704.554861111108</v>
      </c>
      <c r="C1524">
        <v>11300000</v>
      </c>
    </row>
    <row r="1525" spans="1:3" ht="15" customHeight="1" x14ac:dyDescent="0.3">
      <c r="A1525" t="s">
        <v>2535</v>
      </c>
      <c r="B1525" s="7">
        <v>44704.756944444445</v>
      </c>
      <c r="C1525">
        <v>13200000</v>
      </c>
    </row>
    <row r="1526" spans="1:3" ht="15" customHeight="1" x14ac:dyDescent="0.3">
      <c r="A1526" t="s">
        <v>2534</v>
      </c>
      <c r="B1526" s="7">
        <v>44705.488194444442</v>
      </c>
      <c r="C1526">
        <v>28600000</v>
      </c>
    </row>
    <row r="1527" spans="1:3" ht="15" customHeight="1" x14ac:dyDescent="0.3">
      <c r="A1527" t="s">
        <v>2533</v>
      </c>
      <c r="B1527" s="7">
        <v>44705.65625</v>
      </c>
      <c r="C1527">
        <v>11300000</v>
      </c>
    </row>
    <row r="1528" spans="1:3" ht="15" customHeight="1" x14ac:dyDescent="0.3">
      <c r="A1528" t="s">
        <v>2532</v>
      </c>
      <c r="B1528" s="7">
        <v>44706.561805555553</v>
      </c>
      <c r="C1528">
        <v>7500000</v>
      </c>
    </row>
    <row r="1529" spans="1:3" ht="15" customHeight="1" x14ac:dyDescent="0.3">
      <c r="A1529" t="s">
        <v>2531</v>
      </c>
      <c r="B1529" s="7">
        <v>44706.740972222222</v>
      </c>
      <c r="C1529">
        <v>11000000</v>
      </c>
    </row>
    <row r="1530" spans="1:3" ht="15" customHeight="1" x14ac:dyDescent="0.3">
      <c r="A1530" t="s">
        <v>2530</v>
      </c>
      <c r="B1530" s="7">
        <v>44707.463194444441</v>
      </c>
      <c r="C1530">
        <v>9400000</v>
      </c>
    </row>
    <row r="1531" spans="1:3" ht="15" customHeight="1" x14ac:dyDescent="0.3">
      <c r="A1531" t="s">
        <v>2529</v>
      </c>
      <c r="B1531" s="7">
        <v>44707.551388888889</v>
      </c>
      <c r="C1531">
        <v>7000000</v>
      </c>
    </row>
    <row r="1532" spans="1:3" ht="15" customHeight="1" x14ac:dyDescent="0.3">
      <c r="A1532" t="s">
        <v>2159</v>
      </c>
      <c r="B1532" s="7">
        <v>44707.805555555555</v>
      </c>
      <c r="C1532">
        <v>8790000</v>
      </c>
    </row>
    <row r="1533" spans="1:3" ht="15" customHeight="1" x14ac:dyDescent="0.3">
      <c r="A1533" t="s">
        <v>2388</v>
      </c>
      <c r="B1533" s="7">
        <v>44708.511805555558</v>
      </c>
      <c r="C1533">
        <v>14900000</v>
      </c>
    </row>
    <row r="1534" spans="1:3" ht="15" customHeight="1" x14ac:dyDescent="0.3">
      <c r="A1534" t="s">
        <v>2528</v>
      </c>
      <c r="B1534" s="7">
        <v>44708.684027777781</v>
      </c>
      <c r="C1534">
        <v>17000000</v>
      </c>
    </row>
    <row r="1535" spans="1:3" ht="15" customHeight="1" x14ac:dyDescent="0.3">
      <c r="A1535" t="s">
        <v>2527</v>
      </c>
      <c r="B1535" s="7">
        <v>44712.433333333334</v>
      </c>
      <c r="C1535">
        <v>6500000</v>
      </c>
    </row>
    <row r="1536" spans="1:3" ht="15" customHeight="1" x14ac:dyDescent="0.3">
      <c r="A1536" t="s">
        <v>2526</v>
      </c>
      <c r="B1536" s="7">
        <v>44712.5</v>
      </c>
      <c r="C1536">
        <v>19000000</v>
      </c>
    </row>
    <row r="1537" spans="1:3" ht="15" customHeight="1" x14ac:dyDescent="0.3">
      <c r="A1537" t="s">
        <v>2525</v>
      </c>
      <c r="B1537" s="7">
        <v>44712.753472222219</v>
      </c>
      <c r="C1537">
        <v>8800000</v>
      </c>
    </row>
    <row r="1538" spans="1:3" ht="15" customHeight="1" x14ac:dyDescent="0.3">
      <c r="A1538" t="s">
        <v>2524</v>
      </c>
      <c r="B1538" s="7">
        <v>44712.762499999997</v>
      </c>
      <c r="C1538">
        <v>6000000</v>
      </c>
    </row>
    <row r="1539" spans="1:3" ht="15" customHeight="1" x14ac:dyDescent="0.3">
      <c r="A1539" t="s">
        <v>2523</v>
      </c>
      <c r="B1539" s="7">
        <v>44712.763194444444</v>
      </c>
      <c r="C1539">
        <v>12600000</v>
      </c>
    </row>
    <row r="1540" spans="1:3" ht="15" customHeight="1" x14ac:dyDescent="0.3">
      <c r="A1540" t="s">
        <v>2522</v>
      </c>
      <c r="B1540" s="7">
        <v>44712.792361111111</v>
      </c>
      <c r="C1540">
        <v>9350000</v>
      </c>
    </row>
    <row r="1541" spans="1:3" ht="15" customHeight="1" x14ac:dyDescent="0.3">
      <c r="A1541" t="s">
        <v>179</v>
      </c>
      <c r="B1541" s="7">
        <v>44714.768055555556</v>
      </c>
      <c r="C1541">
        <v>13800000</v>
      </c>
    </row>
    <row r="1542" spans="1:3" ht="15" customHeight="1" x14ac:dyDescent="0.3">
      <c r="A1542" t="s">
        <v>2521</v>
      </c>
      <c r="B1542" s="7">
        <v>44714.768750000003</v>
      </c>
      <c r="C1542">
        <v>14500000</v>
      </c>
    </row>
    <row r="1543" spans="1:3" ht="15" customHeight="1" x14ac:dyDescent="0.3">
      <c r="A1543" t="s">
        <v>2520</v>
      </c>
      <c r="B1543" s="7">
        <v>44715.470138888886</v>
      </c>
      <c r="C1543">
        <v>13400000</v>
      </c>
    </row>
    <row r="1544" spans="1:3" ht="15" customHeight="1" x14ac:dyDescent="0.3">
      <c r="A1544" t="s">
        <v>2519</v>
      </c>
      <c r="B1544" s="7">
        <v>44718.533333333333</v>
      </c>
      <c r="C1544">
        <v>13000000</v>
      </c>
    </row>
    <row r="1545" spans="1:3" ht="15" customHeight="1" x14ac:dyDescent="0.3">
      <c r="A1545" t="s">
        <v>2518</v>
      </c>
      <c r="B1545" s="7">
        <v>44718.777083333334</v>
      </c>
      <c r="C1545">
        <v>6350000</v>
      </c>
    </row>
    <row r="1546" spans="1:3" ht="15" customHeight="1" x14ac:dyDescent="0.3">
      <c r="A1546" t="s">
        <v>2517</v>
      </c>
      <c r="B1546" s="7">
        <v>44719.724999999999</v>
      </c>
      <c r="C1546">
        <v>5500000</v>
      </c>
    </row>
    <row r="1547" spans="1:3" ht="15" customHeight="1" x14ac:dyDescent="0.3">
      <c r="A1547" t="s">
        <v>2516</v>
      </c>
      <c r="B1547" s="7">
        <v>44721.511111111111</v>
      </c>
      <c r="C1547">
        <v>9700000</v>
      </c>
    </row>
    <row r="1548" spans="1:3" ht="15" customHeight="1" x14ac:dyDescent="0.3">
      <c r="A1548" t="s">
        <v>2515</v>
      </c>
      <c r="B1548" s="7">
        <v>44721.551388888889</v>
      </c>
      <c r="C1548">
        <v>9100000</v>
      </c>
    </row>
    <row r="1549" spans="1:3" ht="15" customHeight="1" x14ac:dyDescent="0.3">
      <c r="A1549" t="s">
        <v>2514</v>
      </c>
      <c r="B1549" s="7">
        <v>44722.407638888886</v>
      </c>
      <c r="C1549">
        <v>15500000</v>
      </c>
    </row>
    <row r="1550" spans="1:3" ht="15" customHeight="1" x14ac:dyDescent="0.3">
      <c r="A1550" t="s">
        <v>2513</v>
      </c>
      <c r="B1550" s="7">
        <v>44722.78125</v>
      </c>
      <c r="C1550">
        <v>16000000</v>
      </c>
    </row>
    <row r="1551" spans="1:3" ht="15" customHeight="1" x14ac:dyDescent="0.3">
      <c r="A1551" t="s">
        <v>2512</v>
      </c>
      <c r="B1551" s="7">
        <v>44726.496527777781</v>
      </c>
      <c r="C1551">
        <v>19700000</v>
      </c>
    </row>
    <row r="1552" spans="1:3" ht="15" customHeight="1" x14ac:dyDescent="0.3">
      <c r="A1552" t="s">
        <v>2511</v>
      </c>
      <c r="B1552" s="7">
        <v>44727.520833333336</v>
      </c>
      <c r="C1552">
        <v>32000000</v>
      </c>
    </row>
    <row r="1553" spans="1:3" ht="15" customHeight="1" x14ac:dyDescent="0.3">
      <c r="A1553" t="s">
        <v>2510</v>
      </c>
      <c r="B1553" s="7">
        <v>44727.673611111109</v>
      </c>
      <c r="C1553">
        <v>9800000</v>
      </c>
    </row>
    <row r="1554" spans="1:3" ht="15" customHeight="1" x14ac:dyDescent="0.3">
      <c r="A1554" t="s">
        <v>2509</v>
      </c>
      <c r="B1554" s="7">
        <v>44728.540972222225</v>
      </c>
      <c r="C1554">
        <v>18500000</v>
      </c>
    </row>
    <row r="1555" spans="1:3" ht="15" customHeight="1" x14ac:dyDescent="0.3">
      <c r="A1555" t="s">
        <v>2508</v>
      </c>
      <c r="B1555" s="7">
        <v>44728.744444444441</v>
      </c>
      <c r="C1555">
        <v>19990000</v>
      </c>
    </row>
    <row r="1556" spans="1:3" ht="15" customHeight="1" x14ac:dyDescent="0.3">
      <c r="A1556" t="s">
        <v>2507</v>
      </c>
      <c r="B1556" s="7">
        <v>44728.765972222223</v>
      </c>
      <c r="C1556">
        <v>12000000</v>
      </c>
    </row>
    <row r="1557" spans="1:3" ht="15" customHeight="1" x14ac:dyDescent="0.3">
      <c r="A1557" t="s">
        <v>2505</v>
      </c>
      <c r="B1557" s="7">
        <v>44729.780555555553</v>
      </c>
      <c r="C1557">
        <v>10000000</v>
      </c>
    </row>
    <row r="1558" spans="1:3" ht="15" customHeight="1" x14ac:dyDescent="0.3">
      <c r="A1558" t="s">
        <v>2506</v>
      </c>
      <c r="B1558" s="7">
        <v>44729.780555555553</v>
      </c>
      <c r="C1558">
        <v>10287850</v>
      </c>
    </row>
    <row r="1559" spans="1:3" ht="15" customHeight="1" x14ac:dyDescent="0.3">
      <c r="A1559" t="s">
        <v>2504</v>
      </c>
      <c r="B1559" s="7">
        <v>44732.644444444442</v>
      </c>
      <c r="C1559">
        <v>13200000</v>
      </c>
    </row>
    <row r="1560" spans="1:3" ht="15" customHeight="1" x14ac:dyDescent="0.3">
      <c r="A1560" t="s">
        <v>2503</v>
      </c>
      <c r="B1560" s="7">
        <v>44732.689583333333</v>
      </c>
      <c r="C1560">
        <v>16500000</v>
      </c>
    </row>
    <row r="1561" spans="1:3" ht="15" customHeight="1" x14ac:dyDescent="0.3">
      <c r="A1561" t="s">
        <v>2502</v>
      </c>
      <c r="B1561" s="7">
        <v>44732.750694444447</v>
      </c>
      <c r="C1561">
        <v>17000000</v>
      </c>
    </row>
    <row r="1562" spans="1:3" ht="15" customHeight="1" x14ac:dyDescent="0.3">
      <c r="A1562" t="s">
        <v>2501</v>
      </c>
      <c r="B1562" s="7">
        <v>44734.402777777781</v>
      </c>
      <c r="C1562">
        <v>18000000</v>
      </c>
    </row>
    <row r="1563" spans="1:3" ht="15" customHeight="1" x14ac:dyDescent="0.3">
      <c r="A1563" t="s">
        <v>2500</v>
      </c>
      <c r="B1563" s="7">
        <v>44734.509027777778</v>
      </c>
      <c r="C1563">
        <v>12000000</v>
      </c>
    </row>
    <row r="1564" spans="1:3" ht="15" customHeight="1" x14ac:dyDescent="0.3">
      <c r="A1564" t="s">
        <v>2498</v>
      </c>
      <c r="B1564" s="7">
        <v>44734.770138888889</v>
      </c>
      <c r="C1564">
        <v>6800000</v>
      </c>
    </row>
    <row r="1565" spans="1:3" ht="15" customHeight="1" x14ac:dyDescent="0.3">
      <c r="A1565" t="s">
        <v>2499</v>
      </c>
      <c r="B1565" s="7">
        <v>44734.770138888889</v>
      </c>
      <c r="C1565">
        <v>12000000</v>
      </c>
    </row>
    <row r="1566" spans="1:3" ht="15" customHeight="1" x14ac:dyDescent="0.3">
      <c r="A1566" t="s">
        <v>2497</v>
      </c>
      <c r="B1566" s="7">
        <v>44735.429861111108</v>
      </c>
      <c r="C1566">
        <v>9800000</v>
      </c>
    </row>
    <row r="1567" spans="1:3" ht="15" customHeight="1" x14ac:dyDescent="0.3">
      <c r="A1567" t="s">
        <v>2496</v>
      </c>
      <c r="B1567" s="7">
        <v>44736.515972222223</v>
      </c>
      <c r="C1567">
        <v>15500000</v>
      </c>
    </row>
    <row r="1568" spans="1:3" ht="15" customHeight="1" x14ac:dyDescent="0.3">
      <c r="A1568" t="s">
        <v>2495</v>
      </c>
      <c r="B1568" s="7">
        <v>44736.583333333336</v>
      </c>
      <c r="C1568">
        <v>10200000</v>
      </c>
    </row>
    <row r="1569" spans="1:3" ht="15" customHeight="1" x14ac:dyDescent="0.3">
      <c r="A1569" t="s">
        <v>2494</v>
      </c>
      <c r="B1569" s="7">
        <v>44736.709027777775</v>
      </c>
      <c r="C1569">
        <v>30000000</v>
      </c>
    </row>
    <row r="1570" spans="1:3" ht="15" customHeight="1" x14ac:dyDescent="0.3">
      <c r="A1570" t="s">
        <v>2493</v>
      </c>
      <c r="B1570" s="7">
        <v>44736.728472222225</v>
      </c>
      <c r="C1570">
        <v>8150000</v>
      </c>
    </row>
    <row r="1571" spans="1:3" ht="15" customHeight="1" x14ac:dyDescent="0.3">
      <c r="A1571" t="s">
        <v>2492</v>
      </c>
      <c r="B1571" s="7">
        <v>44740.470138888886</v>
      </c>
      <c r="C1571">
        <v>10000000</v>
      </c>
    </row>
    <row r="1572" spans="1:3" ht="15" customHeight="1" x14ac:dyDescent="0.3">
      <c r="A1572" t="s">
        <v>2491</v>
      </c>
      <c r="B1572" s="7">
        <v>44740.522222222222</v>
      </c>
      <c r="C1572">
        <v>9900000</v>
      </c>
    </row>
    <row r="1573" spans="1:3" ht="15" customHeight="1" x14ac:dyDescent="0.3">
      <c r="A1573" t="s">
        <v>2490</v>
      </c>
      <c r="B1573" s="7">
        <v>44740.717361111114</v>
      </c>
      <c r="C1573">
        <v>15500000</v>
      </c>
    </row>
    <row r="1574" spans="1:3" ht="15" customHeight="1" x14ac:dyDescent="0.3">
      <c r="A1574" t="s">
        <v>2489</v>
      </c>
      <c r="B1574" s="7">
        <v>44741.481944444444</v>
      </c>
      <c r="C1574">
        <v>9500000</v>
      </c>
    </row>
    <row r="1575" spans="1:3" ht="15" customHeight="1" x14ac:dyDescent="0.3">
      <c r="A1575" t="s">
        <v>2488</v>
      </c>
      <c r="B1575" s="7">
        <v>44741.652083333334</v>
      </c>
      <c r="C1575">
        <v>9800000</v>
      </c>
    </row>
    <row r="1576" spans="1:3" ht="15" customHeight="1" x14ac:dyDescent="0.3">
      <c r="A1576" t="s">
        <v>2487</v>
      </c>
      <c r="B1576" s="7">
        <v>44741.731944444444</v>
      </c>
      <c r="C1576">
        <v>7500000</v>
      </c>
    </row>
    <row r="1577" spans="1:3" ht="15" customHeight="1" x14ac:dyDescent="0.3">
      <c r="A1577" t="s">
        <v>2486</v>
      </c>
      <c r="B1577" s="7">
        <v>44742.546527777777</v>
      </c>
      <c r="C1577">
        <v>32000000</v>
      </c>
    </row>
    <row r="1578" spans="1:3" ht="15" customHeight="1" x14ac:dyDescent="0.3">
      <c r="A1578" t="s">
        <v>2485</v>
      </c>
      <c r="B1578" s="7">
        <v>44742.593055555553</v>
      </c>
      <c r="C1578">
        <v>13976000</v>
      </c>
    </row>
    <row r="1579" spans="1:3" ht="15" customHeight="1" x14ac:dyDescent="0.3">
      <c r="A1579" t="s">
        <v>2484</v>
      </c>
      <c r="B1579" s="7">
        <v>44742.594444444447</v>
      </c>
      <c r="C1579">
        <v>17350000</v>
      </c>
    </row>
    <row r="1580" spans="1:3" ht="15" customHeight="1" x14ac:dyDescent="0.3">
      <c r="A1580" t="s">
        <v>2483</v>
      </c>
      <c r="B1580" s="7">
        <v>44742.675000000003</v>
      </c>
      <c r="C1580">
        <v>11300000</v>
      </c>
    </row>
    <row r="1581" spans="1:3" ht="15" customHeight="1" x14ac:dyDescent="0.3">
      <c r="A1581" t="s">
        <v>2482</v>
      </c>
      <c r="B1581" s="7">
        <v>44742.813194444447</v>
      </c>
      <c r="C1581">
        <v>26000000</v>
      </c>
    </row>
    <row r="1582" spans="1:3" ht="15" customHeight="1" x14ac:dyDescent="0.3">
      <c r="A1582" t="s">
        <v>2481</v>
      </c>
      <c r="B1582" s="7">
        <v>44742.81527777778</v>
      </c>
      <c r="C1582">
        <v>6700000</v>
      </c>
    </row>
    <row r="1583" spans="1:3" ht="15" customHeight="1" x14ac:dyDescent="0.3">
      <c r="A1583" t="s">
        <v>2480</v>
      </c>
      <c r="B1583" s="7">
        <v>44743.65625</v>
      </c>
      <c r="C1583">
        <v>8200000</v>
      </c>
    </row>
    <row r="1584" spans="1:3" ht="15" customHeight="1" x14ac:dyDescent="0.3">
      <c r="A1584" t="s">
        <v>2479</v>
      </c>
      <c r="B1584" s="7">
        <v>44743.679861111108</v>
      </c>
      <c r="C1584">
        <v>15500000</v>
      </c>
    </row>
    <row r="1585" spans="1:3" ht="15" customHeight="1" x14ac:dyDescent="0.3">
      <c r="A1585" t="s">
        <v>530</v>
      </c>
      <c r="B1585" s="7">
        <v>44743.726388888892</v>
      </c>
      <c r="C1585">
        <v>11000000</v>
      </c>
    </row>
    <row r="1586" spans="1:3" ht="15" customHeight="1" x14ac:dyDescent="0.3">
      <c r="A1586" t="s">
        <v>2478</v>
      </c>
      <c r="B1586" s="7">
        <v>44748.40347222222</v>
      </c>
      <c r="C1586">
        <v>10400000</v>
      </c>
    </row>
    <row r="1587" spans="1:3" ht="15" customHeight="1" x14ac:dyDescent="0.3">
      <c r="A1587" t="s">
        <v>2477</v>
      </c>
      <c r="B1587" s="7">
        <v>44749.436111111114</v>
      </c>
      <c r="C1587">
        <v>19000000</v>
      </c>
    </row>
    <row r="1588" spans="1:3" ht="15" customHeight="1" x14ac:dyDescent="0.3">
      <c r="A1588" t="s">
        <v>2476</v>
      </c>
      <c r="B1588" s="7">
        <v>44751.465277777781</v>
      </c>
      <c r="C1588">
        <v>11000000</v>
      </c>
    </row>
    <row r="1589" spans="1:3" ht="15" customHeight="1" x14ac:dyDescent="0.3">
      <c r="A1589" t="s">
        <v>2475</v>
      </c>
      <c r="B1589" s="7">
        <v>44753.538194444445</v>
      </c>
      <c r="C1589">
        <v>10000000</v>
      </c>
    </row>
    <row r="1590" spans="1:3" ht="15" customHeight="1" x14ac:dyDescent="0.3">
      <c r="A1590" t="s">
        <v>2474</v>
      </c>
      <c r="B1590" s="7">
        <v>44753.802083333336</v>
      </c>
      <c r="C1590">
        <v>13800000</v>
      </c>
    </row>
    <row r="1591" spans="1:3" ht="15" customHeight="1" x14ac:dyDescent="0.3">
      <c r="A1591" t="s">
        <v>2473</v>
      </c>
      <c r="B1591" s="7">
        <v>44754.703472222223</v>
      </c>
      <c r="C1591">
        <v>12500000</v>
      </c>
    </row>
    <row r="1592" spans="1:3" ht="15" customHeight="1" x14ac:dyDescent="0.3">
      <c r="A1592" t="s">
        <v>2472</v>
      </c>
      <c r="B1592" s="7">
        <v>44755.711111111108</v>
      </c>
      <c r="C1592">
        <v>13800000</v>
      </c>
    </row>
    <row r="1593" spans="1:3" ht="15" customHeight="1" x14ac:dyDescent="0.3">
      <c r="A1593" t="s">
        <v>2471</v>
      </c>
      <c r="B1593" s="7">
        <v>44755.711805555555</v>
      </c>
      <c r="C1593">
        <v>10800000</v>
      </c>
    </row>
    <row r="1594" spans="1:3" ht="15" customHeight="1" x14ac:dyDescent="0.3">
      <c r="A1594" t="s">
        <v>2470</v>
      </c>
      <c r="B1594" s="7">
        <v>44756.557638888888</v>
      </c>
      <c r="C1594">
        <v>23500000</v>
      </c>
    </row>
    <row r="1595" spans="1:3" ht="15" customHeight="1" x14ac:dyDescent="0.3">
      <c r="A1595" t="s">
        <v>2469</v>
      </c>
      <c r="B1595" s="7">
        <v>44757.460416666669</v>
      </c>
      <c r="C1595">
        <v>19000000</v>
      </c>
    </row>
    <row r="1596" spans="1:3" ht="15" customHeight="1" x14ac:dyDescent="0.3">
      <c r="A1596" t="s">
        <v>2468</v>
      </c>
      <c r="B1596" s="7">
        <v>44757.645138888889</v>
      </c>
      <c r="C1596">
        <v>17000000</v>
      </c>
    </row>
    <row r="1597" spans="1:3" ht="15" customHeight="1" x14ac:dyDescent="0.3">
      <c r="A1597" t="s">
        <v>2467</v>
      </c>
      <c r="B1597" s="7">
        <v>44760.435416666667</v>
      </c>
      <c r="C1597">
        <v>18600000</v>
      </c>
    </row>
    <row r="1598" spans="1:3" ht="15" customHeight="1" x14ac:dyDescent="0.3">
      <c r="A1598" t="s">
        <v>2466</v>
      </c>
      <c r="B1598" s="7">
        <v>44760.451388888891</v>
      </c>
      <c r="C1598">
        <v>22000000</v>
      </c>
    </row>
    <row r="1599" spans="1:3" ht="15" customHeight="1" x14ac:dyDescent="0.3">
      <c r="A1599" t="s">
        <v>2465</v>
      </c>
      <c r="B1599" s="7">
        <v>44760.644444444442</v>
      </c>
      <c r="C1599">
        <v>10000000</v>
      </c>
    </row>
    <row r="1600" spans="1:3" ht="15" customHeight="1" x14ac:dyDescent="0.3">
      <c r="A1600" t="s">
        <v>2464</v>
      </c>
      <c r="B1600" s="7">
        <v>44761.465277777781</v>
      </c>
      <c r="C1600">
        <v>31000000</v>
      </c>
    </row>
    <row r="1601" spans="1:3" ht="15" customHeight="1" x14ac:dyDescent="0.3">
      <c r="A1601" t="s">
        <v>2463</v>
      </c>
      <c r="B1601" s="7">
        <v>44762.527083333334</v>
      </c>
      <c r="C1601">
        <v>9000000</v>
      </c>
    </row>
    <row r="1602" spans="1:3" ht="15" customHeight="1" x14ac:dyDescent="0.3">
      <c r="A1602" t="s">
        <v>2462</v>
      </c>
      <c r="B1602" s="7">
        <v>44762.686111111114</v>
      </c>
      <c r="C1602">
        <v>14500000</v>
      </c>
    </row>
    <row r="1603" spans="1:3" ht="15" customHeight="1" x14ac:dyDescent="0.3">
      <c r="A1603" t="s">
        <v>2461</v>
      </c>
      <c r="B1603" s="7">
        <v>44762.758333333331</v>
      </c>
      <c r="C1603">
        <v>10000000</v>
      </c>
    </row>
    <row r="1604" spans="1:3" ht="15" customHeight="1" x14ac:dyDescent="0.3">
      <c r="A1604" t="s">
        <v>2460</v>
      </c>
      <c r="B1604" s="7">
        <v>44763.476388888892</v>
      </c>
      <c r="C1604">
        <v>10200000</v>
      </c>
    </row>
    <row r="1605" spans="1:3" ht="15" customHeight="1" x14ac:dyDescent="0.3">
      <c r="A1605" t="s">
        <v>2459</v>
      </c>
      <c r="B1605" s="7">
        <v>44764.415277777778</v>
      </c>
      <c r="C1605">
        <v>9800000</v>
      </c>
    </row>
    <row r="1606" spans="1:3" ht="15" customHeight="1" x14ac:dyDescent="0.3">
      <c r="A1606" t="s">
        <v>2458</v>
      </c>
      <c r="B1606" s="7">
        <v>44764.457638888889</v>
      </c>
      <c r="C1606">
        <v>7500000</v>
      </c>
    </row>
    <row r="1607" spans="1:3" ht="15" customHeight="1" x14ac:dyDescent="0.3">
      <c r="A1607" t="s">
        <v>2457</v>
      </c>
      <c r="B1607" s="7">
        <v>44764.622916666667</v>
      </c>
      <c r="C1607">
        <v>13000000</v>
      </c>
    </row>
    <row r="1608" spans="1:3" ht="15" customHeight="1" x14ac:dyDescent="0.3">
      <c r="A1608" t="s">
        <v>2456</v>
      </c>
      <c r="B1608" s="7">
        <v>44764.751388888886</v>
      </c>
      <c r="C1608">
        <v>8000000</v>
      </c>
    </row>
    <row r="1609" spans="1:3" ht="15" customHeight="1" x14ac:dyDescent="0.3">
      <c r="A1609" t="s">
        <v>2455</v>
      </c>
      <c r="B1609" s="7">
        <v>44767.42083333333</v>
      </c>
      <c r="C1609">
        <v>11000000</v>
      </c>
    </row>
    <row r="1610" spans="1:3" ht="15" customHeight="1" x14ac:dyDescent="0.3">
      <c r="A1610" t="s">
        <v>2454</v>
      </c>
      <c r="B1610" s="7">
        <v>44767.520138888889</v>
      </c>
      <c r="C1610">
        <v>14000000</v>
      </c>
    </row>
    <row r="1611" spans="1:3" ht="15" customHeight="1" x14ac:dyDescent="0.3">
      <c r="A1611" t="s">
        <v>2453</v>
      </c>
      <c r="B1611" s="7">
        <v>44767.540277777778</v>
      </c>
      <c r="C1611">
        <v>13500000</v>
      </c>
    </row>
    <row r="1612" spans="1:3" ht="15" customHeight="1" x14ac:dyDescent="0.3">
      <c r="A1612" t="s">
        <v>2452</v>
      </c>
      <c r="B1612" s="7">
        <v>44767.779166666667</v>
      </c>
      <c r="C1612">
        <v>11000000</v>
      </c>
    </row>
    <row r="1613" spans="1:3" ht="15" customHeight="1" x14ac:dyDescent="0.3">
      <c r="A1613" t="s">
        <v>2451</v>
      </c>
      <c r="B1613" s="7">
        <v>44768.644444444442</v>
      </c>
      <c r="C1613">
        <v>8500000</v>
      </c>
    </row>
    <row r="1614" spans="1:3" ht="15" customHeight="1" x14ac:dyDescent="0.3">
      <c r="A1614" t="s">
        <v>2450</v>
      </c>
      <c r="B1614" s="7">
        <v>44768.757638888892</v>
      </c>
      <c r="C1614">
        <v>16000000</v>
      </c>
    </row>
    <row r="1615" spans="1:3" ht="15" customHeight="1" x14ac:dyDescent="0.3">
      <c r="A1615" t="s">
        <v>2449</v>
      </c>
      <c r="B1615" s="7">
        <v>44769.37777777778</v>
      </c>
      <c r="C1615">
        <v>17000000</v>
      </c>
    </row>
    <row r="1616" spans="1:3" ht="15" customHeight="1" x14ac:dyDescent="0.3">
      <c r="A1616" t="s">
        <v>2448</v>
      </c>
      <c r="B1616" s="7">
        <v>44769.378472222219</v>
      </c>
      <c r="C1616">
        <v>13000000</v>
      </c>
    </row>
    <row r="1617" spans="1:3" ht="15" customHeight="1" x14ac:dyDescent="0.3">
      <c r="A1617" t="s">
        <v>2447</v>
      </c>
      <c r="B1617" s="7">
        <v>44769.401388888888</v>
      </c>
      <c r="C1617">
        <v>10650000</v>
      </c>
    </row>
    <row r="1618" spans="1:3" ht="15" customHeight="1" x14ac:dyDescent="0.3">
      <c r="A1618" t="s">
        <v>2082</v>
      </c>
      <c r="B1618" s="7">
        <v>44769.570138888892</v>
      </c>
      <c r="C1618">
        <v>12100000</v>
      </c>
    </row>
    <row r="1619" spans="1:3" ht="15" customHeight="1" x14ac:dyDescent="0.3">
      <c r="A1619" t="s">
        <v>2446</v>
      </c>
      <c r="B1619" s="7">
        <v>44769.672222222223</v>
      </c>
      <c r="C1619">
        <v>12200000</v>
      </c>
    </row>
    <row r="1620" spans="1:3" ht="15" customHeight="1" x14ac:dyDescent="0.3">
      <c r="A1620" t="s">
        <v>1958</v>
      </c>
      <c r="B1620" s="7">
        <v>44769.6875</v>
      </c>
      <c r="C1620">
        <v>8500000</v>
      </c>
    </row>
    <row r="1621" spans="1:3" ht="15" customHeight="1" x14ac:dyDescent="0.3">
      <c r="A1621" t="s">
        <v>2445</v>
      </c>
      <c r="B1621" s="7">
        <v>44769.795138888891</v>
      </c>
      <c r="C1621">
        <v>16000000</v>
      </c>
    </row>
    <row r="1622" spans="1:3" ht="15" customHeight="1" x14ac:dyDescent="0.3">
      <c r="A1622" t="s">
        <v>2444</v>
      </c>
      <c r="B1622" s="7">
        <v>44770.651388888888</v>
      </c>
      <c r="C1622">
        <v>7800000</v>
      </c>
    </row>
    <row r="1623" spans="1:3" ht="15" customHeight="1" x14ac:dyDescent="0.3">
      <c r="A1623" t="s">
        <v>2443</v>
      </c>
      <c r="B1623" s="7">
        <v>44770.729861111111</v>
      </c>
      <c r="C1623">
        <v>15500000</v>
      </c>
    </row>
    <row r="1624" spans="1:3" ht="15" customHeight="1" x14ac:dyDescent="0.3">
      <c r="A1624" t="s">
        <v>2442</v>
      </c>
      <c r="B1624" s="7">
        <v>44771.375</v>
      </c>
      <c r="C1624">
        <v>8800000</v>
      </c>
    </row>
    <row r="1625" spans="1:3" ht="15" customHeight="1" x14ac:dyDescent="0.3">
      <c r="A1625" t="s">
        <v>2441</v>
      </c>
      <c r="B1625" s="7">
        <v>44771.4</v>
      </c>
      <c r="C1625">
        <v>15500000</v>
      </c>
    </row>
    <row r="1626" spans="1:3" ht="15" customHeight="1" x14ac:dyDescent="0.3">
      <c r="A1626" t="s">
        <v>2440</v>
      </c>
      <c r="B1626" s="7">
        <v>44771.474305555559</v>
      </c>
      <c r="C1626">
        <v>5700000</v>
      </c>
    </row>
    <row r="1627" spans="1:3" ht="15" customHeight="1" x14ac:dyDescent="0.3">
      <c r="A1627" t="s">
        <v>2254</v>
      </c>
      <c r="B1627" s="7">
        <v>44771.515972222223</v>
      </c>
      <c r="C1627">
        <v>17000000</v>
      </c>
    </row>
    <row r="1628" spans="1:3" ht="15" customHeight="1" x14ac:dyDescent="0.3">
      <c r="A1628" t="s">
        <v>208</v>
      </c>
      <c r="B1628" s="7">
        <v>44771.697222222225</v>
      </c>
      <c r="C1628">
        <v>9300000</v>
      </c>
    </row>
    <row r="1629" spans="1:3" ht="15" customHeight="1" x14ac:dyDescent="0.3">
      <c r="A1629" t="s">
        <v>2439</v>
      </c>
      <c r="B1629" s="7">
        <v>44771.728472222225</v>
      </c>
      <c r="C1629">
        <v>10600000</v>
      </c>
    </row>
    <row r="1630" spans="1:3" ht="15" customHeight="1" x14ac:dyDescent="0.3">
      <c r="A1630" t="s">
        <v>2438</v>
      </c>
      <c r="B1630" s="7">
        <v>44771.745138888888</v>
      </c>
      <c r="C1630">
        <v>22800000</v>
      </c>
    </row>
    <row r="1631" spans="1:3" ht="15" customHeight="1" x14ac:dyDescent="0.3">
      <c r="A1631" t="s">
        <v>2437</v>
      </c>
      <c r="B1631" s="7">
        <v>44771.80972222222</v>
      </c>
      <c r="C1631">
        <v>12500000</v>
      </c>
    </row>
    <row r="1632" spans="1:3" ht="15" customHeight="1" x14ac:dyDescent="0.3">
      <c r="A1632" t="s">
        <v>2436</v>
      </c>
      <c r="B1632" s="7">
        <v>44775.758333333331</v>
      </c>
      <c r="C1632">
        <v>13500000</v>
      </c>
    </row>
    <row r="1633" spans="1:3" ht="15" customHeight="1" x14ac:dyDescent="0.3">
      <c r="A1633" t="s">
        <v>2435</v>
      </c>
      <c r="B1633" s="7">
        <v>44776.665972222225</v>
      </c>
      <c r="C1633">
        <v>18800000</v>
      </c>
    </row>
    <row r="1634" spans="1:3" ht="15" customHeight="1" x14ac:dyDescent="0.3">
      <c r="A1634" t="s">
        <v>2434</v>
      </c>
      <c r="B1634" s="7">
        <v>44776.717361111114</v>
      </c>
      <c r="C1634">
        <v>11500000</v>
      </c>
    </row>
    <row r="1635" spans="1:3" ht="15" customHeight="1" x14ac:dyDescent="0.3">
      <c r="A1635" t="s">
        <v>2433</v>
      </c>
      <c r="B1635" s="7">
        <v>44779.496527777781</v>
      </c>
      <c r="C1635">
        <v>5500000</v>
      </c>
    </row>
    <row r="1636" spans="1:3" ht="15" customHeight="1" x14ac:dyDescent="0.3">
      <c r="A1636" t="s">
        <v>2432</v>
      </c>
      <c r="B1636" s="7">
        <v>44779.54583333333</v>
      </c>
      <c r="C1636">
        <v>18500000</v>
      </c>
    </row>
    <row r="1637" spans="1:3" ht="15" customHeight="1" x14ac:dyDescent="0.3">
      <c r="A1637" t="s">
        <v>2431</v>
      </c>
      <c r="B1637" s="7">
        <v>44779.584722222222</v>
      </c>
      <c r="C1637">
        <v>20600000</v>
      </c>
    </row>
    <row r="1638" spans="1:3" ht="15" customHeight="1" x14ac:dyDescent="0.3">
      <c r="A1638" t="s">
        <v>2430</v>
      </c>
      <c r="B1638" s="7">
        <v>44782.661111111112</v>
      </c>
      <c r="C1638">
        <v>19500000</v>
      </c>
    </row>
    <row r="1639" spans="1:3" ht="15" customHeight="1" x14ac:dyDescent="0.3">
      <c r="A1639" t="s">
        <v>2429</v>
      </c>
      <c r="B1639" s="7">
        <v>44784.381249999999</v>
      </c>
      <c r="C1639">
        <v>12800000</v>
      </c>
    </row>
    <row r="1640" spans="1:3" ht="15" customHeight="1" x14ac:dyDescent="0.3">
      <c r="A1640" t="s">
        <v>2177</v>
      </c>
      <c r="B1640" s="7">
        <v>44784.51666666667</v>
      </c>
      <c r="C1640">
        <v>16200000</v>
      </c>
    </row>
    <row r="1641" spans="1:3" ht="15" customHeight="1" x14ac:dyDescent="0.3">
      <c r="A1641" t="s">
        <v>2428</v>
      </c>
      <c r="B1641" s="7">
        <v>44785.50277777778</v>
      </c>
      <c r="C1641">
        <v>10000000</v>
      </c>
    </row>
    <row r="1642" spans="1:3" ht="15" customHeight="1" x14ac:dyDescent="0.3">
      <c r="A1642" t="s">
        <v>2427</v>
      </c>
      <c r="B1642" s="7">
        <v>44785.554166666669</v>
      </c>
      <c r="C1642">
        <v>10500000</v>
      </c>
    </row>
    <row r="1643" spans="1:3" ht="15" customHeight="1" x14ac:dyDescent="0.3">
      <c r="A1643" t="s">
        <v>2426</v>
      </c>
      <c r="B1643" s="7">
        <v>44785.706944444442</v>
      </c>
      <c r="C1643">
        <v>42000000</v>
      </c>
    </row>
    <row r="1644" spans="1:3" ht="15" customHeight="1" x14ac:dyDescent="0.3">
      <c r="A1644" t="s">
        <v>2425</v>
      </c>
      <c r="B1644" s="7">
        <v>44785.789583333331</v>
      </c>
      <c r="C1644">
        <v>14500000</v>
      </c>
    </row>
    <row r="1645" spans="1:3" ht="15" customHeight="1" x14ac:dyDescent="0.3">
      <c r="A1645" t="s">
        <v>2424</v>
      </c>
      <c r="B1645" s="7">
        <v>44789.668749999997</v>
      </c>
      <c r="C1645">
        <v>5300000</v>
      </c>
    </row>
    <row r="1646" spans="1:3" ht="15" customHeight="1" x14ac:dyDescent="0.3">
      <c r="A1646" t="s">
        <v>2423</v>
      </c>
      <c r="B1646" s="7">
        <v>44790.698611111111</v>
      </c>
      <c r="C1646">
        <v>5500000</v>
      </c>
    </row>
    <row r="1647" spans="1:3" ht="15" customHeight="1" x14ac:dyDescent="0.3">
      <c r="A1647" t="s">
        <v>2422</v>
      </c>
      <c r="B1647" s="7">
        <v>44790.7</v>
      </c>
      <c r="C1647">
        <v>8600000</v>
      </c>
    </row>
    <row r="1648" spans="1:3" ht="15" customHeight="1" x14ac:dyDescent="0.3">
      <c r="A1648" t="s">
        <v>2421</v>
      </c>
      <c r="B1648" s="7">
        <v>44791.407638888886</v>
      </c>
      <c r="C1648">
        <v>6800000</v>
      </c>
    </row>
    <row r="1649" spans="1:3" ht="15" customHeight="1" x14ac:dyDescent="0.3">
      <c r="A1649" t="s">
        <v>2420</v>
      </c>
      <c r="B1649" s="7">
        <v>44791.536111111112</v>
      </c>
      <c r="C1649">
        <v>12700000</v>
      </c>
    </row>
    <row r="1650" spans="1:3" ht="15" customHeight="1" x14ac:dyDescent="0.3">
      <c r="A1650" t="s">
        <v>2406</v>
      </c>
      <c r="B1650" s="7">
        <v>44791.683333333334</v>
      </c>
      <c r="C1650">
        <v>8000000</v>
      </c>
    </row>
    <row r="1651" spans="1:3" ht="15" customHeight="1" x14ac:dyDescent="0.3">
      <c r="A1651" t="s">
        <v>2419</v>
      </c>
      <c r="B1651" s="7">
        <v>44791.76458333333</v>
      </c>
      <c r="C1651">
        <v>12800000</v>
      </c>
    </row>
    <row r="1652" spans="1:3" ht="15" customHeight="1" x14ac:dyDescent="0.3">
      <c r="A1652" t="s">
        <v>2418</v>
      </c>
      <c r="B1652" s="7">
        <v>44791.8</v>
      </c>
      <c r="C1652">
        <v>16700000</v>
      </c>
    </row>
    <row r="1653" spans="1:3" ht="15" customHeight="1" x14ac:dyDescent="0.3">
      <c r="A1653" t="s">
        <v>2417</v>
      </c>
      <c r="B1653" s="7">
        <v>44792.543055555558</v>
      </c>
      <c r="C1653">
        <v>18800000</v>
      </c>
    </row>
    <row r="1654" spans="1:3" ht="15" customHeight="1" x14ac:dyDescent="0.3">
      <c r="A1654" t="s">
        <v>2416</v>
      </c>
      <c r="B1654" s="7">
        <v>44792.722916666666</v>
      </c>
      <c r="C1654">
        <v>6800000</v>
      </c>
    </row>
    <row r="1655" spans="1:3" ht="15" customHeight="1" x14ac:dyDescent="0.3">
      <c r="A1655" t="s">
        <v>2415</v>
      </c>
      <c r="B1655" s="7">
        <v>44792.759722222225</v>
      </c>
      <c r="C1655">
        <v>8000000</v>
      </c>
    </row>
    <row r="1656" spans="1:3" ht="15" customHeight="1" x14ac:dyDescent="0.3">
      <c r="A1656" t="s">
        <v>2414</v>
      </c>
      <c r="B1656" s="7">
        <v>44792.783333333333</v>
      </c>
      <c r="C1656">
        <v>25000000</v>
      </c>
    </row>
    <row r="1657" spans="1:3" ht="15" customHeight="1" x14ac:dyDescent="0.3">
      <c r="A1657" t="s">
        <v>2413</v>
      </c>
      <c r="B1657" s="7">
        <v>44795.426388888889</v>
      </c>
      <c r="C1657">
        <v>17900000</v>
      </c>
    </row>
    <row r="1658" spans="1:3" ht="15" customHeight="1" x14ac:dyDescent="0.3">
      <c r="A1658" t="s">
        <v>2412</v>
      </c>
      <c r="B1658" s="7">
        <v>44796.393055555556</v>
      </c>
      <c r="C1658">
        <v>8500000</v>
      </c>
    </row>
    <row r="1659" spans="1:3" ht="15" customHeight="1" x14ac:dyDescent="0.3">
      <c r="A1659" t="s">
        <v>2411</v>
      </c>
      <c r="B1659" s="7">
        <v>44796.40625</v>
      </c>
      <c r="C1659">
        <v>22000000</v>
      </c>
    </row>
    <row r="1660" spans="1:3" ht="15" customHeight="1" x14ac:dyDescent="0.3">
      <c r="A1660" t="s">
        <v>2407</v>
      </c>
      <c r="B1660" s="7">
        <v>44796.406944444447</v>
      </c>
      <c r="C1660">
        <v>9000000</v>
      </c>
    </row>
    <row r="1661" spans="1:3" ht="15" customHeight="1" x14ac:dyDescent="0.3">
      <c r="A1661" t="s">
        <v>2410</v>
      </c>
      <c r="B1661" s="7">
        <v>44796.407638888886</v>
      </c>
      <c r="C1661">
        <v>14200000</v>
      </c>
    </row>
    <row r="1662" spans="1:3" ht="15" customHeight="1" x14ac:dyDescent="0.3">
      <c r="A1662" t="s">
        <v>2409</v>
      </c>
      <c r="B1662" s="7">
        <v>44796.522222222222</v>
      </c>
      <c r="C1662">
        <v>9500000</v>
      </c>
    </row>
    <row r="1663" spans="1:3" ht="15" customHeight="1" x14ac:dyDescent="0.3">
      <c r="A1663" t="s">
        <v>2408</v>
      </c>
      <c r="B1663" s="7">
        <v>44796.552777777775</v>
      </c>
      <c r="C1663">
        <v>10000000</v>
      </c>
    </row>
    <row r="1664" spans="1:3" ht="15" customHeight="1" x14ac:dyDescent="0.3">
      <c r="A1664" t="s">
        <v>2405</v>
      </c>
      <c r="B1664" s="7">
        <v>44796.736805555556</v>
      </c>
      <c r="C1664">
        <v>16500000</v>
      </c>
    </row>
    <row r="1665" spans="1:3" ht="15" customHeight="1" x14ac:dyDescent="0.3">
      <c r="A1665" t="s">
        <v>2404</v>
      </c>
      <c r="B1665" s="7">
        <v>44796.755555555559</v>
      </c>
      <c r="C1665">
        <v>12000000</v>
      </c>
    </row>
    <row r="1666" spans="1:3" ht="15" customHeight="1" x14ac:dyDescent="0.3">
      <c r="A1666" t="s">
        <v>2403</v>
      </c>
      <c r="B1666" s="7">
        <v>44796.758333333331</v>
      </c>
      <c r="C1666">
        <v>14300000</v>
      </c>
    </row>
    <row r="1667" spans="1:3" ht="15" customHeight="1" x14ac:dyDescent="0.3">
      <c r="A1667" t="s">
        <v>2402</v>
      </c>
      <c r="B1667" s="7">
        <v>44797.406944444447</v>
      </c>
      <c r="C1667">
        <v>8900000</v>
      </c>
    </row>
    <row r="1668" spans="1:3" ht="15" customHeight="1" x14ac:dyDescent="0.3">
      <c r="A1668" t="s">
        <v>2401</v>
      </c>
      <c r="B1668" s="7">
        <v>44797.563194444447</v>
      </c>
      <c r="C1668">
        <v>11500000</v>
      </c>
    </row>
    <row r="1669" spans="1:3" ht="15" customHeight="1" x14ac:dyDescent="0.3">
      <c r="A1669" t="s">
        <v>2400</v>
      </c>
      <c r="B1669" s="7">
        <v>44797.64166666667</v>
      </c>
      <c r="C1669">
        <v>7000000</v>
      </c>
    </row>
    <row r="1670" spans="1:3" ht="15" customHeight="1" x14ac:dyDescent="0.3">
      <c r="A1670" t="s">
        <v>2399</v>
      </c>
      <c r="B1670" s="7">
        <v>44797.76666666667</v>
      </c>
      <c r="C1670">
        <v>23000000</v>
      </c>
    </row>
    <row r="1671" spans="1:3" ht="15" customHeight="1" x14ac:dyDescent="0.3">
      <c r="A1671" t="s">
        <v>2398</v>
      </c>
      <c r="B1671" s="7">
        <v>44798.459722222222</v>
      </c>
      <c r="C1671">
        <v>17000000</v>
      </c>
    </row>
    <row r="1672" spans="1:3" ht="15" customHeight="1" x14ac:dyDescent="0.3">
      <c r="A1672" t="s">
        <v>2397</v>
      </c>
      <c r="B1672" s="7">
        <v>44798.5625</v>
      </c>
      <c r="C1672">
        <v>10500000</v>
      </c>
    </row>
    <row r="1673" spans="1:3" ht="15" customHeight="1" x14ac:dyDescent="0.3">
      <c r="A1673" t="s">
        <v>2396</v>
      </c>
      <c r="B1673" s="7">
        <v>44798.715277777781</v>
      </c>
      <c r="C1673">
        <v>17000000</v>
      </c>
    </row>
    <row r="1674" spans="1:3" ht="15" customHeight="1" x14ac:dyDescent="0.3">
      <c r="A1674" t="s">
        <v>2395</v>
      </c>
      <c r="B1674" s="7">
        <v>44799.436805555553</v>
      </c>
      <c r="C1674">
        <v>6750000</v>
      </c>
    </row>
    <row r="1675" spans="1:3" ht="15" customHeight="1" x14ac:dyDescent="0.3">
      <c r="A1675" t="s">
        <v>2394</v>
      </c>
      <c r="B1675" s="7">
        <v>44799.443749999999</v>
      </c>
      <c r="C1675">
        <v>34000000</v>
      </c>
    </row>
    <row r="1676" spans="1:3" ht="15" customHeight="1" x14ac:dyDescent="0.3">
      <c r="A1676" t="s">
        <v>2393</v>
      </c>
      <c r="B1676" s="7">
        <v>44799.449305555558</v>
      </c>
      <c r="C1676">
        <v>17000000</v>
      </c>
    </row>
    <row r="1677" spans="1:3" ht="15" customHeight="1" x14ac:dyDescent="0.3">
      <c r="A1677" t="s">
        <v>2392</v>
      </c>
      <c r="B1677" s="7">
        <v>44799.495138888888</v>
      </c>
      <c r="C1677">
        <v>9300000</v>
      </c>
    </row>
    <row r="1678" spans="1:3" ht="15" customHeight="1" x14ac:dyDescent="0.3">
      <c r="A1678" t="s">
        <v>2391</v>
      </c>
      <c r="B1678" s="7">
        <v>44799.5625</v>
      </c>
      <c r="C1678">
        <v>9500000</v>
      </c>
    </row>
    <row r="1679" spans="1:3" ht="15" customHeight="1" x14ac:dyDescent="0.3">
      <c r="A1679" t="s">
        <v>2000</v>
      </c>
      <c r="B1679" s="7">
        <v>44799.724999999999</v>
      </c>
      <c r="C1679">
        <v>7700000</v>
      </c>
    </row>
    <row r="1680" spans="1:3" ht="15" customHeight="1" x14ac:dyDescent="0.3">
      <c r="A1680" t="s">
        <v>2390</v>
      </c>
      <c r="B1680" s="7">
        <v>44799.786805555559</v>
      </c>
      <c r="C1680">
        <v>7900000</v>
      </c>
    </row>
    <row r="1681" spans="1:3" ht="15" customHeight="1" x14ac:dyDescent="0.3">
      <c r="A1681" t="s">
        <v>2389</v>
      </c>
      <c r="B1681" s="7">
        <v>44802.520833333336</v>
      </c>
      <c r="C1681">
        <v>13800000</v>
      </c>
    </row>
    <row r="1682" spans="1:3" ht="15" customHeight="1" x14ac:dyDescent="0.3">
      <c r="A1682" t="s">
        <v>2388</v>
      </c>
      <c r="B1682" s="7">
        <v>44802.521527777775</v>
      </c>
      <c r="C1682">
        <v>14800000</v>
      </c>
    </row>
    <row r="1683" spans="1:3" ht="15" customHeight="1" x14ac:dyDescent="0.3">
      <c r="A1683" t="s">
        <v>2387</v>
      </c>
      <c r="B1683" s="7">
        <v>44802.652083333334</v>
      </c>
      <c r="C1683">
        <v>15000000</v>
      </c>
    </row>
    <row r="1684" spans="1:3" ht="15" customHeight="1" x14ac:dyDescent="0.3">
      <c r="A1684" t="s">
        <v>2386</v>
      </c>
      <c r="B1684" s="7">
        <v>44802.677083333336</v>
      </c>
      <c r="C1684">
        <v>17700000</v>
      </c>
    </row>
    <row r="1685" spans="1:3" ht="15" customHeight="1" x14ac:dyDescent="0.3">
      <c r="A1685" t="s">
        <v>2385</v>
      </c>
      <c r="B1685" s="7">
        <v>44802.788888888892</v>
      </c>
      <c r="C1685">
        <v>14000000</v>
      </c>
    </row>
    <row r="1686" spans="1:3" ht="15" customHeight="1" x14ac:dyDescent="0.3">
      <c r="A1686" t="s">
        <v>2384</v>
      </c>
      <c r="B1686" s="7">
        <v>44803.415972222225</v>
      </c>
      <c r="C1686">
        <v>16950000</v>
      </c>
    </row>
    <row r="1687" spans="1:3" ht="15" customHeight="1" x14ac:dyDescent="0.3">
      <c r="A1687" t="s">
        <v>2383</v>
      </c>
      <c r="B1687" s="7">
        <v>44803.561805555553</v>
      </c>
      <c r="C1687">
        <v>16000000</v>
      </c>
    </row>
    <row r="1688" spans="1:3" ht="15" customHeight="1" x14ac:dyDescent="0.3">
      <c r="A1688" t="s">
        <v>2382</v>
      </c>
      <c r="B1688" s="7">
        <v>44803.7</v>
      </c>
      <c r="C1688">
        <v>8900000</v>
      </c>
    </row>
    <row r="1689" spans="1:3" ht="15" customHeight="1" x14ac:dyDescent="0.3">
      <c r="A1689" t="s">
        <v>2377</v>
      </c>
      <c r="B1689" s="7">
        <v>44803.741666666669</v>
      </c>
      <c r="C1689">
        <v>10200000</v>
      </c>
    </row>
    <row r="1690" spans="1:3" ht="15" customHeight="1" x14ac:dyDescent="0.3">
      <c r="A1690" t="s">
        <v>2381</v>
      </c>
      <c r="B1690" s="7">
        <v>44803.761805555558</v>
      </c>
      <c r="C1690">
        <v>9200000</v>
      </c>
    </row>
    <row r="1691" spans="1:3" ht="15" customHeight="1" x14ac:dyDescent="0.3">
      <c r="A1691" t="s">
        <v>2380</v>
      </c>
      <c r="B1691" s="7">
        <v>44803.777083333334</v>
      </c>
      <c r="C1691">
        <v>13500000</v>
      </c>
    </row>
    <row r="1692" spans="1:3" ht="15" customHeight="1" x14ac:dyDescent="0.3">
      <c r="A1692" t="s">
        <v>2379</v>
      </c>
      <c r="B1692" s="7">
        <v>44804.415277777778</v>
      </c>
      <c r="C1692">
        <v>10800000</v>
      </c>
    </row>
    <row r="1693" spans="1:3" ht="15" customHeight="1" x14ac:dyDescent="0.3">
      <c r="A1693" t="s">
        <v>2378</v>
      </c>
      <c r="B1693" s="7">
        <v>44804.46597222222</v>
      </c>
      <c r="C1693">
        <v>11000000</v>
      </c>
    </row>
    <row r="1694" spans="1:3" ht="15" customHeight="1" x14ac:dyDescent="0.3">
      <c r="A1694" t="s">
        <v>2376</v>
      </c>
      <c r="B1694" s="7">
        <v>44804.480555555558</v>
      </c>
      <c r="C1694">
        <v>11000000</v>
      </c>
    </row>
    <row r="1695" spans="1:3" ht="15" customHeight="1" x14ac:dyDescent="0.3">
      <c r="A1695" t="s">
        <v>2375</v>
      </c>
      <c r="B1695" s="7">
        <v>44804.510416666664</v>
      </c>
      <c r="C1695">
        <v>13400000</v>
      </c>
    </row>
    <row r="1696" spans="1:3" ht="15" customHeight="1" x14ac:dyDescent="0.3">
      <c r="A1696" t="s">
        <v>2374</v>
      </c>
      <c r="B1696" s="7">
        <v>44804.678472222222</v>
      </c>
      <c r="C1696">
        <v>16900000</v>
      </c>
    </row>
    <row r="1697" spans="1:3" ht="15" customHeight="1" x14ac:dyDescent="0.3">
      <c r="A1697" t="s">
        <v>2372</v>
      </c>
      <c r="B1697" s="7">
        <v>44804.688888888886</v>
      </c>
      <c r="C1697">
        <v>9800000</v>
      </c>
    </row>
    <row r="1698" spans="1:3" ht="15" customHeight="1" x14ac:dyDescent="0.3">
      <c r="A1698" t="s">
        <v>2373</v>
      </c>
      <c r="B1698" s="7">
        <v>44804.688888888886</v>
      </c>
      <c r="C1698">
        <v>8700000</v>
      </c>
    </row>
    <row r="1699" spans="1:3" ht="15" customHeight="1" x14ac:dyDescent="0.3">
      <c r="A1699" t="s">
        <v>2371</v>
      </c>
      <c r="B1699" s="7">
        <v>44804.697916666664</v>
      </c>
      <c r="C1699">
        <v>9000000</v>
      </c>
    </row>
    <row r="1700" spans="1:3" ht="15" customHeight="1" x14ac:dyDescent="0.3">
      <c r="A1700" t="s">
        <v>2370</v>
      </c>
      <c r="B1700" s="7">
        <v>44804.698611111111</v>
      </c>
      <c r="C1700">
        <v>20000000</v>
      </c>
    </row>
    <row r="1701" spans="1:3" ht="15" customHeight="1" x14ac:dyDescent="0.3">
      <c r="A1701" t="s">
        <v>2369</v>
      </c>
      <c r="B1701" s="7">
        <v>44804.790277777778</v>
      </c>
      <c r="C1701">
        <v>12000000</v>
      </c>
    </row>
    <row r="1702" spans="1:3" ht="15" customHeight="1" x14ac:dyDescent="0.3">
      <c r="A1702" t="s">
        <v>2368</v>
      </c>
      <c r="B1702" s="7">
        <v>44806.765277777777</v>
      </c>
      <c r="C1702">
        <v>12100000</v>
      </c>
    </row>
    <row r="1703" spans="1:3" ht="15" customHeight="1" x14ac:dyDescent="0.3">
      <c r="A1703" t="s">
        <v>2367</v>
      </c>
      <c r="B1703" s="7">
        <v>44809.716666666667</v>
      </c>
      <c r="C1703">
        <v>5500000</v>
      </c>
    </row>
    <row r="1704" spans="1:3" ht="15" customHeight="1" x14ac:dyDescent="0.3">
      <c r="A1704" t="s">
        <v>2366</v>
      </c>
      <c r="B1704" s="7">
        <v>44810.640277777777</v>
      </c>
      <c r="C1704">
        <v>16500000</v>
      </c>
    </row>
    <row r="1705" spans="1:3" ht="15" customHeight="1" x14ac:dyDescent="0.3">
      <c r="A1705" t="s">
        <v>2365</v>
      </c>
      <c r="B1705" s="7">
        <v>44810.684027777781</v>
      </c>
      <c r="C1705">
        <v>6600000</v>
      </c>
    </row>
    <row r="1706" spans="1:3" ht="15" customHeight="1" x14ac:dyDescent="0.3">
      <c r="A1706" t="s">
        <v>2364</v>
      </c>
      <c r="B1706" s="7">
        <v>44810.759027777778</v>
      </c>
      <c r="C1706">
        <v>13500000</v>
      </c>
    </row>
    <row r="1707" spans="1:3" ht="15" customHeight="1" x14ac:dyDescent="0.3">
      <c r="A1707" t="s">
        <v>2363</v>
      </c>
      <c r="B1707" s="7">
        <v>44810.783333333333</v>
      </c>
      <c r="C1707">
        <v>9000000</v>
      </c>
    </row>
    <row r="1708" spans="1:3" ht="15" customHeight="1" x14ac:dyDescent="0.3">
      <c r="A1708" t="s">
        <v>2362</v>
      </c>
      <c r="B1708" s="7">
        <v>44811.430555555555</v>
      </c>
      <c r="C1708">
        <v>14500000</v>
      </c>
    </row>
    <row r="1709" spans="1:3" ht="15" customHeight="1" x14ac:dyDescent="0.3">
      <c r="A1709" t="s">
        <v>2360</v>
      </c>
      <c r="B1709" s="7">
        <v>44812.681944444441</v>
      </c>
      <c r="C1709">
        <v>18600000</v>
      </c>
    </row>
    <row r="1710" spans="1:3" ht="15" customHeight="1" x14ac:dyDescent="0.3">
      <c r="A1710" t="s">
        <v>2361</v>
      </c>
      <c r="B1710" s="7">
        <v>44812.707638888889</v>
      </c>
      <c r="C1710">
        <v>10200000</v>
      </c>
    </row>
    <row r="1711" spans="1:3" ht="15" customHeight="1" x14ac:dyDescent="0.3">
      <c r="A1711" t="s">
        <v>2360</v>
      </c>
      <c r="B1711" s="7">
        <v>44812.736111111109</v>
      </c>
      <c r="C1711">
        <v>18600000</v>
      </c>
    </row>
    <row r="1712" spans="1:3" ht="15" customHeight="1" x14ac:dyDescent="0.3">
      <c r="A1712" t="s">
        <v>2359</v>
      </c>
      <c r="B1712" s="7">
        <v>44813.477777777778</v>
      </c>
      <c r="C1712">
        <v>20400000</v>
      </c>
    </row>
    <row r="1713" spans="1:3" ht="15" customHeight="1" x14ac:dyDescent="0.3">
      <c r="A1713" t="s">
        <v>2358</v>
      </c>
      <c r="B1713" s="7">
        <v>44813.525694444441</v>
      </c>
      <c r="C1713">
        <v>28400000</v>
      </c>
    </row>
    <row r="1714" spans="1:3" ht="15" customHeight="1" x14ac:dyDescent="0.3">
      <c r="A1714" t="s">
        <v>2357</v>
      </c>
      <c r="B1714" s="7">
        <v>44816.443749999999</v>
      </c>
      <c r="C1714">
        <v>18600000</v>
      </c>
    </row>
    <row r="1715" spans="1:3" ht="15" customHeight="1" x14ac:dyDescent="0.3">
      <c r="A1715" t="s">
        <v>2356</v>
      </c>
      <c r="B1715" s="7">
        <v>44816.52847222222</v>
      </c>
      <c r="C1715">
        <v>35000000</v>
      </c>
    </row>
    <row r="1716" spans="1:3" ht="15" customHeight="1" x14ac:dyDescent="0.3">
      <c r="A1716" t="s">
        <v>2355</v>
      </c>
      <c r="B1716" s="7">
        <v>44817.70208333333</v>
      </c>
      <c r="C1716">
        <v>6800000</v>
      </c>
    </row>
    <row r="1717" spans="1:3" ht="15" customHeight="1" x14ac:dyDescent="0.3">
      <c r="A1717" t="s">
        <v>2354</v>
      </c>
      <c r="B1717" s="7">
        <v>44818.550694444442</v>
      </c>
      <c r="C1717">
        <v>6500000</v>
      </c>
    </row>
    <row r="1718" spans="1:3" ht="15" customHeight="1" x14ac:dyDescent="0.3">
      <c r="A1718" t="s">
        <v>2353</v>
      </c>
      <c r="B1718" s="7">
        <v>44818.636805555558</v>
      </c>
      <c r="C1718">
        <v>8750000</v>
      </c>
    </row>
    <row r="1719" spans="1:3" ht="15" customHeight="1" x14ac:dyDescent="0.3">
      <c r="A1719" t="s">
        <v>2352</v>
      </c>
      <c r="B1719" s="7">
        <v>44819.557638888888</v>
      </c>
      <c r="C1719">
        <v>11800000</v>
      </c>
    </row>
    <row r="1720" spans="1:3" ht="15" customHeight="1" x14ac:dyDescent="0.3">
      <c r="A1720" t="s">
        <v>2351</v>
      </c>
      <c r="B1720" s="7">
        <v>44819.564583333333</v>
      </c>
      <c r="C1720">
        <v>12600000</v>
      </c>
    </row>
    <row r="1721" spans="1:3" ht="15" customHeight="1" x14ac:dyDescent="0.3">
      <c r="A1721" t="s">
        <v>2350</v>
      </c>
      <c r="B1721" s="7">
        <v>44819.71597222222</v>
      </c>
      <c r="C1721">
        <v>15500000</v>
      </c>
    </row>
    <row r="1722" spans="1:3" ht="15" customHeight="1" x14ac:dyDescent="0.3">
      <c r="A1722" t="s">
        <v>2349</v>
      </c>
      <c r="B1722" s="7">
        <v>44825.767361111109</v>
      </c>
      <c r="C1722">
        <v>15700000</v>
      </c>
    </row>
    <row r="1723" spans="1:3" ht="15" customHeight="1" x14ac:dyDescent="0.3">
      <c r="A1723" t="s">
        <v>2348</v>
      </c>
      <c r="B1723" s="7">
        <v>44826.638194444444</v>
      </c>
      <c r="C1723">
        <v>21500000</v>
      </c>
    </row>
    <row r="1724" spans="1:3" ht="15" customHeight="1" x14ac:dyDescent="0.3">
      <c r="A1724" t="s">
        <v>2347</v>
      </c>
      <c r="B1724" s="7">
        <v>44827.54583333333</v>
      </c>
      <c r="C1724">
        <v>10500000</v>
      </c>
    </row>
    <row r="1725" spans="1:3" ht="15" customHeight="1" x14ac:dyDescent="0.3">
      <c r="A1725" t="s">
        <v>2346</v>
      </c>
      <c r="B1725" s="7">
        <v>44827.592361111114</v>
      </c>
      <c r="C1725">
        <v>11000000</v>
      </c>
    </row>
    <row r="1726" spans="1:3" ht="15" customHeight="1" x14ac:dyDescent="0.3">
      <c r="A1726" t="s">
        <v>2345</v>
      </c>
      <c r="B1726" s="7">
        <v>44827.677777777775</v>
      </c>
      <c r="C1726">
        <v>37000000</v>
      </c>
    </row>
    <row r="1727" spans="1:3" ht="15" customHeight="1" x14ac:dyDescent="0.3">
      <c r="A1727" t="s">
        <v>2344</v>
      </c>
      <c r="B1727" s="7">
        <v>44827.755555555559</v>
      </c>
      <c r="C1727">
        <v>12000000</v>
      </c>
    </row>
    <row r="1728" spans="1:3" ht="15" customHeight="1" x14ac:dyDescent="0.3">
      <c r="A1728" t="s">
        <v>2343</v>
      </c>
      <c r="B1728" s="7">
        <v>44830.642361111109</v>
      </c>
      <c r="C1728">
        <v>22500000</v>
      </c>
    </row>
    <row r="1729" spans="1:3" ht="15" customHeight="1" x14ac:dyDescent="0.3">
      <c r="A1729" t="s">
        <v>2342</v>
      </c>
      <c r="B1729" s="7">
        <v>44830.71597222222</v>
      </c>
      <c r="C1729">
        <v>6000000</v>
      </c>
    </row>
    <row r="1730" spans="1:3" ht="15" customHeight="1" x14ac:dyDescent="0.3">
      <c r="A1730" t="s">
        <v>2330</v>
      </c>
      <c r="B1730" s="7">
        <v>44830.78125</v>
      </c>
      <c r="C1730">
        <v>6000000</v>
      </c>
    </row>
    <row r="1731" spans="1:3" ht="15" customHeight="1" x14ac:dyDescent="0.3">
      <c r="A1731" t="s">
        <v>2340</v>
      </c>
      <c r="B1731" s="7">
        <v>44830.78125</v>
      </c>
      <c r="C1731">
        <v>19000000</v>
      </c>
    </row>
    <row r="1732" spans="1:3" ht="15" customHeight="1" x14ac:dyDescent="0.3">
      <c r="A1732" t="s">
        <v>2341</v>
      </c>
      <c r="B1732" s="7">
        <v>44830.78125</v>
      </c>
      <c r="C1732">
        <v>5600000</v>
      </c>
    </row>
    <row r="1733" spans="1:3" ht="15" customHeight="1" x14ac:dyDescent="0.3">
      <c r="A1733" t="s">
        <v>2339</v>
      </c>
      <c r="B1733" s="7">
        <v>44831.523611111108</v>
      </c>
      <c r="C1733">
        <v>15500000</v>
      </c>
    </row>
    <row r="1734" spans="1:3" ht="15" customHeight="1" x14ac:dyDescent="0.3">
      <c r="A1734" t="s">
        <v>2338</v>
      </c>
      <c r="B1734" s="7">
        <v>44831.524305555555</v>
      </c>
      <c r="C1734">
        <v>7000000</v>
      </c>
    </row>
    <row r="1735" spans="1:3" ht="15" customHeight="1" x14ac:dyDescent="0.3">
      <c r="A1735" t="s">
        <v>2337</v>
      </c>
      <c r="B1735" s="7">
        <v>44831.55</v>
      </c>
      <c r="C1735">
        <v>6000000</v>
      </c>
    </row>
    <row r="1736" spans="1:3" ht="15" customHeight="1" x14ac:dyDescent="0.3">
      <c r="A1736" t="s">
        <v>2336</v>
      </c>
      <c r="B1736" s="7">
        <v>44831.761111111111</v>
      </c>
      <c r="C1736">
        <v>6700000</v>
      </c>
    </row>
    <row r="1737" spans="1:3" ht="15" customHeight="1" x14ac:dyDescent="0.3">
      <c r="A1737" t="s">
        <v>2335</v>
      </c>
      <c r="B1737" s="7">
        <v>44832.488888888889</v>
      </c>
      <c r="C1737">
        <v>12000000</v>
      </c>
    </row>
    <row r="1738" spans="1:3" ht="15" customHeight="1" x14ac:dyDescent="0.3">
      <c r="A1738" t="s">
        <v>2334</v>
      </c>
      <c r="B1738" s="7">
        <v>44832.490972222222</v>
      </c>
      <c r="C1738">
        <v>6200000</v>
      </c>
    </row>
    <row r="1739" spans="1:3" ht="15" customHeight="1" x14ac:dyDescent="0.3">
      <c r="A1739" t="s">
        <v>2333</v>
      </c>
      <c r="B1739" s="7">
        <v>44832.492361111108</v>
      </c>
      <c r="C1739">
        <v>12900000</v>
      </c>
    </row>
    <row r="1740" spans="1:3" ht="15" customHeight="1" x14ac:dyDescent="0.3">
      <c r="A1740" t="s">
        <v>2332</v>
      </c>
      <c r="B1740" s="7">
        <v>44832.71875</v>
      </c>
      <c r="C1740">
        <v>6800000</v>
      </c>
    </row>
    <row r="1741" spans="1:3" ht="15" customHeight="1" x14ac:dyDescent="0.3">
      <c r="A1741" t="s">
        <v>2331</v>
      </c>
      <c r="B1741" s="7">
        <v>44832.802777777775</v>
      </c>
      <c r="C1741">
        <v>8650000</v>
      </c>
    </row>
    <row r="1742" spans="1:3" ht="15" customHeight="1" x14ac:dyDescent="0.3">
      <c r="A1742" t="s">
        <v>2329</v>
      </c>
      <c r="B1742" s="7">
        <v>44833.690972222219</v>
      </c>
      <c r="C1742">
        <v>18000000</v>
      </c>
    </row>
    <row r="1743" spans="1:3" ht="15" customHeight="1" x14ac:dyDescent="0.3">
      <c r="A1743" t="s">
        <v>2328</v>
      </c>
      <c r="B1743" s="7">
        <v>44834.455555555556</v>
      </c>
      <c r="C1743">
        <v>13000000</v>
      </c>
    </row>
    <row r="1744" spans="1:3" ht="15" customHeight="1" x14ac:dyDescent="0.3">
      <c r="A1744" t="s">
        <v>2327</v>
      </c>
      <c r="B1744" s="7">
        <v>44834.48333333333</v>
      </c>
      <c r="C1744">
        <v>9300000</v>
      </c>
    </row>
    <row r="1745" spans="1:3" ht="15" customHeight="1" x14ac:dyDescent="0.3">
      <c r="A1745" t="s">
        <v>2326</v>
      </c>
      <c r="B1745" s="7">
        <v>44834.70208333333</v>
      </c>
      <c r="C1745">
        <v>9800000</v>
      </c>
    </row>
    <row r="1746" spans="1:3" ht="15" customHeight="1" x14ac:dyDescent="0.3">
      <c r="A1746" t="s">
        <v>2325</v>
      </c>
      <c r="B1746" s="7">
        <v>44834.720138888886</v>
      </c>
      <c r="C1746">
        <v>7800000</v>
      </c>
    </row>
    <row r="1747" spans="1:3" ht="15" customHeight="1" x14ac:dyDescent="0.3">
      <c r="A1747" t="s">
        <v>2324</v>
      </c>
      <c r="B1747" s="7">
        <v>44837.464583333334</v>
      </c>
      <c r="C1747">
        <v>9700000</v>
      </c>
    </row>
    <row r="1748" spans="1:3" ht="15" customHeight="1" x14ac:dyDescent="0.3">
      <c r="A1748" t="s">
        <v>2323</v>
      </c>
      <c r="B1748" s="7">
        <v>44837.698611111111</v>
      </c>
      <c r="C1748">
        <v>7150000</v>
      </c>
    </row>
    <row r="1749" spans="1:3" ht="15" customHeight="1" x14ac:dyDescent="0.3">
      <c r="A1749" t="s">
        <v>2322</v>
      </c>
      <c r="B1749" s="7">
        <v>44838.701388888891</v>
      </c>
      <c r="C1749">
        <v>16790000</v>
      </c>
    </row>
    <row r="1750" spans="1:3" ht="15" customHeight="1" x14ac:dyDescent="0.3">
      <c r="A1750" t="s">
        <v>2321</v>
      </c>
      <c r="B1750" s="7">
        <v>44839.793055555558</v>
      </c>
      <c r="C1750">
        <v>6500000</v>
      </c>
    </row>
    <row r="1751" spans="1:3" ht="15" customHeight="1" x14ac:dyDescent="0.3">
      <c r="A1751" t="s">
        <v>2320</v>
      </c>
      <c r="B1751" s="7">
        <v>44840.583333333336</v>
      </c>
      <c r="C1751">
        <v>16500000</v>
      </c>
    </row>
    <row r="1752" spans="1:3" ht="15" customHeight="1" x14ac:dyDescent="0.3">
      <c r="A1752" t="s">
        <v>2319</v>
      </c>
      <c r="B1752" s="7">
        <v>44840.586111111108</v>
      </c>
      <c r="C1752">
        <v>19000000</v>
      </c>
    </row>
    <row r="1753" spans="1:3" ht="15" customHeight="1" x14ac:dyDescent="0.3">
      <c r="A1753" t="s">
        <v>2318</v>
      </c>
      <c r="B1753" s="7">
        <v>44840.761805555558</v>
      </c>
      <c r="C1753">
        <v>14500000</v>
      </c>
    </row>
    <row r="1754" spans="1:3" ht="15" customHeight="1" x14ac:dyDescent="0.3">
      <c r="A1754" t="s">
        <v>2317</v>
      </c>
      <c r="B1754" s="7">
        <v>44841.420138888891</v>
      </c>
      <c r="C1754">
        <v>7800000</v>
      </c>
    </row>
    <row r="1755" spans="1:3" ht="15" customHeight="1" x14ac:dyDescent="0.3">
      <c r="A1755" t="s">
        <v>2316</v>
      </c>
      <c r="B1755" s="7">
        <v>44841.543749999997</v>
      </c>
      <c r="C1755">
        <v>8700000</v>
      </c>
    </row>
    <row r="1756" spans="1:3" ht="15" customHeight="1" x14ac:dyDescent="0.3">
      <c r="A1756" t="s">
        <v>2315</v>
      </c>
      <c r="B1756" s="7">
        <v>44841.698611111111</v>
      </c>
      <c r="C1756">
        <v>16000000</v>
      </c>
    </row>
    <row r="1757" spans="1:3" ht="15" customHeight="1" x14ac:dyDescent="0.3">
      <c r="A1757" t="s">
        <v>2314</v>
      </c>
      <c r="B1757" s="7">
        <v>44845.727777777778</v>
      </c>
      <c r="C1757">
        <v>9000000</v>
      </c>
    </row>
    <row r="1758" spans="1:3" ht="15" customHeight="1" x14ac:dyDescent="0.3">
      <c r="A1758" t="s">
        <v>2313</v>
      </c>
      <c r="B1758" s="7">
        <v>44846.414583333331</v>
      </c>
      <c r="C1758">
        <v>15000000</v>
      </c>
    </row>
    <row r="1759" spans="1:3" ht="15" customHeight="1" x14ac:dyDescent="0.3">
      <c r="A1759" t="s">
        <v>2312</v>
      </c>
      <c r="B1759" s="7">
        <v>44847.474999999999</v>
      </c>
      <c r="C1759">
        <v>16700000</v>
      </c>
    </row>
    <row r="1760" spans="1:3" ht="15" customHeight="1" x14ac:dyDescent="0.3">
      <c r="A1760" t="s">
        <v>2311</v>
      </c>
      <c r="B1760" s="7">
        <v>44847.538888888892</v>
      </c>
      <c r="C1760">
        <v>21000000</v>
      </c>
    </row>
    <row r="1761" spans="1:3" ht="15" customHeight="1" x14ac:dyDescent="0.3">
      <c r="A1761" t="s">
        <v>2310</v>
      </c>
      <c r="B1761" s="7">
        <v>44847.560416666667</v>
      </c>
      <c r="C1761">
        <v>13000000</v>
      </c>
    </row>
    <row r="1762" spans="1:3" ht="15" customHeight="1" x14ac:dyDescent="0.3">
      <c r="A1762" t="s">
        <v>2309</v>
      </c>
      <c r="B1762" s="7">
        <v>44847.70208333333</v>
      </c>
      <c r="C1762">
        <v>5750000</v>
      </c>
    </row>
    <row r="1763" spans="1:3" ht="15" customHeight="1" x14ac:dyDescent="0.3">
      <c r="A1763" t="s">
        <v>2308</v>
      </c>
      <c r="B1763" s="7">
        <v>44847.78125</v>
      </c>
      <c r="C1763">
        <v>15000000</v>
      </c>
    </row>
    <row r="1764" spans="1:3" ht="15" customHeight="1" x14ac:dyDescent="0.3">
      <c r="A1764" t="s">
        <v>2307</v>
      </c>
      <c r="B1764" s="7">
        <v>44847.781944444447</v>
      </c>
      <c r="C1764">
        <v>9500000</v>
      </c>
    </row>
    <row r="1765" spans="1:3" ht="15" customHeight="1" x14ac:dyDescent="0.3">
      <c r="A1765" t="s">
        <v>2306</v>
      </c>
      <c r="B1765" s="7">
        <v>44848.723611111112</v>
      </c>
      <c r="C1765">
        <v>20000000</v>
      </c>
    </row>
    <row r="1766" spans="1:3" ht="15" customHeight="1" x14ac:dyDescent="0.3">
      <c r="A1766" t="s">
        <v>2305</v>
      </c>
      <c r="B1766" s="7">
        <v>44848.750694444447</v>
      </c>
      <c r="C1766">
        <v>6100000</v>
      </c>
    </row>
    <row r="1767" spans="1:3" ht="15" customHeight="1" x14ac:dyDescent="0.3">
      <c r="A1767" t="s">
        <v>2304</v>
      </c>
      <c r="B1767" s="7">
        <v>44851.648611111108</v>
      </c>
      <c r="C1767">
        <v>10200000</v>
      </c>
    </row>
    <row r="1768" spans="1:3" ht="15" customHeight="1" x14ac:dyDescent="0.3">
      <c r="A1768" t="s">
        <v>2303</v>
      </c>
      <c r="B1768" s="7">
        <v>44851.715277777781</v>
      </c>
      <c r="C1768">
        <v>6000000</v>
      </c>
    </row>
    <row r="1769" spans="1:3" ht="15" customHeight="1" x14ac:dyDescent="0.3">
      <c r="A1769" t="s">
        <v>2302</v>
      </c>
      <c r="B1769" s="7">
        <v>44851.784722222219</v>
      </c>
      <c r="C1769">
        <v>18500000</v>
      </c>
    </row>
    <row r="1770" spans="1:3" ht="15" customHeight="1" x14ac:dyDescent="0.3">
      <c r="A1770" t="s">
        <v>2301</v>
      </c>
      <c r="B1770" s="7">
        <v>44851.786805555559</v>
      </c>
      <c r="C1770">
        <v>16000000</v>
      </c>
    </row>
    <row r="1771" spans="1:3" ht="15" customHeight="1" x14ac:dyDescent="0.3">
      <c r="A1771" t="s">
        <v>2300</v>
      </c>
      <c r="B1771" s="7">
        <v>44853.547222222223</v>
      </c>
      <c r="C1771">
        <v>21000000</v>
      </c>
    </row>
    <row r="1772" spans="1:3" ht="15" customHeight="1" x14ac:dyDescent="0.3">
      <c r="A1772" t="s">
        <v>2299</v>
      </c>
      <c r="B1772" s="7">
        <v>44853.657638888886</v>
      </c>
      <c r="C1772">
        <v>4000000</v>
      </c>
    </row>
    <row r="1773" spans="1:3" ht="15" customHeight="1" x14ac:dyDescent="0.3">
      <c r="A1773" t="s">
        <v>2298</v>
      </c>
      <c r="B1773" s="7">
        <v>44854.680555555555</v>
      </c>
      <c r="C1773">
        <v>12500000</v>
      </c>
    </row>
    <row r="1774" spans="1:3" ht="15" customHeight="1" x14ac:dyDescent="0.3">
      <c r="A1774" t="s">
        <v>2297</v>
      </c>
      <c r="B1774" s="7">
        <v>44855.533333333333</v>
      </c>
      <c r="C1774">
        <v>13000000</v>
      </c>
    </row>
    <row r="1775" spans="1:3" ht="15" customHeight="1" x14ac:dyDescent="0.3">
      <c r="A1775" t="s">
        <v>2296</v>
      </c>
      <c r="B1775" s="7">
        <v>44855.536111111112</v>
      </c>
      <c r="C1775">
        <v>12500000</v>
      </c>
    </row>
    <row r="1776" spans="1:3" ht="15" customHeight="1" x14ac:dyDescent="0.3">
      <c r="A1776" t="s">
        <v>2295</v>
      </c>
      <c r="B1776" s="7">
        <v>44855.679166666669</v>
      </c>
      <c r="C1776">
        <v>7500000</v>
      </c>
    </row>
    <row r="1777" spans="1:3" ht="15" customHeight="1" x14ac:dyDescent="0.3">
      <c r="A1777" t="s">
        <v>2294</v>
      </c>
      <c r="B1777" s="7">
        <v>44855.73333333333</v>
      </c>
      <c r="C1777">
        <v>4300000</v>
      </c>
    </row>
    <row r="1778" spans="1:3" ht="15" customHeight="1" x14ac:dyDescent="0.3">
      <c r="A1778" t="s">
        <v>2293</v>
      </c>
      <c r="B1778" s="7">
        <v>44855.759027777778</v>
      </c>
      <c r="C1778">
        <v>16600000</v>
      </c>
    </row>
    <row r="1779" spans="1:3" ht="15" customHeight="1" x14ac:dyDescent="0.3">
      <c r="A1779" t="s">
        <v>2292</v>
      </c>
      <c r="B1779" s="7">
        <v>44858.679166666669</v>
      </c>
      <c r="C1779">
        <v>12700000</v>
      </c>
    </row>
    <row r="1780" spans="1:3" ht="15" customHeight="1" x14ac:dyDescent="0.3">
      <c r="A1780" t="s">
        <v>2291</v>
      </c>
      <c r="B1780" s="7">
        <v>44858.787499999999</v>
      </c>
      <c r="C1780">
        <v>5800000</v>
      </c>
    </row>
    <row r="1781" spans="1:3" ht="15" customHeight="1" x14ac:dyDescent="0.3">
      <c r="A1781" t="s">
        <v>2290</v>
      </c>
      <c r="B1781" s="7">
        <v>44859.457638888889</v>
      </c>
      <c r="C1781">
        <v>7300000</v>
      </c>
    </row>
    <row r="1782" spans="1:3" ht="15" customHeight="1" x14ac:dyDescent="0.3">
      <c r="A1782" t="s">
        <v>2289</v>
      </c>
      <c r="B1782" s="7">
        <v>44859.756944444445</v>
      </c>
      <c r="C1782">
        <v>10000000</v>
      </c>
    </row>
    <row r="1783" spans="1:3" ht="15" customHeight="1" x14ac:dyDescent="0.3">
      <c r="A1783" t="s">
        <v>2288</v>
      </c>
      <c r="B1783" s="7">
        <v>44859.763194444444</v>
      </c>
      <c r="C1783">
        <v>9000000</v>
      </c>
    </row>
    <row r="1784" spans="1:3" ht="15" customHeight="1" x14ac:dyDescent="0.3">
      <c r="A1784" t="s">
        <v>2287</v>
      </c>
      <c r="B1784" s="7">
        <v>44860.688888888886</v>
      </c>
      <c r="C1784">
        <v>10000000</v>
      </c>
    </row>
    <row r="1785" spans="1:3" ht="15" customHeight="1" x14ac:dyDescent="0.3">
      <c r="A1785" t="s">
        <v>1472</v>
      </c>
      <c r="B1785" s="7">
        <v>44861.371527777781</v>
      </c>
      <c r="C1785">
        <v>16800000</v>
      </c>
    </row>
    <row r="1786" spans="1:3" ht="15" customHeight="1" x14ac:dyDescent="0.3">
      <c r="A1786" t="s">
        <v>2286</v>
      </c>
      <c r="B1786" s="7">
        <v>44861.701388888891</v>
      </c>
      <c r="C1786">
        <v>5800000</v>
      </c>
    </row>
    <row r="1787" spans="1:3" ht="15" customHeight="1" x14ac:dyDescent="0.3">
      <c r="A1787" t="s">
        <v>2285</v>
      </c>
      <c r="B1787" s="7">
        <v>44861.838888888888</v>
      </c>
      <c r="C1787">
        <v>21500000</v>
      </c>
    </row>
    <row r="1788" spans="1:3" ht="15" customHeight="1" x14ac:dyDescent="0.3">
      <c r="A1788" t="s">
        <v>2284</v>
      </c>
      <c r="B1788" s="7">
        <v>44862.568749999999</v>
      </c>
      <c r="C1788">
        <v>17000000</v>
      </c>
    </row>
    <row r="1789" spans="1:3" ht="15" customHeight="1" x14ac:dyDescent="0.3">
      <c r="A1789" t="s">
        <v>2283</v>
      </c>
      <c r="B1789" s="7">
        <v>44862.68472222222</v>
      </c>
      <c r="C1789">
        <v>16900000</v>
      </c>
    </row>
    <row r="1790" spans="1:3" ht="15" customHeight="1" x14ac:dyDescent="0.3">
      <c r="A1790" t="s">
        <v>2282</v>
      </c>
      <c r="B1790" s="7">
        <v>44862.74722222222</v>
      </c>
      <c r="C1790">
        <v>7100000</v>
      </c>
    </row>
    <row r="1791" spans="1:3" ht="15" customHeight="1" x14ac:dyDescent="0.3">
      <c r="A1791" t="s">
        <v>2281</v>
      </c>
      <c r="B1791" s="7">
        <v>44862.756944444445</v>
      </c>
      <c r="C1791">
        <v>10500000</v>
      </c>
    </row>
    <row r="1792" spans="1:3" ht="15" customHeight="1" x14ac:dyDescent="0.3">
      <c r="A1792" t="s">
        <v>2280</v>
      </c>
      <c r="B1792" s="7">
        <v>44862.794444444444</v>
      </c>
      <c r="C1792">
        <v>6000000</v>
      </c>
    </row>
    <row r="1793" spans="1:3" ht="15" customHeight="1" x14ac:dyDescent="0.3">
      <c r="A1793" t="s">
        <v>2279</v>
      </c>
      <c r="B1793" s="7">
        <v>44867.404861111114</v>
      </c>
      <c r="C1793">
        <v>16000000</v>
      </c>
    </row>
    <row r="1794" spans="1:3" ht="15" customHeight="1" x14ac:dyDescent="0.3">
      <c r="A1794" t="s">
        <v>2278</v>
      </c>
      <c r="B1794" s="7">
        <v>44868.434027777781</v>
      </c>
      <c r="C1794">
        <v>10000000</v>
      </c>
    </row>
    <row r="1795" spans="1:3" ht="15" customHeight="1" x14ac:dyDescent="0.3">
      <c r="A1795" t="s">
        <v>2277</v>
      </c>
      <c r="B1795" s="7">
        <v>44868.43472222222</v>
      </c>
      <c r="C1795">
        <v>17000000</v>
      </c>
    </row>
    <row r="1796" spans="1:3" ht="15" customHeight="1" x14ac:dyDescent="0.3">
      <c r="A1796" t="s">
        <v>2275</v>
      </c>
      <c r="B1796" s="7">
        <v>44868.435416666667</v>
      </c>
      <c r="C1796">
        <v>12800000</v>
      </c>
    </row>
    <row r="1797" spans="1:3" ht="15" customHeight="1" x14ac:dyDescent="0.3">
      <c r="A1797" t="s">
        <v>2276</v>
      </c>
      <c r="B1797" s="7">
        <v>44868.435416666667</v>
      </c>
      <c r="C1797">
        <v>15000000</v>
      </c>
    </row>
    <row r="1798" spans="1:3" ht="15" customHeight="1" x14ac:dyDescent="0.3">
      <c r="A1798" t="s">
        <v>2274</v>
      </c>
      <c r="B1798" s="7">
        <v>44869.477083333331</v>
      </c>
      <c r="C1798">
        <v>18000000</v>
      </c>
    </row>
    <row r="1799" spans="1:3" ht="15" customHeight="1" x14ac:dyDescent="0.3">
      <c r="A1799" t="s">
        <v>2273</v>
      </c>
      <c r="B1799" s="7">
        <v>44869.539583333331</v>
      </c>
      <c r="C1799">
        <v>6200000</v>
      </c>
    </row>
    <row r="1800" spans="1:3" ht="15" customHeight="1" x14ac:dyDescent="0.3">
      <c r="A1800" t="s">
        <v>2272</v>
      </c>
      <c r="B1800" s="7">
        <v>44873.777777777781</v>
      </c>
      <c r="C1800">
        <v>2800000</v>
      </c>
    </row>
    <row r="1801" spans="1:3" ht="15" customHeight="1" x14ac:dyDescent="0.3">
      <c r="A1801" t="s">
        <v>2271</v>
      </c>
      <c r="B1801" s="7">
        <v>44874.451388888891</v>
      </c>
      <c r="C1801">
        <v>54000000</v>
      </c>
    </row>
    <row r="1802" spans="1:3" ht="15" customHeight="1" x14ac:dyDescent="0.3">
      <c r="A1802" t="s">
        <v>2270</v>
      </c>
      <c r="B1802" s="7">
        <v>44875.547222222223</v>
      </c>
      <c r="C1802">
        <v>7600000</v>
      </c>
    </row>
    <row r="1803" spans="1:3" ht="15" customHeight="1" x14ac:dyDescent="0.3">
      <c r="A1803" t="s">
        <v>2269</v>
      </c>
      <c r="B1803" s="7">
        <v>44879.63958333333</v>
      </c>
      <c r="C1803">
        <v>6500000</v>
      </c>
    </row>
    <row r="1804" spans="1:3" ht="15" customHeight="1" x14ac:dyDescent="0.3">
      <c r="A1804" t="s">
        <v>2268</v>
      </c>
      <c r="B1804" s="7">
        <v>44879.696527777778</v>
      </c>
      <c r="C1804">
        <v>16000000</v>
      </c>
    </row>
    <row r="1805" spans="1:3" ht="15" customHeight="1" x14ac:dyDescent="0.3">
      <c r="A1805" t="s">
        <v>2267</v>
      </c>
      <c r="B1805" s="7">
        <v>44880.481249999997</v>
      </c>
      <c r="C1805">
        <v>5700000</v>
      </c>
    </row>
    <row r="1806" spans="1:3" ht="15" customHeight="1" x14ac:dyDescent="0.3">
      <c r="A1806" t="s">
        <v>2266</v>
      </c>
      <c r="B1806" s="7">
        <v>44880.542361111111</v>
      </c>
      <c r="C1806">
        <v>6200000</v>
      </c>
    </row>
    <row r="1807" spans="1:3" ht="15" customHeight="1" x14ac:dyDescent="0.3">
      <c r="A1807" t="s">
        <v>2265</v>
      </c>
      <c r="B1807" s="7">
        <v>44882.601388888892</v>
      </c>
      <c r="C1807">
        <v>6150000</v>
      </c>
    </row>
    <row r="1808" spans="1:3" ht="15" customHeight="1" x14ac:dyDescent="0.3">
      <c r="A1808" t="s">
        <v>2264</v>
      </c>
      <c r="B1808" s="7">
        <v>44882.743055555555</v>
      </c>
      <c r="C1808">
        <v>10000000</v>
      </c>
    </row>
    <row r="1809" spans="1:3" ht="15" customHeight="1" x14ac:dyDescent="0.3">
      <c r="A1809" t="s">
        <v>2263</v>
      </c>
      <c r="B1809" s="7">
        <v>44882.791666666664</v>
      </c>
      <c r="C1809">
        <v>5200000</v>
      </c>
    </row>
    <row r="1810" spans="1:3" ht="15" customHeight="1" x14ac:dyDescent="0.3">
      <c r="A1810" t="s">
        <v>2262</v>
      </c>
      <c r="B1810" s="7">
        <v>44883.732638888891</v>
      </c>
      <c r="C1810">
        <v>12000000</v>
      </c>
    </row>
    <row r="1811" spans="1:3" ht="15" customHeight="1" x14ac:dyDescent="0.3">
      <c r="A1811" t="s">
        <v>2261</v>
      </c>
      <c r="B1811" s="7">
        <v>44883.736111111109</v>
      </c>
      <c r="C1811">
        <v>9900000</v>
      </c>
    </row>
    <row r="1812" spans="1:3" ht="15" customHeight="1" x14ac:dyDescent="0.3">
      <c r="A1812" t="s">
        <v>2260</v>
      </c>
      <c r="B1812" s="7">
        <v>44886.474999999999</v>
      </c>
      <c r="C1812">
        <v>8000000</v>
      </c>
    </row>
    <row r="1813" spans="1:3" ht="15" customHeight="1" x14ac:dyDescent="0.3">
      <c r="A1813" t="s">
        <v>2259</v>
      </c>
      <c r="B1813" s="7">
        <v>44886.676388888889</v>
      </c>
      <c r="C1813">
        <v>12100000</v>
      </c>
    </row>
    <row r="1814" spans="1:3" ht="15" customHeight="1" x14ac:dyDescent="0.3">
      <c r="A1814" t="s">
        <v>1025</v>
      </c>
      <c r="B1814" s="7">
        <v>44887.461805555555</v>
      </c>
      <c r="C1814">
        <v>8000000</v>
      </c>
    </row>
    <row r="1815" spans="1:3" ht="15" customHeight="1" x14ac:dyDescent="0.3">
      <c r="A1815" t="s">
        <v>2258</v>
      </c>
      <c r="B1815" s="7">
        <v>44887.54583333333</v>
      </c>
      <c r="C1815">
        <v>12700000</v>
      </c>
    </row>
    <row r="1816" spans="1:3" ht="15" customHeight="1" x14ac:dyDescent="0.3">
      <c r="A1816" t="s">
        <v>2257</v>
      </c>
      <c r="B1816" s="7">
        <v>44888.396527777775</v>
      </c>
      <c r="C1816">
        <v>19000000</v>
      </c>
    </row>
    <row r="1817" spans="1:3" ht="15" customHeight="1" x14ac:dyDescent="0.3">
      <c r="A1817" t="s">
        <v>2256</v>
      </c>
      <c r="B1817" s="7">
        <v>44888.432638888888</v>
      </c>
      <c r="C1817">
        <v>13300000</v>
      </c>
    </row>
    <row r="1818" spans="1:3" ht="15" customHeight="1" x14ac:dyDescent="0.3">
      <c r="A1818" t="s">
        <v>2255</v>
      </c>
      <c r="B1818" s="7">
        <v>44888.677083333336</v>
      </c>
      <c r="C1818">
        <v>9400000</v>
      </c>
    </row>
    <row r="1819" spans="1:3" ht="15" customHeight="1" x14ac:dyDescent="0.3">
      <c r="A1819" t="s">
        <v>2254</v>
      </c>
      <c r="B1819" s="7">
        <v>44888.697222222225</v>
      </c>
      <c r="C1819">
        <v>16000000</v>
      </c>
    </row>
    <row r="1820" spans="1:3" ht="15" customHeight="1" x14ac:dyDescent="0.3">
      <c r="A1820" t="s">
        <v>2253</v>
      </c>
      <c r="B1820" s="7">
        <v>44888.729166666664</v>
      </c>
      <c r="C1820">
        <v>11000000</v>
      </c>
    </row>
    <row r="1821" spans="1:3" ht="15" customHeight="1" x14ac:dyDescent="0.3">
      <c r="A1821" t="s">
        <v>2252</v>
      </c>
      <c r="B1821" s="7">
        <v>44888.776388888888</v>
      </c>
      <c r="C1821">
        <v>10000000</v>
      </c>
    </row>
    <row r="1822" spans="1:3" ht="15" customHeight="1" x14ac:dyDescent="0.3">
      <c r="A1822" t="s">
        <v>2251</v>
      </c>
      <c r="B1822" s="7">
        <v>44889.696527777778</v>
      </c>
      <c r="C1822">
        <v>27700000</v>
      </c>
    </row>
    <row r="1823" spans="1:3" ht="15" customHeight="1" x14ac:dyDescent="0.3">
      <c r="A1823" t="s">
        <v>2250</v>
      </c>
      <c r="B1823" s="7">
        <v>44890.673611111109</v>
      </c>
      <c r="C1823">
        <v>11500000</v>
      </c>
    </row>
    <row r="1824" spans="1:3" ht="15" customHeight="1" x14ac:dyDescent="0.3">
      <c r="A1824" t="s">
        <v>2249</v>
      </c>
      <c r="B1824" s="7">
        <v>44890.775694444441</v>
      </c>
      <c r="C1824">
        <v>41000000</v>
      </c>
    </row>
    <row r="1825" spans="1:3" ht="15" customHeight="1" x14ac:dyDescent="0.3">
      <c r="A1825" t="s">
        <v>2248</v>
      </c>
      <c r="B1825" s="7">
        <v>44893.554861111108</v>
      </c>
      <c r="C1825">
        <v>23800000</v>
      </c>
    </row>
    <row r="1826" spans="1:3" ht="15" customHeight="1" x14ac:dyDescent="0.3">
      <c r="A1826" t="s">
        <v>2247</v>
      </c>
      <c r="B1826" s="7">
        <v>44893.707638888889</v>
      </c>
      <c r="C1826">
        <v>10300000</v>
      </c>
    </row>
    <row r="1827" spans="1:3" ht="15" customHeight="1" x14ac:dyDescent="0.3">
      <c r="A1827" t="s">
        <v>2246</v>
      </c>
      <c r="B1827" s="7">
        <v>44893.768055555556</v>
      </c>
      <c r="C1827">
        <v>15000000</v>
      </c>
    </row>
    <row r="1828" spans="1:3" ht="15" customHeight="1" x14ac:dyDescent="0.3">
      <c r="A1828" t="s">
        <v>2245</v>
      </c>
      <c r="B1828" s="7">
        <v>44893.768750000003</v>
      </c>
      <c r="C1828">
        <v>13500000</v>
      </c>
    </row>
    <row r="1829" spans="1:3" ht="15" customHeight="1" x14ac:dyDescent="0.3">
      <c r="A1829" t="s">
        <v>2244</v>
      </c>
      <c r="B1829" s="7">
        <v>44894.478472222225</v>
      </c>
      <c r="C1829">
        <v>10200000</v>
      </c>
    </row>
    <row r="1830" spans="1:3" ht="15" customHeight="1" x14ac:dyDescent="0.3">
      <c r="A1830" t="s">
        <v>2243</v>
      </c>
      <c r="B1830" s="7">
        <v>44894.504861111112</v>
      </c>
      <c r="C1830">
        <v>7500000</v>
      </c>
    </row>
    <row r="1831" spans="1:3" ht="15" customHeight="1" x14ac:dyDescent="0.3">
      <c r="A1831" t="s">
        <v>2242</v>
      </c>
      <c r="B1831" s="7">
        <v>44894.720138888886</v>
      </c>
      <c r="C1831">
        <v>9500000</v>
      </c>
    </row>
    <row r="1832" spans="1:3" ht="15" customHeight="1" x14ac:dyDescent="0.3">
      <c r="A1832" t="s">
        <v>2241</v>
      </c>
      <c r="B1832" s="7">
        <v>44894.77847222222</v>
      </c>
      <c r="C1832">
        <v>17500000</v>
      </c>
    </row>
    <row r="1833" spans="1:3" ht="15" customHeight="1" x14ac:dyDescent="0.3">
      <c r="A1833" t="s">
        <v>2240</v>
      </c>
      <c r="B1833" s="7">
        <v>44895.684027777781</v>
      </c>
      <c r="C1833">
        <v>7068000</v>
      </c>
    </row>
    <row r="1834" spans="1:3" ht="15" customHeight="1" x14ac:dyDescent="0.3">
      <c r="A1834" t="s">
        <v>2238</v>
      </c>
      <c r="B1834" s="7">
        <v>44895.697222222225</v>
      </c>
      <c r="C1834">
        <v>17000000</v>
      </c>
    </row>
    <row r="1835" spans="1:3" ht="15" customHeight="1" x14ac:dyDescent="0.3">
      <c r="A1835" t="s">
        <v>2239</v>
      </c>
      <c r="B1835" s="7">
        <v>44895.75</v>
      </c>
      <c r="C1835">
        <v>8000000</v>
      </c>
    </row>
    <row r="1836" spans="1:3" ht="15" customHeight="1" x14ac:dyDescent="0.3">
      <c r="A1836" t="s">
        <v>2237</v>
      </c>
      <c r="B1836" s="7">
        <v>44895.76458333333</v>
      </c>
      <c r="C1836">
        <v>21300000</v>
      </c>
    </row>
    <row r="1837" spans="1:3" ht="15" customHeight="1" x14ac:dyDescent="0.3">
      <c r="A1837" t="s">
        <v>2236</v>
      </c>
      <c r="B1837" s="7">
        <v>44900.469444444447</v>
      </c>
      <c r="C1837">
        <v>16500000</v>
      </c>
    </row>
    <row r="1838" spans="1:3" ht="15" customHeight="1" x14ac:dyDescent="0.3">
      <c r="A1838" t="s">
        <v>2235</v>
      </c>
      <c r="B1838" s="7">
        <v>44900.807638888888</v>
      </c>
      <c r="C1838">
        <v>15000000</v>
      </c>
    </row>
    <row r="1839" spans="1:3" ht="15" customHeight="1" x14ac:dyDescent="0.3">
      <c r="A1839" t="s">
        <v>2234</v>
      </c>
      <c r="B1839" s="7">
        <v>44902.786805555559</v>
      </c>
      <c r="C1839">
        <v>17000000</v>
      </c>
    </row>
    <row r="1840" spans="1:3" ht="15" customHeight="1" x14ac:dyDescent="0.3">
      <c r="A1840" t="s">
        <v>2233</v>
      </c>
      <c r="B1840" s="7">
        <v>44902.787499999999</v>
      </c>
      <c r="C1840">
        <v>9700000</v>
      </c>
    </row>
    <row r="1841" spans="1:3" ht="15" customHeight="1" x14ac:dyDescent="0.3">
      <c r="A1841" t="s">
        <v>2232</v>
      </c>
      <c r="B1841" s="7">
        <v>44907.432638888888</v>
      </c>
      <c r="C1841">
        <v>9300000</v>
      </c>
    </row>
    <row r="1842" spans="1:3" ht="15" customHeight="1" x14ac:dyDescent="0.3">
      <c r="A1842" t="s">
        <v>860</v>
      </c>
      <c r="B1842" s="7">
        <v>44907.503472222219</v>
      </c>
      <c r="C1842">
        <v>9000000</v>
      </c>
    </row>
    <row r="1843" spans="1:3" ht="15" customHeight="1" x14ac:dyDescent="0.3">
      <c r="A1843" t="s">
        <v>2231</v>
      </c>
      <c r="B1843" s="7">
        <v>44907.668749999997</v>
      </c>
      <c r="C1843">
        <v>10700000</v>
      </c>
    </row>
    <row r="1844" spans="1:3" ht="15" customHeight="1" x14ac:dyDescent="0.3">
      <c r="A1844" t="s">
        <v>2230</v>
      </c>
      <c r="B1844" s="7">
        <v>44908.720833333333</v>
      </c>
      <c r="C1844">
        <v>8000000</v>
      </c>
    </row>
    <row r="1845" spans="1:3" ht="15" customHeight="1" x14ac:dyDescent="0.3">
      <c r="A1845" t="s">
        <v>2229</v>
      </c>
      <c r="B1845" s="7">
        <v>44908.734027777777</v>
      </c>
      <c r="C1845">
        <v>7300000</v>
      </c>
    </row>
    <row r="1846" spans="1:3" ht="15" customHeight="1" x14ac:dyDescent="0.3">
      <c r="A1846" t="s">
        <v>2228</v>
      </c>
      <c r="B1846" s="7">
        <v>44909.520833333336</v>
      </c>
      <c r="C1846">
        <v>11000000</v>
      </c>
    </row>
    <row r="1847" spans="1:3" ht="15" customHeight="1" x14ac:dyDescent="0.3">
      <c r="A1847" t="s">
        <v>2227</v>
      </c>
      <c r="B1847" s="7">
        <v>44909.554861111108</v>
      </c>
      <c r="C1847">
        <v>16800000</v>
      </c>
    </row>
    <row r="1848" spans="1:3" ht="15" customHeight="1" x14ac:dyDescent="0.3">
      <c r="A1848" t="s">
        <v>2226</v>
      </c>
      <c r="B1848" s="7">
        <v>44910.811111111114</v>
      </c>
      <c r="C1848">
        <v>5700000</v>
      </c>
    </row>
    <row r="1849" spans="1:3" ht="15" customHeight="1" x14ac:dyDescent="0.3">
      <c r="A1849" t="s">
        <v>2225</v>
      </c>
      <c r="B1849" s="7">
        <v>44911.503472222219</v>
      </c>
      <c r="C1849">
        <v>10500000</v>
      </c>
    </row>
    <row r="1850" spans="1:3" ht="15" customHeight="1" x14ac:dyDescent="0.3">
      <c r="A1850" t="s">
        <v>2224</v>
      </c>
      <c r="B1850" s="7">
        <v>44911.719444444447</v>
      </c>
      <c r="C1850">
        <v>26200000</v>
      </c>
    </row>
    <row r="1851" spans="1:3" ht="15" customHeight="1" x14ac:dyDescent="0.3">
      <c r="A1851" t="s">
        <v>2223</v>
      </c>
      <c r="B1851" s="7">
        <v>44915.551388888889</v>
      </c>
      <c r="C1851">
        <v>10200000</v>
      </c>
    </row>
    <row r="1852" spans="1:3" ht="15" customHeight="1" x14ac:dyDescent="0.3">
      <c r="A1852" t="s">
        <v>2222</v>
      </c>
      <c r="B1852" s="7">
        <v>44915.772916666669</v>
      </c>
      <c r="C1852">
        <v>10700000</v>
      </c>
    </row>
    <row r="1853" spans="1:3" ht="15" customHeight="1" x14ac:dyDescent="0.3">
      <c r="A1853" t="s">
        <v>2221</v>
      </c>
      <c r="B1853" s="7">
        <v>44916.462500000001</v>
      </c>
      <c r="C1853">
        <v>14600000</v>
      </c>
    </row>
    <row r="1854" spans="1:3" ht="15" customHeight="1" x14ac:dyDescent="0.3">
      <c r="A1854" t="s">
        <v>2220</v>
      </c>
      <c r="B1854" s="7">
        <v>44917.40347222222</v>
      </c>
      <c r="C1854">
        <v>11200000</v>
      </c>
    </row>
    <row r="1855" spans="1:3" ht="15" customHeight="1" x14ac:dyDescent="0.3">
      <c r="A1855" t="s">
        <v>2219</v>
      </c>
      <c r="B1855" s="7">
        <v>44917.695833333331</v>
      </c>
      <c r="C1855">
        <v>7000000</v>
      </c>
    </row>
    <row r="1856" spans="1:3" ht="15" customHeight="1" x14ac:dyDescent="0.3">
      <c r="A1856" t="s">
        <v>2218</v>
      </c>
      <c r="B1856" s="7">
        <v>44921.397916666669</v>
      </c>
      <c r="C1856">
        <v>17000000</v>
      </c>
    </row>
    <row r="1857" spans="1:3" ht="15" customHeight="1" x14ac:dyDescent="0.3">
      <c r="A1857" t="s">
        <v>2217</v>
      </c>
      <c r="B1857" s="7">
        <v>44921.507638888892</v>
      </c>
      <c r="C1857">
        <v>8000000</v>
      </c>
    </row>
    <row r="1858" spans="1:3" ht="15" customHeight="1" x14ac:dyDescent="0.3">
      <c r="A1858" t="s">
        <v>2216</v>
      </c>
      <c r="B1858" s="7">
        <v>44921.680555555555</v>
      </c>
      <c r="C1858">
        <v>16500000</v>
      </c>
    </row>
    <row r="1859" spans="1:3" ht="15" customHeight="1" x14ac:dyDescent="0.3">
      <c r="A1859" t="s">
        <v>2215</v>
      </c>
      <c r="B1859" s="7">
        <v>44921.684027777781</v>
      </c>
      <c r="C1859">
        <v>9200000</v>
      </c>
    </row>
    <row r="1860" spans="1:3" ht="15" customHeight="1" x14ac:dyDescent="0.3">
      <c r="A1860" t="s">
        <v>2214</v>
      </c>
      <c r="B1860" s="7">
        <v>44922.379861111112</v>
      </c>
      <c r="C1860">
        <v>14000000</v>
      </c>
    </row>
    <row r="1861" spans="1:3" ht="15" customHeight="1" x14ac:dyDescent="0.3">
      <c r="A1861" t="s">
        <v>2213</v>
      </c>
      <c r="B1861" s="7">
        <v>44922.5625</v>
      </c>
      <c r="C1861">
        <v>9000000</v>
      </c>
    </row>
    <row r="1862" spans="1:3" ht="15" customHeight="1" x14ac:dyDescent="0.3">
      <c r="A1862" t="s">
        <v>2212</v>
      </c>
      <c r="B1862" s="7">
        <v>44923.53402777778</v>
      </c>
      <c r="C1862">
        <v>5100000</v>
      </c>
    </row>
    <row r="1863" spans="1:3" ht="15" customHeight="1" x14ac:dyDescent="0.3">
      <c r="A1863" t="s">
        <v>2211</v>
      </c>
      <c r="B1863" s="7">
        <v>44924.664583333331</v>
      </c>
      <c r="C1863">
        <v>14000000</v>
      </c>
    </row>
    <row r="1864" spans="1:3" ht="15" customHeight="1" x14ac:dyDescent="0.3">
      <c r="A1864" t="s">
        <v>2210</v>
      </c>
      <c r="B1864" s="7">
        <v>44924.711805555555</v>
      </c>
      <c r="C1864">
        <v>12000000</v>
      </c>
    </row>
    <row r="1865" spans="1:3" ht="15" customHeight="1" x14ac:dyDescent="0.3">
      <c r="A1865" t="s">
        <v>2209</v>
      </c>
      <c r="B1865" s="7">
        <v>44924.713194444441</v>
      </c>
      <c r="C1865">
        <v>6500000</v>
      </c>
    </row>
    <row r="1866" spans="1:3" ht="15" customHeight="1" x14ac:dyDescent="0.3">
      <c r="A1866" t="s">
        <v>2208</v>
      </c>
      <c r="B1866" s="7">
        <v>44924.787499999999</v>
      </c>
      <c r="C1866">
        <v>13500000</v>
      </c>
    </row>
    <row r="1867" spans="1:3" ht="15" customHeight="1" x14ac:dyDescent="0.3">
      <c r="A1867" t="s">
        <v>2207</v>
      </c>
      <c r="B1867" s="7">
        <v>44925.552083333336</v>
      </c>
      <c r="C1867">
        <v>8700000</v>
      </c>
    </row>
    <row r="1868" spans="1:3" ht="15" customHeight="1" x14ac:dyDescent="0.3">
      <c r="A1868" t="s">
        <v>2206</v>
      </c>
      <c r="B1868" s="7">
        <v>44925.572222222225</v>
      </c>
      <c r="C1868">
        <v>11000000</v>
      </c>
    </row>
    <row r="1869" spans="1:3" ht="15" customHeight="1" x14ac:dyDescent="0.3">
      <c r="A1869" t="s">
        <v>2205</v>
      </c>
      <c r="B1869" s="7">
        <v>44925.628472222219</v>
      </c>
      <c r="C1869">
        <v>24500000</v>
      </c>
    </row>
    <row r="1870" spans="1:3" ht="15" customHeight="1" x14ac:dyDescent="0.3">
      <c r="A1870" t="s">
        <v>1268</v>
      </c>
      <c r="B1870" s="7">
        <v>44925.647222222222</v>
      </c>
      <c r="C1870">
        <v>23000000</v>
      </c>
    </row>
    <row r="1871" spans="1:3" ht="15" customHeight="1" x14ac:dyDescent="0.3">
      <c r="A1871" t="s">
        <v>1062</v>
      </c>
      <c r="B1871" s="7">
        <v>44930.652083333334</v>
      </c>
      <c r="C1871">
        <v>14500000</v>
      </c>
    </row>
    <row r="1872" spans="1:3" ht="15" customHeight="1" x14ac:dyDescent="0.3">
      <c r="A1872" t="s">
        <v>2204</v>
      </c>
      <c r="B1872" s="7">
        <v>44931.643055555556</v>
      </c>
      <c r="C1872">
        <v>15000000</v>
      </c>
    </row>
    <row r="1873" spans="1:3" ht="15" customHeight="1" x14ac:dyDescent="0.3">
      <c r="A1873" t="s">
        <v>2203</v>
      </c>
      <c r="B1873" s="7">
        <v>44932.675694444442</v>
      </c>
      <c r="C1873">
        <v>17700000</v>
      </c>
    </row>
    <row r="1874" spans="1:3" ht="15" customHeight="1" x14ac:dyDescent="0.3">
      <c r="A1874" t="s">
        <v>2202</v>
      </c>
      <c r="B1874" s="7">
        <v>44935.714583333334</v>
      </c>
      <c r="C1874">
        <v>20500000</v>
      </c>
    </row>
    <row r="1875" spans="1:3" ht="15" customHeight="1" x14ac:dyDescent="0.3">
      <c r="A1875" t="s">
        <v>2201</v>
      </c>
      <c r="B1875" s="7">
        <v>44936.51458333333</v>
      </c>
      <c r="C1875">
        <v>11000000</v>
      </c>
    </row>
    <row r="1876" spans="1:3" ht="15" customHeight="1" x14ac:dyDescent="0.3">
      <c r="A1876" t="s">
        <v>2200</v>
      </c>
      <c r="B1876" s="7">
        <v>44936.538888888892</v>
      </c>
      <c r="C1876">
        <v>11700000</v>
      </c>
    </row>
    <row r="1877" spans="1:3" ht="15" customHeight="1" x14ac:dyDescent="0.3">
      <c r="A1877" t="s">
        <v>2199</v>
      </c>
      <c r="B1877" s="7">
        <v>44936.663194444445</v>
      </c>
      <c r="C1877">
        <v>6500000</v>
      </c>
    </row>
    <row r="1878" spans="1:3" ht="15" customHeight="1" x14ac:dyDescent="0.3">
      <c r="A1878" t="s">
        <v>2198</v>
      </c>
      <c r="B1878" s="7">
        <v>44936.782638888886</v>
      </c>
      <c r="C1878">
        <v>8000000</v>
      </c>
    </row>
    <row r="1879" spans="1:3" ht="15" customHeight="1" x14ac:dyDescent="0.3">
      <c r="A1879" t="s">
        <v>2197</v>
      </c>
      <c r="B1879" s="7">
        <v>44937.4375</v>
      </c>
      <c r="C1879">
        <v>8000000</v>
      </c>
    </row>
    <row r="1880" spans="1:3" ht="15" customHeight="1" x14ac:dyDescent="0.3">
      <c r="A1880" t="s">
        <v>2196</v>
      </c>
      <c r="B1880" s="7">
        <v>44937.648611111108</v>
      </c>
      <c r="C1880">
        <v>7700000</v>
      </c>
    </row>
    <row r="1881" spans="1:3" ht="15" customHeight="1" x14ac:dyDescent="0.3">
      <c r="A1881" t="s">
        <v>2195</v>
      </c>
      <c r="B1881" s="7">
        <v>44938.40902777778</v>
      </c>
      <c r="C1881">
        <v>16000000</v>
      </c>
    </row>
    <row r="1882" spans="1:3" ht="15" customHeight="1" x14ac:dyDescent="0.3">
      <c r="A1882" t="s">
        <v>2194</v>
      </c>
      <c r="B1882" s="7">
        <v>44938.538888888892</v>
      </c>
      <c r="C1882">
        <v>14800000</v>
      </c>
    </row>
    <row r="1883" spans="1:3" ht="15" customHeight="1" x14ac:dyDescent="0.3">
      <c r="A1883" t="s">
        <v>2193</v>
      </c>
      <c r="B1883" s="7">
        <v>44939.468055555553</v>
      </c>
      <c r="C1883">
        <v>6200000</v>
      </c>
    </row>
    <row r="1884" spans="1:3" ht="15" customHeight="1" x14ac:dyDescent="0.3">
      <c r="A1884" t="s">
        <v>2192</v>
      </c>
      <c r="B1884" s="7">
        <v>44939.731249999997</v>
      </c>
      <c r="C1884">
        <v>9000000</v>
      </c>
    </row>
    <row r="1885" spans="1:3" ht="15" customHeight="1" x14ac:dyDescent="0.3">
      <c r="A1885" t="s">
        <v>748</v>
      </c>
      <c r="B1885" s="7">
        <v>44939.770138888889</v>
      </c>
      <c r="C1885">
        <v>14300000</v>
      </c>
    </row>
    <row r="1886" spans="1:3" ht="15" customHeight="1" x14ac:dyDescent="0.3">
      <c r="A1886" t="s">
        <v>2191</v>
      </c>
      <c r="B1886" s="7">
        <v>44942.68472222222</v>
      </c>
      <c r="C1886">
        <v>6500000</v>
      </c>
    </row>
    <row r="1887" spans="1:3" ht="15" customHeight="1" x14ac:dyDescent="0.3">
      <c r="A1887" t="s">
        <v>2190</v>
      </c>
      <c r="B1887" s="7">
        <v>44943.734722222223</v>
      </c>
      <c r="C1887">
        <v>10000000</v>
      </c>
    </row>
    <row r="1888" spans="1:3" ht="15" customHeight="1" x14ac:dyDescent="0.3">
      <c r="A1888" t="s">
        <v>2189</v>
      </c>
      <c r="B1888" s="7">
        <v>44944.751388888886</v>
      </c>
      <c r="C1888">
        <v>16000000</v>
      </c>
    </row>
    <row r="1889" spans="1:3" ht="15" customHeight="1" x14ac:dyDescent="0.3">
      <c r="A1889" t="s">
        <v>2188</v>
      </c>
      <c r="B1889" s="7">
        <v>44945.443749999999</v>
      </c>
      <c r="C1889">
        <v>17000000</v>
      </c>
    </row>
    <row r="1890" spans="1:3" ht="15" customHeight="1" x14ac:dyDescent="0.3">
      <c r="A1890" t="s">
        <v>212</v>
      </c>
      <c r="B1890" s="7">
        <v>44946.428472222222</v>
      </c>
      <c r="C1890">
        <v>15500000</v>
      </c>
    </row>
    <row r="1891" spans="1:3" ht="15" customHeight="1" x14ac:dyDescent="0.3">
      <c r="A1891" t="s">
        <v>2187</v>
      </c>
      <c r="B1891" s="7">
        <v>44946.779861111114</v>
      </c>
      <c r="C1891">
        <v>11500000</v>
      </c>
    </row>
    <row r="1892" spans="1:3" ht="15" customHeight="1" x14ac:dyDescent="0.3">
      <c r="A1892" t="s">
        <v>2186</v>
      </c>
      <c r="B1892" s="7">
        <v>44949.450694444444</v>
      </c>
      <c r="C1892">
        <v>6500000</v>
      </c>
    </row>
    <row r="1893" spans="1:3" ht="15" customHeight="1" x14ac:dyDescent="0.3">
      <c r="A1893" t="s">
        <v>2185</v>
      </c>
      <c r="B1893" s="7">
        <v>44949.550694444442</v>
      </c>
      <c r="C1893">
        <v>5500000</v>
      </c>
    </row>
    <row r="1894" spans="1:3" ht="15" customHeight="1" x14ac:dyDescent="0.3">
      <c r="A1894" t="s">
        <v>2184</v>
      </c>
      <c r="B1894" s="7">
        <v>44949.666666666664</v>
      </c>
      <c r="C1894">
        <v>24000000</v>
      </c>
    </row>
    <row r="1895" spans="1:3" ht="15" customHeight="1" x14ac:dyDescent="0.3">
      <c r="A1895" t="s">
        <v>2183</v>
      </c>
      <c r="B1895" s="7">
        <v>44949.789583333331</v>
      </c>
      <c r="C1895">
        <v>12500000</v>
      </c>
    </row>
    <row r="1896" spans="1:3" ht="15" customHeight="1" x14ac:dyDescent="0.3">
      <c r="A1896" t="s">
        <v>2182</v>
      </c>
      <c r="B1896" s="7">
        <v>44950.762499999997</v>
      </c>
      <c r="C1896">
        <v>12000000</v>
      </c>
    </row>
    <row r="1897" spans="1:3" ht="15" customHeight="1" x14ac:dyDescent="0.3">
      <c r="A1897" t="s">
        <v>212</v>
      </c>
      <c r="B1897" s="7">
        <v>44950.777777777781</v>
      </c>
      <c r="C1897">
        <v>15500000</v>
      </c>
    </row>
    <row r="1898" spans="1:3" ht="15" customHeight="1" x14ac:dyDescent="0.3">
      <c r="A1898" t="s">
        <v>2181</v>
      </c>
      <c r="B1898" s="7">
        <v>44951.49722222222</v>
      </c>
      <c r="C1898">
        <v>6000000</v>
      </c>
    </row>
    <row r="1899" spans="1:3" ht="15" customHeight="1" x14ac:dyDescent="0.3">
      <c r="A1899" t="s">
        <v>2180</v>
      </c>
      <c r="B1899" s="7">
        <v>44951.55</v>
      </c>
      <c r="C1899">
        <v>12500000</v>
      </c>
    </row>
    <row r="1900" spans="1:3" ht="15" customHeight="1" x14ac:dyDescent="0.3">
      <c r="A1900" t="s">
        <v>2179</v>
      </c>
      <c r="B1900" s="7">
        <v>44951.570833333331</v>
      </c>
      <c r="C1900">
        <v>6000000</v>
      </c>
    </row>
    <row r="1901" spans="1:3" ht="15" customHeight="1" x14ac:dyDescent="0.3">
      <c r="A1901" t="s">
        <v>2178</v>
      </c>
      <c r="B1901" s="7">
        <v>44951.572222222225</v>
      </c>
      <c r="C1901">
        <v>18000000</v>
      </c>
    </row>
    <row r="1902" spans="1:3" ht="15" customHeight="1" x14ac:dyDescent="0.3">
      <c r="A1902" t="s">
        <v>2177</v>
      </c>
      <c r="B1902" s="7">
        <v>44951.656944444447</v>
      </c>
      <c r="C1902">
        <v>16000000</v>
      </c>
    </row>
    <row r="1903" spans="1:3" ht="15" customHeight="1" x14ac:dyDescent="0.3">
      <c r="A1903" t="s">
        <v>2176</v>
      </c>
      <c r="B1903" s="7">
        <v>44951.708333333336</v>
      </c>
      <c r="C1903">
        <v>16250000</v>
      </c>
    </row>
    <row r="1904" spans="1:3" ht="15" customHeight="1" x14ac:dyDescent="0.3">
      <c r="A1904" t="s">
        <v>2175</v>
      </c>
      <c r="B1904" s="7">
        <v>44951.727777777778</v>
      </c>
      <c r="C1904">
        <v>13000000</v>
      </c>
    </row>
    <row r="1905" spans="1:3" ht="15" customHeight="1" x14ac:dyDescent="0.3">
      <c r="A1905" t="s">
        <v>2174</v>
      </c>
      <c r="B1905" s="7">
        <v>44951.78402777778</v>
      </c>
      <c r="C1905">
        <v>7200000</v>
      </c>
    </row>
    <row r="1906" spans="1:3" ht="15" customHeight="1" x14ac:dyDescent="0.3">
      <c r="A1906" t="s">
        <v>2173</v>
      </c>
      <c r="B1906" s="7">
        <v>44952.425000000003</v>
      </c>
      <c r="C1906">
        <v>15500000</v>
      </c>
    </row>
    <row r="1907" spans="1:3" ht="15" customHeight="1" x14ac:dyDescent="0.3">
      <c r="A1907" t="s">
        <v>2172</v>
      </c>
      <c r="B1907" s="7">
        <v>44952.627083333333</v>
      </c>
      <c r="C1907">
        <v>6800000</v>
      </c>
    </row>
    <row r="1908" spans="1:3" ht="15" customHeight="1" x14ac:dyDescent="0.3">
      <c r="A1908" t="s">
        <v>1125</v>
      </c>
      <c r="B1908" s="7">
        <v>44952.804861111108</v>
      </c>
      <c r="C1908">
        <v>18000000</v>
      </c>
    </row>
    <row r="1909" spans="1:3" ht="15" customHeight="1" x14ac:dyDescent="0.3">
      <c r="A1909" t="s">
        <v>2171</v>
      </c>
      <c r="B1909" s="7">
        <v>44953.479166666664</v>
      </c>
      <c r="C1909">
        <v>8500000</v>
      </c>
    </row>
    <row r="1910" spans="1:3" ht="15" customHeight="1" x14ac:dyDescent="0.3">
      <c r="A1910" t="s">
        <v>2170</v>
      </c>
      <c r="B1910" s="7">
        <v>44953.479861111111</v>
      </c>
      <c r="C1910">
        <v>6600000</v>
      </c>
    </row>
    <row r="1911" spans="1:3" ht="15" customHeight="1" x14ac:dyDescent="0.3">
      <c r="A1911" t="s">
        <v>2169</v>
      </c>
      <c r="B1911" s="7">
        <v>44953.503472222219</v>
      </c>
      <c r="C1911">
        <v>10700000</v>
      </c>
    </row>
    <row r="1912" spans="1:3" ht="15" customHeight="1" x14ac:dyDescent="0.3">
      <c r="A1912" t="s">
        <v>2168</v>
      </c>
      <c r="B1912" s="7">
        <v>44953.525000000001</v>
      </c>
      <c r="C1912">
        <v>9000000</v>
      </c>
    </row>
    <row r="1913" spans="1:3" ht="15" customHeight="1" x14ac:dyDescent="0.3">
      <c r="A1913" t="s">
        <v>2167</v>
      </c>
      <c r="B1913" s="7">
        <v>44953.788888888892</v>
      </c>
      <c r="C1913">
        <v>5000000</v>
      </c>
    </row>
    <row r="1914" spans="1:3" ht="15" customHeight="1" x14ac:dyDescent="0.3">
      <c r="A1914" t="s">
        <v>2166</v>
      </c>
      <c r="B1914" s="7">
        <v>44953.836805555555</v>
      </c>
      <c r="C1914">
        <v>14500000</v>
      </c>
    </row>
    <row r="1915" spans="1:3" ht="15" customHeight="1" x14ac:dyDescent="0.3">
      <c r="A1915" t="s">
        <v>2165</v>
      </c>
      <c r="B1915" s="7">
        <v>44956.390277777777</v>
      </c>
      <c r="C1915">
        <v>20000000</v>
      </c>
    </row>
    <row r="1916" spans="1:3" ht="15" customHeight="1" x14ac:dyDescent="0.3">
      <c r="A1916" t="s">
        <v>1347</v>
      </c>
      <c r="B1916" s="7">
        <v>44956.70208333333</v>
      </c>
      <c r="C1916">
        <v>12100000</v>
      </c>
    </row>
    <row r="1917" spans="1:3" ht="15" customHeight="1" x14ac:dyDescent="0.3">
      <c r="A1917" t="s">
        <v>2164</v>
      </c>
      <c r="B1917" s="7">
        <v>44956.727083333331</v>
      </c>
      <c r="C1917">
        <v>11800000</v>
      </c>
    </row>
    <row r="1918" spans="1:3" ht="15" customHeight="1" x14ac:dyDescent="0.3">
      <c r="A1918" t="s">
        <v>2163</v>
      </c>
      <c r="B1918" s="7">
        <v>44957.393055555556</v>
      </c>
      <c r="C1918">
        <v>9000000</v>
      </c>
    </row>
    <row r="1919" spans="1:3" ht="15" customHeight="1" x14ac:dyDescent="0.3">
      <c r="A1919" t="s">
        <v>2162</v>
      </c>
      <c r="B1919" s="7">
        <v>44957.425694444442</v>
      </c>
      <c r="C1919">
        <v>6000000</v>
      </c>
    </row>
    <row r="1920" spans="1:3" ht="15" customHeight="1" x14ac:dyDescent="0.3">
      <c r="A1920" t="s">
        <v>2161</v>
      </c>
      <c r="B1920" s="7">
        <v>44957.474305555559</v>
      </c>
      <c r="C1920">
        <v>6800000</v>
      </c>
    </row>
    <row r="1921" spans="1:3" ht="15" customHeight="1" x14ac:dyDescent="0.3">
      <c r="A1921" t="s">
        <v>2160</v>
      </c>
      <c r="B1921" s="7">
        <v>44957.755555555559</v>
      </c>
      <c r="C1921">
        <v>15000000</v>
      </c>
    </row>
    <row r="1922" spans="1:3" ht="15" customHeight="1" x14ac:dyDescent="0.3">
      <c r="A1922" t="s">
        <v>2159</v>
      </c>
      <c r="B1922" s="7">
        <v>44957.767361111109</v>
      </c>
      <c r="C1922">
        <v>6500000</v>
      </c>
    </row>
    <row r="1923" spans="1:3" ht="15" customHeight="1" x14ac:dyDescent="0.3">
      <c r="A1923" t="s">
        <v>2158</v>
      </c>
      <c r="B1923" s="7">
        <v>44960.49722222222</v>
      </c>
      <c r="C1923">
        <v>28000000</v>
      </c>
    </row>
    <row r="1924" spans="1:3" ht="15" customHeight="1" x14ac:dyDescent="0.3">
      <c r="A1924" t="s">
        <v>2157</v>
      </c>
      <c r="B1924" s="7">
        <v>44960.584722222222</v>
      </c>
      <c r="C1924">
        <v>8000000</v>
      </c>
    </row>
    <row r="1925" spans="1:3" ht="15" customHeight="1" x14ac:dyDescent="0.3">
      <c r="A1925" t="s">
        <v>2156</v>
      </c>
      <c r="B1925" s="7">
        <v>44960.718055555553</v>
      </c>
      <c r="C1925">
        <v>8500000</v>
      </c>
    </row>
    <row r="1926" spans="1:3" ht="15" customHeight="1" x14ac:dyDescent="0.3">
      <c r="A1926" t="s">
        <v>2154</v>
      </c>
      <c r="B1926" s="7">
        <v>44963.552777777775</v>
      </c>
      <c r="C1926">
        <v>15000000</v>
      </c>
    </row>
    <row r="1927" spans="1:3" ht="15" customHeight="1" x14ac:dyDescent="0.3">
      <c r="A1927" t="s">
        <v>2155</v>
      </c>
      <c r="B1927" s="7">
        <v>44963.552777777775</v>
      </c>
      <c r="C1927">
        <v>11000000</v>
      </c>
    </row>
    <row r="1928" spans="1:3" ht="15" customHeight="1" x14ac:dyDescent="0.3">
      <c r="A1928" t="s">
        <v>2153</v>
      </c>
      <c r="B1928" s="7">
        <v>44963.70208333333</v>
      </c>
      <c r="C1928">
        <v>6000000</v>
      </c>
    </row>
    <row r="1929" spans="1:3" ht="15" customHeight="1" x14ac:dyDescent="0.3">
      <c r="A1929" t="s">
        <v>2152</v>
      </c>
      <c r="B1929" s="7">
        <v>44964.510416666664</v>
      </c>
      <c r="C1929">
        <v>13000000</v>
      </c>
    </row>
    <row r="1930" spans="1:3" ht="15" customHeight="1" x14ac:dyDescent="0.3">
      <c r="A1930" t="s">
        <v>2151</v>
      </c>
      <c r="B1930" s="7">
        <v>44964.678472222222</v>
      </c>
      <c r="C1930">
        <v>7000000</v>
      </c>
    </row>
    <row r="1931" spans="1:3" ht="15" customHeight="1" x14ac:dyDescent="0.3">
      <c r="A1931" t="s">
        <v>2150</v>
      </c>
      <c r="B1931" s="7">
        <v>44965.720138888886</v>
      </c>
      <c r="C1931">
        <v>8500000</v>
      </c>
    </row>
    <row r="1932" spans="1:3" ht="15" customHeight="1" x14ac:dyDescent="0.3">
      <c r="A1932" t="s">
        <v>2149</v>
      </c>
      <c r="B1932" s="7">
        <v>44966.749305555553</v>
      </c>
      <c r="C1932">
        <v>9000000</v>
      </c>
    </row>
    <row r="1933" spans="1:3" ht="15" customHeight="1" x14ac:dyDescent="0.3">
      <c r="A1933" t="s">
        <v>2148</v>
      </c>
      <c r="B1933" s="7">
        <v>44967.506249999999</v>
      </c>
      <c r="C1933">
        <v>8000000</v>
      </c>
    </row>
    <row r="1934" spans="1:3" ht="15" customHeight="1" x14ac:dyDescent="0.3">
      <c r="A1934" t="s">
        <v>2147</v>
      </c>
      <c r="B1934" s="7">
        <v>44967.515277777777</v>
      </c>
      <c r="C1934">
        <v>10000000</v>
      </c>
    </row>
    <row r="1935" spans="1:3" ht="15" customHeight="1" x14ac:dyDescent="0.3">
      <c r="A1935" t="s">
        <v>2146</v>
      </c>
      <c r="B1935" s="7">
        <v>44970.421527777777</v>
      </c>
      <c r="C1935">
        <v>9000000</v>
      </c>
    </row>
    <row r="1936" spans="1:3" ht="15" customHeight="1" x14ac:dyDescent="0.3">
      <c r="A1936" t="s">
        <v>2145</v>
      </c>
      <c r="B1936" s="7">
        <v>44970.665277777778</v>
      </c>
      <c r="C1936">
        <v>7750000</v>
      </c>
    </row>
    <row r="1937" spans="1:3" ht="15" customHeight="1" x14ac:dyDescent="0.3">
      <c r="A1937" t="s">
        <v>2144</v>
      </c>
      <c r="B1937" s="7">
        <v>44971.701388888891</v>
      </c>
      <c r="C1937">
        <v>16500000</v>
      </c>
    </row>
    <row r="1938" spans="1:3" ht="15" customHeight="1" x14ac:dyDescent="0.3">
      <c r="A1938" t="s">
        <v>2143</v>
      </c>
      <c r="B1938" s="7">
        <v>44971.70208333333</v>
      </c>
      <c r="C1938">
        <v>7000000</v>
      </c>
    </row>
    <row r="1939" spans="1:3" ht="15" customHeight="1" x14ac:dyDescent="0.3">
      <c r="A1939" t="s">
        <v>2142</v>
      </c>
      <c r="B1939" s="7">
        <v>44971.720833333333</v>
      </c>
      <c r="C1939">
        <v>13500000</v>
      </c>
    </row>
    <row r="1940" spans="1:3" ht="15" customHeight="1" x14ac:dyDescent="0.3">
      <c r="A1940" t="s">
        <v>2141</v>
      </c>
      <c r="B1940" s="7">
        <v>44971.73541666667</v>
      </c>
      <c r="C1940">
        <v>10700000</v>
      </c>
    </row>
    <row r="1941" spans="1:3" ht="15" customHeight="1" x14ac:dyDescent="0.3">
      <c r="A1941" t="s">
        <v>2140</v>
      </c>
      <c r="B1941" s="7">
        <v>44971.745138888888</v>
      </c>
      <c r="C1941">
        <v>20000000</v>
      </c>
    </row>
    <row r="1942" spans="1:3" ht="15" customHeight="1" x14ac:dyDescent="0.3">
      <c r="A1942" t="s">
        <v>2139</v>
      </c>
      <c r="B1942" s="7">
        <v>44972.529861111114</v>
      </c>
      <c r="C1942">
        <v>5800000</v>
      </c>
    </row>
    <row r="1943" spans="1:3" ht="15" customHeight="1" x14ac:dyDescent="0.3">
      <c r="A1943" t="s">
        <v>2138</v>
      </c>
      <c r="B1943" s="7">
        <v>44973.672222222223</v>
      </c>
      <c r="C1943">
        <v>6700000</v>
      </c>
    </row>
    <row r="1944" spans="1:3" ht="15" customHeight="1" x14ac:dyDescent="0.3">
      <c r="A1944" t="s">
        <v>2137</v>
      </c>
      <c r="B1944" s="7">
        <v>44973.750694444447</v>
      </c>
      <c r="C1944">
        <v>5100000</v>
      </c>
    </row>
    <row r="1945" spans="1:3" ht="15" customHeight="1" x14ac:dyDescent="0.3">
      <c r="A1945" t="s">
        <v>2136</v>
      </c>
      <c r="B1945" s="7">
        <v>44977.496527777781</v>
      </c>
      <c r="C1945">
        <v>27400000</v>
      </c>
    </row>
    <row r="1946" spans="1:3" ht="15" customHeight="1" x14ac:dyDescent="0.3">
      <c r="A1946" t="s">
        <v>2135</v>
      </c>
      <c r="B1946" s="7">
        <v>44977.521527777775</v>
      </c>
      <c r="C1946">
        <v>18000000</v>
      </c>
    </row>
    <row r="1947" spans="1:3" ht="15" customHeight="1" x14ac:dyDescent="0.3">
      <c r="A1947" t="s">
        <v>2134</v>
      </c>
      <c r="B1947" s="7">
        <v>44977.767361111109</v>
      </c>
      <c r="C1947">
        <v>15900000</v>
      </c>
    </row>
    <row r="1948" spans="1:3" ht="15" customHeight="1" x14ac:dyDescent="0.3">
      <c r="A1948" t="s">
        <v>2133</v>
      </c>
      <c r="B1948" s="7">
        <v>44978.463888888888</v>
      </c>
      <c r="C1948">
        <v>8300000</v>
      </c>
    </row>
    <row r="1949" spans="1:3" ht="15" customHeight="1" x14ac:dyDescent="0.3">
      <c r="A1949" t="s">
        <v>2132</v>
      </c>
      <c r="B1949" s="7">
        <v>44978.499305555553</v>
      </c>
      <c r="C1949">
        <v>14500000</v>
      </c>
    </row>
    <row r="1950" spans="1:3" ht="15" customHeight="1" x14ac:dyDescent="0.3">
      <c r="A1950" t="s">
        <v>2131</v>
      </c>
      <c r="B1950" s="7">
        <v>44978.563888888886</v>
      </c>
      <c r="C1950">
        <v>8000000</v>
      </c>
    </row>
    <row r="1951" spans="1:3" ht="15" customHeight="1" x14ac:dyDescent="0.3">
      <c r="A1951" t="s">
        <v>2130</v>
      </c>
      <c r="B1951" s="7">
        <v>44978.564583333333</v>
      </c>
      <c r="C1951">
        <v>7700000</v>
      </c>
    </row>
    <row r="1952" spans="1:3" ht="15" customHeight="1" x14ac:dyDescent="0.3">
      <c r="A1952" t="s">
        <v>2129</v>
      </c>
      <c r="B1952" s="7">
        <v>44978.667361111111</v>
      </c>
      <c r="C1952">
        <v>13000000</v>
      </c>
    </row>
    <row r="1953" spans="1:3" ht="15" customHeight="1" x14ac:dyDescent="0.3">
      <c r="A1953" t="s">
        <v>2128</v>
      </c>
      <c r="B1953" s="7">
        <v>44979.413888888892</v>
      </c>
      <c r="C1953">
        <v>18000000</v>
      </c>
    </row>
    <row r="1954" spans="1:3" ht="15" customHeight="1" x14ac:dyDescent="0.3">
      <c r="A1954" t="s">
        <v>2127</v>
      </c>
      <c r="B1954" s="7">
        <v>44979.490972222222</v>
      </c>
      <c r="C1954">
        <v>23000000</v>
      </c>
    </row>
    <row r="1955" spans="1:3" ht="15" customHeight="1" x14ac:dyDescent="0.3">
      <c r="A1955" t="s">
        <v>2126</v>
      </c>
      <c r="B1955" s="7">
        <v>44979.491666666669</v>
      </c>
      <c r="C1955">
        <v>13500000</v>
      </c>
    </row>
    <row r="1956" spans="1:3" ht="15" customHeight="1" x14ac:dyDescent="0.3">
      <c r="A1956" t="s">
        <v>2125</v>
      </c>
      <c r="B1956" s="7">
        <v>44979.761805555558</v>
      </c>
      <c r="C1956">
        <v>12000000</v>
      </c>
    </row>
    <row r="1957" spans="1:3" ht="15" customHeight="1" x14ac:dyDescent="0.3">
      <c r="A1957" t="s">
        <v>2124</v>
      </c>
      <c r="B1957" s="7">
        <v>44980.465277777781</v>
      </c>
      <c r="C1957">
        <v>8500000</v>
      </c>
    </row>
    <row r="1958" spans="1:3" ht="15" customHeight="1" x14ac:dyDescent="0.3">
      <c r="A1958" t="s">
        <v>2123</v>
      </c>
      <c r="B1958" s="7">
        <v>44981.462500000001</v>
      </c>
      <c r="C1958">
        <v>16500000</v>
      </c>
    </row>
    <row r="1959" spans="1:3" ht="15" customHeight="1" x14ac:dyDescent="0.3">
      <c r="A1959" t="s">
        <v>2048</v>
      </c>
      <c r="B1959" s="7">
        <v>44981.541666666664</v>
      </c>
      <c r="C1959">
        <v>25000000</v>
      </c>
    </row>
    <row r="1960" spans="1:3" ht="15" customHeight="1" x14ac:dyDescent="0.3">
      <c r="A1960" t="s">
        <v>2122</v>
      </c>
      <c r="B1960" s="7">
        <v>44981.541666666664</v>
      </c>
      <c r="C1960">
        <v>29000000</v>
      </c>
    </row>
    <row r="1961" spans="1:3" ht="15" customHeight="1" x14ac:dyDescent="0.3">
      <c r="A1961" t="s">
        <v>2121</v>
      </c>
      <c r="B1961" s="7">
        <v>44981.731944444444</v>
      </c>
      <c r="C1961">
        <v>5300000</v>
      </c>
    </row>
    <row r="1962" spans="1:3" ht="15" customHeight="1" x14ac:dyDescent="0.3">
      <c r="A1962" t="s">
        <v>2120</v>
      </c>
      <c r="B1962" s="7">
        <v>44984.506249999999</v>
      </c>
      <c r="C1962">
        <v>8800000</v>
      </c>
    </row>
    <row r="1963" spans="1:3" ht="15" customHeight="1" x14ac:dyDescent="0.3">
      <c r="A1963" t="s">
        <v>2119</v>
      </c>
      <c r="B1963" s="7">
        <v>44984.506944444445</v>
      </c>
      <c r="C1963">
        <v>8000000</v>
      </c>
    </row>
    <row r="1964" spans="1:3" ht="15" customHeight="1" x14ac:dyDescent="0.3">
      <c r="A1964" t="s">
        <v>2118</v>
      </c>
      <c r="B1964" s="7">
        <v>44984.541666666664</v>
      </c>
      <c r="C1964">
        <v>14000000</v>
      </c>
    </row>
    <row r="1965" spans="1:3" ht="15" customHeight="1" x14ac:dyDescent="0.3">
      <c r="A1965" t="s">
        <v>2117</v>
      </c>
      <c r="B1965" s="7">
        <v>44984.738888888889</v>
      </c>
      <c r="C1965">
        <v>12800000</v>
      </c>
    </row>
    <row r="1966" spans="1:3" ht="15" customHeight="1" x14ac:dyDescent="0.3">
      <c r="A1966" t="s">
        <v>2116</v>
      </c>
      <c r="B1966" s="7">
        <v>44984.746527777781</v>
      </c>
      <c r="C1966">
        <v>9750000</v>
      </c>
    </row>
    <row r="1967" spans="1:3" ht="15" customHeight="1" x14ac:dyDescent="0.3">
      <c r="A1967" t="s">
        <v>2115</v>
      </c>
      <c r="B1967" s="7">
        <v>44984.763888888891</v>
      </c>
      <c r="C1967">
        <v>7000000</v>
      </c>
    </row>
    <row r="1968" spans="1:3" ht="15" customHeight="1" x14ac:dyDescent="0.3">
      <c r="A1968" t="s">
        <v>2113</v>
      </c>
      <c r="B1968" s="7">
        <v>44985.442361111112</v>
      </c>
      <c r="C1968">
        <v>5200000</v>
      </c>
    </row>
    <row r="1969" spans="1:3" ht="15" customHeight="1" x14ac:dyDescent="0.3">
      <c r="A1969" t="s">
        <v>2114</v>
      </c>
      <c r="B1969" s="7">
        <v>44985.442361111112</v>
      </c>
      <c r="C1969">
        <v>8000000</v>
      </c>
    </row>
    <row r="1970" spans="1:3" ht="15" customHeight="1" x14ac:dyDescent="0.3">
      <c r="A1970" t="s">
        <v>2112</v>
      </c>
      <c r="B1970" s="7">
        <v>44985.645833333336</v>
      </c>
      <c r="C1970">
        <v>12000000</v>
      </c>
    </row>
    <row r="1971" spans="1:3" ht="15" customHeight="1" x14ac:dyDescent="0.3">
      <c r="A1971" t="s">
        <v>2111</v>
      </c>
      <c r="B1971" s="7">
        <v>44985.800694444442</v>
      </c>
      <c r="C1971">
        <v>6500000</v>
      </c>
    </row>
    <row r="1972" spans="1:3" ht="15" customHeight="1" x14ac:dyDescent="0.3">
      <c r="A1972" t="s">
        <v>2110</v>
      </c>
      <c r="B1972" s="7">
        <v>44985.805555555555</v>
      </c>
      <c r="C1972">
        <v>7350000</v>
      </c>
    </row>
    <row r="1973" spans="1:3" ht="15" customHeight="1" x14ac:dyDescent="0.3">
      <c r="A1973" t="s">
        <v>2109</v>
      </c>
      <c r="B1973" s="7">
        <v>44987.579861111109</v>
      </c>
      <c r="C1973">
        <v>11400000</v>
      </c>
    </row>
    <row r="1974" spans="1:3" ht="15" customHeight="1" x14ac:dyDescent="0.3">
      <c r="A1974" t="s">
        <v>2108</v>
      </c>
      <c r="B1974" s="7">
        <v>44988.706250000003</v>
      </c>
      <c r="C1974">
        <v>6000000</v>
      </c>
    </row>
    <row r="1975" spans="1:3" ht="15" customHeight="1" x14ac:dyDescent="0.3">
      <c r="A1975" t="s">
        <v>2107</v>
      </c>
      <c r="B1975" s="7">
        <v>44988.712500000001</v>
      </c>
      <c r="C1975">
        <v>14000000</v>
      </c>
    </row>
    <row r="1976" spans="1:3" ht="15" customHeight="1" x14ac:dyDescent="0.3">
      <c r="A1976" t="s">
        <v>2106</v>
      </c>
      <c r="B1976" s="7">
        <v>44988.792361111111</v>
      </c>
      <c r="C1976">
        <v>4200000</v>
      </c>
    </row>
    <row r="1977" spans="1:3" ht="15" customHeight="1" x14ac:dyDescent="0.3">
      <c r="A1977" t="s">
        <v>2105</v>
      </c>
      <c r="B1977" s="7">
        <v>44991.421527777777</v>
      </c>
      <c r="C1977">
        <v>14000000</v>
      </c>
    </row>
    <row r="1978" spans="1:3" ht="15" customHeight="1" x14ac:dyDescent="0.3">
      <c r="A1978" t="s">
        <v>2104</v>
      </c>
      <c r="B1978" s="7">
        <v>44991.72152777778</v>
      </c>
      <c r="C1978">
        <v>12990000</v>
      </c>
    </row>
    <row r="1979" spans="1:3" ht="15" customHeight="1" x14ac:dyDescent="0.3">
      <c r="A1979" t="s">
        <v>2103</v>
      </c>
      <c r="B1979" s="7">
        <v>44992.740277777775</v>
      </c>
      <c r="C1979">
        <v>8900000</v>
      </c>
    </row>
    <row r="1980" spans="1:3" ht="15" customHeight="1" x14ac:dyDescent="0.3">
      <c r="A1980" t="s">
        <v>2102</v>
      </c>
      <c r="B1980" s="7">
        <v>44993.435416666667</v>
      </c>
      <c r="C1980">
        <v>31300000</v>
      </c>
    </row>
    <row r="1981" spans="1:3" ht="15" customHeight="1" x14ac:dyDescent="0.3">
      <c r="A1981" t="s">
        <v>2101</v>
      </c>
      <c r="B1981" s="7">
        <v>44994.481944444444</v>
      </c>
      <c r="C1981">
        <v>15500000</v>
      </c>
    </row>
    <row r="1982" spans="1:3" ht="15" customHeight="1" x14ac:dyDescent="0.3">
      <c r="A1982" t="s">
        <v>2100</v>
      </c>
      <c r="B1982" s="7">
        <v>44994.543055555558</v>
      </c>
      <c r="C1982">
        <v>17000000</v>
      </c>
    </row>
    <row r="1983" spans="1:3" ht="15" customHeight="1" x14ac:dyDescent="0.3">
      <c r="A1983" t="s">
        <v>2099</v>
      </c>
      <c r="B1983" s="7">
        <v>44994.67083333333</v>
      </c>
      <c r="C1983">
        <v>10000000</v>
      </c>
    </row>
    <row r="1984" spans="1:3" ht="15" customHeight="1" x14ac:dyDescent="0.3">
      <c r="A1984" t="s">
        <v>2098</v>
      </c>
      <c r="B1984" s="7">
        <v>44994.688194444447</v>
      </c>
      <c r="C1984">
        <v>12500000</v>
      </c>
    </row>
    <row r="1985" spans="1:3" ht="15" customHeight="1" x14ac:dyDescent="0.3">
      <c r="A1985" t="s">
        <v>2097</v>
      </c>
      <c r="B1985" s="7">
        <v>44994.81527777778</v>
      </c>
      <c r="C1985">
        <v>15500000</v>
      </c>
    </row>
    <row r="1986" spans="1:3" ht="15" customHeight="1" x14ac:dyDescent="0.3">
      <c r="A1986" t="s">
        <v>2096</v>
      </c>
      <c r="B1986" s="7">
        <v>44994.818055555559</v>
      </c>
      <c r="C1986">
        <v>17000000</v>
      </c>
    </row>
    <row r="1987" spans="1:3" ht="15" customHeight="1" x14ac:dyDescent="0.3">
      <c r="A1987" t="s">
        <v>2095</v>
      </c>
      <c r="B1987" s="7">
        <v>44995.750694444447</v>
      </c>
      <c r="C1987">
        <v>6300000</v>
      </c>
    </row>
    <row r="1988" spans="1:3" ht="15" customHeight="1" x14ac:dyDescent="0.3">
      <c r="A1988" t="s">
        <v>112</v>
      </c>
      <c r="B1988" s="7">
        <v>44995.802777777775</v>
      </c>
      <c r="C1988">
        <v>18000000</v>
      </c>
    </row>
    <row r="1989" spans="1:3" ht="15" customHeight="1" x14ac:dyDescent="0.3">
      <c r="A1989" t="s">
        <v>2094</v>
      </c>
      <c r="B1989" s="7">
        <v>44998.404166666667</v>
      </c>
      <c r="C1989">
        <v>17000000</v>
      </c>
    </row>
    <row r="1990" spans="1:3" ht="15" customHeight="1" x14ac:dyDescent="0.3">
      <c r="A1990" t="s">
        <v>2093</v>
      </c>
      <c r="B1990" s="7">
        <v>44998.716666666667</v>
      </c>
      <c r="C1990">
        <v>17800000</v>
      </c>
    </row>
    <row r="1991" spans="1:3" ht="15" customHeight="1" x14ac:dyDescent="0.3">
      <c r="A1991" t="s">
        <v>2092</v>
      </c>
      <c r="B1991" s="7">
        <v>44999.755555555559</v>
      </c>
      <c r="C1991">
        <v>10000000</v>
      </c>
    </row>
    <row r="1992" spans="1:3" ht="15" customHeight="1" x14ac:dyDescent="0.3">
      <c r="A1992" t="s">
        <v>2091</v>
      </c>
      <c r="B1992" s="7">
        <v>44999.759027777778</v>
      </c>
      <c r="C1992">
        <v>15000000</v>
      </c>
    </row>
    <row r="1993" spans="1:3" ht="15" customHeight="1" x14ac:dyDescent="0.3">
      <c r="A1993" t="s">
        <v>2090</v>
      </c>
      <c r="B1993" s="7">
        <v>45000.787499999999</v>
      </c>
      <c r="C1993">
        <v>16000000</v>
      </c>
    </row>
    <row r="1994" spans="1:3" ht="15" customHeight="1" x14ac:dyDescent="0.3">
      <c r="A1994" t="s">
        <v>2089</v>
      </c>
      <c r="B1994" s="7">
        <v>45005.571527777778</v>
      </c>
      <c r="C1994">
        <v>28500000</v>
      </c>
    </row>
    <row r="1995" spans="1:3" ht="15" customHeight="1" x14ac:dyDescent="0.3">
      <c r="A1995" t="s">
        <v>2088</v>
      </c>
      <c r="B1995" s="7">
        <v>45005.679861111108</v>
      </c>
      <c r="C1995">
        <v>13000000</v>
      </c>
    </row>
    <row r="1996" spans="1:3" ht="15" customHeight="1" x14ac:dyDescent="0.3">
      <c r="A1996" t="s">
        <v>2087</v>
      </c>
      <c r="B1996" s="7">
        <v>45007.463194444441</v>
      </c>
      <c r="C1996">
        <v>15000000</v>
      </c>
    </row>
    <row r="1997" spans="1:3" ht="15" customHeight="1" x14ac:dyDescent="0.3">
      <c r="A1997" t="s">
        <v>2086</v>
      </c>
      <c r="B1997" s="7">
        <v>45007.477777777778</v>
      </c>
      <c r="C1997">
        <v>10000000</v>
      </c>
    </row>
    <row r="1998" spans="1:3" ht="15" customHeight="1" x14ac:dyDescent="0.3">
      <c r="A1998" t="s">
        <v>2085</v>
      </c>
      <c r="B1998" s="7">
        <v>45007.518750000003</v>
      </c>
      <c r="C1998">
        <v>14500000</v>
      </c>
    </row>
    <row r="1999" spans="1:3" ht="15" customHeight="1" x14ac:dyDescent="0.3">
      <c r="A1999" t="s">
        <v>2084</v>
      </c>
      <c r="B1999" s="7">
        <v>45007.699305555558</v>
      </c>
      <c r="C1999">
        <v>14500000</v>
      </c>
    </row>
    <row r="2000" spans="1:3" ht="15" customHeight="1" x14ac:dyDescent="0.3">
      <c r="A2000" t="s">
        <v>2083</v>
      </c>
      <c r="B2000" s="7">
        <v>45008.515277777777</v>
      </c>
      <c r="C2000">
        <v>13000000</v>
      </c>
    </row>
    <row r="2001" spans="1:3" ht="15" customHeight="1" x14ac:dyDescent="0.3">
      <c r="A2001" t="s">
        <v>2082</v>
      </c>
      <c r="B2001" s="7">
        <v>45008.533333333333</v>
      </c>
      <c r="C2001">
        <v>9000000</v>
      </c>
    </row>
    <row r="2002" spans="1:3" ht="15" customHeight="1" x14ac:dyDescent="0.3">
      <c r="A2002" t="s">
        <v>2081</v>
      </c>
      <c r="B2002" s="7">
        <v>45008.5625</v>
      </c>
      <c r="C2002">
        <v>12000000</v>
      </c>
    </row>
    <row r="2003" spans="1:3" ht="15" customHeight="1" x14ac:dyDescent="0.3">
      <c r="A2003" t="s">
        <v>1357</v>
      </c>
      <c r="B2003" s="7">
        <v>45012.705555555556</v>
      </c>
      <c r="C2003">
        <v>27000000</v>
      </c>
    </row>
    <row r="2004" spans="1:3" ht="15" customHeight="1" x14ac:dyDescent="0.3">
      <c r="A2004" t="s">
        <v>2080</v>
      </c>
      <c r="B2004" s="7">
        <v>45013.523611111108</v>
      </c>
      <c r="C2004">
        <v>9900000</v>
      </c>
    </row>
    <row r="2005" spans="1:3" ht="15" customHeight="1" x14ac:dyDescent="0.3">
      <c r="A2005" t="s">
        <v>2079</v>
      </c>
      <c r="B2005" s="7">
        <v>45014.438194444447</v>
      </c>
      <c r="C2005">
        <v>12100000</v>
      </c>
    </row>
    <row r="2006" spans="1:3" ht="15" customHeight="1" x14ac:dyDescent="0.3">
      <c r="A2006" t="s">
        <v>2078</v>
      </c>
      <c r="B2006" s="7">
        <v>45014.461805555555</v>
      </c>
      <c r="C2006">
        <v>9700000</v>
      </c>
    </row>
    <row r="2007" spans="1:3" ht="15" customHeight="1" x14ac:dyDescent="0.3">
      <c r="A2007" t="s">
        <v>2077</v>
      </c>
      <c r="B2007" s="7">
        <v>45014.686111111114</v>
      </c>
      <c r="C2007">
        <v>9000000</v>
      </c>
    </row>
    <row r="2008" spans="1:3" ht="15" customHeight="1" x14ac:dyDescent="0.3">
      <c r="A2008" t="s">
        <v>2076</v>
      </c>
      <c r="B2008" s="7">
        <v>45014.765972222223</v>
      </c>
      <c r="C2008">
        <v>7000000</v>
      </c>
    </row>
    <row r="2009" spans="1:3" ht="15" customHeight="1" x14ac:dyDescent="0.3">
      <c r="A2009" t="s">
        <v>2074</v>
      </c>
      <c r="B2009" s="7">
        <v>45015.679861111108</v>
      </c>
      <c r="C2009">
        <v>12800000</v>
      </c>
    </row>
    <row r="2010" spans="1:3" ht="15" customHeight="1" x14ac:dyDescent="0.3">
      <c r="A2010" t="s">
        <v>2075</v>
      </c>
      <c r="B2010" s="7">
        <v>45015.679861111108</v>
      </c>
      <c r="C2010">
        <v>11000000</v>
      </c>
    </row>
    <row r="2011" spans="1:3" ht="15" customHeight="1" x14ac:dyDescent="0.3">
      <c r="A2011" t="s">
        <v>2073</v>
      </c>
      <c r="B2011" s="7">
        <v>45015.774305555555</v>
      </c>
      <c r="C2011">
        <v>7000000</v>
      </c>
    </row>
    <row r="2012" spans="1:3" ht="15" customHeight="1" x14ac:dyDescent="0.3">
      <c r="A2012" t="s">
        <v>2072</v>
      </c>
      <c r="B2012" s="7">
        <v>45016.390277777777</v>
      </c>
      <c r="C2012">
        <v>27500000</v>
      </c>
    </row>
    <row r="2013" spans="1:3" ht="15" customHeight="1" x14ac:dyDescent="0.3">
      <c r="A2013" t="s">
        <v>2071</v>
      </c>
      <c r="B2013" s="7">
        <v>45016.529861111114</v>
      </c>
      <c r="C2013">
        <v>7700000</v>
      </c>
    </row>
    <row r="2014" spans="1:3" ht="15" customHeight="1" x14ac:dyDescent="0.3">
      <c r="A2014" t="s">
        <v>2070</v>
      </c>
      <c r="B2014" s="7">
        <v>45016.642361111109</v>
      </c>
      <c r="C2014">
        <v>14000000</v>
      </c>
    </row>
    <row r="2015" spans="1:3" ht="15" customHeight="1" x14ac:dyDescent="0.3">
      <c r="A2015" t="s">
        <v>2069</v>
      </c>
      <c r="B2015" s="7">
        <v>45016.783333333333</v>
      </c>
      <c r="C2015">
        <v>25000000</v>
      </c>
    </row>
    <row r="2016" spans="1:3" ht="15" customHeight="1" x14ac:dyDescent="0.3">
      <c r="A2016" t="s">
        <v>2068</v>
      </c>
      <c r="B2016" s="7">
        <v>45016.78402777778</v>
      </c>
      <c r="C2016">
        <v>5750000</v>
      </c>
    </row>
    <row r="2017" spans="1:3" ht="15" customHeight="1" x14ac:dyDescent="0.3">
      <c r="A2017" t="s">
        <v>1261</v>
      </c>
      <c r="B2017" s="7">
        <v>45016.790972222225</v>
      </c>
      <c r="C2017">
        <v>14000000</v>
      </c>
    </row>
    <row r="2018" spans="1:3" ht="15" customHeight="1" x14ac:dyDescent="0.3">
      <c r="A2018" t="s">
        <v>2067</v>
      </c>
      <c r="B2018" s="7">
        <v>45022.42083333333</v>
      </c>
      <c r="C2018">
        <v>6000000</v>
      </c>
    </row>
    <row r="2019" spans="1:3" ht="15" customHeight="1" x14ac:dyDescent="0.3">
      <c r="A2019" t="s">
        <v>2066</v>
      </c>
      <c r="B2019" s="7">
        <v>45026.722916666666</v>
      </c>
      <c r="C2019">
        <v>6800000</v>
      </c>
    </row>
    <row r="2020" spans="1:3" ht="15" customHeight="1" x14ac:dyDescent="0.3">
      <c r="A2020" t="s">
        <v>2065</v>
      </c>
      <c r="B2020" s="7">
        <v>45027.451388888891</v>
      </c>
      <c r="C2020">
        <v>7200000</v>
      </c>
    </row>
    <row r="2021" spans="1:3" ht="15" customHeight="1" x14ac:dyDescent="0.3">
      <c r="A2021" t="s">
        <v>2064</v>
      </c>
      <c r="B2021" s="7">
        <v>45029.49722222222</v>
      </c>
      <c r="C2021">
        <v>12000000</v>
      </c>
    </row>
    <row r="2022" spans="1:3" ht="15" customHeight="1" x14ac:dyDescent="0.3">
      <c r="A2022" t="s">
        <v>2063</v>
      </c>
      <c r="B2022" s="7">
        <v>45029.719444444447</v>
      </c>
      <c r="C2022">
        <v>29024100</v>
      </c>
    </row>
    <row r="2023" spans="1:3" ht="15" customHeight="1" x14ac:dyDescent="0.3">
      <c r="A2023" t="s">
        <v>2062</v>
      </c>
      <c r="B2023" s="7">
        <v>45033.445833333331</v>
      </c>
      <c r="C2023">
        <v>5700000</v>
      </c>
    </row>
    <row r="2024" spans="1:3" ht="15" customHeight="1" x14ac:dyDescent="0.3">
      <c r="A2024" t="s">
        <v>2061</v>
      </c>
      <c r="B2024" s="7">
        <v>45033.772222222222</v>
      </c>
      <c r="C2024">
        <v>11500000</v>
      </c>
    </row>
    <row r="2025" spans="1:3" ht="15" customHeight="1" x14ac:dyDescent="0.3">
      <c r="A2025" t="s">
        <v>2060</v>
      </c>
      <c r="B2025" s="7">
        <v>45035.752083333333</v>
      </c>
      <c r="C2025">
        <v>9500000</v>
      </c>
    </row>
    <row r="2026" spans="1:3" ht="15" customHeight="1" x14ac:dyDescent="0.3">
      <c r="A2026" t="s">
        <v>2059</v>
      </c>
      <c r="B2026" s="7">
        <v>45035.777083333334</v>
      </c>
      <c r="C2026">
        <v>6500000</v>
      </c>
    </row>
    <row r="2027" spans="1:3" ht="15" customHeight="1" x14ac:dyDescent="0.3">
      <c r="A2027" t="s">
        <v>2058</v>
      </c>
      <c r="B2027" s="7">
        <v>45036.444444444445</v>
      </c>
      <c r="C2027">
        <v>6200000</v>
      </c>
    </row>
    <row r="2028" spans="1:3" ht="15" customHeight="1" x14ac:dyDescent="0.3">
      <c r="A2028" t="s">
        <v>2057</v>
      </c>
      <c r="B2028" s="7">
        <v>45036.694444444445</v>
      </c>
      <c r="C2028">
        <v>7000000</v>
      </c>
    </row>
    <row r="2029" spans="1:3" ht="15" customHeight="1" x14ac:dyDescent="0.3">
      <c r="A2029" t="s">
        <v>2056</v>
      </c>
      <c r="B2029" s="7">
        <v>45036.773611111108</v>
      </c>
      <c r="C2029">
        <v>5300000</v>
      </c>
    </row>
    <row r="2030" spans="1:3" ht="15" customHeight="1" x14ac:dyDescent="0.3">
      <c r="A2030" t="s">
        <v>2055</v>
      </c>
      <c r="B2030" s="7">
        <v>45037.490972222222</v>
      </c>
      <c r="C2030">
        <v>5000000</v>
      </c>
    </row>
    <row r="2031" spans="1:3" ht="15" customHeight="1" x14ac:dyDescent="0.3">
      <c r="A2031" t="s">
        <v>2054</v>
      </c>
      <c r="B2031" s="7">
        <v>45040.439583333333</v>
      </c>
      <c r="C2031">
        <v>22000000</v>
      </c>
    </row>
    <row r="2032" spans="1:3" ht="15" customHeight="1" x14ac:dyDescent="0.3">
      <c r="A2032" t="s">
        <v>316</v>
      </c>
      <c r="B2032" s="7">
        <v>45040.672222222223</v>
      </c>
      <c r="C2032">
        <v>12000000</v>
      </c>
    </row>
    <row r="2033" spans="1:3" ht="15" customHeight="1" x14ac:dyDescent="0.3">
      <c r="A2033" t="s">
        <v>2053</v>
      </c>
      <c r="B2033" s="7">
        <v>45041.537499999999</v>
      </c>
      <c r="C2033">
        <v>8000000</v>
      </c>
    </row>
    <row r="2034" spans="1:3" ht="15" customHeight="1" x14ac:dyDescent="0.3">
      <c r="A2034" t="s">
        <v>2052</v>
      </c>
      <c r="B2034" s="7">
        <v>45041.709027777775</v>
      </c>
      <c r="C2034">
        <v>12900000</v>
      </c>
    </row>
    <row r="2035" spans="1:3" ht="15" customHeight="1" x14ac:dyDescent="0.3">
      <c r="A2035" t="s">
        <v>2051</v>
      </c>
      <c r="B2035" s="7">
        <v>45041.720833333333</v>
      </c>
      <c r="C2035">
        <v>7000000</v>
      </c>
    </row>
    <row r="2036" spans="1:3" ht="15" customHeight="1" x14ac:dyDescent="0.3">
      <c r="A2036" t="s">
        <v>2050</v>
      </c>
      <c r="B2036" s="7">
        <v>45041.768750000003</v>
      </c>
      <c r="C2036">
        <v>9000000</v>
      </c>
    </row>
    <row r="2037" spans="1:3" ht="15" customHeight="1" x14ac:dyDescent="0.3">
      <c r="A2037" t="s">
        <v>2049</v>
      </c>
      <c r="B2037" s="7">
        <v>45042.576388888891</v>
      </c>
      <c r="C2037">
        <v>13000000</v>
      </c>
    </row>
    <row r="2038" spans="1:3" ht="15" customHeight="1" x14ac:dyDescent="0.3">
      <c r="A2038" t="s">
        <v>2047</v>
      </c>
      <c r="B2038" s="7">
        <v>45043.556250000001</v>
      </c>
      <c r="C2038">
        <v>18000000</v>
      </c>
    </row>
    <row r="2039" spans="1:3" ht="15" customHeight="1" x14ac:dyDescent="0.3">
      <c r="A2039" t="s">
        <v>2046</v>
      </c>
      <c r="B2039" s="7">
        <v>45043.563194444447</v>
      </c>
      <c r="C2039">
        <v>17500000</v>
      </c>
    </row>
    <row r="2040" spans="1:3" ht="15" customHeight="1" x14ac:dyDescent="0.3">
      <c r="A2040" t="s">
        <v>2045</v>
      </c>
      <c r="B2040" s="7">
        <v>45043.564583333333</v>
      </c>
      <c r="C2040">
        <v>14500000</v>
      </c>
    </row>
    <row r="2041" spans="1:3" ht="15" customHeight="1" x14ac:dyDescent="0.3">
      <c r="A2041" t="s">
        <v>2044</v>
      </c>
      <c r="B2041" s="7">
        <v>45043.686111111114</v>
      </c>
      <c r="C2041">
        <v>6200000</v>
      </c>
    </row>
    <row r="2042" spans="1:3" ht="15" customHeight="1" x14ac:dyDescent="0.3">
      <c r="A2042" t="s">
        <v>2043</v>
      </c>
      <c r="B2042" s="7">
        <v>45043.695138888892</v>
      </c>
      <c r="C2042">
        <v>25100000</v>
      </c>
    </row>
    <row r="2043" spans="1:3" ht="15" customHeight="1" x14ac:dyDescent="0.3">
      <c r="A2043" t="s">
        <v>2042</v>
      </c>
      <c r="B2043" s="7">
        <v>45043.728472222225</v>
      </c>
      <c r="C2043">
        <v>9000000</v>
      </c>
    </row>
    <row r="2044" spans="1:3" ht="15" customHeight="1" x14ac:dyDescent="0.3">
      <c r="A2044" t="s">
        <v>2041</v>
      </c>
      <c r="B2044" s="7">
        <v>45043.729166666664</v>
      </c>
      <c r="C2044">
        <v>14000000</v>
      </c>
    </row>
    <row r="2045" spans="1:3" ht="15" customHeight="1" x14ac:dyDescent="0.3">
      <c r="A2045" t="s">
        <v>2040</v>
      </c>
      <c r="B2045" s="7">
        <v>45044.503472222219</v>
      </c>
      <c r="C2045">
        <v>6200000</v>
      </c>
    </row>
    <row r="2046" spans="1:3" ht="15" customHeight="1" x14ac:dyDescent="0.3">
      <c r="A2046" t="s">
        <v>876</v>
      </c>
      <c r="B2046" s="7">
        <v>45044.547222222223</v>
      </c>
      <c r="C2046">
        <v>38500000</v>
      </c>
    </row>
    <row r="2047" spans="1:3" ht="15" customHeight="1" x14ac:dyDescent="0.3">
      <c r="A2047" t="s">
        <v>2039</v>
      </c>
      <c r="B2047" s="7">
        <v>45044.703472222223</v>
      </c>
      <c r="C2047">
        <v>14000000</v>
      </c>
    </row>
    <row r="2048" spans="1:3" ht="15" customHeight="1" x14ac:dyDescent="0.3">
      <c r="A2048" t="s">
        <v>2038</v>
      </c>
      <c r="B2048" s="7">
        <v>45044.784722222219</v>
      </c>
      <c r="C2048">
        <v>20500000</v>
      </c>
    </row>
    <row r="2049" spans="1:3" ht="15" customHeight="1" x14ac:dyDescent="0.3">
      <c r="A2049" t="s">
        <v>2037</v>
      </c>
      <c r="B2049" s="7">
        <v>45044.788194444445</v>
      </c>
      <c r="C2049">
        <v>7500000</v>
      </c>
    </row>
    <row r="2050" spans="1:3" ht="15" customHeight="1" x14ac:dyDescent="0.3">
      <c r="A2050" t="s">
        <v>2036</v>
      </c>
      <c r="B2050" s="7">
        <v>45049.793055555558</v>
      </c>
      <c r="C2050">
        <v>17000000</v>
      </c>
    </row>
    <row r="2051" spans="1:3" ht="15" customHeight="1" x14ac:dyDescent="0.3">
      <c r="A2051" t="s">
        <v>2035</v>
      </c>
      <c r="B2051" s="7">
        <v>45051.750694444447</v>
      </c>
      <c r="C2051">
        <v>20500000</v>
      </c>
    </row>
    <row r="2052" spans="1:3" ht="15" customHeight="1" x14ac:dyDescent="0.3">
      <c r="A2052" t="s">
        <v>2034</v>
      </c>
      <c r="B2052" s="7">
        <v>45061.561111111114</v>
      </c>
      <c r="C2052">
        <v>16000000</v>
      </c>
    </row>
    <row r="2053" spans="1:3" ht="15" customHeight="1" x14ac:dyDescent="0.3">
      <c r="A2053" t="s">
        <v>2033</v>
      </c>
      <c r="B2053" s="7">
        <v>45061.734722222223</v>
      </c>
      <c r="C2053">
        <v>6700000</v>
      </c>
    </row>
    <row r="2054" spans="1:3" ht="15" customHeight="1" x14ac:dyDescent="0.3">
      <c r="A2054" t="s">
        <v>2032</v>
      </c>
      <c r="B2054" s="7">
        <v>45061.811805555553</v>
      </c>
      <c r="C2054">
        <v>13000000</v>
      </c>
    </row>
    <row r="2055" spans="1:3" ht="15" customHeight="1" x14ac:dyDescent="0.3">
      <c r="A2055" t="s">
        <v>2031</v>
      </c>
      <c r="B2055" s="7">
        <v>45062.690972222219</v>
      </c>
      <c r="C2055">
        <v>14900000</v>
      </c>
    </row>
    <row r="2056" spans="1:3" ht="15" customHeight="1" x14ac:dyDescent="0.3">
      <c r="A2056" t="s">
        <v>2030</v>
      </c>
      <c r="B2056" s="7">
        <v>45062.722916666666</v>
      </c>
      <c r="C2056">
        <v>13236000</v>
      </c>
    </row>
    <row r="2057" spans="1:3" ht="15" customHeight="1" x14ac:dyDescent="0.3">
      <c r="A2057" t="s">
        <v>2029</v>
      </c>
      <c r="B2057" s="7">
        <v>45064.551388888889</v>
      </c>
      <c r="C2057">
        <v>9700000</v>
      </c>
    </row>
    <row r="2058" spans="1:3" ht="15" customHeight="1" x14ac:dyDescent="0.3">
      <c r="A2058" t="s">
        <v>2028</v>
      </c>
      <c r="B2058" s="7">
        <v>45064.665972222225</v>
      </c>
      <c r="C2058">
        <v>16000000</v>
      </c>
    </row>
    <row r="2059" spans="1:3" ht="15" customHeight="1" x14ac:dyDescent="0.3">
      <c r="A2059" t="s">
        <v>2027</v>
      </c>
      <c r="B2059" s="7">
        <v>45064.760416666664</v>
      </c>
      <c r="C2059">
        <v>7100000</v>
      </c>
    </row>
    <row r="2060" spans="1:3" ht="15" customHeight="1" x14ac:dyDescent="0.3">
      <c r="A2060" t="s">
        <v>2026</v>
      </c>
      <c r="B2060" s="7">
        <v>45064.796527777777</v>
      </c>
      <c r="C2060">
        <v>13270000</v>
      </c>
    </row>
    <row r="2061" spans="1:3" ht="15" customHeight="1" x14ac:dyDescent="0.3">
      <c r="A2061" t="s">
        <v>2025</v>
      </c>
      <c r="B2061" s="7">
        <v>45065.518750000003</v>
      </c>
      <c r="C2061">
        <v>8000000</v>
      </c>
    </row>
    <row r="2062" spans="1:3" ht="15" customHeight="1" x14ac:dyDescent="0.3">
      <c r="A2062" t="s">
        <v>2024</v>
      </c>
      <c r="B2062" s="7">
        <v>45065.686111111114</v>
      </c>
      <c r="C2062">
        <v>21000000</v>
      </c>
    </row>
    <row r="2063" spans="1:3" ht="15" customHeight="1" x14ac:dyDescent="0.3">
      <c r="A2063" t="s">
        <v>2023</v>
      </c>
      <c r="B2063" s="7">
        <v>45070.475694444445</v>
      </c>
      <c r="C2063">
        <v>5500000</v>
      </c>
    </row>
    <row r="2064" spans="1:3" ht="15" customHeight="1" x14ac:dyDescent="0.3">
      <c r="A2064" t="s">
        <v>2022</v>
      </c>
      <c r="B2064" s="7">
        <v>45070.671527777777</v>
      </c>
      <c r="C2064">
        <v>17000000</v>
      </c>
    </row>
    <row r="2065" spans="1:3" ht="15" customHeight="1" x14ac:dyDescent="0.3">
      <c r="A2065" t="s">
        <v>2021</v>
      </c>
      <c r="B2065" s="7">
        <v>45070.777777777781</v>
      </c>
      <c r="C2065">
        <v>9000000</v>
      </c>
    </row>
    <row r="2066" spans="1:3" ht="15" customHeight="1" x14ac:dyDescent="0.3">
      <c r="A2066" t="s">
        <v>2020</v>
      </c>
      <c r="B2066" s="7">
        <v>45071.699305555558</v>
      </c>
      <c r="C2066">
        <v>6100000</v>
      </c>
    </row>
    <row r="2067" spans="1:3" ht="15" customHeight="1" x14ac:dyDescent="0.3">
      <c r="A2067" t="s">
        <v>2019</v>
      </c>
      <c r="B2067" s="7">
        <v>45071.809027777781</v>
      </c>
      <c r="C2067">
        <v>7300000</v>
      </c>
    </row>
    <row r="2068" spans="1:3" ht="15" customHeight="1" x14ac:dyDescent="0.3">
      <c r="A2068" t="s">
        <v>2018</v>
      </c>
      <c r="B2068" s="7">
        <v>45072.71597222222</v>
      </c>
      <c r="C2068">
        <v>10500000</v>
      </c>
    </row>
    <row r="2069" spans="1:3" ht="15" customHeight="1" x14ac:dyDescent="0.3">
      <c r="A2069" t="s">
        <v>2017</v>
      </c>
      <c r="B2069" s="7">
        <v>45072.716666666667</v>
      </c>
      <c r="C2069">
        <v>20000000</v>
      </c>
    </row>
    <row r="2070" spans="1:3" ht="15" customHeight="1" x14ac:dyDescent="0.3">
      <c r="A2070" t="s">
        <v>1012</v>
      </c>
      <c r="B2070" s="7">
        <v>45072.754861111112</v>
      </c>
      <c r="C2070">
        <v>11500000</v>
      </c>
    </row>
    <row r="2071" spans="1:3" ht="15" customHeight="1" x14ac:dyDescent="0.3">
      <c r="A2071" t="s">
        <v>2016</v>
      </c>
      <c r="B2071" s="7">
        <v>45075.50277777778</v>
      </c>
      <c r="C2071">
        <v>16800000</v>
      </c>
    </row>
    <row r="2072" spans="1:3" ht="15" customHeight="1" x14ac:dyDescent="0.3">
      <c r="A2072" t="s">
        <v>2015</v>
      </c>
      <c r="B2072" s="7">
        <v>45076.450694444444</v>
      </c>
      <c r="C2072">
        <v>8700000</v>
      </c>
    </row>
    <row r="2073" spans="1:3" ht="15" customHeight="1" x14ac:dyDescent="0.3">
      <c r="A2073" t="s">
        <v>2014</v>
      </c>
      <c r="B2073" s="7">
        <v>45077.498611111114</v>
      </c>
      <c r="C2073">
        <v>6500000</v>
      </c>
    </row>
    <row r="2074" spans="1:3" ht="15" customHeight="1" x14ac:dyDescent="0.3">
      <c r="A2074" t="s">
        <v>2013</v>
      </c>
      <c r="B2074" s="7">
        <v>45077.568749999999</v>
      </c>
      <c r="C2074">
        <v>15000000</v>
      </c>
    </row>
    <row r="2075" spans="1:3" ht="15" customHeight="1" x14ac:dyDescent="0.3">
      <c r="A2075" t="s">
        <v>2012</v>
      </c>
      <c r="B2075" s="7">
        <v>45077.661111111112</v>
      </c>
      <c r="C2075">
        <v>7000000</v>
      </c>
    </row>
    <row r="2076" spans="1:3" ht="15" customHeight="1" x14ac:dyDescent="0.3">
      <c r="A2076" t="s">
        <v>2011</v>
      </c>
      <c r="B2076" s="7">
        <v>45077.743750000001</v>
      </c>
      <c r="C2076">
        <v>5100000</v>
      </c>
    </row>
    <row r="2077" spans="1:3" ht="15" customHeight="1" x14ac:dyDescent="0.3">
      <c r="A2077" t="s">
        <v>2010</v>
      </c>
      <c r="B2077" s="7">
        <v>45077.763888888891</v>
      </c>
      <c r="C2077">
        <v>6000000</v>
      </c>
    </row>
    <row r="2078" spans="1:3" ht="15" customHeight="1" x14ac:dyDescent="0.3">
      <c r="A2078" t="s">
        <v>2009</v>
      </c>
      <c r="B2078" s="7">
        <v>45077.765277777777</v>
      </c>
      <c r="C2078">
        <v>7500000</v>
      </c>
    </row>
    <row r="2079" spans="1:3" ht="15" customHeight="1" x14ac:dyDescent="0.3">
      <c r="A2079" t="s">
        <v>2008</v>
      </c>
      <c r="B2079" s="7">
        <v>45078.765277777777</v>
      </c>
      <c r="C2079">
        <v>8990000</v>
      </c>
    </row>
    <row r="2080" spans="1:3" ht="15" customHeight="1" x14ac:dyDescent="0.3">
      <c r="A2080" t="s">
        <v>2007</v>
      </c>
      <c r="B2080" s="7">
        <v>45079.679166666669</v>
      </c>
      <c r="C2080">
        <v>21500000</v>
      </c>
    </row>
    <row r="2081" spans="1:3" ht="15" customHeight="1" x14ac:dyDescent="0.3">
      <c r="A2081" t="s">
        <v>2006</v>
      </c>
      <c r="B2081" s="7">
        <v>45082.725694444445</v>
      </c>
      <c r="C2081">
        <v>7700000</v>
      </c>
    </row>
    <row r="2082" spans="1:3" ht="15" customHeight="1" x14ac:dyDescent="0.3">
      <c r="A2082" t="s">
        <v>2005</v>
      </c>
      <c r="B2082" s="7">
        <v>45083.445138888892</v>
      </c>
      <c r="C2082">
        <v>21000000</v>
      </c>
    </row>
    <row r="2083" spans="1:3" ht="15" customHeight="1" x14ac:dyDescent="0.3">
      <c r="A2083" t="s">
        <v>2004</v>
      </c>
      <c r="B2083" s="7">
        <v>45083.527777777781</v>
      </c>
      <c r="C2083">
        <v>14500000</v>
      </c>
    </row>
    <row r="2084" spans="1:3" ht="15" customHeight="1" x14ac:dyDescent="0.3">
      <c r="A2084" t="s">
        <v>2003</v>
      </c>
      <c r="B2084" s="7">
        <v>45084.375694444447</v>
      </c>
      <c r="C2084">
        <v>21700000</v>
      </c>
    </row>
    <row r="2085" spans="1:3" ht="15" customHeight="1" x14ac:dyDescent="0.3">
      <c r="A2085" t="s">
        <v>2002</v>
      </c>
      <c r="B2085" s="7">
        <v>45084.768750000003</v>
      </c>
      <c r="C2085">
        <v>30000000</v>
      </c>
    </row>
    <row r="2086" spans="1:3" ht="15" customHeight="1" x14ac:dyDescent="0.3">
      <c r="A2086" t="s">
        <v>2001</v>
      </c>
      <c r="B2086" s="7">
        <v>45085.661111111112</v>
      </c>
      <c r="C2086">
        <v>17000000</v>
      </c>
    </row>
    <row r="2087" spans="1:3" ht="15" customHeight="1" x14ac:dyDescent="0.3">
      <c r="A2087" t="s">
        <v>2000</v>
      </c>
      <c r="B2087" s="7">
        <v>45086.68472222222</v>
      </c>
      <c r="C2087">
        <v>7000000</v>
      </c>
    </row>
    <row r="2088" spans="1:3" ht="15" customHeight="1" x14ac:dyDescent="0.3">
      <c r="A2088" t="s">
        <v>1999</v>
      </c>
      <c r="B2088" s="7">
        <v>45086.750694444447</v>
      </c>
      <c r="C2088">
        <v>22000000</v>
      </c>
    </row>
    <row r="2089" spans="1:3" ht="15" customHeight="1" x14ac:dyDescent="0.3">
      <c r="A2089" t="s">
        <v>1998</v>
      </c>
      <c r="B2089" s="7">
        <v>45086.761111111111</v>
      </c>
      <c r="C2089">
        <v>11800000</v>
      </c>
    </row>
    <row r="2090" spans="1:3" ht="15" customHeight="1" x14ac:dyDescent="0.3">
      <c r="A2090" t="s">
        <v>1997</v>
      </c>
      <c r="B2090" s="7">
        <v>45089.414583333331</v>
      </c>
      <c r="C2090">
        <v>20000000</v>
      </c>
    </row>
    <row r="2091" spans="1:3" ht="15" customHeight="1" x14ac:dyDescent="0.3">
      <c r="A2091" t="s">
        <v>1996</v>
      </c>
      <c r="B2091" s="7">
        <v>45090.511805555558</v>
      </c>
      <c r="C2091">
        <v>10000000</v>
      </c>
    </row>
    <row r="2092" spans="1:3" ht="15" customHeight="1" x14ac:dyDescent="0.3">
      <c r="A2092" t="s">
        <v>1995</v>
      </c>
      <c r="B2092" s="7">
        <v>45090.760416666664</v>
      </c>
      <c r="C2092">
        <v>7500000</v>
      </c>
    </row>
    <row r="2093" spans="1:3" ht="15" customHeight="1" x14ac:dyDescent="0.3">
      <c r="A2093" t="s">
        <v>1994</v>
      </c>
      <c r="B2093" s="7">
        <v>45090.786111111112</v>
      </c>
      <c r="C2093">
        <v>17000000</v>
      </c>
    </row>
    <row r="2094" spans="1:3" ht="15" customHeight="1" x14ac:dyDescent="0.3">
      <c r="A2094" t="s">
        <v>1993</v>
      </c>
      <c r="B2094" s="7">
        <v>45091.783333333333</v>
      </c>
      <c r="C2094">
        <v>11000000</v>
      </c>
    </row>
    <row r="2095" spans="1:3" ht="15" customHeight="1" x14ac:dyDescent="0.3">
      <c r="A2095" t="s">
        <v>1991</v>
      </c>
      <c r="B2095" s="7">
        <v>45092.527777777781</v>
      </c>
      <c r="C2095">
        <v>21900000</v>
      </c>
    </row>
    <row r="2096" spans="1:3" ht="15" customHeight="1" x14ac:dyDescent="0.3">
      <c r="A2096" t="s">
        <v>1992</v>
      </c>
      <c r="B2096" s="7">
        <v>45092.527777777781</v>
      </c>
      <c r="C2096">
        <v>9000000</v>
      </c>
    </row>
    <row r="2097" spans="1:3" ht="15" customHeight="1" x14ac:dyDescent="0.3">
      <c r="A2097" t="s">
        <v>1990</v>
      </c>
      <c r="B2097" s="7">
        <v>45092.747916666667</v>
      </c>
      <c r="C2097">
        <v>9500000</v>
      </c>
    </row>
    <row r="2098" spans="1:3" ht="15" customHeight="1" x14ac:dyDescent="0.3">
      <c r="A2098" t="s">
        <v>1988</v>
      </c>
      <c r="B2098" s="7">
        <v>45092.749305555553</v>
      </c>
      <c r="C2098">
        <v>10000000</v>
      </c>
    </row>
    <row r="2099" spans="1:3" ht="15" customHeight="1" x14ac:dyDescent="0.3">
      <c r="A2099" t="s">
        <v>1989</v>
      </c>
      <c r="B2099" s="7">
        <v>45092.749305555553</v>
      </c>
      <c r="C2099">
        <v>6400000</v>
      </c>
    </row>
    <row r="2100" spans="1:3" ht="15" customHeight="1" x14ac:dyDescent="0.3">
      <c r="A2100" t="s">
        <v>1987</v>
      </c>
      <c r="B2100" s="7">
        <v>45092.793055555558</v>
      </c>
      <c r="C2100">
        <v>16000000</v>
      </c>
    </row>
    <row r="2101" spans="1:3" ht="15" customHeight="1" x14ac:dyDescent="0.3">
      <c r="A2101" t="s">
        <v>1986</v>
      </c>
      <c r="B2101" s="7">
        <v>45093.532638888886</v>
      </c>
      <c r="C2101">
        <v>5500000</v>
      </c>
    </row>
    <row r="2102" spans="1:3" ht="15" customHeight="1" x14ac:dyDescent="0.3">
      <c r="A2102" t="s">
        <v>1985</v>
      </c>
      <c r="B2102" s="7">
        <v>45093.703472222223</v>
      </c>
      <c r="C2102">
        <v>8400000</v>
      </c>
    </row>
    <row r="2103" spans="1:3" ht="15" customHeight="1" x14ac:dyDescent="0.3">
      <c r="A2103" t="s">
        <v>1984</v>
      </c>
      <c r="B2103" s="7">
        <v>45096.682638888888</v>
      </c>
      <c r="C2103">
        <v>11450000</v>
      </c>
    </row>
    <row r="2104" spans="1:3" ht="15" customHeight="1" x14ac:dyDescent="0.3">
      <c r="A2104" t="s">
        <v>1983</v>
      </c>
      <c r="B2104" s="7">
        <v>45096.741666666669</v>
      </c>
      <c r="C2104">
        <v>8300000</v>
      </c>
    </row>
    <row r="2105" spans="1:3" ht="15" customHeight="1" x14ac:dyDescent="0.3">
      <c r="A2105" t="s">
        <v>1982</v>
      </c>
      <c r="B2105" s="7">
        <v>45097.561111111114</v>
      </c>
      <c r="C2105">
        <v>10520000</v>
      </c>
    </row>
    <row r="2106" spans="1:3" ht="15" customHeight="1" x14ac:dyDescent="0.3">
      <c r="A2106" t="s">
        <v>1981</v>
      </c>
      <c r="B2106" s="7">
        <v>45097.710416666669</v>
      </c>
      <c r="C2106">
        <v>7000000</v>
      </c>
    </row>
    <row r="2107" spans="1:3" ht="15" customHeight="1" x14ac:dyDescent="0.3">
      <c r="A2107" t="s">
        <v>1980</v>
      </c>
      <c r="B2107" s="7">
        <v>45099.530555555553</v>
      </c>
      <c r="C2107">
        <v>20000000</v>
      </c>
    </row>
    <row r="2108" spans="1:3" ht="15" customHeight="1" x14ac:dyDescent="0.3">
      <c r="A2108" t="s">
        <v>1979</v>
      </c>
      <c r="B2108" s="7">
        <v>45099.551388888889</v>
      </c>
      <c r="C2108">
        <v>7700000</v>
      </c>
    </row>
    <row r="2109" spans="1:3" ht="15" customHeight="1" x14ac:dyDescent="0.3">
      <c r="A2109" t="s">
        <v>1978</v>
      </c>
      <c r="B2109" s="7">
        <v>45099.695138888892</v>
      </c>
      <c r="C2109">
        <v>11200000</v>
      </c>
    </row>
    <row r="2110" spans="1:3" ht="15" customHeight="1" x14ac:dyDescent="0.3">
      <c r="A2110" t="s">
        <v>1977</v>
      </c>
      <c r="B2110" s="7">
        <v>45100.479166666664</v>
      </c>
      <c r="C2110">
        <v>17500000</v>
      </c>
    </row>
    <row r="2111" spans="1:3" ht="15" customHeight="1" x14ac:dyDescent="0.3">
      <c r="A2111" t="s">
        <v>1976</v>
      </c>
      <c r="B2111" s="7">
        <v>45104.543749999997</v>
      </c>
      <c r="C2111">
        <v>14000000</v>
      </c>
    </row>
    <row r="2112" spans="1:3" ht="15" customHeight="1" x14ac:dyDescent="0.3">
      <c r="A2112" t="s">
        <v>1975</v>
      </c>
      <c r="B2112" s="7">
        <v>45104.552083333336</v>
      </c>
      <c r="C2112">
        <v>7500000</v>
      </c>
    </row>
    <row r="2113" spans="1:3" ht="15" customHeight="1" x14ac:dyDescent="0.3">
      <c r="A2113" t="s">
        <v>1974</v>
      </c>
      <c r="B2113" s="7">
        <v>45104.750694444447</v>
      </c>
      <c r="C2113">
        <v>16500000</v>
      </c>
    </row>
    <row r="2114" spans="1:3" ht="15" customHeight="1" x14ac:dyDescent="0.3">
      <c r="A2114" t="s">
        <v>1973</v>
      </c>
      <c r="B2114" s="7">
        <v>45105.698611111111</v>
      </c>
      <c r="C2114">
        <v>11500000</v>
      </c>
    </row>
    <row r="2115" spans="1:3" ht="15" customHeight="1" x14ac:dyDescent="0.3">
      <c r="A2115" t="s">
        <v>1972</v>
      </c>
      <c r="B2115" s="7">
        <v>45106.386111111111</v>
      </c>
      <c r="C2115">
        <v>8000000</v>
      </c>
    </row>
    <row r="2116" spans="1:3" ht="15" customHeight="1" x14ac:dyDescent="0.3">
      <c r="A2116" t="s">
        <v>1971</v>
      </c>
      <c r="B2116" s="7">
        <v>45106.506944444445</v>
      </c>
      <c r="C2116">
        <v>15300000</v>
      </c>
    </row>
    <row r="2117" spans="1:3" ht="15" customHeight="1" x14ac:dyDescent="0.3">
      <c r="A2117" t="s">
        <v>1970</v>
      </c>
      <c r="B2117" s="7">
        <v>45106.78125</v>
      </c>
      <c r="C2117">
        <v>6500000</v>
      </c>
    </row>
    <row r="2118" spans="1:3" ht="15" customHeight="1" x14ac:dyDescent="0.3">
      <c r="A2118" t="s">
        <v>1969</v>
      </c>
      <c r="B2118" s="7">
        <v>45106.783333333333</v>
      </c>
      <c r="C2118">
        <v>13500000</v>
      </c>
    </row>
    <row r="2119" spans="1:3" ht="15" customHeight="1" x14ac:dyDescent="0.3">
      <c r="A2119" t="s">
        <v>1968</v>
      </c>
      <c r="B2119" s="7">
        <v>45106.786111111112</v>
      </c>
      <c r="C2119">
        <v>10500000</v>
      </c>
    </row>
    <row r="2120" spans="1:3" ht="15" customHeight="1" x14ac:dyDescent="0.3">
      <c r="A2120" t="s">
        <v>1967</v>
      </c>
      <c r="B2120" s="7">
        <v>45107.519444444442</v>
      </c>
      <c r="C2120">
        <v>10200000</v>
      </c>
    </row>
    <row r="2121" spans="1:3" ht="15" customHeight="1" x14ac:dyDescent="0.3">
      <c r="A2121" t="s">
        <v>1966</v>
      </c>
      <c r="B2121" s="7">
        <v>45107.643750000003</v>
      </c>
      <c r="C2121">
        <v>9130000</v>
      </c>
    </row>
    <row r="2122" spans="1:3" ht="15" customHeight="1" x14ac:dyDescent="0.3">
      <c r="A2122" t="s">
        <v>1965</v>
      </c>
      <c r="B2122" s="7">
        <v>45107.645138888889</v>
      </c>
      <c r="C2122">
        <v>8000000</v>
      </c>
    </row>
    <row r="2123" spans="1:3" ht="15" customHeight="1" x14ac:dyDescent="0.3">
      <c r="A2123" t="s">
        <v>1950</v>
      </c>
      <c r="B2123" s="7">
        <v>45107.776388888888</v>
      </c>
      <c r="C2123">
        <v>19000000</v>
      </c>
    </row>
    <row r="2124" spans="1:3" ht="15" customHeight="1" x14ac:dyDescent="0.3">
      <c r="A2124" t="s">
        <v>1964</v>
      </c>
      <c r="B2124" s="7">
        <v>45107.807638888888</v>
      </c>
      <c r="C2124">
        <v>6000000</v>
      </c>
    </row>
    <row r="2125" spans="1:3" ht="15" customHeight="1" x14ac:dyDescent="0.3">
      <c r="A2125" t="s">
        <v>1963</v>
      </c>
      <c r="B2125" s="7">
        <v>45110.71597222222</v>
      </c>
      <c r="C2125">
        <v>24000000</v>
      </c>
    </row>
    <row r="2126" spans="1:3" ht="15" customHeight="1" x14ac:dyDescent="0.3">
      <c r="A2126" t="s">
        <v>1834</v>
      </c>
      <c r="B2126" s="7">
        <v>45110.793749999997</v>
      </c>
      <c r="C2126">
        <v>11500000</v>
      </c>
    </row>
    <row r="2127" spans="1:3" ht="15" customHeight="1" x14ac:dyDescent="0.3">
      <c r="A2127" t="s">
        <v>1962</v>
      </c>
      <c r="B2127" s="7">
        <v>45110.798611111109</v>
      </c>
      <c r="C2127">
        <v>5500000</v>
      </c>
    </row>
    <row r="2128" spans="1:3" ht="15" customHeight="1" x14ac:dyDescent="0.3">
      <c r="A2128" t="s">
        <v>1958</v>
      </c>
      <c r="B2128" s="7">
        <v>45112.414583333331</v>
      </c>
      <c r="C2128">
        <v>6300000</v>
      </c>
    </row>
    <row r="2129" spans="1:3" ht="15" customHeight="1" x14ac:dyDescent="0.3">
      <c r="A2129" t="s">
        <v>1961</v>
      </c>
      <c r="B2129" s="7">
        <v>45112.560416666667</v>
      </c>
      <c r="C2129">
        <v>9700000</v>
      </c>
    </row>
    <row r="2130" spans="1:3" ht="15" customHeight="1" x14ac:dyDescent="0.3">
      <c r="A2130" t="s">
        <v>1959</v>
      </c>
      <c r="B2130" s="7">
        <v>45112.722916666666</v>
      </c>
      <c r="C2130">
        <v>8000000</v>
      </c>
    </row>
    <row r="2131" spans="1:3" ht="15" customHeight="1" x14ac:dyDescent="0.3">
      <c r="A2131" t="s">
        <v>1960</v>
      </c>
      <c r="B2131" s="7">
        <v>45112.723611111112</v>
      </c>
      <c r="C2131">
        <v>5500000</v>
      </c>
    </row>
    <row r="2132" spans="1:3" ht="15" customHeight="1" x14ac:dyDescent="0.3">
      <c r="A2132" t="s">
        <v>1957</v>
      </c>
      <c r="B2132" s="7">
        <v>45117.500694444447</v>
      </c>
      <c r="C2132">
        <v>19700000</v>
      </c>
    </row>
    <row r="2133" spans="1:3" ht="15" customHeight="1" x14ac:dyDescent="0.3">
      <c r="A2133" t="s">
        <v>1956</v>
      </c>
      <c r="B2133" s="7">
        <v>45119.430555555555</v>
      </c>
      <c r="C2133">
        <v>13200000</v>
      </c>
    </row>
    <row r="2134" spans="1:3" ht="15" customHeight="1" x14ac:dyDescent="0.3">
      <c r="A2134" t="s">
        <v>1955</v>
      </c>
      <c r="B2134" s="7">
        <v>45119.720138888886</v>
      </c>
      <c r="C2134">
        <v>9000000</v>
      </c>
    </row>
    <row r="2135" spans="1:3" ht="15" customHeight="1" x14ac:dyDescent="0.3">
      <c r="A2135" t="s">
        <v>1954</v>
      </c>
      <c r="B2135" s="7">
        <v>45119.72152777778</v>
      </c>
      <c r="C2135">
        <v>4400000</v>
      </c>
    </row>
    <row r="2136" spans="1:3" ht="15" customHeight="1" x14ac:dyDescent="0.3">
      <c r="A2136" t="s">
        <v>1953</v>
      </c>
      <c r="B2136" s="7">
        <v>45119.755555555559</v>
      </c>
      <c r="C2136">
        <v>10000000</v>
      </c>
    </row>
    <row r="2137" spans="1:3" ht="15" customHeight="1" x14ac:dyDescent="0.3">
      <c r="A2137" t="s">
        <v>1952</v>
      </c>
      <c r="B2137" s="7">
        <v>45119.768055555556</v>
      </c>
      <c r="C2137">
        <v>14000000</v>
      </c>
    </row>
    <row r="2138" spans="1:3" ht="15" customHeight="1" x14ac:dyDescent="0.3">
      <c r="A2138" t="s">
        <v>1951</v>
      </c>
      <c r="B2138" s="7">
        <v>45120.70208333333</v>
      </c>
      <c r="C2138">
        <v>18000000</v>
      </c>
    </row>
    <row r="2139" spans="1:3" ht="15" customHeight="1" x14ac:dyDescent="0.3">
      <c r="A2139" t="s">
        <v>1948</v>
      </c>
      <c r="B2139" s="7">
        <v>45121.711111111108</v>
      </c>
      <c r="C2139">
        <v>8000000</v>
      </c>
    </row>
    <row r="2140" spans="1:3" ht="15" customHeight="1" x14ac:dyDescent="0.3">
      <c r="A2140" t="s">
        <v>1949</v>
      </c>
      <c r="B2140" s="7">
        <v>45121.724305555559</v>
      </c>
      <c r="C2140">
        <v>24700000</v>
      </c>
    </row>
    <row r="2141" spans="1:3" ht="15" customHeight="1" x14ac:dyDescent="0.3">
      <c r="A2141" t="s">
        <v>1947</v>
      </c>
      <c r="B2141" s="7">
        <v>45121.782638888886</v>
      </c>
      <c r="C2141">
        <v>4000000</v>
      </c>
    </row>
    <row r="2142" spans="1:3" ht="15" customHeight="1" x14ac:dyDescent="0.3">
      <c r="A2142" t="s">
        <v>1946</v>
      </c>
      <c r="B2142" s="7">
        <v>45124.71875</v>
      </c>
      <c r="C2142">
        <v>10300000</v>
      </c>
    </row>
    <row r="2143" spans="1:3" ht="15" customHeight="1" x14ac:dyDescent="0.3">
      <c r="A2143" t="s">
        <v>1945</v>
      </c>
      <c r="B2143" s="7">
        <v>45125.55</v>
      </c>
      <c r="C2143">
        <v>10500000</v>
      </c>
    </row>
    <row r="2144" spans="1:3" ht="15" customHeight="1" x14ac:dyDescent="0.3">
      <c r="A2144" t="s">
        <v>1944</v>
      </c>
      <c r="B2144" s="7">
        <v>45126.458333333336</v>
      </c>
      <c r="C2144">
        <v>12200000</v>
      </c>
    </row>
    <row r="2145" spans="1:3" ht="15" customHeight="1" x14ac:dyDescent="0.3">
      <c r="A2145" t="s">
        <v>1943</v>
      </c>
      <c r="B2145" s="7">
        <v>45126.460416666669</v>
      </c>
      <c r="C2145">
        <v>4500000</v>
      </c>
    </row>
    <row r="2146" spans="1:3" ht="15" customHeight="1" x14ac:dyDescent="0.3">
      <c r="A2146" t="s">
        <v>1942</v>
      </c>
      <c r="B2146" s="7">
        <v>45126.698611111111</v>
      </c>
      <c r="C2146">
        <v>7200000</v>
      </c>
    </row>
    <row r="2147" spans="1:3" ht="15" customHeight="1" x14ac:dyDescent="0.3">
      <c r="A2147" t="s">
        <v>1941</v>
      </c>
      <c r="B2147" s="7">
        <v>45127.390972222223</v>
      </c>
      <c r="C2147">
        <v>9000000</v>
      </c>
    </row>
    <row r="2148" spans="1:3" ht="15" customHeight="1" x14ac:dyDescent="0.3">
      <c r="A2148" t="s">
        <v>1940</v>
      </c>
      <c r="B2148" s="7">
        <v>45127.680555555555</v>
      </c>
      <c r="C2148">
        <v>8000000</v>
      </c>
    </row>
    <row r="2149" spans="1:3" ht="15" customHeight="1" x14ac:dyDescent="0.3">
      <c r="A2149" t="s">
        <v>1939</v>
      </c>
      <c r="B2149" s="7">
        <v>45128.431944444441</v>
      </c>
      <c r="C2149">
        <v>16200000</v>
      </c>
    </row>
    <row r="2150" spans="1:3" ht="15" customHeight="1" x14ac:dyDescent="0.3">
      <c r="A2150" t="s">
        <v>1938</v>
      </c>
      <c r="B2150" s="7">
        <v>45128.705555555556</v>
      </c>
      <c r="C2150">
        <v>14200000</v>
      </c>
    </row>
    <row r="2151" spans="1:3" ht="15" customHeight="1" x14ac:dyDescent="0.3">
      <c r="A2151" t="s">
        <v>1937</v>
      </c>
      <c r="B2151" s="7">
        <v>45128.786805555559</v>
      </c>
      <c r="C2151">
        <v>10300000</v>
      </c>
    </row>
    <row r="2152" spans="1:3" ht="15" customHeight="1" x14ac:dyDescent="0.3">
      <c r="A2152" t="s">
        <v>1936</v>
      </c>
      <c r="B2152" s="7">
        <v>45131.6875</v>
      </c>
      <c r="C2152">
        <v>8800000</v>
      </c>
    </row>
    <row r="2153" spans="1:3" ht="15" customHeight="1" x14ac:dyDescent="0.3">
      <c r="A2153" t="s">
        <v>1935</v>
      </c>
      <c r="B2153" s="7">
        <v>45131.767361111109</v>
      </c>
      <c r="C2153">
        <v>8500000</v>
      </c>
    </row>
    <row r="2154" spans="1:3" ht="15" customHeight="1" x14ac:dyDescent="0.3">
      <c r="A2154" t="s">
        <v>144</v>
      </c>
      <c r="B2154" s="7">
        <v>45133.47152777778</v>
      </c>
      <c r="C2154">
        <v>6150000</v>
      </c>
    </row>
    <row r="2155" spans="1:3" ht="15" customHeight="1" x14ac:dyDescent="0.3">
      <c r="A2155" t="s">
        <v>1934</v>
      </c>
      <c r="B2155" s="7">
        <v>45133.47152777778</v>
      </c>
      <c r="C2155">
        <v>24250000</v>
      </c>
    </row>
    <row r="2156" spans="1:3" ht="15" customHeight="1" x14ac:dyDescent="0.3">
      <c r="A2156" t="s">
        <v>1933</v>
      </c>
      <c r="B2156" s="7">
        <v>45133.795138888891</v>
      </c>
      <c r="C2156">
        <v>5800000</v>
      </c>
    </row>
    <row r="2157" spans="1:3" ht="15" customHeight="1" x14ac:dyDescent="0.3">
      <c r="A2157" t="s">
        <v>1932</v>
      </c>
      <c r="B2157" s="7">
        <v>45134.484722222223</v>
      </c>
      <c r="C2157">
        <v>22000000</v>
      </c>
    </row>
    <row r="2158" spans="1:3" ht="15" customHeight="1" x14ac:dyDescent="0.3">
      <c r="A2158" t="s">
        <v>1931</v>
      </c>
      <c r="B2158" s="7">
        <v>45134.70208333333</v>
      </c>
      <c r="C2158">
        <v>6500000</v>
      </c>
    </row>
    <row r="2159" spans="1:3" ht="15" customHeight="1" x14ac:dyDescent="0.3">
      <c r="A2159" t="s">
        <v>1930</v>
      </c>
      <c r="B2159" s="7">
        <v>45134.724305555559</v>
      </c>
      <c r="C2159">
        <v>15000000</v>
      </c>
    </row>
    <row r="2160" spans="1:3" ht="15" customHeight="1" x14ac:dyDescent="0.3">
      <c r="A2160" t="s">
        <v>1929</v>
      </c>
      <c r="B2160" s="7">
        <v>45134.740277777775</v>
      </c>
      <c r="C2160">
        <v>19500000</v>
      </c>
    </row>
    <row r="2161" spans="1:3" ht="15" customHeight="1" x14ac:dyDescent="0.3">
      <c r="A2161" t="s">
        <v>1928</v>
      </c>
      <c r="B2161" s="7">
        <v>45135.511111111111</v>
      </c>
      <c r="C2161">
        <v>22300000</v>
      </c>
    </row>
    <row r="2162" spans="1:3" ht="15" customHeight="1" x14ac:dyDescent="0.3">
      <c r="A2162" t="s">
        <v>1927</v>
      </c>
      <c r="B2162" s="7">
        <v>45135.648611111108</v>
      </c>
      <c r="C2162">
        <v>11500000</v>
      </c>
    </row>
    <row r="2163" spans="1:3" ht="15" customHeight="1" x14ac:dyDescent="0.3">
      <c r="A2163" t="s">
        <v>1926</v>
      </c>
      <c r="B2163" s="7">
        <v>45135.772916666669</v>
      </c>
      <c r="C2163">
        <v>17500000</v>
      </c>
    </row>
    <row r="2164" spans="1:3" ht="15" customHeight="1" x14ac:dyDescent="0.3">
      <c r="A2164" t="s">
        <v>1925</v>
      </c>
      <c r="B2164" s="7">
        <v>45135.773611111108</v>
      </c>
      <c r="C2164">
        <v>7500000</v>
      </c>
    </row>
    <row r="2165" spans="1:3" ht="15" customHeight="1" x14ac:dyDescent="0.3">
      <c r="A2165" t="s">
        <v>1924</v>
      </c>
      <c r="B2165" s="7">
        <v>45135.784722222219</v>
      </c>
      <c r="C2165">
        <v>14200000</v>
      </c>
    </row>
    <row r="2166" spans="1:3" ht="15" customHeight="1" x14ac:dyDescent="0.3">
      <c r="A2166" t="s">
        <v>1923</v>
      </c>
      <c r="B2166" s="7">
        <v>45138.806944444441</v>
      </c>
      <c r="C2166">
        <v>8600000</v>
      </c>
    </row>
    <row r="2167" spans="1:3" ht="15" customHeight="1" x14ac:dyDescent="0.3">
      <c r="A2167" t="s">
        <v>1922</v>
      </c>
      <c r="B2167" s="7">
        <v>45138.811111111114</v>
      </c>
      <c r="C2167">
        <v>8500000</v>
      </c>
    </row>
    <row r="2168" spans="1:3" ht="15" customHeight="1" x14ac:dyDescent="0.3">
      <c r="A2168" t="s">
        <v>1921</v>
      </c>
      <c r="B2168" s="7">
        <v>45140.395833333336</v>
      </c>
      <c r="C2168">
        <v>17000000</v>
      </c>
    </row>
    <row r="2169" spans="1:3" ht="15" customHeight="1" x14ac:dyDescent="0.3">
      <c r="A2169" t="s">
        <v>1920</v>
      </c>
      <c r="B2169" s="7">
        <v>45141.552777777775</v>
      </c>
      <c r="C2169">
        <v>4300000</v>
      </c>
    </row>
    <row r="2170" spans="1:3" ht="15" customHeight="1" x14ac:dyDescent="0.3">
      <c r="A2170" t="s">
        <v>1913</v>
      </c>
      <c r="B2170" s="7">
        <v>45142.749305555553</v>
      </c>
      <c r="C2170">
        <v>11500000</v>
      </c>
    </row>
    <row r="2171" spans="1:3" ht="15" customHeight="1" x14ac:dyDescent="0.3">
      <c r="A2171" t="s">
        <v>1919</v>
      </c>
      <c r="B2171" s="7">
        <v>45145.434027777781</v>
      </c>
      <c r="C2171">
        <v>6800000</v>
      </c>
    </row>
    <row r="2172" spans="1:3" ht="15" customHeight="1" x14ac:dyDescent="0.3">
      <c r="A2172" t="s">
        <v>1918</v>
      </c>
      <c r="B2172" s="7">
        <v>45145.761805555558</v>
      </c>
      <c r="C2172">
        <v>8200000</v>
      </c>
    </row>
    <row r="2173" spans="1:3" ht="15" customHeight="1" x14ac:dyDescent="0.3">
      <c r="A2173" t="s">
        <v>1917</v>
      </c>
      <c r="B2173" s="7">
        <v>45146.45416666667</v>
      </c>
      <c r="C2173">
        <v>6000000</v>
      </c>
    </row>
    <row r="2174" spans="1:3" ht="15" customHeight="1" x14ac:dyDescent="0.3">
      <c r="A2174" t="s">
        <v>1915</v>
      </c>
      <c r="B2174" s="7">
        <v>45146.538888888892</v>
      </c>
      <c r="C2174">
        <v>16350000</v>
      </c>
    </row>
    <row r="2175" spans="1:3" ht="15" customHeight="1" x14ac:dyDescent="0.3">
      <c r="A2175" t="s">
        <v>1916</v>
      </c>
      <c r="B2175" s="7">
        <v>45146.685416666667</v>
      </c>
      <c r="C2175">
        <v>16000000</v>
      </c>
    </row>
    <row r="2176" spans="1:3" ht="15" customHeight="1" x14ac:dyDescent="0.3">
      <c r="A2176" t="s">
        <v>1914</v>
      </c>
      <c r="B2176" s="7">
        <v>45147.56527777778</v>
      </c>
      <c r="C2176">
        <v>9900000</v>
      </c>
    </row>
    <row r="2177" spans="1:3" ht="15" customHeight="1" x14ac:dyDescent="0.3">
      <c r="A2177" t="s">
        <v>1912</v>
      </c>
      <c r="B2177" s="7">
        <v>45147.811805555553</v>
      </c>
      <c r="C2177">
        <v>14500000</v>
      </c>
    </row>
    <row r="2178" spans="1:3" ht="15" customHeight="1" x14ac:dyDescent="0.3">
      <c r="A2178" t="s">
        <v>1911</v>
      </c>
      <c r="B2178" s="7">
        <v>45149.760416666664</v>
      </c>
      <c r="C2178">
        <v>13500000</v>
      </c>
    </row>
    <row r="2179" spans="1:3" ht="15" customHeight="1" x14ac:dyDescent="0.3">
      <c r="A2179" t="s">
        <v>1910</v>
      </c>
      <c r="B2179" s="7">
        <v>45152.59375</v>
      </c>
      <c r="C2179">
        <v>7500000</v>
      </c>
    </row>
    <row r="2180" spans="1:3" ht="15" customHeight="1" x14ac:dyDescent="0.3">
      <c r="A2180" t="s">
        <v>1909</v>
      </c>
      <c r="B2180" s="7">
        <v>45152.734722222223</v>
      </c>
      <c r="C2180">
        <v>14000000</v>
      </c>
    </row>
    <row r="2181" spans="1:3" ht="15" customHeight="1" x14ac:dyDescent="0.3">
      <c r="A2181" t="s">
        <v>1908</v>
      </c>
      <c r="B2181" s="7">
        <v>45152.782638888886</v>
      </c>
      <c r="C2181">
        <v>7000000</v>
      </c>
    </row>
    <row r="2182" spans="1:3" ht="15" customHeight="1" x14ac:dyDescent="0.3">
      <c r="A2182" t="s">
        <v>1907</v>
      </c>
      <c r="B2182" s="7">
        <v>45154.49722222222</v>
      </c>
      <c r="C2182">
        <v>15000000</v>
      </c>
    </row>
    <row r="2183" spans="1:3" ht="15" customHeight="1" x14ac:dyDescent="0.3">
      <c r="A2183" t="s">
        <v>1906</v>
      </c>
      <c r="B2183" s="7">
        <v>45154.50277777778</v>
      </c>
      <c r="C2183">
        <v>9500000</v>
      </c>
    </row>
    <row r="2184" spans="1:3" ht="15" customHeight="1" x14ac:dyDescent="0.3">
      <c r="A2184" t="s">
        <v>1905</v>
      </c>
      <c r="B2184" s="7">
        <v>45154.761111111111</v>
      </c>
      <c r="C2184">
        <v>9500000</v>
      </c>
    </row>
    <row r="2185" spans="1:3" ht="15" customHeight="1" x14ac:dyDescent="0.3">
      <c r="A2185" t="s">
        <v>1904</v>
      </c>
      <c r="B2185" s="7">
        <v>45155.538888888892</v>
      </c>
      <c r="C2185">
        <v>6750000</v>
      </c>
    </row>
    <row r="2186" spans="1:3" ht="15" customHeight="1" x14ac:dyDescent="0.3">
      <c r="A2186" t="s">
        <v>1903</v>
      </c>
      <c r="B2186" s="7">
        <v>45155.643055555556</v>
      </c>
      <c r="C2186">
        <v>6000000</v>
      </c>
    </row>
    <row r="2187" spans="1:3" ht="15" customHeight="1" x14ac:dyDescent="0.3">
      <c r="A2187" t="s">
        <v>1902</v>
      </c>
      <c r="B2187" s="7">
        <v>45159.416666666664</v>
      </c>
      <c r="C2187">
        <v>8200000</v>
      </c>
    </row>
    <row r="2188" spans="1:3" ht="15" customHeight="1" x14ac:dyDescent="0.3">
      <c r="A2188" t="s">
        <v>882</v>
      </c>
      <c r="B2188" s="7">
        <v>45159.530555555553</v>
      </c>
      <c r="C2188">
        <v>11000000</v>
      </c>
    </row>
    <row r="2189" spans="1:3" ht="15" customHeight="1" x14ac:dyDescent="0.3">
      <c r="A2189" t="s">
        <v>1901</v>
      </c>
      <c r="B2189" s="7">
        <v>45159.560416666667</v>
      </c>
      <c r="C2189">
        <v>15000000</v>
      </c>
    </row>
    <row r="2190" spans="1:3" ht="15" customHeight="1" x14ac:dyDescent="0.3">
      <c r="A2190" t="s">
        <v>1900</v>
      </c>
      <c r="B2190" s="7">
        <v>45159.727777777778</v>
      </c>
      <c r="C2190">
        <v>14000000</v>
      </c>
    </row>
    <row r="2191" spans="1:3" ht="15" customHeight="1" x14ac:dyDescent="0.3">
      <c r="A2191" t="s">
        <v>1899</v>
      </c>
      <c r="B2191" s="7">
        <v>45159.770833333336</v>
      </c>
      <c r="C2191">
        <v>7000000</v>
      </c>
    </row>
    <row r="2192" spans="1:3" ht="15" customHeight="1" x14ac:dyDescent="0.3">
      <c r="A2192" t="s">
        <v>1898</v>
      </c>
      <c r="B2192" s="7">
        <v>45160.515277777777</v>
      </c>
      <c r="C2192">
        <v>9100000</v>
      </c>
    </row>
    <row r="2193" spans="1:3" ht="15" customHeight="1" x14ac:dyDescent="0.3">
      <c r="A2193" t="s">
        <v>1897</v>
      </c>
      <c r="B2193" s="7">
        <v>45160.667361111111</v>
      </c>
      <c r="C2193">
        <v>5000000</v>
      </c>
    </row>
    <row r="2194" spans="1:3" ht="15" customHeight="1" x14ac:dyDescent="0.3">
      <c r="A2194" t="s">
        <v>1896</v>
      </c>
      <c r="B2194" s="7">
        <v>45160.756249999999</v>
      </c>
      <c r="C2194">
        <v>10000000</v>
      </c>
    </row>
    <row r="2195" spans="1:3" ht="15" customHeight="1" x14ac:dyDescent="0.3">
      <c r="A2195" t="s">
        <v>1895</v>
      </c>
      <c r="B2195" s="7">
        <v>45161.421527777777</v>
      </c>
      <c r="C2195">
        <v>14500000</v>
      </c>
    </row>
    <row r="2196" spans="1:3" ht="15" customHeight="1" x14ac:dyDescent="0.3">
      <c r="A2196" t="s">
        <v>1894</v>
      </c>
      <c r="B2196" s="7">
        <v>45161.482638888891</v>
      </c>
      <c r="C2196">
        <v>12500000</v>
      </c>
    </row>
    <row r="2197" spans="1:3" ht="15" customHeight="1" x14ac:dyDescent="0.3">
      <c r="A2197" t="s">
        <v>1893</v>
      </c>
      <c r="B2197" s="7">
        <v>45161.683333333334</v>
      </c>
      <c r="C2197">
        <v>9800000</v>
      </c>
    </row>
    <row r="2198" spans="1:3" ht="15" customHeight="1" x14ac:dyDescent="0.3">
      <c r="A2198" t="s">
        <v>1892</v>
      </c>
      <c r="B2198" s="7">
        <v>45161.729861111111</v>
      </c>
      <c r="C2198">
        <v>11000000</v>
      </c>
    </row>
    <row r="2199" spans="1:3" ht="15" customHeight="1" x14ac:dyDescent="0.3">
      <c r="A2199" t="s">
        <v>1891</v>
      </c>
      <c r="B2199" s="7">
        <v>45162.415277777778</v>
      </c>
      <c r="C2199">
        <v>12000000</v>
      </c>
    </row>
    <row r="2200" spans="1:3" ht="15" customHeight="1" x14ac:dyDescent="0.3">
      <c r="A2200" t="s">
        <v>1890</v>
      </c>
      <c r="B2200" s="7">
        <v>45162.692361111112</v>
      </c>
      <c r="C2200">
        <v>8200000</v>
      </c>
    </row>
    <row r="2201" spans="1:3" ht="15" customHeight="1" x14ac:dyDescent="0.3">
      <c r="A2201" t="s">
        <v>1889</v>
      </c>
      <c r="B2201" s="7">
        <v>45162.777777777781</v>
      </c>
      <c r="C2201">
        <v>5800000</v>
      </c>
    </row>
    <row r="2202" spans="1:3" ht="15" customHeight="1" x14ac:dyDescent="0.3">
      <c r="A2202" t="s">
        <v>1888</v>
      </c>
      <c r="B2202" s="7">
        <v>45163.394444444442</v>
      </c>
      <c r="C2202">
        <v>11500000</v>
      </c>
    </row>
    <row r="2203" spans="1:3" ht="15" customHeight="1" x14ac:dyDescent="0.3">
      <c r="A2203" t="s">
        <v>1886</v>
      </c>
      <c r="B2203" s="7">
        <v>45163.427083333336</v>
      </c>
      <c r="C2203">
        <v>6200000</v>
      </c>
    </row>
    <row r="2204" spans="1:3" ht="15" customHeight="1" x14ac:dyDescent="0.3">
      <c r="A2204" t="s">
        <v>1887</v>
      </c>
      <c r="B2204" s="7">
        <v>45163.541666666664</v>
      </c>
      <c r="C2204">
        <v>9500000</v>
      </c>
    </row>
    <row r="2205" spans="1:3" ht="15" customHeight="1" x14ac:dyDescent="0.3">
      <c r="A2205" t="s">
        <v>1885</v>
      </c>
      <c r="B2205" s="7">
        <v>45163.648611111108</v>
      </c>
      <c r="C2205">
        <v>23000000</v>
      </c>
    </row>
    <row r="2206" spans="1:3" ht="15" customHeight="1" x14ac:dyDescent="0.3">
      <c r="A2206" t="s">
        <v>591</v>
      </c>
      <c r="B2206" s="7">
        <v>45163.671527777777</v>
      </c>
      <c r="C2206">
        <v>14500000</v>
      </c>
    </row>
    <row r="2207" spans="1:3" ht="15" customHeight="1" x14ac:dyDescent="0.3">
      <c r="A2207" t="s">
        <v>1884</v>
      </c>
      <c r="B2207" s="7">
        <v>45163.715277777781</v>
      </c>
      <c r="C2207">
        <v>7200000</v>
      </c>
    </row>
    <row r="2208" spans="1:3" ht="15" customHeight="1" x14ac:dyDescent="0.3">
      <c r="A2208" t="s">
        <v>1883</v>
      </c>
      <c r="B2208" s="7">
        <v>45164.431944444441</v>
      </c>
      <c r="C2208">
        <v>5700000</v>
      </c>
    </row>
    <row r="2209" spans="1:3" ht="15" customHeight="1" x14ac:dyDescent="0.3">
      <c r="A2209" t="s">
        <v>1882</v>
      </c>
      <c r="B2209" s="7">
        <v>45166.526388888888</v>
      </c>
      <c r="C2209">
        <v>12300000</v>
      </c>
    </row>
    <row r="2210" spans="1:3" ht="15" customHeight="1" x14ac:dyDescent="0.3">
      <c r="A2210" t="s">
        <v>196</v>
      </c>
      <c r="B2210" s="7">
        <v>45166.665972222225</v>
      </c>
      <c r="C2210">
        <v>37300000</v>
      </c>
    </row>
    <row r="2211" spans="1:3" ht="15" customHeight="1" x14ac:dyDescent="0.3">
      <c r="A2211" t="s">
        <v>1881</v>
      </c>
      <c r="B2211" s="7">
        <v>45166.696527777778</v>
      </c>
      <c r="C2211">
        <v>12000000</v>
      </c>
    </row>
    <row r="2212" spans="1:3" ht="15" customHeight="1" x14ac:dyDescent="0.3">
      <c r="A2212" t="s">
        <v>1879</v>
      </c>
      <c r="B2212" s="7">
        <v>45166.802083333336</v>
      </c>
      <c r="C2212">
        <v>7000000</v>
      </c>
    </row>
    <row r="2213" spans="1:3" ht="15" customHeight="1" x14ac:dyDescent="0.3">
      <c r="A2213" t="s">
        <v>1880</v>
      </c>
      <c r="B2213" s="7">
        <v>45167.386111111111</v>
      </c>
      <c r="C2213">
        <v>8300000</v>
      </c>
    </row>
    <row r="2214" spans="1:3" ht="15" customHeight="1" x14ac:dyDescent="0.3">
      <c r="A2214" t="s">
        <v>1878</v>
      </c>
      <c r="B2214" s="7">
        <v>45167.46597222222</v>
      </c>
      <c r="C2214">
        <v>12150000</v>
      </c>
    </row>
    <row r="2215" spans="1:3" ht="15" customHeight="1" x14ac:dyDescent="0.3">
      <c r="A2215" t="s">
        <v>1877</v>
      </c>
      <c r="B2215" s="7">
        <v>45167.536111111112</v>
      </c>
      <c r="C2215">
        <v>10200000</v>
      </c>
    </row>
    <row r="2216" spans="1:3" ht="15" customHeight="1" x14ac:dyDescent="0.3">
      <c r="A2216" t="s">
        <v>1876</v>
      </c>
      <c r="B2216" s="7">
        <v>45167.676388888889</v>
      </c>
      <c r="C2216">
        <v>16300000</v>
      </c>
    </row>
    <row r="2217" spans="1:3" ht="15" customHeight="1" x14ac:dyDescent="0.3">
      <c r="A2217" t="s">
        <v>1875</v>
      </c>
      <c r="B2217" s="7">
        <v>45168.399305555555</v>
      </c>
      <c r="C2217">
        <v>20000000</v>
      </c>
    </row>
    <row r="2218" spans="1:3" ht="15" customHeight="1" x14ac:dyDescent="0.3">
      <c r="A2218" t="s">
        <v>1874</v>
      </c>
      <c r="B2218" s="7">
        <v>45168.513194444444</v>
      </c>
      <c r="C2218">
        <v>13500000</v>
      </c>
    </row>
    <row r="2219" spans="1:3" ht="15" customHeight="1" x14ac:dyDescent="0.3">
      <c r="A2219" t="s">
        <v>1873</v>
      </c>
      <c r="B2219" s="7">
        <v>45168.665277777778</v>
      </c>
      <c r="C2219">
        <v>7200000</v>
      </c>
    </row>
    <row r="2220" spans="1:3" ht="15" customHeight="1" x14ac:dyDescent="0.3">
      <c r="A2220" t="s">
        <v>1872</v>
      </c>
      <c r="B2220" s="7">
        <v>45168.686111111114</v>
      </c>
      <c r="C2220">
        <v>12500000</v>
      </c>
    </row>
    <row r="2221" spans="1:3" ht="15" customHeight="1" x14ac:dyDescent="0.3">
      <c r="A2221" t="s">
        <v>1689</v>
      </c>
      <c r="B2221" s="7">
        <v>45168.730555555558</v>
      </c>
      <c r="C2221">
        <v>13000000</v>
      </c>
    </row>
    <row r="2222" spans="1:3" ht="15" customHeight="1" x14ac:dyDescent="0.3">
      <c r="A2222" t="s">
        <v>1870</v>
      </c>
      <c r="B2222" s="7">
        <v>45168.771527777775</v>
      </c>
      <c r="C2222">
        <v>6500000</v>
      </c>
    </row>
    <row r="2223" spans="1:3" ht="15" customHeight="1" x14ac:dyDescent="0.3">
      <c r="A2223" t="s">
        <v>1871</v>
      </c>
      <c r="B2223" s="7">
        <v>45168.771527777775</v>
      </c>
      <c r="C2223">
        <v>7100000</v>
      </c>
    </row>
    <row r="2224" spans="1:3" ht="15" customHeight="1" x14ac:dyDescent="0.3">
      <c r="A2224" t="s">
        <v>1869</v>
      </c>
      <c r="B2224" s="7">
        <v>45169.51666666667</v>
      </c>
      <c r="C2224">
        <v>10000000</v>
      </c>
    </row>
    <row r="2225" spans="1:3" ht="15" customHeight="1" x14ac:dyDescent="0.3">
      <c r="A2225" t="s">
        <v>1868</v>
      </c>
      <c r="B2225" s="7">
        <v>45169.551388888889</v>
      </c>
      <c r="C2225">
        <v>9250000</v>
      </c>
    </row>
    <row r="2226" spans="1:3" ht="15" customHeight="1" x14ac:dyDescent="0.3">
      <c r="A2226" t="s">
        <v>151</v>
      </c>
      <c r="B2226" s="7">
        <v>45169.588194444441</v>
      </c>
      <c r="C2226">
        <v>10200000</v>
      </c>
    </row>
    <row r="2227" spans="1:3" ht="15" customHeight="1" x14ac:dyDescent="0.3">
      <c r="A2227" t="s">
        <v>1867</v>
      </c>
      <c r="B2227" s="7">
        <v>45169.640277777777</v>
      </c>
      <c r="C2227">
        <v>29000000</v>
      </c>
    </row>
    <row r="2228" spans="1:3" ht="15" customHeight="1" x14ac:dyDescent="0.3">
      <c r="A2228" t="s">
        <v>1866</v>
      </c>
      <c r="B2228" s="7">
        <v>45169.755555555559</v>
      </c>
      <c r="C2228">
        <v>5900000</v>
      </c>
    </row>
    <row r="2229" spans="1:3" ht="15" customHeight="1" x14ac:dyDescent="0.3">
      <c r="A2229" t="s">
        <v>1865</v>
      </c>
      <c r="B2229" s="7">
        <v>45169.756249999999</v>
      </c>
      <c r="C2229">
        <v>21500000</v>
      </c>
    </row>
    <row r="2230" spans="1:3" ht="15" customHeight="1" x14ac:dyDescent="0.3">
      <c r="A2230" t="s">
        <v>1864</v>
      </c>
      <c r="B2230" s="7">
        <v>45169.777777777781</v>
      </c>
      <c r="C2230">
        <v>13500000</v>
      </c>
    </row>
    <row r="2231" spans="1:3" ht="15" customHeight="1" x14ac:dyDescent="0.3">
      <c r="A2231" t="s">
        <v>1863</v>
      </c>
      <c r="B2231" s="7">
        <v>45173.660416666666</v>
      </c>
      <c r="C2231">
        <v>7200000</v>
      </c>
    </row>
    <row r="2232" spans="1:3" ht="15" customHeight="1" x14ac:dyDescent="0.3">
      <c r="A2232" t="s">
        <v>1862</v>
      </c>
      <c r="B2232" s="7">
        <v>45173.759722222225</v>
      </c>
      <c r="C2232">
        <v>18500000</v>
      </c>
    </row>
    <row r="2233" spans="1:3" ht="15" customHeight="1" x14ac:dyDescent="0.3">
      <c r="A2233" t="s">
        <v>1861</v>
      </c>
      <c r="B2233" s="7">
        <v>45174.526388888888</v>
      </c>
      <c r="C2233">
        <v>10300000</v>
      </c>
    </row>
    <row r="2234" spans="1:3" ht="15" customHeight="1" x14ac:dyDescent="0.3">
      <c r="A2234" t="s">
        <v>1860</v>
      </c>
      <c r="B2234" s="7">
        <v>45174.68472222222</v>
      </c>
      <c r="C2234">
        <v>9700000</v>
      </c>
    </row>
    <row r="2235" spans="1:3" ht="15" customHeight="1" x14ac:dyDescent="0.3">
      <c r="A2235" t="s">
        <v>1859</v>
      </c>
      <c r="B2235" s="7">
        <v>45175.681250000001</v>
      </c>
      <c r="C2235">
        <v>13500000</v>
      </c>
    </row>
    <row r="2236" spans="1:3" ht="15" customHeight="1" x14ac:dyDescent="0.3">
      <c r="A2236" t="s">
        <v>1858</v>
      </c>
      <c r="B2236" s="7">
        <v>45175.815972222219</v>
      </c>
      <c r="C2236">
        <v>11000000</v>
      </c>
    </row>
    <row r="2237" spans="1:3" ht="15" customHeight="1" x14ac:dyDescent="0.3">
      <c r="A2237" t="s">
        <v>1857</v>
      </c>
      <c r="B2237" s="7">
        <v>45177.767361111109</v>
      </c>
      <c r="C2237">
        <v>12000000</v>
      </c>
    </row>
    <row r="2238" spans="1:3" ht="15" customHeight="1" x14ac:dyDescent="0.3">
      <c r="A2238" t="s">
        <v>1856</v>
      </c>
      <c r="B2238" s="7">
        <v>45180.425000000003</v>
      </c>
      <c r="C2238">
        <v>22500000</v>
      </c>
    </row>
    <row r="2239" spans="1:3" ht="15" customHeight="1" x14ac:dyDescent="0.3">
      <c r="A2239" t="s">
        <v>1855</v>
      </c>
      <c r="B2239" s="7">
        <v>45180.543749999997</v>
      </c>
      <c r="C2239">
        <v>9000000</v>
      </c>
    </row>
    <row r="2240" spans="1:3" ht="15" customHeight="1" x14ac:dyDescent="0.3">
      <c r="A2240" t="s">
        <v>1854</v>
      </c>
      <c r="B2240" s="7">
        <v>45180.727777777778</v>
      </c>
      <c r="C2240">
        <v>22200000</v>
      </c>
    </row>
    <row r="2241" spans="1:3" ht="15" customHeight="1" x14ac:dyDescent="0.3">
      <c r="A2241" t="s">
        <v>1853</v>
      </c>
      <c r="B2241" s="7">
        <v>45182.407638888886</v>
      </c>
      <c r="C2241">
        <v>12000000</v>
      </c>
    </row>
    <row r="2242" spans="1:3" ht="15" customHeight="1" x14ac:dyDescent="0.3">
      <c r="A2242" t="s">
        <v>1852</v>
      </c>
      <c r="B2242" s="7">
        <v>45182.408333333333</v>
      </c>
      <c r="C2242">
        <v>10300000</v>
      </c>
    </row>
    <row r="2243" spans="1:3" ht="15" customHeight="1" x14ac:dyDescent="0.3">
      <c r="A2243" t="s">
        <v>1851</v>
      </c>
      <c r="B2243" s="7">
        <v>45182.459722222222</v>
      </c>
      <c r="C2243">
        <v>17500000</v>
      </c>
    </row>
    <row r="2244" spans="1:3" ht="15" customHeight="1" x14ac:dyDescent="0.3">
      <c r="A2244" t="s">
        <v>1850</v>
      </c>
      <c r="B2244" s="7">
        <v>45190.381944444445</v>
      </c>
      <c r="C2244">
        <v>16000000</v>
      </c>
    </row>
    <row r="2245" spans="1:3" ht="15" customHeight="1" x14ac:dyDescent="0.3">
      <c r="A2245" t="s">
        <v>1849</v>
      </c>
      <c r="B2245" s="7">
        <v>45190.382638888892</v>
      </c>
      <c r="C2245">
        <v>14500000</v>
      </c>
    </row>
    <row r="2246" spans="1:3" ht="15" customHeight="1" x14ac:dyDescent="0.3">
      <c r="A2246" t="s">
        <v>1848</v>
      </c>
      <c r="B2246" s="7">
        <v>45190.477083333331</v>
      </c>
      <c r="C2246">
        <v>16500000</v>
      </c>
    </row>
    <row r="2247" spans="1:3" ht="15" customHeight="1" x14ac:dyDescent="0.3">
      <c r="A2247" t="s">
        <v>1706</v>
      </c>
      <c r="B2247" s="7">
        <v>45190.707638888889</v>
      </c>
      <c r="C2247">
        <v>38000000</v>
      </c>
    </row>
    <row r="2248" spans="1:3" ht="15" customHeight="1" x14ac:dyDescent="0.3">
      <c r="A2248" t="s">
        <v>1847</v>
      </c>
      <c r="B2248" s="7">
        <v>45190.738194444442</v>
      </c>
      <c r="C2248">
        <v>18000000</v>
      </c>
    </row>
    <row r="2249" spans="1:3" ht="15" customHeight="1" x14ac:dyDescent="0.3">
      <c r="A2249" t="s">
        <v>1846</v>
      </c>
      <c r="B2249" s="7">
        <v>45191.497916666667</v>
      </c>
      <c r="C2249">
        <v>8500000</v>
      </c>
    </row>
    <row r="2250" spans="1:3" ht="15" customHeight="1" x14ac:dyDescent="0.3">
      <c r="A2250" t="s">
        <v>1845</v>
      </c>
      <c r="B2250" s="7">
        <v>45194.756249999999</v>
      </c>
      <c r="C2250">
        <v>8800000</v>
      </c>
    </row>
    <row r="2251" spans="1:3" ht="15" customHeight="1" x14ac:dyDescent="0.3">
      <c r="A2251" t="s">
        <v>1844</v>
      </c>
      <c r="B2251" s="7">
        <v>45195.486805555556</v>
      </c>
      <c r="C2251">
        <v>11500000</v>
      </c>
    </row>
    <row r="2252" spans="1:3" ht="15" customHeight="1" x14ac:dyDescent="0.3">
      <c r="A2252" t="s">
        <v>1843</v>
      </c>
      <c r="B2252" s="7">
        <v>45195.489583333336</v>
      </c>
      <c r="C2252">
        <v>7000000</v>
      </c>
    </row>
    <row r="2253" spans="1:3" ht="15" customHeight="1" x14ac:dyDescent="0.3">
      <c r="A2253" t="s">
        <v>1842</v>
      </c>
      <c r="B2253" s="7">
        <v>45196.438194444447</v>
      </c>
      <c r="C2253">
        <v>10000000</v>
      </c>
    </row>
    <row r="2254" spans="1:3" ht="15" customHeight="1" x14ac:dyDescent="0.3">
      <c r="A2254" t="s">
        <v>1841</v>
      </c>
      <c r="B2254" s="7">
        <v>45196.439583333333</v>
      </c>
      <c r="C2254">
        <v>8900000</v>
      </c>
    </row>
    <row r="2255" spans="1:3" ht="15" customHeight="1" x14ac:dyDescent="0.3">
      <c r="A2255" t="s">
        <v>1840</v>
      </c>
      <c r="B2255" s="7">
        <v>45196.525694444441</v>
      </c>
      <c r="C2255">
        <v>18000000</v>
      </c>
    </row>
    <row r="2256" spans="1:3" ht="15" customHeight="1" x14ac:dyDescent="0.3">
      <c r="A2256" t="s">
        <v>1839</v>
      </c>
      <c r="B2256" s="7">
        <v>45197.396527777775</v>
      </c>
      <c r="C2256">
        <v>15000000</v>
      </c>
    </row>
    <row r="2257" spans="1:3" ht="15" customHeight="1" x14ac:dyDescent="0.3">
      <c r="A2257" t="s">
        <v>1838</v>
      </c>
      <c r="B2257" s="7">
        <v>45197.490277777775</v>
      </c>
      <c r="C2257">
        <v>19700000</v>
      </c>
    </row>
    <row r="2258" spans="1:3" ht="15" customHeight="1" x14ac:dyDescent="0.3">
      <c r="A2258" t="s">
        <v>1837</v>
      </c>
      <c r="B2258" s="7">
        <v>45197.490972222222</v>
      </c>
      <c r="C2258">
        <v>8400000</v>
      </c>
    </row>
    <row r="2259" spans="1:3" ht="15" customHeight="1" x14ac:dyDescent="0.3">
      <c r="A2259" t="s">
        <v>1835</v>
      </c>
      <c r="B2259" s="7">
        <v>45197.731944444444</v>
      </c>
      <c r="C2259">
        <v>11000000</v>
      </c>
    </row>
    <row r="2260" spans="1:3" ht="15" customHeight="1" x14ac:dyDescent="0.3">
      <c r="A2260" t="s">
        <v>1836</v>
      </c>
      <c r="B2260" s="7">
        <v>45197.731944444444</v>
      </c>
      <c r="C2260">
        <v>15500000</v>
      </c>
    </row>
    <row r="2261" spans="1:3" ht="15" customHeight="1" x14ac:dyDescent="0.3">
      <c r="A2261" t="s">
        <v>1833</v>
      </c>
      <c r="B2261" s="7">
        <v>45198.561805555553</v>
      </c>
      <c r="C2261">
        <v>12200000</v>
      </c>
    </row>
    <row r="2262" spans="1:3" ht="15" customHeight="1" x14ac:dyDescent="0.3">
      <c r="A2262" t="s">
        <v>1832</v>
      </c>
      <c r="B2262" s="7">
        <v>45198.65</v>
      </c>
      <c r="C2262">
        <v>15000000</v>
      </c>
    </row>
    <row r="2263" spans="1:3" ht="15" customHeight="1" x14ac:dyDescent="0.3">
      <c r="A2263" t="s">
        <v>1831</v>
      </c>
      <c r="B2263" s="7">
        <v>45198.65347222222</v>
      </c>
      <c r="C2263">
        <v>10500000</v>
      </c>
    </row>
    <row r="2264" spans="1:3" ht="15" customHeight="1" x14ac:dyDescent="0.3">
      <c r="A2264" t="s">
        <v>1830</v>
      </c>
      <c r="B2264" s="7">
        <v>45198.684027777781</v>
      </c>
      <c r="C2264">
        <v>9000000</v>
      </c>
    </row>
    <row r="2265" spans="1:3" ht="15" customHeight="1" x14ac:dyDescent="0.3">
      <c r="A2265" t="s">
        <v>1829</v>
      </c>
      <c r="B2265" s="7">
        <v>45198.709722222222</v>
      </c>
      <c r="C2265">
        <v>8000000</v>
      </c>
    </row>
    <row r="2266" spans="1:3" ht="15" customHeight="1" x14ac:dyDescent="0.3">
      <c r="A2266" t="s">
        <v>1828</v>
      </c>
      <c r="B2266" s="7">
        <v>45198.710416666669</v>
      </c>
      <c r="C2266">
        <v>19000000</v>
      </c>
    </row>
    <row r="2267" spans="1:3" ht="15" customHeight="1" x14ac:dyDescent="0.3">
      <c r="A2267" t="s">
        <v>1827</v>
      </c>
      <c r="B2267" s="7">
        <v>45199.458333333336</v>
      </c>
      <c r="C2267">
        <v>5500000</v>
      </c>
    </row>
    <row r="2268" spans="1:3" ht="15" customHeight="1" x14ac:dyDescent="0.3">
      <c r="A2268" t="s">
        <v>1826</v>
      </c>
      <c r="B2268" s="7">
        <v>45199.463194444441</v>
      </c>
      <c r="C2268">
        <v>10000000</v>
      </c>
    </row>
    <row r="2269" spans="1:3" ht="15" customHeight="1" x14ac:dyDescent="0.3">
      <c r="A2269" t="s">
        <v>1825</v>
      </c>
      <c r="B2269" s="7">
        <v>45199.464583333334</v>
      </c>
      <c r="C2269">
        <v>7700000</v>
      </c>
    </row>
    <row r="2270" spans="1:3" ht="15" customHeight="1" x14ac:dyDescent="0.3">
      <c r="A2270" t="s">
        <v>1823</v>
      </c>
      <c r="B2270" s="7">
        <v>45199.479166666664</v>
      </c>
      <c r="C2270">
        <v>10000000</v>
      </c>
    </row>
    <row r="2271" spans="1:3" ht="15" customHeight="1" x14ac:dyDescent="0.3">
      <c r="A2271" t="s">
        <v>1824</v>
      </c>
      <c r="B2271" s="7">
        <v>45199.479166666664</v>
      </c>
      <c r="C2271">
        <v>13000000</v>
      </c>
    </row>
    <row r="2272" spans="1:3" ht="15" customHeight="1" x14ac:dyDescent="0.3">
      <c r="A2272" t="s">
        <v>1822</v>
      </c>
      <c r="B2272" s="7">
        <v>45199.48333333333</v>
      </c>
      <c r="C2272">
        <v>15900000</v>
      </c>
    </row>
    <row r="2273" spans="1:3" ht="15" customHeight="1" x14ac:dyDescent="0.3">
      <c r="A2273" t="s">
        <v>1821</v>
      </c>
      <c r="B2273" s="7">
        <v>45199.540972222225</v>
      </c>
      <c r="C2273">
        <v>27000000</v>
      </c>
    </row>
    <row r="2274" spans="1:3" ht="15" customHeight="1" x14ac:dyDescent="0.3">
      <c r="A2274" t="s">
        <v>1820</v>
      </c>
      <c r="B2274" s="7">
        <v>45199.580555555556</v>
      </c>
      <c r="C2274">
        <v>5000000</v>
      </c>
    </row>
    <row r="2275" spans="1:3" ht="15" customHeight="1" x14ac:dyDescent="0.3">
      <c r="A2275" t="s">
        <v>1819</v>
      </c>
      <c r="B2275" s="7">
        <v>45201.80972222222</v>
      </c>
      <c r="C2275">
        <v>9840000</v>
      </c>
    </row>
    <row r="2276" spans="1:3" ht="15" customHeight="1" x14ac:dyDescent="0.3">
      <c r="A2276" t="s">
        <v>1818</v>
      </c>
      <c r="B2276" s="7">
        <v>45202.655555555553</v>
      </c>
      <c r="C2276">
        <v>11500000</v>
      </c>
    </row>
    <row r="2277" spans="1:3" ht="15" customHeight="1" x14ac:dyDescent="0.3">
      <c r="A2277" t="s">
        <v>1816</v>
      </c>
      <c r="B2277" s="7">
        <v>45205.480555555558</v>
      </c>
      <c r="C2277">
        <v>9000000</v>
      </c>
    </row>
    <row r="2278" spans="1:3" ht="15" customHeight="1" x14ac:dyDescent="0.3">
      <c r="A2278" t="s">
        <v>1817</v>
      </c>
      <c r="B2278" s="7">
        <v>45205.493750000001</v>
      </c>
      <c r="C2278">
        <v>17500000</v>
      </c>
    </row>
    <row r="2279" spans="1:3" ht="15" customHeight="1" x14ac:dyDescent="0.3">
      <c r="A2279" t="s">
        <v>1815</v>
      </c>
      <c r="B2279" s="7">
        <v>45209.42083333333</v>
      </c>
      <c r="C2279">
        <v>15000000</v>
      </c>
    </row>
    <row r="2280" spans="1:3" ht="15" customHeight="1" x14ac:dyDescent="0.3">
      <c r="A2280" t="s">
        <v>1814</v>
      </c>
      <c r="B2280" s="7">
        <v>45209.54791666667</v>
      </c>
      <c r="C2280">
        <v>6800000</v>
      </c>
    </row>
    <row r="2281" spans="1:3" ht="15" customHeight="1" x14ac:dyDescent="0.3">
      <c r="A2281" t="s">
        <v>1813</v>
      </c>
      <c r="B2281" s="7">
        <v>45209.753472222219</v>
      </c>
      <c r="C2281">
        <v>21000000</v>
      </c>
    </row>
    <row r="2282" spans="1:3" ht="15" customHeight="1" x14ac:dyDescent="0.3">
      <c r="A2282" t="s">
        <v>1812</v>
      </c>
      <c r="B2282" s="7">
        <v>45210.715277777781</v>
      </c>
      <c r="C2282">
        <v>17850000</v>
      </c>
    </row>
    <row r="2283" spans="1:3" ht="15" customHeight="1" x14ac:dyDescent="0.3">
      <c r="A2283" t="s">
        <v>1811</v>
      </c>
      <c r="B2283" s="7">
        <v>45210.729166666664</v>
      </c>
      <c r="C2283">
        <v>13200000</v>
      </c>
    </row>
    <row r="2284" spans="1:3" ht="15" customHeight="1" x14ac:dyDescent="0.3">
      <c r="A2284" t="s">
        <v>1810</v>
      </c>
      <c r="B2284" s="7">
        <v>45210.777777777781</v>
      </c>
      <c r="C2284">
        <v>8000000</v>
      </c>
    </row>
    <row r="2285" spans="1:3" ht="15" customHeight="1" x14ac:dyDescent="0.3">
      <c r="A2285" t="s">
        <v>1809</v>
      </c>
      <c r="B2285" s="7">
        <v>45211.417361111111</v>
      </c>
      <c r="C2285">
        <v>6650000</v>
      </c>
    </row>
    <row r="2286" spans="1:3" ht="15" customHeight="1" x14ac:dyDescent="0.3">
      <c r="A2286" t="s">
        <v>1808</v>
      </c>
      <c r="B2286" s="7">
        <v>45211.786111111112</v>
      </c>
      <c r="C2286">
        <v>9000000</v>
      </c>
    </row>
    <row r="2287" spans="1:3" ht="15" customHeight="1" x14ac:dyDescent="0.3">
      <c r="A2287" t="s">
        <v>1807</v>
      </c>
      <c r="B2287" s="7">
        <v>45211.8</v>
      </c>
      <c r="C2287">
        <v>6000000</v>
      </c>
    </row>
    <row r="2288" spans="1:3" ht="15" customHeight="1" x14ac:dyDescent="0.3">
      <c r="A2288" t="s">
        <v>1806</v>
      </c>
      <c r="B2288" s="7">
        <v>45212.379166666666</v>
      </c>
      <c r="C2288">
        <v>18100000</v>
      </c>
    </row>
    <row r="2289" spans="1:3" ht="15" customHeight="1" x14ac:dyDescent="0.3">
      <c r="A2289" t="s">
        <v>1805</v>
      </c>
      <c r="B2289" s="7">
        <v>45212.779861111114</v>
      </c>
      <c r="C2289">
        <v>5000000</v>
      </c>
    </row>
    <row r="2290" spans="1:3" ht="15" customHeight="1" x14ac:dyDescent="0.3">
      <c r="A2290" t="s">
        <v>1804</v>
      </c>
      <c r="B2290" s="7">
        <v>45215.427083333336</v>
      </c>
      <c r="C2290">
        <v>9000000</v>
      </c>
    </row>
    <row r="2291" spans="1:3" ht="15" customHeight="1" x14ac:dyDescent="0.3">
      <c r="A2291" t="s">
        <v>1803</v>
      </c>
      <c r="B2291" s="7">
        <v>45215.73541666667</v>
      </c>
      <c r="C2291">
        <v>4900000</v>
      </c>
    </row>
    <row r="2292" spans="1:3" ht="15" customHeight="1" x14ac:dyDescent="0.3">
      <c r="A2292" t="s">
        <v>1802</v>
      </c>
      <c r="B2292" s="7">
        <v>45215.772916666669</v>
      </c>
      <c r="C2292">
        <v>6200000</v>
      </c>
    </row>
    <row r="2293" spans="1:3" ht="15" customHeight="1" x14ac:dyDescent="0.3">
      <c r="A2293" t="s">
        <v>1801</v>
      </c>
      <c r="B2293" s="7">
        <v>45215.782638888886</v>
      </c>
      <c r="C2293">
        <v>24000000</v>
      </c>
    </row>
    <row r="2294" spans="1:3" ht="15" customHeight="1" x14ac:dyDescent="0.3">
      <c r="A2294" t="s">
        <v>1800</v>
      </c>
      <c r="B2294" s="7">
        <v>45216.731944444444</v>
      </c>
      <c r="C2294">
        <v>22000000</v>
      </c>
    </row>
    <row r="2295" spans="1:3" ht="15" customHeight="1" x14ac:dyDescent="0.3">
      <c r="A2295" t="s">
        <v>1798</v>
      </c>
      <c r="B2295" s="7">
        <v>45216.743055555555</v>
      </c>
      <c r="C2295">
        <v>14000000</v>
      </c>
    </row>
    <row r="2296" spans="1:3" ht="15" customHeight="1" x14ac:dyDescent="0.3">
      <c r="A2296" t="s">
        <v>1799</v>
      </c>
      <c r="B2296" s="7">
        <v>45216.788888888892</v>
      </c>
      <c r="C2296">
        <v>10500000</v>
      </c>
    </row>
    <row r="2297" spans="1:3" ht="15" customHeight="1" x14ac:dyDescent="0.3">
      <c r="A2297" t="s">
        <v>1797</v>
      </c>
      <c r="B2297" s="7">
        <v>45217.647222222222</v>
      </c>
      <c r="C2297">
        <v>4900000</v>
      </c>
    </row>
    <row r="2298" spans="1:3" ht="15" customHeight="1" x14ac:dyDescent="0.3">
      <c r="A2298" t="s">
        <v>1796</v>
      </c>
      <c r="B2298" s="7">
        <v>45217.743055555555</v>
      </c>
      <c r="C2298">
        <v>14500000</v>
      </c>
    </row>
    <row r="2299" spans="1:3" ht="15" customHeight="1" x14ac:dyDescent="0.3">
      <c r="A2299" t="s">
        <v>1795</v>
      </c>
      <c r="B2299" s="7">
        <v>45219.662499999999</v>
      </c>
      <c r="C2299">
        <v>10200000</v>
      </c>
    </row>
    <row r="2300" spans="1:3" ht="15" customHeight="1" x14ac:dyDescent="0.3">
      <c r="A2300" t="s">
        <v>1794</v>
      </c>
      <c r="B2300" s="7">
        <v>45219.76458333333</v>
      </c>
      <c r="C2300">
        <v>9500000</v>
      </c>
    </row>
    <row r="2301" spans="1:3" ht="15" customHeight="1" x14ac:dyDescent="0.3">
      <c r="A2301" t="s">
        <v>1793</v>
      </c>
      <c r="B2301" s="7">
        <v>45219.765277777777</v>
      </c>
      <c r="C2301">
        <v>9000000</v>
      </c>
    </row>
    <row r="2302" spans="1:3" ht="15" customHeight="1" x14ac:dyDescent="0.3">
      <c r="A2302" t="s">
        <v>1792</v>
      </c>
      <c r="B2302" s="7">
        <v>45220.572222222225</v>
      </c>
      <c r="C2302">
        <v>10500000</v>
      </c>
    </row>
    <row r="2303" spans="1:3" ht="15" customHeight="1" x14ac:dyDescent="0.3">
      <c r="A2303" t="s">
        <v>1791</v>
      </c>
      <c r="B2303" s="7">
        <v>45222.452777777777</v>
      </c>
      <c r="C2303">
        <v>11200000</v>
      </c>
    </row>
    <row r="2304" spans="1:3" ht="15" customHeight="1" x14ac:dyDescent="0.3">
      <c r="A2304" t="s">
        <v>1790</v>
      </c>
      <c r="B2304" s="7">
        <v>45222.688194444447</v>
      </c>
      <c r="C2304">
        <v>6000000</v>
      </c>
    </row>
    <row r="2305" spans="1:3" ht="15" customHeight="1" x14ac:dyDescent="0.3">
      <c r="A2305" t="s">
        <v>1789</v>
      </c>
      <c r="B2305" s="7">
        <v>45223.527083333334</v>
      </c>
      <c r="C2305">
        <v>3500000</v>
      </c>
    </row>
    <row r="2306" spans="1:3" ht="15" customHeight="1" x14ac:dyDescent="0.3">
      <c r="A2306" t="s">
        <v>1780</v>
      </c>
      <c r="B2306" s="7">
        <v>45223.547222222223</v>
      </c>
      <c r="C2306">
        <v>7000000</v>
      </c>
    </row>
    <row r="2307" spans="1:3" ht="15" customHeight="1" x14ac:dyDescent="0.3">
      <c r="A2307" t="s">
        <v>223</v>
      </c>
      <c r="B2307" s="7">
        <v>45224.463194444441</v>
      </c>
      <c r="C2307">
        <v>18000000</v>
      </c>
    </row>
    <row r="2308" spans="1:3" ht="15" customHeight="1" x14ac:dyDescent="0.3">
      <c r="A2308" t="s">
        <v>1788</v>
      </c>
      <c r="B2308" s="7">
        <v>45224.529861111114</v>
      </c>
      <c r="C2308">
        <v>32886100</v>
      </c>
    </row>
    <row r="2309" spans="1:3" ht="15" customHeight="1" x14ac:dyDescent="0.3">
      <c r="A2309" t="s">
        <v>1787</v>
      </c>
      <c r="B2309" s="7">
        <v>45224.677083333336</v>
      </c>
      <c r="C2309">
        <v>12300000</v>
      </c>
    </row>
    <row r="2310" spans="1:3" ht="15" customHeight="1" x14ac:dyDescent="0.3">
      <c r="A2310" t="s">
        <v>1786</v>
      </c>
      <c r="B2310" s="7">
        <v>45225.54583333333</v>
      </c>
      <c r="C2310">
        <v>4350000</v>
      </c>
    </row>
    <row r="2311" spans="1:3" ht="15" customHeight="1" x14ac:dyDescent="0.3">
      <c r="A2311" t="s">
        <v>1785</v>
      </c>
      <c r="B2311" s="7">
        <v>45225.657638888886</v>
      </c>
      <c r="C2311">
        <v>28000000</v>
      </c>
    </row>
    <row r="2312" spans="1:3" ht="15" customHeight="1" x14ac:dyDescent="0.3">
      <c r="A2312" t="s">
        <v>1784</v>
      </c>
      <c r="B2312" s="7">
        <v>45225.765277777777</v>
      </c>
      <c r="C2312">
        <v>9000000</v>
      </c>
    </row>
    <row r="2313" spans="1:3" ht="15" customHeight="1" x14ac:dyDescent="0.3">
      <c r="A2313" t="s">
        <v>1783</v>
      </c>
      <c r="B2313" s="7">
        <v>45225.765972222223</v>
      </c>
      <c r="C2313">
        <v>8250000</v>
      </c>
    </row>
    <row r="2314" spans="1:3" ht="15" customHeight="1" x14ac:dyDescent="0.3">
      <c r="A2314" t="s">
        <v>1782</v>
      </c>
      <c r="B2314" s="7">
        <v>45229.686111111114</v>
      </c>
      <c r="C2314">
        <v>12300000</v>
      </c>
    </row>
    <row r="2315" spans="1:3" ht="15" customHeight="1" x14ac:dyDescent="0.3">
      <c r="A2315" t="s">
        <v>1781</v>
      </c>
      <c r="B2315" s="7">
        <v>45229.718055555553</v>
      </c>
      <c r="C2315">
        <v>6500000</v>
      </c>
    </row>
    <row r="2316" spans="1:3" ht="15" customHeight="1" x14ac:dyDescent="0.3">
      <c r="A2316" t="s">
        <v>1779</v>
      </c>
      <c r="B2316" s="7">
        <v>45230.524305555555</v>
      </c>
      <c r="C2316">
        <v>19000000</v>
      </c>
    </row>
    <row r="2317" spans="1:3" ht="15" customHeight="1" x14ac:dyDescent="0.3">
      <c r="A2317" t="s">
        <v>1778</v>
      </c>
      <c r="B2317" s="7">
        <v>45230.662499999999</v>
      </c>
      <c r="C2317">
        <v>8000000</v>
      </c>
    </row>
    <row r="2318" spans="1:3" ht="15" customHeight="1" x14ac:dyDescent="0.3">
      <c r="A2318" t="s">
        <v>1777</v>
      </c>
      <c r="B2318" s="7">
        <v>45230.697916666664</v>
      </c>
      <c r="C2318">
        <v>18000000</v>
      </c>
    </row>
    <row r="2319" spans="1:3" ht="15" customHeight="1" x14ac:dyDescent="0.3">
      <c r="A2319" t="s">
        <v>1776</v>
      </c>
      <c r="B2319" s="7">
        <v>45230.719444444447</v>
      </c>
      <c r="C2319">
        <v>4000000</v>
      </c>
    </row>
    <row r="2320" spans="1:3" ht="15" customHeight="1" x14ac:dyDescent="0.3">
      <c r="A2320" t="s">
        <v>1775</v>
      </c>
      <c r="B2320" s="7">
        <v>45232.690972222219</v>
      </c>
      <c r="C2320">
        <v>4300000</v>
      </c>
    </row>
    <row r="2321" spans="1:3" ht="15" customHeight="1" x14ac:dyDescent="0.3">
      <c r="A2321" t="s">
        <v>1774</v>
      </c>
      <c r="B2321" s="7">
        <v>45233.501388888886</v>
      </c>
      <c r="C2321">
        <v>12000000</v>
      </c>
    </row>
    <row r="2322" spans="1:3" ht="15" customHeight="1" x14ac:dyDescent="0.3">
      <c r="A2322" t="s">
        <v>1773</v>
      </c>
      <c r="B2322" s="7">
        <v>45236.76666666667</v>
      </c>
      <c r="C2322">
        <v>9000000</v>
      </c>
    </row>
    <row r="2323" spans="1:3" ht="15" customHeight="1" x14ac:dyDescent="0.3">
      <c r="A2323" t="s">
        <v>1772</v>
      </c>
      <c r="B2323" s="7">
        <v>45238.431250000001</v>
      </c>
      <c r="C2323">
        <v>10200000</v>
      </c>
    </row>
    <row r="2324" spans="1:3" ht="15" customHeight="1" x14ac:dyDescent="0.3">
      <c r="A2324" t="s">
        <v>1771</v>
      </c>
      <c r="B2324" s="7">
        <v>45238.453472222223</v>
      </c>
      <c r="C2324">
        <v>4000000</v>
      </c>
    </row>
    <row r="2325" spans="1:3" ht="15" customHeight="1" x14ac:dyDescent="0.3">
      <c r="A2325" t="s">
        <v>1770</v>
      </c>
      <c r="B2325" s="7">
        <v>45238.495138888888</v>
      </c>
      <c r="C2325">
        <v>8700000</v>
      </c>
    </row>
    <row r="2326" spans="1:3" ht="15" customHeight="1" x14ac:dyDescent="0.3">
      <c r="A2326" t="s">
        <v>1769</v>
      </c>
      <c r="B2326" s="7">
        <v>45238.495833333334</v>
      </c>
      <c r="C2326">
        <v>4600000</v>
      </c>
    </row>
    <row r="2327" spans="1:3" ht="15" customHeight="1" x14ac:dyDescent="0.3">
      <c r="A2327" t="s">
        <v>1768</v>
      </c>
      <c r="B2327" s="7">
        <v>45239.660416666666</v>
      </c>
      <c r="C2327">
        <v>6000000</v>
      </c>
    </row>
    <row r="2328" spans="1:3" ht="15" customHeight="1" x14ac:dyDescent="0.3">
      <c r="A2328" t="s">
        <v>1767</v>
      </c>
      <c r="B2328" s="7">
        <v>45239.665972222225</v>
      </c>
      <c r="C2328">
        <v>8300000</v>
      </c>
    </row>
    <row r="2329" spans="1:3" ht="15" customHeight="1" x14ac:dyDescent="0.3">
      <c r="A2329" t="s">
        <v>1766</v>
      </c>
      <c r="B2329" s="7">
        <v>45240.46875</v>
      </c>
      <c r="C2329">
        <v>6000000</v>
      </c>
    </row>
    <row r="2330" spans="1:3" ht="15" customHeight="1" x14ac:dyDescent="0.3">
      <c r="A2330" t="s">
        <v>1765</v>
      </c>
      <c r="B2330" s="7">
        <v>45240.713194444441</v>
      </c>
      <c r="C2330">
        <v>5150000</v>
      </c>
    </row>
    <row r="2331" spans="1:3" ht="15" customHeight="1" x14ac:dyDescent="0.3">
      <c r="A2331" t="s">
        <v>1764</v>
      </c>
      <c r="B2331" s="7">
        <v>45243.510416666664</v>
      </c>
      <c r="C2331">
        <v>7500000</v>
      </c>
    </row>
    <row r="2332" spans="1:3" ht="15" customHeight="1" x14ac:dyDescent="0.3">
      <c r="A2332" t="s">
        <v>1763</v>
      </c>
      <c r="B2332" s="7">
        <v>45243.683333333334</v>
      </c>
      <c r="C2332">
        <v>7700000</v>
      </c>
    </row>
    <row r="2333" spans="1:3" ht="15" customHeight="1" x14ac:dyDescent="0.3">
      <c r="A2333" t="s">
        <v>1762</v>
      </c>
      <c r="B2333" s="7">
        <v>45243.779861111114</v>
      </c>
      <c r="C2333">
        <v>10200000</v>
      </c>
    </row>
    <row r="2334" spans="1:3" ht="15" customHeight="1" x14ac:dyDescent="0.3">
      <c r="A2334" t="s">
        <v>1761</v>
      </c>
      <c r="B2334" s="7">
        <v>45244.549305555556</v>
      </c>
      <c r="C2334">
        <v>43000000</v>
      </c>
    </row>
    <row r="2335" spans="1:3" ht="15" customHeight="1" x14ac:dyDescent="0.3">
      <c r="A2335" t="s">
        <v>1759</v>
      </c>
      <c r="B2335" s="7">
        <v>45244.550694444442</v>
      </c>
      <c r="C2335">
        <v>8000000</v>
      </c>
    </row>
    <row r="2336" spans="1:3" ht="15" customHeight="1" x14ac:dyDescent="0.3">
      <c r="A2336" t="s">
        <v>1760</v>
      </c>
      <c r="B2336" s="7">
        <v>45244.642361111109</v>
      </c>
      <c r="C2336">
        <v>6300000</v>
      </c>
    </row>
    <row r="2337" spans="1:3" ht="15" customHeight="1" x14ac:dyDescent="0.3">
      <c r="A2337" t="s">
        <v>1758</v>
      </c>
      <c r="B2337" s="7">
        <v>45245.401388888888</v>
      </c>
      <c r="C2337">
        <v>8400000</v>
      </c>
    </row>
    <row r="2338" spans="1:3" ht="15" customHeight="1" x14ac:dyDescent="0.3">
      <c r="A2338" t="s">
        <v>1757</v>
      </c>
      <c r="B2338" s="7">
        <v>45246.390277777777</v>
      </c>
      <c r="C2338">
        <v>11800000</v>
      </c>
    </row>
    <row r="2339" spans="1:3" ht="15" customHeight="1" x14ac:dyDescent="0.3">
      <c r="A2339" t="s">
        <v>1756</v>
      </c>
      <c r="B2339" s="7">
        <v>45247.541666666664</v>
      </c>
      <c r="C2339">
        <v>11000000</v>
      </c>
    </row>
    <row r="2340" spans="1:3" ht="15" customHeight="1" x14ac:dyDescent="0.3">
      <c r="A2340" t="s">
        <v>1755</v>
      </c>
      <c r="B2340" s="7">
        <v>45247.643055555556</v>
      </c>
      <c r="C2340">
        <v>14000000</v>
      </c>
    </row>
    <row r="2341" spans="1:3" ht="15" customHeight="1" x14ac:dyDescent="0.3">
      <c r="A2341" t="s">
        <v>1754</v>
      </c>
      <c r="B2341" s="7">
        <v>45247.675694444442</v>
      </c>
      <c r="C2341">
        <v>6800000</v>
      </c>
    </row>
    <row r="2342" spans="1:3" ht="15" customHeight="1" x14ac:dyDescent="0.3">
      <c r="A2342" t="s">
        <v>1753</v>
      </c>
      <c r="B2342" s="7">
        <v>45247.724305555559</v>
      </c>
      <c r="C2342">
        <v>19000000</v>
      </c>
    </row>
    <row r="2343" spans="1:3" ht="15" customHeight="1" x14ac:dyDescent="0.3">
      <c r="A2343" t="s">
        <v>1752</v>
      </c>
      <c r="B2343" s="7">
        <v>45250.451388888891</v>
      </c>
      <c r="C2343">
        <v>12000000</v>
      </c>
    </row>
    <row r="2344" spans="1:3" ht="15" customHeight="1" x14ac:dyDescent="0.3">
      <c r="A2344" t="s">
        <v>1751</v>
      </c>
      <c r="B2344" s="7">
        <v>45251.456944444442</v>
      </c>
      <c r="C2344">
        <v>13000000</v>
      </c>
    </row>
    <row r="2345" spans="1:3" ht="15" customHeight="1" x14ac:dyDescent="0.3">
      <c r="A2345" t="s">
        <v>1750</v>
      </c>
      <c r="B2345" s="7">
        <v>45251.559027777781</v>
      </c>
      <c r="C2345">
        <v>10200000</v>
      </c>
    </row>
    <row r="2346" spans="1:3" ht="15" customHeight="1" x14ac:dyDescent="0.3">
      <c r="A2346" t="s">
        <v>1749</v>
      </c>
      <c r="B2346" s="7">
        <v>45251.568749999999</v>
      </c>
      <c r="C2346">
        <v>11000000</v>
      </c>
    </row>
    <row r="2347" spans="1:3" ht="15" customHeight="1" x14ac:dyDescent="0.3">
      <c r="A2347" t="s">
        <v>1747</v>
      </c>
      <c r="B2347" s="7">
        <v>45252.683333333334</v>
      </c>
      <c r="C2347">
        <v>12500000</v>
      </c>
    </row>
    <row r="2348" spans="1:3" ht="15" customHeight="1" x14ac:dyDescent="0.3">
      <c r="A2348" t="s">
        <v>1748</v>
      </c>
      <c r="B2348" s="7">
        <v>45252.683333333334</v>
      </c>
      <c r="C2348">
        <v>16000000</v>
      </c>
    </row>
    <row r="2349" spans="1:3" ht="15" customHeight="1" x14ac:dyDescent="0.3">
      <c r="A2349" t="s">
        <v>1714</v>
      </c>
      <c r="B2349" s="7">
        <v>45253.551388888889</v>
      </c>
      <c r="C2349">
        <v>32000000</v>
      </c>
    </row>
    <row r="2350" spans="1:3" ht="15" customHeight="1" x14ac:dyDescent="0.3">
      <c r="A2350" t="s">
        <v>1746</v>
      </c>
      <c r="B2350" s="7">
        <v>45253.674305555556</v>
      </c>
      <c r="C2350">
        <v>22500000</v>
      </c>
    </row>
    <row r="2351" spans="1:3" ht="15" customHeight="1" x14ac:dyDescent="0.3">
      <c r="A2351" t="s">
        <v>1745</v>
      </c>
      <c r="B2351" s="7">
        <v>45253.768750000003</v>
      </c>
      <c r="C2351">
        <v>7100000</v>
      </c>
    </row>
    <row r="2352" spans="1:3" ht="15" customHeight="1" x14ac:dyDescent="0.3">
      <c r="A2352" t="s">
        <v>1743</v>
      </c>
      <c r="B2352" s="7">
        <v>45253.789583333331</v>
      </c>
      <c r="C2352">
        <v>21000000</v>
      </c>
    </row>
    <row r="2353" spans="1:3" ht="15" customHeight="1" x14ac:dyDescent="0.3">
      <c r="A2353" t="s">
        <v>1744</v>
      </c>
      <c r="B2353" s="7">
        <v>45253.789583333331</v>
      </c>
      <c r="C2353">
        <v>18350000</v>
      </c>
    </row>
    <row r="2354" spans="1:3" ht="15" customHeight="1" x14ac:dyDescent="0.3">
      <c r="A2354" t="s">
        <v>1742</v>
      </c>
      <c r="B2354" s="7">
        <v>45254.793749999997</v>
      </c>
      <c r="C2354">
        <v>3700000</v>
      </c>
    </row>
    <row r="2355" spans="1:3" ht="15" customHeight="1" x14ac:dyDescent="0.3">
      <c r="A2355" t="s">
        <v>1741</v>
      </c>
      <c r="B2355" s="7">
        <v>45257.479166666664</v>
      </c>
      <c r="C2355">
        <v>10000000</v>
      </c>
    </row>
    <row r="2356" spans="1:3" ht="15" customHeight="1" x14ac:dyDescent="0.3">
      <c r="A2356" t="s">
        <v>1740</v>
      </c>
      <c r="B2356" s="7">
        <v>45257.511111111111</v>
      </c>
      <c r="C2356">
        <v>11500000</v>
      </c>
    </row>
    <row r="2357" spans="1:3" ht="15" customHeight="1" x14ac:dyDescent="0.3">
      <c r="A2357" t="s">
        <v>1739</v>
      </c>
      <c r="B2357" s="7">
        <v>45257.660416666666</v>
      </c>
      <c r="C2357">
        <v>29000000</v>
      </c>
    </row>
    <row r="2358" spans="1:3" ht="15" customHeight="1" x14ac:dyDescent="0.3">
      <c r="A2358" t="s">
        <v>1738</v>
      </c>
      <c r="B2358" s="7">
        <v>45257.661111111112</v>
      </c>
      <c r="C2358">
        <v>17000000</v>
      </c>
    </row>
    <row r="2359" spans="1:3" ht="15" customHeight="1" x14ac:dyDescent="0.3">
      <c r="A2359" t="s">
        <v>1737</v>
      </c>
      <c r="B2359" s="7">
        <v>45257.753472222219</v>
      </c>
      <c r="C2359">
        <v>13000000</v>
      </c>
    </row>
    <row r="2360" spans="1:3" ht="15" customHeight="1" x14ac:dyDescent="0.3">
      <c r="A2360" t="s">
        <v>1736</v>
      </c>
      <c r="B2360" s="7">
        <v>45258.398611111108</v>
      </c>
      <c r="C2360">
        <v>19300000</v>
      </c>
    </row>
    <row r="2361" spans="1:3" ht="15" customHeight="1" x14ac:dyDescent="0.3">
      <c r="A2361" t="s">
        <v>1735</v>
      </c>
      <c r="B2361" s="7">
        <v>45258.461805555555</v>
      </c>
      <c r="C2361">
        <v>7000000</v>
      </c>
    </row>
    <row r="2362" spans="1:3" ht="15" customHeight="1" x14ac:dyDescent="0.3">
      <c r="A2362" t="s">
        <v>1485</v>
      </c>
      <c r="B2362" s="7">
        <v>45258.5625</v>
      </c>
      <c r="C2362">
        <v>19500000</v>
      </c>
    </row>
    <row r="2363" spans="1:3" ht="15" customHeight="1" x14ac:dyDescent="0.3">
      <c r="A2363" t="s">
        <v>1734</v>
      </c>
      <c r="B2363" s="7">
        <v>45258.79791666667</v>
      </c>
      <c r="C2363">
        <v>9500000</v>
      </c>
    </row>
    <row r="2364" spans="1:3" ht="15" customHeight="1" x14ac:dyDescent="0.3">
      <c r="A2364" t="s">
        <v>1733</v>
      </c>
      <c r="B2364" s="7">
        <v>45259.799305555556</v>
      </c>
      <c r="C2364">
        <v>13000000</v>
      </c>
    </row>
    <row r="2365" spans="1:3" ht="15" customHeight="1" x14ac:dyDescent="0.3">
      <c r="A2365" t="s">
        <v>1732</v>
      </c>
      <c r="B2365" s="7">
        <v>45260.444444444445</v>
      </c>
      <c r="C2365">
        <v>1</v>
      </c>
    </row>
    <row r="2366" spans="1:3" ht="15" customHeight="1" x14ac:dyDescent="0.3">
      <c r="A2366" t="s">
        <v>1727</v>
      </c>
      <c r="B2366" s="7">
        <v>45260.501388888886</v>
      </c>
      <c r="C2366">
        <v>9000000</v>
      </c>
    </row>
    <row r="2367" spans="1:3" ht="15" customHeight="1" x14ac:dyDescent="0.3">
      <c r="A2367" t="s">
        <v>1731</v>
      </c>
      <c r="B2367" s="7">
        <v>45260.502083333333</v>
      </c>
      <c r="C2367">
        <v>10000000</v>
      </c>
    </row>
    <row r="2368" spans="1:3" ht="15" customHeight="1" x14ac:dyDescent="0.3">
      <c r="A2368" t="s">
        <v>1730</v>
      </c>
      <c r="B2368" s="7">
        <v>45260.53125</v>
      </c>
      <c r="C2368">
        <v>7500000</v>
      </c>
    </row>
    <row r="2369" spans="1:3" ht="15" customHeight="1" x14ac:dyDescent="0.3">
      <c r="A2369" t="s">
        <v>1728</v>
      </c>
      <c r="B2369" s="7">
        <v>45260.613888888889</v>
      </c>
      <c r="C2369">
        <v>13000000</v>
      </c>
    </row>
    <row r="2370" spans="1:3" ht="15" customHeight="1" x14ac:dyDescent="0.3">
      <c r="A2370" t="s">
        <v>1729</v>
      </c>
      <c r="B2370" s="7">
        <v>45260.786111111112</v>
      </c>
      <c r="C2370">
        <v>8500000</v>
      </c>
    </row>
    <row r="2371" spans="1:3" ht="15" customHeight="1" x14ac:dyDescent="0.3">
      <c r="A2371" t="s">
        <v>1726</v>
      </c>
      <c r="B2371" s="7">
        <v>45264.647222222222</v>
      </c>
      <c r="C2371">
        <v>11800000</v>
      </c>
    </row>
    <row r="2372" spans="1:3" ht="15" customHeight="1" x14ac:dyDescent="0.3">
      <c r="A2372" t="s">
        <v>1725</v>
      </c>
      <c r="B2372" s="7">
        <v>45264.681250000001</v>
      </c>
      <c r="C2372">
        <v>6000000</v>
      </c>
    </row>
    <row r="2373" spans="1:3" ht="15" customHeight="1" x14ac:dyDescent="0.3">
      <c r="A2373" t="s">
        <v>1724</v>
      </c>
      <c r="B2373" s="7">
        <v>45266.747916666667</v>
      </c>
      <c r="C2373">
        <v>14000000</v>
      </c>
    </row>
    <row r="2374" spans="1:3" ht="15" customHeight="1" x14ac:dyDescent="0.3">
      <c r="A2374" t="s">
        <v>1723</v>
      </c>
      <c r="B2374" s="7">
        <v>45266.775000000001</v>
      </c>
      <c r="C2374">
        <v>10700000</v>
      </c>
    </row>
    <row r="2375" spans="1:3" ht="15" customHeight="1" x14ac:dyDescent="0.3">
      <c r="A2375" t="s">
        <v>1722</v>
      </c>
      <c r="B2375" s="7">
        <v>45266.779166666667</v>
      </c>
      <c r="C2375">
        <v>19500000</v>
      </c>
    </row>
    <row r="2376" spans="1:3" ht="15" customHeight="1" x14ac:dyDescent="0.3">
      <c r="A2376" t="s">
        <v>1721</v>
      </c>
      <c r="B2376" s="7">
        <v>45271.710416666669</v>
      </c>
      <c r="C2376">
        <v>18000000</v>
      </c>
    </row>
    <row r="2377" spans="1:3" ht="15" customHeight="1" x14ac:dyDescent="0.3">
      <c r="A2377" t="s">
        <v>1720</v>
      </c>
      <c r="B2377" s="7">
        <v>45273.797222222223</v>
      </c>
      <c r="C2377">
        <v>9500000</v>
      </c>
    </row>
    <row r="2378" spans="1:3" ht="15" customHeight="1" x14ac:dyDescent="0.3">
      <c r="A2378" t="s">
        <v>1719</v>
      </c>
      <c r="B2378" s="7">
        <v>45275.647916666669</v>
      </c>
      <c r="C2378">
        <v>8000000</v>
      </c>
    </row>
    <row r="2379" spans="1:3" ht="15" customHeight="1" x14ac:dyDescent="0.3">
      <c r="A2379" t="s">
        <v>1718</v>
      </c>
      <c r="B2379" s="7">
        <v>45280.400694444441</v>
      </c>
      <c r="C2379">
        <v>4400000</v>
      </c>
    </row>
    <row r="2380" spans="1:3" ht="15" customHeight="1" x14ac:dyDescent="0.3">
      <c r="A2380" t="s">
        <v>1708</v>
      </c>
      <c r="B2380" s="7">
        <v>45280.725694444445</v>
      </c>
      <c r="C2380">
        <v>13500000</v>
      </c>
    </row>
    <row r="2381" spans="1:3" ht="15" customHeight="1" x14ac:dyDescent="0.3">
      <c r="A2381" t="s">
        <v>1717</v>
      </c>
      <c r="B2381" s="7">
        <v>45281.73333333333</v>
      </c>
      <c r="C2381">
        <v>26990000</v>
      </c>
    </row>
    <row r="2382" spans="1:3" ht="15" customHeight="1" x14ac:dyDescent="0.3">
      <c r="A2382" t="s">
        <v>1716</v>
      </c>
      <c r="B2382" s="7">
        <v>45282.744444444441</v>
      </c>
      <c r="C2382">
        <v>5840000</v>
      </c>
    </row>
    <row r="2383" spans="1:3" ht="15" customHeight="1" x14ac:dyDescent="0.3">
      <c r="A2383" t="s">
        <v>1715</v>
      </c>
      <c r="B2383" s="7">
        <v>45283.763194444444</v>
      </c>
      <c r="C2383">
        <v>7200000</v>
      </c>
    </row>
    <row r="2384" spans="1:3" ht="15" customHeight="1" x14ac:dyDescent="0.3">
      <c r="A2384" t="s">
        <v>1713</v>
      </c>
      <c r="B2384" s="7">
        <v>45286.547222222223</v>
      </c>
      <c r="C2384">
        <v>12500000</v>
      </c>
    </row>
    <row r="2385" spans="1:3" ht="15" customHeight="1" x14ac:dyDescent="0.3">
      <c r="A2385" t="s">
        <v>1712</v>
      </c>
      <c r="B2385" s="7">
        <v>45286.565972222219</v>
      </c>
      <c r="C2385">
        <v>5650000</v>
      </c>
    </row>
    <row r="2386" spans="1:3" ht="15" customHeight="1" x14ac:dyDescent="0.3">
      <c r="A2386" t="s">
        <v>1711</v>
      </c>
      <c r="B2386" s="7">
        <v>45286.710416666669</v>
      </c>
      <c r="C2386">
        <v>14500000</v>
      </c>
    </row>
    <row r="2387" spans="1:3" ht="15" customHeight="1" x14ac:dyDescent="0.3">
      <c r="A2387" t="s">
        <v>1710</v>
      </c>
      <c r="B2387" s="7">
        <v>45286.729166666664</v>
      </c>
      <c r="C2387">
        <v>7000000</v>
      </c>
    </row>
    <row r="2388" spans="1:3" ht="15" customHeight="1" x14ac:dyDescent="0.3">
      <c r="A2388" t="s">
        <v>1709</v>
      </c>
      <c r="B2388" s="7">
        <v>45286.790972222225</v>
      </c>
      <c r="C2388">
        <v>7800000</v>
      </c>
    </row>
    <row r="2389" spans="1:3" ht="15" customHeight="1" x14ac:dyDescent="0.3">
      <c r="A2389" t="s">
        <v>1707</v>
      </c>
      <c r="B2389" s="7">
        <v>45287.439583333333</v>
      </c>
      <c r="C2389">
        <v>30000000</v>
      </c>
    </row>
    <row r="2390" spans="1:3" ht="15" customHeight="1" x14ac:dyDescent="0.3">
      <c r="A2390" t="s">
        <v>1705</v>
      </c>
      <c r="B2390" s="7">
        <v>45287.792361111111</v>
      </c>
      <c r="C2390">
        <v>13100000</v>
      </c>
    </row>
    <row r="2391" spans="1:3" ht="15" customHeight="1" x14ac:dyDescent="0.3">
      <c r="A2391" t="s">
        <v>1704</v>
      </c>
      <c r="B2391" s="7">
        <v>45288.658333333333</v>
      </c>
      <c r="C2391">
        <v>7500000</v>
      </c>
    </row>
    <row r="2392" spans="1:3" ht="15" customHeight="1" x14ac:dyDescent="0.3">
      <c r="A2392" t="s">
        <v>1703</v>
      </c>
      <c r="B2392" s="7">
        <v>45288.713194444441</v>
      </c>
      <c r="C2392">
        <v>11000000</v>
      </c>
    </row>
    <row r="2393" spans="1:3" ht="15" customHeight="1" x14ac:dyDescent="0.3">
      <c r="A2393" t="s">
        <v>1702</v>
      </c>
      <c r="B2393" s="7">
        <v>45288.765972222223</v>
      </c>
      <c r="C2393">
        <v>24000000</v>
      </c>
    </row>
    <row r="2394" spans="1:3" ht="15" customHeight="1" x14ac:dyDescent="0.3">
      <c r="A2394" t="s">
        <v>1701</v>
      </c>
      <c r="B2394" s="7">
        <v>45289.663194444445</v>
      </c>
      <c r="C2394">
        <v>14000000</v>
      </c>
    </row>
    <row r="2395" spans="1:3" ht="15" customHeight="1" x14ac:dyDescent="0.3">
      <c r="A2395" t="s">
        <v>1700</v>
      </c>
      <c r="B2395" s="7">
        <v>45289.694444444445</v>
      </c>
      <c r="C2395">
        <v>10500000</v>
      </c>
    </row>
    <row r="2396" spans="1:3" ht="15" customHeight="1" x14ac:dyDescent="0.3">
      <c r="A2396" t="s">
        <v>1699</v>
      </c>
      <c r="B2396" s="7">
        <v>45289.754861111112</v>
      </c>
      <c r="C2396">
        <v>14300000</v>
      </c>
    </row>
    <row r="2397" spans="1:3" ht="15" customHeight="1" x14ac:dyDescent="0.3">
      <c r="A2397" t="s">
        <v>1698</v>
      </c>
      <c r="B2397" s="7">
        <v>45289.759027777778</v>
      </c>
      <c r="C2397">
        <v>7800000</v>
      </c>
    </row>
    <row r="2398" spans="1:3" ht="15" customHeight="1" x14ac:dyDescent="0.3">
      <c r="A2398" t="s">
        <v>1697</v>
      </c>
      <c r="B2398" s="7">
        <v>45289.763888888891</v>
      </c>
      <c r="C2398">
        <v>8000000</v>
      </c>
    </row>
    <row r="2399" spans="1:3" ht="15" customHeight="1" x14ac:dyDescent="0.3">
      <c r="A2399" t="s">
        <v>1691</v>
      </c>
      <c r="B2399" s="7">
        <v>45290.439583333333</v>
      </c>
      <c r="C2399">
        <v>22000000</v>
      </c>
    </row>
    <row r="2400" spans="1:3" ht="15" customHeight="1" x14ac:dyDescent="0.3">
      <c r="A2400" t="s">
        <v>1696</v>
      </c>
      <c r="B2400" s="7">
        <v>45290.440972222219</v>
      </c>
      <c r="C2400">
        <v>4700000</v>
      </c>
    </row>
    <row r="2401" spans="1:3" ht="15" customHeight="1" x14ac:dyDescent="0.3">
      <c r="A2401" t="s">
        <v>1695</v>
      </c>
      <c r="B2401" s="7">
        <v>45290.455555555556</v>
      </c>
      <c r="C2401">
        <v>7500000</v>
      </c>
    </row>
    <row r="2402" spans="1:3" ht="15" customHeight="1" x14ac:dyDescent="0.3">
      <c r="A2402" t="s">
        <v>1694</v>
      </c>
      <c r="B2402" s="7">
        <v>45290.489583333336</v>
      </c>
      <c r="C2402">
        <v>25000000</v>
      </c>
    </row>
    <row r="2403" spans="1:3" ht="15" customHeight="1" x14ac:dyDescent="0.3">
      <c r="A2403" t="s">
        <v>1693</v>
      </c>
      <c r="B2403" s="7">
        <v>45290.518750000003</v>
      </c>
      <c r="C2403">
        <v>12000000</v>
      </c>
    </row>
    <row r="2404" spans="1:3" ht="15" customHeight="1" x14ac:dyDescent="0.3">
      <c r="A2404" t="s">
        <v>1692</v>
      </c>
      <c r="B2404" s="7">
        <v>45290.569444444445</v>
      </c>
      <c r="C2404">
        <v>38000000</v>
      </c>
    </row>
    <row r="2405" spans="1:3" ht="15" customHeight="1" x14ac:dyDescent="0.3">
      <c r="A2405" t="s">
        <v>1690</v>
      </c>
      <c r="B2405" s="7">
        <v>45294.668749999997</v>
      </c>
      <c r="C2405">
        <v>18000000</v>
      </c>
    </row>
    <row r="2406" spans="1:3" ht="15" customHeight="1" x14ac:dyDescent="0.3">
      <c r="A2406" t="s">
        <v>1689</v>
      </c>
      <c r="B2406" s="7">
        <v>45299.405555555553</v>
      </c>
      <c r="C2406">
        <v>14990000</v>
      </c>
    </row>
    <row r="2407" spans="1:3" ht="15" customHeight="1" x14ac:dyDescent="0.3">
      <c r="A2407" t="s">
        <v>1688</v>
      </c>
      <c r="B2407" s="7">
        <v>45299.680555555555</v>
      </c>
      <c r="C2407">
        <v>4800000</v>
      </c>
    </row>
    <row r="2408" spans="1:3" ht="15" customHeight="1" x14ac:dyDescent="0.3">
      <c r="A2408" t="s">
        <v>1687</v>
      </c>
      <c r="B2408" s="7">
        <v>45301.465277777781</v>
      </c>
      <c r="C2408">
        <v>10300000</v>
      </c>
    </row>
    <row r="2409" spans="1:3" ht="15" customHeight="1" x14ac:dyDescent="0.3">
      <c r="A2409" t="s">
        <v>1686</v>
      </c>
      <c r="B2409" s="7">
        <v>45303.484027777777</v>
      </c>
      <c r="C2409">
        <v>12500000</v>
      </c>
    </row>
    <row r="2410" spans="1:3" ht="15" customHeight="1" x14ac:dyDescent="0.3">
      <c r="A2410" t="s">
        <v>1685</v>
      </c>
      <c r="B2410" s="7">
        <v>45303.761111111111</v>
      </c>
      <c r="C2410">
        <v>12500000</v>
      </c>
    </row>
    <row r="2411" spans="1:3" ht="15" customHeight="1" x14ac:dyDescent="0.3">
      <c r="A2411" t="s">
        <v>1684</v>
      </c>
      <c r="B2411" s="7">
        <v>45304.488194444442</v>
      </c>
      <c r="C2411">
        <v>8200000</v>
      </c>
    </row>
    <row r="2412" spans="1:3" ht="15" customHeight="1" x14ac:dyDescent="0.3">
      <c r="A2412" t="s">
        <v>1683</v>
      </c>
      <c r="B2412" s="7">
        <v>45306.754861111112</v>
      </c>
      <c r="C2412">
        <v>18500000</v>
      </c>
    </row>
    <row r="2413" spans="1:3" ht="15" customHeight="1" x14ac:dyDescent="0.3">
      <c r="A2413" t="s">
        <v>1682</v>
      </c>
      <c r="B2413" s="7">
        <v>45307.425694444442</v>
      </c>
      <c r="C2413">
        <v>12500000</v>
      </c>
    </row>
    <row r="2414" spans="1:3" ht="15" customHeight="1" x14ac:dyDescent="0.3">
      <c r="A2414" t="s">
        <v>1681</v>
      </c>
      <c r="B2414" s="7">
        <v>45309.784722222219</v>
      </c>
      <c r="C2414">
        <v>17000000</v>
      </c>
    </row>
    <row r="2415" spans="1:3" ht="15" customHeight="1" x14ac:dyDescent="0.3">
      <c r="A2415" t="s">
        <v>1680</v>
      </c>
      <c r="B2415" s="7">
        <v>45310.677083333336</v>
      </c>
      <c r="C2415">
        <v>27000000</v>
      </c>
    </row>
    <row r="2416" spans="1:3" ht="15" customHeight="1" x14ac:dyDescent="0.3">
      <c r="A2416" t="s">
        <v>1679</v>
      </c>
      <c r="B2416" s="7">
        <v>45310.744444444441</v>
      </c>
      <c r="C2416">
        <v>13000000</v>
      </c>
    </row>
    <row r="2417" spans="1:3" ht="15" customHeight="1" x14ac:dyDescent="0.3">
      <c r="A2417" t="s">
        <v>1678</v>
      </c>
      <c r="B2417" s="7">
        <v>45313.477083333331</v>
      </c>
      <c r="C2417">
        <v>5500000</v>
      </c>
    </row>
    <row r="2418" spans="1:3" ht="15" customHeight="1" x14ac:dyDescent="0.3">
      <c r="A2418" t="s">
        <v>1677</v>
      </c>
      <c r="B2418" s="7">
        <v>45313.543749999997</v>
      </c>
      <c r="C2418">
        <v>12000000</v>
      </c>
    </row>
    <row r="2419" spans="1:3" ht="15" customHeight="1" x14ac:dyDescent="0.3">
      <c r="A2419" t="s">
        <v>1676</v>
      </c>
      <c r="B2419" s="7">
        <v>45313.554861111108</v>
      </c>
      <c r="C2419">
        <v>8300000</v>
      </c>
    </row>
    <row r="2420" spans="1:3" ht="15" customHeight="1" x14ac:dyDescent="0.3">
      <c r="A2420" t="s">
        <v>1675</v>
      </c>
      <c r="B2420" s="7">
        <v>45313.606944444444</v>
      </c>
      <c r="C2420">
        <v>10500000</v>
      </c>
    </row>
    <row r="2421" spans="1:3" ht="15" customHeight="1" x14ac:dyDescent="0.3">
      <c r="A2421" t="s">
        <v>1674</v>
      </c>
      <c r="B2421" s="7">
        <v>45313.708333333336</v>
      </c>
      <c r="C2421">
        <v>9000000</v>
      </c>
    </row>
    <row r="2422" spans="1:3" ht="15" customHeight="1" x14ac:dyDescent="0.3">
      <c r="A2422" t="s">
        <v>1673</v>
      </c>
      <c r="B2422" s="7">
        <v>45313.710416666669</v>
      </c>
      <c r="C2422">
        <v>36000000</v>
      </c>
    </row>
    <row r="2423" spans="1:3" ht="15" customHeight="1" x14ac:dyDescent="0.3">
      <c r="A2423" t="s">
        <v>1672</v>
      </c>
      <c r="B2423" s="7">
        <v>45314.410416666666</v>
      </c>
      <c r="C2423">
        <v>5500000</v>
      </c>
    </row>
    <row r="2424" spans="1:3" ht="15" customHeight="1" x14ac:dyDescent="0.3">
      <c r="A2424" t="s">
        <v>1671</v>
      </c>
      <c r="B2424" s="7">
        <v>45314.495833333334</v>
      </c>
      <c r="C2424">
        <v>14300000</v>
      </c>
    </row>
    <row r="2425" spans="1:3" ht="15" customHeight="1" x14ac:dyDescent="0.3">
      <c r="A2425" t="s">
        <v>1670</v>
      </c>
      <c r="B2425" s="7">
        <v>45314.510416666664</v>
      </c>
      <c r="C2425">
        <v>7000000</v>
      </c>
    </row>
    <row r="2426" spans="1:3" ht="15" customHeight="1" x14ac:dyDescent="0.3">
      <c r="A2426" t="s">
        <v>1669</v>
      </c>
      <c r="B2426" s="7">
        <v>45314.720138888886</v>
      </c>
      <c r="C2426">
        <v>7650000</v>
      </c>
    </row>
    <row r="2427" spans="1:3" ht="15" customHeight="1" x14ac:dyDescent="0.3">
      <c r="A2427" t="s">
        <v>1668</v>
      </c>
      <c r="B2427" s="7">
        <v>45314.77847222222</v>
      </c>
      <c r="C2427">
        <v>14500000</v>
      </c>
    </row>
    <row r="2428" spans="1:3" ht="15" customHeight="1" x14ac:dyDescent="0.3">
      <c r="A2428" t="s">
        <v>1667</v>
      </c>
      <c r="B2428" s="7">
        <v>45314.784722222219</v>
      </c>
      <c r="C2428">
        <v>9000000</v>
      </c>
    </row>
    <row r="2429" spans="1:3" ht="15" customHeight="1" x14ac:dyDescent="0.3">
      <c r="A2429" t="s">
        <v>1666</v>
      </c>
      <c r="B2429" s="7">
        <v>45315.455555555556</v>
      </c>
      <c r="C2429">
        <v>11800000</v>
      </c>
    </row>
    <row r="2430" spans="1:3" ht="15" customHeight="1" x14ac:dyDescent="0.3">
      <c r="A2430" t="s">
        <v>1665</v>
      </c>
      <c r="B2430" s="7">
        <v>45315.457638888889</v>
      </c>
      <c r="C2430">
        <v>14500000</v>
      </c>
    </row>
    <row r="2431" spans="1:3" ht="15" customHeight="1" x14ac:dyDescent="0.3">
      <c r="A2431" t="s">
        <v>1664</v>
      </c>
      <c r="B2431" s="7">
        <v>45315.527083333334</v>
      </c>
      <c r="C2431">
        <v>9500000</v>
      </c>
    </row>
    <row r="2432" spans="1:3" ht="15" customHeight="1" x14ac:dyDescent="0.3">
      <c r="A2432" t="s">
        <v>1663</v>
      </c>
      <c r="B2432" s="7">
        <v>45317.520138888889</v>
      </c>
      <c r="C2432">
        <v>10000000</v>
      </c>
    </row>
    <row r="2433" spans="1:3" ht="15" customHeight="1" x14ac:dyDescent="0.3">
      <c r="A2433" t="s">
        <v>1662</v>
      </c>
      <c r="B2433" s="7">
        <v>45317.696527777778</v>
      </c>
      <c r="C2433">
        <v>9700000</v>
      </c>
    </row>
    <row r="2434" spans="1:3" ht="15" customHeight="1" x14ac:dyDescent="0.3">
      <c r="A2434" t="s">
        <v>1661</v>
      </c>
      <c r="B2434" s="7">
        <v>45317.777777777781</v>
      </c>
      <c r="C2434">
        <v>8200000</v>
      </c>
    </row>
    <row r="2435" spans="1:3" ht="15" customHeight="1" x14ac:dyDescent="0.3">
      <c r="A2435" t="s">
        <v>1660</v>
      </c>
      <c r="B2435" s="7">
        <v>45320.466666666667</v>
      </c>
      <c r="C2435">
        <v>14500000</v>
      </c>
    </row>
    <row r="2436" spans="1:3" ht="15" customHeight="1" x14ac:dyDescent="0.3">
      <c r="A2436" t="s">
        <v>1659</v>
      </c>
      <c r="B2436" s="7">
        <v>45320.469444444447</v>
      </c>
      <c r="C2436">
        <v>11000000</v>
      </c>
    </row>
    <row r="2437" spans="1:3" ht="15" customHeight="1" x14ac:dyDescent="0.3">
      <c r="A2437" t="s">
        <v>1658</v>
      </c>
      <c r="B2437" s="7">
        <v>45320.717361111114</v>
      </c>
      <c r="C2437">
        <v>11000000</v>
      </c>
    </row>
    <row r="2438" spans="1:3" ht="15" customHeight="1" x14ac:dyDescent="0.3">
      <c r="A2438" t="s">
        <v>1657</v>
      </c>
      <c r="B2438" s="7">
        <v>45320.794444444444</v>
      </c>
      <c r="C2438">
        <v>10000000</v>
      </c>
    </row>
    <row r="2439" spans="1:3" ht="15" customHeight="1" x14ac:dyDescent="0.3">
      <c r="A2439" t="s">
        <v>1656</v>
      </c>
      <c r="B2439" s="7">
        <v>45321.682638888888</v>
      </c>
      <c r="C2439">
        <v>6000000</v>
      </c>
    </row>
    <row r="2440" spans="1:3" ht="15" customHeight="1" x14ac:dyDescent="0.3">
      <c r="A2440" t="s">
        <v>1655</v>
      </c>
      <c r="B2440" s="7">
        <v>45321.805555555555</v>
      </c>
      <c r="C2440">
        <v>9500000</v>
      </c>
    </row>
    <row r="2441" spans="1:3" ht="15" customHeight="1" x14ac:dyDescent="0.3">
      <c r="A2441" t="s">
        <v>1223</v>
      </c>
      <c r="B2441" s="7">
        <v>45322.414583333331</v>
      </c>
      <c r="C2441">
        <v>9700000</v>
      </c>
    </row>
    <row r="2442" spans="1:3" ht="15" customHeight="1" x14ac:dyDescent="0.3">
      <c r="A2442" t="s">
        <v>1654</v>
      </c>
      <c r="B2442" s="7">
        <v>45322.494444444441</v>
      </c>
      <c r="C2442">
        <v>22000000</v>
      </c>
    </row>
    <row r="2443" spans="1:3" ht="15" customHeight="1" x14ac:dyDescent="0.3">
      <c r="A2443" t="s">
        <v>1653</v>
      </c>
      <c r="B2443" s="7">
        <v>45322.527777777781</v>
      </c>
      <c r="C2443">
        <v>14500000</v>
      </c>
    </row>
    <row r="2444" spans="1:3" ht="15" customHeight="1" x14ac:dyDescent="0.3">
      <c r="A2444" t="s">
        <v>1652</v>
      </c>
      <c r="B2444" s="7">
        <v>45322.65902777778</v>
      </c>
      <c r="C2444">
        <v>12200000</v>
      </c>
    </row>
    <row r="2445" spans="1:3" ht="15" customHeight="1" x14ac:dyDescent="0.3">
      <c r="A2445" t="s">
        <v>1651</v>
      </c>
      <c r="B2445" s="7">
        <v>45322.708333333336</v>
      </c>
      <c r="C2445">
        <v>11000000</v>
      </c>
    </row>
    <row r="2446" spans="1:3" ht="15" customHeight="1" x14ac:dyDescent="0.3">
      <c r="A2446" t="s">
        <v>1650</v>
      </c>
      <c r="B2446" s="7">
        <v>45322.804861111108</v>
      </c>
      <c r="C2446">
        <v>8000000</v>
      </c>
    </row>
    <row r="2447" spans="1:3" ht="15" customHeight="1" x14ac:dyDescent="0.3">
      <c r="A2447" t="s">
        <v>1649</v>
      </c>
      <c r="B2447" s="7">
        <v>45323.462500000001</v>
      </c>
      <c r="C2447">
        <v>10500000</v>
      </c>
    </row>
    <row r="2448" spans="1:3" ht="15" customHeight="1" x14ac:dyDescent="0.3">
      <c r="A2448" t="s">
        <v>1648</v>
      </c>
      <c r="B2448" s="7">
        <v>45323.716666666667</v>
      </c>
      <c r="C2448">
        <v>16500000</v>
      </c>
    </row>
    <row r="2449" spans="1:3" ht="15" customHeight="1" x14ac:dyDescent="0.3">
      <c r="A2449" t="s">
        <v>1647</v>
      </c>
      <c r="B2449" s="7">
        <v>45323.772916666669</v>
      </c>
      <c r="C2449">
        <v>14500000</v>
      </c>
    </row>
    <row r="2450" spans="1:3" ht="15" customHeight="1" x14ac:dyDescent="0.3">
      <c r="A2450" t="s">
        <v>1646</v>
      </c>
      <c r="B2450" s="7">
        <v>45328.510416666664</v>
      </c>
      <c r="C2450">
        <v>5300000</v>
      </c>
    </row>
    <row r="2451" spans="1:3" ht="15" customHeight="1" x14ac:dyDescent="0.3">
      <c r="A2451" t="s">
        <v>1645</v>
      </c>
      <c r="B2451" s="7">
        <v>45328.54583333333</v>
      </c>
      <c r="C2451">
        <v>8300000</v>
      </c>
    </row>
    <row r="2452" spans="1:3" ht="15" customHeight="1" x14ac:dyDescent="0.3">
      <c r="A2452" t="s">
        <v>1644</v>
      </c>
      <c r="B2452" s="7">
        <v>45329.429166666669</v>
      </c>
      <c r="C2452">
        <v>6000000</v>
      </c>
    </row>
    <row r="2453" spans="1:3" ht="15" customHeight="1" x14ac:dyDescent="0.3">
      <c r="A2453" t="s">
        <v>1643</v>
      </c>
      <c r="B2453" s="7">
        <v>45329.573611111111</v>
      </c>
      <c r="C2453">
        <v>6000000</v>
      </c>
    </row>
    <row r="2454" spans="1:3" ht="15" customHeight="1" x14ac:dyDescent="0.3">
      <c r="A2454" t="s">
        <v>1642</v>
      </c>
      <c r="B2454" s="7">
        <v>45330.548611111109</v>
      </c>
      <c r="C2454">
        <v>4500000</v>
      </c>
    </row>
    <row r="2455" spans="1:3" ht="15" customHeight="1" x14ac:dyDescent="0.3">
      <c r="A2455" t="s">
        <v>1641</v>
      </c>
      <c r="B2455" s="7">
        <v>45334.486805555556</v>
      </c>
      <c r="C2455">
        <v>22500000</v>
      </c>
    </row>
    <row r="2456" spans="1:3" ht="15" customHeight="1" x14ac:dyDescent="0.3">
      <c r="A2456" t="s">
        <v>1640</v>
      </c>
      <c r="B2456" s="7">
        <v>45334.490277777775</v>
      </c>
      <c r="C2456">
        <v>9000000</v>
      </c>
    </row>
    <row r="2457" spans="1:3" ht="15" customHeight="1" x14ac:dyDescent="0.3">
      <c r="A2457" t="s">
        <v>1639</v>
      </c>
      <c r="B2457" s="7">
        <v>45334.716666666667</v>
      </c>
      <c r="C2457">
        <v>6300000</v>
      </c>
    </row>
    <row r="2458" spans="1:3" ht="15" customHeight="1" x14ac:dyDescent="0.3">
      <c r="A2458" t="s">
        <v>1638</v>
      </c>
      <c r="B2458" s="7">
        <v>45334.772222222222</v>
      </c>
      <c r="C2458">
        <v>5350000</v>
      </c>
    </row>
    <row r="2459" spans="1:3" ht="15" customHeight="1" x14ac:dyDescent="0.3">
      <c r="A2459" t="s">
        <v>1637</v>
      </c>
      <c r="B2459" s="7">
        <v>45334.776388888888</v>
      </c>
      <c r="C2459">
        <v>4600000</v>
      </c>
    </row>
    <row r="2460" spans="1:3" ht="15" customHeight="1" x14ac:dyDescent="0.3">
      <c r="A2460" t="s">
        <v>1636</v>
      </c>
      <c r="B2460" s="7">
        <v>45335.396527777775</v>
      </c>
      <c r="C2460">
        <v>6500000</v>
      </c>
    </row>
    <row r="2461" spans="1:3" ht="15" customHeight="1" x14ac:dyDescent="0.3">
      <c r="A2461" t="s">
        <v>1635</v>
      </c>
      <c r="B2461" s="7">
        <v>45336.487500000003</v>
      </c>
      <c r="C2461">
        <v>8000000</v>
      </c>
    </row>
    <row r="2462" spans="1:3" ht="15" customHeight="1" x14ac:dyDescent="0.3">
      <c r="A2462" t="s">
        <v>1634</v>
      </c>
      <c r="B2462" s="7">
        <v>45337.50277777778</v>
      </c>
      <c r="C2462">
        <v>14000000</v>
      </c>
    </row>
    <row r="2463" spans="1:3" ht="15" customHeight="1" x14ac:dyDescent="0.3">
      <c r="A2463" t="s">
        <v>1633</v>
      </c>
      <c r="B2463" s="7">
        <v>45337.719444444447</v>
      </c>
      <c r="C2463">
        <v>9500000</v>
      </c>
    </row>
    <row r="2464" spans="1:3" ht="15" customHeight="1" x14ac:dyDescent="0.3">
      <c r="A2464" t="s">
        <v>1632</v>
      </c>
      <c r="B2464" s="7">
        <v>45337.759027777778</v>
      </c>
      <c r="C2464">
        <v>25000000</v>
      </c>
    </row>
    <row r="2465" spans="1:3" ht="15" customHeight="1" x14ac:dyDescent="0.3">
      <c r="A2465" t="s">
        <v>1631</v>
      </c>
      <c r="B2465" s="7">
        <v>45337.759722222225</v>
      </c>
      <c r="C2465">
        <v>7000000</v>
      </c>
    </row>
    <row r="2466" spans="1:3" ht="15" customHeight="1" x14ac:dyDescent="0.3">
      <c r="A2466" t="s">
        <v>1630</v>
      </c>
      <c r="B2466" s="7">
        <v>45337.760416666664</v>
      </c>
      <c r="C2466">
        <v>6500000</v>
      </c>
    </row>
    <row r="2467" spans="1:3" ht="15" customHeight="1" x14ac:dyDescent="0.3">
      <c r="A2467" t="s">
        <v>1629</v>
      </c>
      <c r="B2467" s="7">
        <v>45338.461111111108</v>
      </c>
      <c r="C2467">
        <v>10800000</v>
      </c>
    </row>
    <row r="2468" spans="1:3" ht="15" customHeight="1" x14ac:dyDescent="0.3">
      <c r="A2468" t="s">
        <v>1628</v>
      </c>
      <c r="B2468" s="7">
        <v>45338.481249999997</v>
      </c>
      <c r="C2468">
        <v>10500000</v>
      </c>
    </row>
    <row r="2469" spans="1:3" ht="15" customHeight="1" x14ac:dyDescent="0.3">
      <c r="A2469" t="s">
        <v>1627</v>
      </c>
      <c r="B2469" s="7">
        <v>45338.564583333333</v>
      </c>
      <c r="C2469">
        <v>14000000</v>
      </c>
    </row>
    <row r="2470" spans="1:3" ht="15" customHeight="1" x14ac:dyDescent="0.3">
      <c r="A2470" t="s">
        <v>1626</v>
      </c>
      <c r="B2470" s="7">
        <v>45341.784722222219</v>
      </c>
      <c r="C2470">
        <v>20000000</v>
      </c>
    </row>
    <row r="2471" spans="1:3" ht="15" customHeight="1" x14ac:dyDescent="0.3">
      <c r="A2471" t="s">
        <v>1625</v>
      </c>
      <c r="B2471" s="7">
        <v>45341.800694444442</v>
      </c>
      <c r="C2471">
        <v>10000000</v>
      </c>
    </row>
    <row r="2472" spans="1:3" ht="15" customHeight="1" x14ac:dyDescent="0.3">
      <c r="A2472" t="s">
        <v>1624</v>
      </c>
      <c r="B2472" s="7">
        <v>45342.527777777781</v>
      </c>
      <c r="C2472">
        <v>5200000</v>
      </c>
    </row>
    <row r="2473" spans="1:3" ht="15" customHeight="1" x14ac:dyDescent="0.3">
      <c r="A2473" t="s">
        <v>1623</v>
      </c>
      <c r="B2473" s="7">
        <v>45342.743750000001</v>
      </c>
      <c r="C2473">
        <v>10000000</v>
      </c>
    </row>
    <row r="2474" spans="1:3" ht="15" customHeight="1" x14ac:dyDescent="0.3">
      <c r="A2474" t="s">
        <v>1622</v>
      </c>
      <c r="B2474" s="7">
        <v>45343.429166666669</v>
      </c>
      <c r="C2474">
        <v>12500000</v>
      </c>
    </row>
    <row r="2475" spans="1:3" ht="15" customHeight="1" x14ac:dyDescent="0.3">
      <c r="A2475" t="s">
        <v>1621</v>
      </c>
      <c r="B2475" s="7">
        <v>45343.429861111108</v>
      </c>
      <c r="C2475">
        <v>11500000</v>
      </c>
    </row>
    <row r="2476" spans="1:3" ht="15" customHeight="1" x14ac:dyDescent="0.3">
      <c r="A2476" t="s">
        <v>796</v>
      </c>
      <c r="B2476" s="7">
        <v>45343.515972222223</v>
      </c>
      <c r="C2476">
        <v>17000000</v>
      </c>
    </row>
    <row r="2477" spans="1:3" ht="15" customHeight="1" x14ac:dyDescent="0.3">
      <c r="A2477" t="s">
        <v>1620</v>
      </c>
      <c r="B2477" s="7">
        <v>45343.692361111112</v>
      </c>
      <c r="C2477">
        <v>22500000</v>
      </c>
    </row>
    <row r="2478" spans="1:3" ht="15" customHeight="1" x14ac:dyDescent="0.3">
      <c r="A2478" t="s">
        <v>1619</v>
      </c>
      <c r="B2478" s="7">
        <v>45344.451388888891</v>
      </c>
      <c r="C2478">
        <v>11800000</v>
      </c>
    </row>
    <row r="2479" spans="1:3" ht="15" customHeight="1" x14ac:dyDescent="0.3">
      <c r="A2479" t="s">
        <v>1618</v>
      </c>
      <c r="B2479" s="7">
        <v>45344.479166666664</v>
      </c>
      <c r="C2479">
        <v>8500000</v>
      </c>
    </row>
    <row r="2480" spans="1:3" ht="15" customHeight="1" x14ac:dyDescent="0.3">
      <c r="A2480" t="s">
        <v>1617</v>
      </c>
      <c r="B2480" s="7">
        <v>45345.78402777778</v>
      </c>
      <c r="C2480">
        <v>16000000</v>
      </c>
    </row>
    <row r="2481" spans="1:3" ht="15" customHeight="1" x14ac:dyDescent="0.3">
      <c r="A2481" t="s">
        <v>1616</v>
      </c>
      <c r="B2481" s="7">
        <v>45348.502083333333</v>
      </c>
      <c r="C2481">
        <v>22500000</v>
      </c>
    </row>
    <row r="2482" spans="1:3" ht="15" customHeight="1" x14ac:dyDescent="0.3">
      <c r="A2482" t="s">
        <v>90</v>
      </c>
      <c r="B2482" s="7">
        <v>45348.521527777775</v>
      </c>
      <c r="C2482">
        <v>8990000</v>
      </c>
    </row>
    <row r="2483" spans="1:3" ht="15" customHeight="1" x14ac:dyDescent="0.3">
      <c r="A2483" t="s">
        <v>1615</v>
      </c>
      <c r="B2483" s="7">
        <v>45348.708333333336</v>
      </c>
      <c r="C2483">
        <v>39500000</v>
      </c>
    </row>
    <row r="2484" spans="1:3" ht="15" customHeight="1" x14ac:dyDescent="0.3">
      <c r="A2484" t="s">
        <v>1614</v>
      </c>
      <c r="B2484" s="7">
        <v>45348.774305555555</v>
      </c>
      <c r="C2484">
        <v>6000000</v>
      </c>
    </row>
    <row r="2485" spans="1:3" ht="15" customHeight="1" x14ac:dyDescent="0.3">
      <c r="A2485" t="s">
        <v>1613</v>
      </c>
      <c r="B2485" s="7">
        <v>45349.422222222223</v>
      </c>
      <c r="C2485">
        <v>7500000</v>
      </c>
    </row>
    <row r="2486" spans="1:3" ht="15" customHeight="1" x14ac:dyDescent="0.3">
      <c r="A2486" t="s">
        <v>1612</v>
      </c>
      <c r="B2486" s="7">
        <v>45349.426388888889</v>
      </c>
      <c r="C2486">
        <v>19000000</v>
      </c>
    </row>
    <row r="2487" spans="1:3" ht="15" customHeight="1" x14ac:dyDescent="0.3">
      <c r="A2487" t="s">
        <v>1611</v>
      </c>
      <c r="B2487" s="7">
        <v>45349.477777777778</v>
      </c>
      <c r="C2487">
        <v>7000000</v>
      </c>
    </row>
    <row r="2488" spans="1:3" ht="15" customHeight="1" x14ac:dyDescent="0.3">
      <c r="A2488" t="s">
        <v>1610</v>
      </c>
      <c r="B2488" s="7">
        <v>45349.520138888889</v>
      </c>
      <c r="C2488">
        <v>9800000</v>
      </c>
    </row>
    <row r="2489" spans="1:3" ht="15" customHeight="1" x14ac:dyDescent="0.3">
      <c r="A2489" t="s">
        <v>1609</v>
      </c>
      <c r="B2489" s="7">
        <v>45349.670138888891</v>
      </c>
      <c r="C2489">
        <v>13500000</v>
      </c>
    </row>
    <row r="2490" spans="1:3" ht="15" customHeight="1" x14ac:dyDescent="0.3">
      <c r="A2490" t="s">
        <v>1608</v>
      </c>
      <c r="B2490" s="7">
        <v>45349.67083333333</v>
      </c>
      <c r="C2490">
        <v>5000000</v>
      </c>
    </row>
    <row r="2491" spans="1:3" ht="15" customHeight="1" x14ac:dyDescent="0.3">
      <c r="A2491" t="s">
        <v>1607</v>
      </c>
      <c r="B2491" s="7">
        <v>45349.727777777778</v>
      </c>
      <c r="C2491">
        <v>4600000</v>
      </c>
    </row>
    <row r="2492" spans="1:3" ht="15" customHeight="1" x14ac:dyDescent="0.3">
      <c r="A2492" t="s">
        <v>1606</v>
      </c>
      <c r="B2492" s="7">
        <v>45349.761111111111</v>
      </c>
      <c r="C2492">
        <v>6000000</v>
      </c>
    </row>
    <row r="2493" spans="1:3" ht="15" customHeight="1" x14ac:dyDescent="0.3">
      <c r="A2493" t="s">
        <v>1605</v>
      </c>
      <c r="B2493" s="7">
        <v>45349.814583333333</v>
      </c>
      <c r="C2493">
        <v>9300000</v>
      </c>
    </row>
    <row r="2494" spans="1:3" ht="15" customHeight="1" x14ac:dyDescent="0.3">
      <c r="A2494" t="s">
        <v>1604</v>
      </c>
      <c r="B2494" s="7">
        <v>45350.395138888889</v>
      </c>
      <c r="C2494">
        <v>14000000</v>
      </c>
    </row>
    <row r="2495" spans="1:3" ht="15" customHeight="1" x14ac:dyDescent="0.3">
      <c r="A2495" t="s">
        <v>1603</v>
      </c>
      <c r="B2495" s="7">
        <v>45350.404166666667</v>
      </c>
      <c r="C2495">
        <v>6000000</v>
      </c>
    </row>
    <row r="2496" spans="1:3" ht="15" customHeight="1" x14ac:dyDescent="0.3">
      <c r="A2496" t="s">
        <v>1602</v>
      </c>
      <c r="B2496" s="7">
        <v>45350.42291666667</v>
      </c>
      <c r="C2496">
        <v>17000000</v>
      </c>
    </row>
    <row r="2497" spans="1:3" ht="15" customHeight="1" x14ac:dyDescent="0.3">
      <c r="A2497" t="s">
        <v>1601</v>
      </c>
      <c r="B2497" s="7">
        <v>45350.499305555553</v>
      </c>
      <c r="C2497">
        <v>9800000</v>
      </c>
    </row>
    <row r="2498" spans="1:3" ht="15" customHeight="1" x14ac:dyDescent="0.3">
      <c r="A2498" t="s">
        <v>1600</v>
      </c>
      <c r="B2498" s="7">
        <v>45350.788194444445</v>
      </c>
      <c r="C2498">
        <v>4800000</v>
      </c>
    </row>
    <row r="2499" spans="1:3" ht="15" customHeight="1" x14ac:dyDescent="0.3">
      <c r="A2499" t="s">
        <v>1599</v>
      </c>
      <c r="B2499" s="7">
        <v>45351.388888888891</v>
      </c>
      <c r="C2499">
        <v>10000000</v>
      </c>
    </row>
    <row r="2500" spans="1:3" ht="15" customHeight="1" x14ac:dyDescent="0.3">
      <c r="A2500" t="s">
        <v>1598</v>
      </c>
      <c r="B2500" s="7">
        <v>45351.38958333333</v>
      </c>
      <c r="C2500">
        <v>6800000</v>
      </c>
    </row>
    <row r="2501" spans="1:3" ht="15" customHeight="1" x14ac:dyDescent="0.3">
      <c r="A2501" t="s">
        <v>1597</v>
      </c>
      <c r="B2501" s="7">
        <v>45351.53402777778</v>
      </c>
      <c r="C2501">
        <v>24000000</v>
      </c>
    </row>
    <row r="2502" spans="1:3" ht="15" customHeight="1" x14ac:dyDescent="0.3">
      <c r="A2502" t="s">
        <v>66</v>
      </c>
      <c r="B2502" s="7">
        <v>45351.659722222219</v>
      </c>
      <c r="C2502">
        <v>11300000</v>
      </c>
    </row>
    <row r="2503" spans="1:3" ht="15" customHeight="1" x14ac:dyDescent="0.3">
      <c r="A2503" t="s">
        <v>1596</v>
      </c>
      <c r="B2503" s="7">
        <v>45351.783333333333</v>
      </c>
      <c r="C2503">
        <v>18000000</v>
      </c>
    </row>
    <row r="2504" spans="1:3" ht="15" customHeight="1" x14ac:dyDescent="0.3">
      <c r="A2504" t="s">
        <v>1595</v>
      </c>
      <c r="B2504" s="7">
        <v>45351.822222222225</v>
      </c>
      <c r="C2504">
        <v>15200000</v>
      </c>
    </row>
    <row r="2505" spans="1:3" ht="15" customHeight="1" x14ac:dyDescent="0.3">
      <c r="A2505" t="s">
        <v>1025</v>
      </c>
      <c r="B2505" s="7">
        <v>45355.478472222225</v>
      </c>
      <c r="C2505">
        <v>8000000</v>
      </c>
    </row>
    <row r="2506" spans="1:3" ht="15" customHeight="1" x14ac:dyDescent="0.3">
      <c r="A2506" t="s">
        <v>1594</v>
      </c>
      <c r="B2506" s="7">
        <v>45355.697916666664</v>
      </c>
      <c r="C2506">
        <v>4000000</v>
      </c>
    </row>
    <row r="2507" spans="1:3" ht="15" customHeight="1" x14ac:dyDescent="0.3">
      <c r="A2507" t="s">
        <v>1593</v>
      </c>
      <c r="B2507" s="7">
        <v>45359.5</v>
      </c>
      <c r="C2507">
        <v>11500000</v>
      </c>
    </row>
    <row r="2508" spans="1:3" ht="15" customHeight="1" x14ac:dyDescent="0.3">
      <c r="A2508" t="s">
        <v>1592</v>
      </c>
      <c r="B2508" s="7">
        <v>45362.413194444445</v>
      </c>
      <c r="C2508">
        <v>15000000</v>
      </c>
    </row>
    <row r="2509" spans="1:3" ht="15" customHeight="1" x14ac:dyDescent="0.3">
      <c r="A2509" t="s">
        <v>1591</v>
      </c>
      <c r="B2509" s="7">
        <v>45362.497916666667</v>
      </c>
      <c r="C2509">
        <v>11000000</v>
      </c>
    </row>
    <row r="2510" spans="1:3" ht="15" customHeight="1" x14ac:dyDescent="0.3">
      <c r="A2510" t="s">
        <v>1590</v>
      </c>
      <c r="B2510" s="7">
        <v>45362.54791666667</v>
      </c>
      <c r="C2510">
        <v>13000000</v>
      </c>
    </row>
    <row r="2511" spans="1:3" ht="15" customHeight="1" x14ac:dyDescent="0.3">
      <c r="A2511" t="s">
        <v>1589</v>
      </c>
      <c r="B2511" s="7">
        <v>45364.405555555553</v>
      </c>
      <c r="C2511">
        <v>6500000</v>
      </c>
    </row>
    <row r="2512" spans="1:3" ht="15" customHeight="1" x14ac:dyDescent="0.3">
      <c r="A2512" t="s">
        <v>1588</v>
      </c>
      <c r="B2512" s="7">
        <v>45364.407638888886</v>
      </c>
      <c r="C2512">
        <v>31750000</v>
      </c>
    </row>
    <row r="2513" spans="1:3" ht="15" customHeight="1" x14ac:dyDescent="0.3">
      <c r="A2513" t="s">
        <v>1587</v>
      </c>
      <c r="B2513" s="7">
        <v>45364.556250000001</v>
      </c>
      <c r="C2513">
        <v>7500000</v>
      </c>
    </row>
    <row r="2514" spans="1:3" ht="15" customHeight="1" x14ac:dyDescent="0.3">
      <c r="A2514" t="s">
        <v>1586</v>
      </c>
      <c r="B2514" s="7">
        <v>45365.39166666667</v>
      </c>
      <c r="C2514">
        <v>12700000</v>
      </c>
    </row>
    <row r="2515" spans="1:3" ht="15" customHeight="1" x14ac:dyDescent="0.3">
      <c r="A2515" t="s">
        <v>1585</v>
      </c>
      <c r="B2515" s="7">
        <v>45365.798611111109</v>
      </c>
      <c r="C2515">
        <v>8800000</v>
      </c>
    </row>
    <row r="2516" spans="1:3" ht="15" customHeight="1" x14ac:dyDescent="0.3">
      <c r="A2516" t="s">
        <v>1584</v>
      </c>
      <c r="B2516" s="7">
        <v>45366.478472222225</v>
      </c>
      <c r="C2516">
        <v>9400000</v>
      </c>
    </row>
    <row r="2517" spans="1:3" ht="15" customHeight="1" x14ac:dyDescent="0.3">
      <c r="A2517" t="s">
        <v>1583</v>
      </c>
      <c r="B2517" s="7">
        <v>45366.511805555558</v>
      </c>
      <c r="C2517">
        <v>7500000</v>
      </c>
    </row>
    <row r="2518" spans="1:3" ht="15" customHeight="1" x14ac:dyDescent="0.3">
      <c r="A2518" t="s">
        <v>1582</v>
      </c>
      <c r="B2518" s="7">
        <v>45370.434027777781</v>
      </c>
      <c r="C2518">
        <v>8500000</v>
      </c>
    </row>
    <row r="2519" spans="1:3" ht="15" customHeight="1" x14ac:dyDescent="0.3">
      <c r="A2519" t="s">
        <v>1581</v>
      </c>
      <c r="B2519" s="7">
        <v>45370.505555555559</v>
      </c>
      <c r="C2519">
        <v>12000000</v>
      </c>
    </row>
    <row r="2520" spans="1:3" ht="15" customHeight="1" x14ac:dyDescent="0.3">
      <c r="A2520" t="s">
        <v>1580</v>
      </c>
      <c r="B2520" s="7">
        <v>45371.724999999999</v>
      </c>
      <c r="C2520">
        <v>5500000</v>
      </c>
    </row>
    <row r="2521" spans="1:3" ht="15" customHeight="1" x14ac:dyDescent="0.3">
      <c r="A2521" t="s">
        <v>1579</v>
      </c>
      <c r="B2521" s="7">
        <v>45371.73541666667</v>
      </c>
      <c r="C2521">
        <v>10000000</v>
      </c>
    </row>
    <row r="2522" spans="1:3" ht="15" customHeight="1" x14ac:dyDescent="0.3">
      <c r="A2522" t="s">
        <v>1578</v>
      </c>
      <c r="B2522" s="7">
        <v>45371.775000000001</v>
      </c>
      <c r="C2522">
        <v>22000000</v>
      </c>
    </row>
    <row r="2523" spans="1:3" ht="15" customHeight="1" x14ac:dyDescent="0.3">
      <c r="A2523" t="s">
        <v>1577</v>
      </c>
      <c r="B2523" s="7">
        <v>45371.775694444441</v>
      </c>
      <c r="C2523">
        <v>13500000</v>
      </c>
    </row>
    <row r="2524" spans="1:3" ht="15" customHeight="1" x14ac:dyDescent="0.3">
      <c r="A2524" t="s">
        <v>1576</v>
      </c>
      <c r="B2524" s="7">
        <v>45372.652777777781</v>
      </c>
      <c r="C2524">
        <v>20000000</v>
      </c>
    </row>
    <row r="2525" spans="1:3" ht="15" customHeight="1" x14ac:dyDescent="0.3">
      <c r="A2525" t="s">
        <v>1575</v>
      </c>
      <c r="B2525" s="7">
        <v>45372.750694444447</v>
      </c>
      <c r="C2525">
        <v>5350000</v>
      </c>
    </row>
    <row r="2526" spans="1:3" ht="15" customHeight="1" x14ac:dyDescent="0.3">
      <c r="A2526" t="s">
        <v>1574</v>
      </c>
      <c r="B2526" s="7">
        <v>45373.387499999997</v>
      </c>
      <c r="C2526">
        <v>11500000</v>
      </c>
    </row>
    <row r="2527" spans="1:3" ht="15" customHeight="1" x14ac:dyDescent="0.3">
      <c r="A2527" t="s">
        <v>1573</v>
      </c>
      <c r="B2527" s="7">
        <v>45373.388194444444</v>
      </c>
      <c r="C2527">
        <v>36500000</v>
      </c>
    </row>
    <row r="2528" spans="1:3" ht="15" customHeight="1" x14ac:dyDescent="0.3">
      <c r="A2528" t="s">
        <v>1514</v>
      </c>
      <c r="B2528" s="7">
        <v>45373.79791666667</v>
      </c>
      <c r="C2528">
        <v>17700000</v>
      </c>
    </row>
    <row r="2529" spans="1:3" ht="15" customHeight="1" x14ac:dyDescent="0.3">
      <c r="A2529" t="s">
        <v>1572</v>
      </c>
      <c r="B2529" s="7">
        <v>45374.50277777778</v>
      </c>
      <c r="C2529">
        <v>9900000</v>
      </c>
    </row>
    <row r="2530" spans="1:3" ht="15" customHeight="1" x14ac:dyDescent="0.3">
      <c r="A2530" t="s">
        <v>1571</v>
      </c>
      <c r="B2530" s="7">
        <v>45374.503472222219</v>
      </c>
      <c r="C2530">
        <v>18000000</v>
      </c>
    </row>
    <row r="2531" spans="1:3" ht="15" customHeight="1" x14ac:dyDescent="0.3">
      <c r="A2531" t="s">
        <v>1570</v>
      </c>
      <c r="B2531" s="7">
        <v>45376.574305555558</v>
      </c>
      <c r="C2531">
        <v>10500000</v>
      </c>
    </row>
    <row r="2532" spans="1:3" ht="15" customHeight="1" x14ac:dyDescent="0.3">
      <c r="A2532" t="s">
        <v>1569</v>
      </c>
      <c r="B2532" s="7">
        <v>45376.706944444442</v>
      </c>
      <c r="C2532">
        <v>7500000</v>
      </c>
    </row>
    <row r="2533" spans="1:3" ht="15" customHeight="1" x14ac:dyDescent="0.3">
      <c r="A2533" t="s">
        <v>1568</v>
      </c>
      <c r="B2533" s="7">
        <v>45377.449305555558</v>
      </c>
      <c r="C2533">
        <v>45000000</v>
      </c>
    </row>
    <row r="2534" spans="1:3" ht="15" customHeight="1" x14ac:dyDescent="0.3">
      <c r="A2534" t="s">
        <v>1567</v>
      </c>
      <c r="B2534" s="7">
        <v>45378.6875</v>
      </c>
      <c r="C2534">
        <v>6500000</v>
      </c>
    </row>
    <row r="2535" spans="1:3" ht="15" customHeight="1" x14ac:dyDescent="0.3">
      <c r="A2535" t="s">
        <v>1566</v>
      </c>
      <c r="B2535" s="7">
        <v>45378.731944444444</v>
      </c>
      <c r="C2535">
        <v>11000000</v>
      </c>
    </row>
    <row r="2536" spans="1:3" ht="15" customHeight="1" x14ac:dyDescent="0.3">
      <c r="A2536" t="s">
        <v>1565</v>
      </c>
      <c r="B2536" s="7">
        <v>45379.447222222225</v>
      </c>
      <c r="C2536">
        <v>14100000</v>
      </c>
    </row>
    <row r="2537" spans="1:3" ht="15" customHeight="1" x14ac:dyDescent="0.3">
      <c r="A2537" t="s">
        <v>1564</v>
      </c>
      <c r="B2537" s="7">
        <v>45379.447916666664</v>
      </c>
      <c r="C2537">
        <v>4600000</v>
      </c>
    </row>
    <row r="2538" spans="1:3" ht="15" customHeight="1" x14ac:dyDescent="0.3">
      <c r="A2538" t="s">
        <v>1563</v>
      </c>
      <c r="B2538" s="7">
        <v>45379.552083333336</v>
      </c>
      <c r="C2538">
        <v>12500000</v>
      </c>
    </row>
    <row r="2539" spans="1:3" ht="15" customHeight="1" x14ac:dyDescent="0.3">
      <c r="A2539" t="s">
        <v>1561</v>
      </c>
      <c r="B2539" s="7">
        <v>45379.675000000003</v>
      </c>
      <c r="C2539">
        <v>9000000</v>
      </c>
    </row>
    <row r="2540" spans="1:3" ht="15" customHeight="1" x14ac:dyDescent="0.3">
      <c r="A2540" t="s">
        <v>1562</v>
      </c>
      <c r="B2540" s="7">
        <v>45379.675000000003</v>
      </c>
      <c r="C2540">
        <v>10200000</v>
      </c>
    </row>
    <row r="2541" spans="1:3" ht="15" customHeight="1" x14ac:dyDescent="0.3">
      <c r="A2541" t="s">
        <v>1560</v>
      </c>
      <c r="B2541" s="7">
        <v>45379.726388888892</v>
      </c>
      <c r="C2541">
        <v>19000000</v>
      </c>
    </row>
    <row r="2542" spans="1:3" ht="15" customHeight="1" x14ac:dyDescent="0.3">
      <c r="A2542" t="s">
        <v>1559</v>
      </c>
      <c r="B2542" s="7">
        <v>45379.783333333333</v>
      </c>
      <c r="C2542">
        <v>12200000</v>
      </c>
    </row>
    <row r="2543" spans="1:3" ht="15" customHeight="1" x14ac:dyDescent="0.3">
      <c r="A2543" t="s">
        <v>1558</v>
      </c>
      <c r="B2543" s="7">
        <v>45383.459027777775</v>
      </c>
      <c r="C2543">
        <v>7800000</v>
      </c>
    </row>
    <row r="2544" spans="1:3" ht="15" customHeight="1" x14ac:dyDescent="0.3">
      <c r="A2544" t="s">
        <v>1557</v>
      </c>
      <c r="B2544" s="7">
        <v>45384.724305555559</v>
      </c>
      <c r="C2544">
        <v>6000000</v>
      </c>
    </row>
    <row r="2545" spans="1:3" ht="15" customHeight="1" x14ac:dyDescent="0.3">
      <c r="A2545" t="s">
        <v>1556</v>
      </c>
      <c r="B2545" s="7">
        <v>45385.440972222219</v>
      </c>
      <c r="C2545">
        <v>8500000</v>
      </c>
    </row>
    <row r="2546" spans="1:3" ht="15" customHeight="1" x14ac:dyDescent="0.3">
      <c r="A2546" t="s">
        <v>1555</v>
      </c>
      <c r="B2546" s="7">
        <v>45385.790972222225</v>
      </c>
      <c r="C2546">
        <v>18500000</v>
      </c>
    </row>
    <row r="2547" spans="1:3" ht="15" customHeight="1" x14ac:dyDescent="0.3">
      <c r="A2547" t="s">
        <v>1554</v>
      </c>
      <c r="B2547" s="7">
        <v>45386.686111111114</v>
      </c>
      <c r="C2547">
        <v>6500000</v>
      </c>
    </row>
    <row r="2548" spans="1:3" ht="15" customHeight="1" x14ac:dyDescent="0.3">
      <c r="A2548" t="s">
        <v>1517</v>
      </c>
      <c r="B2548" s="7">
        <v>45386.752083333333</v>
      </c>
      <c r="C2548">
        <v>21250000</v>
      </c>
    </row>
    <row r="2549" spans="1:3" ht="15" customHeight="1" x14ac:dyDescent="0.3">
      <c r="A2549" t="s">
        <v>1553</v>
      </c>
      <c r="B2549" s="7">
        <v>45387.376388888886</v>
      </c>
      <c r="C2549">
        <v>32000000</v>
      </c>
    </row>
    <row r="2550" spans="1:3" ht="15" customHeight="1" x14ac:dyDescent="0.3">
      <c r="A2550" t="s">
        <v>1008</v>
      </c>
      <c r="B2550" s="7">
        <v>45387.377083333333</v>
      </c>
      <c r="C2550">
        <v>30200000</v>
      </c>
    </row>
    <row r="2551" spans="1:3" ht="15" customHeight="1" x14ac:dyDescent="0.3">
      <c r="A2551" t="s">
        <v>1552</v>
      </c>
      <c r="B2551" s="7">
        <v>45387.37777777778</v>
      </c>
      <c r="C2551">
        <v>21500000</v>
      </c>
    </row>
    <row r="2552" spans="1:3" ht="15" customHeight="1" x14ac:dyDescent="0.3">
      <c r="A2552" t="s">
        <v>1551</v>
      </c>
      <c r="B2552" s="7">
        <v>45387.476388888892</v>
      </c>
      <c r="C2552">
        <v>16100000</v>
      </c>
    </row>
    <row r="2553" spans="1:3" ht="15" customHeight="1" x14ac:dyDescent="0.3">
      <c r="A2553" t="s">
        <v>1550</v>
      </c>
      <c r="B2553" s="7">
        <v>45387.686805555553</v>
      </c>
      <c r="C2553">
        <v>18000000</v>
      </c>
    </row>
    <row r="2554" spans="1:3" ht="15" customHeight="1" x14ac:dyDescent="0.3">
      <c r="A2554" t="s">
        <v>1549</v>
      </c>
      <c r="B2554" s="7">
        <v>45388.492361111108</v>
      </c>
      <c r="C2554">
        <v>7500000</v>
      </c>
    </row>
    <row r="2555" spans="1:3" ht="15" customHeight="1" x14ac:dyDescent="0.3">
      <c r="A2555" t="s">
        <v>1548</v>
      </c>
      <c r="B2555" s="7">
        <v>45390.489583333336</v>
      </c>
      <c r="C2555">
        <v>28500000</v>
      </c>
    </row>
    <row r="2556" spans="1:3" ht="15" customHeight="1" x14ac:dyDescent="0.3">
      <c r="A2556" t="s">
        <v>1547</v>
      </c>
      <c r="B2556" s="7">
        <v>45390.529166666667</v>
      </c>
      <c r="C2556">
        <v>10000000</v>
      </c>
    </row>
    <row r="2557" spans="1:3" ht="15" customHeight="1" x14ac:dyDescent="0.3">
      <c r="A2557" t="s">
        <v>1546</v>
      </c>
      <c r="B2557" s="7">
        <v>45390.76458333333</v>
      </c>
      <c r="C2557">
        <v>9700000</v>
      </c>
    </row>
    <row r="2558" spans="1:3" ht="15" customHeight="1" x14ac:dyDescent="0.3">
      <c r="A2558" t="s">
        <v>1545</v>
      </c>
      <c r="B2558" s="7">
        <v>45391.470833333333</v>
      </c>
      <c r="C2558">
        <v>7500000</v>
      </c>
    </row>
    <row r="2559" spans="1:3" ht="15" customHeight="1" x14ac:dyDescent="0.3">
      <c r="A2559" t="s">
        <v>1544</v>
      </c>
      <c r="B2559" s="7">
        <v>45391.699305555558</v>
      </c>
      <c r="C2559">
        <v>23800000</v>
      </c>
    </row>
    <row r="2560" spans="1:3" ht="15" customHeight="1" x14ac:dyDescent="0.3">
      <c r="A2560" t="s">
        <v>1543</v>
      </c>
      <c r="B2560" s="7">
        <v>45391.798611111109</v>
      </c>
      <c r="C2560">
        <v>17000000</v>
      </c>
    </row>
    <row r="2561" spans="1:3" ht="15" customHeight="1" x14ac:dyDescent="0.3">
      <c r="A2561" t="s">
        <v>1542</v>
      </c>
      <c r="B2561" s="7">
        <v>45392.706250000003</v>
      </c>
      <c r="C2561">
        <v>6500000</v>
      </c>
    </row>
    <row r="2562" spans="1:3" ht="15" customHeight="1" x14ac:dyDescent="0.3">
      <c r="A2562" t="s">
        <v>1541</v>
      </c>
      <c r="B2562" s="7">
        <v>45393.665277777778</v>
      </c>
      <c r="C2562">
        <v>11500000</v>
      </c>
    </row>
    <row r="2563" spans="1:3" ht="15" customHeight="1" x14ac:dyDescent="0.3">
      <c r="A2563" t="s">
        <v>1540</v>
      </c>
      <c r="B2563" s="7">
        <v>45393.681250000001</v>
      </c>
      <c r="C2563">
        <v>9700000</v>
      </c>
    </row>
    <row r="2564" spans="1:3" ht="15" customHeight="1" x14ac:dyDescent="0.3">
      <c r="A2564" t="s">
        <v>1518</v>
      </c>
      <c r="B2564" s="7">
        <v>45394.559027777781</v>
      </c>
      <c r="C2564">
        <v>32500000</v>
      </c>
    </row>
    <row r="2565" spans="1:3" ht="15" customHeight="1" x14ac:dyDescent="0.3">
      <c r="A2565" t="s">
        <v>1535</v>
      </c>
      <c r="B2565" s="7">
        <v>45394.64166666667</v>
      </c>
      <c r="C2565">
        <v>13000000</v>
      </c>
    </row>
    <row r="2566" spans="1:3" ht="15" customHeight="1" x14ac:dyDescent="0.3">
      <c r="A2566" t="s">
        <v>1533</v>
      </c>
      <c r="B2566" s="7">
        <v>45394.740277777775</v>
      </c>
      <c r="C2566">
        <v>11000000</v>
      </c>
    </row>
    <row r="2567" spans="1:3" ht="15" customHeight="1" x14ac:dyDescent="0.3">
      <c r="A2567" t="s">
        <v>1519</v>
      </c>
      <c r="B2567" s="7">
        <v>45394.740972222222</v>
      </c>
      <c r="C2567">
        <v>12000000</v>
      </c>
    </row>
    <row r="2568" spans="1:3" ht="15" customHeight="1" x14ac:dyDescent="0.3">
      <c r="A2568" t="s">
        <v>1521</v>
      </c>
      <c r="B2568" s="7">
        <v>45394.740972222222</v>
      </c>
      <c r="C2568">
        <v>9000000</v>
      </c>
    </row>
    <row r="2569" spans="1:3" ht="15" customHeight="1" x14ac:dyDescent="0.3">
      <c r="A2569" t="s">
        <v>1539</v>
      </c>
      <c r="B2569" s="7">
        <v>45394.785416666666</v>
      </c>
      <c r="C2569">
        <v>4900000</v>
      </c>
    </row>
    <row r="2570" spans="1:3" ht="15" customHeight="1" x14ac:dyDescent="0.3">
      <c r="A2570" t="s">
        <v>1534</v>
      </c>
      <c r="B2570" s="7">
        <v>45397.4</v>
      </c>
      <c r="C2570">
        <v>7500000</v>
      </c>
    </row>
    <row r="2571" spans="1:3" ht="15" customHeight="1" x14ac:dyDescent="0.3">
      <c r="A2571" t="s">
        <v>1538</v>
      </c>
      <c r="B2571" s="7">
        <v>45397.467361111114</v>
      </c>
      <c r="C2571">
        <v>6200000</v>
      </c>
    </row>
    <row r="2572" spans="1:3" ht="15" customHeight="1" x14ac:dyDescent="0.3">
      <c r="A2572" t="s">
        <v>1537</v>
      </c>
      <c r="B2572" s="7">
        <v>45397.56527777778</v>
      </c>
      <c r="C2572">
        <v>13500000</v>
      </c>
    </row>
    <row r="2573" spans="1:3" ht="15" customHeight="1" x14ac:dyDescent="0.3">
      <c r="A2573" t="s">
        <v>1536</v>
      </c>
      <c r="B2573" s="7">
        <v>45397.787499999999</v>
      </c>
      <c r="C2573">
        <v>5000000</v>
      </c>
    </row>
    <row r="2574" spans="1:3" ht="15" customHeight="1" x14ac:dyDescent="0.3">
      <c r="A2574" t="s">
        <v>1532</v>
      </c>
      <c r="B2574" s="7">
        <v>45398.690972222219</v>
      </c>
      <c r="C2574">
        <v>18000000</v>
      </c>
    </row>
    <row r="2575" spans="1:3" ht="15" customHeight="1" x14ac:dyDescent="0.3">
      <c r="A2575" t="s">
        <v>1531</v>
      </c>
      <c r="B2575" s="7">
        <v>45398.771527777775</v>
      </c>
      <c r="C2575">
        <v>5250000</v>
      </c>
    </row>
    <row r="2576" spans="1:3" ht="15" customHeight="1" x14ac:dyDescent="0.3">
      <c r="A2576" t="s">
        <v>1530</v>
      </c>
      <c r="B2576" s="7">
        <v>45399.406944444447</v>
      </c>
      <c r="C2576">
        <v>17000000</v>
      </c>
    </row>
    <row r="2577" spans="1:3" ht="15" customHeight="1" x14ac:dyDescent="0.3">
      <c r="A2577" t="s">
        <v>1529</v>
      </c>
      <c r="B2577" s="7">
        <v>45399.539583333331</v>
      </c>
      <c r="C2577">
        <v>15200000</v>
      </c>
    </row>
    <row r="2578" spans="1:3" ht="15" customHeight="1" x14ac:dyDescent="0.3">
      <c r="A2578" t="s">
        <v>1528</v>
      </c>
      <c r="B2578" s="7">
        <v>45399.78402777778</v>
      </c>
      <c r="C2578">
        <v>10500000</v>
      </c>
    </row>
    <row r="2579" spans="1:3" ht="15" customHeight="1" x14ac:dyDescent="0.3">
      <c r="A2579" t="s">
        <v>1527</v>
      </c>
      <c r="B2579" s="7">
        <v>45400.69027777778</v>
      </c>
      <c r="C2579">
        <v>15000000</v>
      </c>
    </row>
    <row r="2580" spans="1:3" ht="15" customHeight="1" x14ac:dyDescent="0.3">
      <c r="A2580" t="s">
        <v>1520</v>
      </c>
      <c r="B2580" s="7">
        <v>45400.768750000003</v>
      </c>
      <c r="C2580">
        <v>5800000</v>
      </c>
    </row>
    <row r="2581" spans="1:3" ht="15" customHeight="1" x14ac:dyDescent="0.3">
      <c r="A2581" t="s">
        <v>1512</v>
      </c>
      <c r="B2581" s="7">
        <v>45401.43472222222</v>
      </c>
      <c r="C2581">
        <v>11200000</v>
      </c>
    </row>
    <row r="2582" spans="1:3" ht="15" customHeight="1" x14ac:dyDescent="0.3">
      <c r="A2582" t="s">
        <v>1526</v>
      </c>
      <c r="B2582" s="7">
        <v>45401.547222222223</v>
      </c>
      <c r="C2582">
        <v>6500000</v>
      </c>
    </row>
    <row r="2583" spans="1:3" ht="15" customHeight="1" x14ac:dyDescent="0.3">
      <c r="A2583" t="s">
        <v>1525</v>
      </c>
      <c r="B2583" s="7">
        <v>45401.654166666667</v>
      </c>
      <c r="C2583">
        <v>25000000</v>
      </c>
    </row>
    <row r="2584" spans="1:3" ht="15" customHeight="1" x14ac:dyDescent="0.3">
      <c r="A2584" t="s">
        <v>1524</v>
      </c>
      <c r="B2584" s="7">
        <v>45401.709027777775</v>
      </c>
      <c r="C2584">
        <v>12500000</v>
      </c>
    </row>
    <row r="2585" spans="1:3" ht="15" customHeight="1" x14ac:dyDescent="0.3">
      <c r="A2585" t="s">
        <v>1523</v>
      </c>
      <c r="B2585" s="7">
        <v>45401.709722222222</v>
      </c>
      <c r="C2585">
        <v>31000000</v>
      </c>
    </row>
    <row r="2586" spans="1:3" ht="15" customHeight="1" x14ac:dyDescent="0.3">
      <c r="A2586" t="s">
        <v>1522</v>
      </c>
      <c r="B2586" s="7">
        <v>45401.724305555559</v>
      </c>
      <c r="C2586">
        <v>5700000</v>
      </c>
    </row>
    <row r="2587" spans="1:3" ht="15" customHeight="1" x14ac:dyDescent="0.3">
      <c r="A2587" t="s">
        <v>1516</v>
      </c>
      <c r="B2587" s="7">
        <v>45404.444444444445</v>
      </c>
      <c r="C2587">
        <v>10000000</v>
      </c>
    </row>
    <row r="2588" spans="1:3" ht="15" customHeight="1" x14ac:dyDescent="0.3">
      <c r="A2588" t="s">
        <v>1515</v>
      </c>
      <c r="B2588" s="7">
        <v>45404.474305555559</v>
      </c>
      <c r="C2588">
        <v>10500000</v>
      </c>
    </row>
    <row r="2589" spans="1:3" ht="15" customHeight="1" x14ac:dyDescent="0.3">
      <c r="A2589" t="s">
        <v>1513</v>
      </c>
      <c r="B2589" s="7">
        <v>45404.545138888891</v>
      </c>
      <c r="C2589">
        <v>9400000</v>
      </c>
    </row>
    <row r="2590" spans="1:3" ht="15" customHeight="1" x14ac:dyDescent="0.3">
      <c r="A2590" t="s">
        <v>1511</v>
      </c>
      <c r="B2590" s="7">
        <v>45404.761805555558</v>
      </c>
      <c r="C2590">
        <v>7500000</v>
      </c>
    </row>
    <row r="2591" spans="1:3" ht="15" customHeight="1" x14ac:dyDescent="0.3">
      <c r="A2591" t="s">
        <v>1510</v>
      </c>
      <c r="B2591" s="7">
        <v>45405.50277777778</v>
      </c>
      <c r="C2591">
        <v>10500000</v>
      </c>
    </row>
    <row r="2592" spans="1:3" ht="15" customHeight="1" x14ac:dyDescent="0.3">
      <c r="A2592" t="s">
        <v>1509</v>
      </c>
      <c r="B2592" s="7">
        <v>45405.636111111111</v>
      </c>
      <c r="C2592">
        <v>7100000</v>
      </c>
    </row>
    <row r="2593" spans="1:3" ht="15" customHeight="1" x14ac:dyDescent="0.3">
      <c r="A2593" t="s">
        <v>1508</v>
      </c>
      <c r="B2593" s="7">
        <v>45405.637499999997</v>
      </c>
      <c r="C2593">
        <v>17300000</v>
      </c>
    </row>
    <row r="2594" spans="1:3" ht="15" customHeight="1" x14ac:dyDescent="0.3">
      <c r="A2594" t="s">
        <v>1507</v>
      </c>
      <c r="B2594" s="7">
        <v>45405.638194444444</v>
      </c>
      <c r="C2594">
        <v>6500000</v>
      </c>
    </row>
    <row r="2595" spans="1:3" ht="15" customHeight="1" x14ac:dyDescent="0.3">
      <c r="A2595" t="s">
        <v>1506</v>
      </c>
      <c r="B2595" s="7">
        <v>45405.761805555558</v>
      </c>
      <c r="C2595">
        <v>7400000</v>
      </c>
    </row>
    <row r="2596" spans="1:3" ht="15" customHeight="1" x14ac:dyDescent="0.3">
      <c r="A2596" t="s">
        <v>1505</v>
      </c>
      <c r="B2596" s="7">
        <v>45405.763194444444</v>
      </c>
      <c r="C2596">
        <v>6500000</v>
      </c>
    </row>
    <row r="2597" spans="1:3" ht="15" customHeight="1" x14ac:dyDescent="0.3">
      <c r="A2597" t="s">
        <v>1504</v>
      </c>
      <c r="B2597" s="7">
        <v>45406.671527777777</v>
      </c>
      <c r="C2597">
        <v>15500000</v>
      </c>
    </row>
    <row r="2598" spans="1:3" ht="15" customHeight="1" x14ac:dyDescent="0.3">
      <c r="A2598" t="s">
        <v>1503</v>
      </c>
      <c r="B2598" s="7">
        <v>45406.67291666667</v>
      </c>
      <c r="C2598">
        <v>25500000</v>
      </c>
    </row>
    <row r="2599" spans="1:3" ht="15" customHeight="1" x14ac:dyDescent="0.3">
      <c r="A2599" t="s">
        <v>1502</v>
      </c>
      <c r="B2599" s="7">
        <v>45406.757638888892</v>
      </c>
      <c r="C2599">
        <v>12800000</v>
      </c>
    </row>
    <row r="2600" spans="1:3" ht="15" customHeight="1" x14ac:dyDescent="0.3">
      <c r="A2600" t="s">
        <v>1501</v>
      </c>
      <c r="B2600" s="7">
        <v>45407.452777777777</v>
      </c>
      <c r="C2600">
        <v>19000000</v>
      </c>
    </row>
    <row r="2601" spans="1:3" ht="15" customHeight="1" x14ac:dyDescent="0.3">
      <c r="A2601" t="s">
        <v>1500</v>
      </c>
      <c r="B2601" s="7">
        <v>45407.45416666667</v>
      </c>
      <c r="C2601">
        <v>5700000</v>
      </c>
    </row>
    <row r="2602" spans="1:3" ht="15" customHeight="1" x14ac:dyDescent="0.3">
      <c r="A2602" t="s">
        <v>1499</v>
      </c>
      <c r="B2602" s="7">
        <v>45407.454861111109</v>
      </c>
      <c r="C2602">
        <v>18000000</v>
      </c>
    </row>
    <row r="2603" spans="1:3" ht="15" customHeight="1" x14ac:dyDescent="0.3">
      <c r="A2603" t="s">
        <v>1498</v>
      </c>
      <c r="B2603" s="7">
        <v>45407.506944444445</v>
      </c>
      <c r="C2603">
        <v>8500000</v>
      </c>
    </row>
    <row r="2604" spans="1:3" ht="15" customHeight="1" x14ac:dyDescent="0.3">
      <c r="A2604" t="s">
        <v>1497</v>
      </c>
      <c r="B2604" s="7">
        <v>45407.552777777775</v>
      </c>
      <c r="C2604">
        <v>26455000</v>
      </c>
    </row>
    <row r="2605" spans="1:3" ht="15" customHeight="1" x14ac:dyDescent="0.3">
      <c r="A2605" t="s">
        <v>1496</v>
      </c>
      <c r="B2605" s="7">
        <v>45407.734722222223</v>
      </c>
      <c r="C2605">
        <v>9100000</v>
      </c>
    </row>
    <row r="2606" spans="1:3" ht="15" customHeight="1" x14ac:dyDescent="0.3">
      <c r="A2606" t="s">
        <v>1495</v>
      </c>
      <c r="B2606" s="7">
        <v>45407.802083333336</v>
      </c>
      <c r="C2606">
        <v>19000000</v>
      </c>
    </row>
    <row r="2607" spans="1:3" ht="15" customHeight="1" x14ac:dyDescent="0.3">
      <c r="A2607" t="s">
        <v>84</v>
      </c>
      <c r="B2607" s="7">
        <v>45408.390277777777</v>
      </c>
      <c r="C2607">
        <v>28500000</v>
      </c>
    </row>
    <row r="2608" spans="1:3" ht="15" customHeight="1" x14ac:dyDescent="0.3">
      <c r="A2608" t="s">
        <v>1494</v>
      </c>
      <c r="B2608" s="7">
        <v>45408.559027777781</v>
      </c>
      <c r="C2608">
        <v>8000000</v>
      </c>
    </row>
    <row r="2609" spans="1:3" ht="15" customHeight="1" x14ac:dyDescent="0.3">
      <c r="A2609" t="s">
        <v>1493</v>
      </c>
      <c r="B2609" s="7">
        <v>45408.560416666667</v>
      </c>
      <c r="C2609">
        <v>7000000</v>
      </c>
    </row>
    <row r="2610" spans="1:3" ht="15" customHeight="1" x14ac:dyDescent="0.3">
      <c r="A2610" t="s">
        <v>1492</v>
      </c>
      <c r="B2610" s="7">
        <v>45408.749305555553</v>
      </c>
      <c r="C2610">
        <v>15000000</v>
      </c>
    </row>
    <row r="2611" spans="1:3" ht="15" customHeight="1" x14ac:dyDescent="0.3">
      <c r="A2611" t="s">
        <v>903</v>
      </c>
      <c r="B2611" s="7">
        <v>45411.453472222223</v>
      </c>
      <c r="C2611">
        <v>36386100</v>
      </c>
    </row>
    <row r="2612" spans="1:3" ht="15" customHeight="1" x14ac:dyDescent="0.3">
      <c r="A2612" t="s">
        <v>1491</v>
      </c>
      <c r="B2612" s="7">
        <v>45411.572222222225</v>
      </c>
      <c r="C2612">
        <v>10500000</v>
      </c>
    </row>
    <row r="2613" spans="1:3" ht="15" customHeight="1" x14ac:dyDescent="0.3">
      <c r="A2613" t="s">
        <v>1490</v>
      </c>
      <c r="B2613" s="7">
        <v>45411.714583333334</v>
      </c>
      <c r="C2613">
        <v>28500000</v>
      </c>
    </row>
    <row r="2614" spans="1:3" ht="15" customHeight="1" x14ac:dyDescent="0.3">
      <c r="A2614" t="s">
        <v>1489</v>
      </c>
      <c r="B2614" s="7">
        <v>45411.716666666667</v>
      </c>
      <c r="C2614">
        <v>10150000</v>
      </c>
    </row>
    <row r="2615" spans="1:3" ht="15" customHeight="1" x14ac:dyDescent="0.3">
      <c r="A2615" t="s">
        <v>1488</v>
      </c>
      <c r="B2615" s="7">
        <v>45412.499305555553</v>
      </c>
      <c r="C2615">
        <v>12300000</v>
      </c>
    </row>
    <row r="2616" spans="1:3" ht="15" customHeight="1" x14ac:dyDescent="0.3">
      <c r="A2616" t="s">
        <v>1487</v>
      </c>
      <c r="B2616" s="7">
        <v>45412.505555555559</v>
      </c>
      <c r="C2616">
        <v>8000000</v>
      </c>
    </row>
    <row r="2617" spans="1:3" ht="15" customHeight="1" x14ac:dyDescent="0.3">
      <c r="A2617" t="s">
        <v>1486</v>
      </c>
      <c r="B2617" s="7">
        <v>45412.506249999999</v>
      </c>
      <c r="C2617">
        <v>7700000</v>
      </c>
    </row>
    <row r="2618" spans="1:3" ht="15" customHeight="1" x14ac:dyDescent="0.3">
      <c r="A2618" t="s">
        <v>1485</v>
      </c>
      <c r="B2618" s="7">
        <v>45412.663888888892</v>
      </c>
      <c r="C2618">
        <v>19000000</v>
      </c>
    </row>
    <row r="2619" spans="1:3" ht="15" customHeight="1" x14ac:dyDescent="0.3">
      <c r="A2619" t="s">
        <v>1483</v>
      </c>
      <c r="B2619" s="7">
        <v>45412.706944444442</v>
      </c>
      <c r="C2619">
        <v>17950000</v>
      </c>
    </row>
    <row r="2620" spans="1:3" ht="15" customHeight="1" x14ac:dyDescent="0.3">
      <c r="A2620" t="s">
        <v>1484</v>
      </c>
      <c r="B2620" s="7">
        <v>45412.706944444442</v>
      </c>
      <c r="C2620">
        <v>5500000</v>
      </c>
    </row>
    <row r="2621" spans="1:3" ht="15" customHeight="1" x14ac:dyDescent="0.3">
      <c r="A2621" t="s">
        <v>1482</v>
      </c>
      <c r="B2621" s="7">
        <v>45412.757638888892</v>
      </c>
      <c r="C2621">
        <v>13500000</v>
      </c>
    </row>
    <row r="2622" spans="1:3" ht="15" customHeight="1" x14ac:dyDescent="0.3">
      <c r="A2622" t="s">
        <v>1481</v>
      </c>
      <c r="B2622" s="7">
        <v>45412.816666666666</v>
      </c>
      <c r="C2622">
        <v>16500000</v>
      </c>
    </row>
    <row r="2623" spans="1:3" ht="15" customHeight="1" x14ac:dyDescent="0.3">
      <c r="A2623" t="s">
        <v>1480</v>
      </c>
      <c r="B2623" s="7">
        <v>45414.700694444444</v>
      </c>
      <c r="C2623">
        <v>12500000</v>
      </c>
    </row>
    <row r="2624" spans="1:3" ht="15" customHeight="1" x14ac:dyDescent="0.3">
      <c r="A2624" t="s">
        <v>1479</v>
      </c>
      <c r="B2624" s="7">
        <v>45415.510416666664</v>
      </c>
      <c r="C2624">
        <v>7000000</v>
      </c>
    </row>
    <row r="2625" spans="1:3" ht="15" customHeight="1" x14ac:dyDescent="0.3">
      <c r="A2625" t="s">
        <v>1478</v>
      </c>
      <c r="B2625" s="7">
        <v>45416.42291666667</v>
      </c>
      <c r="C2625">
        <v>11000000</v>
      </c>
    </row>
    <row r="2626" spans="1:3" ht="15" customHeight="1" x14ac:dyDescent="0.3">
      <c r="A2626" t="s">
        <v>1477</v>
      </c>
      <c r="B2626" s="7">
        <v>45418.422222222223</v>
      </c>
      <c r="C2626">
        <v>13000000</v>
      </c>
    </row>
    <row r="2627" spans="1:3" ht="15" customHeight="1" x14ac:dyDescent="0.3">
      <c r="A2627" t="s">
        <v>1476</v>
      </c>
      <c r="B2627" s="7">
        <v>45418.556250000001</v>
      </c>
      <c r="C2627">
        <v>26500000</v>
      </c>
    </row>
    <row r="2628" spans="1:3" ht="15" customHeight="1" x14ac:dyDescent="0.3">
      <c r="A2628" t="s">
        <v>1475</v>
      </c>
      <c r="B2628" s="7">
        <v>45418.772222222222</v>
      </c>
      <c r="C2628">
        <v>11500000</v>
      </c>
    </row>
    <row r="2629" spans="1:3" ht="15" customHeight="1" x14ac:dyDescent="0.3">
      <c r="A2629" t="s">
        <v>1474</v>
      </c>
      <c r="B2629" s="7">
        <v>45419.570833333331</v>
      </c>
      <c r="C2629">
        <v>11500000</v>
      </c>
    </row>
    <row r="2630" spans="1:3" ht="15" customHeight="1" x14ac:dyDescent="0.3">
      <c r="A2630" t="s">
        <v>1473</v>
      </c>
      <c r="B2630" s="7">
        <v>45420.495138888888</v>
      </c>
      <c r="C2630">
        <v>11500000</v>
      </c>
    </row>
    <row r="2631" spans="1:3" ht="15" customHeight="1" x14ac:dyDescent="0.3">
      <c r="A2631" t="s">
        <v>1472</v>
      </c>
      <c r="B2631" s="7">
        <v>45421.531944444447</v>
      </c>
      <c r="C2631">
        <v>13000000</v>
      </c>
    </row>
    <row r="2632" spans="1:3" ht="15" customHeight="1" x14ac:dyDescent="0.3">
      <c r="A2632" t="s">
        <v>1471</v>
      </c>
      <c r="B2632" s="7">
        <v>45421.681944444441</v>
      </c>
      <c r="C2632">
        <v>5200000</v>
      </c>
    </row>
    <row r="2633" spans="1:3" ht="15" customHeight="1" x14ac:dyDescent="0.3">
      <c r="A2633" t="s">
        <v>300</v>
      </c>
      <c r="B2633" s="7">
        <v>45421.742361111108</v>
      </c>
      <c r="C2633">
        <v>33990000</v>
      </c>
    </row>
    <row r="2634" spans="1:3" ht="15" customHeight="1" x14ac:dyDescent="0.3">
      <c r="A2634" t="s">
        <v>1469</v>
      </c>
      <c r="B2634" s="7">
        <v>45422.731944444444</v>
      </c>
      <c r="C2634">
        <v>5500000</v>
      </c>
    </row>
    <row r="2635" spans="1:3" ht="15" customHeight="1" x14ac:dyDescent="0.3">
      <c r="A2635" t="s">
        <v>1470</v>
      </c>
      <c r="B2635" s="7">
        <v>45423.5</v>
      </c>
      <c r="C2635">
        <v>6100000</v>
      </c>
    </row>
    <row r="2636" spans="1:3" ht="15" customHeight="1" x14ac:dyDescent="0.3">
      <c r="A2636" t="s">
        <v>1468</v>
      </c>
      <c r="B2636" s="7">
        <v>45428.682638888888</v>
      </c>
      <c r="C2636">
        <v>7000000</v>
      </c>
    </row>
    <row r="2637" spans="1:3" ht="15" customHeight="1" x14ac:dyDescent="0.3">
      <c r="A2637" t="s">
        <v>1467</v>
      </c>
      <c r="B2637" s="7">
        <v>45428.716666666667</v>
      </c>
      <c r="C2637">
        <v>5500000</v>
      </c>
    </row>
    <row r="2638" spans="1:3" ht="15" customHeight="1" x14ac:dyDescent="0.3">
      <c r="A2638" t="s">
        <v>1466</v>
      </c>
      <c r="B2638" s="7">
        <v>45428.794444444444</v>
      </c>
      <c r="C2638">
        <v>12000000</v>
      </c>
    </row>
    <row r="2639" spans="1:3" ht="15" customHeight="1" x14ac:dyDescent="0.3">
      <c r="A2639" t="s">
        <v>584</v>
      </c>
      <c r="B2639" s="7">
        <v>45430.441666666666</v>
      </c>
      <c r="C2639">
        <v>10900000</v>
      </c>
    </row>
    <row r="2640" spans="1:3" ht="15" customHeight="1" x14ac:dyDescent="0.3">
      <c r="A2640" t="s">
        <v>1465</v>
      </c>
      <c r="B2640" s="7">
        <v>45430.571527777778</v>
      </c>
      <c r="C2640">
        <v>5000000</v>
      </c>
    </row>
    <row r="2641" spans="1:3" ht="15" customHeight="1" x14ac:dyDescent="0.3">
      <c r="A2641" t="s">
        <v>1464</v>
      </c>
      <c r="B2641" s="7">
        <v>45432.5625</v>
      </c>
      <c r="C2641">
        <v>13500000</v>
      </c>
    </row>
    <row r="2642" spans="1:3" ht="15" customHeight="1" x14ac:dyDescent="0.3">
      <c r="A2642" t="s">
        <v>1463</v>
      </c>
      <c r="B2642" s="7">
        <v>45434.61041666667</v>
      </c>
      <c r="C2642">
        <v>7900000</v>
      </c>
    </row>
    <row r="2643" spans="1:3" ht="15" customHeight="1" x14ac:dyDescent="0.3">
      <c r="A2643" t="s">
        <v>1462</v>
      </c>
      <c r="B2643" s="7">
        <v>45434.651388888888</v>
      </c>
      <c r="C2643">
        <v>10000000</v>
      </c>
    </row>
    <row r="2644" spans="1:3" ht="15" customHeight="1" x14ac:dyDescent="0.3">
      <c r="A2644" t="s">
        <v>1461</v>
      </c>
      <c r="B2644" s="7">
        <v>45434.73541666667</v>
      </c>
      <c r="C2644">
        <v>4500000</v>
      </c>
    </row>
    <row r="2645" spans="1:3" ht="15" customHeight="1" x14ac:dyDescent="0.3">
      <c r="A2645" t="s">
        <v>1460</v>
      </c>
      <c r="B2645" s="7">
        <v>45434.736111111109</v>
      </c>
      <c r="C2645">
        <v>9500000</v>
      </c>
    </row>
    <row r="2646" spans="1:3" ht="15" customHeight="1" x14ac:dyDescent="0.3">
      <c r="A2646" t="s">
        <v>1459</v>
      </c>
      <c r="B2646" s="7">
        <v>45434.763194444444</v>
      </c>
      <c r="C2646">
        <v>14300000</v>
      </c>
    </row>
    <row r="2647" spans="1:3" ht="15" customHeight="1" x14ac:dyDescent="0.3">
      <c r="A2647" t="s">
        <v>1458</v>
      </c>
      <c r="B2647" s="7">
        <v>45434.788888888892</v>
      </c>
      <c r="C2647">
        <v>15000000</v>
      </c>
    </row>
    <row r="2648" spans="1:3" ht="15" customHeight="1" x14ac:dyDescent="0.3">
      <c r="A2648" t="s">
        <v>1457</v>
      </c>
      <c r="B2648" s="7">
        <v>45435.506249999999</v>
      </c>
      <c r="C2648">
        <v>9500000</v>
      </c>
    </row>
    <row r="2649" spans="1:3" ht="15" customHeight="1" x14ac:dyDescent="0.3">
      <c r="A2649" t="s">
        <v>1441</v>
      </c>
      <c r="B2649" s="7">
        <v>45435.507638888892</v>
      </c>
      <c r="C2649">
        <v>26000000</v>
      </c>
    </row>
    <row r="2650" spans="1:3" ht="15" customHeight="1" x14ac:dyDescent="0.3">
      <c r="A2650" t="s">
        <v>1456</v>
      </c>
      <c r="B2650" s="7">
        <v>45435.645138888889</v>
      </c>
      <c r="C2650">
        <v>6000000</v>
      </c>
    </row>
    <row r="2651" spans="1:3" ht="15" customHeight="1" x14ac:dyDescent="0.3">
      <c r="A2651" t="s">
        <v>1455</v>
      </c>
      <c r="B2651" s="7">
        <v>45435.732638888891</v>
      </c>
      <c r="C2651">
        <v>10500000</v>
      </c>
    </row>
    <row r="2652" spans="1:3" ht="15" customHeight="1" x14ac:dyDescent="0.3">
      <c r="A2652" t="s">
        <v>1454</v>
      </c>
      <c r="B2652" s="7">
        <v>45435.768055555556</v>
      </c>
      <c r="C2652">
        <v>9500000</v>
      </c>
    </row>
    <row r="2653" spans="1:3" ht="15" customHeight="1" x14ac:dyDescent="0.3">
      <c r="A2653" t="s">
        <v>1453</v>
      </c>
      <c r="B2653" s="7">
        <v>45436.56527777778</v>
      </c>
      <c r="C2653">
        <v>8300000</v>
      </c>
    </row>
    <row r="2654" spans="1:3" ht="15" customHeight="1" x14ac:dyDescent="0.3">
      <c r="A2654" t="s">
        <v>1452</v>
      </c>
      <c r="B2654" s="7">
        <v>45436.693055555559</v>
      </c>
      <c r="C2654">
        <v>5000000</v>
      </c>
    </row>
    <row r="2655" spans="1:3" ht="15" customHeight="1" x14ac:dyDescent="0.3">
      <c r="A2655" t="s">
        <v>1451</v>
      </c>
      <c r="B2655" s="7">
        <v>45436.734027777777</v>
      </c>
      <c r="C2655">
        <v>12000000</v>
      </c>
    </row>
    <row r="2656" spans="1:3" ht="15" customHeight="1" x14ac:dyDescent="0.3">
      <c r="A2656" t="s">
        <v>656</v>
      </c>
      <c r="B2656" s="7">
        <v>45439.438888888886</v>
      </c>
      <c r="C2656">
        <v>12000000</v>
      </c>
    </row>
    <row r="2657" spans="1:3" ht="15" customHeight="1" x14ac:dyDescent="0.3">
      <c r="A2657" t="s">
        <v>1450</v>
      </c>
      <c r="B2657" s="7">
        <v>45439.45</v>
      </c>
      <c r="C2657">
        <v>7000000</v>
      </c>
    </row>
    <row r="2658" spans="1:3" ht="15" customHeight="1" x14ac:dyDescent="0.3">
      <c r="A2658" t="s">
        <v>1449</v>
      </c>
      <c r="B2658" s="7">
        <v>45439.753472222219</v>
      </c>
      <c r="C2658">
        <v>5300000</v>
      </c>
    </row>
    <row r="2659" spans="1:3" ht="15" customHeight="1" x14ac:dyDescent="0.3">
      <c r="A2659" t="s">
        <v>1442</v>
      </c>
      <c r="B2659" s="7">
        <v>45439.765277777777</v>
      </c>
      <c r="C2659">
        <v>10000000</v>
      </c>
    </row>
    <row r="2660" spans="1:3" ht="15" customHeight="1" x14ac:dyDescent="0.3">
      <c r="A2660" t="s">
        <v>1448</v>
      </c>
      <c r="B2660" s="7">
        <v>45439.767361111109</v>
      </c>
      <c r="C2660">
        <v>5000000</v>
      </c>
    </row>
    <row r="2661" spans="1:3" ht="15" customHeight="1" x14ac:dyDescent="0.3">
      <c r="A2661" t="s">
        <v>1447</v>
      </c>
      <c r="B2661" s="7">
        <v>45440.393055555556</v>
      </c>
      <c r="C2661">
        <v>16500000</v>
      </c>
    </row>
    <row r="2662" spans="1:3" ht="15" customHeight="1" x14ac:dyDescent="0.3">
      <c r="A2662" t="s">
        <v>1446</v>
      </c>
      <c r="B2662" s="7">
        <v>45440.393750000003</v>
      </c>
      <c r="C2662">
        <v>8300000</v>
      </c>
    </row>
    <row r="2663" spans="1:3" ht="15" customHeight="1" x14ac:dyDescent="0.3">
      <c r="A2663" t="s">
        <v>1445</v>
      </c>
      <c r="B2663" s="7">
        <v>45440.482638888891</v>
      </c>
      <c r="C2663">
        <v>13000000</v>
      </c>
    </row>
    <row r="2664" spans="1:3" ht="15" customHeight="1" x14ac:dyDescent="0.3">
      <c r="A2664" t="s">
        <v>1444</v>
      </c>
      <c r="B2664" s="7">
        <v>45440.503472222219</v>
      </c>
      <c r="C2664">
        <v>16000000</v>
      </c>
    </row>
    <row r="2665" spans="1:3" ht="15" customHeight="1" x14ac:dyDescent="0.3">
      <c r="A2665" t="s">
        <v>1443</v>
      </c>
      <c r="B2665" s="7">
        <v>45440.53125</v>
      </c>
      <c r="C2665">
        <v>8000000</v>
      </c>
    </row>
    <row r="2666" spans="1:3" ht="15" customHeight="1" x14ac:dyDescent="0.3">
      <c r="A2666" t="s">
        <v>1440</v>
      </c>
      <c r="B2666" s="7">
        <v>45440.659722222219</v>
      </c>
      <c r="C2666">
        <v>16800000</v>
      </c>
    </row>
    <row r="2667" spans="1:3" ht="15" customHeight="1" x14ac:dyDescent="0.3">
      <c r="A2667" t="s">
        <v>1439</v>
      </c>
      <c r="B2667" s="7">
        <v>45441.518055555556</v>
      </c>
      <c r="C2667">
        <v>11500000</v>
      </c>
    </row>
    <row r="2668" spans="1:3" ht="15" customHeight="1" x14ac:dyDescent="0.3">
      <c r="A2668" t="s">
        <v>1437</v>
      </c>
      <c r="B2668" s="7">
        <v>45441.55972222222</v>
      </c>
      <c r="C2668">
        <v>11500000</v>
      </c>
    </row>
    <row r="2669" spans="1:3" ht="15" customHeight="1" x14ac:dyDescent="0.3">
      <c r="A2669" t="s">
        <v>1436</v>
      </c>
      <c r="B2669" s="7">
        <v>45441.560416666667</v>
      </c>
      <c r="C2669">
        <v>7700000</v>
      </c>
    </row>
    <row r="2670" spans="1:3" ht="15" customHeight="1" x14ac:dyDescent="0.3">
      <c r="A2670" t="s">
        <v>1430</v>
      </c>
      <c r="B2670" s="7">
        <v>45441.704861111109</v>
      </c>
      <c r="C2670">
        <v>15000000</v>
      </c>
    </row>
    <row r="2671" spans="1:3" ht="15" customHeight="1" x14ac:dyDescent="0.3">
      <c r="A2671" t="s">
        <v>1431</v>
      </c>
      <c r="B2671" s="7">
        <v>45441.706250000003</v>
      </c>
      <c r="C2671">
        <v>8500000</v>
      </c>
    </row>
    <row r="2672" spans="1:3" ht="15" customHeight="1" x14ac:dyDescent="0.3">
      <c r="A2672" t="s">
        <v>1435</v>
      </c>
      <c r="B2672" s="7">
        <v>45441.712500000001</v>
      </c>
      <c r="C2672">
        <v>11600000</v>
      </c>
    </row>
    <row r="2673" spans="1:3" ht="15" customHeight="1" x14ac:dyDescent="0.3">
      <c r="A2673" t="s">
        <v>1434</v>
      </c>
      <c r="B2673" s="7">
        <v>45441.720138888886</v>
      </c>
      <c r="C2673">
        <v>8700000</v>
      </c>
    </row>
    <row r="2674" spans="1:3" ht="15" customHeight="1" x14ac:dyDescent="0.3">
      <c r="A2674" t="s">
        <v>1433</v>
      </c>
      <c r="B2674" s="7">
        <v>45441.759027777778</v>
      </c>
      <c r="C2674">
        <v>6500000</v>
      </c>
    </row>
    <row r="2675" spans="1:3" ht="15" customHeight="1" x14ac:dyDescent="0.3">
      <c r="A2675" t="s">
        <v>1432</v>
      </c>
      <c r="B2675" s="7">
        <v>45442.489583333336</v>
      </c>
      <c r="C2675">
        <v>7000000</v>
      </c>
    </row>
    <row r="2676" spans="1:3" ht="15" customHeight="1" x14ac:dyDescent="0.3">
      <c r="A2676" t="s">
        <v>1429</v>
      </c>
      <c r="B2676" s="7">
        <v>45442.789583333331</v>
      </c>
      <c r="C2676">
        <v>10000000</v>
      </c>
    </row>
    <row r="2677" spans="1:3" ht="15" customHeight="1" x14ac:dyDescent="0.3">
      <c r="A2677" t="s">
        <v>1428</v>
      </c>
      <c r="B2677" s="7">
        <v>45443.384722222225</v>
      </c>
      <c r="C2677">
        <v>3800000</v>
      </c>
    </row>
    <row r="2678" spans="1:3" ht="15" customHeight="1" x14ac:dyDescent="0.3">
      <c r="A2678" t="s">
        <v>1427</v>
      </c>
      <c r="B2678" s="7">
        <v>45443.39166666667</v>
      </c>
      <c r="C2678">
        <v>11000000</v>
      </c>
    </row>
    <row r="2679" spans="1:3" ht="15" customHeight="1" x14ac:dyDescent="0.3">
      <c r="A2679" t="s">
        <v>1426</v>
      </c>
      <c r="B2679" s="7">
        <v>45443.393055555556</v>
      </c>
      <c r="C2679">
        <v>6800000</v>
      </c>
    </row>
    <row r="2680" spans="1:3" ht="15" customHeight="1" x14ac:dyDescent="0.3">
      <c r="A2680" t="s">
        <v>1425</v>
      </c>
      <c r="B2680" s="7">
        <v>45443.461805555555</v>
      </c>
      <c r="C2680">
        <v>4500000</v>
      </c>
    </row>
    <row r="2681" spans="1:3" ht="15" customHeight="1" x14ac:dyDescent="0.3">
      <c r="A2681" t="s">
        <v>335</v>
      </c>
      <c r="B2681" s="7">
        <v>45443.680555555555</v>
      </c>
      <c r="C2681">
        <v>24723805</v>
      </c>
    </row>
    <row r="2682" spans="1:3" ht="15" customHeight="1" x14ac:dyDescent="0.3">
      <c r="A2682" t="s">
        <v>1424</v>
      </c>
      <c r="B2682" s="7">
        <v>45443.736111111109</v>
      </c>
      <c r="C2682">
        <v>7500000</v>
      </c>
    </row>
    <row r="2683" spans="1:3" ht="15" customHeight="1" x14ac:dyDescent="0.3">
      <c r="A2683" t="s">
        <v>1423</v>
      </c>
      <c r="B2683" s="7">
        <v>45443.753472222219</v>
      </c>
      <c r="C2683">
        <v>12500000</v>
      </c>
    </row>
    <row r="2684" spans="1:3" ht="15" customHeight="1" x14ac:dyDescent="0.3">
      <c r="A2684" t="s">
        <v>1422</v>
      </c>
      <c r="B2684" s="7">
        <v>45443.769444444442</v>
      </c>
      <c r="C2684">
        <v>12500000</v>
      </c>
    </row>
    <row r="2685" spans="1:3" ht="15" customHeight="1" x14ac:dyDescent="0.3">
      <c r="A2685" t="s">
        <v>1421</v>
      </c>
      <c r="B2685" s="7">
        <v>45443.770138888889</v>
      </c>
      <c r="C2685">
        <v>10000000</v>
      </c>
    </row>
    <row r="2686" spans="1:3" ht="15" customHeight="1" x14ac:dyDescent="0.3">
      <c r="A2686" t="s">
        <v>1420</v>
      </c>
      <c r="B2686" s="7">
        <v>45443.781944444447</v>
      </c>
      <c r="C2686">
        <v>5800000</v>
      </c>
    </row>
    <row r="2687" spans="1:3" ht="15" customHeight="1" x14ac:dyDescent="0.3">
      <c r="A2687" t="s">
        <v>1419</v>
      </c>
      <c r="B2687" s="7">
        <v>45443.782638888886</v>
      </c>
      <c r="C2687">
        <v>30000000</v>
      </c>
    </row>
    <row r="2688" spans="1:3" ht="15" customHeight="1" x14ac:dyDescent="0.3">
      <c r="A2688" t="s">
        <v>1418</v>
      </c>
      <c r="B2688" s="7">
        <v>45443.794444444444</v>
      </c>
      <c r="C2688">
        <v>5900000</v>
      </c>
    </row>
    <row r="2689" spans="1:3" ht="15" customHeight="1" x14ac:dyDescent="0.3">
      <c r="A2689" t="s">
        <v>1417</v>
      </c>
      <c r="B2689" s="7">
        <v>45446.746527777781</v>
      </c>
      <c r="C2689">
        <v>12000000</v>
      </c>
    </row>
    <row r="2690" spans="1:3" ht="15" customHeight="1" x14ac:dyDescent="0.3">
      <c r="A2690" t="s">
        <v>1416</v>
      </c>
      <c r="B2690" s="7">
        <v>45448.669444444444</v>
      </c>
      <c r="C2690">
        <v>4510000</v>
      </c>
    </row>
    <row r="2691" spans="1:3" ht="15" customHeight="1" x14ac:dyDescent="0.3">
      <c r="A2691" t="s">
        <v>1415</v>
      </c>
      <c r="B2691" s="7">
        <v>45448.759722222225</v>
      </c>
      <c r="C2691">
        <v>9500000</v>
      </c>
    </row>
    <row r="2692" spans="1:3" ht="15" customHeight="1" x14ac:dyDescent="0.3">
      <c r="A2692" t="s">
        <v>1414</v>
      </c>
      <c r="B2692" s="7">
        <v>45448.765277777777</v>
      </c>
      <c r="C2692">
        <v>8400000</v>
      </c>
    </row>
    <row r="2693" spans="1:3" ht="15" customHeight="1" x14ac:dyDescent="0.3">
      <c r="A2693" t="s">
        <v>1413</v>
      </c>
      <c r="B2693" s="7">
        <v>45449.435416666667</v>
      </c>
      <c r="C2693">
        <v>10500000</v>
      </c>
    </row>
    <row r="2694" spans="1:3" ht="15" customHeight="1" x14ac:dyDescent="0.3">
      <c r="A2694" t="s">
        <v>1412</v>
      </c>
      <c r="B2694" s="7">
        <v>45449.679861111108</v>
      </c>
      <c r="C2694">
        <v>13500000</v>
      </c>
    </row>
    <row r="2695" spans="1:3" ht="15" customHeight="1" x14ac:dyDescent="0.3">
      <c r="A2695" t="s">
        <v>1411</v>
      </c>
      <c r="B2695" s="7">
        <v>45450.650694444441</v>
      </c>
      <c r="C2695">
        <v>7300000</v>
      </c>
    </row>
    <row r="2696" spans="1:3" ht="15" customHeight="1" x14ac:dyDescent="0.3">
      <c r="A2696" t="s">
        <v>1410</v>
      </c>
      <c r="B2696" s="7">
        <v>45450.688888888886</v>
      </c>
      <c r="C2696">
        <v>18600000</v>
      </c>
    </row>
    <row r="2697" spans="1:3" ht="15" customHeight="1" x14ac:dyDescent="0.3">
      <c r="A2697" t="s">
        <v>1409</v>
      </c>
      <c r="B2697" s="7">
        <v>45453.434027777781</v>
      </c>
      <c r="C2697">
        <v>9500000</v>
      </c>
    </row>
    <row r="2698" spans="1:3" ht="15" customHeight="1" x14ac:dyDescent="0.3">
      <c r="A2698" t="s">
        <v>1408</v>
      </c>
      <c r="B2698" s="7">
        <v>45453.491666666669</v>
      </c>
      <c r="C2698">
        <v>19000000</v>
      </c>
    </row>
    <row r="2699" spans="1:3" ht="15" customHeight="1" x14ac:dyDescent="0.3">
      <c r="A2699" t="s">
        <v>1407</v>
      </c>
      <c r="B2699" s="7">
        <v>45453.546527777777</v>
      </c>
      <c r="C2699">
        <v>13000000</v>
      </c>
    </row>
    <row r="2700" spans="1:3" ht="15" customHeight="1" x14ac:dyDescent="0.3">
      <c r="A2700" t="s">
        <v>1406</v>
      </c>
      <c r="B2700" s="7">
        <v>45453.773611111108</v>
      </c>
      <c r="C2700">
        <v>14500000</v>
      </c>
    </row>
    <row r="2701" spans="1:3" ht="15" customHeight="1" x14ac:dyDescent="0.3">
      <c r="A2701" t="s">
        <v>1405</v>
      </c>
      <c r="B2701" s="7">
        <v>45454.754861111112</v>
      </c>
      <c r="C2701">
        <v>5350000</v>
      </c>
    </row>
    <row r="2702" spans="1:3" ht="15" customHeight="1" x14ac:dyDescent="0.3">
      <c r="A2702" t="s">
        <v>1404</v>
      </c>
      <c r="B2702" s="7">
        <v>45455.657638888886</v>
      </c>
      <c r="C2702">
        <v>31000000</v>
      </c>
    </row>
    <row r="2703" spans="1:3" ht="15" customHeight="1" x14ac:dyDescent="0.3">
      <c r="A2703" t="s">
        <v>1402</v>
      </c>
      <c r="B2703" s="7">
        <v>45455.672222222223</v>
      </c>
      <c r="C2703">
        <v>5700000</v>
      </c>
    </row>
    <row r="2704" spans="1:3" ht="15" customHeight="1" x14ac:dyDescent="0.3">
      <c r="A2704" t="s">
        <v>1403</v>
      </c>
      <c r="B2704" s="7">
        <v>45455.678472222222</v>
      </c>
      <c r="C2704">
        <v>8650000</v>
      </c>
    </row>
    <row r="2705" spans="1:3" ht="15" customHeight="1" x14ac:dyDescent="0.3">
      <c r="A2705" t="s">
        <v>1401</v>
      </c>
      <c r="B2705" s="7">
        <v>45456.533333333333</v>
      </c>
      <c r="C2705">
        <v>21000000</v>
      </c>
    </row>
    <row r="2706" spans="1:3" ht="15" customHeight="1" x14ac:dyDescent="0.3">
      <c r="A2706" t="s">
        <v>1170</v>
      </c>
      <c r="B2706" s="7">
        <v>45456.661805555559</v>
      </c>
      <c r="C2706">
        <v>9000000</v>
      </c>
    </row>
    <row r="2707" spans="1:3" ht="15" customHeight="1" x14ac:dyDescent="0.3">
      <c r="A2707" t="s">
        <v>1400</v>
      </c>
      <c r="B2707" s="7">
        <v>45458.519444444442</v>
      </c>
      <c r="C2707">
        <v>11500000</v>
      </c>
    </row>
    <row r="2708" spans="1:3" ht="15" customHeight="1" x14ac:dyDescent="0.3">
      <c r="A2708" t="s">
        <v>1399</v>
      </c>
      <c r="B2708" s="7">
        <v>45460.584722222222</v>
      </c>
      <c r="C2708">
        <v>10000000</v>
      </c>
    </row>
    <row r="2709" spans="1:3" ht="15" customHeight="1" x14ac:dyDescent="0.3">
      <c r="A2709" t="s">
        <v>1398</v>
      </c>
      <c r="B2709" s="7">
        <v>45460.720138888886</v>
      </c>
      <c r="C2709">
        <v>4430000</v>
      </c>
    </row>
    <row r="2710" spans="1:3" ht="15" customHeight="1" x14ac:dyDescent="0.3">
      <c r="A2710" t="s">
        <v>1397</v>
      </c>
      <c r="B2710" s="7">
        <v>45460.740277777775</v>
      </c>
      <c r="C2710">
        <v>5500000</v>
      </c>
    </row>
    <row r="2711" spans="1:3" ht="15" customHeight="1" x14ac:dyDescent="0.3">
      <c r="A2711" t="s">
        <v>1396</v>
      </c>
      <c r="B2711" s="7">
        <v>45461.474999999999</v>
      </c>
      <c r="C2711">
        <v>9200000</v>
      </c>
    </row>
    <row r="2712" spans="1:3" ht="15" customHeight="1" x14ac:dyDescent="0.3">
      <c r="A2712" t="s">
        <v>1395</v>
      </c>
      <c r="B2712" s="7">
        <v>45461.484722222223</v>
      </c>
      <c r="C2712">
        <v>19000000</v>
      </c>
    </row>
    <row r="2713" spans="1:3" ht="15" customHeight="1" x14ac:dyDescent="0.3">
      <c r="A2713" t="s">
        <v>1394</v>
      </c>
      <c r="B2713" s="7">
        <v>45461.654166666667</v>
      </c>
      <c r="C2713">
        <v>7500000</v>
      </c>
    </row>
    <row r="2714" spans="1:3" ht="15" customHeight="1" x14ac:dyDescent="0.3">
      <c r="A2714" t="s">
        <v>1393</v>
      </c>
      <c r="B2714" s="7">
        <v>45462.420138888891</v>
      </c>
      <c r="C2714">
        <v>10000000</v>
      </c>
    </row>
    <row r="2715" spans="1:3" ht="15" customHeight="1" x14ac:dyDescent="0.3">
      <c r="A2715" t="s">
        <v>1392</v>
      </c>
      <c r="B2715" s="7">
        <v>45462.477777777778</v>
      </c>
      <c r="C2715">
        <v>10000000</v>
      </c>
    </row>
    <row r="2716" spans="1:3" ht="15" customHeight="1" x14ac:dyDescent="0.3">
      <c r="A2716" t="s">
        <v>1391</v>
      </c>
      <c r="B2716" s="7">
        <v>45462.716666666667</v>
      </c>
      <c r="C2716">
        <v>7000000</v>
      </c>
    </row>
    <row r="2717" spans="1:3" ht="15" customHeight="1" x14ac:dyDescent="0.3">
      <c r="A2717" t="s">
        <v>1390</v>
      </c>
      <c r="B2717" s="7">
        <v>45464.506944444445</v>
      </c>
      <c r="C2717">
        <v>7000000</v>
      </c>
    </row>
    <row r="2718" spans="1:3" ht="15" customHeight="1" x14ac:dyDescent="0.3">
      <c r="A2718" t="s">
        <v>1389</v>
      </c>
      <c r="B2718" s="7">
        <v>45464.566666666666</v>
      </c>
      <c r="C2718">
        <v>4800000</v>
      </c>
    </row>
    <row r="2719" spans="1:3" ht="15" customHeight="1" x14ac:dyDescent="0.3">
      <c r="A2719" t="s">
        <v>1388</v>
      </c>
      <c r="B2719" s="7">
        <v>45464.668749999997</v>
      </c>
      <c r="C2719">
        <v>4700000</v>
      </c>
    </row>
    <row r="2720" spans="1:3" ht="15" customHeight="1" x14ac:dyDescent="0.3">
      <c r="A2720" t="s">
        <v>1387</v>
      </c>
      <c r="B2720" s="7">
        <v>45464.736111111109</v>
      </c>
      <c r="C2720">
        <v>12500000</v>
      </c>
    </row>
    <row r="2721" spans="1:3" ht="15" customHeight="1" x14ac:dyDescent="0.3">
      <c r="A2721" t="s">
        <v>1386</v>
      </c>
      <c r="B2721" s="7">
        <v>45464.76666666667</v>
      </c>
      <c r="C2721">
        <v>5200000</v>
      </c>
    </row>
    <row r="2722" spans="1:3" ht="15" customHeight="1" x14ac:dyDescent="0.3">
      <c r="A2722" t="s">
        <v>1385</v>
      </c>
      <c r="B2722" s="7">
        <v>45467.468055555553</v>
      </c>
      <c r="C2722">
        <v>8000000</v>
      </c>
    </row>
    <row r="2723" spans="1:3" ht="15" customHeight="1" x14ac:dyDescent="0.3">
      <c r="A2723" t="s">
        <v>1384</v>
      </c>
      <c r="B2723" s="7">
        <v>45467.755555555559</v>
      </c>
      <c r="C2723">
        <v>15000000</v>
      </c>
    </row>
    <row r="2724" spans="1:3" ht="15" customHeight="1" x14ac:dyDescent="0.3">
      <c r="A2724" t="s">
        <v>1383</v>
      </c>
      <c r="B2724" s="7">
        <v>45467.756249999999</v>
      </c>
      <c r="C2724">
        <v>12000000</v>
      </c>
    </row>
    <row r="2725" spans="1:3" ht="15" customHeight="1" x14ac:dyDescent="0.3">
      <c r="A2725" t="s">
        <v>1382</v>
      </c>
      <c r="B2725" s="7">
        <v>45468.435416666667</v>
      </c>
      <c r="C2725">
        <v>9000000</v>
      </c>
    </row>
    <row r="2726" spans="1:3" ht="15" customHeight="1" x14ac:dyDescent="0.3">
      <c r="A2726" t="s">
        <v>1381</v>
      </c>
      <c r="B2726" s="7">
        <v>45468.551388888889</v>
      </c>
      <c r="C2726">
        <v>6500000</v>
      </c>
    </row>
    <row r="2727" spans="1:3" ht="15" customHeight="1" x14ac:dyDescent="0.3">
      <c r="A2727" t="s">
        <v>1380</v>
      </c>
      <c r="B2727" s="7">
        <v>45468.581250000003</v>
      </c>
      <c r="C2727">
        <v>6500000</v>
      </c>
    </row>
    <row r="2728" spans="1:3" ht="15" customHeight="1" x14ac:dyDescent="0.3">
      <c r="A2728" t="s">
        <v>1379</v>
      </c>
      <c r="B2728" s="7">
        <v>45468.70208333333</v>
      </c>
      <c r="C2728">
        <v>12400000</v>
      </c>
    </row>
    <row r="2729" spans="1:3" ht="15" customHeight="1" x14ac:dyDescent="0.3">
      <c r="A2729" t="s">
        <v>1378</v>
      </c>
      <c r="B2729" s="7">
        <v>45469.664583333331</v>
      </c>
      <c r="C2729">
        <v>5500000</v>
      </c>
    </row>
    <row r="2730" spans="1:3" ht="15" customHeight="1" x14ac:dyDescent="0.3">
      <c r="A2730" t="s">
        <v>1377</v>
      </c>
      <c r="B2730" s="7">
        <v>45471.563194444447</v>
      </c>
      <c r="C2730">
        <v>9500000</v>
      </c>
    </row>
    <row r="2731" spans="1:3" ht="15" customHeight="1" x14ac:dyDescent="0.3">
      <c r="A2731" t="s">
        <v>1376</v>
      </c>
      <c r="B2731" s="7">
        <v>45471.567361111112</v>
      </c>
      <c r="C2731">
        <v>5800000</v>
      </c>
    </row>
    <row r="2732" spans="1:3" ht="15" customHeight="1" x14ac:dyDescent="0.3">
      <c r="A2732" t="s">
        <v>1375</v>
      </c>
      <c r="B2732" s="7">
        <v>45471.648611111108</v>
      </c>
      <c r="C2732">
        <v>20000000</v>
      </c>
    </row>
    <row r="2733" spans="1:3" ht="15" customHeight="1" x14ac:dyDescent="0.3">
      <c r="A2733" t="s">
        <v>1374</v>
      </c>
      <c r="B2733" s="7">
        <v>45471.65902777778</v>
      </c>
      <c r="C2733">
        <v>15500000</v>
      </c>
    </row>
    <row r="2734" spans="1:3" ht="15" customHeight="1" x14ac:dyDescent="0.3">
      <c r="A2734" t="s">
        <v>1373</v>
      </c>
      <c r="B2734" s="7">
        <v>45471.67291666667</v>
      </c>
      <c r="C2734">
        <v>14250000</v>
      </c>
    </row>
    <row r="2735" spans="1:3" ht="15" customHeight="1" x14ac:dyDescent="0.3">
      <c r="A2735" t="s">
        <v>1372</v>
      </c>
      <c r="B2735" s="7">
        <v>45471.685416666667</v>
      </c>
      <c r="C2735">
        <v>15000000</v>
      </c>
    </row>
    <row r="2736" spans="1:3" ht="15" customHeight="1" x14ac:dyDescent="0.3">
      <c r="A2736" t="s">
        <v>1371</v>
      </c>
      <c r="B2736" s="7">
        <v>45471.753472222219</v>
      </c>
      <c r="C2736">
        <v>11000000</v>
      </c>
    </row>
    <row r="2737" spans="1:3" ht="15" customHeight="1" x14ac:dyDescent="0.3">
      <c r="A2737" t="s">
        <v>1370</v>
      </c>
      <c r="B2737" s="7">
        <v>45475.400694444441</v>
      </c>
      <c r="C2737">
        <v>11000000</v>
      </c>
    </row>
    <row r="2738" spans="1:3" ht="15" customHeight="1" x14ac:dyDescent="0.3">
      <c r="A2738" t="s">
        <v>1369</v>
      </c>
      <c r="B2738" s="7">
        <v>45475.772222222222</v>
      </c>
      <c r="C2738">
        <v>4000000</v>
      </c>
    </row>
    <row r="2739" spans="1:3" ht="15" customHeight="1" x14ac:dyDescent="0.3">
      <c r="A2739" t="s">
        <v>1368</v>
      </c>
      <c r="B2739" s="7">
        <v>45476.554861111108</v>
      </c>
      <c r="C2739">
        <v>7500000</v>
      </c>
    </row>
    <row r="2740" spans="1:3" ht="15" customHeight="1" x14ac:dyDescent="0.3">
      <c r="A2740" t="s">
        <v>1367</v>
      </c>
      <c r="B2740" s="7">
        <v>45477.468055555553</v>
      </c>
      <c r="C2740">
        <v>20700000</v>
      </c>
    </row>
    <row r="2741" spans="1:3" ht="15" customHeight="1" x14ac:dyDescent="0.3">
      <c r="A2741" t="s">
        <v>1366</v>
      </c>
      <c r="B2741" s="7">
        <v>45477.557638888888</v>
      </c>
      <c r="C2741">
        <v>14350000</v>
      </c>
    </row>
    <row r="2742" spans="1:3" ht="15" customHeight="1" x14ac:dyDescent="0.3">
      <c r="A2742" t="s">
        <v>1365</v>
      </c>
      <c r="B2742" s="7">
        <v>45479.558333333334</v>
      </c>
      <c r="C2742">
        <v>12500000</v>
      </c>
    </row>
    <row r="2743" spans="1:3" ht="15" customHeight="1" x14ac:dyDescent="0.3">
      <c r="A2743" t="s">
        <v>1364</v>
      </c>
      <c r="B2743" s="7">
        <v>45483.547222222223</v>
      </c>
      <c r="C2743">
        <v>9500000</v>
      </c>
    </row>
    <row r="2744" spans="1:3" ht="15" customHeight="1" x14ac:dyDescent="0.3">
      <c r="A2744" t="s">
        <v>1363</v>
      </c>
      <c r="B2744" s="7">
        <v>45483.553472222222</v>
      </c>
      <c r="C2744">
        <v>6420000</v>
      </c>
    </row>
    <row r="2745" spans="1:3" ht="15" customHeight="1" x14ac:dyDescent="0.3">
      <c r="A2745" t="s">
        <v>1362</v>
      </c>
      <c r="B2745" s="7">
        <v>45483.634027777778</v>
      </c>
      <c r="C2745">
        <v>6700000</v>
      </c>
    </row>
    <row r="2746" spans="1:3" ht="15" customHeight="1" x14ac:dyDescent="0.3">
      <c r="A2746" t="s">
        <v>1361</v>
      </c>
      <c r="B2746" s="7">
        <v>45483.711111111108</v>
      </c>
      <c r="C2746">
        <v>17500000</v>
      </c>
    </row>
    <row r="2747" spans="1:3" ht="15" customHeight="1" x14ac:dyDescent="0.3">
      <c r="A2747" t="s">
        <v>1360</v>
      </c>
      <c r="B2747" s="7">
        <v>45483.744444444441</v>
      </c>
      <c r="C2747">
        <v>19000000</v>
      </c>
    </row>
    <row r="2748" spans="1:3" ht="15" customHeight="1" x14ac:dyDescent="0.3">
      <c r="A2748" t="s">
        <v>1358</v>
      </c>
      <c r="B2748" s="7">
        <v>45483.783333333333</v>
      </c>
      <c r="C2748">
        <v>12000000</v>
      </c>
    </row>
    <row r="2749" spans="1:3" ht="15" customHeight="1" x14ac:dyDescent="0.3">
      <c r="A2749" t="s">
        <v>1359</v>
      </c>
      <c r="B2749" s="7">
        <v>45483.785416666666</v>
      </c>
      <c r="C2749">
        <v>30000000</v>
      </c>
    </row>
    <row r="2750" spans="1:3" ht="15" customHeight="1" x14ac:dyDescent="0.3">
      <c r="A2750" t="s">
        <v>1357</v>
      </c>
      <c r="B2750" s="7">
        <v>45484.806250000001</v>
      </c>
      <c r="C2750">
        <v>22000000</v>
      </c>
    </row>
    <row r="2751" spans="1:3" ht="15" customHeight="1" x14ac:dyDescent="0.3">
      <c r="A2751" t="s">
        <v>1356</v>
      </c>
      <c r="B2751" s="7">
        <v>45485.65347222222</v>
      </c>
      <c r="C2751">
        <v>16300000</v>
      </c>
    </row>
    <row r="2752" spans="1:3" ht="15" customHeight="1" x14ac:dyDescent="0.3">
      <c r="A2752" t="s">
        <v>1355</v>
      </c>
      <c r="B2752" s="7">
        <v>45485.729861111111</v>
      </c>
      <c r="C2752">
        <v>7500000</v>
      </c>
    </row>
    <row r="2753" spans="1:3" ht="15" customHeight="1" x14ac:dyDescent="0.3">
      <c r="A2753" t="s">
        <v>1354</v>
      </c>
      <c r="B2753" s="7">
        <v>45488.45</v>
      </c>
      <c r="C2753">
        <v>12000000</v>
      </c>
    </row>
    <row r="2754" spans="1:3" ht="15" customHeight="1" x14ac:dyDescent="0.3">
      <c r="A2754" t="s">
        <v>1353</v>
      </c>
      <c r="B2754" s="7">
        <v>45488.740277777775</v>
      </c>
      <c r="C2754">
        <v>10000000</v>
      </c>
    </row>
    <row r="2755" spans="1:3" ht="15" customHeight="1" x14ac:dyDescent="0.3">
      <c r="A2755" t="s">
        <v>1352</v>
      </c>
      <c r="B2755" s="7">
        <v>45491.465277777781</v>
      </c>
      <c r="C2755">
        <v>13000000</v>
      </c>
    </row>
    <row r="2756" spans="1:3" ht="15" customHeight="1" x14ac:dyDescent="0.3">
      <c r="A2756" t="s">
        <v>1351</v>
      </c>
      <c r="B2756" s="7">
        <v>45491.681250000001</v>
      </c>
      <c r="C2756">
        <v>13500000</v>
      </c>
    </row>
    <row r="2757" spans="1:3" ht="15" customHeight="1" x14ac:dyDescent="0.3">
      <c r="A2757" t="s">
        <v>1350</v>
      </c>
      <c r="B2757" s="7">
        <v>45491.688194444447</v>
      </c>
      <c r="C2757">
        <v>21700000</v>
      </c>
    </row>
    <row r="2758" spans="1:3" ht="15" customHeight="1" x14ac:dyDescent="0.3">
      <c r="A2758" t="s">
        <v>1343</v>
      </c>
      <c r="B2758" s="7">
        <v>45495.444444444445</v>
      </c>
      <c r="C2758">
        <v>9400000</v>
      </c>
    </row>
    <row r="2759" spans="1:3" ht="15" customHeight="1" x14ac:dyDescent="0.3">
      <c r="A2759" t="s">
        <v>1349</v>
      </c>
      <c r="B2759" s="7">
        <v>45495.445138888892</v>
      </c>
      <c r="C2759">
        <v>11000000</v>
      </c>
    </row>
    <row r="2760" spans="1:3" ht="15" customHeight="1" x14ac:dyDescent="0.3">
      <c r="A2760" t="s">
        <v>1348</v>
      </c>
      <c r="B2760" s="7">
        <v>45495.649305555555</v>
      </c>
      <c r="C2760">
        <v>35000000</v>
      </c>
    </row>
    <row r="2761" spans="1:3" ht="15" customHeight="1" x14ac:dyDescent="0.3">
      <c r="A2761" t="s">
        <v>1347</v>
      </c>
      <c r="B2761" s="7">
        <v>45495.667361111111</v>
      </c>
      <c r="C2761">
        <v>9800000</v>
      </c>
    </row>
    <row r="2762" spans="1:3" ht="15" customHeight="1" x14ac:dyDescent="0.3">
      <c r="A2762" t="s">
        <v>1346</v>
      </c>
      <c r="B2762" s="7">
        <v>45495.703472222223</v>
      </c>
      <c r="C2762">
        <v>17500000</v>
      </c>
    </row>
    <row r="2763" spans="1:3" ht="15" customHeight="1" x14ac:dyDescent="0.3">
      <c r="A2763" t="s">
        <v>1345</v>
      </c>
      <c r="B2763" s="7">
        <v>45495.71597222222</v>
      </c>
      <c r="C2763">
        <v>9000000</v>
      </c>
    </row>
    <row r="2764" spans="1:3" ht="15" customHeight="1" x14ac:dyDescent="0.3">
      <c r="A2764" t="s">
        <v>1344</v>
      </c>
      <c r="B2764" s="7">
        <v>45495.771527777775</v>
      </c>
      <c r="C2764">
        <v>11300000</v>
      </c>
    </row>
    <row r="2765" spans="1:3" ht="15" customHeight="1" x14ac:dyDescent="0.3">
      <c r="A2765" t="s">
        <v>1341</v>
      </c>
      <c r="B2765" s="7">
        <v>45496.438194444447</v>
      </c>
      <c r="C2765">
        <v>6100000</v>
      </c>
    </row>
    <row r="2766" spans="1:3" ht="15" customHeight="1" x14ac:dyDescent="0.3">
      <c r="A2766" t="s">
        <v>1341</v>
      </c>
      <c r="B2766" s="7">
        <v>45496.481944444444</v>
      </c>
      <c r="C2766">
        <v>6000000</v>
      </c>
    </row>
    <row r="2767" spans="1:3" ht="15" customHeight="1" x14ac:dyDescent="0.3">
      <c r="A2767" t="s">
        <v>1343</v>
      </c>
      <c r="B2767" s="7">
        <v>45496.49722222222</v>
      </c>
      <c r="C2767">
        <v>9400000</v>
      </c>
    </row>
    <row r="2768" spans="1:3" ht="15" customHeight="1" x14ac:dyDescent="0.3">
      <c r="A2768" t="s">
        <v>1342</v>
      </c>
      <c r="B2768" s="7">
        <v>45496.499305555553</v>
      </c>
      <c r="C2768">
        <v>10500000</v>
      </c>
    </row>
    <row r="2769" spans="1:3" ht="15" customHeight="1" x14ac:dyDescent="0.3">
      <c r="A2769" t="s">
        <v>1341</v>
      </c>
      <c r="B2769" s="7">
        <v>45496.511111111111</v>
      </c>
      <c r="C2769">
        <v>6000000</v>
      </c>
    </row>
    <row r="2770" spans="1:3" ht="15" customHeight="1" x14ac:dyDescent="0.3">
      <c r="A2770" t="s">
        <v>1340</v>
      </c>
      <c r="B2770" s="7">
        <v>45496.655555555553</v>
      </c>
      <c r="C2770">
        <v>13500000</v>
      </c>
    </row>
    <row r="2771" spans="1:3" ht="15" customHeight="1" x14ac:dyDescent="0.3">
      <c r="A2771" t="s">
        <v>1339</v>
      </c>
      <c r="B2771" s="7">
        <v>45496.790972222225</v>
      </c>
      <c r="C2771">
        <v>8500000</v>
      </c>
    </row>
    <row r="2772" spans="1:3" ht="15" customHeight="1" x14ac:dyDescent="0.3">
      <c r="A2772" t="s">
        <v>1338</v>
      </c>
      <c r="B2772" s="7">
        <v>45497.540972222225</v>
      </c>
      <c r="C2772">
        <v>7500000</v>
      </c>
    </row>
    <row r="2773" spans="1:3" ht="15" customHeight="1" x14ac:dyDescent="0.3">
      <c r="A2773" t="s">
        <v>1337</v>
      </c>
      <c r="B2773" s="7">
        <v>45497.564583333333</v>
      </c>
      <c r="C2773">
        <v>13200000</v>
      </c>
    </row>
    <row r="2774" spans="1:3" ht="15" customHeight="1" x14ac:dyDescent="0.3">
      <c r="A2774" t="s">
        <v>1336</v>
      </c>
      <c r="B2774" s="7">
        <v>45497.780555555553</v>
      </c>
      <c r="C2774">
        <v>10200000</v>
      </c>
    </row>
    <row r="2775" spans="1:3" ht="15" customHeight="1" x14ac:dyDescent="0.3">
      <c r="A2775" t="s">
        <v>1335</v>
      </c>
      <c r="B2775" s="7">
        <v>45498.406944444447</v>
      </c>
      <c r="C2775">
        <v>13800000</v>
      </c>
    </row>
    <row r="2776" spans="1:3" ht="15" customHeight="1" x14ac:dyDescent="0.3">
      <c r="A2776" t="s">
        <v>1334</v>
      </c>
      <c r="B2776" s="7">
        <v>45498.481249999997</v>
      </c>
      <c r="C2776">
        <v>10500000</v>
      </c>
    </row>
    <row r="2777" spans="1:3" ht="15" customHeight="1" x14ac:dyDescent="0.3">
      <c r="A2777" t="s">
        <v>1333</v>
      </c>
      <c r="B2777" s="7">
        <v>45498.70416666667</v>
      </c>
      <c r="C2777">
        <v>5760000</v>
      </c>
    </row>
    <row r="2778" spans="1:3" ht="15" customHeight="1" x14ac:dyDescent="0.3">
      <c r="A2778" t="s">
        <v>1332</v>
      </c>
      <c r="B2778" s="7">
        <v>45498.761805555558</v>
      </c>
      <c r="C2778">
        <v>11500000</v>
      </c>
    </row>
    <row r="2779" spans="1:3" ht="15" customHeight="1" x14ac:dyDescent="0.3">
      <c r="A2779" t="s">
        <v>1331</v>
      </c>
      <c r="B2779" s="7">
        <v>45499.525694444441</v>
      </c>
      <c r="C2779">
        <v>8500000</v>
      </c>
    </row>
    <row r="2780" spans="1:3" ht="15" customHeight="1" x14ac:dyDescent="0.3">
      <c r="A2780" t="s">
        <v>1330</v>
      </c>
      <c r="B2780" s="7">
        <v>45499.647222222222</v>
      </c>
      <c r="C2780">
        <v>9500000</v>
      </c>
    </row>
    <row r="2781" spans="1:3" ht="15" customHeight="1" x14ac:dyDescent="0.3">
      <c r="A2781" t="s">
        <v>1329</v>
      </c>
      <c r="B2781" s="7">
        <v>45499.651388888888</v>
      </c>
      <c r="C2781">
        <v>11500000</v>
      </c>
    </row>
    <row r="2782" spans="1:3" ht="15" customHeight="1" x14ac:dyDescent="0.3">
      <c r="A2782" t="s">
        <v>1328</v>
      </c>
      <c r="B2782" s="7">
        <v>45499.734027777777</v>
      </c>
      <c r="C2782">
        <v>4200000</v>
      </c>
    </row>
    <row r="2783" spans="1:3" ht="15" customHeight="1" x14ac:dyDescent="0.3">
      <c r="A2783" t="s">
        <v>1327</v>
      </c>
      <c r="B2783" s="7">
        <v>45499.745138888888</v>
      </c>
      <c r="C2783">
        <v>13250000</v>
      </c>
    </row>
    <row r="2784" spans="1:3" ht="15" customHeight="1" x14ac:dyDescent="0.3">
      <c r="A2784" t="s">
        <v>1326</v>
      </c>
      <c r="B2784" s="7">
        <v>45500.429861111108</v>
      </c>
      <c r="C2784">
        <v>11500000</v>
      </c>
    </row>
    <row r="2785" spans="1:3" ht="15" customHeight="1" x14ac:dyDescent="0.3">
      <c r="A2785" t="s">
        <v>1325</v>
      </c>
      <c r="B2785" s="7">
        <v>45500.458333333336</v>
      </c>
      <c r="C2785">
        <v>12300000</v>
      </c>
    </row>
    <row r="2786" spans="1:3" ht="15" customHeight="1" x14ac:dyDescent="0.3">
      <c r="A2786" t="s">
        <v>1324</v>
      </c>
      <c r="B2786" s="7">
        <v>45500.525000000001</v>
      </c>
      <c r="C2786">
        <v>14500000</v>
      </c>
    </row>
    <row r="2787" spans="1:3" ht="15" customHeight="1" x14ac:dyDescent="0.3">
      <c r="A2787" t="s">
        <v>1322</v>
      </c>
      <c r="B2787" s="7">
        <v>45502.415277777778</v>
      </c>
      <c r="C2787">
        <v>15000000</v>
      </c>
    </row>
    <row r="2788" spans="1:3" ht="15" customHeight="1" x14ac:dyDescent="0.3">
      <c r="A2788" t="s">
        <v>1323</v>
      </c>
      <c r="B2788" s="7">
        <v>45502.415277777778</v>
      </c>
      <c r="C2788">
        <v>7600000</v>
      </c>
    </row>
    <row r="2789" spans="1:3" ht="15" customHeight="1" x14ac:dyDescent="0.3">
      <c r="A2789" t="s">
        <v>1321</v>
      </c>
      <c r="B2789" s="7">
        <v>45502.441666666666</v>
      </c>
      <c r="C2789">
        <v>13700000</v>
      </c>
    </row>
    <row r="2790" spans="1:3" ht="15" customHeight="1" x14ac:dyDescent="0.3">
      <c r="A2790" t="s">
        <v>1320</v>
      </c>
      <c r="B2790" s="7">
        <v>45502.475694444445</v>
      </c>
      <c r="C2790">
        <v>5000000</v>
      </c>
    </row>
    <row r="2791" spans="1:3" ht="15" customHeight="1" x14ac:dyDescent="0.3">
      <c r="A2791" t="s">
        <v>1319</v>
      </c>
      <c r="B2791" s="7">
        <v>45502.486805555556</v>
      </c>
      <c r="C2791">
        <v>9800000</v>
      </c>
    </row>
    <row r="2792" spans="1:3" ht="15" customHeight="1" x14ac:dyDescent="0.3">
      <c r="A2792" t="s">
        <v>1318</v>
      </c>
      <c r="B2792" s="7">
        <v>45502.496527777781</v>
      </c>
      <c r="C2792">
        <v>7800000</v>
      </c>
    </row>
    <row r="2793" spans="1:3" ht="15" customHeight="1" x14ac:dyDescent="0.3">
      <c r="A2793" t="s">
        <v>1317</v>
      </c>
      <c r="B2793" s="7">
        <v>45502.501388888886</v>
      </c>
      <c r="C2793">
        <v>9700000</v>
      </c>
    </row>
    <row r="2794" spans="1:3" ht="15" customHeight="1" x14ac:dyDescent="0.3">
      <c r="A2794" t="s">
        <v>1316</v>
      </c>
      <c r="B2794" s="7">
        <v>45502.557638888888</v>
      </c>
      <c r="C2794">
        <v>9500000</v>
      </c>
    </row>
    <row r="2795" spans="1:3" ht="15" customHeight="1" x14ac:dyDescent="0.3">
      <c r="A2795" t="s">
        <v>1315</v>
      </c>
      <c r="B2795" s="7">
        <v>45502.560416666667</v>
      </c>
      <c r="C2795">
        <v>10500000</v>
      </c>
    </row>
    <row r="2796" spans="1:3" ht="15" customHeight="1" x14ac:dyDescent="0.3">
      <c r="A2796" t="s">
        <v>1314</v>
      </c>
      <c r="B2796" s="7">
        <v>45502.734722222223</v>
      </c>
      <c r="C2796">
        <v>13500000</v>
      </c>
    </row>
    <row r="2797" spans="1:3" ht="15" customHeight="1" x14ac:dyDescent="0.3">
      <c r="A2797" t="s">
        <v>1313</v>
      </c>
      <c r="B2797" s="7">
        <v>45502.793749999997</v>
      </c>
      <c r="C2797">
        <v>11700000</v>
      </c>
    </row>
    <row r="2798" spans="1:3" ht="15" customHeight="1" x14ac:dyDescent="0.3">
      <c r="A2798" t="s">
        <v>1312</v>
      </c>
      <c r="B2798" s="7">
        <v>45503.359027777777</v>
      </c>
      <c r="C2798">
        <v>8000000</v>
      </c>
    </row>
    <row r="2799" spans="1:3" ht="15" customHeight="1" x14ac:dyDescent="0.3">
      <c r="A2799" t="s">
        <v>1311</v>
      </c>
      <c r="B2799" s="7">
        <v>45503.728472222225</v>
      </c>
      <c r="C2799">
        <v>9700000</v>
      </c>
    </row>
    <row r="2800" spans="1:3" ht="15" customHeight="1" x14ac:dyDescent="0.3">
      <c r="A2800" t="s">
        <v>1310</v>
      </c>
      <c r="B2800" s="7">
        <v>45503.729166666664</v>
      </c>
      <c r="C2800">
        <v>15000000</v>
      </c>
    </row>
    <row r="2801" spans="1:3" ht="15" customHeight="1" x14ac:dyDescent="0.3">
      <c r="A2801" t="s">
        <v>1309</v>
      </c>
      <c r="B2801" s="7">
        <v>45504.397222222222</v>
      </c>
      <c r="C2801">
        <v>10500000</v>
      </c>
    </row>
    <row r="2802" spans="1:3" ht="15" customHeight="1" x14ac:dyDescent="0.3">
      <c r="A2802" t="s">
        <v>1308</v>
      </c>
      <c r="B2802" s="7">
        <v>45504.445138888892</v>
      </c>
      <c r="C2802">
        <v>10000000</v>
      </c>
    </row>
    <row r="2803" spans="1:3" ht="15" customHeight="1" x14ac:dyDescent="0.3">
      <c r="A2803" t="s">
        <v>1307</v>
      </c>
      <c r="B2803" s="7">
        <v>45504.479166666664</v>
      </c>
      <c r="C2803">
        <v>16350000</v>
      </c>
    </row>
    <row r="2804" spans="1:3" ht="15" customHeight="1" x14ac:dyDescent="0.3">
      <c r="A2804" t="s">
        <v>136</v>
      </c>
      <c r="B2804" s="7">
        <v>45504.496527777781</v>
      </c>
      <c r="C2804">
        <v>22000000</v>
      </c>
    </row>
    <row r="2805" spans="1:3" ht="15" customHeight="1" x14ac:dyDescent="0.3">
      <c r="A2805" t="s">
        <v>1306</v>
      </c>
      <c r="B2805" s="7">
        <v>45504.496527777781</v>
      </c>
      <c r="C2805">
        <v>22500000</v>
      </c>
    </row>
    <row r="2806" spans="1:3" ht="15" customHeight="1" x14ac:dyDescent="0.3">
      <c r="A2806" t="s">
        <v>1305</v>
      </c>
      <c r="B2806" s="7">
        <v>45504.497916666667</v>
      </c>
      <c r="C2806">
        <v>13300000</v>
      </c>
    </row>
    <row r="2807" spans="1:3" ht="15" customHeight="1" x14ac:dyDescent="0.3">
      <c r="A2807" t="s">
        <v>1304</v>
      </c>
      <c r="B2807" s="7">
        <v>45504.498611111114</v>
      </c>
      <c r="C2807">
        <v>13500000</v>
      </c>
    </row>
    <row r="2808" spans="1:3" ht="15" customHeight="1" x14ac:dyDescent="0.3">
      <c r="A2808" t="s">
        <v>1303</v>
      </c>
      <c r="B2808" s="7">
        <v>45504.522222222222</v>
      </c>
      <c r="C2808">
        <v>16500000</v>
      </c>
    </row>
    <row r="2809" spans="1:3" ht="15" customHeight="1" x14ac:dyDescent="0.3">
      <c r="A2809" t="s">
        <v>1302</v>
      </c>
      <c r="B2809" s="7">
        <v>45504.663888888892</v>
      </c>
      <c r="C2809">
        <v>11500000</v>
      </c>
    </row>
    <row r="2810" spans="1:3" ht="15" customHeight="1" x14ac:dyDescent="0.3">
      <c r="A2810" t="s">
        <v>1301</v>
      </c>
      <c r="B2810" s="7">
        <v>45504.664583333331</v>
      </c>
      <c r="C2810">
        <v>16500000</v>
      </c>
    </row>
    <row r="2811" spans="1:3" ht="15" customHeight="1" x14ac:dyDescent="0.3">
      <c r="A2811" t="s">
        <v>1300</v>
      </c>
      <c r="B2811" s="7">
        <v>45504.734722222223</v>
      </c>
      <c r="C2811">
        <v>28800000</v>
      </c>
    </row>
    <row r="2812" spans="1:3" ht="15" customHeight="1" x14ac:dyDescent="0.3">
      <c r="A2812" t="s">
        <v>1299</v>
      </c>
      <c r="B2812" s="7">
        <v>45504.742361111108</v>
      </c>
      <c r="C2812">
        <v>17000000</v>
      </c>
    </row>
    <row r="2813" spans="1:3" ht="15" customHeight="1" x14ac:dyDescent="0.3">
      <c r="A2813" t="s">
        <v>1298</v>
      </c>
      <c r="B2813" s="7">
        <v>45504.781944444447</v>
      </c>
      <c r="C2813">
        <v>15500000</v>
      </c>
    </row>
    <row r="2814" spans="1:3" ht="15" customHeight="1" x14ac:dyDescent="0.3">
      <c r="A2814" t="s">
        <v>1297</v>
      </c>
      <c r="B2814" s="7">
        <v>45511.404861111114</v>
      </c>
      <c r="C2814">
        <v>7000000</v>
      </c>
    </row>
    <row r="2815" spans="1:3" ht="15" customHeight="1" x14ac:dyDescent="0.3">
      <c r="A2815" t="s">
        <v>1296</v>
      </c>
      <c r="B2815" s="7">
        <v>45511.534722222219</v>
      </c>
      <c r="C2815">
        <v>7500000</v>
      </c>
    </row>
    <row r="2816" spans="1:3" ht="15" customHeight="1" x14ac:dyDescent="0.3">
      <c r="A2816" t="s">
        <v>1295</v>
      </c>
      <c r="B2816" s="7">
        <v>45511.677777777775</v>
      </c>
      <c r="C2816">
        <v>11900000</v>
      </c>
    </row>
    <row r="2817" spans="1:3" ht="15" customHeight="1" x14ac:dyDescent="0.3">
      <c r="A2817" t="s">
        <v>1294</v>
      </c>
      <c r="B2817" s="7">
        <v>45512.768750000003</v>
      </c>
      <c r="C2817">
        <v>16500000</v>
      </c>
    </row>
    <row r="2818" spans="1:3" ht="15" customHeight="1" x14ac:dyDescent="0.3">
      <c r="A2818" t="s">
        <v>1293</v>
      </c>
      <c r="B2818" s="7">
        <v>45512.805555555555</v>
      </c>
      <c r="C2818">
        <v>13700000</v>
      </c>
    </row>
    <row r="2819" spans="1:3" ht="15" customHeight="1" x14ac:dyDescent="0.3">
      <c r="A2819" t="s">
        <v>1292</v>
      </c>
      <c r="B2819" s="7">
        <v>45512.950694444444</v>
      </c>
      <c r="C2819">
        <v>9000000</v>
      </c>
    </row>
    <row r="2820" spans="1:3" ht="15" customHeight="1" x14ac:dyDescent="0.3">
      <c r="A2820" t="s">
        <v>1291</v>
      </c>
      <c r="B2820" s="7">
        <v>45516.522916666669</v>
      </c>
      <c r="C2820">
        <v>9500000</v>
      </c>
    </row>
    <row r="2821" spans="1:3" ht="15" customHeight="1" x14ac:dyDescent="0.3">
      <c r="A2821" t="s">
        <v>1290</v>
      </c>
      <c r="B2821" s="7">
        <v>45516.549305555556</v>
      </c>
      <c r="C2821">
        <v>10270000</v>
      </c>
    </row>
    <row r="2822" spans="1:3" ht="15" customHeight="1" x14ac:dyDescent="0.3">
      <c r="A2822" t="s">
        <v>1289</v>
      </c>
      <c r="B2822" s="7">
        <v>45516.90625</v>
      </c>
      <c r="C2822">
        <v>15500000</v>
      </c>
    </row>
    <row r="2823" spans="1:3" ht="15" customHeight="1" x14ac:dyDescent="0.3">
      <c r="A2823" t="s">
        <v>1288</v>
      </c>
      <c r="B2823" s="7">
        <v>45516.914583333331</v>
      </c>
      <c r="C2823">
        <v>11700000</v>
      </c>
    </row>
    <row r="2824" spans="1:3" ht="15" customHeight="1" x14ac:dyDescent="0.3">
      <c r="A2824" t="s">
        <v>1287</v>
      </c>
      <c r="B2824" s="7">
        <v>45516.927083333336</v>
      </c>
      <c r="C2824">
        <v>11700000</v>
      </c>
    </row>
    <row r="2825" spans="1:3" ht="15" customHeight="1" x14ac:dyDescent="0.3">
      <c r="A2825" t="s">
        <v>1124</v>
      </c>
      <c r="B2825" s="7">
        <v>45517.334722222222</v>
      </c>
      <c r="C2825">
        <v>11500000</v>
      </c>
    </row>
    <row r="2826" spans="1:3" ht="15" customHeight="1" x14ac:dyDescent="0.3">
      <c r="A2826" t="s">
        <v>1286</v>
      </c>
      <c r="B2826" s="7">
        <v>45517.493055555555</v>
      </c>
      <c r="C2826">
        <v>5100000</v>
      </c>
    </row>
    <row r="2827" spans="1:3" ht="15" customHeight="1" x14ac:dyDescent="0.3">
      <c r="A2827" t="s">
        <v>1285</v>
      </c>
      <c r="B2827" s="7">
        <v>45517.494444444441</v>
      </c>
      <c r="C2827">
        <v>4850000</v>
      </c>
    </row>
    <row r="2828" spans="1:3" ht="15" customHeight="1" x14ac:dyDescent="0.3">
      <c r="A2828" t="s">
        <v>1284</v>
      </c>
      <c r="B2828" s="7">
        <v>45517.539583333331</v>
      </c>
      <c r="C2828">
        <v>5800000</v>
      </c>
    </row>
    <row r="2829" spans="1:3" ht="15" customHeight="1" x14ac:dyDescent="0.3">
      <c r="A2829" t="s">
        <v>1283</v>
      </c>
      <c r="B2829" s="7">
        <v>45517.5625</v>
      </c>
      <c r="C2829">
        <v>11000000</v>
      </c>
    </row>
    <row r="2830" spans="1:3" ht="15" customHeight="1" x14ac:dyDescent="0.3">
      <c r="A2830" t="s">
        <v>1282</v>
      </c>
      <c r="B2830" s="7">
        <v>45517.710416666669</v>
      </c>
      <c r="C2830">
        <v>11000000</v>
      </c>
    </row>
    <row r="2831" spans="1:3" ht="15" customHeight="1" x14ac:dyDescent="0.3">
      <c r="A2831" t="s">
        <v>1281</v>
      </c>
      <c r="B2831" s="7">
        <v>45518.755555555559</v>
      </c>
      <c r="C2831">
        <v>31000000</v>
      </c>
    </row>
    <row r="2832" spans="1:3" ht="15" customHeight="1" x14ac:dyDescent="0.3">
      <c r="A2832" t="s">
        <v>1280</v>
      </c>
      <c r="B2832" s="7">
        <v>45520.422222222223</v>
      </c>
      <c r="C2832">
        <v>13000000</v>
      </c>
    </row>
    <row r="2833" spans="1:3" ht="15" customHeight="1" x14ac:dyDescent="0.3">
      <c r="A2833" t="s">
        <v>1279</v>
      </c>
      <c r="B2833" s="7">
        <v>45520.445138888892</v>
      </c>
      <c r="C2833">
        <v>7500000</v>
      </c>
    </row>
    <row r="2834" spans="1:3" ht="15" customHeight="1" x14ac:dyDescent="0.3">
      <c r="A2834" t="s">
        <v>1278</v>
      </c>
      <c r="B2834" s="7">
        <v>45520.451388888891</v>
      </c>
      <c r="C2834">
        <v>18000000</v>
      </c>
    </row>
    <row r="2835" spans="1:3" ht="15" customHeight="1" x14ac:dyDescent="0.3">
      <c r="A2835" t="s">
        <v>1277</v>
      </c>
      <c r="B2835" s="7">
        <v>45520.631249999999</v>
      </c>
      <c r="C2835">
        <v>20000000</v>
      </c>
    </row>
    <row r="2836" spans="1:3" ht="15" customHeight="1" x14ac:dyDescent="0.3">
      <c r="A2836" t="s">
        <v>1276</v>
      </c>
      <c r="B2836" s="7">
        <v>45520.645833333336</v>
      </c>
      <c r="C2836">
        <v>7000000</v>
      </c>
    </row>
    <row r="2837" spans="1:3" ht="15" customHeight="1" x14ac:dyDescent="0.3">
      <c r="A2837" t="s">
        <v>1275</v>
      </c>
      <c r="B2837" s="7">
        <v>45523.418749999997</v>
      </c>
      <c r="C2837">
        <v>16000000</v>
      </c>
    </row>
    <row r="2838" spans="1:3" ht="15" customHeight="1" x14ac:dyDescent="0.3">
      <c r="A2838" t="s">
        <v>1274</v>
      </c>
      <c r="B2838" s="7">
        <v>45523.768055555556</v>
      </c>
      <c r="C2838">
        <v>9300000</v>
      </c>
    </row>
    <row r="2839" spans="1:3" ht="15" customHeight="1" x14ac:dyDescent="0.3">
      <c r="A2839" t="s">
        <v>1273</v>
      </c>
      <c r="B2839" s="7">
        <v>45523.806944444441</v>
      </c>
      <c r="C2839">
        <v>14700000</v>
      </c>
    </row>
    <row r="2840" spans="1:3" ht="15" customHeight="1" x14ac:dyDescent="0.3">
      <c r="A2840" t="s">
        <v>1272</v>
      </c>
      <c r="B2840" s="7">
        <v>45524.568055555559</v>
      </c>
      <c r="C2840">
        <v>5600000</v>
      </c>
    </row>
    <row r="2841" spans="1:3" ht="15" customHeight="1" x14ac:dyDescent="0.3">
      <c r="A2841" t="s">
        <v>1271</v>
      </c>
      <c r="B2841" s="7">
        <v>45524.569444444445</v>
      </c>
      <c r="C2841">
        <v>11500000</v>
      </c>
    </row>
    <row r="2842" spans="1:3" ht="15" customHeight="1" x14ac:dyDescent="0.3">
      <c r="A2842" t="s">
        <v>1270</v>
      </c>
      <c r="B2842" s="7">
        <v>45524.691666666666</v>
      </c>
      <c r="C2842">
        <v>10200000</v>
      </c>
    </row>
    <row r="2843" spans="1:3" ht="15" customHeight="1" x14ac:dyDescent="0.3">
      <c r="A2843" t="s">
        <v>1269</v>
      </c>
      <c r="B2843" s="7">
        <v>45525.484722222223</v>
      </c>
      <c r="C2843">
        <v>24000000</v>
      </c>
    </row>
    <row r="2844" spans="1:3" ht="15" customHeight="1" x14ac:dyDescent="0.3">
      <c r="A2844" t="s">
        <v>1268</v>
      </c>
      <c r="B2844" s="7">
        <v>45525.48541666667</v>
      </c>
      <c r="C2844">
        <v>17500000</v>
      </c>
    </row>
    <row r="2845" spans="1:3" ht="15" customHeight="1" x14ac:dyDescent="0.3">
      <c r="A2845" t="s">
        <v>1267</v>
      </c>
      <c r="B2845" s="7">
        <v>45525.533333333333</v>
      </c>
      <c r="C2845">
        <v>9000000</v>
      </c>
    </row>
    <row r="2846" spans="1:3" ht="15" customHeight="1" x14ac:dyDescent="0.3">
      <c r="A2846" t="s">
        <v>1266</v>
      </c>
      <c r="B2846" s="7">
        <v>45525.65347222222</v>
      </c>
      <c r="C2846">
        <v>22000000</v>
      </c>
    </row>
    <row r="2847" spans="1:3" ht="15" customHeight="1" x14ac:dyDescent="0.3">
      <c r="A2847" t="s">
        <v>1265</v>
      </c>
      <c r="B2847" s="7">
        <v>45525.772916666669</v>
      </c>
      <c r="C2847">
        <v>14700000</v>
      </c>
    </row>
    <row r="2848" spans="1:3" ht="15" customHeight="1" x14ac:dyDescent="0.3">
      <c r="A2848" t="s">
        <v>289</v>
      </c>
      <c r="B2848" s="7">
        <v>45526.5</v>
      </c>
      <c r="C2848">
        <v>18000000</v>
      </c>
    </row>
    <row r="2849" spans="1:3" ht="15" customHeight="1" x14ac:dyDescent="0.3">
      <c r="A2849" t="s">
        <v>1264</v>
      </c>
      <c r="B2849" s="7">
        <v>45526.741666666669</v>
      </c>
      <c r="C2849">
        <v>31000000</v>
      </c>
    </row>
    <row r="2850" spans="1:3" ht="15" customHeight="1" x14ac:dyDescent="0.3">
      <c r="A2850" t="s">
        <v>1263</v>
      </c>
      <c r="B2850" s="7">
        <v>45527.472222222219</v>
      </c>
      <c r="C2850">
        <v>13500000</v>
      </c>
    </row>
    <row r="2851" spans="1:3" ht="15" customHeight="1" x14ac:dyDescent="0.3">
      <c r="A2851" t="s">
        <v>1262</v>
      </c>
      <c r="B2851" s="7">
        <v>45527.731944444444</v>
      </c>
      <c r="C2851">
        <v>19500000</v>
      </c>
    </row>
    <row r="2852" spans="1:3" ht="15" customHeight="1" x14ac:dyDescent="0.3">
      <c r="A2852" t="s">
        <v>1261</v>
      </c>
      <c r="B2852" s="7">
        <v>45530.545138888891</v>
      </c>
      <c r="C2852">
        <v>10100000</v>
      </c>
    </row>
    <row r="2853" spans="1:3" ht="15" customHeight="1" x14ac:dyDescent="0.3">
      <c r="A2853" t="s">
        <v>1260</v>
      </c>
      <c r="B2853" s="7">
        <v>45530.65625</v>
      </c>
      <c r="C2853">
        <v>9500000</v>
      </c>
    </row>
    <row r="2854" spans="1:3" ht="15" customHeight="1" x14ac:dyDescent="0.3">
      <c r="A2854" t="s">
        <v>1258</v>
      </c>
      <c r="B2854" s="7">
        <v>45531.716666666667</v>
      </c>
      <c r="C2854">
        <v>9000000</v>
      </c>
    </row>
    <row r="2855" spans="1:3" ht="15" customHeight="1" x14ac:dyDescent="0.3">
      <c r="A2855" t="s">
        <v>1259</v>
      </c>
      <c r="B2855" s="7">
        <v>45531.752083333333</v>
      </c>
      <c r="C2855">
        <v>11000000</v>
      </c>
    </row>
    <row r="2856" spans="1:3" ht="15" customHeight="1" x14ac:dyDescent="0.3">
      <c r="A2856" t="s">
        <v>1257</v>
      </c>
      <c r="B2856" s="7">
        <v>45532.42083333333</v>
      </c>
      <c r="C2856">
        <v>10000000</v>
      </c>
    </row>
    <row r="2857" spans="1:3" ht="15" customHeight="1" x14ac:dyDescent="0.3">
      <c r="A2857" t="s">
        <v>122</v>
      </c>
      <c r="B2857" s="7">
        <v>45532.460416666669</v>
      </c>
      <c r="C2857">
        <v>23800000</v>
      </c>
    </row>
    <row r="2858" spans="1:3" ht="15" customHeight="1" x14ac:dyDescent="0.3">
      <c r="A2858" t="s">
        <v>525</v>
      </c>
      <c r="B2858" s="7">
        <v>45532.481944444444</v>
      </c>
      <c r="C2858">
        <v>10000000</v>
      </c>
    </row>
    <row r="2859" spans="1:3" ht="15" customHeight="1" x14ac:dyDescent="0.3">
      <c r="A2859" t="s">
        <v>1255</v>
      </c>
      <c r="B2859" s="7">
        <v>45532.553472222222</v>
      </c>
      <c r="C2859">
        <v>16000000</v>
      </c>
    </row>
    <row r="2860" spans="1:3" ht="15" customHeight="1" x14ac:dyDescent="0.3">
      <c r="A2860" t="s">
        <v>1256</v>
      </c>
      <c r="B2860" s="7">
        <v>45532.553472222222</v>
      </c>
      <c r="C2860">
        <v>17500000</v>
      </c>
    </row>
    <row r="2861" spans="1:3" ht="15" customHeight="1" x14ac:dyDescent="0.3">
      <c r="A2861" t="s">
        <v>1254</v>
      </c>
      <c r="B2861" s="7">
        <v>45532.683333333334</v>
      </c>
      <c r="C2861">
        <v>14700000</v>
      </c>
    </row>
    <row r="2862" spans="1:3" ht="15" customHeight="1" x14ac:dyDescent="0.3">
      <c r="A2862" t="s">
        <v>1253</v>
      </c>
      <c r="B2862" s="7">
        <v>45532.761805555558</v>
      </c>
      <c r="C2862">
        <v>6000000</v>
      </c>
    </row>
    <row r="2863" spans="1:3" ht="15" customHeight="1" x14ac:dyDescent="0.3">
      <c r="A2863" t="s">
        <v>1252</v>
      </c>
      <c r="B2863" s="7">
        <v>45532.769444444442</v>
      </c>
      <c r="C2863">
        <v>7300000</v>
      </c>
    </row>
    <row r="2864" spans="1:3" ht="15" customHeight="1" x14ac:dyDescent="0.3">
      <c r="A2864" t="s">
        <v>1251</v>
      </c>
      <c r="B2864" s="7">
        <v>45532.809027777781</v>
      </c>
      <c r="C2864">
        <v>9400000</v>
      </c>
    </row>
    <row r="2865" spans="1:3" ht="15" customHeight="1" x14ac:dyDescent="0.3">
      <c r="A2865" t="s">
        <v>1222</v>
      </c>
      <c r="B2865" s="7">
        <v>45533.426388888889</v>
      </c>
      <c r="C2865">
        <v>17500000</v>
      </c>
    </row>
    <row r="2866" spans="1:3" ht="15" customHeight="1" x14ac:dyDescent="0.3">
      <c r="A2866" t="s">
        <v>1250</v>
      </c>
      <c r="B2866" s="7">
        <v>45533.486805555556</v>
      </c>
      <c r="C2866">
        <v>8500000</v>
      </c>
    </row>
    <row r="2867" spans="1:3" ht="15" customHeight="1" x14ac:dyDescent="0.3">
      <c r="A2867" t="s">
        <v>1249</v>
      </c>
      <c r="B2867" s="7">
        <v>45533.498611111114</v>
      </c>
      <c r="C2867">
        <v>11200000</v>
      </c>
    </row>
    <row r="2868" spans="1:3" ht="15" customHeight="1" x14ac:dyDescent="0.3">
      <c r="A2868" t="s">
        <v>1248</v>
      </c>
      <c r="B2868" s="7">
        <v>45533.546527777777</v>
      </c>
      <c r="C2868">
        <v>14500000</v>
      </c>
    </row>
    <row r="2869" spans="1:3" ht="15" customHeight="1" x14ac:dyDescent="0.3">
      <c r="A2869" t="s">
        <v>1247</v>
      </c>
      <c r="B2869" s="7">
        <v>45533.739583333336</v>
      </c>
      <c r="C2869">
        <v>7500000</v>
      </c>
    </row>
    <row r="2870" spans="1:3" ht="15" customHeight="1" x14ac:dyDescent="0.3">
      <c r="A2870" t="s">
        <v>1246</v>
      </c>
      <c r="B2870" s="7">
        <v>45533.741666666669</v>
      </c>
      <c r="C2870">
        <v>13000000</v>
      </c>
    </row>
    <row r="2871" spans="1:3" ht="15" customHeight="1" x14ac:dyDescent="0.3">
      <c r="A2871" t="s">
        <v>1245</v>
      </c>
      <c r="B2871" s="7">
        <v>45533.779166666667</v>
      </c>
      <c r="C2871">
        <v>18000000</v>
      </c>
    </row>
    <row r="2872" spans="1:3" ht="15" customHeight="1" x14ac:dyDescent="0.3">
      <c r="A2872" t="s">
        <v>1244</v>
      </c>
      <c r="B2872" s="7">
        <v>45534.425694444442</v>
      </c>
      <c r="C2872">
        <v>30000000</v>
      </c>
    </row>
    <row r="2873" spans="1:3" ht="15" customHeight="1" x14ac:dyDescent="0.3">
      <c r="A2873" t="s">
        <v>1243</v>
      </c>
      <c r="B2873" s="7">
        <v>45534.488888888889</v>
      </c>
      <c r="C2873">
        <v>15000000</v>
      </c>
    </row>
    <row r="2874" spans="1:3" ht="15" customHeight="1" x14ac:dyDescent="0.3">
      <c r="A2874" t="s">
        <v>1242</v>
      </c>
      <c r="B2874" s="7">
        <v>45534.690972222219</v>
      </c>
      <c r="C2874">
        <v>7800000</v>
      </c>
    </row>
    <row r="2875" spans="1:3" ht="15" customHeight="1" x14ac:dyDescent="0.3">
      <c r="A2875" t="s">
        <v>1241</v>
      </c>
      <c r="B2875" s="7">
        <v>45534.713194444441</v>
      </c>
      <c r="C2875">
        <v>14000000</v>
      </c>
    </row>
    <row r="2876" spans="1:3" ht="15" customHeight="1" x14ac:dyDescent="0.3">
      <c r="A2876" t="s">
        <v>1240</v>
      </c>
      <c r="B2876" s="7">
        <v>45534.72152777778</v>
      </c>
      <c r="C2876">
        <v>7000000</v>
      </c>
    </row>
    <row r="2877" spans="1:3" ht="15" customHeight="1" x14ac:dyDescent="0.3">
      <c r="A2877" t="s">
        <v>1239</v>
      </c>
      <c r="B2877" s="7">
        <v>45534.730555555558</v>
      </c>
      <c r="C2877">
        <v>7000000</v>
      </c>
    </row>
    <row r="2878" spans="1:3" ht="15" customHeight="1" x14ac:dyDescent="0.3">
      <c r="A2878" t="s">
        <v>1238</v>
      </c>
      <c r="B2878" s="7">
        <v>45534.732638888891</v>
      </c>
      <c r="C2878">
        <v>5800000</v>
      </c>
    </row>
    <row r="2879" spans="1:3" ht="15" customHeight="1" x14ac:dyDescent="0.3">
      <c r="A2879" t="s">
        <v>1237</v>
      </c>
      <c r="B2879" s="7">
        <v>45534.754861111112</v>
      </c>
      <c r="C2879">
        <v>6000000</v>
      </c>
    </row>
    <row r="2880" spans="1:3" ht="15" customHeight="1" x14ac:dyDescent="0.3">
      <c r="A2880" t="s">
        <v>1236</v>
      </c>
      <c r="B2880" s="7">
        <v>45534.776388888888</v>
      </c>
      <c r="C2880">
        <v>11500000</v>
      </c>
    </row>
    <row r="2881" spans="1:3" ht="15" customHeight="1" x14ac:dyDescent="0.3">
      <c r="A2881" t="s">
        <v>1235</v>
      </c>
      <c r="B2881" s="7">
        <v>45535.46597222222</v>
      </c>
      <c r="C2881">
        <v>18000000</v>
      </c>
    </row>
    <row r="2882" spans="1:3" ht="15" customHeight="1" x14ac:dyDescent="0.3">
      <c r="A2882" t="s">
        <v>1234</v>
      </c>
      <c r="B2882" s="7">
        <v>45535.469444444447</v>
      </c>
      <c r="C2882">
        <v>17850000</v>
      </c>
    </row>
    <row r="2883" spans="1:3" ht="15" customHeight="1" x14ac:dyDescent="0.3">
      <c r="A2883" t="s">
        <v>1233</v>
      </c>
      <c r="B2883" s="7">
        <v>45535.518055555556</v>
      </c>
      <c r="C2883">
        <v>10000000</v>
      </c>
    </row>
    <row r="2884" spans="1:3" ht="15" customHeight="1" x14ac:dyDescent="0.3">
      <c r="A2884" t="s">
        <v>1232</v>
      </c>
      <c r="B2884" s="7">
        <v>45535.543055555558</v>
      </c>
      <c r="C2884">
        <v>9500000</v>
      </c>
    </row>
    <row r="2885" spans="1:3" ht="15" customHeight="1" x14ac:dyDescent="0.3">
      <c r="A2885" t="s">
        <v>1231</v>
      </c>
      <c r="B2885" s="7">
        <v>45535.571527777778</v>
      </c>
      <c r="C2885">
        <v>8000000</v>
      </c>
    </row>
    <row r="2886" spans="1:3" ht="15" customHeight="1" x14ac:dyDescent="0.3">
      <c r="A2886" t="s">
        <v>261</v>
      </c>
      <c r="B2886" s="7">
        <v>45537.498611111114</v>
      </c>
      <c r="C2886">
        <v>16500000</v>
      </c>
    </row>
    <row r="2887" spans="1:3" ht="15" customHeight="1" x14ac:dyDescent="0.3">
      <c r="A2887" t="s">
        <v>1009</v>
      </c>
      <c r="B2887" s="7">
        <v>45537.793749999997</v>
      </c>
      <c r="C2887">
        <v>6800000</v>
      </c>
    </row>
    <row r="2888" spans="1:3" ht="15" customHeight="1" x14ac:dyDescent="0.3">
      <c r="A2888" t="s">
        <v>1230</v>
      </c>
      <c r="B2888" s="7">
        <v>45538.669444444444</v>
      </c>
      <c r="C2888">
        <v>6500000</v>
      </c>
    </row>
    <row r="2889" spans="1:3" ht="15" customHeight="1" x14ac:dyDescent="0.3">
      <c r="A2889" t="s">
        <v>1229</v>
      </c>
      <c r="B2889" s="7">
        <v>45539.538888888892</v>
      </c>
      <c r="C2889">
        <v>5000000</v>
      </c>
    </row>
    <row r="2890" spans="1:3" ht="15" customHeight="1" x14ac:dyDescent="0.3">
      <c r="A2890" t="s">
        <v>1228</v>
      </c>
      <c r="B2890" s="7">
        <v>45539.665277777778</v>
      </c>
      <c r="C2890">
        <v>19880000</v>
      </c>
    </row>
    <row r="2891" spans="1:3" ht="15" customHeight="1" x14ac:dyDescent="0.3">
      <c r="A2891" t="s">
        <v>1227</v>
      </c>
      <c r="B2891" s="7">
        <v>45539.788888888892</v>
      </c>
      <c r="C2891">
        <v>15500000</v>
      </c>
    </row>
    <row r="2892" spans="1:3" ht="15" customHeight="1" x14ac:dyDescent="0.3">
      <c r="A2892" t="s">
        <v>1224</v>
      </c>
      <c r="B2892" s="7">
        <v>45541.738194444442</v>
      </c>
      <c r="C2892">
        <v>8000000</v>
      </c>
    </row>
    <row r="2893" spans="1:3" ht="15" customHeight="1" x14ac:dyDescent="0.3">
      <c r="A2893" t="s">
        <v>1226</v>
      </c>
      <c r="B2893" s="7">
        <v>45542.479166666664</v>
      </c>
      <c r="C2893">
        <v>8500000</v>
      </c>
    </row>
    <row r="2894" spans="1:3" ht="15" customHeight="1" x14ac:dyDescent="0.3">
      <c r="A2894" t="s">
        <v>1225</v>
      </c>
      <c r="B2894" s="7">
        <v>45544.396527777775</v>
      </c>
      <c r="C2894">
        <v>15000000</v>
      </c>
    </row>
    <row r="2895" spans="1:3" ht="15" customHeight="1" x14ac:dyDescent="0.3">
      <c r="A2895" t="s">
        <v>1223</v>
      </c>
      <c r="B2895" s="7">
        <v>45544.644444444442</v>
      </c>
      <c r="C2895">
        <v>9400000</v>
      </c>
    </row>
    <row r="2896" spans="1:3" ht="15" customHeight="1" x14ac:dyDescent="0.3">
      <c r="A2896" t="s">
        <v>1221</v>
      </c>
      <c r="B2896" s="7">
        <v>45545.413194444445</v>
      </c>
      <c r="C2896">
        <v>11500000</v>
      </c>
    </row>
    <row r="2897" spans="1:3" ht="15" customHeight="1" x14ac:dyDescent="0.3">
      <c r="A2897" t="s">
        <v>1220</v>
      </c>
      <c r="B2897" s="7">
        <v>45545.490277777775</v>
      </c>
      <c r="C2897">
        <v>5000000</v>
      </c>
    </row>
    <row r="2898" spans="1:3" ht="15" customHeight="1" x14ac:dyDescent="0.3">
      <c r="A2898" t="s">
        <v>1219</v>
      </c>
      <c r="B2898" s="7">
        <v>45545.707638888889</v>
      </c>
      <c r="C2898">
        <v>13500000</v>
      </c>
    </row>
    <row r="2899" spans="1:3" ht="15" customHeight="1" x14ac:dyDescent="0.3">
      <c r="A2899" t="s">
        <v>1218</v>
      </c>
      <c r="B2899" s="7">
        <v>45546.461805555555</v>
      </c>
      <c r="C2899">
        <v>4700000</v>
      </c>
    </row>
    <row r="2900" spans="1:3" ht="15" customHeight="1" x14ac:dyDescent="0.3">
      <c r="A2900" t="s">
        <v>1217</v>
      </c>
      <c r="B2900" s="7">
        <v>45551.65</v>
      </c>
      <c r="C2900">
        <v>5800000</v>
      </c>
    </row>
    <row r="2901" spans="1:3" ht="15" customHeight="1" x14ac:dyDescent="0.3">
      <c r="A2901" t="s">
        <v>1216</v>
      </c>
      <c r="B2901" s="7">
        <v>45551.803472222222</v>
      </c>
      <c r="C2901">
        <v>9000000</v>
      </c>
    </row>
    <row r="2902" spans="1:3" ht="15" customHeight="1" x14ac:dyDescent="0.3">
      <c r="A2902" t="s">
        <v>1215</v>
      </c>
      <c r="B2902" s="7">
        <v>45552.518750000003</v>
      </c>
      <c r="C2902">
        <v>8000000</v>
      </c>
    </row>
    <row r="2903" spans="1:3" ht="15" customHeight="1" x14ac:dyDescent="0.3">
      <c r="A2903" t="s">
        <v>1214</v>
      </c>
      <c r="B2903" s="7">
        <v>45558.466666666667</v>
      </c>
      <c r="C2903">
        <v>15000000</v>
      </c>
    </row>
    <row r="2904" spans="1:3" ht="15" customHeight="1" x14ac:dyDescent="0.3">
      <c r="A2904" t="s">
        <v>1213</v>
      </c>
      <c r="B2904" s="7">
        <v>45558.46875</v>
      </c>
      <c r="C2904">
        <v>10500000</v>
      </c>
    </row>
    <row r="2905" spans="1:3" ht="15" customHeight="1" x14ac:dyDescent="0.3">
      <c r="A2905" t="s">
        <v>1212</v>
      </c>
      <c r="B2905" s="7">
        <v>45558.470833333333</v>
      </c>
      <c r="C2905">
        <v>10000000</v>
      </c>
    </row>
    <row r="2906" spans="1:3" ht="15" customHeight="1" x14ac:dyDescent="0.3">
      <c r="A2906" t="s">
        <v>1211</v>
      </c>
      <c r="B2906" s="7">
        <v>45558.543055555558</v>
      </c>
      <c r="C2906">
        <v>5200000</v>
      </c>
    </row>
    <row r="2907" spans="1:3" ht="15" customHeight="1" x14ac:dyDescent="0.3">
      <c r="A2907" t="s">
        <v>1210</v>
      </c>
      <c r="B2907" s="7">
        <v>45559.538194444445</v>
      </c>
      <c r="C2907">
        <v>7000000</v>
      </c>
    </row>
    <row r="2908" spans="1:3" ht="15" customHeight="1" x14ac:dyDescent="0.3">
      <c r="A2908" t="s">
        <v>1209</v>
      </c>
      <c r="B2908" s="7">
        <v>45559.754166666666</v>
      </c>
      <c r="C2908">
        <v>11300000</v>
      </c>
    </row>
    <row r="2909" spans="1:3" ht="15" customHeight="1" x14ac:dyDescent="0.3">
      <c r="A2909" t="s">
        <v>1208</v>
      </c>
      <c r="B2909" s="7">
        <v>45559.783333333333</v>
      </c>
      <c r="C2909">
        <v>10000000</v>
      </c>
    </row>
    <row r="2910" spans="1:3" ht="15" customHeight="1" x14ac:dyDescent="0.3">
      <c r="A2910" t="s">
        <v>1207</v>
      </c>
      <c r="B2910" s="7">
        <v>45560.777777777781</v>
      </c>
      <c r="C2910">
        <v>17500000</v>
      </c>
    </row>
    <row r="2911" spans="1:3" ht="15" customHeight="1" x14ac:dyDescent="0.3">
      <c r="A2911" t="s">
        <v>1206</v>
      </c>
      <c r="B2911" s="7">
        <v>45561.425694444442</v>
      </c>
      <c r="C2911">
        <v>11300000</v>
      </c>
    </row>
    <row r="2912" spans="1:3" ht="15" customHeight="1" x14ac:dyDescent="0.3">
      <c r="A2912" t="s">
        <v>1205</v>
      </c>
      <c r="B2912" s="7">
        <v>45561.538888888892</v>
      </c>
      <c r="C2912">
        <v>14200000</v>
      </c>
    </row>
    <row r="2913" spans="1:3" ht="15" customHeight="1" x14ac:dyDescent="0.3">
      <c r="A2913" t="s">
        <v>1203</v>
      </c>
      <c r="B2913" s="7">
        <v>45561.779861111114</v>
      </c>
      <c r="C2913">
        <v>10800000</v>
      </c>
    </row>
    <row r="2914" spans="1:3" ht="15" customHeight="1" x14ac:dyDescent="0.3">
      <c r="A2914" t="s">
        <v>1204</v>
      </c>
      <c r="B2914" s="7">
        <v>45561.779861111114</v>
      </c>
      <c r="C2914">
        <v>37000000</v>
      </c>
    </row>
    <row r="2915" spans="1:3" ht="15" customHeight="1" x14ac:dyDescent="0.3">
      <c r="A2915" t="s">
        <v>1202</v>
      </c>
      <c r="B2915" s="7">
        <v>45562.381249999999</v>
      </c>
      <c r="C2915">
        <v>7000000</v>
      </c>
    </row>
    <row r="2916" spans="1:3" ht="15" customHeight="1" x14ac:dyDescent="0.3">
      <c r="A2916" t="s">
        <v>1201</v>
      </c>
      <c r="B2916" s="7">
        <v>45562.465277777781</v>
      </c>
      <c r="C2916">
        <v>10500000</v>
      </c>
    </row>
    <row r="2917" spans="1:3" ht="15" customHeight="1" x14ac:dyDescent="0.3">
      <c r="A2917" t="s">
        <v>1200</v>
      </c>
      <c r="B2917" s="7">
        <v>45563.428472222222</v>
      </c>
      <c r="C2917">
        <v>12000000</v>
      </c>
    </row>
    <row r="2918" spans="1:3" ht="15" customHeight="1" x14ac:dyDescent="0.3">
      <c r="A2918" t="s">
        <v>1199</v>
      </c>
      <c r="B2918" s="7">
        <v>45563.593055555553</v>
      </c>
      <c r="C2918">
        <v>14000000</v>
      </c>
    </row>
    <row r="2919" spans="1:3" ht="15" customHeight="1" x14ac:dyDescent="0.3">
      <c r="A2919" t="s">
        <v>1198</v>
      </c>
      <c r="B2919" s="7">
        <v>45565.395138888889</v>
      </c>
      <c r="C2919">
        <v>9800000</v>
      </c>
    </row>
    <row r="2920" spans="1:3" ht="15" customHeight="1" x14ac:dyDescent="0.3">
      <c r="A2920" t="s">
        <v>1197</v>
      </c>
      <c r="B2920" s="7">
        <v>45565.663194444445</v>
      </c>
      <c r="C2920">
        <v>7200000</v>
      </c>
    </row>
    <row r="2921" spans="1:3" ht="15" customHeight="1" x14ac:dyDescent="0.3">
      <c r="A2921" t="s">
        <v>1196</v>
      </c>
      <c r="B2921" s="7">
        <v>45565.748611111114</v>
      </c>
      <c r="C2921">
        <v>32500000</v>
      </c>
    </row>
    <row r="2922" spans="1:3" ht="15" customHeight="1" x14ac:dyDescent="0.3">
      <c r="A2922" t="s">
        <v>1195</v>
      </c>
      <c r="B2922" s="7">
        <v>45565.749305555553</v>
      </c>
      <c r="C2922">
        <v>5900000</v>
      </c>
    </row>
    <row r="2923" spans="1:3" ht="15" customHeight="1" x14ac:dyDescent="0.3">
      <c r="A2923" t="s">
        <v>263</v>
      </c>
      <c r="B2923" s="7">
        <v>45565.784722222219</v>
      </c>
      <c r="C2923">
        <v>12000000</v>
      </c>
    </row>
    <row r="2924" spans="1:3" ht="15" customHeight="1" x14ac:dyDescent="0.3">
      <c r="A2924" t="s">
        <v>1194</v>
      </c>
      <c r="B2924" s="7">
        <v>45565.804861111108</v>
      </c>
      <c r="C2924">
        <v>14850000</v>
      </c>
    </row>
    <row r="2925" spans="1:3" ht="15" customHeight="1" x14ac:dyDescent="0.3">
      <c r="A2925" t="s">
        <v>1193</v>
      </c>
      <c r="B2925" s="7">
        <v>45565.816666666666</v>
      </c>
      <c r="C2925">
        <v>6500000</v>
      </c>
    </row>
    <row r="2926" spans="1:3" ht="15" customHeight="1" x14ac:dyDescent="0.3">
      <c r="A2926" t="s">
        <v>1192</v>
      </c>
      <c r="B2926" s="7">
        <v>45565.824305555558</v>
      </c>
      <c r="C2926">
        <v>11500000</v>
      </c>
    </row>
    <row r="2927" spans="1:3" ht="15" customHeight="1" x14ac:dyDescent="0.3">
      <c r="A2927" t="s">
        <v>1191</v>
      </c>
      <c r="B2927" s="7">
        <v>45565.870833333334</v>
      </c>
      <c r="C2927">
        <v>10500000</v>
      </c>
    </row>
    <row r="2928" spans="1:3" ht="15" customHeight="1" x14ac:dyDescent="0.3">
      <c r="A2928" t="s">
        <v>1190</v>
      </c>
      <c r="B2928" s="7">
        <v>45566.767361111109</v>
      </c>
      <c r="C2928">
        <v>11500000</v>
      </c>
    </row>
    <row r="2929" spans="1:3" ht="15" customHeight="1" x14ac:dyDescent="0.3">
      <c r="A2929" t="s">
        <v>1189</v>
      </c>
      <c r="B2929" s="7">
        <v>45566.802777777775</v>
      </c>
      <c r="C2929">
        <v>15000000</v>
      </c>
    </row>
    <row r="2930" spans="1:3" ht="15" customHeight="1" x14ac:dyDescent="0.3">
      <c r="A2930" t="s">
        <v>1187</v>
      </c>
      <c r="B2930" s="7">
        <v>45567.788888888892</v>
      </c>
      <c r="C2930">
        <v>6500000</v>
      </c>
    </row>
    <row r="2931" spans="1:3" ht="15" customHeight="1" x14ac:dyDescent="0.3">
      <c r="A2931" t="s">
        <v>1188</v>
      </c>
      <c r="B2931" s="7">
        <v>45567.788888888892</v>
      </c>
      <c r="C2931">
        <v>15500000</v>
      </c>
    </row>
    <row r="2932" spans="1:3" ht="15" customHeight="1" x14ac:dyDescent="0.3">
      <c r="A2932" t="s">
        <v>1186</v>
      </c>
      <c r="B2932" s="7">
        <v>45568.974999999999</v>
      </c>
      <c r="C2932">
        <v>8000000</v>
      </c>
    </row>
    <row r="2933" spans="1:3" ht="15" customHeight="1" x14ac:dyDescent="0.3">
      <c r="A2933" t="s">
        <v>1185</v>
      </c>
      <c r="B2933" s="7">
        <v>45570.476388888892</v>
      </c>
      <c r="C2933">
        <v>9500000</v>
      </c>
    </row>
    <row r="2934" spans="1:3" ht="15" customHeight="1" x14ac:dyDescent="0.3">
      <c r="A2934" t="s">
        <v>1184</v>
      </c>
      <c r="B2934" s="7">
        <v>45570.532638888886</v>
      </c>
      <c r="C2934">
        <v>12000000</v>
      </c>
    </row>
    <row r="2935" spans="1:3" ht="15" customHeight="1" x14ac:dyDescent="0.3">
      <c r="A2935" t="s">
        <v>1183</v>
      </c>
      <c r="B2935" s="7">
        <v>45572.652083333334</v>
      </c>
      <c r="C2935">
        <v>7000000</v>
      </c>
    </row>
    <row r="2936" spans="1:3" ht="15" customHeight="1" x14ac:dyDescent="0.3">
      <c r="A2936" t="s">
        <v>1182</v>
      </c>
      <c r="B2936" s="7">
        <v>45573.39166666667</v>
      </c>
      <c r="C2936">
        <v>17500000</v>
      </c>
    </row>
    <row r="2937" spans="1:3" ht="15" customHeight="1" x14ac:dyDescent="0.3">
      <c r="A2937" t="s">
        <v>1181</v>
      </c>
      <c r="B2937" s="7">
        <v>45573.450694444444</v>
      </c>
      <c r="C2937">
        <v>18500000</v>
      </c>
    </row>
    <row r="2938" spans="1:3" ht="15" customHeight="1" x14ac:dyDescent="0.3">
      <c r="A2938" t="s">
        <v>1180</v>
      </c>
      <c r="B2938" s="7">
        <v>45573.718055555553</v>
      </c>
      <c r="C2938">
        <v>33000000</v>
      </c>
    </row>
    <row r="2939" spans="1:3" ht="15" customHeight="1" x14ac:dyDescent="0.3">
      <c r="A2939" t="s">
        <v>1179</v>
      </c>
      <c r="B2939" s="7">
        <v>45573.73333333333</v>
      </c>
      <c r="C2939">
        <v>11000000</v>
      </c>
    </row>
    <row r="2940" spans="1:3" ht="15" customHeight="1" x14ac:dyDescent="0.3">
      <c r="A2940" t="s">
        <v>1178</v>
      </c>
      <c r="B2940" s="7">
        <v>45573.78402777778</v>
      </c>
      <c r="C2940">
        <v>7000000</v>
      </c>
    </row>
    <row r="2941" spans="1:3" ht="15" customHeight="1" x14ac:dyDescent="0.3">
      <c r="A2941" t="s">
        <v>1177</v>
      </c>
      <c r="B2941" s="7">
        <v>45574.383333333331</v>
      </c>
      <c r="C2941">
        <v>6500000</v>
      </c>
    </row>
    <row r="2942" spans="1:3" ht="15" customHeight="1" x14ac:dyDescent="0.3">
      <c r="A2942" t="s">
        <v>1176</v>
      </c>
      <c r="B2942" s="7">
        <v>45574.38958333333</v>
      </c>
      <c r="C2942">
        <v>13000000</v>
      </c>
    </row>
    <row r="2943" spans="1:3" ht="15" customHeight="1" x14ac:dyDescent="0.3">
      <c r="A2943" t="s">
        <v>1175</v>
      </c>
      <c r="B2943" s="7">
        <v>45574.557638888888</v>
      </c>
      <c r="C2943">
        <v>6000000</v>
      </c>
    </row>
    <row r="2944" spans="1:3" ht="15" customHeight="1" x14ac:dyDescent="0.3">
      <c r="A2944" t="s">
        <v>1174</v>
      </c>
      <c r="B2944" s="7">
        <v>45574.683333333334</v>
      </c>
      <c r="C2944">
        <v>7200000</v>
      </c>
    </row>
    <row r="2945" spans="1:3" ht="15" customHeight="1" x14ac:dyDescent="0.3">
      <c r="A2945" t="s">
        <v>1173</v>
      </c>
      <c r="B2945" s="7">
        <v>45575.45416666667</v>
      </c>
      <c r="C2945">
        <v>9500000</v>
      </c>
    </row>
    <row r="2946" spans="1:3" ht="15" customHeight="1" x14ac:dyDescent="0.3">
      <c r="A2946" t="s">
        <v>1172</v>
      </c>
      <c r="B2946" s="7">
        <v>45575.457638888889</v>
      </c>
      <c r="C2946">
        <v>10500000</v>
      </c>
    </row>
    <row r="2947" spans="1:3" ht="15" customHeight="1" x14ac:dyDescent="0.3">
      <c r="A2947" t="s">
        <v>1171</v>
      </c>
      <c r="B2947" s="7">
        <v>45575.472916666666</v>
      </c>
      <c r="C2947">
        <v>7500000</v>
      </c>
    </row>
    <row r="2948" spans="1:3" ht="15" customHeight="1" x14ac:dyDescent="0.3">
      <c r="A2948" t="s">
        <v>1170</v>
      </c>
      <c r="B2948" s="7">
        <v>45575.569444444445</v>
      </c>
      <c r="C2948">
        <v>9000000</v>
      </c>
    </row>
    <row r="2949" spans="1:3" ht="15" customHeight="1" x14ac:dyDescent="0.3">
      <c r="A2949" t="s">
        <v>1169</v>
      </c>
      <c r="B2949" s="7">
        <v>45575.736805555556</v>
      </c>
      <c r="C2949">
        <v>14000000</v>
      </c>
    </row>
    <row r="2950" spans="1:3" ht="15" customHeight="1" x14ac:dyDescent="0.3">
      <c r="A2950" t="s">
        <v>1168</v>
      </c>
      <c r="B2950" s="7">
        <v>45576.740972222222</v>
      </c>
      <c r="C2950">
        <v>11500000</v>
      </c>
    </row>
    <row r="2951" spans="1:3" ht="15" customHeight="1" x14ac:dyDescent="0.3">
      <c r="A2951" t="s">
        <v>1167</v>
      </c>
      <c r="B2951" s="7">
        <v>45579.68472222222</v>
      </c>
      <c r="C2951">
        <v>8000000</v>
      </c>
    </row>
    <row r="2952" spans="1:3" ht="15" customHeight="1" x14ac:dyDescent="0.3">
      <c r="A2952" t="s">
        <v>1166</v>
      </c>
      <c r="B2952" s="7">
        <v>45579.765277777777</v>
      </c>
      <c r="C2952">
        <v>4300000</v>
      </c>
    </row>
    <row r="2953" spans="1:3" ht="15" customHeight="1" x14ac:dyDescent="0.3">
      <c r="A2953" t="s">
        <v>1145</v>
      </c>
      <c r="B2953" s="7">
        <v>45579.81527777778</v>
      </c>
      <c r="C2953">
        <v>15000000</v>
      </c>
    </row>
    <row r="2954" spans="1:3" ht="15" customHeight="1" x14ac:dyDescent="0.3">
      <c r="A2954" t="s">
        <v>1165</v>
      </c>
      <c r="B2954" s="7">
        <v>45579.819444444445</v>
      </c>
      <c r="C2954">
        <v>10500000</v>
      </c>
    </row>
    <row r="2955" spans="1:3" ht="15" customHeight="1" x14ac:dyDescent="0.3">
      <c r="A2955" t="s">
        <v>1164</v>
      </c>
      <c r="B2955" s="7">
        <v>45579.820138888892</v>
      </c>
      <c r="C2955">
        <v>5800000</v>
      </c>
    </row>
    <row r="2956" spans="1:3" ht="15" customHeight="1" x14ac:dyDescent="0.3">
      <c r="A2956" t="s">
        <v>1110</v>
      </c>
      <c r="B2956" s="7">
        <v>45580.776388888888</v>
      </c>
      <c r="C2956">
        <v>9500000</v>
      </c>
    </row>
    <row r="2957" spans="1:3" ht="15" customHeight="1" x14ac:dyDescent="0.3">
      <c r="A2957" t="s">
        <v>1163</v>
      </c>
      <c r="B2957" s="7">
        <v>45580.787499999999</v>
      </c>
      <c r="C2957">
        <v>24700000</v>
      </c>
    </row>
    <row r="2958" spans="1:3" ht="15" customHeight="1" x14ac:dyDescent="0.3">
      <c r="A2958" t="s">
        <v>1162</v>
      </c>
      <c r="B2958" s="7">
        <v>45581.731944444444</v>
      </c>
      <c r="C2958">
        <v>13500000</v>
      </c>
    </row>
    <row r="2959" spans="1:3" ht="15" customHeight="1" x14ac:dyDescent="0.3">
      <c r="A2959" t="s">
        <v>1161</v>
      </c>
      <c r="B2959" s="7">
        <v>45582.545138888891</v>
      </c>
      <c r="C2959">
        <v>19000000</v>
      </c>
    </row>
    <row r="2960" spans="1:3" ht="15" customHeight="1" x14ac:dyDescent="0.3">
      <c r="A2960" t="s">
        <v>1160</v>
      </c>
      <c r="B2960" s="7">
        <v>45582.77847222222</v>
      </c>
      <c r="C2960">
        <v>12000000</v>
      </c>
    </row>
    <row r="2961" spans="1:3" ht="15" customHeight="1" x14ac:dyDescent="0.3">
      <c r="A2961" t="s">
        <v>1159</v>
      </c>
      <c r="B2961" s="7">
        <v>45582.820833333331</v>
      </c>
      <c r="C2961">
        <v>7000000</v>
      </c>
    </row>
    <row r="2962" spans="1:3" ht="15" customHeight="1" x14ac:dyDescent="0.3">
      <c r="A2962" t="s">
        <v>1158</v>
      </c>
      <c r="B2962" s="7">
        <v>45583.518055555556</v>
      </c>
      <c r="C2962">
        <v>4000000</v>
      </c>
    </row>
    <row r="2963" spans="1:3" ht="15" customHeight="1" x14ac:dyDescent="0.3">
      <c r="A2963" t="s">
        <v>1157</v>
      </c>
      <c r="B2963" s="7">
        <v>45583.720138888886</v>
      </c>
      <c r="C2963">
        <v>4500000</v>
      </c>
    </row>
    <row r="2964" spans="1:3" ht="15" customHeight="1" x14ac:dyDescent="0.3">
      <c r="A2964" t="s">
        <v>1156</v>
      </c>
      <c r="B2964" s="7">
        <v>45586.379861111112</v>
      </c>
      <c r="C2964">
        <v>9000000</v>
      </c>
    </row>
    <row r="2965" spans="1:3" ht="15" customHeight="1" x14ac:dyDescent="0.3">
      <c r="A2965" t="s">
        <v>1155</v>
      </c>
      <c r="B2965" s="7">
        <v>45586.393750000003</v>
      </c>
      <c r="C2965">
        <v>7000000</v>
      </c>
    </row>
    <row r="2966" spans="1:3" ht="15" customHeight="1" x14ac:dyDescent="0.3">
      <c r="A2966" t="s">
        <v>1154</v>
      </c>
      <c r="B2966" s="7">
        <v>45586.671527777777</v>
      </c>
      <c r="C2966">
        <v>8250000</v>
      </c>
    </row>
    <row r="2967" spans="1:3" ht="15" customHeight="1" x14ac:dyDescent="0.3">
      <c r="A2967" t="s">
        <v>1152</v>
      </c>
      <c r="B2967" s="7">
        <v>45586.714583333334</v>
      </c>
      <c r="C2967">
        <v>16500000</v>
      </c>
    </row>
    <row r="2968" spans="1:3" ht="15" customHeight="1" x14ac:dyDescent="0.3">
      <c r="A2968" t="s">
        <v>1153</v>
      </c>
      <c r="B2968" s="7">
        <v>45586.714583333334</v>
      </c>
      <c r="C2968">
        <v>9000000</v>
      </c>
    </row>
    <row r="2969" spans="1:3" ht="15" customHeight="1" x14ac:dyDescent="0.3">
      <c r="A2969" t="s">
        <v>1151</v>
      </c>
      <c r="B2969" s="7">
        <v>45587.501388888886</v>
      </c>
      <c r="C2969">
        <v>16000000</v>
      </c>
    </row>
    <row r="2970" spans="1:3" ht="15" customHeight="1" x14ac:dyDescent="0.3">
      <c r="A2970" t="s">
        <v>1150</v>
      </c>
      <c r="B2970" s="7">
        <v>45587.701388888891</v>
      </c>
      <c r="C2970">
        <v>22500000</v>
      </c>
    </row>
    <row r="2971" spans="1:3" ht="15" customHeight="1" x14ac:dyDescent="0.3">
      <c r="A2971" t="s">
        <v>1149</v>
      </c>
      <c r="B2971" s="7">
        <v>45587.741666666669</v>
      </c>
      <c r="C2971">
        <v>16500000</v>
      </c>
    </row>
    <row r="2972" spans="1:3" ht="15" customHeight="1" x14ac:dyDescent="0.3">
      <c r="A2972" t="s">
        <v>1148</v>
      </c>
      <c r="B2972" s="7">
        <v>45588.73541666667</v>
      </c>
      <c r="C2972">
        <v>5800000</v>
      </c>
    </row>
    <row r="2973" spans="1:3" ht="15" customHeight="1" x14ac:dyDescent="0.3">
      <c r="A2973" t="s">
        <v>1146</v>
      </c>
      <c r="B2973" s="7">
        <v>45589.659722222219</v>
      </c>
      <c r="C2973">
        <v>15000000</v>
      </c>
    </row>
    <row r="2974" spans="1:3" ht="15" customHeight="1" x14ac:dyDescent="0.3">
      <c r="A2974" t="s">
        <v>1147</v>
      </c>
      <c r="B2974" s="7">
        <v>45589.660416666666</v>
      </c>
      <c r="C2974">
        <v>8100000</v>
      </c>
    </row>
    <row r="2975" spans="1:3" ht="15" customHeight="1" x14ac:dyDescent="0.3">
      <c r="A2975" t="s">
        <v>1144</v>
      </c>
      <c r="B2975" s="7">
        <v>45589.749305555553</v>
      </c>
      <c r="C2975">
        <v>14500000</v>
      </c>
    </row>
    <row r="2976" spans="1:3" ht="15" customHeight="1" x14ac:dyDescent="0.3">
      <c r="A2976" t="s">
        <v>1143</v>
      </c>
      <c r="B2976" s="7">
        <v>45590.724999999999</v>
      </c>
      <c r="C2976">
        <v>7000000</v>
      </c>
    </row>
    <row r="2977" spans="1:3" ht="15" customHeight="1" x14ac:dyDescent="0.3">
      <c r="A2977" t="s">
        <v>1142</v>
      </c>
      <c r="B2977" s="7">
        <v>45591.433333333334</v>
      </c>
      <c r="C2977">
        <v>6000000</v>
      </c>
    </row>
    <row r="2978" spans="1:3" ht="15" customHeight="1" x14ac:dyDescent="0.3">
      <c r="A2978" t="s">
        <v>1141</v>
      </c>
      <c r="B2978" s="7">
        <v>45593.693749999999</v>
      </c>
      <c r="C2978">
        <v>22000000</v>
      </c>
    </row>
    <row r="2979" spans="1:3" ht="15" customHeight="1" x14ac:dyDescent="0.3">
      <c r="A2979" t="s">
        <v>1140</v>
      </c>
      <c r="B2979" s="7">
        <v>45593.696527777778</v>
      </c>
      <c r="C2979">
        <v>24284433</v>
      </c>
    </row>
    <row r="2980" spans="1:3" ht="15" customHeight="1" x14ac:dyDescent="0.3">
      <c r="A2980" t="s">
        <v>1139</v>
      </c>
      <c r="B2980" s="7">
        <v>45593.756944444445</v>
      </c>
      <c r="C2980">
        <v>23000000</v>
      </c>
    </row>
    <row r="2981" spans="1:3" ht="15" customHeight="1" x14ac:dyDescent="0.3">
      <c r="A2981" t="s">
        <v>1138</v>
      </c>
      <c r="B2981" s="7">
        <v>45594.400000000001</v>
      </c>
      <c r="C2981">
        <v>15000000</v>
      </c>
    </row>
    <row r="2982" spans="1:3" ht="15" customHeight="1" x14ac:dyDescent="0.3">
      <c r="A2982" t="s">
        <v>1137</v>
      </c>
      <c r="B2982" s="7">
        <v>45594.601388888892</v>
      </c>
      <c r="C2982">
        <v>11000000</v>
      </c>
    </row>
    <row r="2983" spans="1:3" ht="15" customHeight="1" x14ac:dyDescent="0.3">
      <c r="A2983" t="s">
        <v>1136</v>
      </c>
      <c r="B2983" s="7">
        <v>45594.660416666666</v>
      </c>
      <c r="C2983">
        <v>17500000</v>
      </c>
    </row>
    <row r="2984" spans="1:3" ht="15" customHeight="1" x14ac:dyDescent="0.3">
      <c r="A2984" t="s">
        <v>1134</v>
      </c>
      <c r="B2984" s="7">
        <v>45595.505555555559</v>
      </c>
      <c r="C2984">
        <v>11300000</v>
      </c>
    </row>
    <row r="2985" spans="1:3" ht="15" customHeight="1" x14ac:dyDescent="0.3">
      <c r="A2985" t="s">
        <v>1135</v>
      </c>
      <c r="B2985" s="7">
        <v>45595.505555555559</v>
      </c>
      <c r="C2985">
        <v>11000000</v>
      </c>
    </row>
    <row r="2986" spans="1:3" ht="15" customHeight="1" x14ac:dyDescent="0.3">
      <c r="A2986" t="s">
        <v>1133</v>
      </c>
      <c r="B2986" s="7">
        <v>45595.659722222219</v>
      </c>
      <c r="C2986">
        <v>6600000</v>
      </c>
    </row>
    <row r="2987" spans="1:3" ht="15" customHeight="1" x14ac:dyDescent="0.3">
      <c r="A2987" t="s">
        <v>1131</v>
      </c>
      <c r="B2987" s="7">
        <v>45595.680555555555</v>
      </c>
      <c r="C2987">
        <v>14250000</v>
      </c>
    </row>
    <row r="2988" spans="1:3" ht="15" customHeight="1" x14ac:dyDescent="0.3">
      <c r="A2988" t="s">
        <v>1132</v>
      </c>
      <c r="B2988" s="7">
        <v>45595.680555555555</v>
      </c>
      <c r="C2988">
        <v>15200000</v>
      </c>
    </row>
    <row r="2989" spans="1:3" ht="15" customHeight="1" x14ac:dyDescent="0.3">
      <c r="A2989" t="s">
        <v>1129</v>
      </c>
      <c r="B2989" s="7">
        <v>45595.730555555558</v>
      </c>
      <c r="C2989">
        <v>8500000</v>
      </c>
    </row>
    <row r="2990" spans="1:3" ht="15" customHeight="1" x14ac:dyDescent="0.3">
      <c r="A2990" t="s">
        <v>1130</v>
      </c>
      <c r="B2990" s="7">
        <v>45595.730555555558</v>
      </c>
      <c r="C2990">
        <v>14000000</v>
      </c>
    </row>
    <row r="2991" spans="1:3" ht="15" customHeight="1" x14ac:dyDescent="0.3">
      <c r="A2991" t="s">
        <v>1128</v>
      </c>
      <c r="B2991" s="7">
        <v>45595.779166666667</v>
      </c>
      <c r="C2991">
        <v>8500000</v>
      </c>
    </row>
    <row r="2992" spans="1:3" ht="15" customHeight="1" x14ac:dyDescent="0.3">
      <c r="A2992" t="s">
        <v>1127</v>
      </c>
      <c r="B2992" s="7">
        <v>45595.796527777777</v>
      </c>
      <c r="C2992">
        <v>22000000</v>
      </c>
    </row>
    <row r="2993" spans="1:3" ht="15" customHeight="1" x14ac:dyDescent="0.3">
      <c r="A2993" t="s">
        <v>1126</v>
      </c>
      <c r="B2993" s="7">
        <v>45595.805555555555</v>
      </c>
      <c r="C2993">
        <v>7800000</v>
      </c>
    </row>
    <row r="2994" spans="1:3" ht="15" customHeight="1" x14ac:dyDescent="0.3">
      <c r="A2994" t="s">
        <v>1125</v>
      </c>
      <c r="B2994" s="7">
        <v>45600.6875</v>
      </c>
      <c r="C2994">
        <v>15300000</v>
      </c>
    </row>
    <row r="2995" spans="1:3" ht="15" customHeight="1" x14ac:dyDescent="0.3">
      <c r="A2995" t="s">
        <v>1123</v>
      </c>
      <c r="B2995" s="7">
        <v>45603.747916666667</v>
      </c>
      <c r="C2995">
        <v>13000000</v>
      </c>
    </row>
    <row r="2996" spans="1:3" ht="15" customHeight="1" x14ac:dyDescent="0.3">
      <c r="A2996" t="s">
        <v>1122</v>
      </c>
      <c r="B2996" s="7">
        <v>45603.776388888888</v>
      </c>
      <c r="C2996">
        <v>14000000</v>
      </c>
    </row>
    <row r="2997" spans="1:3" ht="15" customHeight="1" x14ac:dyDescent="0.3">
      <c r="A2997" t="s">
        <v>1121</v>
      </c>
      <c r="B2997" s="7">
        <v>45603.777083333334</v>
      </c>
      <c r="C2997">
        <v>10000000</v>
      </c>
    </row>
    <row r="2998" spans="1:3" ht="15" customHeight="1" x14ac:dyDescent="0.3">
      <c r="A2998" t="s">
        <v>1120</v>
      </c>
      <c r="B2998" s="7">
        <v>45604.405555555553</v>
      </c>
      <c r="C2998">
        <v>11500000</v>
      </c>
    </row>
    <row r="2999" spans="1:3" ht="15" customHeight="1" x14ac:dyDescent="0.3">
      <c r="A2999" t="s">
        <v>1119</v>
      </c>
      <c r="B2999" s="7">
        <v>45604.745833333334</v>
      </c>
      <c r="C2999">
        <v>10500000</v>
      </c>
    </row>
    <row r="3000" spans="1:3" ht="15" customHeight="1" x14ac:dyDescent="0.3">
      <c r="A3000" t="s">
        <v>1118</v>
      </c>
      <c r="B3000" s="7">
        <v>45607.5</v>
      </c>
      <c r="C3000">
        <v>11700000</v>
      </c>
    </row>
    <row r="3001" spans="1:3" ht="15" customHeight="1" x14ac:dyDescent="0.3">
      <c r="A3001" t="s">
        <v>1117</v>
      </c>
      <c r="B3001" s="7">
        <v>45607.677083333336</v>
      </c>
      <c r="C3001">
        <v>8400000</v>
      </c>
    </row>
    <row r="3002" spans="1:3" ht="15" customHeight="1" x14ac:dyDescent="0.3">
      <c r="A3002" t="s">
        <v>1116</v>
      </c>
      <c r="B3002" s="7">
        <v>45608.468055555553</v>
      </c>
      <c r="C3002">
        <v>10900000</v>
      </c>
    </row>
    <row r="3003" spans="1:3" ht="15" customHeight="1" x14ac:dyDescent="0.3">
      <c r="A3003" t="s">
        <v>1115</v>
      </c>
      <c r="B3003" s="7">
        <v>45608.754166666666</v>
      </c>
      <c r="C3003">
        <v>10000000</v>
      </c>
    </row>
    <row r="3004" spans="1:3" ht="15" customHeight="1" x14ac:dyDescent="0.3">
      <c r="A3004" t="s">
        <v>1114</v>
      </c>
      <c r="B3004" s="7">
        <v>45609.643750000003</v>
      </c>
      <c r="C3004">
        <v>13500000</v>
      </c>
    </row>
    <row r="3005" spans="1:3" ht="15" customHeight="1" x14ac:dyDescent="0.3">
      <c r="A3005" t="s">
        <v>126</v>
      </c>
      <c r="B3005" s="7">
        <v>45609.688194444447</v>
      </c>
      <c r="C3005">
        <v>48000000</v>
      </c>
    </row>
    <row r="3006" spans="1:3" ht="15" customHeight="1" x14ac:dyDescent="0.3">
      <c r="A3006" t="s">
        <v>1113</v>
      </c>
      <c r="B3006" s="7">
        <v>45611.680555555555</v>
      </c>
      <c r="C3006">
        <v>7400000</v>
      </c>
    </row>
    <row r="3007" spans="1:3" ht="15" customHeight="1" x14ac:dyDescent="0.3">
      <c r="A3007" t="s">
        <v>1112</v>
      </c>
      <c r="B3007" s="7">
        <v>45611.695138888892</v>
      </c>
      <c r="C3007">
        <v>5500000</v>
      </c>
    </row>
    <row r="3008" spans="1:3" ht="15" customHeight="1" x14ac:dyDescent="0.3">
      <c r="A3008" t="s">
        <v>1111</v>
      </c>
      <c r="B3008" s="7">
        <v>45611.706944444442</v>
      </c>
      <c r="C3008">
        <v>12500000</v>
      </c>
    </row>
    <row r="3009" spans="1:3" ht="15" customHeight="1" x14ac:dyDescent="0.3">
      <c r="A3009" t="s">
        <v>1109</v>
      </c>
      <c r="B3009" s="7">
        <v>45614.451388888891</v>
      </c>
      <c r="C3009">
        <v>8900000</v>
      </c>
    </row>
    <row r="3010" spans="1:3" ht="15" customHeight="1" x14ac:dyDescent="0.3">
      <c r="A3010" t="s">
        <v>1108</v>
      </c>
      <c r="B3010" s="7">
        <v>45614.490972222222</v>
      </c>
      <c r="C3010">
        <v>9650000</v>
      </c>
    </row>
    <row r="3011" spans="1:3" ht="15" customHeight="1" x14ac:dyDescent="0.3">
      <c r="A3011" t="s">
        <v>1107</v>
      </c>
      <c r="B3011" s="7">
        <v>45614.555555555555</v>
      </c>
      <c r="C3011">
        <v>6500000</v>
      </c>
    </row>
    <row r="3012" spans="1:3" ht="15" customHeight="1" x14ac:dyDescent="0.3">
      <c r="A3012" t="s">
        <v>1106</v>
      </c>
      <c r="B3012" s="7">
        <v>45614.556250000001</v>
      </c>
      <c r="C3012">
        <v>11500000</v>
      </c>
    </row>
    <row r="3013" spans="1:3" ht="15" customHeight="1" x14ac:dyDescent="0.3">
      <c r="A3013" t="s">
        <v>1105</v>
      </c>
      <c r="B3013" s="7">
        <v>45614.556944444441</v>
      </c>
      <c r="C3013">
        <v>6500000</v>
      </c>
    </row>
    <row r="3014" spans="1:3" ht="15" customHeight="1" x14ac:dyDescent="0.3">
      <c r="A3014" t="s">
        <v>1104</v>
      </c>
      <c r="B3014" s="7">
        <v>45614.645833333336</v>
      </c>
      <c r="C3014">
        <v>10000000</v>
      </c>
    </row>
    <row r="3015" spans="1:3" ht="15" customHeight="1" x14ac:dyDescent="0.3">
      <c r="A3015" t="s">
        <v>1103</v>
      </c>
      <c r="B3015" s="7">
        <v>45615.378472222219</v>
      </c>
      <c r="C3015">
        <v>31000000</v>
      </c>
    </row>
    <row r="3016" spans="1:3" ht="15" customHeight="1" x14ac:dyDescent="0.3">
      <c r="A3016" t="s">
        <v>174</v>
      </c>
      <c r="B3016" s="7">
        <v>45616.454861111109</v>
      </c>
      <c r="C3016">
        <v>13100000</v>
      </c>
    </row>
    <row r="3017" spans="1:3" ht="15" customHeight="1" x14ac:dyDescent="0.3">
      <c r="A3017" t="s">
        <v>1102</v>
      </c>
      <c r="B3017" s="7">
        <v>45616.597916666666</v>
      </c>
      <c r="C3017">
        <v>12000000</v>
      </c>
    </row>
    <row r="3018" spans="1:3" ht="15" customHeight="1" x14ac:dyDescent="0.3">
      <c r="A3018" t="s">
        <v>1086</v>
      </c>
      <c r="B3018" s="7">
        <v>45616.703472222223</v>
      </c>
      <c r="C3018">
        <v>10800000</v>
      </c>
    </row>
    <row r="3019" spans="1:3" ht="15" customHeight="1" x14ac:dyDescent="0.3">
      <c r="A3019" t="s">
        <v>1101</v>
      </c>
      <c r="B3019" s="7">
        <v>45617.711111111108</v>
      </c>
      <c r="C3019">
        <v>11000000</v>
      </c>
    </row>
    <row r="3020" spans="1:3" ht="15" customHeight="1" x14ac:dyDescent="0.3">
      <c r="A3020" t="s">
        <v>151</v>
      </c>
      <c r="B3020" s="7">
        <v>45617.750694444447</v>
      </c>
      <c r="C3020">
        <v>10600000</v>
      </c>
    </row>
    <row r="3021" spans="1:3" ht="15" customHeight="1" x14ac:dyDescent="0.3">
      <c r="A3021" t="s">
        <v>1099</v>
      </c>
      <c r="B3021" s="7">
        <v>45618.67083333333</v>
      </c>
      <c r="C3021">
        <v>11000000</v>
      </c>
    </row>
    <row r="3022" spans="1:3" ht="15" customHeight="1" x14ac:dyDescent="0.3">
      <c r="A3022" t="s">
        <v>1100</v>
      </c>
      <c r="B3022" s="7">
        <v>45618.672222222223</v>
      </c>
      <c r="C3022">
        <v>9500000</v>
      </c>
    </row>
    <row r="3023" spans="1:3" ht="15" customHeight="1" x14ac:dyDescent="0.3">
      <c r="A3023" t="s">
        <v>1098</v>
      </c>
      <c r="B3023" s="7">
        <v>45618.734027777777</v>
      </c>
      <c r="C3023">
        <v>15500000</v>
      </c>
    </row>
    <row r="3024" spans="1:3" ht="15" customHeight="1" x14ac:dyDescent="0.3">
      <c r="A3024" t="s">
        <v>61</v>
      </c>
      <c r="B3024" s="7">
        <v>45618.734722222223</v>
      </c>
      <c r="C3024">
        <v>15400000</v>
      </c>
    </row>
    <row r="3025" spans="1:3" ht="15" customHeight="1" x14ac:dyDescent="0.3">
      <c r="A3025" t="s">
        <v>1097</v>
      </c>
      <c r="B3025" s="7">
        <v>45618.75</v>
      </c>
      <c r="C3025">
        <v>10000000</v>
      </c>
    </row>
    <row r="3026" spans="1:3" ht="15" customHeight="1" x14ac:dyDescent="0.3">
      <c r="A3026" t="s">
        <v>1096</v>
      </c>
      <c r="B3026" s="7">
        <v>45621.522916666669</v>
      </c>
      <c r="C3026">
        <v>9500000</v>
      </c>
    </row>
    <row r="3027" spans="1:3" ht="15" customHeight="1" x14ac:dyDescent="0.3">
      <c r="A3027" t="s">
        <v>1095</v>
      </c>
      <c r="B3027" s="7">
        <v>45621.763194444444</v>
      </c>
      <c r="C3027">
        <v>5300000</v>
      </c>
    </row>
    <row r="3028" spans="1:3" ht="15" customHeight="1" x14ac:dyDescent="0.3">
      <c r="A3028" t="s">
        <v>1094</v>
      </c>
      <c r="B3028" s="7">
        <v>45621.763888888891</v>
      </c>
      <c r="C3028">
        <v>21000000</v>
      </c>
    </row>
    <row r="3029" spans="1:3" ht="15" customHeight="1" x14ac:dyDescent="0.3">
      <c r="A3029" t="s">
        <v>1093</v>
      </c>
      <c r="B3029" s="7">
        <v>45621.8125</v>
      </c>
      <c r="C3029">
        <v>11200000</v>
      </c>
    </row>
    <row r="3030" spans="1:3" ht="15" customHeight="1" x14ac:dyDescent="0.3">
      <c r="A3030" t="s">
        <v>1092</v>
      </c>
      <c r="B3030" s="7">
        <v>45622.43472222222</v>
      </c>
      <c r="C3030">
        <v>12600000</v>
      </c>
    </row>
    <row r="3031" spans="1:3" ht="15" customHeight="1" x14ac:dyDescent="0.3">
      <c r="A3031" t="s">
        <v>1091</v>
      </c>
      <c r="B3031" s="7">
        <v>45622.78125</v>
      </c>
      <c r="C3031">
        <v>29000000</v>
      </c>
    </row>
    <row r="3032" spans="1:3" ht="15" customHeight="1" x14ac:dyDescent="0.3">
      <c r="A3032" t="s">
        <v>1090</v>
      </c>
      <c r="B3032" s="7">
        <v>45623.365277777775</v>
      </c>
      <c r="C3032">
        <v>18600000</v>
      </c>
    </row>
    <row r="3033" spans="1:3" ht="15" customHeight="1" x14ac:dyDescent="0.3">
      <c r="A3033" t="s">
        <v>1089</v>
      </c>
      <c r="B3033" s="7">
        <v>45623.459027777775</v>
      </c>
      <c r="C3033">
        <v>8000000</v>
      </c>
    </row>
    <row r="3034" spans="1:3" ht="15" customHeight="1" x14ac:dyDescent="0.3">
      <c r="A3034" t="s">
        <v>1088</v>
      </c>
      <c r="B3034" s="7">
        <v>45623.522222222222</v>
      </c>
      <c r="C3034">
        <v>14500000</v>
      </c>
    </row>
    <row r="3035" spans="1:3" ht="15" customHeight="1" x14ac:dyDescent="0.3">
      <c r="A3035" t="s">
        <v>1087</v>
      </c>
      <c r="B3035" s="7">
        <v>45623.522916666669</v>
      </c>
      <c r="C3035">
        <v>8550000</v>
      </c>
    </row>
    <row r="3036" spans="1:3" ht="15" customHeight="1" x14ac:dyDescent="0.3">
      <c r="A3036" t="s">
        <v>1085</v>
      </c>
      <c r="B3036" s="7">
        <v>45623.696527777778</v>
      </c>
      <c r="C3036">
        <v>7000000</v>
      </c>
    </row>
    <row r="3037" spans="1:3" ht="15" customHeight="1" x14ac:dyDescent="0.3">
      <c r="A3037" t="s">
        <v>1084</v>
      </c>
      <c r="B3037" s="7">
        <v>45623.697222222225</v>
      </c>
      <c r="C3037">
        <v>24000000</v>
      </c>
    </row>
    <row r="3038" spans="1:3" ht="15" customHeight="1" x14ac:dyDescent="0.3">
      <c r="A3038" t="s">
        <v>1083</v>
      </c>
      <c r="B3038" s="7">
        <v>45623.697916666664</v>
      </c>
      <c r="C3038">
        <v>31000000</v>
      </c>
    </row>
    <row r="3039" spans="1:3" ht="15" customHeight="1" x14ac:dyDescent="0.3">
      <c r="A3039" t="s">
        <v>1082</v>
      </c>
      <c r="B3039" s="7">
        <v>45623.703472222223</v>
      </c>
      <c r="C3039">
        <v>13500000</v>
      </c>
    </row>
    <row r="3040" spans="1:3" ht="15" customHeight="1" x14ac:dyDescent="0.3">
      <c r="A3040" t="s">
        <v>1081</v>
      </c>
      <c r="B3040" s="7">
        <v>45623.731249999997</v>
      </c>
      <c r="C3040">
        <v>11000000</v>
      </c>
    </row>
    <row r="3041" spans="1:3" ht="15" customHeight="1" x14ac:dyDescent="0.3">
      <c r="A3041" t="s">
        <v>1080</v>
      </c>
      <c r="B3041" s="7">
        <v>45623.731944444444</v>
      </c>
      <c r="C3041">
        <v>19000000</v>
      </c>
    </row>
    <row r="3042" spans="1:3" ht="15" customHeight="1" x14ac:dyDescent="0.3">
      <c r="A3042" t="s">
        <v>1079</v>
      </c>
      <c r="B3042" s="7">
        <v>45623.796527777777</v>
      </c>
      <c r="C3042">
        <v>13400000</v>
      </c>
    </row>
    <row r="3043" spans="1:3" ht="15" customHeight="1" x14ac:dyDescent="0.3">
      <c r="A3043" t="s">
        <v>1078</v>
      </c>
      <c r="B3043" s="7">
        <v>45624.555555555555</v>
      </c>
      <c r="C3043">
        <v>10500000</v>
      </c>
    </row>
    <row r="3044" spans="1:3" ht="15" customHeight="1" x14ac:dyDescent="0.3">
      <c r="A3044" t="s">
        <v>1077</v>
      </c>
      <c r="B3044" s="7">
        <v>45625.402083333334</v>
      </c>
      <c r="C3044">
        <v>8500000</v>
      </c>
    </row>
    <row r="3045" spans="1:3" ht="15" customHeight="1" x14ac:dyDescent="0.3">
      <c r="A3045" t="s">
        <v>1076</v>
      </c>
      <c r="B3045" s="7">
        <v>45625.404861111114</v>
      </c>
      <c r="C3045">
        <v>8500000</v>
      </c>
    </row>
    <row r="3046" spans="1:3" ht="15" customHeight="1" x14ac:dyDescent="0.3">
      <c r="A3046" t="s">
        <v>1075</v>
      </c>
      <c r="B3046" s="7">
        <v>45625.51458333333</v>
      </c>
      <c r="C3046">
        <v>16000000</v>
      </c>
    </row>
    <row r="3047" spans="1:3" ht="15" customHeight="1" x14ac:dyDescent="0.3">
      <c r="A3047" t="s">
        <v>1074</v>
      </c>
      <c r="B3047" s="7">
        <v>45625.613194444442</v>
      </c>
      <c r="C3047">
        <v>9800000</v>
      </c>
    </row>
    <row r="3048" spans="1:3" ht="15" customHeight="1" x14ac:dyDescent="0.3">
      <c r="A3048" t="s">
        <v>1072</v>
      </c>
      <c r="B3048" s="7">
        <v>45625.614583333336</v>
      </c>
      <c r="C3048">
        <v>10000000</v>
      </c>
    </row>
    <row r="3049" spans="1:3" ht="15" customHeight="1" x14ac:dyDescent="0.3">
      <c r="A3049" t="s">
        <v>1073</v>
      </c>
      <c r="B3049" s="7">
        <v>45625.614583333336</v>
      </c>
      <c r="C3049">
        <v>5500000</v>
      </c>
    </row>
    <row r="3050" spans="1:3" ht="15" customHeight="1" x14ac:dyDescent="0.3">
      <c r="A3050" t="s">
        <v>1071</v>
      </c>
      <c r="B3050" s="7">
        <v>45625.631249999999</v>
      </c>
      <c r="C3050">
        <v>29000000</v>
      </c>
    </row>
    <row r="3051" spans="1:3" ht="15" customHeight="1" x14ac:dyDescent="0.3">
      <c r="A3051" t="s">
        <v>1070</v>
      </c>
      <c r="B3051" s="7">
        <v>45625.65347222222</v>
      </c>
      <c r="C3051">
        <v>9500000</v>
      </c>
    </row>
    <row r="3052" spans="1:3" ht="15" customHeight="1" x14ac:dyDescent="0.3">
      <c r="A3052" t="s">
        <v>1069</v>
      </c>
      <c r="B3052" s="7">
        <v>45625.743055555555</v>
      </c>
      <c r="C3052">
        <v>11000000</v>
      </c>
    </row>
    <row r="3053" spans="1:3" ht="15" customHeight="1" x14ac:dyDescent="0.3">
      <c r="A3053" t="s">
        <v>1068</v>
      </c>
      <c r="B3053" s="7">
        <v>45625.761805555558</v>
      </c>
      <c r="C3053">
        <v>26431805</v>
      </c>
    </row>
    <row r="3054" spans="1:3" ht="15" customHeight="1" x14ac:dyDescent="0.3">
      <c r="A3054" t="s">
        <v>1067</v>
      </c>
      <c r="B3054" s="7">
        <v>45625.768055555556</v>
      </c>
      <c r="C3054">
        <v>22000000</v>
      </c>
    </row>
    <row r="3055" spans="1:3" ht="15" customHeight="1" x14ac:dyDescent="0.3">
      <c r="A3055" t="s">
        <v>1066</v>
      </c>
      <c r="B3055" s="7">
        <v>45626.570138888892</v>
      </c>
      <c r="C3055">
        <v>15000000</v>
      </c>
    </row>
    <row r="3056" spans="1:3" ht="15" customHeight="1" x14ac:dyDescent="0.3">
      <c r="A3056" t="s">
        <v>1065</v>
      </c>
      <c r="B3056" s="7">
        <v>45626.597222222219</v>
      </c>
      <c r="C3056">
        <v>22000000</v>
      </c>
    </row>
    <row r="3057" spans="1:3" ht="15" customHeight="1" x14ac:dyDescent="0.3">
      <c r="A3057" t="s">
        <v>1064</v>
      </c>
      <c r="B3057" s="7">
        <v>45626.597916666666</v>
      </c>
      <c r="C3057">
        <v>15500000</v>
      </c>
    </row>
    <row r="3058" spans="1:3" ht="15" customHeight="1" x14ac:dyDescent="0.3">
      <c r="A3058" t="s">
        <v>1063</v>
      </c>
      <c r="B3058" s="7">
        <v>45628.781944444447</v>
      </c>
      <c r="C3058">
        <v>11000000</v>
      </c>
    </row>
    <row r="3059" spans="1:3" ht="15" customHeight="1" x14ac:dyDescent="0.3">
      <c r="A3059" t="s">
        <v>1061</v>
      </c>
      <c r="B3059" s="7">
        <v>45628.809027777781</v>
      </c>
      <c r="C3059">
        <v>13500000</v>
      </c>
    </row>
    <row r="3060" spans="1:3" ht="15" customHeight="1" x14ac:dyDescent="0.3">
      <c r="A3060" t="s">
        <v>1062</v>
      </c>
      <c r="B3060" s="7">
        <v>45630.429166666669</v>
      </c>
      <c r="C3060">
        <v>9300000</v>
      </c>
    </row>
    <row r="3061" spans="1:3" ht="15" customHeight="1" x14ac:dyDescent="0.3">
      <c r="A3061" t="s">
        <v>1060</v>
      </c>
      <c r="B3061" s="7">
        <v>45630.588194444441</v>
      </c>
      <c r="C3061">
        <v>19000000</v>
      </c>
    </row>
    <row r="3062" spans="1:3" ht="15" customHeight="1" x14ac:dyDescent="0.3">
      <c r="A3062" t="s">
        <v>1059</v>
      </c>
      <c r="B3062" s="7">
        <v>45636.477083333331</v>
      </c>
      <c r="C3062">
        <v>22800000</v>
      </c>
    </row>
    <row r="3063" spans="1:3" ht="15" customHeight="1" x14ac:dyDescent="0.3">
      <c r="A3063" t="s">
        <v>1058</v>
      </c>
      <c r="B3063" s="7">
        <v>45636.506249999999</v>
      </c>
      <c r="C3063">
        <v>9600000</v>
      </c>
    </row>
    <row r="3064" spans="1:3" ht="15" customHeight="1" x14ac:dyDescent="0.3">
      <c r="A3064" t="s">
        <v>1057</v>
      </c>
      <c r="B3064" s="7">
        <v>45636.515277777777</v>
      </c>
      <c r="C3064">
        <v>29000000</v>
      </c>
    </row>
    <row r="3065" spans="1:3" ht="15" customHeight="1" x14ac:dyDescent="0.3">
      <c r="A3065" t="s">
        <v>1056</v>
      </c>
      <c r="B3065" s="7">
        <v>45636.552083333336</v>
      </c>
      <c r="C3065">
        <v>5700000</v>
      </c>
    </row>
    <row r="3066" spans="1:3" ht="15" customHeight="1" x14ac:dyDescent="0.3">
      <c r="A3066" t="s">
        <v>888</v>
      </c>
      <c r="B3066" s="7">
        <v>45636.5625</v>
      </c>
      <c r="C3066">
        <v>16500000</v>
      </c>
    </row>
    <row r="3067" spans="1:3" ht="15" customHeight="1" x14ac:dyDescent="0.3">
      <c r="A3067" t="s">
        <v>1055</v>
      </c>
      <c r="B3067" s="7">
        <v>45636.589583333334</v>
      </c>
      <c r="C3067">
        <v>7800000</v>
      </c>
    </row>
    <row r="3068" spans="1:3" ht="15" customHeight="1" x14ac:dyDescent="0.3">
      <c r="A3068" t="s">
        <v>1054</v>
      </c>
      <c r="B3068" s="7">
        <v>45636.802777777775</v>
      </c>
      <c r="C3068">
        <v>49000000</v>
      </c>
    </row>
    <row r="3069" spans="1:3" ht="15" customHeight="1" x14ac:dyDescent="0.3">
      <c r="A3069" t="s">
        <v>1053</v>
      </c>
      <c r="B3069" s="7">
        <v>45637.44027777778</v>
      </c>
      <c r="C3069">
        <v>18200000</v>
      </c>
    </row>
    <row r="3070" spans="1:3" ht="15" customHeight="1" x14ac:dyDescent="0.3">
      <c r="A3070" t="s">
        <v>1052</v>
      </c>
      <c r="B3070" s="7">
        <v>45638.670138888891</v>
      </c>
      <c r="C3070">
        <v>16000000</v>
      </c>
    </row>
    <row r="3071" spans="1:3" ht="15" customHeight="1" x14ac:dyDescent="0.3">
      <c r="A3071" t="s">
        <v>1051</v>
      </c>
      <c r="B3071" s="7">
        <v>45638.79791666667</v>
      </c>
      <c r="C3071">
        <v>11750000</v>
      </c>
    </row>
    <row r="3072" spans="1:3" ht="15" customHeight="1" x14ac:dyDescent="0.3">
      <c r="A3072" t="s">
        <v>1050</v>
      </c>
      <c r="B3072" s="7">
        <v>45639.702777777777</v>
      </c>
      <c r="C3072">
        <v>7000000</v>
      </c>
    </row>
    <row r="3073" spans="1:3" ht="15" customHeight="1" x14ac:dyDescent="0.3">
      <c r="A3073" t="s">
        <v>1049</v>
      </c>
      <c r="B3073" s="7">
        <v>45639.704861111109</v>
      </c>
      <c r="C3073">
        <v>11500000</v>
      </c>
    </row>
    <row r="3074" spans="1:3" ht="15" customHeight="1" x14ac:dyDescent="0.3">
      <c r="A3074" t="s">
        <v>1048</v>
      </c>
      <c r="B3074" s="7">
        <v>45642.604861111111</v>
      </c>
      <c r="C3074">
        <v>10500000</v>
      </c>
    </row>
    <row r="3075" spans="1:3" ht="15" customHeight="1" x14ac:dyDescent="0.3">
      <c r="A3075" t="s">
        <v>1047</v>
      </c>
      <c r="B3075" s="7">
        <v>45643.413194444445</v>
      </c>
      <c r="C3075">
        <v>5000000</v>
      </c>
    </row>
    <row r="3076" spans="1:3" ht="15" customHeight="1" x14ac:dyDescent="0.3">
      <c r="A3076" t="s">
        <v>1046</v>
      </c>
      <c r="B3076" s="7">
        <v>45643.479166666664</v>
      </c>
      <c r="C3076">
        <v>9800000</v>
      </c>
    </row>
    <row r="3077" spans="1:3" ht="15" customHeight="1" x14ac:dyDescent="0.3">
      <c r="A3077" t="s">
        <v>1045</v>
      </c>
      <c r="B3077" s="7">
        <v>45643.479861111111</v>
      </c>
      <c r="C3077">
        <v>12800000</v>
      </c>
    </row>
    <row r="3078" spans="1:3" ht="15" customHeight="1" x14ac:dyDescent="0.3">
      <c r="A3078" t="s">
        <v>1044</v>
      </c>
      <c r="B3078" s="7">
        <v>45643.480555555558</v>
      </c>
      <c r="C3078">
        <v>19500000</v>
      </c>
    </row>
    <row r="3079" spans="1:3" ht="15" customHeight="1" x14ac:dyDescent="0.3">
      <c r="A3079" t="s">
        <v>1043</v>
      </c>
      <c r="B3079" s="7">
        <v>45643.482638888891</v>
      </c>
      <c r="C3079">
        <v>21000000</v>
      </c>
    </row>
    <row r="3080" spans="1:3" ht="15" customHeight="1" x14ac:dyDescent="0.3">
      <c r="A3080" t="s">
        <v>1042</v>
      </c>
      <c r="B3080" s="7">
        <v>45643.765972222223</v>
      </c>
      <c r="C3080">
        <v>7600000</v>
      </c>
    </row>
    <row r="3081" spans="1:3" ht="15" customHeight="1" x14ac:dyDescent="0.3">
      <c r="A3081" t="s">
        <v>1041</v>
      </c>
      <c r="B3081" s="7">
        <v>45644.44027777778</v>
      </c>
      <c r="C3081">
        <v>20300000</v>
      </c>
    </row>
    <row r="3082" spans="1:3" ht="15" customHeight="1" x14ac:dyDescent="0.3">
      <c r="A3082" t="s">
        <v>1040</v>
      </c>
      <c r="B3082" s="7">
        <v>45644.442361111112</v>
      </c>
      <c r="C3082">
        <v>13500000</v>
      </c>
    </row>
    <row r="3083" spans="1:3" ht="15" customHeight="1" x14ac:dyDescent="0.3">
      <c r="A3083" t="s">
        <v>1038</v>
      </c>
      <c r="B3083" s="7">
        <v>45644.445833333331</v>
      </c>
      <c r="C3083">
        <v>11500000</v>
      </c>
    </row>
    <row r="3084" spans="1:3" ht="15" customHeight="1" x14ac:dyDescent="0.3">
      <c r="A3084" t="s">
        <v>1039</v>
      </c>
      <c r="B3084" s="7">
        <v>45644.445833333331</v>
      </c>
      <c r="C3084">
        <v>8100000</v>
      </c>
    </row>
    <row r="3085" spans="1:3" ht="15" customHeight="1" x14ac:dyDescent="0.3">
      <c r="A3085" t="s">
        <v>1037</v>
      </c>
      <c r="B3085" s="7">
        <v>45644.569444444445</v>
      </c>
      <c r="C3085">
        <v>6300000</v>
      </c>
    </row>
    <row r="3086" spans="1:3" ht="15" customHeight="1" x14ac:dyDescent="0.3">
      <c r="A3086" t="s">
        <v>1036</v>
      </c>
      <c r="B3086" s="7">
        <v>45645.42083333333</v>
      </c>
      <c r="C3086">
        <v>6500000</v>
      </c>
    </row>
    <row r="3087" spans="1:3" ht="15" customHeight="1" x14ac:dyDescent="0.3">
      <c r="A3087" t="s">
        <v>1035</v>
      </c>
      <c r="B3087" s="7">
        <v>45645.423611111109</v>
      </c>
      <c r="C3087">
        <v>5600000</v>
      </c>
    </row>
    <row r="3088" spans="1:3" ht="15" customHeight="1" x14ac:dyDescent="0.3">
      <c r="A3088" t="s">
        <v>1034</v>
      </c>
      <c r="B3088" s="7">
        <v>45645.429166666669</v>
      </c>
      <c r="C3088">
        <v>7500000</v>
      </c>
    </row>
    <row r="3089" spans="1:3" ht="15" customHeight="1" x14ac:dyDescent="0.3">
      <c r="A3089" t="s">
        <v>1033</v>
      </c>
      <c r="B3089" s="7">
        <v>45645.729166666664</v>
      </c>
      <c r="C3089">
        <v>9000000</v>
      </c>
    </row>
    <row r="3090" spans="1:3" ht="15" customHeight="1" x14ac:dyDescent="0.3">
      <c r="A3090" t="s">
        <v>1032</v>
      </c>
      <c r="B3090" s="7">
        <v>45645.787499999999</v>
      </c>
      <c r="C3090">
        <v>7900000</v>
      </c>
    </row>
    <row r="3091" spans="1:3" ht="15" customHeight="1" x14ac:dyDescent="0.3">
      <c r="A3091" t="s">
        <v>1031</v>
      </c>
      <c r="B3091" s="7">
        <v>45645.789583333331</v>
      </c>
      <c r="C3091">
        <v>6600000</v>
      </c>
    </row>
    <row r="3092" spans="1:3" ht="15" customHeight="1" x14ac:dyDescent="0.3">
      <c r="A3092" t="s">
        <v>1030</v>
      </c>
      <c r="B3092" s="7">
        <v>45646.524305555555</v>
      </c>
      <c r="C3092">
        <v>5300000</v>
      </c>
    </row>
    <row r="3093" spans="1:3" ht="15" customHeight="1" x14ac:dyDescent="0.3">
      <c r="A3093" t="s">
        <v>1029</v>
      </c>
      <c r="B3093" s="7">
        <v>45647.484722222223</v>
      </c>
      <c r="C3093">
        <v>10000000</v>
      </c>
    </row>
    <row r="3094" spans="1:3" ht="15" customHeight="1" x14ac:dyDescent="0.3">
      <c r="A3094" t="s">
        <v>263</v>
      </c>
      <c r="B3094" s="7">
        <v>45649.76458333333</v>
      </c>
      <c r="C3094">
        <v>14190000</v>
      </c>
    </row>
    <row r="3095" spans="1:3" ht="15" customHeight="1" x14ac:dyDescent="0.3">
      <c r="A3095" t="s">
        <v>1028</v>
      </c>
      <c r="B3095" s="7">
        <v>45649.77847222222</v>
      </c>
      <c r="C3095">
        <v>14200000</v>
      </c>
    </row>
    <row r="3096" spans="1:3" ht="15" customHeight="1" x14ac:dyDescent="0.3">
      <c r="A3096" t="s">
        <v>1027</v>
      </c>
      <c r="B3096" s="7">
        <v>45650.495833333334</v>
      </c>
      <c r="C3096">
        <v>9000000</v>
      </c>
    </row>
    <row r="3097" spans="1:3" ht="15" customHeight="1" x14ac:dyDescent="0.3">
      <c r="A3097" t="s">
        <v>1026</v>
      </c>
      <c r="B3097" s="7">
        <v>45653.429861111108</v>
      </c>
      <c r="C3097">
        <v>11800000</v>
      </c>
    </row>
    <row r="3098" spans="1:3" ht="15" customHeight="1" x14ac:dyDescent="0.3">
      <c r="A3098" t="s">
        <v>1025</v>
      </c>
      <c r="B3098" s="7">
        <v>45653.431250000001</v>
      </c>
      <c r="C3098">
        <v>5400000</v>
      </c>
    </row>
    <row r="3099" spans="1:3" ht="15" customHeight="1" x14ac:dyDescent="0.3">
      <c r="A3099" t="s">
        <v>1024</v>
      </c>
      <c r="B3099" s="7">
        <v>45653.57708333333</v>
      </c>
      <c r="C3099">
        <v>31500000</v>
      </c>
    </row>
    <row r="3100" spans="1:3" ht="15" customHeight="1" x14ac:dyDescent="0.3">
      <c r="A3100" t="s">
        <v>1023</v>
      </c>
      <c r="B3100" s="7">
        <v>45653.646527777775</v>
      </c>
      <c r="C3100">
        <v>10900000</v>
      </c>
    </row>
    <row r="3101" spans="1:3" ht="15" customHeight="1" x14ac:dyDescent="0.3">
      <c r="A3101" t="s">
        <v>1022</v>
      </c>
      <c r="B3101" s="7">
        <v>45654.525694444441</v>
      </c>
      <c r="C3101">
        <v>10200000</v>
      </c>
    </row>
    <row r="3102" spans="1:3" ht="15" customHeight="1" x14ac:dyDescent="0.3">
      <c r="A3102" t="s">
        <v>1021</v>
      </c>
      <c r="B3102" s="7">
        <v>45654.545138888891</v>
      </c>
      <c r="C3102">
        <v>16500000</v>
      </c>
    </row>
    <row r="3103" spans="1:3" ht="15" customHeight="1" x14ac:dyDescent="0.3">
      <c r="A3103" t="s">
        <v>1020</v>
      </c>
      <c r="B3103" s="7">
        <v>45654.564583333333</v>
      </c>
      <c r="C3103">
        <v>11500000</v>
      </c>
    </row>
    <row r="3104" spans="1:3" ht="15" customHeight="1" x14ac:dyDescent="0.3">
      <c r="A3104" t="s">
        <v>1019</v>
      </c>
      <c r="B3104" s="7">
        <v>45656.409722222219</v>
      </c>
      <c r="C3104">
        <v>18730000</v>
      </c>
    </row>
    <row r="3105" spans="1:3" ht="15" customHeight="1" x14ac:dyDescent="0.3">
      <c r="A3105" t="s">
        <v>1018</v>
      </c>
      <c r="B3105" s="7">
        <v>45656.411805555559</v>
      </c>
      <c r="C3105">
        <v>6000000</v>
      </c>
    </row>
    <row r="3106" spans="1:3" ht="15" customHeight="1" x14ac:dyDescent="0.3">
      <c r="A3106" t="s">
        <v>1017</v>
      </c>
      <c r="B3106" s="7">
        <v>45656.412499999999</v>
      </c>
      <c r="C3106">
        <v>19850000</v>
      </c>
    </row>
    <row r="3107" spans="1:3" ht="15" customHeight="1" x14ac:dyDescent="0.3">
      <c r="A3107" t="s">
        <v>229</v>
      </c>
      <c r="B3107" s="7">
        <v>45656.78125</v>
      </c>
      <c r="C3107">
        <v>18200000</v>
      </c>
    </row>
    <row r="3108" spans="1:3" ht="15" customHeight="1" x14ac:dyDescent="0.3">
      <c r="A3108" t="s">
        <v>1016</v>
      </c>
      <c r="B3108" s="7">
        <v>45656.810416666667</v>
      </c>
      <c r="C3108">
        <v>16200000</v>
      </c>
    </row>
    <row r="3109" spans="1:3" ht="15" customHeight="1" x14ac:dyDescent="0.3">
      <c r="A3109" t="s">
        <v>1015</v>
      </c>
      <c r="B3109" s="7">
        <v>45657.470833333333</v>
      </c>
      <c r="C3109">
        <v>8000000</v>
      </c>
    </row>
    <row r="3110" spans="1:3" ht="15" customHeight="1" x14ac:dyDescent="0.3">
      <c r="A3110" t="s">
        <v>943</v>
      </c>
      <c r="B3110" s="7">
        <v>45657.480555555558</v>
      </c>
      <c r="C3110">
        <v>32000000</v>
      </c>
    </row>
    <row r="3111" spans="1:3" ht="15" customHeight="1" x14ac:dyDescent="0.3">
      <c r="A3111" t="s">
        <v>1014</v>
      </c>
      <c r="B3111" s="7">
        <v>45657.525694444441</v>
      </c>
      <c r="C3111">
        <v>13000000</v>
      </c>
    </row>
    <row r="3112" spans="1:3" ht="15" customHeight="1" x14ac:dyDescent="0.3">
      <c r="A3112" t="s">
        <v>1013</v>
      </c>
      <c r="B3112" s="7">
        <v>45660.699305555558</v>
      </c>
      <c r="C3112">
        <v>5000000</v>
      </c>
    </row>
    <row r="3113" spans="1:3" ht="15" customHeight="1" x14ac:dyDescent="0.3">
      <c r="A3113" t="s">
        <v>1012</v>
      </c>
      <c r="B3113" s="7">
        <v>45660.727777777778</v>
      </c>
      <c r="C3113">
        <v>9700000</v>
      </c>
    </row>
    <row r="3114" spans="1:3" ht="15" customHeight="1" x14ac:dyDescent="0.3">
      <c r="A3114" t="s">
        <v>1011</v>
      </c>
      <c r="B3114" s="7">
        <v>45660.770833333336</v>
      </c>
      <c r="C3114">
        <v>11500000</v>
      </c>
    </row>
    <row r="3115" spans="1:3" ht="15" customHeight="1" x14ac:dyDescent="0.3">
      <c r="A3115" t="s">
        <v>1010</v>
      </c>
      <c r="B3115" s="7">
        <v>45660.805555555555</v>
      </c>
      <c r="C3115">
        <v>9300000</v>
      </c>
    </row>
    <row r="3116" spans="1:3" ht="15" customHeight="1" x14ac:dyDescent="0.3">
      <c r="A3116" t="s">
        <v>1009</v>
      </c>
      <c r="B3116" s="7">
        <v>45663.526388888888</v>
      </c>
      <c r="C3116">
        <v>5700000</v>
      </c>
    </row>
    <row r="3117" spans="1:3" ht="15" customHeight="1" x14ac:dyDescent="0.3">
      <c r="A3117" t="s">
        <v>1008</v>
      </c>
      <c r="B3117" s="7">
        <v>45664.534722222219</v>
      </c>
      <c r="C3117">
        <v>30000000</v>
      </c>
    </row>
    <row r="3118" spans="1:3" ht="15" customHeight="1" x14ac:dyDescent="0.3">
      <c r="A3118" t="s">
        <v>1007</v>
      </c>
      <c r="B3118" s="7">
        <v>45664.738888888889</v>
      </c>
      <c r="C3118">
        <v>15200000</v>
      </c>
    </row>
    <row r="3119" spans="1:3" ht="15" customHeight="1" x14ac:dyDescent="0.3">
      <c r="A3119" t="s">
        <v>1006</v>
      </c>
      <c r="B3119" s="7">
        <v>45666.620833333334</v>
      </c>
      <c r="C3119">
        <v>21000000</v>
      </c>
    </row>
    <row r="3120" spans="1:3" ht="15" customHeight="1" x14ac:dyDescent="0.3">
      <c r="A3120" t="s">
        <v>1005</v>
      </c>
      <c r="B3120" s="7">
        <v>45666.780555555553</v>
      </c>
      <c r="C3120">
        <v>5000000</v>
      </c>
    </row>
    <row r="3121" spans="1:3" ht="15" customHeight="1" x14ac:dyDescent="0.3">
      <c r="A3121" t="s">
        <v>1004</v>
      </c>
      <c r="B3121" s="7">
        <v>45666.782638888886</v>
      </c>
      <c r="C3121">
        <v>29000000</v>
      </c>
    </row>
    <row r="3122" spans="1:3" ht="15" customHeight="1" x14ac:dyDescent="0.3">
      <c r="A3122" t="s">
        <v>765</v>
      </c>
      <c r="B3122" s="7">
        <v>45667.385416666664</v>
      </c>
      <c r="C3122">
        <v>33000000</v>
      </c>
    </row>
    <row r="3123" spans="1:3" ht="15" customHeight="1" x14ac:dyDescent="0.3">
      <c r="A3123" t="s">
        <v>1003</v>
      </c>
      <c r="B3123" s="7">
        <v>45667.386805555558</v>
      </c>
      <c r="C3123">
        <v>15000000</v>
      </c>
    </row>
    <row r="3124" spans="1:3" ht="15" customHeight="1" x14ac:dyDescent="0.3">
      <c r="A3124" t="s">
        <v>1002</v>
      </c>
      <c r="B3124" s="7">
        <v>45667.565972222219</v>
      </c>
      <c r="C3124">
        <v>5850000</v>
      </c>
    </row>
    <row r="3125" spans="1:3" ht="15" customHeight="1" x14ac:dyDescent="0.3">
      <c r="A3125" t="s">
        <v>1001</v>
      </c>
      <c r="B3125" s="7">
        <v>45667.729166666664</v>
      </c>
      <c r="C3125">
        <v>9000000</v>
      </c>
    </row>
    <row r="3126" spans="1:3" ht="15" customHeight="1" x14ac:dyDescent="0.3">
      <c r="A3126" t="s">
        <v>1000</v>
      </c>
      <c r="B3126" s="7">
        <v>45667.730555555558</v>
      </c>
      <c r="C3126">
        <v>13800000</v>
      </c>
    </row>
    <row r="3127" spans="1:3" ht="15" customHeight="1" x14ac:dyDescent="0.3">
      <c r="A3127" t="s">
        <v>999</v>
      </c>
      <c r="B3127" s="7">
        <v>45667.731249999997</v>
      </c>
      <c r="C3127">
        <v>12200000</v>
      </c>
    </row>
    <row r="3128" spans="1:3" ht="15" customHeight="1" x14ac:dyDescent="0.3">
      <c r="A3128" t="s">
        <v>998</v>
      </c>
      <c r="B3128" s="7">
        <v>45667.73333333333</v>
      </c>
      <c r="C3128">
        <v>7000000</v>
      </c>
    </row>
    <row r="3129" spans="1:3" ht="15" customHeight="1" x14ac:dyDescent="0.3">
      <c r="A3129" t="s">
        <v>997</v>
      </c>
      <c r="B3129" s="7">
        <v>45670.564583333333</v>
      </c>
      <c r="C3129">
        <v>25800000</v>
      </c>
    </row>
    <row r="3130" spans="1:3" ht="15" customHeight="1" x14ac:dyDescent="0.3">
      <c r="A3130" t="s">
        <v>996</v>
      </c>
      <c r="B3130" s="7">
        <v>45670.565972222219</v>
      </c>
      <c r="C3130">
        <v>14300000</v>
      </c>
    </row>
    <row r="3131" spans="1:3" ht="15" customHeight="1" x14ac:dyDescent="0.3">
      <c r="A3131" t="s">
        <v>995</v>
      </c>
      <c r="B3131" s="7">
        <v>45670.743055555555</v>
      </c>
      <c r="C3131">
        <v>7700000</v>
      </c>
    </row>
    <row r="3132" spans="1:3" ht="15" customHeight="1" x14ac:dyDescent="0.3">
      <c r="A3132" t="s">
        <v>994</v>
      </c>
      <c r="B3132" s="7">
        <v>45671.736111111109</v>
      </c>
      <c r="C3132">
        <v>15000000</v>
      </c>
    </row>
    <row r="3133" spans="1:3" ht="15" customHeight="1" x14ac:dyDescent="0.3">
      <c r="A3133" t="s">
        <v>993</v>
      </c>
      <c r="B3133" s="7">
        <v>45671.738888888889</v>
      </c>
      <c r="C3133">
        <v>7520000</v>
      </c>
    </row>
    <row r="3134" spans="1:3" ht="15" customHeight="1" x14ac:dyDescent="0.3">
      <c r="A3134" t="s">
        <v>992</v>
      </c>
      <c r="B3134" s="7">
        <v>45671.772222222222</v>
      </c>
      <c r="C3134">
        <v>21800000</v>
      </c>
    </row>
    <row r="3135" spans="1:3" ht="15" customHeight="1" x14ac:dyDescent="0.3">
      <c r="A3135" t="s">
        <v>991</v>
      </c>
      <c r="B3135" s="7">
        <v>45672.661111111112</v>
      </c>
      <c r="C3135">
        <v>11500000</v>
      </c>
    </row>
    <row r="3136" spans="1:3" ht="15" customHeight="1" x14ac:dyDescent="0.3">
      <c r="A3136" t="s">
        <v>531</v>
      </c>
      <c r="B3136" s="7">
        <v>45672.716666666667</v>
      </c>
      <c r="C3136">
        <v>9500000</v>
      </c>
    </row>
    <row r="3137" spans="1:3" ht="15" customHeight="1" x14ac:dyDescent="0.3">
      <c r="A3137" t="s">
        <v>990</v>
      </c>
      <c r="B3137" s="7">
        <v>45673.46597222222</v>
      </c>
      <c r="C3137">
        <v>11500000</v>
      </c>
    </row>
    <row r="3138" spans="1:3" ht="15" customHeight="1" x14ac:dyDescent="0.3">
      <c r="A3138" t="s">
        <v>989</v>
      </c>
      <c r="B3138" s="7">
        <v>45673.568749999999</v>
      </c>
      <c r="C3138">
        <v>10150000</v>
      </c>
    </row>
    <row r="3139" spans="1:3" ht="15" customHeight="1" x14ac:dyDescent="0.3">
      <c r="A3139" t="s">
        <v>987</v>
      </c>
      <c r="B3139" s="7">
        <v>45673.759027777778</v>
      </c>
      <c r="C3139">
        <v>11000000</v>
      </c>
    </row>
    <row r="3140" spans="1:3" ht="15" customHeight="1" x14ac:dyDescent="0.3">
      <c r="A3140" t="s">
        <v>988</v>
      </c>
      <c r="B3140" s="7">
        <v>45673.759027777778</v>
      </c>
      <c r="C3140">
        <v>29000000</v>
      </c>
    </row>
    <row r="3141" spans="1:3" ht="15" customHeight="1" x14ac:dyDescent="0.3">
      <c r="A3141" t="s">
        <v>986</v>
      </c>
      <c r="B3141" s="7">
        <v>45677.575694444444</v>
      </c>
      <c r="C3141">
        <v>23200000</v>
      </c>
    </row>
    <row r="3142" spans="1:3" ht="15" customHeight="1" x14ac:dyDescent="0.3">
      <c r="A3142" t="s">
        <v>985</v>
      </c>
      <c r="B3142" s="7">
        <v>45677.667361111111</v>
      </c>
      <c r="C3142">
        <v>6300000</v>
      </c>
    </row>
    <row r="3143" spans="1:3" ht="15" customHeight="1" x14ac:dyDescent="0.3">
      <c r="A3143" t="s">
        <v>984</v>
      </c>
      <c r="B3143" s="7">
        <v>45677.777777777781</v>
      </c>
      <c r="C3143">
        <v>6700000</v>
      </c>
    </row>
    <row r="3144" spans="1:3" ht="15" customHeight="1" x14ac:dyDescent="0.3">
      <c r="A3144" t="s">
        <v>983</v>
      </c>
      <c r="B3144" s="7">
        <v>45677.793749999997</v>
      </c>
      <c r="C3144">
        <v>12500000</v>
      </c>
    </row>
    <row r="3145" spans="1:3" ht="15" customHeight="1" x14ac:dyDescent="0.3">
      <c r="A3145" t="s">
        <v>982</v>
      </c>
      <c r="B3145" s="7">
        <v>45678.444444444445</v>
      </c>
      <c r="C3145">
        <v>9400000</v>
      </c>
    </row>
    <row r="3146" spans="1:3" ht="15" customHeight="1" x14ac:dyDescent="0.3">
      <c r="A3146" t="s">
        <v>981</v>
      </c>
      <c r="B3146" s="7">
        <v>45678.522222222222</v>
      </c>
      <c r="C3146">
        <v>23500000</v>
      </c>
    </row>
    <row r="3147" spans="1:3" ht="15" customHeight="1" x14ac:dyDescent="0.3">
      <c r="A3147" t="s">
        <v>980</v>
      </c>
      <c r="B3147" s="7">
        <v>45678.65625</v>
      </c>
      <c r="C3147">
        <v>10000000</v>
      </c>
    </row>
    <row r="3148" spans="1:3" ht="15" customHeight="1" x14ac:dyDescent="0.3">
      <c r="A3148" t="s">
        <v>979</v>
      </c>
      <c r="B3148" s="7">
        <v>45678.781944444447</v>
      </c>
      <c r="C3148">
        <v>15500000</v>
      </c>
    </row>
    <row r="3149" spans="1:3" ht="15" customHeight="1" x14ac:dyDescent="0.3">
      <c r="A3149" t="s">
        <v>978</v>
      </c>
      <c r="B3149" s="7">
        <v>45679.406944444447</v>
      </c>
      <c r="C3149">
        <v>10000000</v>
      </c>
    </row>
    <row r="3150" spans="1:3" ht="15" customHeight="1" x14ac:dyDescent="0.3">
      <c r="A3150" t="s">
        <v>977</v>
      </c>
      <c r="B3150" s="7">
        <v>45679.509027777778</v>
      </c>
      <c r="C3150">
        <v>10800000</v>
      </c>
    </row>
    <row r="3151" spans="1:3" ht="15" customHeight="1" x14ac:dyDescent="0.3">
      <c r="A3151" t="s">
        <v>321</v>
      </c>
      <c r="B3151" s="7">
        <v>45680.399305555555</v>
      </c>
      <c r="C3151">
        <v>44000000</v>
      </c>
    </row>
    <row r="3152" spans="1:3" ht="15" customHeight="1" x14ac:dyDescent="0.3">
      <c r="A3152" t="s">
        <v>897</v>
      </c>
      <c r="B3152" s="7">
        <v>45680.427777777775</v>
      </c>
      <c r="C3152">
        <v>12000000</v>
      </c>
    </row>
    <row r="3153" spans="1:3" ht="15" customHeight="1" x14ac:dyDescent="0.3">
      <c r="A3153" t="s">
        <v>976</v>
      </c>
      <c r="B3153" s="7">
        <v>45680.724305555559</v>
      </c>
      <c r="C3153">
        <v>10000000</v>
      </c>
    </row>
    <row r="3154" spans="1:3" ht="15" customHeight="1" x14ac:dyDescent="0.3">
      <c r="A3154" t="s">
        <v>975</v>
      </c>
      <c r="B3154" s="7">
        <v>45681.486805555556</v>
      </c>
      <c r="C3154">
        <v>3000000</v>
      </c>
    </row>
    <row r="3155" spans="1:3" ht="15" customHeight="1" x14ac:dyDescent="0.3">
      <c r="A3155" t="s">
        <v>974</v>
      </c>
      <c r="B3155" s="7">
        <v>45681.677777777775</v>
      </c>
      <c r="C3155">
        <v>6000000</v>
      </c>
    </row>
    <row r="3156" spans="1:3" ht="15" customHeight="1" x14ac:dyDescent="0.3">
      <c r="A3156" t="s">
        <v>973</v>
      </c>
      <c r="B3156" s="7">
        <v>45684.505555555559</v>
      </c>
      <c r="C3156">
        <v>6500000</v>
      </c>
    </row>
    <row r="3157" spans="1:3" ht="15" customHeight="1" x14ac:dyDescent="0.3">
      <c r="A3157" t="s">
        <v>972</v>
      </c>
      <c r="B3157" s="7">
        <v>45684.506249999999</v>
      </c>
      <c r="C3157">
        <v>12000000</v>
      </c>
    </row>
    <row r="3158" spans="1:3" ht="15" customHeight="1" x14ac:dyDescent="0.3">
      <c r="A3158" t="s">
        <v>971</v>
      </c>
      <c r="B3158" s="7">
        <v>45684.657638888886</v>
      </c>
      <c r="C3158">
        <v>6400000</v>
      </c>
    </row>
    <row r="3159" spans="1:3" ht="15" customHeight="1" x14ac:dyDescent="0.3">
      <c r="A3159" t="s">
        <v>970</v>
      </c>
      <c r="B3159" s="7">
        <v>45684.65902777778</v>
      </c>
      <c r="C3159">
        <v>10000000</v>
      </c>
    </row>
    <row r="3160" spans="1:3" ht="15" customHeight="1" x14ac:dyDescent="0.3">
      <c r="A3160" t="s">
        <v>149</v>
      </c>
      <c r="B3160" s="7">
        <v>45685.432638888888</v>
      </c>
      <c r="C3160">
        <v>4850000</v>
      </c>
    </row>
    <row r="3161" spans="1:3" ht="15" customHeight="1" x14ac:dyDescent="0.3">
      <c r="A3161" t="s">
        <v>968</v>
      </c>
      <c r="B3161" s="7">
        <v>45685.43472222222</v>
      </c>
      <c r="C3161">
        <v>7000000</v>
      </c>
    </row>
    <row r="3162" spans="1:3" ht="15" customHeight="1" x14ac:dyDescent="0.3">
      <c r="A3162" t="s">
        <v>969</v>
      </c>
      <c r="B3162" s="7">
        <v>45685.535416666666</v>
      </c>
      <c r="C3162">
        <v>7200000</v>
      </c>
    </row>
    <row r="3163" spans="1:3" ht="15" customHeight="1" x14ac:dyDescent="0.3">
      <c r="A3163" t="s">
        <v>967</v>
      </c>
      <c r="B3163" s="7">
        <v>45685.538194444445</v>
      </c>
      <c r="C3163">
        <v>10000000</v>
      </c>
    </row>
    <row r="3164" spans="1:3" ht="15" customHeight="1" x14ac:dyDescent="0.3">
      <c r="A3164" t="s">
        <v>966</v>
      </c>
      <c r="B3164" s="7">
        <v>45686.400000000001</v>
      </c>
      <c r="C3164">
        <v>6000000</v>
      </c>
    </row>
    <row r="3165" spans="1:3" ht="15" customHeight="1" x14ac:dyDescent="0.3">
      <c r="A3165" t="s">
        <v>965</v>
      </c>
      <c r="B3165" s="7">
        <v>45686.527083333334</v>
      </c>
      <c r="C3165">
        <v>13500000</v>
      </c>
    </row>
    <row r="3166" spans="1:3" ht="15" customHeight="1" x14ac:dyDescent="0.3">
      <c r="A3166" t="s">
        <v>963</v>
      </c>
      <c r="B3166" s="7">
        <v>45686.663194444445</v>
      </c>
      <c r="C3166">
        <v>5700000</v>
      </c>
    </row>
    <row r="3167" spans="1:3" ht="15" customHeight="1" x14ac:dyDescent="0.3">
      <c r="A3167" t="s">
        <v>964</v>
      </c>
      <c r="B3167" s="7">
        <v>45686.663194444445</v>
      </c>
      <c r="C3167">
        <v>12100000</v>
      </c>
    </row>
    <row r="3168" spans="1:3" ht="15" customHeight="1" x14ac:dyDescent="0.3">
      <c r="A3168" t="s">
        <v>962</v>
      </c>
      <c r="B3168" s="7">
        <v>45686.663888888892</v>
      </c>
      <c r="C3168">
        <v>8700000</v>
      </c>
    </row>
    <row r="3169" spans="1:3" ht="15" customHeight="1" x14ac:dyDescent="0.3">
      <c r="A3169" t="s">
        <v>961</v>
      </c>
      <c r="B3169" s="7">
        <v>45686.731249999997</v>
      </c>
      <c r="C3169">
        <v>9000000</v>
      </c>
    </row>
    <row r="3170" spans="1:3" ht="15" customHeight="1" x14ac:dyDescent="0.3">
      <c r="A3170" t="s">
        <v>959</v>
      </c>
      <c r="B3170" s="7">
        <v>45686.73541666667</v>
      </c>
      <c r="C3170">
        <v>16000000</v>
      </c>
    </row>
    <row r="3171" spans="1:3" ht="15" customHeight="1" x14ac:dyDescent="0.3">
      <c r="A3171" t="s">
        <v>960</v>
      </c>
      <c r="B3171" s="7">
        <v>45686.738888888889</v>
      </c>
      <c r="C3171">
        <v>5200000</v>
      </c>
    </row>
    <row r="3172" spans="1:3" ht="15" customHeight="1" x14ac:dyDescent="0.3">
      <c r="A3172" t="s">
        <v>958</v>
      </c>
      <c r="B3172" s="7">
        <v>45687.436805555553</v>
      </c>
      <c r="C3172">
        <v>32000000</v>
      </c>
    </row>
    <row r="3173" spans="1:3" ht="15" customHeight="1" x14ac:dyDescent="0.3">
      <c r="A3173" t="s">
        <v>957</v>
      </c>
      <c r="B3173" s="7">
        <v>45687.674305555556</v>
      </c>
      <c r="C3173">
        <v>10489616</v>
      </c>
    </row>
    <row r="3174" spans="1:3" ht="15" customHeight="1" x14ac:dyDescent="0.3">
      <c r="A3174" t="s">
        <v>956</v>
      </c>
      <c r="B3174" s="7">
        <v>45687.738194444442</v>
      </c>
      <c r="C3174">
        <v>10350000</v>
      </c>
    </row>
    <row r="3175" spans="1:3" ht="15" customHeight="1" x14ac:dyDescent="0.3">
      <c r="A3175" t="s">
        <v>955</v>
      </c>
      <c r="B3175" s="7">
        <v>45688.495833333334</v>
      </c>
      <c r="C3175">
        <v>5500000</v>
      </c>
    </row>
    <row r="3176" spans="1:3" ht="15" customHeight="1" x14ac:dyDescent="0.3">
      <c r="A3176" t="s">
        <v>954</v>
      </c>
      <c r="B3176" s="7">
        <v>45688.504166666666</v>
      </c>
      <c r="C3176">
        <v>10000000</v>
      </c>
    </row>
    <row r="3177" spans="1:3" ht="15" customHeight="1" x14ac:dyDescent="0.3">
      <c r="A3177" t="s">
        <v>953</v>
      </c>
      <c r="B3177" s="7">
        <v>45688.678472222222</v>
      </c>
      <c r="C3177">
        <v>9700000</v>
      </c>
    </row>
    <row r="3178" spans="1:3" ht="15" customHeight="1" x14ac:dyDescent="0.3">
      <c r="A3178" t="s">
        <v>952</v>
      </c>
      <c r="B3178" s="7">
        <v>45688.709722222222</v>
      </c>
      <c r="C3178">
        <v>8900000</v>
      </c>
    </row>
    <row r="3179" spans="1:3" ht="15" customHeight="1" x14ac:dyDescent="0.3">
      <c r="A3179" t="s">
        <v>951</v>
      </c>
      <c r="B3179" s="7">
        <v>45688.713194444441</v>
      </c>
      <c r="C3179">
        <v>47000000</v>
      </c>
    </row>
    <row r="3180" spans="1:3" ht="15" customHeight="1" x14ac:dyDescent="0.3">
      <c r="A3180" t="s">
        <v>950</v>
      </c>
      <c r="B3180" s="7">
        <v>45688.8125</v>
      </c>
      <c r="C3180">
        <v>4700000</v>
      </c>
    </row>
    <row r="3181" spans="1:3" ht="15" customHeight="1" x14ac:dyDescent="0.3">
      <c r="A3181" t="s">
        <v>949</v>
      </c>
      <c r="B3181" s="7">
        <v>45688.813888888886</v>
      </c>
      <c r="C3181">
        <v>12500000</v>
      </c>
    </row>
    <row r="3182" spans="1:3" ht="15" customHeight="1" x14ac:dyDescent="0.3">
      <c r="A3182" t="s">
        <v>948</v>
      </c>
      <c r="B3182" s="7">
        <v>45691.438194444447</v>
      </c>
      <c r="C3182">
        <v>10000000</v>
      </c>
    </row>
    <row r="3183" spans="1:3" ht="15" customHeight="1" x14ac:dyDescent="0.3">
      <c r="A3183" t="s">
        <v>947</v>
      </c>
      <c r="B3183" s="7">
        <v>45691.525000000001</v>
      </c>
      <c r="C3183">
        <v>24500000</v>
      </c>
    </row>
    <row r="3184" spans="1:3" ht="15" customHeight="1" x14ac:dyDescent="0.3">
      <c r="A3184" t="s">
        <v>946</v>
      </c>
      <c r="B3184" s="7">
        <v>45691.697916666664</v>
      </c>
      <c r="C3184">
        <v>27000000</v>
      </c>
    </row>
    <row r="3185" spans="1:3" ht="15" customHeight="1" x14ac:dyDescent="0.3">
      <c r="A3185" t="s">
        <v>945</v>
      </c>
      <c r="B3185" s="7">
        <v>45692.719444444447</v>
      </c>
      <c r="C3185">
        <v>7000000</v>
      </c>
    </row>
    <row r="3186" spans="1:3" ht="15" customHeight="1" x14ac:dyDescent="0.3">
      <c r="A3186" t="s">
        <v>944</v>
      </c>
      <c r="B3186" s="7">
        <v>45692.749305555553</v>
      </c>
      <c r="C3186">
        <v>13300000</v>
      </c>
    </row>
    <row r="3187" spans="1:3" ht="15" customHeight="1" x14ac:dyDescent="0.3">
      <c r="A3187" t="s">
        <v>943</v>
      </c>
      <c r="B3187" s="7">
        <v>45692.75277777778</v>
      </c>
      <c r="C3187">
        <v>32000000</v>
      </c>
    </row>
    <row r="3188" spans="1:3" ht="15" customHeight="1" x14ac:dyDescent="0.3">
      <c r="A3188" t="s">
        <v>942</v>
      </c>
      <c r="B3188" s="7">
        <v>45694.691666666666</v>
      </c>
      <c r="C3188">
        <v>9000000</v>
      </c>
    </row>
    <row r="3189" spans="1:3" ht="15" customHeight="1" x14ac:dyDescent="0.3">
      <c r="A3189" t="s">
        <v>941</v>
      </c>
      <c r="B3189" s="7">
        <v>45694.75277777778</v>
      </c>
      <c r="C3189">
        <v>13500000</v>
      </c>
    </row>
    <row r="3190" spans="1:3" ht="15" customHeight="1" x14ac:dyDescent="0.3">
      <c r="A3190" t="s">
        <v>940</v>
      </c>
      <c r="B3190" s="7">
        <v>45694.79791666667</v>
      </c>
      <c r="C3190">
        <v>4700000</v>
      </c>
    </row>
    <row r="3191" spans="1:3" ht="15" customHeight="1" x14ac:dyDescent="0.3">
      <c r="A3191" t="s">
        <v>939</v>
      </c>
      <c r="B3191" s="7">
        <v>45695.462500000001</v>
      </c>
      <c r="C3191">
        <v>9346000</v>
      </c>
    </row>
    <row r="3192" spans="1:3" ht="15" customHeight="1" x14ac:dyDescent="0.3">
      <c r="A3192" t="s">
        <v>938</v>
      </c>
      <c r="B3192" s="7">
        <v>45695.563194444447</v>
      </c>
      <c r="C3192">
        <v>12500000</v>
      </c>
    </row>
    <row r="3193" spans="1:3" ht="15" customHeight="1" x14ac:dyDescent="0.3">
      <c r="A3193" t="s">
        <v>937</v>
      </c>
      <c r="B3193" s="7">
        <v>45695.77847222222</v>
      </c>
      <c r="C3193">
        <v>15500000</v>
      </c>
    </row>
    <row r="3194" spans="1:3" ht="15" customHeight="1" x14ac:dyDescent="0.3">
      <c r="A3194" t="s">
        <v>936</v>
      </c>
      <c r="B3194" s="7">
        <v>45698.651388888888</v>
      </c>
      <c r="C3194">
        <v>5350000</v>
      </c>
    </row>
    <row r="3195" spans="1:3" ht="15" customHeight="1" x14ac:dyDescent="0.3">
      <c r="A3195" t="s">
        <v>935</v>
      </c>
      <c r="B3195" s="7">
        <v>45699.446527777778</v>
      </c>
      <c r="C3195">
        <v>30000000</v>
      </c>
    </row>
    <row r="3196" spans="1:3" ht="15" customHeight="1" x14ac:dyDescent="0.3">
      <c r="A3196" t="s">
        <v>934</v>
      </c>
      <c r="B3196" s="7">
        <v>45699.722222222219</v>
      </c>
      <c r="C3196">
        <v>7800000</v>
      </c>
    </row>
    <row r="3197" spans="1:3" ht="15" customHeight="1" x14ac:dyDescent="0.3">
      <c r="A3197" t="s">
        <v>933</v>
      </c>
      <c r="B3197" s="7">
        <v>45699.973611111112</v>
      </c>
      <c r="C3197">
        <v>25000000</v>
      </c>
    </row>
    <row r="3198" spans="1:3" ht="15" customHeight="1" x14ac:dyDescent="0.3">
      <c r="A3198" t="s">
        <v>932</v>
      </c>
      <c r="B3198" s="7">
        <v>45701.488194444442</v>
      </c>
      <c r="C3198">
        <v>8000000</v>
      </c>
    </row>
    <row r="3199" spans="1:3" ht="15" customHeight="1" x14ac:dyDescent="0.3">
      <c r="A3199" t="s">
        <v>931</v>
      </c>
      <c r="B3199" s="7">
        <v>45701.751388888886</v>
      </c>
      <c r="C3199">
        <v>5800000</v>
      </c>
    </row>
    <row r="3200" spans="1:3" ht="15" customHeight="1" x14ac:dyDescent="0.3">
      <c r="A3200" t="s">
        <v>930</v>
      </c>
      <c r="B3200" s="7">
        <v>45702.400694444441</v>
      </c>
      <c r="C3200">
        <v>6800000</v>
      </c>
    </row>
    <row r="3201" spans="1:3" ht="15" customHeight="1" x14ac:dyDescent="0.3">
      <c r="A3201" t="s">
        <v>929</v>
      </c>
      <c r="B3201" s="7">
        <v>45702.401388888888</v>
      </c>
      <c r="C3201">
        <v>12500000</v>
      </c>
    </row>
    <row r="3202" spans="1:3" ht="15" customHeight="1" x14ac:dyDescent="0.3">
      <c r="A3202" t="s">
        <v>928</v>
      </c>
      <c r="B3202" s="7">
        <v>45702.402083333334</v>
      </c>
      <c r="C3202">
        <v>14500000</v>
      </c>
    </row>
    <row r="3203" spans="1:3" ht="15" customHeight="1" x14ac:dyDescent="0.3">
      <c r="A3203" t="s">
        <v>927</v>
      </c>
      <c r="B3203" s="7">
        <v>45702.40625</v>
      </c>
      <c r="C3203">
        <v>13500000</v>
      </c>
    </row>
    <row r="3204" spans="1:3" ht="15" customHeight="1" x14ac:dyDescent="0.3">
      <c r="A3204" t="s">
        <v>926</v>
      </c>
      <c r="B3204" s="7">
        <v>45702.538888888892</v>
      </c>
      <c r="C3204">
        <v>11500000</v>
      </c>
    </row>
    <row r="3205" spans="1:3" ht="15" customHeight="1" x14ac:dyDescent="0.3">
      <c r="A3205" t="s">
        <v>925</v>
      </c>
      <c r="B3205" s="7">
        <v>45705.414583333331</v>
      </c>
      <c r="C3205">
        <v>11200000</v>
      </c>
    </row>
    <row r="3206" spans="1:3" ht="15" customHeight="1" x14ac:dyDescent="0.3">
      <c r="A3206" t="s">
        <v>924</v>
      </c>
      <c r="B3206" s="7">
        <v>45705.434027777781</v>
      </c>
      <c r="C3206">
        <v>5500000</v>
      </c>
    </row>
    <row r="3207" spans="1:3" ht="15" customHeight="1" x14ac:dyDescent="0.3">
      <c r="A3207" t="s">
        <v>923</v>
      </c>
      <c r="B3207" s="7">
        <v>45705.716666666667</v>
      </c>
      <c r="C3207">
        <v>12500000</v>
      </c>
    </row>
    <row r="3208" spans="1:3" ht="15" customHeight="1" x14ac:dyDescent="0.3">
      <c r="A3208" t="s">
        <v>922</v>
      </c>
      <c r="B3208" s="7">
        <v>45706.479166666664</v>
      </c>
      <c r="C3208">
        <v>10700000</v>
      </c>
    </row>
    <row r="3209" spans="1:3" ht="15" customHeight="1" x14ac:dyDescent="0.3">
      <c r="A3209" t="s">
        <v>921</v>
      </c>
      <c r="B3209" s="7">
        <v>45706.702777777777</v>
      </c>
      <c r="C3209">
        <v>12600000</v>
      </c>
    </row>
    <row r="3210" spans="1:3" ht="15" customHeight="1" x14ac:dyDescent="0.3">
      <c r="A3210" t="s">
        <v>920</v>
      </c>
      <c r="B3210" s="7">
        <v>45706.703472222223</v>
      </c>
      <c r="C3210">
        <v>21100000</v>
      </c>
    </row>
    <row r="3211" spans="1:3" ht="15" customHeight="1" x14ac:dyDescent="0.3">
      <c r="A3211" t="s">
        <v>919</v>
      </c>
      <c r="B3211" s="7">
        <v>45706.70416666667</v>
      </c>
      <c r="C3211">
        <v>7100000</v>
      </c>
    </row>
    <row r="3212" spans="1:3" ht="15" customHeight="1" x14ac:dyDescent="0.3">
      <c r="A3212" t="s">
        <v>918</v>
      </c>
      <c r="B3212" s="7">
        <v>45707.711111111108</v>
      </c>
      <c r="C3212">
        <v>30000000</v>
      </c>
    </row>
    <row r="3213" spans="1:3" ht="15" customHeight="1" x14ac:dyDescent="0.3">
      <c r="A3213" t="s">
        <v>917</v>
      </c>
      <c r="B3213" s="7">
        <v>45707.711805555555</v>
      </c>
      <c r="C3213">
        <v>5250000</v>
      </c>
    </row>
    <row r="3214" spans="1:3" ht="15" customHeight="1" x14ac:dyDescent="0.3">
      <c r="A3214" t="s">
        <v>299</v>
      </c>
      <c r="B3214" s="7">
        <v>45707.756249999999</v>
      </c>
      <c r="C3214">
        <v>37000000</v>
      </c>
    </row>
    <row r="3215" spans="1:3" ht="15" customHeight="1" x14ac:dyDescent="0.3">
      <c r="A3215" t="s">
        <v>916</v>
      </c>
      <c r="B3215" s="7">
        <v>45708.490277777775</v>
      </c>
      <c r="C3215">
        <v>16500000</v>
      </c>
    </row>
    <row r="3216" spans="1:3" ht="15" customHeight="1" x14ac:dyDescent="0.3">
      <c r="A3216" t="s">
        <v>915</v>
      </c>
      <c r="B3216" s="7">
        <v>45708.550694444442</v>
      </c>
      <c r="C3216">
        <v>10200000</v>
      </c>
    </row>
    <row r="3217" spans="1:3" ht="15" customHeight="1" x14ac:dyDescent="0.3">
      <c r="A3217" t="s">
        <v>914</v>
      </c>
      <c r="B3217" s="7">
        <v>45708.770833333336</v>
      </c>
      <c r="C3217">
        <v>10500000</v>
      </c>
    </row>
    <row r="3218" spans="1:3" ht="15" customHeight="1" x14ac:dyDescent="0.3">
      <c r="A3218" t="s">
        <v>913</v>
      </c>
      <c r="B3218" s="7">
        <v>45708.775694444441</v>
      </c>
      <c r="C3218">
        <v>11143728</v>
      </c>
    </row>
    <row r="3219" spans="1:3" ht="15" customHeight="1" x14ac:dyDescent="0.3">
      <c r="A3219" t="s">
        <v>912</v>
      </c>
      <c r="B3219" s="7">
        <v>45708.777083333334</v>
      </c>
      <c r="C3219">
        <v>10500000</v>
      </c>
    </row>
    <row r="3220" spans="1:3" ht="15" customHeight="1" x14ac:dyDescent="0.3">
      <c r="A3220" t="s">
        <v>911</v>
      </c>
      <c r="B3220" s="7">
        <v>45709.501388888886</v>
      </c>
      <c r="C3220">
        <v>24000000</v>
      </c>
    </row>
    <row r="3221" spans="1:3" ht="15" customHeight="1" x14ac:dyDescent="0.3">
      <c r="A3221" t="s">
        <v>910</v>
      </c>
      <c r="B3221" s="7">
        <v>45709.54791666667</v>
      </c>
      <c r="C3221">
        <v>13700000</v>
      </c>
    </row>
    <row r="3222" spans="1:3" ht="15" customHeight="1" x14ac:dyDescent="0.3">
      <c r="A3222" t="s">
        <v>909</v>
      </c>
      <c r="B3222" s="7">
        <v>45709.831250000003</v>
      </c>
      <c r="C3222">
        <v>29000000</v>
      </c>
    </row>
    <row r="3223" spans="1:3" ht="15" customHeight="1" x14ac:dyDescent="0.3">
      <c r="A3223" t="s">
        <v>908</v>
      </c>
      <c r="B3223" s="7">
        <v>45709.832638888889</v>
      </c>
      <c r="C3223">
        <v>37500000</v>
      </c>
    </row>
    <row r="3224" spans="1:3" ht="15" customHeight="1" x14ac:dyDescent="0.3">
      <c r="A3224" t="s">
        <v>907</v>
      </c>
      <c r="B3224" s="7">
        <v>45712.404861111114</v>
      </c>
      <c r="C3224">
        <v>11200000</v>
      </c>
    </row>
    <row r="3225" spans="1:3" ht="15" customHeight="1" x14ac:dyDescent="0.3">
      <c r="A3225" t="s">
        <v>906</v>
      </c>
      <c r="B3225" s="7">
        <v>45712.46597222222</v>
      </c>
      <c r="C3225">
        <v>10000000</v>
      </c>
    </row>
    <row r="3226" spans="1:3" ht="15" customHeight="1" x14ac:dyDescent="0.3">
      <c r="A3226" t="s">
        <v>905</v>
      </c>
      <c r="B3226" s="7">
        <v>45712.46875</v>
      </c>
      <c r="C3226">
        <v>5800000</v>
      </c>
    </row>
    <row r="3227" spans="1:3" ht="15" customHeight="1" x14ac:dyDescent="0.3">
      <c r="A3227" t="s">
        <v>904</v>
      </c>
      <c r="B3227" s="7">
        <v>45712.652777777781</v>
      </c>
      <c r="C3227">
        <v>4800000</v>
      </c>
    </row>
    <row r="3228" spans="1:3" ht="15" customHeight="1" x14ac:dyDescent="0.3">
      <c r="A3228" t="s">
        <v>903</v>
      </c>
      <c r="B3228" s="7">
        <v>45713.520138888889</v>
      </c>
      <c r="C3228">
        <v>29000000</v>
      </c>
    </row>
    <row r="3229" spans="1:3" ht="15" customHeight="1" x14ac:dyDescent="0.3">
      <c r="A3229" t="s">
        <v>902</v>
      </c>
      <c r="B3229" s="7">
        <v>45713.520833333336</v>
      </c>
      <c r="C3229">
        <v>10000000</v>
      </c>
    </row>
    <row r="3230" spans="1:3" ht="15" customHeight="1" x14ac:dyDescent="0.3">
      <c r="A3230" t="s">
        <v>901</v>
      </c>
      <c r="B3230" s="7">
        <v>45713.521527777775</v>
      </c>
      <c r="C3230">
        <v>10200000</v>
      </c>
    </row>
    <row r="3231" spans="1:3" ht="15" customHeight="1" x14ac:dyDescent="0.3">
      <c r="A3231" t="s">
        <v>900</v>
      </c>
      <c r="B3231" s="7">
        <v>45713.556944444441</v>
      </c>
      <c r="C3231">
        <v>15500000</v>
      </c>
    </row>
    <row r="3232" spans="1:3" ht="15" customHeight="1" x14ac:dyDescent="0.3">
      <c r="A3232" t="s">
        <v>899</v>
      </c>
      <c r="B3232" s="7">
        <v>45714.40902777778</v>
      </c>
      <c r="C3232">
        <v>17500000</v>
      </c>
    </row>
    <row r="3233" spans="1:3" ht="15" customHeight="1" x14ac:dyDescent="0.3">
      <c r="A3233" t="s">
        <v>898</v>
      </c>
      <c r="B3233" s="7">
        <v>45714.490277777775</v>
      </c>
      <c r="C3233">
        <v>26000000</v>
      </c>
    </row>
    <row r="3234" spans="1:3" ht="15" customHeight="1" x14ac:dyDescent="0.3">
      <c r="A3234" t="s">
        <v>896</v>
      </c>
      <c r="B3234" s="7">
        <v>45714.678472222222</v>
      </c>
      <c r="C3234">
        <v>8000000</v>
      </c>
    </row>
    <row r="3235" spans="1:3" ht="15" customHeight="1" x14ac:dyDescent="0.3">
      <c r="A3235" t="s">
        <v>895</v>
      </c>
      <c r="B3235" s="7">
        <v>45715.684027777781</v>
      </c>
      <c r="C3235">
        <v>15500000</v>
      </c>
    </row>
    <row r="3236" spans="1:3" ht="15" customHeight="1" x14ac:dyDescent="0.3">
      <c r="A3236" t="s">
        <v>894</v>
      </c>
      <c r="B3236" s="7">
        <v>45715.68472222222</v>
      </c>
      <c r="C3236">
        <v>12000000</v>
      </c>
    </row>
    <row r="3237" spans="1:3" ht="15" customHeight="1" x14ac:dyDescent="0.3">
      <c r="A3237" t="s">
        <v>893</v>
      </c>
      <c r="B3237" s="7">
        <v>45715.688194444447</v>
      </c>
      <c r="C3237">
        <v>10000000</v>
      </c>
    </row>
    <row r="3238" spans="1:3" ht="15" customHeight="1" x14ac:dyDescent="0.3">
      <c r="A3238" t="s">
        <v>892</v>
      </c>
      <c r="B3238" s="7">
        <v>45715.688888888886</v>
      </c>
      <c r="C3238">
        <v>13500000</v>
      </c>
    </row>
    <row r="3239" spans="1:3" ht="15" customHeight="1" x14ac:dyDescent="0.3">
      <c r="A3239" t="s">
        <v>891</v>
      </c>
      <c r="B3239" s="7">
        <v>45715.768750000003</v>
      </c>
      <c r="C3239">
        <v>8200000</v>
      </c>
    </row>
    <row r="3240" spans="1:3" ht="15" customHeight="1" x14ac:dyDescent="0.3">
      <c r="A3240" t="s">
        <v>890</v>
      </c>
      <c r="B3240" s="7">
        <v>45716.42083333333</v>
      </c>
      <c r="C3240">
        <v>6000000</v>
      </c>
    </row>
    <row r="3241" spans="1:3" ht="15" customHeight="1" x14ac:dyDescent="0.3">
      <c r="A3241" t="s">
        <v>889</v>
      </c>
      <c r="B3241" s="7">
        <v>45716.452777777777</v>
      </c>
      <c r="C3241">
        <v>9300000</v>
      </c>
    </row>
    <row r="3242" spans="1:3" ht="15" customHeight="1" x14ac:dyDescent="0.3">
      <c r="A3242" t="s">
        <v>888</v>
      </c>
      <c r="B3242" s="7">
        <v>45716.468055555553</v>
      </c>
      <c r="C3242">
        <v>17112370</v>
      </c>
    </row>
    <row r="3243" spans="1:3" ht="15" customHeight="1" x14ac:dyDescent="0.3">
      <c r="A3243" t="s">
        <v>887</v>
      </c>
      <c r="B3243" s="7">
        <v>45716.484722222223</v>
      </c>
      <c r="C3243">
        <v>57227100</v>
      </c>
    </row>
    <row r="3244" spans="1:3" ht="15" customHeight="1" x14ac:dyDescent="0.3">
      <c r="A3244" t="s">
        <v>200</v>
      </c>
      <c r="B3244" s="7">
        <v>45716.504166666666</v>
      </c>
      <c r="C3244">
        <v>10300000</v>
      </c>
    </row>
    <row r="3245" spans="1:3" ht="15" customHeight="1" x14ac:dyDescent="0.3">
      <c r="A3245" t="s">
        <v>886</v>
      </c>
      <c r="B3245" s="7">
        <v>45716.505555555559</v>
      </c>
      <c r="C3245">
        <v>12100000</v>
      </c>
    </row>
    <row r="3246" spans="1:3" ht="15" customHeight="1" x14ac:dyDescent="0.3">
      <c r="A3246" t="s">
        <v>885</v>
      </c>
      <c r="B3246" s="7">
        <v>45716.508333333331</v>
      </c>
      <c r="C3246">
        <v>8350000</v>
      </c>
    </row>
    <row r="3247" spans="1:3" ht="15" customHeight="1" x14ac:dyDescent="0.3">
      <c r="A3247" t="s">
        <v>884</v>
      </c>
      <c r="B3247" s="7">
        <v>45716.553472222222</v>
      </c>
      <c r="C3247">
        <v>11300000</v>
      </c>
    </row>
    <row r="3248" spans="1:3" ht="15" customHeight="1" x14ac:dyDescent="0.3">
      <c r="A3248" t="s">
        <v>883</v>
      </c>
      <c r="B3248" s="7">
        <v>45716.709027777775</v>
      </c>
      <c r="C3248">
        <v>4200000</v>
      </c>
    </row>
    <row r="3249" spans="1:3" ht="15" customHeight="1" x14ac:dyDescent="0.3">
      <c r="A3249" t="s">
        <v>882</v>
      </c>
      <c r="B3249" s="7">
        <v>45716.745833333334</v>
      </c>
      <c r="C3249">
        <v>10600000</v>
      </c>
    </row>
    <row r="3250" spans="1:3" ht="15" customHeight="1" x14ac:dyDescent="0.3">
      <c r="A3250" t="s">
        <v>881</v>
      </c>
      <c r="B3250" s="7">
        <v>45716.76666666667</v>
      </c>
      <c r="C3250">
        <v>5700000</v>
      </c>
    </row>
    <row r="3251" spans="1:3" ht="15" customHeight="1" x14ac:dyDescent="0.3">
      <c r="A3251" t="s">
        <v>880</v>
      </c>
      <c r="B3251" s="7">
        <v>45719.412499999999</v>
      </c>
      <c r="C3251">
        <v>6300000</v>
      </c>
    </row>
    <row r="3252" spans="1:3" ht="15" customHeight="1" x14ac:dyDescent="0.3">
      <c r="A3252" t="s">
        <v>879</v>
      </c>
      <c r="B3252" s="7">
        <v>45719.643750000003</v>
      </c>
      <c r="C3252">
        <v>10600000</v>
      </c>
    </row>
    <row r="3253" spans="1:3" ht="15" customHeight="1" x14ac:dyDescent="0.3">
      <c r="A3253" t="s">
        <v>878</v>
      </c>
      <c r="B3253" s="7">
        <v>45719.715277777781</v>
      </c>
      <c r="C3253">
        <v>9300000</v>
      </c>
    </row>
    <row r="3254" spans="1:3" ht="15" customHeight="1" x14ac:dyDescent="0.3">
      <c r="A3254" t="s">
        <v>877</v>
      </c>
      <c r="B3254" s="7">
        <v>45719.743055555555</v>
      </c>
      <c r="C3254">
        <v>6000000</v>
      </c>
    </row>
    <row r="3255" spans="1:3" ht="15" customHeight="1" x14ac:dyDescent="0.3">
      <c r="A3255" t="s">
        <v>876</v>
      </c>
      <c r="B3255" s="7">
        <v>45721.486111111109</v>
      </c>
      <c r="C3255">
        <v>34850000</v>
      </c>
    </row>
    <row r="3256" spans="1:3" ht="15" customHeight="1" x14ac:dyDescent="0.3">
      <c r="A3256" t="s">
        <v>875</v>
      </c>
      <c r="B3256" s="7">
        <v>45721.537499999999</v>
      </c>
      <c r="C3256">
        <v>10300000</v>
      </c>
    </row>
    <row r="3257" spans="1:3" ht="15" customHeight="1" x14ac:dyDescent="0.3">
      <c r="A3257" t="s">
        <v>282</v>
      </c>
      <c r="B3257" s="7">
        <v>45722.773611111108</v>
      </c>
      <c r="C3257">
        <v>28990000</v>
      </c>
    </row>
    <row r="3258" spans="1:3" ht="15" customHeight="1" x14ac:dyDescent="0.3">
      <c r="A3258" t="s">
        <v>874</v>
      </c>
      <c r="B3258" s="7">
        <v>45724.441666666666</v>
      </c>
      <c r="C3258">
        <v>8500000</v>
      </c>
    </row>
    <row r="3259" spans="1:3" ht="15" customHeight="1" x14ac:dyDescent="0.3">
      <c r="A3259" t="s">
        <v>873</v>
      </c>
      <c r="B3259" s="7">
        <v>45726.690972222219</v>
      </c>
      <c r="C3259">
        <v>6160000</v>
      </c>
    </row>
    <row r="3260" spans="1:3" ht="15" customHeight="1" x14ac:dyDescent="0.3">
      <c r="A3260" t="s">
        <v>872</v>
      </c>
      <c r="B3260" s="7">
        <v>45727.784722222219</v>
      </c>
      <c r="C3260">
        <v>30000000</v>
      </c>
    </row>
    <row r="3261" spans="1:3" ht="15" customHeight="1" x14ac:dyDescent="0.3">
      <c r="A3261" t="s">
        <v>871</v>
      </c>
      <c r="B3261" s="7">
        <v>45727.811805555553</v>
      </c>
      <c r="C3261">
        <v>14000000</v>
      </c>
    </row>
    <row r="3262" spans="1:3" ht="15" customHeight="1" x14ac:dyDescent="0.3">
      <c r="A3262" t="s">
        <v>269</v>
      </c>
      <c r="B3262" s="7">
        <v>45728.520833333336</v>
      </c>
      <c r="C3262">
        <v>15000000</v>
      </c>
    </row>
    <row r="3263" spans="1:3" ht="15" customHeight="1" x14ac:dyDescent="0.3">
      <c r="A3263" t="s">
        <v>870</v>
      </c>
      <c r="B3263" s="7">
        <v>45730.567361111112</v>
      </c>
      <c r="C3263">
        <v>10250000</v>
      </c>
    </row>
    <row r="3264" spans="1:3" ht="15" customHeight="1" x14ac:dyDescent="0.3">
      <c r="A3264" t="s">
        <v>869</v>
      </c>
      <c r="B3264" s="7">
        <v>45730.65902777778</v>
      </c>
      <c r="C3264">
        <v>5000000</v>
      </c>
    </row>
    <row r="3265" spans="1:3" ht="15" customHeight="1" x14ac:dyDescent="0.3">
      <c r="A3265" t="s">
        <v>868</v>
      </c>
      <c r="B3265" s="7">
        <v>45731.423611111109</v>
      </c>
      <c r="C3265">
        <v>12800000</v>
      </c>
    </row>
    <row r="3266" spans="1:3" ht="15" customHeight="1" x14ac:dyDescent="0.3">
      <c r="A3266" t="s">
        <v>867</v>
      </c>
      <c r="B3266" s="7">
        <v>45731.424305555556</v>
      </c>
      <c r="C3266">
        <v>12000000</v>
      </c>
    </row>
    <row r="3267" spans="1:3" ht="15" customHeight="1" x14ac:dyDescent="0.3">
      <c r="A3267" t="s">
        <v>866</v>
      </c>
      <c r="B3267" s="7">
        <v>45734.720138888886</v>
      </c>
      <c r="C3267">
        <v>10800000</v>
      </c>
    </row>
    <row r="3268" spans="1:3" ht="15" customHeight="1" x14ac:dyDescent="0.3">
      <c r="A3268" t="s">
        <v>865</v>
      </c>
      <c r="B3268" s="7">
        <v>45735.486805555556</v>
      </c>
      <c r="C3268">
        <v>17000000</v>
      </c>
    </row>
    <row r="3269" spans="1:3" ht="15" customHeight="1" x14ac:dyDescent="0.3">
      <c r="A3269" t="s">
        <v>864</v>
      </c>
      <c r="B3269" s="7">
        <v>45735.489583333336</v>
      </c>
      <c r="C3269">
        <v>9000000</v>
      </c>
    </row>
    <row r="3270" spans="1:3" ht="15" customHeight="1" x14ac:dyDescent="0.3">
      <c r="A3270" t="s">
        <v>863</v>
      </c>
      <c r="B3270" s="7">
        <v>45735.700694444444</v>
      </c>
      <c r="C3270">
        <v>10000000</v>
      </c>
    </row>
    <row r="3271" spans="1:3" ht="15" customHeight="1" x14ac:dyDescent="0.3">
      <c r="A3271" t="s">
        <v>862</v>
      </c>
      <c r="B3271" s="7">
        <v>45736.763194444444</v>
      </c>
      <c r="C3271">
        <v>8000000</v>
      </c>
    </row>
    <row r="3272" spans="1:3" ht="15" customHeight="1" x14ac:dyDescent="0.3">
      <c r="A3272" t="s">
        <v>861</v>
      </c>
      <c r="B3272" s="7">
        <v>45736.76458333333</v>
      </c>
      <c r="C3272">
        <v>28650000</v>
      </c>
    </row>
    <row r="3273" spans="1:3" ht="15" customHeight="1" x14ac:dyDescent="0.3">
      <c r="A3273" t="s">
        <v>860</v>
      </c>
      <c r="B3273" s="7">
        <v>45737.486111111109</v>
      </c>
      <c r="C3273">
        <v>7000000</v>
      </c>
    </row>
    <row r="3274" spans="1:3" ht="15" customHeight="1" x14ac:dyDescent="0.3">
      <c r="A3274" t="s">
        <v>859</v>
      </c>
      <c r="B3274" s="7">
        <v>45737.7</v>
      </c>
      <c r="C3274">
        <v>10800000</v>
      </c>
    </row>
    <row r="3275" spans="1:3" ht="15" customHeight="1" x14ac:dyDescent="0.3">
      <c r="A3275" t="s">
        <v>858</v>
      </c>
      <c r="B3275" s="7">
        <v>45737.70208333333</v>
      </c>
      <c r="C3275">
        <v>19400000</v>
      </c>
    </row>
    <row r="3276" spans="1:3" ht="15" customHeight="1" x14ac:dyDescent="0.3">
      <c r="A3276" t="s">
        <v>857</v>
      </c>
      <c r="B3276" s="7">
        <v>45740.668055555558</v>
      </c>
      <c r="C3276">
        <v>57000000</v>
      </c>
    </row>
    <row r="3277" spans="1:3" ht="15" customHeight="1" x14ac:dyDescent="0.3">
      <c r="A3277" t="s">
        <v>856</v>
      </c>
      <c r="B3277" s="7">
        <v>45740.67291666667</v>
      </c>
      <c r="C3277">
        <v>25000000</v>
      </c>
    </row>
    <row r="3278" spans="1:3" ht="15" customHeight="1" x14ac:dyDescent="0.3">
      <c r="A3278" t="s">
        <v>854</v>
      </c>
      <c r="B3278" s="7">
        <v>45742.550694444442</v>
      </c>
      <c r="C3278">
        <v>15000000</v>
      </c>
    </row>
    <row r="3279" spans="1:3" ht="15" customHeight="1" x14ac:dyDescent="0.3">
      <c r="A3279" t="s">
        <v>855</v>
      </c>
      <c r="B3279" s="7">
        <v>45742.551388888889</v>
      </c>
      <c r="C3279">
        <v>25700000</v>
      </c>
    </row>
    <row r="3280" spans="1:3" ht="15" customHeight="1" x14ac:dyDescent="0.3">
      <c r="A3280" t="s">
        <v>853</v>
      </c>
      <c r="B3280" s="7">
        <v>45743.438888888886</v>
      </c>
      <c r="C3280">
        <v>3350000</v>
      </c>
    </row>
    <row r="3281" spans="1:3" ht="15" customHeight="1" x14ac:dyDescent="0.3">
      <c r="A3281" t="s">
        <v>852</v>
      </c>
      <c r="B3281" s="7">
        <v>45743.474305555559</v>
      </c>
      <c r="C3281">
        <v>15800000</v>
      </c>
    </row>
    <row r="3282" spans="1:3" ht="15" customHeight="1" x14ac:dyDescent="0.3">
      <c r="A3282" t="s">
        <v>851</v>
      </c>
      <c r="B3282" s="7">
        <v>45743.716666666667</v>
      </c>
      <c r="C3282">
        <v>5450000</v>
      </c>
    </row>
    <row r="3283" spans="1:3" ht="15" customHeight="1" x14ac:dyDescent="0.3">
      <c r="A3283" t="s">
        <v>850</v>
      </c>
      <c r="B3283" s="7">
        <v>45743.727777777778</v>
      </c>
      <c r="C3283">
        <v>10500000</v>
      </c>
    </row>
    <row r="3284" spans="1:3" ht="15" customHeight="1" x14ac:dyDescent="0.3">
      <c r="A3284" t="s">
        <v>849</v>
      </c>
      <c r="B3284" s="7">
        <v>45743.732638888891</v>
      </c>
      <c r="C3284">
        <v>14000000</v>
      </c>
    </row>
    <row r="3285" spans="1:3" ht="15" customHeight="1" x14ac:dyDescent="0.3">
      <c r="A3285" t="s">
        <v>848</v>
      </c>
      <c r="B3285" s="7">
        <v>45743.734027777777</v>
      </c>
      <c r="C3285">
        <v>11000000</v>
      </c>
    </row>
    <row r="3286" spans="1:3" ht="15" customHeight="1" x14ac:dyDescent="0.3">
      <c r="A3286" t="s">
        <v>847</v>
      </c>
      <c r="B3286" s="7">
        <v>45743.761805555558</v>
      </c>
      <c r="C3286">
        <v>6370000</v>
      </c>
    </row>
    <row r="3287" spans="1:3" ht="15" customHeight="1" x14ac:dyDescent="0.3">
      <c r="A3287" t="s">
        <v>846</v>
      </c>
      <c r="B3287" s="7">
        <v>45743.788888888892</v>
      </c>
      <c r="C3287">
        <v>25000000</v>
      </c>
    </row>
    <row r="3288" spans="1:3" ht="15" customHeight="1" x14ac:dyDescent="0.3">
      <c r="A3288" t="s">
        <v>845</v>
      </c>
      <c r="B3288" s="7">
        <v>45744.509027777778</v>
      </c>
      <c r="C3288">
        <v>21000000</v>
      </c>
    </row>
    <row r="3289" spans="1:3" ht="15" customHeight="1" x14ac:dyDescent="0.3">
      <c r="A3289" t="s">
        <v>844</v>
      </c>
      <c r="B3289" s="7">
        <v>45744.526388888888</v>
      </c>
      <c r="C3289">
        <v>13300000</v>
      </c>
    </row>
    <row r="3290" spans="1:3" ht="15" customHeight="1" x14ac:dyDescent="0.3">
      <c r="A3290" t="s">
        <v>337</v>
      </c>
      <c r="B3290" s="7">
        <v>45744.708333333336</v>
      </c>
      <c r="C3290">
        <v>15000000</v>
      </c>
    </row>
    <row r="3291" spans="1:3" ht="15" customHeight="1" x14ac:dyDescent="0.3">
      <c r="A3291" t="s">
        <v>843</v>
      </c>
      <c r="B3291" s="7">
        <v>45747.559027777781</v>
      </c>
      <c r="C3291">
        <v>5000000</v>
      </c>
    </row>
    <row r="3292" spans="1:3" ht="15" customHeight="1" x14ac:dyDescent="0.3">
      <c r="A3292" t="s">
        <v>842</v>
      </c>
      <c r="B3292" s="7">
        <v>45747.74722222222</v>
      </c>
      <c r="C3292">
        <v>10000000</v>
      </c>
    </row>
    <row r="3293" spans="1:3" ht="15" customHeight="1" x14ac:dyDescent="0.3">
      <c r="A3293" t="s">
        <v>841</v>
      </c>
      <c r="B3293" s="7">
        <v>45747.754166666666</v>
      </c>
      <c r="C3293">
        <v>7900000</v>
      </c>
    </row>
    <row r="3294" spans="1:3" ht="15" customHeight="1" x14ac:dyDescent="0.3">
      <c r="A3294" t="s">
        <v>40</v>
      </c>
      <c r="B3294" s="7">
        <v>45747.794444444444</v>
      </c>
      <c r="C3294">
        <v>12400000</v>
      </c>
    </row>
    <row r="3295" spans="1:3" ht="15" customHeight="1" x14ac:dyDescent="0.3">
      <c r="A3295" t="s">
        <v>840</v>
      </c>
      <c r="B3295" s="7">
        <v>45747.81527777778</v>
      </c>
      <c r="C3295">
        <v>15000000</v>
      </c>
    </row>
    <row r="3296" spans="1:3" ht="15" customHeight="1" x14ac:dyDescent="0.3">
      <c r="A3296" t="s">
        <v>839</v>
      </c>
      <c r="B3296" s="7">
        <v>45749.45416666667</v>
      </c>
      <c r="C3296">
        <v>23870000</v>
      </c>
    </row>
    <row r="3297" spans="1:3" ht="15" customHeight="1" x14ac:dyDescent="0.3">
      <c r="A3297" t="s">
        <v>838</v>
      </c>
      <c r="B3297" s="7">
        <v>45749.678472222222</v>
      </c>
      <c r="C3297">
        <v>16900000</v>
      </c>
    </row>
    <row r="3298" spans="1:3" ht="15" customHeight="1" x14ac:dyDescent="0.3">
      <c r="A3298" t="s">
        <v>837</v>
      </c>
      <c r="B3298" s="7">
        <v>45754.490972222222</v>
      </c>
      <c r="C3298">
        <v>22000000</v>
      </c>
    </row>
    <row r="3299" spans="1:3" ht="15" customHeight="1" x14ac:dyDescent="0.3">
      <c r="A3299" t="s">
        <v>836</v>
      </c>
      <c r="B3299" s="7">
        <v>45754.521527777775</v>
      </c>
      <c r="C3299">
        <v>5300000</v>
      </c>
    </row>
    <row r="3300" spans="1:3" ht="15" customHeight="1" x14ac:dyDescent="0.3">
      <c r="A3300" t="s">
        <v>835</v>
      </c>
      <c r="B3300" s="7">
        <v>45755.715277777781</v>
      </c>
      <c r="C3300">
        <v>6500000</v>
      </c>
    </row>
    <row r="3301" spans="1:3" ht="15" customHeight="1" x14ac:dyDescent="0.3">
      <c r="A3301" t="s">
        <v>834</v>
      </c>
      <c r="B3301" s="7">
        <v>45755.754166666666</v>
      </c>
      <c r="C3301">
        <v>7600000</v>
      </c>
    </row>
    <row r="3302" spans="1:3" ht="15" customHeight="1" x14ac:dyDescent="0.3">
      <c r="A3302" t="s">
        <v>833</v>
      </c>
      <c r="B3302" s="7">
        <v>45755.772916666669</v>
      </c>
      <c r="C3302">
        <v>16200000</v>
      </c>
    </row>
    <row r="3303" spans="1:3" ht="15" customHeight="1" x14ac:dyDescent="0.3">
      <c r="A3303" t="s">
        <v>832</v>
      </c>
      <c r="B3303" s="7">
        <v>45756.486805555556</v>
      </c>
      <c r="C3303">
        <v>29000000</v>
      </c>
    </row>
    <row r="3304" spans="1:3" ht="15" customHeight="1" x14ac:dyDescent="0.3">
      <c r="A3304" t="s">
        <v>831</v>
      </c>
      <c r="B3304" s="7">
        <v>45756.487500000003</v>
      </c>
      <c r="C3304">
        <v>12500000</v>
      </c>
    </row>
    <row r="3305" spans="1:3" ht="15" customHeight="1" x14ac:dyDescent="0.3">
      <c r="A3305" t="s">
        <v>473</v>
      </c>
      <c r="B3305" s="7">
        <v>45757.71597222222</v>
      </c>
      <c r="C3305">
        <v>12450000</v>
      </c>
    </row>
    <row r="3306" spans="1:3" ht="15" customHeight="1" x14ac:dyDescent="0.3">
      <c r="A3306" t="s">
        <v>830</v>
      </c>
      <c r="B3306" s="7">
        <v>45757.783333333333</v>
      </c>
      <c r="C3306">
        <v>9300000</v>
      </c>
    </row>
    <row r="3307" spans="1:3" ht="15" customHeight="1" x14ac:dyDescent="0.3">
      <c r="A3307" t="s">
        <v>829</v>
      </c>
      <c r="B3307" s="7">
        <v>45758.552777777775</v>
      </c>
      <c r="C3307">
        <v>4500000</v>
      </c>
    </row>
    <row r="3308" spans="1:3" ht="15" customHeight="1" x14ac:dyDescent="0.3">
      <c r="A3308" t="s">
        <v>828</v>
      </c>
      <c r="B3308" s="7">
        <v>45761.472916666666</v>
      </c>
      <c r="C3308">
        <v>12000000</v>
      </c>
    </row>
    <row r="3309" spans="1:3" ht="15" customHeight="1" x14ac:dyDescent="0.3">
      <c r="A3309" t="s">
        <v>827</v>
      </c>
      <c r="B3309" s="7">
        <v>45761.475694444445</v>
      </c>
      <c r="C3309">
        <v>17500000</v>
      </c>
    </row>
    <row r="3310" spans="1:3" ht="15" customHeight="1" x14ac:dyDescent="0.3">
      <c r="A3310" t="s">
        <v>826</v>
      </c>
      <c r="B3310" s="7">
        <v>45761.546527777777</v>
      </c>
      <c r="C3310">
        <v>9300000</v>
      </c>
    </row>
    <row r="3311" spans="1:3" ht="15" customHeight="1" x14ac:dyDescent="0.3">
      <c r="A3311" t="s">
        <v>825</v>
      </c>
      <c r="B3311" s="7">
        <v>45761.770833333336</v>
      </c>
      <c r="C3311">
        <v>23000000</v>
      </c>
    </row>
    <row r="3312" spans="1:3" ht="15" customHeight="1" x14ac:dyDescent="0.3">
      <c r="A3312" t="s">
        <v>824</v>
      </c>
      <c r="B3312" s="7">
        <v>45762.456250000003</v>
      </c>
      <c r="C3312">
        <v>5100000</v>
      </c>
    </row>
    <row r="3313" spans="1:3" ht="15" customHeight="1" x14ac:dyDescent="0.3">
      <c r="A3313" t="s">
        <v>792</v>
      </c>
      <c r="B3313" s="7">
        <v>45762.461111111108</v>
      </c>
      <c r="C3313">
        <v>6700000</v>
      </c>
    </row>
    <row r="3314" spans="1:3" ht="15" customHeight="1" x14ac:dyDescent="0.3">
      <c r="A3314" t="s">
        <v>823</v>
      </c>
      <c r="B3314" s="7">
        <v>45762.504861111112</v>
      </c>
      <c r="C3314">
        <v>18600000</v>
      </c>
    </row>
    <row r="3315" spans="1:3" ht="15" customHeight="1" x14ac:dyDescent="0.3">
      <c r="A3315" t="s">
        <v>822</v>
      </c>
      <c r="B3315" s="7">
        <v>45762.655555555553</v>
      </c>
      <c r="C3315">
        <v>5800000</v>
      </c>
    </row>
    <row r="3316" spans="1:3" ht="15" customHeight="1" x14ac:dyDescent="0.3">
      <c r="A3316" t="s">
        <v>821</v>
      </c>
      <c r="B3316" s="7">
        <v>45762.700694444444</v>
      </c>
      <c r="C3316">
        <v>6000000</v>
      </c>
    </row>
    <row r="3317" spans="1:3" ht="15" customHeight="1" x14ac:dyDescent="0.3">
      <c r="A3317" t="s">
        <v>820</v>
      </c>
      <c r="B3317" s="7">
        <v>45763.446527777778</v>
      </c>
      <c r="C3317">
        <v>18800000</v>
      </c>
    </row>
    <row r="3318" spans="1:3" ht="15" customHeight="1" x14ac:dyDescent="0.3">
      <c r="A3318" t="s">
        <v>217</v>
      </c>
      <c r="B3318" s="7">
        <v>45764.737500000003</v>
      </c>
      <c r="C3318">
        <v>22000000</v>
      </c>
    </row>
    <row r="3319" spans="1:3" ht="15" customHeight="1" x14ac:dyDescent="0.3">
      <c r="A3319" t="s">
        <v>819</v>
      </c>
      <c r="B3319" s="7">
        <v>45768.433333333334</v>
      </c>
      <c r="C3319">
        <v>24500000</v>
      </c>
    </row>
    <row r="3320" spans="1:3" ht="15" customHeight="1" x14ac:dyDescent="0.3">
      <c r="A3320" t="s">
        <v>818</v>
      </c>
      <c r="B3320" s="7">
        <v>45768.435416666667</v>
      </c>
      <c r="C3320">
        <v>24500000</v>
      </c>
    </row>
    <row r="3321" spans="1:3" ht="15" customHeight="1" x14ac:dyDescent="0.3">
      <c r="A3321" t="s">
        <v>817</v>
      </c>
      <c r="B3321" s="7">
        <v>45768.680555555555</v>
      </c>
      <c r="C3321">
        <v>5550000</v>
      </c>
    </row>
    <row r="3322" spans="1:3" ht="15" customHeight="1" x14ac:dyDescent="0.3">
      <c r="A3322" t="s">
        <v>816</v>
      </c>
      <c r="B3322" s="7">
        <v>45768.760416666664</v>
      </c>
      <c r="C3322">
        <v>16050000</v>
      </c>
    </row>
    <row r="3323" spans="1:3" ht="15" customHeight="1" x14ac:dyDescent="0.3">
      <c r="A3323" t="s">
        <v>309</v>
      </c>
      <c r="B3323" s="7">
        <v>45769.488194444442</v>
      </c>
      <c r="C3323">
        <v>10300000</v>
      </c>
    </row>
    <row r="3324" spans="1:3" ht="15" customHeight="1" x14ac:dyDescent="0.3">
      <c r="A3324" t="s">
        <v>815</v>
      </c>
      <c r="B3324" s="7">
        <v>45769.688194444447</v>
      </c>
      <c r="C3324">
        <v>14000000</v>
      </c>
    </row>
    <row r="3325" spans="1:3" ht="15" customHeight="1" x14ac:dyDescent="0.3">
      <c r="A3325" t="s">
        <v>814</v>
      </c>
      <c r="B3325" s="7">
        <v>45769.69027777778</v>
      </c>
      <c r="C3325">
        <v>10800000</v>
      </c>
    </row>
    <row r="3326" spans="1:3" ht="15" customHeight="1" x14ac:dyDescent="0.3">
      <c r="A3326" t="s">
        <v>813</v>
      </c>
      <c r="B3326" s="7">
        <v>45770.431944444441</v>
      </c>
      <c r="C3326">
        <v>7000000</v>
      </c>
    </row>
    <row r="3327" spans="1:3" ht="15" customHeight="1" x14ac:dyDescent="0.3">
      <c r="A3327" t="s">
        <v>812</v>
      </c>
      <c r="B3327" s="7">
        <v>45770.65902777778</v>
      </c>
      <c r="C3327">
        <v>6800000</v>
      </c>
    </row>
    <row r="3328" spans="1:3" ht="15" customHeight="1" x14ac:dyDescent="0.3">
      <c r="A3328" t="s">
        <v>569</v>
      </c>
      <c r="B3328" s="7">
        <v>45771.534722222219</v>
      </c>
      <c r="C3328">
        <v>16500000</v>
      </c>
    </row>
    <row r="3329" spans="1:3" ht="15" customHeight="1" x14ac:dyDescent="0.3">
      <c r="A3329" t="s">
        <v>811</v>
      </c>
      <c r="B3329" s="7">
        <v>45771.759027777778</v>
      </c>
      <c r="C3329">
        <v>29200000</v>
      </c>
    </row>
    <row r="3330" spans="1:3" ht="15" customHeight="1" x14ac:dyDescent="0.3">
      <c r="A3330" t="s">
        <v>640</v>
      </c>
      <c r="B3330" s="7">
        <v>45772.717361111114</v>
      </c>
      <c r="C3330">
        <v>40000000</v>
      </c>
    </row>
    <row r="3331" spans="1:3" ht="15" customHeight="1" x14ac:dyDescent="0.3">
      <c r="A3331" t="s">
        <v>810</v>
      </c>
      <c r="B3331" s="7">
        <v>45773.506944444445</v>
      </c>
      <c r="C3331">
        <v>12400000</v>
      </c>
    </row>
    <row r="3332" spans="1:3" ht="15" customHeight="1" x14ac:dyDescent="0.3">
      <c r="A3332" t="s">
        <v>809</v>
      </c>
      <c r="B3332" s="7">
        <v>45775.425694444442</v>
      </c>
      <c r="C3332">
        <v>13000000</v>
      </c>
    </row>
    <row r="3333" spans="1:3" ht="15" customHeight="1" x14ac:dyDescent="0.3">
      <c r="A3333" t="s">
        <v>290</v>
      </c>
      <c r="B3333" s="7">
        <v>45775.439583333333</v>
      </c>
      <c r="C3333">
        <v>17600000</v>
      </c>
    </row>
    <row r="3334" spans="1:3" ht="15" customHeight="1" x14ac:dyDescent="0.3">
      <c r="A3334" t="s">
        <v>808</v>
      </c>
      <c r="B3334" s="7">
        <v>45775.45</v>
      </c>
      <c r="C3334">
        <v>6200000</v>
      </c>
    </row>
    <row r="3335" spans="1:3" ht="15" customHeight="1" x14ac:dyDescent="0.3">
      <c r="A3335" t="s">
        <v>805</v>
      </c>
      <c r="B3335" s="7">
        <v>45775.690972222219</v>
      </c>
      <c r="C3335">
        <v>22000000</v>
      </c>
    </row>
    <row r="3336" spans="1:3" ht="15" customHeight="1" x14ac:dyDescent="0.3">
      <c r="A3336" t="s">
        <v>807</v>
      </c>
      <c r="B3336" s="7">
        <v>45775.76666666667</v>
      </c>
      <c r="C3336">
        <v>8300000</v>
      </c>
    </row>
    <row r="3337" spans="1:3" ht="15" customHeight="1" x14ac:dyDescent="0.3">
      <c r="A3337" t="s">
        <v>806</v>
      </c>
      <c r="B3337" s="7">
        <v>45776.390972222223</v>
      </c>
      <c r="C3337">
        <v>6300000</v>
      </c>
    </row>
    <row r="3338" spans="1:3" ht="15" customHeight="1" x14ac:dyDescent="0.3">
      <c r="A3338" t="s">
        <v>294</v>
      </c>
      <c r="B3338" s="7">
        <v>45777.515277777777</v>
      </c>
      <c r="C3338">
        <v>26500000</v>
      </c>
    </row>
    <row r="3339" spans="1:3" ht="15" customHeight="1" x14ac:dyDescent="0.3">
      <c r="A3339" t="s">
        <v>804</v>
      </c>
      <c r="B3339" s="7">
        <v>45777.515972222223</v>
      </c>
      <c r="C3339">
        <v>19000000</v>
      </c>
    </row>
    <row r="3340" spans="1:3" ht="15" customHeight="1" x14ac:dyDescent="0.3">
      <c r="A3340" t="s">
        <v>803</v>
      </c>
      <c r="B3340" s="7">
        <v>45777.518750000003</v>
      </c>
      <c r="C3340">
        <v>6800000</v>
      </c>
    </row>
    <row r="3341" spans="1:3" ht="15" customHeight="1" x14ac:dyDescent="0.3">
      <c r="A3341" t="s">
        <v>802</v>
      </c>
      <c r="B3341" s="7">
        <v>45777.65625</v>
      </c>
      <c r="C3341">
        <v>6000000</v>
      </c>
    </row>
    <row r="3342" spans="1:3" ht="15" customHeight="1" x14ac:dyDescent="0.3">
      <c r="A3342" t="s">
        <v>801</v>
      </c>
      <c r="B3342" s="7">
        <v>45777.663194444445</v>
      </c>
      <c r="C3342">
        <v>12600000</v>
      </c>
    </row>
    <row r="3343" spans="1:3" ht="15" customHeight="1" x14ac:dyDescent="0.3">
      <c r="A3343" t="s">
        <v>314</v>
      </c>
      <c r="B3343" s="7">
        <v>45777.722222222219</v>
      </c>
      <c r="C3343">
        <v>21000000</v>
      </c>
    </row>
    <row r="3344" spans="1:3" ht="15" customHeight="1" x14ac:dyDescent="0.3">
      <c r="A3344" t="s">
        <v>800</v>
      </c>
      <c r="B3344" s="7">
        <v>45777.75277777778</v>
      </c>
      <c r="C3344">
        <v>11000000</v>
      </c>
    </row>
    <row r="3345" spans="1:3" ht="15" customHeight="1" x14ac:dyDescent="0.3">
      <c r="A3345" t="s">
        <v>799</v>
      </c>
      <c r="B3345" s="7">
        <v>45777.761805555558</v>
      </c>
      <c r="C3345">
        <v>12500000</v>
      </c>
    </row>
    <row r="3346" spans="1:3" ht="15" customHeight="1" x14ac:dyDescent="0.3">
      <c r="A3346" t="s">
        <v>798</v>
      </c>
      <c r="B3346" s="7">
        <v>45777.796527777777</v>
      </c>
      <c r="C3346">
        <v>10000000</v>
      </c>
    </row>
    <row r="3347" spans="1:3" ht="15" customHeight="1" x14ac:dyDescent="0.3">
      <c r="A3347" t="s">
        <v>797</v>
      </c>
      <c r="B3347" s="7">
        <v>45782.6875</v>
      </c>
      <c r="C3347">
        <v>5900000</v>
      </c>
    </row>
    <row r="3348" spans="1:3" ht="15" customHeight="1" x14ac:dyDescent="0.3">
      <c r="A3348" t="s">
        <v>796</v>
      </c>
      <c r="B3348" s="7">
        <v>45782.779861111114</v>
      </c>
      <c r="C3348">
        <v>13000000</v>
      </c>
    </row>
    <row r="3349" spans="1:3" ht="15" customHeight="1" x14ac:dyDescent="0.3">
      <c r="A3349" t="s">
        <v>795</v>
      </c>
      <c r="B3349" s="7">
        <v>45782.78125</v>
      </c>
      <c r="C3349">
        <v>14000000</v>
      </c>
    </row>
    <row r="3350" spans="1:3" ht="15" customHeight="1" x14ac:dyDescent="0.3">
      <c r="A3350" t="s">
        <v>794</v>
      </c>
      <c r="B3350" s="7">
        <v>45783.543055555558</v>
      </c>
      <c r="C3350">
        <v>4600000</v>
      </c>
    </row>
    <row r="3351" spans="1:3" ht="15" customHeight="1" x14ac:dyDescent="0.3">
      <c r="A3351" t="s">
        <v>793</v>
      </c>
      <c r="B3351" s="7">
        <v>45783.560416666667</v>
      </c>
      <c r="C3351">
        <v>6200000</v>
      </c>
    </row>
    <row r="3352" spans="1:3" ht="15" customHeight="1" x14ac:dyDescent="0.3">
      <c r="A3352" t="s">
        <v>792</v>
      </c>
      <c r="B3352" s="7">
        <v>45783.704861111109</v>
      </c>
      <c r="C3352">
        <v>6700000</v>
      </c>
    </row>
    <row r="3353" spans="1:3" ht="15" customHeight="1" x14ac:dyDescent="0.3">
      <c r="A3353" t="s">
        <v>791</v>
      </c>
      <c r="B3353" s="7">
        <v>45784.457638888889</v>
      </c>
      <c r="C3353">
        <v>15000000</v>
      </c>
    </row>
    <row r="3354" spans="1:3" ht="15" customHeight="1" x14ac:dyDescent="0.3">
      <c r="A3354" t="s">
        <v>790</v>
      </c>
      <c r="B3354" s="7">
        <v>45786.724999999999</v>
      </c>
      <c r="C3354">
        <v>10200000</v>
      </c>
    </row>
    <row r="3355" spans="1:3" ht="15" customHeight="1" x14ac:dyDescent="0.3">
      <c r="A3355" t="s">
        <v>789</v>
      </c>
      <c r="B3355" s="7">
        <v>45789.709722222222</v>
      </c>
      <c r="C3355">
        <v>11000000</v>
      </c>
    </row>
    <row r="3356" spans="1:3" ht="15" customHeight="1" x14ac:dyDescent="0.3">
      <c r="A3356" t="s">
        <v>788</v>
      </c>
      <c r="B3356" s="7">
        <v>45789.711805555555</v>
      </c>
      <c r="C3356">
        <v>22000000</v>
      </c>
    </row>
    <row r="3357" spans="1:3" ht="15" customHeight="1" x14ac:dyDescent="0.3">
      <c r="A3357" t="s">
        <v>787</v>
      </c>
      <c r="B3357" s="7">
        <v>45790.504861111112</v>
      </c>
      <c r="C3357">
        <v>12000000</v>
      </c>
    </row>
    <row r="3358" spans="1:3" ht="15" customHeight="1" x14ac:dyDescent="0.3">
      <c r="A3358" t="s">
        <v>786</v>
      </c>
      <c r="B3358" s="7">
        <v>45790.51458333333</v>
      </c>
      <c r="C3358">
        <v>6000000</v>
      </c>
    </row>
    <row r="3359" spans="1:3" ht="15" customHeight="1" x14ac:dyDescent="0.3">
      <c r="A3359" t="s">
        <v>785</v>
      </c>
      <c r="B3359" s="7">
        <v>45790.769444444442</v>
      </c>
      <c r="C3359">
        <v>6100000</v>
      </c>
    </row>
    <row r="3360" spans="1:3" ht="15" customHeight="1" x14ac:dyDescent="0.3">
      <c r="A3360" t="s">
        <v>784</v>
      </c>
      <c r="B3360" s="7">
        <v>45791.981944444444</v>
      </c>
      <c r="C3360">
        <v>22930500</v>
      </c>
    </row>
    <row r="3361" spans="1:3" ht="15" customHeight="1" x14ac:dyDescent="0.3">
      <c r="A3361" t="s">
        <v>783</v>
      </c>
      <c r="B3361" s="7">
        <v>45792.464583333334</v>
      </c>
      <c r="C3361">
        <v>13300000</v>
      </c>
    </row>
    <row r="3362" spans="1:3" ht="15" customHeight="1" x14ac:dyDescent="0.3">
      <c r="A3362" t="s">
        <v>782</v>
      </c>
      <c r="B3362" s="7">
        <v>45793.401388888888</v>
      </c>
      <c r="C3362">
        <v>12300000</v>
      </c>
    </row>
    <row r="3363" spans="1:3" ht="15" customHeight="1" x14ac:dyDescent="0.3">
      <c r="A3363" t="s">
        <v>781</v>
      </c>
      <c r="B3363" s="7">
        <v>45793.402777777781</v>
      </c>
      <c r="C3363">
        <v>18000000</v>
      </c>
    </row>
    <row r="3364" spans="1:3" ht="15" customHeight="1" x14ac:dyDescent="0.3">
      <c r="A3364" t="s">
        <v>780</v>
      </c>
      <c r="B3364" s="7">
        <v>45793.405555555553</v>
      </c>
      <c r="C3364">
        <v>6600000</v>
      </c>
    </row>
    <row r="3365" spans="1:3" ht="15" customHeight="1" x14ac:dyDescent="0.3">
      <c r="A3365" t="s">
        <v>779</v>
      </c>
      <c r="B3365" s="7">
        <v>45793.408333333333</v>
      </c>
      <c r="C3365">
        <v>14200000</v>
      </c>
    </row>
    <row r="3366" spans="1:3" ht="15" customHeight="1" x14ac:dyDescent="0.3">
      <c r="A3366" t="s">
        <v>778</v>
      </c>
      <c r="B3366" s="7">
        <v>45793.674305555556</v>
      </c>
      <c r="C3366">
        <v>8950000</v>
      </c>
    </row>
    <row r="3367" spans="1:3" ht="15" customHeight="1" x14ac:dyDescent="0.3">
      <c r="A3367" t="s">
        <v>777</v>
      </c>
      <c r="B3367" s="7">
        <v>45793.677777777775</v>
      </c>
      <c r="C3367">
        <v>6600000</v>
      </c>
    </row>
    <row r="3368" spans="1:3" ht="15" customHeight="1" x14ac:dyDescent="0.3">
      <c r="A3368" t="s">
        <v>776</v>
      </c>
      <c r="B3368" s="7">
        <v>45793.729166666664</v>
      </c>
      <c r="C3368">
        <v>6000000</v>
      </c>
    </row>
    <row r="3369" spans="1:3" ht="15" customHeight="1" x14ac:dyDescent="0.3">
      <c r="A3369" t="s">
        <v>775</v>
      </c>
      <c r="B3369" s="7">
        <v>45796.701388888891</v>
      </c>
      <c r="C3369">
        <v>5700000</v>
      </c>
    </row>
    <row r="3370" spans="1:3" ht="15" customHeight="1" x14ac:dyDescent="0.3">
      <c r="A3370" t="s">
        <v>774</v>
      </c>
      <c r="B3370" s="7">
        <v>45796.722222222219</v>
      </c>
      <c r="C3370">
        <v>18500000</v>
      </c>
    </row>
    <row r="3371" spans="1:3" ht="15" customHeight="1" x14ac:dyDescent="0.3">
      <c r="A3371" t="s">
        <v>773</v>
      </c>
      <c r="B3371" s="7">
        <v>45796.789583333331</v>
      </c>
      <c r="C3371">
        <v>10700000</v>
      </c>
    </row>
    <row r="3372" spans="1:3" ht="15" customHeight="1" x14ac:dyDescent="0.3">
      <c r="A3372" t="s">
        <v>772</v>
      </c>
      <c r="B3372" s="7">
        <v>45797.419444444444</v>
      </c>
      <c r="C3372">
        <v>6300000</v>
      </c>
    </row>
    <row r="3373" spans="1:3" ht="15" customHeight="1" x14ac:dyDescent="0.3">
      <c r="A3373" t="s">
        <v>771</v>
      </c>
      <c r="B3373" s="7">
        <v>45797.451388888891</v>
      </c>
      <c r="C3373">
        <v>9200000</v>
      </c>
    </row>
    <row r="3374" spans="1:3" ht="15" customHeight="1" x14ac:dyDescent="0.3">
      <c r="A3374" t="s">
        <v>770</v>
      </c>
      <c r="B3374" s="7">
        <v>45797.453472222223</v>
      </c>
      <c r="C3374">
        <v>14100000</v>
      </c>
    </row>
    <row r="3375" spans="1:3" ht="15" customHeight="1" x14ac:dyDescent="0.3">
      <c r="A3375" t="s">
        <v>769</v>
      </c>
      <c r="B3375" s="7">
        <v>45797.559027777781</v>
      </c>
      <c r="C3375">
        <v>8500000</v>
      </c>
    </row>
    <row r="3376" spans="1:3" ht="15" customHeight="1" x14ac:dyDescent="0.3">
      <c r="A3376" t="s">
        <v>768</v>
      </c>
      <c r="B3376" s="7">
        <v>45797.724305555559</v>
      </c>
      <c r="C3376">
        <v>10700000</v>
      </c>
    </row>
    <row r="3377" spans="1:3" ht="15" customHeight="1" x14ac:dyDescent="0.3">
      <c r="A3377" t="s">
        <v>767</v>
      </c>
      <c r="B3377" s="7">
        <v>45799.745833333334</v>
      </c>
      <c r="C3377">
        <v>7600000</v>
      </c>
    </row>
    <row r="3378" spans="1:3" ht="15" customHeight="1" x14ac:dyDescent="0.3">
      <c r="A3378" t="s">
        <v>766</v>
      </c>
      <c r="B3378" s="7">
        <v>45799.753472222219</v>
      </c>
      <c r="C3378">
        <v>7500000</v>
      </c>
    </row>
    <row r="3379" spans="1:3" ht="15" customHeight="1" x14ac:dyDescent="0.3">
      <c r="A3379" t="s">
        <v>77</v>
      </c>
      <c r="B3379" s="7">
        <v>45800.679166666669</v>
      </c>
      <c r="C3379">
        <v>18000000</v>
      </c>
    </row>
    <row r="3380" spans="1:3" ht="15" customHeight="1" x14ac:dyDescent="0.3">
      <c r="A3380" t="s">
        <v>764</v>
      </c>
      <c r="B3380" s="7">
        <v>45800.6875</v>
      </c>
      <c r="C3380">
        <v>25000000</v>
      </c>
    </row>
    <row r="3381" spans="1:3" ht="15" customHeight="1" x14ac:dyDescent="0.3">
      <c r="A3381" t="s">
        <v>763</v>
      </c>
      <c r="B3381" s="7">
        <v>45800.769444444442</v>
      </c>
      <c r="C3381">
        <v>8800000</v>
      </c>
    </row>
    <row r="3382" spans="1:3" ht="15" customHeight="1" x14ac:dyDescent="0.3">
      <c r="A3382" t="s">
        <v>762</v>
      </c>
      <c r="B3382" s="7">
        <v>45801.429861111108</v>
      </c>
      <c r="C3382">
        <v>12990000</v>
      </c>
    </row>
    <row r="3383" spans="1:3" ht="15" customHeight="1" x14ac:dyDescent="0.3">
      <c r="A3383" t="s">
        <v>761</v>
      </c>
      <c r="B3383" s="7">
        <v>45804.657638888886</v>
      </c>
      <c r="C3383">
        <v>19000000</v>
      </c>
    </row>
    <row r="3384" spans="1:3" ht="15" customHeight="1" x14ac:dyDescent="0.3">
      <c r="A3384" t="s">
        <v>275</v>
      </c>
      <c r="B3384" s="7">
        <v>45805.503472222219</v>
      </c>
      <c r="C3384">
        <v>15000000</v>
      </c>
    </row>
    <row r="3385" spans="1:3" ht="15" customHeight="1" x14ac:dyDescent="0.3">
      <c r="A3385" t="s">
        <v>760</v>
      </c>
      <c r="B3385" s="7">
        <v>45805.70416666667</v>
      </c>
      <c r="C3385">
        <v>21700000</v>
      </c>
    </row>
    <row r="3386" spans="1:3" ht="15" customHeight="1" x14ac:dyDescent="0.3">
      <c r="A3386" t="s">
        <v>759</v>
      </c>
      <c r="B3386" s="7">
        <v>45805.806250000001</v>
      </c>
      <c r="C3386">
        <v>16200000</v>
      </c>
    </row>
    <row r="3387" spans="1:3" ht="15" customHeight="1" x14ac:dyDescent="0.3">
      <c r="A3387" t="s">
        <v>758</v>
      </c>
      <c r="B3387" s="7">
        <v>45805.806944444441</v>
      </c>
      <c r="C3387">
        <v>16200000</v>
      </c>
    </row>
    <row r="3388" spans="1:3" ht="15" customHeight="1" x14ac:dyDescent="0.3">
      <c r="A3388" t="s">
        <v>757</v>
      </c>
      <c r="B3388" s="7">
        <v>45805.807638888888</v>
      </c>
      <c r="C3388">
        <v>15800000</v>
      </c>
    </row>
    <row r="3389" spans="1:3" ht="15" customHeight="1" x14ac:dyDescent="0.3">
      <c r="A3389" t="s">
        <v>756</v>
      </c>
      <c r="B3389" s="7">
        <v>45805.808333333334</v>
      </c>
      <c r="C3389">
        <v>16200000</v>
      </c>
    </row>
    <row r="3390" spans="1:3" ht="15" customHeight="1" x14ac:dyDescent="0.3">
      <c r="A3390" t="s">
        <v>755</v>
      </c>
      <c r="B3390" s="7">
        <v>45806.527777777781</v>
      </c>
      <c r="C3390">
        <v>3000000</v>
      </c>
    </row>
    <row r="3391" spans="1:3" ht="15" customHeight="1" x14ac:dyDescent="0.3">
      <c r="A3391" t="s">
        <v>754</v>
      </c>
      <c r="B3391" s="7">
        <v>45806.551388888889</v>
      </c>
      <c r="C3391">
        <v>16000000</v>
      </c>
    </row>
    <row r="3392" spans="1:3" ht="15" customHeight="1" x14ac:dyDescent="0.3">
      <c r="A3392" t="s">
        <v>753</v>
      </c>
      <c r="B3392" s="7">
        <v>45806.552083333336</v>
      </c>
      <c r="C3392">
        <v>25500000</v>
      </c>
    </row>
    <row r="3393" spans="1:3" ht="15" customHeight="1" x14ac:dyDescent="0.3">
      <c r="A3393" t="s">
        <v>234</v>
      </c>
      <c r="B3393" s="7">
        <v>45806.710416666669</v>
      </c>
      <c r="C3393">
        <v>17500000</v>
      </c>
    </row>
    <row r="3394" spans="1:3" ht="15" customHeight="1" x14ac:dyDescent="0.3">
      <c r="A3394" t="s">
        <v>752</v>
      </c>
      <c r="B3394" s="7">
        <v>45807.425694444442</v>
      </c>
      <c r="C3394">
        <v>17800000</v>
      </c>
    </row>
    <row r="3395" spans="1:3" ht="15" customHeight="1" x14ac:dyDescent="0.3">
      <c r="A3395" t="s">
        <v>751</v>
      </c>
      <c r="B3395" s="7">
        <v>45807.46875</v>
      </c>
      <c r="C3395">
        <v>6600000</v>
      </c>
    </row>
    <row r="3396" spans="1:3" ht="15" customHeight="1" x14ac:dyDescent="0.3">
      <c r="A3396" t="s">
        <v>750</v>
      </c>
      <c r="B3396" s="7">
        <v>45807.527777777781</v>
      </c>
      <c r="C3396">
        <v>4800000</v>
      </c>
    </row>
    <row r="3397" spans="1:3" ht="15" customHeight="1" x14ac:dyDescent="0.3">
      <c r="A3397" t="s">
        <v>749</v>
      </c>
      <c r="B3397" s="7">
        <v>45807.59375</v>
      </c>
      <c r="C3397">
        <v>28300000</v>
      </c>
    </row>
    <row r="3398" spans="1:3" ht="15" customHeight="1" x14ac:dyDescent="0.3">
      <c r="A3398" t="s">
        <v>748</v>
      </c>
      <c r="B3398" s="7">
        <v>45807.645833333336</v>
      </c>
      <c r="C3398">
        <v>7000000</v>
      </c>
    </row>
    <row r="3399" spans="1:3" ht="15" customHeight="1" x14ac:dyDescent="0.3">
      <c r="A3399" t="s">
        <v>209</v>
      </c>
      <c r="B3399" s="7">
        <v>45807.729166666664</v>
      </c>
      <c r="C3399">
        <v>9300000</v>
      </c>
    </row>
    <row r="3400" spans="1:3" ht="15" customHeight="1" x14ac:dyDescent="0.3">
      <c r="A3400" t="s">
        <v>747</v>
      </c>
      <c r="B3400" s="7">
        <v>45807.774305555555</v>
      </c>
      <c r="C3400">
        <v>14800000</v>
      </c>
    </row>
    <row r="3401" spans="1:3" ht="15" customHeight="1" x14ac:dyDescent="0.3">
      <c r="A3401" t="s">
        <v>746</v>
      </c>
      <c r="B3401" s="7">
        <v>45807.777083333334</v>
      </c>
      <c r="C3401">
        <v>18000000</v>
      </c>
    </row>
    <row r="3402" spans="1:3" ht="15" customHeight="1" x14ac:dyDescent="0.3">
      <c r="A3402" t="s">
        <v>745</v>
      </c>
      <c r="B3402" s="7">
        <v>45807.784722222219</v>
      </c>
      <c r="C3402">
        <v>9500000</v>
      </c>
    </row>
    <row r="3403" spans="1:3" ht="15" customHeight="1" x14ac:dyDescent="0.3">
      <c r="A3403" t="s">
        <v>744</v>
      </c>
      <c r="B3403" s="7">
        <v>45807.792361111111</v>
      </c>
      <c r="C3403">
        <v>17000000</v>
      </c>
    </row>
    <row r="3404" spans="1:3" ht="15" customHeight="1" x14ac:dyDescent="0.3">
      <c r="A3404" t="s">
        <v>743</v>
      </c>
      <c r="B3404" s="7">
        <v>45808.061805555553</v>
      </c>
      <c r="C3404">
        <v>5000000</v>
      </c>
    </row>
    <row r="3405" spans="1:3" ht="15" customHeight="1" x14ac:dyDescent="0.3">
      <c r="A3405" t="s">
        <v>742</v>
      </c>
      <c r="B3405" s="7">
        <v>45808.459027777775</v>
      </c>
      <c r="C3405">
        <v>10000000</v>
      </c>
    </row>
    <row r="3406" spans="1:3" ht="15" customHeight="1" x14ac:dyDescent="0.3">
      <c r="A3406" t="s">
        <v>741</v>
      </c>
      <c r="B3406" s="7">
        <v>45808.51666666667</v>
      </c>
      <c r="C3406">
        <v>15200000</v>
      </c>
    </row>
    <row r="3407" spans="1:3" ht="15" customHeight="1" x14ac:dyDescent="0.3">
      <c r="A3407" t="s">
        <v>740</v>
      </c>
      <c r="B3407" s="7">
        <v>45811.507638888892</v>
      </c>
      <c r="C3407">
        <v>44000000</v>
      </c>
    </row>
    <row r="3408" spans="1:3" ht="15" customHeight="1" x14ac:dyDescent="0.3">
      <c r="A3408" t="s">
        <v>739</v>
      </c>
      <c r="B3408" s="7">
        <v>45811.572222222225</v>
      </c>
      <c r="C3408">
        <v>8000000</v>
      </c>
    </row>
    <row r="3409" spans="1:3" ht="15" customHeight="1" x14ac:dyDescent="0.3">
      <c r="A3409" t="s">
        <v>738</v>
      </c>
      <c r="B3409" s="7">
        <v>45811.679166666669</v>
      </c>
      <c r="C3409">
        <v>17500000</v>
      </c>
    </row>
    <row r="3410" spans="1:3" ht="15" customHeight="1" x14ac:dyDescent="0.3">
      <c r="A3410" t="s">
        <v>737</v>
      </c>
      <c r="B3410" s="7">
        <v>45812.572916666664</v>
      </c>
      <c r="C3410">
        <v>10300000</v>
      </c>
    </row>
    <row r="3411" spans="1:3" ht="15" customHeight="1" x14ac:dyDescent="0.3">
      <c r="A3411" t="s">
        <v>736</v>
      </c>
      <c r="B3411" s="7">
        <v>45813.690972222219</v>
      </c>
      <c r="C3411">
        <v>5800000</v>
      </c>
    </row>
    <row r="3412" spans="1:3" ht="15" customHeight="1" x14ac:dyDescent="0.3">
      <c r="A3412" t="s">
        <v>735</v>
      </c>
      <c r="B3412" s="7">
        <v>45813.693055555559</v>
      </c>
      <c r="C3412">
        <v>29500000</v>
      </c>
    </row>
    <row r="3413" spans="1:3" ht="15" customHeight="1" x14ac:dyDescent="0.3">
      <c r="A3413" t="s">
        <v>734</v>
      </c>
      <c r="B3413" s="7">
        <v>45813.771527777775</v>
      </c>
      <c r="C3413">
        <v>20932100</v>
      </c>
    </row>
    <row r="3414" spans="1:3" ht="15" customHeight="1" x14ac:dyDescent="0.3">
      <c r="A3414" t="s">
        <v>733</v>
      </c>
      <c r="B3414" s="7">
        <v>45814.711111111108</v>
      </c>
      <c r="C3414">
        <v>4900000</v>
      </c>
    </row>
    <row r="3415" spans="1:3" ht="15" customHeight="1" x14ac:dyDescent="0.3">
      <c r="A3415" t="s">
        <v>732</v>
      </c>
      <c r="B3415" s="7">
        <v>45814.711805555555</v>
      </c>
      <c r="C3415">
        <v>7000000</v>
      </c>
    </row>
    <row r="3416" spans="1:3" ht="15" customHeight="1" x14ac:dyDescent="0.3">
      <c r="A3416" t="s">
        <v>731</v>
      </c>
      <c r="B3416" s="7">
        <v>45817.430555555555</v>
      </c>
      <c r="C3416">
        <v>11000000</v>
      </c>
    </row>
    <row r="3417" spans="1:3" ht="15" customHeight="1" x14ac:dyDescent="0.3">
      <c r="A3417" t="s">
        <v>730</v>
      </c>
      <c r="B3417" s="7">
        <v>45817.703472222223</v>
      </c>
      <c r="C3417">
        <v>10200000</v>
      </c>
    </row>
    <row r="3418" spans="1:3" ht="15" customHeight="1" x14ac:dyDescent="0.3">
      <c r="A3418" t="s">
        <v>729</v>
      </c>
      <c r="B3418" s="7">
        <v>45818.419444444444</v>
      </c>
      <c r="C3418">
        <v>10150000</v>
      </c>
    </row>
    <row r="3419" spans="1:3" ht="15" customHeight="1" x14ac:dyDescent="0.3">
      <c r="A3419" t="s">
        <v>728</v>
      </c>
      <c r="B3419" s="7">
        <v>45819.57916666667</v>
      </c>
      <c r="C3419">
        <v>19000000</v>
      </c>
    </row>
    <row r="3420" spans="1:3" ht="15" customHeight="1" x14ac:dyDescent="0.3">
      <c r="A3420" t="s">
        <v>727</v>
      </c>
      <c r="B3420" s="7">
        <v>45819.660416666666</v>
      </c>
      <c r="C3420">
        <v>10750000</v>
      </c>
    </row>
    <row r="3421" spans="1:3" ht="15" customHeight="1" x14ac:dyDescent="0.3">
      <c r="A3421" t="s">
        <v>726</v>
      </c>
      <c r="B3421" s="7">
        <v>45821.749305555553</v>
      </c>
      <c r="C3421">
        <v>12000000</v>
      </c>
    </row>
    <row r="3422" spans="1:3" ht="15" customHeight="1" x14ac:dyDescent="0.3">
      <c r="A3422" t="s">
        <v>725</v>
      </c>
      <c r="B3422" s="7">
        <v>45824.509722222225</v>
      </c>
      <c r="C3422">
        <v>15000000</v>
      </c>
    </row>
    <row r="3423" spans="1:3" ht="15" customHeight="1" x14ac:dyDescent="0.3">
      <c r="A3423" t="s">
        <v>724</v>
      </c>
      <c r="B3423" s="7">
        <v>45824.529166666667</v>
      </c>
      <c r="C3423">
        <v>11000000</v>
      </c>
    </row>
    <row r="3424" spans="1:3" ht="15" customHeight="1" x14ac:dyDescent="0.3">
      <c r="A3424" t="s">
        <v>723</v>
      </c>
      <c r="B3424" s="7">
        <v>45824.793055555558</v>
      </c>
      <c r="C3424">
        <v>8100000</v>
      </c>
    </row>
    <row r="3425" spans="1:3" ht="15" customHeight="1" x14ac:dyDescent="0.3">
      <c r="A3425" t="s">
        <v>722</v>
      </c>
      <c r="B3425" s="7">
        <v>45825.508333333331</v>
      </c>
      <c r="C3425">
        <v>13000000</v>
      </c>
    </row>
    <row r="3426" spans="1:3" ht="15" customHeight="1" x14ac:dyDescent="0.3">
      <c r="A3426" t="s">
        <v>721</v>
      </c>
      <c r="B3426" s="7">
        <v>45826.556944444441</v>
      </c>
      <c r="C3426">
        <v>11000000</v>
      </c>
    </row>
    <row r="3427" spans="1:3" ht="15" customHeight="1" x14ac:dyDescent="0.3">
      <c r="A3427" t="s">
        <v>21</v>
      </c>
      <c r="B3427" s="7">
        <v>45826.727083333331</v>
      </c>
      <c r="C3427">
        <v>18000000</v>
      </c>
    </row>
    <row r="3428" spans="1:3" ht="15" customHeight="1" x14ac:dyDescent="0.3">
      <c r="A3428" t="s">
        <v>720</v>
      </c>
      <c r="B3428" s="7">
        <v>45827.40347222222</v>
      </c>
      <c r="C3428">
        <v>10500000</v>
      </c>
    </row>
    <row r="3429" spans="1:3" ht="15" customHeight="1" x14ac:dyDescent="0.3">
      <c r="A3429" t="s">
        <v>719</v>
      </c>
      <c r="B3429" s="7">
        <v>45827.505555555559</v>
      </c>
      <c r="C3429">
        <v>10500000</v>
      </c>
    </row>
    <row r="3430" spans="1:3" ht="15" customHeight="1" x14ac:dyDescent="0.3">
      <c r="A3430" t="s">
        <v>718</v>
      </c>
      <c r="B3430" s="7">
        <v>45827.61041666667</v>
      </c>
      <c r="C3430">
        <v>8600000</v>
      </c>
    </row>
    <row r="3431" spans="1:3" ht="15" customHeight="1" x14ac:dyDescent="0.3">
      <c r="A3431" t="s">
        <v>717</v>
      </c>
      <c r="B3431" s="7">
        <v>45827.765277777777</v>
      </c>
      <c r="C3431">
        <v>19000000</v>
      </c>
    </row>
    <row r="3432" spans="1:3" ht="15" customHeight="1" x14ac:dyDescent="0.3">
      <c r="A3432" t="s">
        <v>716</v>
      </c>
      <c r="B3432" s="7">
        <v>45831.714583333334</v>
      </c>
      <c r="C3432">
        <v>16000000</v>
      </c>
    </row>
    <row r="3433" spans="1:3" ht="15" customHeight="1" x14ac:dyDescent="0.3">
      <c r="A3433" t="s">
        <v>715</v>
      </c>
      <c r="B3433" s="7">
        <v>45831.75277777778</v>
      </c>
      <c r="C3433">
        <v>7500000</v>
      </c>
    </row>
    <row r="3434" spans="1:3" ht="15" customHeight="1" x14ac:dyDescent="0.3">
      <c r="A3434" t="s">
        <v>714</v>
      </c>
      <c r="B3434" s="7">
        <v>45831.811111111114</v>
      </c>
      <c r="C3434">
        <v>8500000</v>
      </c>
    </row>
    <row r="3435" spans="1:3" ht="15" customHeight="1" x14ac:dyDescent="0.3">
      <c r="A3435" t="s">
        <v>713</v>
      </c>
      <c r="B3435" s="7">
        <v>45832.509722222225</v>
      </c>
      <c r="C3435">
        <v>6700000</v>
      </c>
    </row>
    <row r="3436" spans="1:3" ht="15" customHeight="1" x14ac:dyDescent="0.3">
      <c r="A3436" t="s">
        <v>712</v>
      </c>
      <c r="B3436" s="7">
        <v>45832.551388888889</v>
      </c>
      <c r="C3436">
        <v>6500000</v>
      </c>
    </row>
    <row r="3437" spans="1:3" ht="15" customHeight="1" x14ac:dyDescent="0.3">
      <c r="A3437" t="s">
        <v>711</v>
      </c>
      <c r="B3437" s="7">
        <v>45832.557638888888</v>
      </c>
      <c r="C3437">
        <v>6800000</v>
      </c>
    </row>
    <row r="3438" spans="1:3" ht="15" customHeight="1" x14ac:dyDescent="0.3">
      <c r="A3438" t="s">
        <v>710</v>
      </c>
      <c r="B3438" s="7">
        <v>45832.662499999999</v>
      </c>
      <c r="C3438">
        <v>8500000</v>
      </c>
    </row>
    <row r="3439" spans="1:3" ht="15" customHeight="1" x14ac:dyDescent="0.3">
      <c r="A3439" t="s">
        <v>709</v>
      </c>
      <c r="B3439" s="7">
        <v>45833.631944444445</v>
      </c>
      <c r="C3439">
        <v>10500000</v>
      </c>
    </row>
    <row r="3440" spans="1:3" ht="15" customHeight="1" x14ac:dyDescent="0.3">
      <c r="A3440" t="s">
        <v>708</v>
      </c>
      <c r="B3440" s="7">
        <v>45833.790972222225</v>
      </c>
      <c r="C3440">
        <v>7200000</v>
      </c>
    </row>
    <row r="3441" spans="1:3" ht="15" customHeight="1" x14ac:dyDescent="0.3">
      <c r="A3441" t="s">
        <v>707</v>
      </c>
      <c r="B3441" s="7">
        <v>45834.470138888886</v>
      </c>
      <c r="C3441">
        <v>11000000</v>
      </c>
    </row>
    <row r="3442" spans="1:3" ht="15" customHeight="1" x14ac:dyDescent="0.3">
      <c r="A3442" t="s">
        <v>706</v>
      </c>
      <c r="B3442" s="7">
        <v>45834.572916666664</v>
      </c>
      <c r="C3442">
        <v>11000000</v>
      </c>
    </row>
    <row r="3443" spans="1:3" ht="15" customHeight="1" x14ac:dyDescent="0.3">
      <c r="A3443" t="s">
        <v>705</v>
      </c>
      <c r="B3443" s="7">
        <v>45835.429166666669</v>
      </c>
      <c r="C3443">
        <v>6850000</v>
      </c>
    </row>
    <row r="3444" spans="1:3" ht="15" customHeight="1" x14ac:dyDescent="0.3">
      <c r="A3444" t="s">
        <v>704</v>
      </c>
      <c r="B3444" s="7">
        <v>45835.430555555555</v>
      </c>
      <c r="C3444">
        <v>7000000</v>
      </c>
    </row>
    <row r="3445" spans="1:3" ht="15" customHeight="1" x14ac:dyDescent="0.3">
      <c r="A3445" t="s">
        <v>171</v>
      </c>
      <c r="B3445" s="7">
        <v>45835.4375</v>
      </c>
      <c r="C3445">
        <v>6000000</v>
      </c>
    </row>
    <row r="3446" spans="1:3" ht="15" customHeight="1" x14ac:dyDescent="0.3">
      <c r="A3446" t="s">
        <v>703</v>
      </c>
      <c r="B3446" s="7">
        <v>45835.4375</v>
      </c>
      <c r="C3446">
        <v>7200000</v>
      </c>
    </row>
    <row r="3447" spans="1:3" ht="15" customHeight="1" x14ac:dyDescent="0.3">
      <c r="A3447" t="s">
        <v>702</v>
      </c>
      <c r="B3447" s="7">
        <v>45835.470833333333</v>
      </c>
      <c r="C3447">
        <v>14500000</v>
      </c>
    </row>
    <row r="3448" spans="1:3" ht="15" customHeight="1" x14ac:dyDescent="0.3">
      <c r="A3448" t="s">
        <v>701</v>
      </c>
      <c r="B3448" s="7">
        <v>45835.545138888891</v>
      </c>
      <c r="C3448">
        <v>7200000</v>
      </c>
    </row>
    <row r="3449" spans="1:3" ht="15" customHeight="1" x14ac:dyDescent="0.3">
      <c r="A3449" t="s">
        <v>700</v>
      </c>
      <c r="B3449" s="7">
        <v>45835.679166666669</v>
      </c>
      <c r="C3449">
        <v>8800000</v>
      </c>
    </row>
    <row r="3450" spans="1:3" ht="15" customHeight="1" x14ac:dyDescent="0.3">
      <c r="A3450" t="s">
        <v>699</v>
      </c>
      <c r="B3450" s="7">
        <v>45835.723611111112</v>
      </c>
      <c r="C3450">
        <v>22200000</v>
      </c>
    </row>
    <row r="3451" spans="1:3" ht="15" customHeight="1" x14ac:dyDescent="0.3">
      <c r="A3451" t="s">
        <v>698</v>
      </c>
      <c r="B3451" s="7">
        <v>45835.748611111114</v>
      </c>
      <c r="C3451">
        <v>10500000</v>
      </c>
    </row>
    <row r="3452" spans="1:3" ht="15" customHeight="1" x14ac:dyDescent="0.3">
      <c r="A3452" t="s">
        <v>697</v>
      </c>
      <c r="B3452" s="7">
        <v>45835.76458333333</v>
      </c>
      <c r="C3452">
        <v>10200000</v>
      </c>
    </row>
    <row r="3453" spans="1:3" ht="15" customHeight="1" x14ac:dyDescent="0.3">
      <c r="A3453" t="s">
        <v>696</v>
      </c>
      <c r="B3453" s="7">
        <v>45836.550694444442</v>
      </c>
      <c r="C3453">
        <v>10500000</v>
      </c>
    </row>
    <row r="3454" spans="1:3" ht="15" customHeight="1" x14ac:dyDescent="0.3">
      <c r="A3454" t="s">
        <v>521</v>
      </c>
      <c r="B3454" s="7">
        <v>45836.552083333336</v>
      </c>
      <c r="C3454">
        <v>8500000</v>
      </c>
    </row>
    <row r="3455" spans="1:3" ht="15" customHeight="1" x14ac:dyDescent="0.3">
      <c r="A3455" t="s">
        <v>695</v>
      </c>
      <c r="B3455" s="7">
        <v>45838.476388888892</v>
      </c>
      <c r="C3455">
        <v>7500000</v>
      </c>
    </row>
    <row r="3456" spans="1:3" ht="15" customHeight="1" x14ac:dyDescent="0.3">
      <c r="A3456" t="s">
        <v>694</v>
      </c>
      <c r="B3456" s="7">
        <v>45838.479166666664</v>
      </c>
      <c r="C3456">
        <v>26000000</v>
      </c>
    </row>
    <row r="3457" spans="1:3" ht="15" customHeight="1" x14ac:dyDescent="0.3">
      <c r="A3457" t="s">
        <v>693</v>
      </c>
      <c r="B3457" s="7">
        <v>45838.527083333334</v>
      </c>
      <c r="C3457">
        <v>23000000</v>
      </c>
    </row>
    <row r="3458" spans="1:3" ht="15" customHeight="1" x14ac:dyDescent="0.3">
      <c r="A3458" t="s">
        <v>691</v>
      </c>
      <c r="B3458" s="7">
        <v>45838.549305555556</v>
      </c>
      <c r="C3458">
        <v>16500000</v>
      </c>
    </row>
    <row r="3459" spans="1:3" ht="15" customHeight="1" x14ac:dyDescent="0.3">
      <c r="A3459" t="s">
        <v>692</v>
      </c>
      <c r="B3459" s="7">
        <v>45838.549305555556</v>
      </c>
      <c r="C3459">
        <v>7000000</v>
      </c>
    </row>
    <row r="3460" spans="1:3" ht="15" customHeight="1" x14ac:dyDescent="0.3">
      <c r="A3460" t="s">
        <v>690</v>
      </c>
      <c r="B3460" s="7">
        <v>45838.674305555556</v>
      </c>
      <c r="C3460">
        <v>7300000</v>
      </c>
    </row>
    <row r="3461" spans="1:3" ht="15" customHeight="1" x14ac:dyDescent="0.3">
      <c r="A3461" t="s">
        <v>689</v>
      </c>
      <c r="B3461" s="7">
        <v>45838.711111111108</v>
      </c>
      <c r="C3461">
        <v>12500000</v>
      </c>
    </row>
    <row r="3462" spans="1:3" ht="15" customHeight="1" x14ac:dyDescent="0.3">
      <c r="A3462" t="s">
        <v>688</v>
      </c>
      <c r="B3462" s="7">
        <v>45838.78125</v>
      </c>
      <c r="C3462">
        <v>20500000</v>
      </c>
    </row>
    <row r="3463" spans="1:3" ht="15" customHeight="1" x14ac:dyDescent="0.3">
      <c r="A3463" t="s">
        <v>686</v>
      </c>
      <c r="B3463" s="7">
        <v>45838.813194444447</v>
      </c>
      <c r="C3463">
        <v>12500000</v>
      </c>
    </row>
    <row r="3464" spans="1:3" ht="15" customHeight="1" x14ac:dyDescent="0.3">
      <c r="A3464" t="s">
        <v>687</v>
      </c>
      <c r="B3464" s="7">
        <v>45838.813194444447</v>
      </c>
      <c r="C3464">
        <v>7300000</v>
      </c>
    </row>
    <row r="3465" spans="1:3" ht="15" customHeight="1" x14ac:dyDescent="0.3">
      <c r="A3465" t="s">
        <v>685</v>
      </c>
      <c r="B3465" s="7">
        <v>45839.640277777777</v>
      </c>
      <c r="C3465">
        <v>26000000</v>
      </c>
    </row>
    <row r="3466" spans="1:3" ht="15" customHeight="1" x14ac:dyDescent="0.3">
      <c r="A3466" t="s">
        <v>684</v>
      </c>
      <c r="B3466" s="7">
        <v>45842.666666666664</v>
      </c>
      <c r="C3466">
        <v>5000000</v>
      </c>
    </row>
    <row r="3467" spans="1:3" ht="15" customHeight="1" x14ac:dyDescent="0.3">
      <c r="A3467" t="s">
        <v>683</v>
      </c>
      <c r="B3467" s="7">
        <v>45843.431944444441</v>
      </c>
      <c r="C3467">
        <v>6100000</v>
      </c>
    </row>
    <row r="3468" spans="1:3" ht="15" customHeight="1" x14ac:dyDescent="0.3">
      <c r="A3468" t="s">
        <v>543</v>
      </c>
      <c r="B3468" s="7">
        <v>45845.428472222222</v>
      </c>
      <c r="C3468">
        <v>16000000</v>
      </c>
    </row>
    <row r="3469" spans="1:3" ht="15" customHeight="1" x14ac:dyDescent="0.3">
      <c r="A3469" t="s">
        <v>682</v>
      </c>
      <c r="B3469" s="7">
        <v>45845.671527777777</v>
      </c>
      <c r="C3469">
        <v>19500000</v>
      </c>
    </row>
    <row r="3470" spans="1:3" ht="15" customHeight="1" x14ac:dyDescent="0.3">
      <c r="A3470" t="s">
        <v>681</v>
      </c>
      <c r="B3470" s="7">
        <v>45845.694444444445</v>
      </c>
      <c r="C3470">
        <v>7000000</v>
      </c>
    </row>
    <row r="3471" spans="1:3" ht="15" customHeight="1" x14ac:dyDescent="0.3">
      <c r="A3471" t="s">
        <v>680</v>
      </c>
      <c r="B3471" s="7">
        <v>45845.762499999997</v>
      </c>
      <c r="C3471">
        <v>7400000</v>
      </c>
    </row>
    <row r="3472" spans="1:3" ht="15" customHeight="1" x14ac:dyDescent="0.3">
      <c r="A3472" t="s">
        <v>679</v>
      </c>
      <c r="B3472" s="7">
        <v>45847.715277777781</v>
      </c>
      <c r="C3472">
        <v>7000000</v>
      </c>
    </row>
    <row r="3473" spans="1:3" ht="15" customHeight="1" x14ac:dyDescent="0.3">
      <c r="A3473" t="s">
        <v>678</v>
      </c>
      <c r="B3473" s="7">
        <v>45847.73333333333</v>
      </c>
      <c r="C3473">
        <v>16000000</v>
      </c>
    </row>
    <row r="3474" spans="1:3" ht="15" customHeight="1" x14ac:dyDescent="0.3">
      <c r="A3474" t="s">
        <v>677</v>
      </c>
      <c r="B3474" s="7">
        <v>45847.776388888888</v>
      </c>
      <c r="C3474">
        <v>9500000</v>
      </c>
    </row>
    <row r="3475" spans="1:3" ht="15" customHeight="1" x14ac:dyDescent="0.3">
      <c r="A3475" t="s">
        <v>676</v>
      </c>
      <c r="B3475" s="7">
        <v>45849.399305555555</v>
      </c>
      <c r="C3475">
        <v>9000000</v>
      </c>
    </row>
    <row r="3476" spans="1:3" ht="15" customHeight="1" x14ac:dyDescent="0.3">
      <c r="A3476" t="s">
        <v>675</v>
      </c>
      <c r="B3476" s="7">
        <v>45852.385416666664</v>
      </c>
      <c r="C3476">
        <v>8500000</v>
      </c>
    </row>
    <row r="3477" spans="1:3" ht="15" customHeight="1" x14ac:dyDescent="0.3">
      <c r="A3477" t="s">
        <v>316</v>
      </c>
      <c r="B3477" s="7">
        <v>45852.438194444447</v>
      </c>
      <c r="C3477">
        <v>11000000</v>
      </c>
    </row>
    <row r="3478" spans="1:3" ht="15" customHeight="1" x14ac:dyDescent="0.3">
      <c r="A3478" t="s">
        <v>674</v>
      </c>
      <c r="B3478" s="7">
        <v>45852.560416666667</v>
      </c>
      <c r="C3478">
        <v>16000000</v>
      </c>
    </row>
    <row r="3479" spans="1:3" ht="15" customHeight="1" x14ac:dyDescent="0.3">
      <c r="A3479" t="s">
        <v>673</v>
      </c>
      <c r="B3479" s="7">
        <v>45853.449305555558</v>
      </c>
      <c r="C3479">
        <v>9400000</v>
      </c>
    </row>
    <row r="3480" spans="1:3" ht="15" customHeight="1" x14ac:dyDescent="0.3">
      <c r="A3480" t="s">
        <v>672</v>
      </c>
      <c r="B3480" s="7">
        <v>45853.474305555559</v>
      </c>
      <c r="C3480">
        <v>14500000</v>
      </c>
    </row>
    <row r="3481" spans="1:3" ht="15" customHeight="1" x14ac:dyDescent="0.3">
      <c r="A3481" t="s">
        <v>671</v>
      </c>
      <c r="B3481" s="7">
        <v>45853.67083333333</v>
      </c>
      <c r="C3481">
        <v>17000000</v>
      </c>
    </row>
    <row r="3482" spans="1:3" ht="15" customHeight="1" x14ac:dyDescent="0.3">
      <c r="A3482" t="s">
        <v>95</v>
      </c>
      <c r="B3482" s="7">
        <v>45853.68472222222</v>
      </c>
      <c r="C3482">
        <v>8000000</v>
      </c>
    </row>
    <row r="3483" spans="1:3" ht="15" customHeight="1" x14ac:dyDescent="0.3">
      <c r="A3483" t="s">
        <v>670</v>
      </c>
      <c r="B3483" s="7">
        <v>45853.796527777777</v>
      </c>
      <c r="C3483">
        <v>11000000</v>
      </c>
    </row>
    <row r="3484" spans="1:3" ht="15" customHeight="1" x14ac:dyDescent="0.3">
      <c r="A3484" t="s">
        <v>669</v>
      </c>
      <c r="B3484" s="7">
        <v>45855.734722222223</v>
      </c>
      <c r="C3484">
        <v>9000000</v>
      </c>
    </row>
    <row r="3485" spans="1:3" ht="15" customHeight="1" x14ac:dyDescent="0.3">
      <c r="A3485" t="s">
        <v>79</v>
      </c>
      <c r="B3485" s="7">
        <v>45856.461805555555</v>
      </c>
      <c r="C3485">
        <v>15000000</v>
      </c>
    </row>
    <row r="3486" spans="1:3" ht="15" customHeight="1" x14ac:dyDescent="0.3">
      <c r="A3486" t="s">
        <v>668</v>
      </c>
      <c r="B3486" s="7">
        <v>45859.453472222223</v>
      </c>
      <c r="C3486">
        <v>6500000</v>
      </c>
    </row>
    <row r="3487" spans="1:3" ht="15" customHeight="1" x14ac:dyDescent="0.3">
      <c r="A3487" t="s">
        <v>667</v>
      </c>
      <c r="B3487" s="7">
        <v>45859.486805555556</v>
      </c>
      <c r="C3487">
        <v>5200000</v>
      </c>
    </row>
    <row r="3488" spans="1:3" ht="15" customHeight="1" x14ac:dyDescent="0.3">
      <c r="A3488" t="s">
        <v>666</v>
      </c>
      <c r="B3488" s="7">
        <v>45859.490972222222</v>
      </c>
      <c r="C3488">
        <v>8650000</v>
      </c>
    </row>
    <row r="3489" spans="1:3" ht="15" customHeight="1" x14ac:dyDescent="0.3">
      <c r="A3489" t="s">
        <v>126</v>
      </c>
      <c r="B3489" s="7">
        <v>45859.704861111109</v>
      </c>
      <c r="C3489">
        <v>50000000</v>
      </c>
    </row>
    <row r="3490" spans="1:3" ht="15" customHeight="1" x14ac:dyDescent="0.3">
      <c r="A3490" t="s">
        <v>665</v>
      </c>
      <c r="B3490" s="7">
        <v>45860.534722222219</v>
      </c>
      <c r="C3490">
        <v>16500000</v>
      </c>
    </row>
    <row r="3491" spans="1:3" ht="15" customHeight="1" x14ac:dyDescent="0.3">
      <c r="A3491" t="s">
        <v>664</v>
      </c>
      <c r="B3491" s="7">
        <v>45861.427777777775</v>
      </c>
      <c r="C3491">
        <v>8150000</v>
      </c>
    </row>
    <row r="3492" spans="1:3" ht="15" customHeight="1" x14ac:dyDescent="0.3">
      <c r="A3492" t="s">
        <v>663</v>
      </c>
      <c r="B3492" s="7">
        <v>45861.429861111108</v>
      </c>
      <c r="C3492">
        <v>10350000</v>
      </c>
    </row>
    <row r="3493" spans="1:3" ht="15" customHeight="1" x14ac:dyDescent="0.3">
      <c r="A3493" t="s">
        <v>647</v>
      </c>
      <c r="B3493" s="7">
        <v>45861.554861111108</v>
      </c>
      <c r="C3493">
        <v>15100000</v>
      </c>
    </row>
    <row r="3494" spans="1:3" ht="15" customHeight="1" x14ac:dyDescent="0.3">
      <c r="A3494" t="s">
        <v>662</v>
      </c>
      <c r="B3494" s="7">
        <v>45861.559027777781</v>
      </c>
      <c r="C3494">
        <v>24000000</v>
      </c>
    </row>
    <row r="3495" spans="1:3" ht="15" customHeight="1" x14ac:dyDescent="0.3">
      <c r="A3495" t="s">
        <v>159</v>
      </c>
      <c r="B3495" s="7">
        <v>45861.572916666664</v>
      </c>
      <c r="C3495">
        <v>7700000</v>
      </c>
    </row>
    <row r="3496" spans="1:3" ht="15" customHeight="1" x14ac:dyDescent="0.3">
      <c r="A3496" t="s">
        <v>661</v>
      </c>
      <c r="B3496" s="7">
        <v>45861.716666666667</v>
      </c>
      <c r="C3496">
        <v>7240000</v>
      </c>
    </row>
    <row r="3497" spans="1:3" ht="15" customHeight="1" x14ac:dyDescent="0.3">
      <c r="A3497" t="s">
        <v>660</v>
      </c>
      <c r="B3497" s="7">
        <v>45861.776388888888</v>
      </c>
      <c r="C3497">
        <v>14000000</v>
      </c>
    </row>
    <row r="3498" spans="1:3" ht="15" customHeight="1" x14ac:dyDescent="0.3">
      <c r="A3498" t="s">
        <v>659</v>
      </c>
      <c r="B3498" s="7">
        <v>45862.423611111109</v>
      </c>
      <c r="C3498">
        <v>6500000</v>
      </c>
    </row>
    <row r="3499" spans="1:3" ht="15" customHeight="1" x14ac:dyDescent="0.3">
      <c r="A3499" t="s">
        <v>658</v>
      </c>
      <c r="B3499" s="7">
        <v>45862.674305555556</v>
      </c>
      <c r="C3499">
        <v>25000000</v>
      </c>
    </row>
    <row r="3500" spans="1:3" ht="15" customHeight="1" x14ac:dyDescent="0.3">
      <c r="A3500" t="s">
        <v>304</v>
      </c>
      <c r="B3500" s="7">
        <v>45863.280555555553</v>
      </c>
      <c r="C3500">
        <v>13000000</v>
      </c>
    </row>
    <row r="3501" spans="1:3" ht="15" customHeight="1" x14ac:dyDescent="0.3">
      <c r="A3501" t="s">
        <v>657</v>
      </c>
      <c r="B3501" s="7">
        <v>45863.699305555558</v>
      </c>
      <c r="C3501">
        <v>8000000</v>
      </c>
    </row>
    <row r="3502" spans="1:3" ht="15" customHeight="1" x14ac:dyDescent="0.3">
      <c r="A3502" t="s">
        <v>656</v>
      </c>
      <c r="B3502" s="7">
        <v>45863.763888888891</v>
      </c>
      <c r="C3502">
        <v>9000000</v>
      </c>
    </row>
    <row r="3503" spans="1:3" ht="15" customHeight="1" x14ac:dyDescent="0.3">
      <c r="A3503" t="s">
        <v>655</v>
      </c>
      <c r="B3503" s="7">
        <v>45864.6</v>
      </c>
      <c r="C3503">
        <v>8000000</v>
      </c>
    </row>
    <row r="3504" spans="1:3" ht="15" customHeight="1" x14ac:dyDescent="0.3">
      <c r="A3504" t="s">
        <v>128</v>
      </c>
      <c r="B3504" s="7">
        <v>45866.436111111114</v>
      </c>
      <c r="C3504">
        <v>20600000</v>
      </c>
    </row>
    <row r="3505" spans="1:3" ht="15" customHeight="1" x14ac:dyDescent="0.3">
      <c r="A3505" t="s">
        <v>321</v>
      </c>
      <c r="B3505" s="7">
        <v>45866.438194444447</v>
      </c>
      <c r="C3505">
        <v>45000000</v>
      </c>
    </row>
    <row r="3506" spans="1:3" ht="15" customHeight="1" x14ac:dyDescent="0.3">
      <c r="A3506" t="s">
        <v>654</v>
      </c>
      <c r="B3506" s="7">
        <v>45866.45</v>
      </c>
      <c r="C3506">
        <v>14200000</v>
      </c>
    </row>
    <row r="3507" spans="1:3" ht="15" customHeight="1" x14ac:dyDescent="0.3">
      <c r="A3507" t="s">
        <v>653</v>
      </c>
      <c r="B3507" s="7">
        <v>45867.503472222219</v>
      </c>
      <c r="C3507">
        <v>8620000</v>
      </c>
    </row>
    <row r="3508" spans="1:3" ht="15" customHeight="1" x14ac:dyDescent="0.3">
      <c r="A3508" t="s">
        <v>652</v>
      </c>
      <c r="B3508" s="7">
        <v>45867.511805555558</v>
      </c>
      <c r="C3508">
        <v>10000000</v>
      </c>
    </row>
    <row r="3509" spans="1:3" ht="15" customHeight="1" x14ac:dyDescent="0.3">
      <c r="A3509" t="s">
        <v>651</v>
      </c>
      <c r="B3509" s="7">
        <v>45867.703472222223</v>
      </c>
      <c r="C3509">
        <v>11000000</v>
      </c>
    </row>
    <row r="3510" spans="1:3" ht="15" customHeight="1" x14ac:dyDescent="0.3">
      <c r="A3510" t="s">
        <v>650</v>
      </c>
      <c r="B3510" s="7">
        <v>45868.388888888891</v>
      </c>
      <c r="C3510">
        <v>17500000</v>
      </c>
    </row>
    <row r="3511" spans="1:3" ht="15" customHeight="1" x14ac:dyDescent="0.3">
      <c r="A3511" t="s">
        <v>649</v>
      </c>
      <c r="B3511" s="7">
        <v>45868.647916666669</v>
      </c>
      <c r="C3511">
        <v>11700000</v>
      </c>
    </row>
    <row r="3512" spans="1:3" ht="15" customHeight="1" x14ac:dyDescent="0.3">
      <c r="A3512" t="s">
        <v>492</v>
      </c>
      <c r="B3512" s="7">
        <v>45868.68472222222</v>
      </c>
      <c r="C3512">
        <v>8800000</v>
      </c>
    </row>
    <row r="3513" spans="1:3" ht="15" customHeight="1" x14ac:dyDescent="0.3">
      <c r="A3513" t="s">
        <v>648</v>
      </c>
      <c r="B3513" s="7">
        <v>45869.491666666669</v>
      </c>
      <c r="C3513">
        <v>16000000</v>
      </c>
    </row>
    <row r="3514" spans="1:3" ht="15" customHeight="1" x14ac:dyDescent="0.3">
      <c r="A3514" t="s">
        <v>65</v>
      </c>
      <c r="B3514" s="7">
        <v>45869.550694444442</v>
      </c>
      <c r="C3514">
        <v>22390000</v>
      </c>
    </row>
    <row r="3515" spans="1:3" ht="15" customHeight="1" x14ac:dyDescent="0.3">
      <c r="A3515" t="s">
        <v>646</v>
      </c>
      <c r="B3515" s="7">
        <v>45869.751388888886</v>
      </c>
      <c r="C3515">
        <v>31490000</v>
      </c>
    </row>
    <row r="3516" spans="1:3" ht="15" customHeight="1" x14ac:dyDescent="0.3">
      <c r="A3516" t="s">
        <v>645</v>
      </c>
      <c r="B3516" s="7">
        <v>45869.753472222219</v>
      </c>
      <c r="C3516">
        <v>13750000</v>
      </c>
    </row>
    <row r="3517" spans="1:3" ht="15" customHeight="1" x14ac:dyDescent="0.3">
      <c r="A3517" t="s">
        <v>644</v>
      </c>
      <c r="B3517" s="7">
        <v>45869.802083333336</v>
      </c>
      <c r="C3517">
        <v>5500000</v>
      </c>
    </row>
    <row r="3518" spans="1:3" ht="15" customHeight="1" x14ac:dyDescent="0.3">
      <c r="A3518" t="s">
        <v>643</v>
      </c>
      <c r="B3518" s="7">
        <v>45869.808333333334</v>
      </c>
      <c r="C3518">
        <v>7000000</v>
      </c>
    </row>
    <row r="3519" spans="1:3" ht="15" customHeight="1" x14ac:dyDescent="0.3">
      <c r="A3519" t="s">
        <v>642</v>
      </c>
      <c r="B3519" s="7">
        <v>45870.671527777777</v>
      </c>
      <c r="C3519">
        <v>8000000</v>
      </c>
    </row>
    <row r="3520" spans="1:3" ht="15" customHeight="1" x14ac:dyDescent="0.3">
      <c r="A3520" t="s">
        <v>641</v>
      </c>
      <c r="B3520" s="7">
        <v>45871.544444444444</v>
      </c>
      <c r="C3520">
        <v>13000000</v>
      </c>
    </row>
    <row r="3521" spans="1:3" ht="15" customHeight="1" x14ac:dyDescent="0.3">
      <c r="A3521" t="s">
        <v>639</v>
      </c>
      <c r="B3521" s="7">
        <v>45874.680555555555</v>
      </c>
      <c r="C3521">
        <v>6100000</v>
      </c>
    </row>
    <row r="3522" spans="1:3" ht="15" customHeight="1" x14ac:dyDescent="0.3">
      <c r="A3522" t="s">
        <v>292</v>
      </c>
      <c r="B3522" s="7">
        <v>45876.74722222222</v>
      </c>
      <c r="C3522">
        <v>11500000</v>
      </c>
    </row>
    <row r="3523" spans="1:3" ht="15" customHeight="1" x14ac:dyDescent="0.3">
      <c r="A3523" t="s">
        <v>124</v>
      </c>
      <c r="B3523" s="7">
        <v>45877.645833333336</v>
      </c>
      <c r="C3523">
        <v>15150000</v>
      </c>
    </row>
    <row r="3524" spans="1:3" ht="15" customHeight="1" x14ac:dyDescent="0.3">
      <c r="A3524" t="s">
        <v>638</v>
      </c>
      <c r="B3524" s="7">
        <v>45877.694444444445</v>
      </c>
      <c r="C3524">
        <v>6100000</v>
      </c>
    </row>
    <row r="3525" spans="1:3" ht="15" customHeight="1" x14ac:dyDescent="0.3">
      <c r="A3525" t="s">
        <v>637</v>
      </c>
      <c r="B3525" s="7">
        <v>45878.440972222219</v>
      </c>
      <c r="C3525">
        <v>12500000</v>
      </c>
    </row>
    <row r="3526" spans="1:3" ht="15" customHeight="1" x14ac:dyDescent="0.3">
      <c r="A3526" t="s">
        <v>636</v>
      </c>
      <c r="B3526" s="7">
        <v>45878.567361111112</v>
      </c>
      <c r="C3526">
        <v>14000000</v>
      </c>
    </row>
    <row r="3527" spans="1:3" ht="15" customHeight="1" x14ac:dyDescent="0.3">
      <c r="A3527" t="s">
        <v>635</v>
      </c>
      <c r="B3527" s="7">
        <v>45880.533333333333</v>
      </c>
      <c r="C3527">
        <v>7200000</v>
      </c>
    </row>
    <row r="3528" spans="1:3" ht="15" customHeight="1" x14ac:dyDescent="0.3">
      <c r="A3528" t="s">
        <v>634</v>
      </c>
      <c r="B3528" s="7">
        <v>45880.647222222222</v>
      </c>
      <c r="C3528">
        <v>6200000</v>
      </c>
    </row>
    <row r="3529" spans="1:3" ht="15" customHeight="1" x14ac:dyDescent="0.3">
      <c r="A3529" t="s">
        <v>73</v>
      </c>
      <c r="B3529" s="7">
        <v>45880.71875</v>
      </c>
      <c r="C3529">
        <v>16300000</v>
      </c>
    </row>
    <row r="3530" spans="1:3" ht="15" customHeight="1" x14ac:dyDescent="0.3">
      <c r="A3530" t="s">
        <v>633</v>
      </c>
      <c r="B3530" s="7">
        <v>45880.720833333333</v>
      </c>
      <c r="C3530">
        <v>11000000</v>
      </c>
    </row>
    <row r="3531" spans="1:3" ht="15" customHeight="1" x14ac:dyDescent="0.3">
      <c r="A3531" t="s">
        <v>632</v>
      </c>
      <c r="B3531" s="7">
        <v>45881.415277777778</v>
      </c>
      <c r="C3531">
        <v>7600000</v>
      </c>
    </row>
    <row r="3532" spans="1:3" ht="15" customHeight="1" x14ac:dyDescent="0.3">
      <c r="A3532" t="s">
        <v>631</v>
      </c>
      <c r="B3532" s="7">
        <v>45881.416666666664</v>
      </c>
      <c r="C3532">
        <v>15500000</v>
      </c>
    </row>
    <row r="3533" spans="1:3" ht="15" customHeight="1" x14ac:dyDescent="0.3">
      <c r="A3533" t="s">
        <v>630</v>
      </c>
      <c r="B3533" s="7">
        <v>45881.440972222219</v>
      </c>
      <c r="C3533">
        <v>13400000</v>
      </c>
    </row>
    <row r="3534" spans="1:3" ht="15" customHeight="1" x14ac:dyDescent="0.3">
      <c r="A3534" t="s">
        <v>629</v>
      </c>
      <c r="B3534" s="7">
        <v>45881.477777777778</v>
      </c>
      <c r="C3534">
        <v>5350000</v>
      </c>
    </row>
    <row r="3535" spans="1:3" ht="15" customHeight="1" x14ac:dyDescent="0.3">
      <c r="A3535" t="s">
        <v>628</v>
      </c>
      <c r="B3535" s="7">
        <v>45881.793055555558</v>
      </c>
      <c r="C3535">
        <v>10350000</v>
      </c>
    </row>
    <row r="3536" spans="1:3" ht="15" customHeight="1" x14ac:dyDescent="0.3">
      <c r="A3536" t="s">
        <v>627</v>
      </c>
      <c r="B3536" s="7">
        <v>45882.518750000003</v>
      </c>
      <c r="C3536">
        <v>11800000</v>
      </c>
    </row>
    <row r="3537" spans="1:3" ht="15" customHeight="1" x14ac:dyDescent="0.3">
      <c r="A3537" t="s">
        <v>626</v>
      </c>
      <c r="B3537" s="7">
        <v>45882.679166666669</v>
      </c>
      <c r="C3537">
        <v>16000000</v>
      </c>
    </row>
    <row r="3538" spans="1:3" ht="15" customHeight="1" x14ac:dyDescent="0.3">
      <c r="A3538" t="s">
        <v>623</v>
      </c>
      <c r="B3538" s="7">
        <v>45882.720138888886</v>
      </c>
      <c r="C3538">
        <v>9000000</v>
      </c>
    </row>
    <row r="3539" spans="1:3" ht="15" customHeight="1" x14ac:dyDescent="0.3">
      <c r="A3539" t="s">
        <v>625</v>
      </c>
      <c r="B3539" s="7">
        <v>45882.761111111111</v>
      </c>
      <c r="C3539">
        <v>22000000</v>
      </c>
    </row>
    <row r="3540" spans="1:3" ht="15" customHeight="1" x14ac:dyDescent="0.3">
      <c r="A3540" t="s">
        <v>624</v>
      </c>
      <c r="B3540" s="7">
        <v>45882.798611111109</v>
      </c>
      <c r="C3540">
        <v>6500000</v>
      </c>
    </row>
    <row r="3541" spans="1:3" ht="15" customHeight="1" x14ac:dyDescent="0.3">
      <c r="A3541" t="s">
        <v>622</v>
      </c>
      <c r="B3541" s="7">
        <v>45883.640277777777</v>
      </c>
      <c r="C3541">
        <v>7600000</v>
      </c>
    </row>
    <row r="3542" spans="1:3" ht="15" customHeight="1" x14ac:dyDescent="0.3">
      <c r="A3542" t="s">
        <v>329</v>
      </c>
      <c r="B3542" s="7">
        <v>45883.663194444445</v>
      </c>
      <c r="C3542">
        <v>17800000</v>
      </c>
    </row>
    <row r="3543" spans="1:3" ht="15" customHeight="1" x14ac:dyDescent="0.3">
      <c r="A3543" t="s">
        <v>621</v>
      </c>
      <c r="B3543" s="7">
        <v>45887.652777777781</v>
      </c>
      <c r="C3543">
        <v>9000000</v>
      </c>
    </row>
    <row r="3544" spans="1:3" ht="15" customHeight="1" x14ac:dyDescent="0.3">
      <c r="A3544" t="s">
        <v>620</v>
      </c>
      <c r="B3544" s="7">
        <v>45887.703472222223</v>
      </c>
      <c r="C3544">
        <v>26953052</v>
      </c>
    </row>
    <row r="3545" spans="1:3" ht="15" customHeight="1" x14ac:dyDescent="0.3">
      <c r="A3545" t="s">
        <v>619</v>
      </c>
      <c r="B3545" s="7">
        <v>45888.433333333334</v>
      </c>
      <c r="C3545">
        <v>5200000</v>
      </c>
    </row>
    <row r="3546" spans="1:3" ht="15" customHeight="1" x14ac:dyDescent="0.3">
      <c r="A3546" t="s">
        <v>219</v>
      </c>
      <c r="B3546" s="7">
        <v>45888.433333333334</v>
      </c>
      <c r="C3546">
        <v>17000000</v>
      </c>
    </row>
    <row r="3547" spans="1:3" ht="15" customHeight="1" x14ac:dyDescent="0.3">
      <c r="A3547" t="s">
        <v>618</v>
      </c>
      <c r="B3547" s="7">
        <v>45888.727083333331</v>
      </c>
      <c r="C3547">
        <v>19500000</v>
      </c>
    </row>
    <row r="3548" spans="1:3" ht="15" customHeight="1" x14ac:dyDescent="0.3">
      <c r="A3548" t="s">
        <v>617</v>
      </c>
      <c r="B3548" s="7">
        <v>45889.390972222223</v>
      </c>
      <c r="C3548">
        <v>17000000</v>
      </c>
    </row>
    <row r="3549" spans="1:3" ht="15" customHeight="1" x14ac:dyDescent="0.3">
      <c r="A3549" t="s">
        <v>616</v>
      </c>
      <c r="B3549" s="7">
        <v>45889.436805555553</v>
      </c>
      <c r="C3549">
        <v>11500000</v>
      </c>
    </row>
    <row r="3550" spans="1:3" ht="15" customHeight="1" x14ac:dyDescent="0.3">
      <c r="A3550" t="s">
        <v>615</v>
      </c>
      <c r="B3550" s="7">
        <v>45889.473611111112</v>
      </c>
      <c r="C3550">
        <v>10000000</v>
      </c>
    </row>
    <row r="3551" spans="1:3" ht="15" customHeight="1" x14ac:dyDescent="0.3">
      <c r="A3551" t="s">
        <v>614</v>
      </c>
      <c r="B3551" s="7">
        <v>45889.506944444445</v>
      </c>
      <c r="C3551">
        <v>17000000</v>
      </c>
    </row>
    <row r="3552" spans="1:3" ht="15" customHeight="1" x14ac:dyDescent="0.3">
      <c r="A3552" t="s">
        <v>613</v>
      </c>
      <c r="B3552" s="7">
        <v>45889.638888888891</v>
      </c>
      <c r="C3552">
        <v>10750000</v>
      </c>
    </row>
    <row r="3553" spans="1:3" ht="15" customHeight="1" x14ac:dyDescent="0.3">
      <c r="A3553" t="s">
        <v>612</v>
      </c>
      <c r="B3553" s="7">
        <v>45890.436111111114</v>
      </c>
      <c r="C3553">
        <v>23000000</v>
      </c>
    </row>
    <row r="3554" spans="1:3" ht="15" customHeight="1" x14ac:dyDescent="0.3">
      <c r="A3554" t="s">
        <v>243</v>
      </c>
      <c r="B3554" s="7">
        <v>45891.533333333333</v>
      </c>
      <c r="C3554">
        <v>24000000</v>
      </c>
    </row>
    <row r="3555" spans="1:3" ht="15" customHeight="1" x14ac:dyDescent="0.3">
      <c r="A3555" t="s">
        <v>611</v>
      </c>
      <c r="B3555" s="7">
        <v>45891.53402777778</v>
      </c>
      <c r="C3555">
        <v>10300000</v>
      </c>
    </row>
    <row r="3556" spans="1:3" ht="15" customHeight="1" x14ac:dyDescent="0.3">
      <c r="A3556" t="s">
        <v>610</v>
      </c>
      <c r="B3556" s="7">
        <v>45891.536805555559</v>
      </c>
      <c r="C3556">
        <v>12500000</v>
      </c>
    </row>
    <row r="3557" spans="1:3" ht="15" customHeight="1" x14ac:dyDescent="0.3">
      <c r="A3557" t="s">
        <v>609</v>
      </c>
      <c r="B3557" s="7">
        <v>45891.574999999997</v>
      </c>
      <c r="C3557">
        <v>18000000</v>
      </c>
    </row>
    <row r="3558" spans="1:3" ht="15" customHeight="1" x14ac:dyDescent="0.3">
      <c r="A3558" t="s">
        <v>608</v>
      </c>
      <c r="B3558" s="7">
        <v>45891.759722222225</v>
      </c>
      <c r="C3558">
        <v>9400000</v>
      </c>
    </row>
    <row r="3559" spans="1:3" ht="15" customHeight="1" x14ac:dyDescent="0.3">
      <c r="A3559" t="s">
        <v>607</v>
      </c>
      <c r="B3559" s="7">
        <v>45894.38958333333</v>
      </c>
      <c r="C3559">
        <v>10600000</v>
      </c>
    </row>
    <row r="3560" spans="1:3" ht="15" customHeight="1" x14ac:dyDescent="0.3">
      <c r="A3560" t="s">
        <v>91</v>
      </c>
      <c r="B3560" s="7">
        <v>45894.435416666667</v>
      </c>
      <c r="C3560">
        <v>7300000</v>
      </c>
    </row>
    <row r="3561" spans="1:3" ht="15" customHeight="1" x14ac:dyDescent="0.3">
      <c r="A3561" t="s">
        <v>606</v>
      </c>
      <c r="B3561" s="7">
        <v>45894.574305555558</v>
      </c>
      <c r="C3561">
        <v>9650000</v>
      </c>
    </row>
    <row r="3562" spans="1:3" ht="15" customHeight="1" x14ac:dyDescent="0.3">
      <c r="A3562" t="s">
        <v>603</v>
      </c>
      <c r="B3562" s="7">
        <v>45894.57708333333</v>
      </c>
      <c r="C3562">
        <v>6000000</v>
      </c>
    </row>
    <row r="3563" spans="1:3" ht="15" customHeight="1" x14ac:dyDescent="0.3">
      <c r="A3563" t="s">
        <v>605</v>
      </c>
      <c r="B3563" s="7">
        <v>45894.663194444445</v>
      </c>
      <c r="C3563">
        <v>7200000</v>
      </c>
    </row>
    <row r="3564" spans="1:3" ht="15" customHeight="1" x14ac:dyDescent="0.3">
      <c r="A3564" t="s">
        <v>604</v>
      </c>
      <c r="B3564" s="7">
        <v>45895.430555555555</v>
      </c>
      <c r="C3564">
        <v>9000000</v>
      </c>
    </row>
    <row r="3565" spans="1:3" ht="15" customHeight="1" x14ac:dyDescent="0.3">
      <c r="A3565" t="s">
        <v>602</v>
      </c>
      <c r="B3565" s="7">
        <v>45895.460416666669</v>
      </c>
      <c r="C3565">
        <v>17800000</v>
      </c>
    </row>
    <row r="3566" spans="1:3" ht="15" customHeight="1" x14ac:dyDescent="0.3">
      <c r="A3566" t="s">
        <v>75</v>
      </c>
      <c r="B3566" s="7">
        <v>45895.552777777775</v>
      </c>
      <c r="C3566">
        <v>14000000</v>
      </c>
    </row>
    <row r="3567" spans="1:3" ht="15" customHeight="1" x14ac:dyDescent="0.3">
      <c r="A3567" t="s">
        <v>601</v>
      </c>
      <c r="B3567" s="7">
        <v>45895.553472222222</v>
      </c>
      <c r="C3567">
        <v>7300000</v>
      </c>
    </row>
    <row r="3568" spans="1:3" ht="15" customHeight="1" x14ac:dyDescent="0.3">
      <c r="A3568" t="s">
        <v>600</v>
      </c>
      <c r="B3568" s="7">
        <v>45896.438194444447</v>
      </c>
      <c r="C3568">
        <v>12000000</v>
      </c>
    </row>
    <row r="3569" spans="1:3" ht="15" customHeight="1" x14ac:dyDescent="0.3">
      <c r="A3569" t="s">
        <v>69</v>
      </c>
      <c r="B3569" s="7">
        <v>45896.441666666666</v>
      </c>
      <c r="C3569">
        <v>27929100</v>
      </c>
    </row>
    <row r="3570" spans="1:3" ht="15" customHeight="1" x14ac:dyDescent="0.3">
      <c r="A3570" t="s">
        <v>599</v>
      </c>
      <c r="B3570" s="7">
        <v>45896.443749999999</v>
      </c>
      <c r="C3570">
        <v>11800000</v>
      </c>
    </row>
    <row r="3571" spans="1:3" ht="15" customHeight="1" x14ac:dyDescent="0.3">
      <c r="A3571" t="s">
        <v>598</v>
      </c>
      <c r="B3571" s="7">
        <v>45896.446527777778</v>
      </c>
      <c r="C3571">
        <v>12071500</v>
      </c>
    </row>
    <row r="3572" spans="1:3" ht="15" customHeight="1" x14ac:dyDescent="0.3">
      <c r="A3572" t="s">
        <v>597</v>
      </c>
      <c r="B3572" s="7">
        <v>45896.509027777778</v>
      </c>
      <c r="C3572">
        <v>18500000</v>
      </c>
    </row>
    <row r="3573" spans="1:3" ht="15" customHeight="1" x14ac:dyDescent="0.3">
      <c r="A3573" t="s">
        <v>596</v>
      </c>
      <c r="B3573" s="7">
        <v>45896.68472222222</v>
      </c>
      <c r="C3573">
        <v>37000000</v>
      </c>
    </row>
    <row r="3574" spans="1:3" ht="15" customHeight="1" x14ac:dyDescent="0.3">
      <c r="A3574" t="s">
        <v>595</v>
      </c>
      <c r="B3574" s="7">
        <v>45896.6875</v>
      </c>
      <c r="C3574">
        <v>9350000</v>
      </c>
    </row>
    <row r="3575" spans="1:3" ht="15" customHeight="1" x14ac:dyDescent="0.3">
      <c r="A3575" t="s">
        <v>594</v>
      </c>
      <c r="B3575" s="7">
        <v>45896.695833333331</v>
      </c>
      <c r="C3575">
        <v>12700000</v>
      </c>
    </row>
    <row r="3576" spans="1:3" ht="15" customHeight="1" x14ac:dyDescent="0.3">
      <c r="A3576" t="s">
        <v>593</v>
      </c>
      <c r="B3576" s="7">
        <v>45896.739583333336</v>
      </c>
      <c r="C3576">
        <v>7000000</v>
      </c>
    </row>
    <row r="3577" spans="1:3" ht="15" customHeight="1" x14ac:dyDescent="0.3">
      <c r="A3577" t="s">
        <v>592</v>
      </c>
      <c r="B3577" s="7">
        <v>45896.765972222223</v>
      </c>
      <c r="C3577">
        <v>6000000</v>
      </c>
    </row>
    <row r="3578" spans="1:3" ht="15" customHeight="1" x14ac:dyDescent="0.3">
      <c r="A3578" t="s">
        <v>591</v>
      </c>
      <c r="B3578" s="7">
        <v>45897.414583333331</v>
      </c>
      <c r="C3578">
        <v>11352592</v>
      </c>
    </row>
    <row r="3579" spans="1:3" ht="15" customHeight="1" x14ac:dyDescent="0.3">
      <c r="A3579" t="s">
        <v>590</v>
      </c>
      <c r="B3579" s="7">
        <v>45897.461111111108</v>
      </c>
      <c r="C3579">
        <v>25000000</v>
      </c>
    </row>
    <row r="3580" spans="1:3" ht="15" customHeight="1" x14ac:dyDescent="0.3">
      <c r="A3580" t="s">
        <v>589</v>
      </c>
      <c r="B3580" s="7">
        <v>45897.666666666664</v>
      </c>
      <c r="C3580">
        <v>21500000</v>
      </c>
    </row>
    <row r="3581" spans="1:3" ht="15" customHeight="1" x14ac:dyDescent="0.3">
      <c r="A3581" t="s">
        <v>588</v>
      </c>
      <c r="B3581" s="7">
        <v>45897.701388888891</v>
      </c>
      <c r="C3581">
        <v>8300000</v>
      </c>
    </row>
    <row r="3582" spans="1:3" ht="15" customHeight="1" x14ac:dyDescent="0.3">
      <c r="A3582" t="s">
        <v>168</v>
      </c>
      <c r="B3582" s="7">
        <v>45897.724305555559</v>
      </c>
      <c r="C3582">
        <v>16350000</v>
      </c>
    </row>
    <row r="3583" spans="1:3" ht="15" customHeight="1" x14ac:dyDescent="0.3">
      <c r="A3583" t="s">
        <v>587</v>
      </c>
      <c r="B3583" s="7">
        <v>45897.80972222222</v>
      </c>
      <c r="C3583">
        <v>10500000</v>
      </c>
    </row>
    <row r="3584" spans="1:3" ht="15" customHeight="1" x14ac:dyDescent="0.3">
      <c r="A3584" t="s">
        <v>59</v>
      </c>
      <c r="B3584" s="7">
        <v>45898.455555555556</v>
      </c>
      <c r="C3584">
        <v>7900000</v>
      </c>
    </row>
    <row r="3585" spans="1:3" ht="15" customHeight="1" x14ac:dyDescent="0.3">
      <c r="A3585" t="s">
        <v>256</v>
      </c>
      <c r="B3585" s="7">
        <v>45898.491666666669</v>
      </c>
      <c r="C3585">
        <v>28490000</v>
      </c>
    </row>
    <row r="3586" spans="1:3" ht="15" customHeight="1" x14ac:dyDescent="0.3">
      <c r="A3586" t="s">
        <v>586</v>
      </c>
      <c r="B3586" s="7">
        <v>45898.556944444441</v>
      </c>
      <c r="C3586">
        <v>10000000</v>
      </c>
    </row>
    <row r="3587" spans="1:3" ht="15" customHeight="1" x14ac:dyDescent="0.3">
      <c r="A3587" t="s">
        <v>573</v>
      </c>
      <c r="B3587" s="7">
        <v>45898.696527777778</v>
      </c>
      <c r="C3587">
        <v>9000000</v>
      </c>
    </row>
    <row r="3588" spans="1:3" ht="15" customHeight="1" x14ac:dyDescent="0.3">
      <c r="A3588" t="s">
        <v>585</v>
      </c>
      <c r="B3588" s="7">
        <v>45898.720138888886</v>
      </c>
      <c r="C3588">
        <v>9500000</v>
      </c>
    </row>
    <row r="3589" spans="1:3" ht="15" customHeight="1" x14ac:dyDescent="0.3">
      <c r="A3589" t="s">
        <v>584</v>
      </c>
      <c r="B3589" s="7">
        <v>45898.723611111112</v>
      </c>
      <c r="C3589">
        <v>11300000</v>
      </c>
    </row>
    <row r="3590" spans="1:3" ht="15" customHeight="1" x14ac:dyDescent="0.3">
      <c r="A3590" t="s">
        <v>583</v>
      </c>
      <c r="B3590" s="7">
        <v>45898.745833333334</v>
      </c>
      <c r="C3590">
        <v>11300000</v>
      </c>
    </row>
    <row r="3591" spans="1:3" ht="15" customHeight="1" x14ac:dyDescent="0.3">
      <c r="A3591" t="s">
        <v>582</v>
      </c>
      <c r="B3591" s="7">
        <v>45898.74722222222</v>
      </c>
      <c r="C3591">
        <v>11000000</v>
      </c>
    </row>
    <row r="3592" spans="1:3" ht="15" customHeight="1" x14ac:dyDescent="0.3">
      <c r="A3592" t="s">
        <v>581</v>
      </c>
      <c r="B3592" s="7">
        <v>45899.450694444444</v>
      </c>
      <c r="C3592">
        <v>27750000</v>
      </c>
    </row>
    <row r="3593" spans="1:3" ht="15" customHeight="1" x14ac:dyDescent="0.3">
      <c r="A3593" t="s">
        <v>153</v>
      </c>
      <c r="B3593" s="7">
        <v>45899.45208333333</v>
      </c>
      <c r="C3593">
        <v>21500000</v>
      </c>
    </row>
    <row r="3594" spans="1:3" ht="15" customHeight="1" x14ac:dyDescent="0.3">
      <c r="A3594" t="s">
        <v>580</v>
      </c>
      <c r="B3594" s="7">
        <v>45899.501388888886</v>
      </c>
      <c r="C3594">
        <v>9800000</v>
      </c>
    </row>
    <row r="3595" spans="1:3" ht="15" customHeight="1" x14ac:dyDescent="0.3">
      <c r="A3595" t="s">
        <v>579</v>
      </c>
      <c r="B3595" s="7">
        <v>45899.563194444447</v>
      </c>
      <c r="C3595">
        <v>11500000</v>
      </c>
    </row>
    <row r="3596" spans="1:3" ht="15" customHeight="1" x14ac:dyDescent="0.3">
      <c r="A3596" t="s">
        <v>578</v>
      </c>
      <c r="B3596" s="7">
        <v>45899.576388888891</v>
      </c>
      <c r="C3596">
        <v>17000000</v>
      </c>
    </row>
    <row r="3597" spans="1:3" ht="15" customHeight="1" x14ac:dyDescent="0.3">
      <c r="A3597" t="s">
        <v>285</v>
      </c>
      <c r="B3597" s="7">
        <v>45899.588888888888</v>
      </c>
      <c r="C3597">
        <v>20000000</v>
      </c>
    </row>
    <row r="3598" spans="1:3" ht="15" customHeight="1" x14ac:dyDescent="0.3">
      <c r="A3598" t="s">
        <v>577</v>
      </c>
      <c r="B3598" s="7">
        <v>45899.60833333333</v>
      </c>
      <c r="C3598">
        <v>11000000</v>
      </c>
    </row>
    <row r="3599" spans="1:3" ht="15" customHeight="1" x14ac:dyDescent="0.3">
      <c r="A3599" t="s">
        <v>576</v>
      </c>
      <c r="B3599" s="7">
        <v>45899.613888888889</v>
      </c>
      <c r="C3599">
        <v>21000000</v>
      </c>
    </row>
    <row r="3600" spans="1:3" ht="15" customHeight="1" x14ac:dyDescent="0.3">
      <c r="A3600" t="s">
        <v>575</v>
      </c>
      <c r="B3600" s="7">
        <v>45899.614583333336</v>
      </c>
      <c r="C3600">
        <v>10500000</v>
      </c>
    </row>
    <row r="3601" spans="1:3" ht="15" customHeight="1" x14ac:dyDescent="0.3">
      <c r="A3601" t="s">
        <v>574</v>
      </c>
      <c r="B3601" s="7">
        <v>45901.74722222222</v>
      </c>
      <c r="C3601">
        <v>31626783</v>
      </c>
    </row>
    <row r="3602" spans="1:3" ht="15" customHeight="1" x14ac:dyDescent="0.3">
      <c r="A3602" t="s">
        <v>48</v>
      </c>
      <c r="B3602" s="7">
        <v>45903.540277777778</v>
      </c>
      <c r="C3602">
        <v>7800000</v>
      </c>
    </row>
    <row r="3603" spans="1:3" ht="15" customHeight="1" x14ac:dyDescent="0.3">
      <c r="A3603" t="s">
        <v>572</v>
      </c>
      <c r="B3603" s="7">
        <v>45904.553472222222</v>
      </c>
      <c r="C3603">
        <v>10000000</v>
      </c>
    </row>
    <row r="3604" spans="1:3" ht="15" customHeight="1" x14ac:dyDescent="0.3">
      <c r="A3604" t="s">
        <v>566</v>
      </c>
      <c r="B3604" s="7">
        <v>45905.72152777778</v>
      </c>
      <c r="C3604">
        <v>10200000</v>
      </c>
    </row>
    <row r="3605" spans="1:3" ht="15" customHeight="1" x14ac:dyDescent="0.3">
      <c r="A3605" t="s">
        <v>571</v>
      </c>
      <c r="B3605" s="7">
        <v>45905.788194444445</v>
      </c>
      <c r="C3605">
        <v>10500000</v>
      </c>
    </row>
    <row r="3606" spans="1:3" ht="15" customHeight="1" x14ac:dyDescent="0.3">
      <c r="A3606" t="s">
        <v>570</v>
      </c>
      <c r="B3606" s="7">
        <v>45905.790277777778</v>
      </c>
      <c r="C3606">
        <v>5840000</v>
      </c>
    </row>
    <row r="3607" spans="1:3" ht="15" customHeight="1" x14ac:dyDescent="0.3">
      <c r="A3607" t="s">
        <v>568</v>
      </c>
      <c r="B3607" s="7">
        <v>45906.509027777778</v>
      </c>
      <c r="C3607">
        <v>9800000</v>
      </c>
    </row>
    <row r="3608" spans="1:3" ht="15" customHeight="1" x14ac:dyDescent="0.3">
      <c r="A3608" t="s">
        <v>567</v>
      </c>
      <c r="B3608" s="7">
        <v>45908.771527777775</v>
      </c>
      <c r="C3608">
        <v>11200000</v>
      </c>
    </row>
    <row r="3609" spans="1:3" ht="15" customHeight="1" x14ac:dyDescent="0.3">
      <c r="A3609" t="s">
        <v>565</v>
      </c>
      <c r="B3609" s="7">
        <v>45909.51458333333</v>
      </c>
      <c r="C3609">
        <v>12000000</v>
      </c>
    </row>
    <row r="3610" spans="1:3" ht="15" customHeight="1" x14ac:dyDescent="0.3">
      <c r="A3610" t="s">
        <v>564</v>
      </c>
      <c r="B3610" s="7">
        <v>45909.582638888889</v>
      </c>
      <c r="C3610">
        <v>13450000</v>
      </c>
    </row>
    <row r="3611" spans="1:3" ht="15" customHeight="1" x14ac:dyDescent="0.3">
      <c r="A3611" t="s">
        <v>563</v>
      </c>
      <c r="B3611" s="7">
        <v>45910.502083333333</v>
      </c>
      <c r="C3611">
        <v>18400000</v>
      </c>
    </row>
    <row r="3612" spans="1:3" ht="15" customHeight="1" x14ac:dyDescent="0.3">
      <c r="A3612" t="s">
        <v>141</v>
      </c>
      <c r="B3612" s="7">
        <v>45910.551388888889</v>
      </c>
      <c r="C3612">
        <v>10600000</v>
      </c>
    </row>
    <row r="3613" spans="1:3" ht="15" customHeight="1" x14ac:dyDescent="0.3">
      <c r="A3613" t="s">
        <v>562</v>
      </c>
      <c r="B3613" s="7">
        <v>45911.663194444445</v>
      </c>
      <c r="C3613">
        <v>9500000</v>
      </c>
    </row>
    <row r="3614" spans="1:3" ht="15" customHeight="1" x14ac:dyDescent="0.3">
      <c r="A3614" t="s">
        <v>561</v>
      </c>
      <c r="B3614" s="7">
        <v>45911.782638888886</v>
      </c>
      <c r="C3614">
        <v>15500000</v>
      </c>
    </row>
    <row r="3615" spans="1:3" ht="15" customHeight="1" x14ac:dyDescent="0.3">
      <c r="A3615" t="s">
        <v>237</v>
      </c>
      <c r="B3615" s="7">
        <v>45912.398611111108</v>
      </c>
      <c r="C3615">
        <v>45000000</v>
      </c>
    </row>
    <row r="3616" spans="1:3" ht="15" customHeight="1" x14ac:dyDescent="0.3">
      <c r="A3616" t="s">
        <v>559</v>
      </c>
      <c r="B3616" s="7">
        <v>45912.529166666667</v>
      </c>
      <c r="C3616">
        <v>7000000</v>
      </c>
    </row>
    <row r="3617" spans="1:3" ht="15" customHeight="1" x14ac:dyDescent="0.3">
      <c r="A3617" t="s">
        <v>560</v>
      </c>
      <c r="B3617" s="7">
        <v>45912.643750000003</v>
      </c>
      <c r="C3617">
        <v>14562895</v>
      </c>
    </row>
    <row r="3618" spans="1:3" ht="15" customHeight="1" x14ac:dyDescent="0.3">
      <c r="A3618" t="s">
        <v>558</v>
      </c>
      <c r="B3618" s="7">
        <v>45912.731249999997</v>
      </c>
      <c r="C3618">
        <v>8000000</v>
      </c>
    </row>
    <row r="3619" spans="1:3" ht="15" customHeight="1" x14ac:dyDescent="0.3">
      <c r="A3619" t="s">
        <v>557</v>
      </c>
      <c r="B3619" s="7">
        <v>45915.507638888892</v>
      </c>
      <c r="C3619">
        <v>10600000</v>
      </c>
    </row>
    <row r="3620" spans="1:3" ht="15" customHeight="1" x14ac:dyDescent="0.3">
      <c r="A3620" t="s">
        <v>277</v>
      </c>
      <c r="B3620" s="7">
        <v>45915.643055555556</v>
      </c>
      <c r="C3620">
        <v>28199795</v>
      </c>
    </row>
    <row r="3621" spans="1:3" ht="15" customHeight="1" x14ac:dyDescent="0.3">
      <c r="A3621" t="s">
        <v>556</v>
      </c>
      <c r="B3621" s="7">
        <v>45916.640277777777</v>
      </c>
      <c r="C3621">
        <v>21000000</v>
      </c>
    </row>
    <row r="3622" spans="1:3" ht="15" customHeight="1" x14ac:dyDescent="0.3">
      <c r="A3622" t="s">
        <v>555</v>
      </c>
      <c r="B3622" s="7">
        <v>45916.722222222219</v>
      </c>
      <c r="C3622">
        <v>6450000</v>
      </c>
    </row>
    <row r="3623" spans="1:3" ht="15" customHeight="1" x14ac:dyDescent="0.3">
      <c r="A3623" t="s">
        <v>554</v>
      </c>
      <c r="B3623" s="7">
        <v>45922.423611111109</v>
      </c>
      <c r="C3623">
        <v>8750000</v>
      </c>
    </row>
    <row r="3624" spans="1:3" ht="15" customHeight="1" x14ac:dyDescent="0.3">
      <c r="A3624" t="s">
        <v>214</v>
      </c>
      <c r="B3624" s="7">
        <v>45923.388888888891</v>
      </c>
      <c r="C3624">
        <v>34000000</v>
      </c>
    </row>
    <row r="3625" spans="1:3" ht="15" customHeight="1" x14ac:dyDescent="0.3">
      <c r="A3625" t="s">
        <v>553</v>
      </c>
      <c r="B3625" s="7">
        <v>45923.538888888892</v>
      </c>
      <c r="C3625">
        <v>43000000</v>
      </c>
    </row>
    <row r="3626" spans="1:3" ht="15" customHeight="1" x14ac:dyDescent="0.3">
      <c r="A3626" t="s">
        <v>552</v>
      </c>
      <c r="B3626" s="7">
        <v>45923.813194444447</v>
      </c>
      <c r="C3626">
        <v>9000000</v>
      </c>
    </row>
    <row r="3627" spans="1:3" ht="15" customHeight="1" x14ac:dyDescent="0.3">
      <c r="A3627" t="s">
        <v>551</v>
      </c>
      <c r="B3627" s="7">
        <v>45924.546527777777</v>
      </c>
      <c r="C3627">
        <v>5700000</v>
      </c>
    </row>
    <row r="3628" spans="1:3" ht="15" customHeight="1" x14ac:dyDescent="0.3">
      <c r="A3628" t="s">
        <v>550</v>
      </c>
      <c r="B3628" s="7">
        <v>45925.529166666667</v>
      </c>
      <c r="C3628">
        <v>10300000</v>
      </c>
    </row>
    <row r="3629" spans="1:3" ht="15" customHeight="1" x14ac:dyDescent="0.3">
      <c r="A3629" t="s">
        <v>549</v>
      </c>
      <c r="B3629" s="7">
        <v>45925.530555555553</v>
      </c>
      <c r="C3629">
        <v>8800000</v>
      </c>
    </row>
    <row r="3630" spans="1:3" ht="15" customHeight="1" x14ac:dyDescent="0.3">
      <c r="A3630" t="s">
        <v>548</v>
      </c>
      <c r="B3630" s="7">
        <v>45925.714583333334</v>
      </c>
      <c r="C3630">
        <v>16000000</v>
      </c>
    </row>
    <row r="3631" spans="1:3" ht="15" customHeight="1" x14ac:dyDescent="0.3">
      <c r="A3631" t="s">
        <v>547</v>
      </c>
      <c r="B3631" s="7">
        <v>45926.501388888886</v>
      </c>
      <c r="C3631">
        <v>11500000</v>
      </c>
    </row>
    <row r="3632" spans="1:3" ht="15" customHeight="1" x14ac:dyDescent="0.3">
      <c r="A3632" t="s">
        <v>546</v>
      </c>
      <c r="B3632" s="7">
        <v>45926.513194444444</v>
      </c>
      <c r="C3632">
        <v>12800000</v>
      </c>
    </row>
    <row r="3633" spans="1:3" ht="15" customHeight="1" x14ac:dyDescent="0.3">
      <c r="A3633" t="s">
        <v>545</v>
      </c>
      <c r="B3633" s="7">
        <v>45927.523611111108</v>
      </c>
      <c r="C3633">
        <v>8100000</v>
      </c>
    </row>
    <row r="3634" spans="1:3" ht="15" customHeight="1" x14ac:dyDescent="0.3">
      <c r="A3634" t="s">
        <v>117</v>
      </c>
      <c r="B3634" s="7">
        <v>45927.554861111108</v>
      </c>
      <c r="C3634">
        <v>12100000</v>
      </c>
    </row>
    <row r="3635" spans="1:3" ht="15" customHeight="1" x14ac:dyDescent="0.3">
      <c r="A3635" t="s">
        <v>544</v>
      </c>
      <c r="B3635" s="7">
        <v>45929.412499999999</v>
      </c>
      <c r="C3635">
        <v>5800000</v>
      </c>
    </row>
    <row r="3636" spans="1:3" ht="15" customHeight="1" x14ac:dyDescent="0.3">
      <c r="A3636" t="s">
        <v>543</v>
      </c>
      <c r="B3636" s="7">
        <v>45929.418055555558</v>
      </c>
      <c r="C3636">
        <v>17000000</v>
      </c>
    </row>
    <row r="3637" spans="1:3" ht="15" customHeight="1" x14ac:dyDescent="0.3">
      <c r="A3637" t="s">
        <v>542</v>
      </c>
      <c r="B3637" s="7">
        <v>45929.542361111111</v>
      </c>
      <c r="C3637">
        <v>8000000</v>
      </c>
    </row>
    <row r="3638" spans="1:3" ht="15" customHeight="1" x14ac:dyDescent="0.3">
      <c r="A3638" t="s">
        <v>541</v>
      </c>
      <c r="B3638" s="7">
        <v>45929.655555555553</v>
      </c>
      <c r="C3638">
        <v>4900000</v>
      </c>
    </row>
    <row r="3639" spans="1:3" ht="15" customHeight="1" x14ac:dyDescent="0.3">
      <c r="A3639" t="s">
        <v>540</v>
      </c>
      <c r="B3639" s="7">
        <v>45929.65902777778</v>
      </c>
      <c r="C3639">
        <v>23000000</v>
      </c>
    </row>
    <row r="3640" spans="1:3" ht="15" customHeight="1" x14ac:dyDescent="0.3">
      <c r="A3640" t="s">
        <v>539</v>
      </c>
      <c r="B3640" s="7">
        <v>45930.378472222219</v>
      </c>
      <c r="C3640">
        <v>18000000</v>
      </c>
    </row>
    <row r="3641" spans="1:3" ht="15" customHeight="1" x14ac:dyDescent="0.3">
      <c r="A3641" t="s">
        <v>538</v>
      </c>
      <c r="B3641" s="7">
        <v>45930.438888888886</v>
      </c>
      <c r="C3641">
        <v>5000000</v>
      </c>
    </row>
    <row r="3642" spans="1:3" ht="15" customHeight="1" x14ac:dyDescent="0.3">
      <c r="A3642" t="s">
        <v>537</v>
      </c>
      <c r="B3642" s="7">
        <v>45930.439583333333</v>
      </c>
      <c r="C3642">
        <v>5000000</v>
      </c>
    </row>
    <row r="3643" spans="1:3" ht="15" customHeight="1" x14ac:dyDescent="0.3">
      <c r="A3643" t="s">
        <v>533</v>
      </c>
      <c r="B3643" s="7">
        <v>45930.500694444447</v>
      </c>
      <c r="C3643">
        <v>13650000</v>
      </c>
    </row>
    <row r="3644" spans="1:3" ht="15" customHeight="1" x14ac:dyDescent="0.3">
      <c r="A3644" t="s">
        <v>249</v>
      </c>
      <c r="B3644" s="7">
        <v>45930.617361111108</v>
      </c>
      <c r="C3644">
        <v>38000000</v>
      </c>
    </row>
    <row r="3645" spans="1:3" ht="15" customHeight="1" x14ac:dyDescent="0.3">
      <c r="A3645" t="s">
        <v>536</v>
      </c>
      <c r="B3645" s="7">
        <v>45930.719444444447</v>
      </c>
      <c r="C3645">
        <v>8250000</v>
      </c>
    </row>
    <row r="3646" spans="1:3" ht="15" customHeight="1" x14ac:dyDescent="0.3">
      <c r="A3646" t="s">
        <v>319</v>
      </c>
      <c r="B3646" s="7">
        <v>45930.72152777778</v>
      </c>
      <c r="C3646">
        <v>28700000</v>
      </c>
    </row>
    <row r="3647" spans="1:3" ht="15" customHeight="1" x14ac:dyDescent="0.3">
      <c r="A3647" t="s">
        <v>535</v>
      </c>
      <c r="B3647" s="7">
        <v>45930.765277777777</v>
      </c>
      <c r="C3647">
        <v>12000000</v>
      </c>
    </row>
    <row r="3648" spans="1:3" ht="15" customHeight="1" x14ac:dyDescent="0.3">
      <c r="A3648" t="s">
        <v>115</v>
      </c>
      <c r="B3648" s="7">
        <v>45930.765972222223</v>
      </c>
      <c r="C3648">
        <v>9000000</v>
      </c>
    </row>
    <row r="3649" spans="1:3" ht="15" customHeight="1" x14ac:dyDescent="0.3">
      <c r="A3649" t="s">
        <v>534</v>
      </c>
      <c r="B3649" s="7">
        <v>45930.805555555555</v>
      </c>
      <c r="C3649">
        <v>15500000</v>
      </c>
    </row>
    <row r="3650" spans="1:3" ht="15" customHeight="1" x14ac:dyDescent="0.3">
      <c r="A3650" t="s">
        <v>532</v>
      </c>
      <c r="B3650" s="7">
        <v>45933.390972222223</v>
      </c>
      <c r="C3650">
        <v>23000000</v>
      </c>
    </row>
    <row r="3651" spans="1:3" ht="15" customHeight="1" x14ac:dyDescent="0.3">
      <c r="A3651" t="s">
        <v>531</v>
      </c>
      <c r="B3651" s="7">
        <v>45933.395833333336</v>
      </c>
      <c r="C3651">
        <v>8700000</v>
      </c>
    </row>
    <row r="3652" spans="1:3" ht="15" customHeight="1" x14ac:dyDescent="0.3">
      <c r="A3652" t="s">
        <v>530</v>
      </c>
      <c r="B3652" s="7">
        <v>45933.640972222223</v>
      </c>
      <c r="C3652">
        <v>6600000</v>
      </c>
    </row>
    <row r="3653" spans="1:3" ht="15" customHeight="1" x14ac:dyDescent="0.3">
      <c r="A3653" t="s">
        <v>529</v>
      </c>
      <c r="B3653" s="7">
        <v>45936.42291666667</v>
      </c>
      <c r="C3653">
        <v>6900000</v>
      </c>
    </row>
    <row r="3654" spans="1:3" ht="15" customHeight="1" x14ac:dyDescent="0.3">
      <c r="A3654" t="s">
        <v>528</v>
      </c>
      <c r="B3654" s="7">
        <v>45936.54791666667</v>
      </c>
      <c r="C3654">
        <v>11300000</v>
      </c>
    </row>
    <row r="3655" spans="1:3" ht="15" customHeight="1" x14ac:dyDescent="0.3">
      <c r="A3655" t="s">
        <v>527</v>
      </c>
      <c r="B3655" s="7">
        <v>45937.686805555553</v>
      </c>
      <c r="C3655">
        <v>8000000</v>
      </c>
    </row>
    <row r="3656" spans="1:3" ht="15" customHeight="1" x14ac:dyDescent="0.3">
      <c r="A3656" t="s">
        <v>226</v>
      </c>
      <c r="B3656" s="7">
        <v>45938.456944444442</v>
      </c>
      <c r="C3656">
        <v>9100000</v>
      </c>
    </row>
    <row r="3657" spans="1:3" ht="15" customHeight="1" x14ac:dyDescent="0.3">
      <c r="A3657" t="s">
        <v>526</v>
      </c>
      <c r="B3657" s="7">
        <v>45938.495833333334</v>
      </c>
      <c r="C3657">
        <v>7300000</v>
      </c>
    </row>
    <row r="3658" spans="1:3" ht="15" customHeight="1" x14ac:dyDescent="0.3">
      <c r="A3658" t="s">
        <v>525</v>
      </c>
      <c r="B3658" s="7">
        <v>45938.713888888888</v>
      </c>
      <c r="C3658">
        <v>8650000</v>
      </c>
    </row>
    <row r="3659" spans="1:3" ht="15" customHeight="1" x14ac:dyDescent="0.3">
      <c r="A3659" t="s">
        <v>524</v>
      </c>
      <c r="B3659" s="7">
        <v>45939.54791666667</v>
      </c>
      <c r="C3659">
        <v>9790000</v>
      </c>
    </row>
    <row r="3660" spans="1:3" ht="15" customHeight="1" x14ac:dyDescent="0.3">
      <c r="A3660" t="s">
        <v>523</v>
      </c>
      <c r="B3660" s="7">
        <v>45940.654861111114</v>
      </c>
      <c r="C3660">
        <v>10500000</v>
      </c>
    </row>
    <row r="3661" spans="1:3" ht="15" customHeight="1" x14ac:dyDescent="0.3">
      <c r="A3661" t="s">
        <v>522</v>
      </c>
      <c r="B3661" s="7">
        <v>45940.659722222219</v>
      </c>
      <c r="C3661">
        <v>15000000</v>
      </c>
    </row>
    <row r="3662" spans="1:3" ht="15" customHeight="1" x14ac:dyDescent="0.3">
      <c r="A3662" t="s">
        <v>521</v>
      </c>
      <c r="B3662" s="7">
        <v>45940.661111111112</v>
      </c>
      <c r="C3662">
        <v>10290000</v>
      </c>
    </row>
    <row r="3663" spans="1:3" ht="15" customHeight="1" x14ac:dyDescent="0.3">
      <c r="A3663" t="s">
        <v>279</v>
      </c>
      <c r="B3663" s="7">
        <v>45943.463194444441</v>
      </c>
      <c r="C3663">
        <v>8000000</v>
      </c>
    </row>
    <row r="3664" spans="1:3" ht="15" customHeight="1" x14ac:dyDescent="0.3">
      <c r="A3664" t="s">
        <v>520</v>
      </c>
      <c r="B3664" s="7">
        <v>45943.513888888891</v>
      </c>
      <c r="C3664">
        <v>6450000</v>
      </c>
    </row>
    <row r="3665" spans="1:3" ht="15" customHeight="1" x14ac:dyDescent="0.3">
      <c r="A3665" t="s">
        <v>519</v>
      </c>
      <c r="B3665" s="7">
        <v>45944.425000000003</v>
      </c>
      <c r="C3665">
        <v>16000000</v>
      </c>
    </row>
    <row r="3666" spans="1:3" ht="15" customHeight="1" x14ac:dyDescent="0.3">
      <c r="A3666" t="s">
        <v>518</v>
      </c>
      <c r="B3666" s="7">
        <v>45945.70208333333</v>
      </c>
      <c r="C3666">
        <v>29381100</v>
      </c>
    </row>
    <row r="3667" spans="1:3" ht="15" customHeight="1" x14ac:dyDescent="0.3">
      <c r="A3667" t="s">
        <v>517</v>
      </c>
      <c r="B3667" s="7">
        <v>45945.702777777777</v>
      </c>
      <c r="C3667">
        <v>8800000</v>
      </c>
    </row>
    <row r="3668" spans="1:3" ht="15" customHeight="1" x14ac:dyDescent="0.3">
      <c r="A3668" t="s">
        <v>516</v>
      </c>
      <c r="B3668" s="7">
        <v>45945.768750000003</v>
      </c>
      <c r="C3668">
        <v>12500000</v>
      </c>
    </row>
    <row r="3669" spans="1:3" ht="15" customHeight="1" x14ac:dyDescent="0.3">
      <c r="A3669" t="s">
        <v>324</v>
      </c>
      <c r="B3669" s="7">
        <v>45946.790972222225</v>
      </c>
      <c r="C3669">
        <v>6200000</v>
      </c>
    </row>
    <row r="3670" spans="1:3" ht="15" customHeight="1" x14ac:dyDescent="0.3">
      <c r="A3670" t="s">
        <v>126</v>
      </c>
      <c r="B3670" s="7">
        <v>45950.427777777775</v>
      </c>
      <c r="C3670">
        <v>48000000</v>
      </c>
    </row>
    <row r="3671" spans="1:3" ht="15" customHeight="1" x14ac:dyDescent="0.3">
      <c r="A3671" t="s">
        <v>333</v>
      </c>
      <c r="B3671" s="7">
        <v>45950.432638888888</v>
      </c>
      <c r="C3671">
        <v>7600000</v>
      </c>
    </row>
    <row r="3672" spans="1:3" ht="15" customHeight="1" x14ac:dyDescent="0.3">
      <c r="A3672" t="s">
        <v>515</v>
      </c>
      <c r="B3672" s="7">
        <v>45951.613888888889</v>
      </c>
      <c r="C3672">
        <v>7450000</v>
      </c>
    </row>
    <row r="3673" spans="1:3" ht="15" customHeight="1" x14ac:dyDescent="0.3">
      <c r="A3673" t="s">
        <v>514</v>
      </c>
      <c r="B3673" s="7">
        <v>45952.46875</v>
      </c>
      <c r="C3673">
        <v>24300000</v>
      </c>
    </row>
    <row r="3674" spans="1:3" ht="15" customHeight="1" x14ac:dyDescent="0.3">
      <c r="A3674" t="s">
        <v>513</v>
      </c>
      <c r="B3674" s="7">
        <v>45952.469444444447</v>
      </c>
      <c r="C3674">
        <v>9500000</v>
      </c>
    </row>
    <row r="3675" spans="1:3" ht="15" customHeight="1" x14ac:dyDescent="0.3">
      <c r="A3675" t="s">
        <v>248</v>
      </c>
      <c r="B3675" s="7">
        <v>45952.57708333333</v>
      </c>
      <c r="C3675">
        <v>6450000</v>
      </c>
    </row>
    <row r="3676" spans="1:3" ht="15" customHeight="1" x14ac:dyDescent="0.3">
      <c r="A3676" t="s">
        <v>512</v>
      </c>
      <c r="B3676" s="7">
        <v>45952.790277777778</v>
      </c>
      <c r="C3676">
        <v>9400000</v>
      </c>
    </row>
    <row r="3677" spans="1:3" ht="15" customHeight="1" x14ac:dyDescent="0.3">
      <c r="A3677" t="s">
        <v>511</v>
      </c>
      <c r="B3677" s="7">
        <v>45953.536805555559</v>
      </c>
      <c r="C3677">
        <v>14300000</v>
      </c>
    </row>
    <row r="3678" spans="1:3" ht="15" customHeight="1" x14ac:dyDescent="0.3">
      <c r="A3678" t="s">
        <v>178</v>
      </c>
      <c r="B3678" s="7">
        <v>45954.566666666666</v>
      </c>
      <c r="C3678">
        <v>18000000</v>
      </c>
    </row>
    <row r="3679" spans="1:3" ht="15" customHeight="1" x14ac:dyDescent="0.3">
      <c r="A3679" t="s">
        <v>139</v>
      </c>
      <c r="B3679" s="7">
        <v>45954.665972222225</v>
      </c>
      <c r="C3679">
        <v>15000000</v>
      </c>
    </row>
    <row r="3680" spans="1:3" ht="15" customHeight="1" x14ac:dyDescent="0.3">
      <c r="A3680" t="s">
        <v>510</v>
      </c>
      <c r="B3680" s="7">
        <v>45954.715277777781</v>
      </c>
      <c r="C3680">
        <v>36000000</v>
      </c>
    </row>
    <row r="3681" spans="1:3" ht="15" customHeight="1" x14ac:dyDescent="0.3">
      <c r="A3681" t="s">
        <v>509</v>
      </c>
      <c r="B3681" s="7">
        <v>45954.755555555559</v>
      </c>
      <c r="C3681">
        <v>11000000</v>
      </c>
    </row>
    <row r="3682" spans="1:3" ht="15" customHeight="1" x14ac:dyDescent="0.3">
      <c r="A3682" t="s">
        <v>508</v>
      </c>
      <c r="B3682" s="7">
        <v>45957.484027777777</v>
      </c>
      <c r="C3682">
        <v>6400000</v>
      </c>
    </row>
    <row r="3683" spans="1:3" ht="15" customHeight="1" x14ac:dyDescent="0.3">
      <c r="A3683" t="s">
        <v>53</v>
      </c>
      <c r="B3683" s="7">
        <v>45957.502083333333</v>
      </c>
      <c r="C3683">
        <v>17800000</v>
      </c>
    </row>
    <row r="3684" spans="1:3" ht="15" customHeight="1" x14ac:dyDescent="0.3">
      <c r="A3684" t="s">
        <v>507</v>
      </c>
      <c r="B3684" s="7">
        <v>45957.502083333333</v>
      </c>
      <c r="C3684">
        <v>12650000</v>
      </c>
    </row>
    <row r="3685" spans="1:3" ht="15" customHeight="1" x14ac:dyDescent="0.3">
      <c r="A3685" t="s">
        <v>506</v>
      </c>
      <c r="B3685" s="7">
        <v>45957.652083333334</v>
      </c>
      <c r="C3685">
        <v>8500000</v>
      </c>
    </row>
    <row r="3686" spans="1:3" ht="15" customHeight="1" x14ac:dyDescent="0.3">
      <c r="A3686" t="s">
        <v>505</v>
      </c>
      <c r="B3686" s="7">
        <v>45957.713194444441</v>
      </c>
      <c r="C3686">
        <v>9300000</v>
      </c>
    </row>
    <row r="3687" spans="1:3" ht="15" customHeight="1" x14ac:dyDescent="0.3">
      <c r="A3687" t="s">
        <v>504</v>
      </c>
      <c r="B3687" s="7">
        <v>45957.716666666667</v>
      </c>
      <c r="C3687">
        <v>9500000</v>
      </c>
    </row>
    <row r="3688" spans="1:3" ht="15" customHeight="1" x14ac:dyDescent="0.3">
      <c r="A3688" t="s">
        <v>503</v>
      </c>
      <c r="B3688" s="7">
        <v>45958.504166666666</v>
      </c>
      <c r="C3688">
        <v>20000000</v>
      </c>
    </row>
    <row r="3689" spans="1:3" ht="15" customHeight="1" x14ac:dyDescent="0.3">
      <c r="A3689" t="s">
        <v>238</v>
      </c>
      <c r="B3689" s="7">
        <v>45958.513888888891</v>
      </c>
      <c r="C3689">
        <v>6900000</v>
      </c>
    </row>
    <row r="3690" spans="1:3" ht="15" customHeight="1" x14ac:dyDescent="0.3">
      <c r="A3690" t="s">
        <v>502</v>
      </c>
      <c r="B3690" s="7">
        <v>45958.722916666666</v>
      </c>
      <c r="C3690">
        <v>13800000</v>
      </c>
    </row>
    <row r="3691" spans="1:3" ht="15" customHeight="1" x14ac:dyDescent="0.3">
      <c r="A3691" t="s">
        <v>338</v>
      </c>
      <c r="B3691" s="7">
        <v>45959.386805555558</v>
      </c>
      <c r="C3691">
        <v>27000000</v>
      </c>
    </row>
    <row r="3692" spans="1:3" ht="15" customHeight="1" x14ac:dyDescent="0.3">
      <c r="A3692" t="s">
        <v>501</v>
      </c>
      <c r="B3692" s="7">
        <v>45959.474305555559</v>
      </c>
      <c r="C3692">
        <v>10500000</v>
      </c>
    </row>
    <row r="3693" spans="1:3" ht="15" customHeight="1" x14ac:dyDescent="0.3">
      <c r="A3693" t="s">
        <v>500</v>
      </c>
      <c r="B3693" s="7">
        <v>45959.51458333333</v>
      </c>
      <c r="C3693">
        <v>7000000</v>
      </c>
    </row>
    <row r="3694" spans="1:3" ht="15" customHeight="1" x14ac:dyDescent="0.3">
      <c r="A3694" t="s">
        <v>118</v>
      </c>
      <c r="B3694" s="7">
        <v>45959.517361111109</v>
      </c>
      <c r="C3694">
        <v>37200000</v>
      </c>
    </row>
    <row r="3695" spans="1:3" ht="15" customHeight="1" x14ac:dyDescent="0.3">
      <c r="A3695" t="s">
        <v>318</v>
      </c>
      <c r="B3695" s="7">
        <v>45959.523611111108</v>
      </c>
      <c r="C3695">
        <v>34200000</v>
      </c>
    </row>
    <row r="3696" spans="1:3" ht="15" customHeight="1" x14ac:dyDescent="0.3">
      <c r="A3696" t="s">
        <v>499</v>
      </c>
      <c r="B3696" s="7">
        <v>45959.7</v>
      </c>
      <c r="C3696">
        <v>5700000</v>
      </c>
    </row>
    <row r="3697" spans="1:3" ht="15" customHeight="1" x14ac:dyDescent="0.3">
      <c r="A3697" t="s">
        <v>498</v>
      </c>
      <c r="B3697" s="7">
        <v>45959.723611111112</v>
      </c>
      <c r="C3697">
        <v>8000000</v>
      </c>
    </row>
    <row r="3698" spans="1:3" ht="15" customHeight="1" x14ac:dyDescent="0.3">
      <c r="A3698" t="s">
        <v>497</v>
      </c>
      <c r="B3698" s="7">
        <v>45959.759027777778</v>
      </c>
      <c r="C3698">
        <v>6400000</v>
      </c>
    </row>
    <row r="3699" spans="1:3" ht="15" customHeight="1" x14ac:dyDescent="0.3">
      <c r="A3699" t="s">
        <v>496</v>
      </c>
      <c r="B3699" s="7">
        <v>45960.489583333336</v>
      </c>
      <c r="C3699">
        <v>14700000</v>
      </c>
    </row>
    <row r="3700" spans="1:3" ht="15" customHeight="1" x14ac:dyDescent="0.3">
      <c r="A3700" t="s">
        <v>495</v>
      </c>
      <c r="B3700" s="7">
        <v>45960.543055555558</v>
      </c>
      <c r="C3700">
        <v>5850000</v>
      </c>
    </row>
    <row r="3701" spans="1:3" ht="15" customHeight="1" x14ac:dyDescent="0.3">
      <c r="A3701" t="s">
        <v>494</v>
      </c>
      <c r="B3701" s="7">
        <v>45960.588888888888</v>
      </c>
      <c r="C3701">
        <v>8300000</v>
      </c>
    </row>
    <row r="3702" spans="1:3" ht="15" customHeight="1" x14ac:dyDescent="0.3">
      <c r="A3702" t="s">
        <v>493</v>
      </c>
      <c r="B3702" s="7">
        <v>45960.761805555558</v>
      </c>
      <c r="C3702">
        <v>9300000</v>
      </c>
    </row>
    <row r="3703" spans="1:3" ht="15" customHeight="1" x14ac:dyDescent="0.3">
      <c r="A3703" t="s">
        <v>144</v>
      </c>
      <c r="B3703" s="7">
        <v>45960.76666666667</v>
      </c>
      <c r="C3703">
        <v>4400000</v>
      </c>
    </row>
    <row r="3704" spans="1:3" ht="15" customHeight="1" x14ac:dyDescent="0.3">
      <c r="A3704" t="s">
        <v>492</v>
      </c>
      <c r="B3704" s="7">
        <v>45964.740972222222</v>
      </c>
      <c r="C3704">
        <v>8650000</v>
      </c>
    </row>
    <row r="3705" spans="1:3" ht="15" customHeight="1" x14ac:dyDescent="0.3">
      <c r="A3705" t="s">
        <v>491</v>
      </c>
      <c r="B3705" s="7">
        <v>45964.741666666669</v>
      </c>
      <c r="C3705">
        <v>7000000</v>
      </c>
    </row>
    <row r="3706" spans="1:3" ht="15" customHeight="1" x14ac:dyDescent="0.3">
      <c r="A3706" t="s">
        <v>162</v>
      </c>
      <c r="B3706" s="7">
        <v>45965.739583333336</v>
      </c>
      <c r="C3706">
        <v>15500000</v>
      </c>
    </row>
    <row r="3707" spans="1:3" ht="15" customHeight="1" x14ac:dyDescent="0.3">
      <c r="A3707" t="s">
        <v>44</v>
      </c>
      <c r="B3707" s="7">
        <v>45966.463888888888</v>
      </c>
      <c r="C3707">
        <v>18250000</v>
      </c>
    </row>
    <row r="3708" spans="1:3" ht="15" customHeight="1" x14ac:dyDescent="0.3">
      <c r="A3708" t="s">
        <v>111</v>
      </c>
      <c r="B3708" s="7">
        <v>45966.475694444445</v>
      </c>
      <c r="C3708">
        <v>17650000</v>
      </c>
    </row>
    <row r="3709" spans="1:3" ht="15" customHeight="1" x14ac:dyDescent="0.3">
      <c r="A3709" t="s">
        <v>490</v>
      </c>
      <c r="B3709" s="7">
        <v>45966.65625</v>
      </c>
      <c r="C3709">
        <v>8000000</v>
      </c>
    </row>
    <row r="3710" spans="1:3" ht="15" customHeight="1" x14ac:dyDescent="0.3">
      <c r="A3710" t="s">
        <v>489</v>
      </c>
      <c r="B3710" s="7">
        <v>45966.725694444445</v>
      </c>
      <c r="C3710">
        <v>17700000</v>
      </c>
    </row>
    <row r="3711" spans="1:3" ht="15" customHeight="1" x14ac:dyDescent="0.3">
      <c r="A3711" t="s">
        <v>197</v>
      </c>
      <c r="B3711" s="7">
        <v>45967.515972222223</v>
      </c>
      <c r="C3711">
        <v>3500000</v>
      </c>
    </row>
    <row r="3712" spans="1:3" ht="15" customHeight="1" x14ac:dyDescent="0.3">
      <c r="A3712" t="s">
        <v>488</v>
      </c>
      <c r="B3712" s="7">
        <v>45967.517361111109</v>
      </c>
      <c r="C3712">
        <v>10800000</v>
      </c>
    </row>
    <row r="3713" spans="1:3" ht="15" customHeight="1" x14ac:dyDescent="0.3">
      <c r="A3713" t="s">
        <v>315</v>
      </c>
      <c r="B3713" s="7">
        <v>45967.566666666666</v>
      </c>
      <c r="C3713">
        <v>19800000</v>
      </c>
    </row>
    <row r="3714" spans="1:3" ht="15" customHeight="1" x14ac:dyDescent="0.3">
      <c r="A3714" t="s">
        <v>487</v>
      </c>
      <c r="B3714" s="7">
        <v>45968.637499999997</v>
      </c>
      <c r="C3714">
        <v>5200000</v>
      </c>
    </row>
    <row r="3715" spans="1:3" ht="15" customHeight="1" x14ac:dyDescent="0.3">
      <c r="A3715" t="s">
        <v>486</v>
      </c>
      <c r="B3715" s="7">
        <v>45972.397916666669</v>
      </c>
      <c r="C3715">
        <v>8900000</v>
      </c>
    </row>
    <row r="3716" spans="1:3" ht="15" customHeight="1" x14ac:dyDescent="0.3">
      <c r="A3716" t="s">
        <v>485</v>
      </c>
      <c r="B3716" s="7">
        <v>45973.433333333334</v>
      </c>
      <c r="C3716">
        <v>8400000</v>
      </c>
    </row>
    <row r="3717" spans="1:3" ht="15" customHeight="1" x14ac:dyDescent="0.3">
      <c r="A3717" t="s">
        <v>484</v>
      </c>
      <c r="B3717" s="7">
        <v>45973.525000000001</v>
      </c>
      <c r="C3717">
        <v>9000000</v>
      </c>
    </row>
    <row r="3718" spans="1:3" ht="15" customHeight="1" x14ac:dyDescent="0.3">
      <c r="A3718" t="s">
        <v>483</v>
      </c>
      <c r="B3718" s="7">
        <v>45973.557638888888</v>
      </c>
      <c r="C3718">
        <v>15300000</v>
      </c>
    </row>
    <row r="3719" spans="1:3" ht="15" customHeight="1" x14ac:dyDescent="0.3">
      <c r="A3719" t="s">
        <v>482</v>
      </c>
      <c r="B3719" s="7">
        <v>45973.709027777775</v>
      </c>
      <c r="C3719">
        <v>19900000</v>
      </c>
    </row>
    <row r="3720" spans="1:3" ht="15" customHeight="1" x14ac:dyDescent="0.3">
      <c r="A3720" t="s">
        <v>481</v>
      </c>
      <c r="B3720" s="7">
        <v>45973.762499999997</v>
      </c>
      <c r="C3720">
        <v>13300000</v>
      </c>
    </row>
    <row r="3721" spans="1:3" ht="15" customHeight="1" x14ac:dyDescent="0.3">
      <c r="A3721" t="s">
        <v>292</v>
      </c>
      <c r="B3721" s="7">
        <v>45974.681944444441</v>
      </c>
      <c r="C3721">
        <v>13490000</v>
      </c>
    </row>
    <row r="3722" spans="1:3" ht="15" customHeight="1" x14ac:dyDescent="0.3">
      <c r="A3722" t="s">
        <v>480</v>
      </c>
      <c r="B3722" s="7">
        <v>45974.731944444444</v>
      </c>
      <c r="C3722">
        <v>15000000</v>
      </c>
    </row>
    <row r="3723" spans="1:3" ht="15" customHeight="1" x14ac:dyDescent="0.3">
      <c r="A3723" t="s">
        <v>479</v>
      </c>
      <c r="B3723" s="7">
        <v>45975.402777777781</v>
      </c>
      <c r="C3723">
        <v>9300000</v>
      </c>
    </row>
    <row r="3724" spans="1:3" ht="15" customHeight="1" x14ac:dyDescent="0.3">
      <c r="A3724" t="s">
        <v>478</v>
      </c>
      <c r="B3724" s="7">
        <v>45975.42291666667</v>
      </c>
      <c r="C3724">
        <v>15000000</v>
      </c>
    </row>
    <row r="3725" spans="1:3" ht="15" customHeight="1" x14ac:dyDescent="0.3">
      <c r="A3725" t="s">
        <v>477</v>
      </c>
      <c r="B3725" s="7">
        <v>45975.568749999999</v>
      </c>
      <c r="C3725">
        <v>6800000</v>
      </c>
    </row>
    <row r="3726" spans="1:3" ht="15" customHeight="1" x14ac:dyDescent="0.3">
      <c r="A3726" t="s">
        <v>476</v>
      </c>
      <c r="B3726" s="7">
        <v>45975.663194444445</v>
      </c>
      <c r="C3726">
        <v>8500000</v>
      </c>
    </row>
    <row r="3727" spans="1:3" ht="15" customHeight="1" x14ac:dyDescent="0.3">
      <c r="A3727" t="s">
        <v>475</v>
      </c>
      <c r="B3727" s="7">
        <v>45975.709722222222</v>
      </c>
      <c r="C3727">
        <v>10000000</v>
      </c>
    </row>
    <row r="3728" spans="1:3" ht="15" customHeight="1" x14ac:dyDescent="0.3">
      <c r="A3728" t="s">
        <v>474</v>
      </c>
      <c r="B3728" s="7">
        <v>45978.420138888891</v>
      </c>
      <c r="C3728">
        <v>27500000</v>
      </c>
    </row>
    <row r="3729" spans="1:3" ht="15" customHeight="1" x14ac:dyDescent="0.3">
      <c r="A3729" t="s">
        <v>473</v>
      </c>
      <c r="B3729" s="7">
        <v>45978.42083333333</v>
      </c>
      <c r="C3729">
        <v>12000000</v>
      </c>
    </row>
    <row r="3730" spans="1:3" ht="15" customHeight="1" x14ac:dyDescent="0.3">
      <c r="A3730" t="s">
        <v>466</v>
      </c>
      <c r="B3730" s="7">
        <v>45978.42291666667</v>
      </c>
      <c r="C3730">
        <v>9250000</v>
      </c>
    </row>
    <row r="3731" spans="1:3" ht="15" customHeight="1" x14ac:dyDescent="0.3">
      <c r="A3731" t="s">
        <v>472</v>
      </c>
      <c r="B3731" s="7">
        <v>45978.742361111108</v>
      </c>
      <c r="C3731">
        <v>11300000</v>
      </c>
    </row>
    <row r="3732" spans="1:3" ht="15" customHeight="1" x14ac:dyDescent="0.3">
      <c r="A3732" t="s">
        <v>471</v>
      </c>
      <c r="B3732" s="7">
        <v>45978.745138888888</v>
      </c>
      <c r="C3732">
        <v>10600000</v>
      </c>
    </row>
    <row r="3733" spans="1:3" ht="15" customHeight="1" x14ac:dyDescent="0.3">
      <c r="A3733" t="s">
        <v>470</v>
      </c>
      <c r="B3733" s="7">
        <v>45978.802777777775</v>
      </c>
      <c r="C3733">
        <v>8200000</v>
      </c>
    </row>
    <row r="3734" spans="1:3" ht="15" customHeight="1" x14ac:dyDescent="0.3">
      <c r="A3734" t="s">
        <v>469</v>
      </c>
      <c r="B3734" s="7">
        <v>45979.481944444444</v>
      </c>
      <c r="C3734">
        <v>16800000</v>
      </c>
    </row>
    <row r="3735" spans="1:3" ht="15" customHeight="1" x14ac:dyDescent="0.3">
      <c r="A3735" t="s">
        <v>468</v>
      </c>
      <c r="B3735" s="7">
        <v>45979.504166666666</v>
      </c>
      <c r="C3735">
        <v>12700000</v>
      </c>
    </row>
    <row r="3736" spans="1:3" ht="15" customHeight="1" x14ac:dyDescent="0.3">
      <c r="A3736" t="s">
        <v>467</v>
      </c>
      <c r="B3736" s="7">
        <v>45979.506249999999</v>
      </c>
      <c r="C3736">
        <v>27953100</v>
      </c>
    </row>
    <row r="3737" spans="1:3" ht="15" customHeight="1" x14ac:dyDescent="0.3">
      <c r="A3737" t="s">
        <v>465</v>
      </c>
      <c r="B3737" s="7">
        <v>45979.656944444447</v>
      </c>
      <c r="C3737">
        <v>48476099</v>
      </c>
    </row>
    <row r="3738" spans="1:3" ht="15" customHeight="1" x14ac:dyDescent="0.3">
      <c r="A3738" t="s">
        <v>323</v>
      </c>
      <c r="B3738" s="7">
        <v>45979.731944444444</v>
      </c>
      <c r="C3738">
        <v>16000000</v>
      </c>
    </row>
    <row r="3739" spans="1:3" ht="15" customHeight="1" x14ac:dyDescent="0.3">
      <c r="A3739" t="s">
        <v>464</v>
      </c>
      <c r="B3739" s="7">
        <v>45979.736805555556</v>
      </c>
      <c r="C3739">
        <v>11700000</v>
      </c>
    </row>
    <row r="3740" spans="1:3" ht="15" customHeight="1" x14ac:dyDescent="0.3">
      <c r="A3740" t="s">
        <v>463</v>
      </c>
      <c r="B3740" s="7">
        <v>45981.477777777778</v>
      </c>
      <c r="C3740">
        <v>9150000</v>
      </c>
    </row>
    <row r="3741" spans="1:3" ht="15" customHeight="1" x14ac:dyDescent="0.3">
      <c r="A3741" t="s">
        <v>462</v>
      </c>
      <c r="B3741" s="7">
        <v>45981.539583333331</v>
      </c>
      <c r="C3741">
        <v>52300000</v>
      </c>
    </row>
    <row r="3742" spans="1:3" ht="15" customHeight="1" x14ac:dyDescent="0.3">
      <c r="A3742" t="s">
        <v>461</v>
      </c>
      <c r="B3742" s="7">
        <v>45981.634722222225</v>
      </c>
      <c r="C3742">
        <v>10900000</v>
      </c>
    </row>
    <row r="3743" spans="1:3" ht="15" customHeight="1" x14ac:dyDescent="0.3">
      <c r="A3743" t="s">
        <v>220</v>
      </c>
      <c r="B3743" s="7">
        <v>45981.702777777777</v>
      </c>
      <c r="C3743">
        <v>8550000</v>
      </c>
    </row>
    <row r="3744" spans="1:3" ht="15" customHeight="1" x14ac:dyDescent="0.3">
      <c r="A3744" t="s">
        <v>460</v>
      </c>
      <c r="B3744" s="7">
        <v>45981.703472222223</v>
      </c>
      <c r="C3744">
        <v>15500000</v>
      </c>
    </row>
    <row r="3745" spans="1:3" ht="15" customHeight="1" x14ac:dyDescent="0.3">
      <c r="A3745" t="s">
        <v>459</v>
      </c>
      <c r="B3745" s="7">
        <v>45982.433333333334</v>
      </c>
      <c r="C3745">
        <v>45290000</v>
      </c>
    </row>
    <row r="3746" spans="1:3" ht="15" customHeight="1" x14ac:dyDescent="0.3">
      <c r="A3746" t="s">
        <v>190</v>
      </c>
      <c r="B3746" s="7">
        <v>45982.4375</v>
      </c>
      <c r="C3746">
        <v>22200000</v>
      </c>
    </row>
    <row r="3747" spans="1:3" ht="15" customHeight="1" x14ac:dyDescent="0.3">
      <c r="A3747" t="s">
        <v>458</v>
      </c>
      <c r="B3747" s="7">
        <v>45982.652777777781</v>
      </c>
      <c r="C3747">
        <v>14200000</v>
      </c>
    </row>
    <row r="3748" spans="1:3" ht="15" customHeight="1" x14ac:dyDescent="0.3">
      <c r="A3748" t="s">
        <v>441</v>
      </c>
      <c r="B3748" s="7">
        <v>45982.663194444445</v>
      </c>
      <c r="C3748">
        <v>39151000</v>
      </c>
    </row>
    <row r="3749" spans="1:3" ht="15" customHeight="1" x14ac:dyDescent="0.3">
      <c r="A3749" t="s">
        <v>328</v>
      </c>
      <c r="B3749" s="7">
        <v>45983.538194444445</v>
      </c>
      <c r="C3749">
        <v>10200000</v>
      </c>
    </row>
    <row r="3750" spans="1:3" ht="15" customHeight="1" x14ac:dyDescent="0.3">
      <c r="A3750" t="s">
        <v>457</v>
      </c>
      <c r="B3750" s="7">
        <v>45985.410416666666</v>
      </c>
      <c r="C3750">
        <v>26500000</v>
      </c>
    </row>
    <row r="3751" spans="1:3" ht="15" customHeight="1" x14ac:dyDescent="0.3">
      <c r="A3751" t="s">
        <v>456</v>
      </c>
      <c r="B3751" s="7">
        <v>45985.412499999999</v>
      </c>
      <c r="C3751">
        <v>10000000</v>
      </c>
    </row>
    <row r="3752" spans="1:3" ht="15" customHeight="1" x14ac:dyDescent="0.3">
      <c r="A3752" t="s">
        <v>455</v>
      </c>
      <c r="B3752" s="7">
        <v>45985.430555555555</v>
      </c>
      <c r="C3752">
        <v>14000000</v>
      </c>
    </row>
    <row r="3753" spans="1:3" ht="15" customHeight="1" x14ac:dyDescent="0.3">
      <c r="A3753" t="s">
        <v>454</v>
      </c>
      <c r="B3753" s="7">
        <v>45985.679166666669</v>
      </c>
      <c r="C3753">
        <v>10000000</v>
      </c>
    </row>
    <row r="3754" spans="1:3" ht="15" customHeight="1" x14ac:dyDescent="0.3">
      <c r="A3754" t="s">
        <v>453</v>
      </c>
      <c r="B3754" s="7">
        <v>45985.707638888889</v>
      </c>
      <c r="C3754">
        <v>18500000</v>
      </c>
    </row>
    <row r="3755" spans="1:3" ht="15" customHeight="1" x14ac:dyDescent="0.3">
      <c r="A3755" t="s">
        <v>134</v>
      </c>
      <c r="B3755" s="7">
        <v>45985.734722222223</v>
      </c>
      <c r="C3755">
        <v>8000000</v>
      </c>
    </row>
    <row r="3756" spans="1:3" ht="15" customHeight="1" x14ac:dyDescent="0.3">
      <c r="A3756" t="s">
        <v>452</v>
      </c>
      <c r="B3756" s="7">
        <v>45986.522222222222</v>
      </c>
      <c r="C3756">
        <v>12300000</v>
      </c>
    </row>
    <row r="3757" spans="1:3" ht="15" customHeight="1" x14ac:dyDescent="0.3">
      <c r="A3757" t="s">
        <v>147</v>
      </c>
      <c r="B3757" s="7">
        <v>45986.679166666669</v>
      </c>
      <c r="C3757">
        <v>8300000</v>
      </c>
    </row>
    <row r="3758" spans="1:3" ht="15" customHeight="1" x14ac:dyDescent="0.3">
      <c r="A3758" t="s">
        <v>189</v>
      </c>
      <c r="B3758" s="7">
        <v>45986.681250000001</v>
      </c>
      <c r="C3758">
        <v>10900000</v>
      </c>
    </row>
    <row r="3759" spans="1:3" ht="15" customHeight="1" x14ac:dyDescent="0.3">
      <c r="A3759" t="s">
        <v>451</v>
      </c>
      <c r="B3759" s="7">
        <v>45986.713194444441</v>
      </c>
      <c r="C3759">
        <v>30000000</v>
      </c>
    </row>
    <row r="3760" spans="1:3" ht="15" customHeight="1" x14ac:dyDescent="0.3">
      <c r="A3760" t="s">
        <v>450</v>
      </c>
      <c r="B3760" s="7">
        <v>45986.737500000003</v>
      </c>
      <c r="C3760">
        <v>14250000</v>
      </c>
    </row>
    <row r="3761" spans="1:3" ht="15" customHeight="1" x14ac:dyDescent="0.3">
      <c r="A3761" t="s">
        <v>448</v>
      </c>
      <c r="B3761" s="7">
        <v>45986.790972222225</v>
      </c>
      <c r="C3761">
        <v>12200000</v>
      </c>
    </row>
    <row r="3762" spans="1:3" ht="15" customHeight="1" x14ac:dyDescent="0.3">
      <c r="A3762" t="s">
        <v>449</v>
      </c>
      <c r="B3762" s="7">
        <v>45986.790972222225</v>
      </c>
      <c r="C3762">
        <v>13000000</v>
      </c>
    </row>
    <row r="3763" spans="1:3" ht="15" customHeight="1" x14ac:dyDescent="0.3">
      <c r="A3763" t="s">
        <v>447</v>
      </c>
      <c r="B3763" s="7">
        <v>45987.414583333331</v>
      </c>
      <c r="C3763">
        <v>10000000</v>
      </c>
    </row>
    <row r="3764" spans="1:3" ht="15" customHeight="1" x14ac:dyDescent="0.3">
      <c r="A3764" t="s">
        <v>446</v>
      </c>
      <c r="B3764" s="7">
        <v>45987.432638888888</v>
      </c>
      <c r="C3764">
        <v>12000000</v>
      </c>
    </row>
    <row r="3765" spans="1:3" ht="15" customHeight="1" x14ac:dyDescent="0.3">
      <c r="A3765" t="s">
        <v>445</v>
      </c>
      <c r="B3765" s="7">
        <v>45987.486111111109</v>
      </c>
      <c r="C3765">
        <v>30320000</v>
      </c>
    </row>
    <row r="3766" spans="1:3" ht="15" customHeight="1" x14ac:dyDescent="0.3">
      <c r="A3766" t="s">
        <v>311</v>
      </c>
      <c r="B3766" s="7">
        <v>45987.488888888889</v>
      </c>
      <c r="C3766">
        <v>12000000</v>
      </c>
    </row>
    <row r="3767" spans="1:3" ht="15" customHeight="1" x14ac:dyDescent="0.3">
      <c r="A3767" t="s">
        <v>203</v>
      </c>
      <c r="B3767" s="7">
        <v>45987.706944444442</v>
      </c>
      <c r="C3767">
        <v>17000000</v>
      </c>
    </row>
    <row r="3768" spans="1:3" ht="15" customHeight="1" x14ac:dyDescent="0.3">
      <c r="A3768" t="s">
        <v>306</v>
      </c>
      <c r="B3768" s="7">
        <v>45987.724305555559</v>
      </c>
      <c r="C3768">
        <v>30000000</v>
      </c>
    </row>
    <row r="3769" spans="1:3" ht="15" customHeight="1" x14ac:dyDescent="0.3">
      <c r="A3769" t="s">
        <v>290</v>
      </c>
      <c r="B3769" s="7">
        <v>45987.771527777775</v>
      </c>
      <c r="C3769">
        <v>16000000</v>
      </c>
    </row>
    <row r="3770" spans="1:3" ht="15" customHeight="1" x14ac:dyDescent="0.3">
      <c r="A3770" t="s">
        <v>444</v>
      </c>
      <c r="B3770" s="7">
        <v>45988.375</v>
      </c>
      <c r="C3770">
        <v>8200000</v>
      </c>
    </row>
    <row r="3771" spans="1:3" ht="15" customHeight="1" x14ac:dyDescent="0.3">
      <c r="A3771" t="s">
        <v>443</v>
      </c>
      <c r="B3771" s="7">
        <v>45988.411805555559</v>
      </c>
      <c r="C3771">
        <v>8700000</v>
      </c>
    </row>
    <row r="3772" spans="1:3" ht="15" customHeight="1" x14ac:dyDescent="0.3">
      <c r="A3772" t="s">
        <v>442</v>
      </c>
      <c r="B3772" s="7">
        <v>45988.65902777778</v>
      </c>
      <c r="C3772">
        <v>16500000</v>
      </c>
    </row>
    <row r="3773" spans="1:3" ht="15" customHeight="1" x14ac:dyDescent="0.3">
      <c r="A3773" t="s">
        <v>297</v>
      </c>
      <c r="B3773" s="7">
        <v>45988.667361111111</v>
      </c>
      <c r="C3773">
        <v>15400000</v>
      </c>
    </row>
    <row r="3774" spans="1:3" ht="15" customHeight="1" x14ac:dyDescent="0.3">
      <c r="A3774" t="s">
        <v>440</v>
      </c>
      <c r="B3774" s="7">
        <v>45988.729861111111</v>
      </c>
      <c r="C3774">
        <v>32237100</v>
      </c>
    </row>
    <row r="3775" spans="1:3" ht="15" customHeight="1" x14ac:dyDescent="0.3">
      <c r="A3775" t="s">
        <v>439</v>
      </c>
      <c r="B3775" s="7">
        <v>45988.802777777775</v>
      </c>
      <c r="C3775">
        <v>5000000</v>
      </c>
    </row>
    <row r="3776" spans="1:3" ht="15" customHeight="1" x14ac:dyDescent="0.3">
      <c r="A3776" t="s">
        <v>186</v>
      </c>
      <c r="B3776" s="7">
        <v>45989.429861111108</v>
      </c>
      <c r="C3776">
        <v>8000000</v>
      </c>
    </row>
    <row r="3777" spans="1:3" ht="15" customHeight="1" x14ac:dyDescent="0.3">
      <c r="A3777" t="s">
        <v>438</v>
      </c>
      <c r="B3777" s="7">
        <v>45989.53402777778</v>
      </c>
      <c r="C3777">
        <v>25000000</v>
      </c>
    </row>
    <row r="3778" spans="1:3" ht="15" customHeight="1" x14ac:dyDescent="0.3">
      <c r="A3778" t="s">
        <v>437</v>
      </c>
      <c r="B3778" s="7">
        <v>45989.590277777781</v>
      </c>
      <c r="C3778">
        <v>6500000</v>
      </c>
    </row>
    <row r="3779" spans="1:3" ht="15" customHeight="1" x14ac:dyDescent="0.3">
      <c r="A3779" t="s">
        <v>436</v>
      </c>
      <c r="B3779" s="7">
        <v>45989.647916666669</v>
      </c>
      <c r="C3779">
        <v>14400000</v>
      </c>
    </row>
    <row r="3780" spans="1:3" ht="15" customHeight="1" x14ac:dyDescent="0.3">
      <c r="A3780" t="s">
        <v>435</v>
      </c>
      <c r="B3780" s="7">
        <v>45989.648611111108</v>
      </c>
      <c r="C3780">
        <v>5500000</v>
      </c>
    </row>
    <row r="3781" spans="1:3" ht="15" customHeight="1" x14ac:dyDescent="0.3">
      <c r="A3781" t="s">
        <v>424</v>
      </c>
      <c r="B3781" s="7">
        <v>45989.652083333334</v>
      </c>
      <c r="C3781">
        <v>11200000</v>
      </c>
    </row>
    <row r="3782" spans="1:3" ht="15" customHeight="1" x14ac:dyDescent="0.3">
      <c r="A3782" t="s">
        <v>434</v>
      </c>
      <c r="B3782" s="7">
        <v>45989.707638888889</v>
      </c>
      <c r="C3782">
        <v>7000000</v>
      </c>
    </row>
    <row r="3783" spans="1:3" ht="15" customHeight="1" x14ac:dyDescent="0.3">
      <c r="A3783" t="s">
        <v>433</v>
      </c>
      <c r="B3783" s="7">
        <v>45989.711111111108</v>
      </c>
      <c r="C3783">
        <v>9500000</v>
      </c>
    </row>
    <row r="3784" spans="1:3" ht="15" customHeight="1" x14ac:dyDescent="0.3">
      <c r="A3784" t="s">
        <v>253</v>
      </c>
      <c r="B3784" s="7">
        <v>45989.711111111108</v>
      </c>
      <c r="C3784">
        <v>6300000</v>
      </c>
    </row>
    <row r="3785" spans="1:3" ht="15" customHeight="1" x14ac:dyDescent="0.3">
      <c r="A3785" t="s">
        <v>432</v>
      </c>
      <c r="B3785" s="7">
        <v>45989.711805555555</v>
      </c>
      <c r="C3785">
        <v>9800000</v>
      </c>
    </row>
    <row r="3786" spans="1:3" ht="15" customHeight="1" x14ac:dyDescent="0.3">
      <c r="A3786" t="s">
        <v>431</v>
      </c>
      <c r="B3786" s="7">
        <v>45989.712500000001</v>
      </c>
      <c r="C3786">
        <v>7300000</v>
      </c>
    </row>
    <row r="3787" spans="1:3" ht="15" customHeight="1" x14ac:dyDescent="0.3">
      <c r="A3787" t="s">
        <v>430</v>
      </c>
      <c r="B3787" s="7">
        <v>45989.754166666666</v>
      </c>
      <c r="C3787">
        <v>7000000</v>
      </c>
    </row>
    <row r="3788" spans="1:3" ht="15" customHeight="1" x14ac:dyDescent="0.3">
      <c r="A3788" t="s">
        <v>429</v>
      </c>
      <c r="B3788" s="7">
        <v>45989.765277777777</v>
      </c>
      <c r="C3788">
        <v>6800000</v>
      </c>
    </row>
    <row r="3789" spans="1:3" ht="15" customHeight="1" x14ac:dyDescent="0.3">
      <c r="A3789" t="s">
        <v>428</v>
      </c>
      <c r="B3789" s="7">
        <v>45990.525694444441</v>
      </c>
      <c r="C3789">
        <v>14000000</v>
      </c>
    </row>
    <row r="3790" spans="1:3" ht="15" customHeight="1" x14ac:dyDescent="0.3">
      <c r="A3790" t="s">
        <v>427</v>
      </c>
      <c r="B3790" s="7">
        <v>45990.595138888886</v>
      </c>
      <c r="C3790">
        <v>11000000</v>
      </c>
    </row>
    <row r="3791" spans="1:3" ht="15" customHeight="1" x14ac:dyDescent="0.3">
      <c r="A3791" t="s">
        <v>81</v>
      </c>
      <c r="B3791" s="7">
        <v>45992.670138888891</v>
      </c>
      <c r="C3791">
        <v>24000000</v>
      </c>
    </row>
    <row r="3792" spans="1:3" ht="15" customHeight="1" x14ac:dyDescent="0.3">
      <c r="A3792" t="s">
        <v>238</v>
      </c>
      <c r="B3792" s="7">
        <v>45993.409722222219</v>
      </c>
      <c r="C3792">
        <v>8990000</v>
      </c>
    </row>
    <row r="3793" spans="1:3" ht="15" customHeight="1" x14ac:dyDescent="0.3">
      <c r="A3793" t="s">
        <v>425</v>
      </c>
      <c r="B3793" s="7">
        <v>45994.436805555553</v>
      </c>
      <c r="C3793">
        <v>9200000</v>
      </c>
    </row>
    <row r="3794" spans="1:3" ht="15" customHeight="1" x14ac:dyDescent="0.3">
      <c r="A3794" t="s">
        <v>426</v>
      </c>
      <c r="B3794" s="7">
        <v>45995.434027777781</v>
      </c>
      <c r="C3794">
        <v>9250000</v>
      </c>
    </row>
    <row r="3795" spans="1:3" ht="15" customHeight="1" x14ac:dyDescent="0.3">
      <c r="A3795" t="s">
        <v>171</v>
      </c>
      <c r="B3795" s="7">
        <v>45995.713888888888</v>
      </c>
      <c r="C3795">
        <v>6000000</v>
      </c>
    </row>
    <row r="3796" spans="1:3" ht="15" customHeight="1" x14ac:dyDescent="0.3">
      <c r="A3796" t="s">
        <v>423</v>
      </c>
      <c r="B3796" s="7">
        <v>45996.738194444442</v>
      </c>
      <c r="C3796">
        <v>4700000</v>
      </c>
    </row>
    <row r="3797" spans="1:3" ht="15" customHeight="1" x14ac:dyDescent="0.3">
      <c r="A3797" t="s">
        <v>103</v>
      </c>
      <c r="B3797" s="7">
        <v>45996.744444444441</v>
      </c>
      <c r="C3797">
        <v>4500000</v>
      </c>
    </row>
    <row r="3798" spans="1:3" ht="15" customHeight="1" x14ac:dyDescent="0.3">
      <c r="A3798" t="s">
        <v>422</v>
      </c>
      <c r="B3798" s="7">
        <v>46000.472916666666</v>
      </c>
      <c r="C3798">
        <v>9500000</v>
      </c>
    </row>
    <row r="3799" spans="1:3" ht="15" customHeight="1" x14ac:dyDescent="0.3">
      <c r="A3799" t="s">
        <v>97</v>
      </c>
      <c r="B3799" s="7">
        <v>46000.73541666667</v>
      </c>
      <c r="C3799">
        <v>10700000</v>
      </c>
    </row>
    <row r="3800" spans="1:3" ht="15" customHeight="1" x14ac:dyDescent="0.3">
      <c r="A3800" t="s">
        <v>267</v>
      </c>
      <c r="B3800" s="7">
        <v>46000.795138888891</v>
      </c>
      <c r="C3800">
        <v>10000000</v>
      </c>
    </row>
    <row r="3801" spans="1:3" ht="15" customHeight="1" x14ac:dyDescent="0.3">
      <c r="A3801" t="s">
        <v>271</v>
      </c>
      <c r="B3801" s="7">
        <v>46001.736111111109</v>
      </c>
      <c r="C3801">
        <v>10600000</v>
      </c>
    </row>
    <row r="3802" spans="1:3" ht="15" customHeight="1" x14ac:dyDescent="0.3">
      <c r="A3802" t="s">
        <v>421</v>
      </c>
      <c r="B3802" s="7">
        <v>46002.442361111112</v>
      </c>
      <c r="C3802">
        <v>26525100</v>
      </c>
    </row>
    <row r="3803" spans="1:3" ht="15" customHeight="1" x14ac:dyDescent="0.3">
      <c r="A3803" t="s">
        <v>326</v>
      </c>
      <c r="B3803" s="7">
        <v>46003.509027777778</v>
      </c>
      <c r="C3803">
        <v>7400000</v>
      </c>
    </row>
    <row r="3804" spans="1:3" ht="15" customHeight="1" x14ac:dyDescent="0.3">
      <c r="A3804" t="s">
        <v>29</v>
      </c>
      <c r="B3804" s="7">
        <v>46003.512499999997</v>
      </c>
      <c r="C3804">
        <v>46000000</v>
      </c>
    </row>
    <row r="3805" spans="1:3" ht="15" customHeight="1" x14ac:dyDescent="0.3">
      <c r="A3805" t="s">
        <v>330</v>
      </c>
      <c r="B3805" s="7">
        <v>46003.758333333331</v>
      </c>
      <c r="C3805">
        <v>8000000</v>
      </c>
    </row>
    <row r="3806" spans="1:3" ht="15" customHeight="1" x14ac:dyDescent="0.3">
      <c r="A3806" t="s">
        <v>420</v>
      </c>
      <c r="B3806" s="7">
        <v>46006.42291666667</v>
      </c>
      <c r="C3806">
        <v>5500000</v>
      </c>
    </row>
    <row r="3807" spans="1:3" ht="15" customHeight="1" x14ac:dyDescent="0.3">
      <c r="A3807" t="s">
        <v>233</v>
      </c>
      <c r="B3807" s="7">
        <v>46006.424305555556</v>
      </c>
      <c r="C3807">
        <v>15700000</v>
      </c>
    </row>
    <row r="3808" spans="1:3" ht="15" customHeight="1" x14ac:dyDescent="0.3">
      <c r="A3808" t="s">
        <v>68</v>
      </c>
      <c r="B3808" s="7">
        <v>46007.406944444447</v>
      </c>
      <c r="C3808">
        <v>7000000</v>
      </c>
    </row>
    <row r="3809" spans="1:3" ht="15" customHeight="1" x14ac:dyDescent="0.3">
      <c r="A3809" t="s">
        <v>274</v>
      </c>
      <c r="B3809" s="7">
        <v>46007.65625</v>
      </c>
      <c r="C3809">
        <v>16000000</v>
      </c>
    </row>
    <row r="3810" spans="1:3" ht="15" customHeight="1" x14ac:dyDescent="0.3">
      <c r="A3810" t="s">
        <v>241</v>
      </c>
      <c r="B3810" s="7">
        <v>46008.493750000001</v>
      </c>
      <c r="C3810">
        <v>27000000</v>
      </c>
    </row>
    <row r="3811" spans="1:3" ht="15" customHeight="1" x14ac:dyDescent="0.3">
      <c r="A3811" t="s">
        <v>130</v>
      </c>
      <c r="B3811" s="7">
        <v>46009.488888888889</v>
      </c>
      <c r="C3811">
        <v>16150000</v>
      </c>
    </row>
    <row r="3812" spans="1:3" ht="15" customHeight="1" x14ac:dyDescent="0.3">
      <c r="A3812" t="s">
        <v>206</v>
      </c>
      <c r="B3812" s="7">
        <v>46009.684027777781</v>
      </c>
      <c r="C3812">
        <v>9000000</v>
      </c>
    </row>
    <row r="3813" spans="1:3" ht="15" customHeight="1" x14ac:dyDescent="0.3">
      <c r="A3813" t="s">
        <v>419</v>
      </c>
      <c r="B3813" s="7">
        <v>46010.709722222222</v>
      </c>
      <c r="C3813">
        <v>6900000</v>
      </c>
    </row>
    <row r="3814" spans="1:3" ht="15" customHeight="1" x14ac:dyDescent="0.3">
      <c r="A3814" t="s">
        <v>418</v>
      </c>
      <c r="B3814" s="7">
        <v>46010.710416666669</v>
      </c>
      <c r="C3814">
        <v>15000000</v>
      </c>
    </row>
    <row r="3815" spans="1:3" ht="15" customHeight="1" x14ac:dyDescent="0.3">
      <c r="A3815" t="s">
        <v>165</v>
      </c>
      <c r="B3815" s="7">
        <v>46010.716666666667</v>
      </c>
      <c r="C3815">
        <v>22000000</v>
      </c>
    </row>
    <row r="3816" spans="1:3" ht="15" customHeight="1" x14ac:dyDescent="0.3">
      <c r="A3816" t="s">
        <v>193</v>
      </c>
      <c r="B3816" s="7">
        <v>46010.751388888886</v>
      </c>
      <c r="C3816">
        <v>26200000</v>
      </c>
    </row>
    <row r="3817" spans="1:3" ht="15" customHeight="1" x14ac:dyDescent="0.3">
      <c r="A3817" t="s">
        <v>331</v>
      </c>
      <c r="B3817" s="7">
        <v>46013.445138888892</v>
      </c>
      <c r="C3817">
        <v>15200000</v>
      </c>
    </row>
    <row r="3818" spans="1:3" ht="15" customHeight="1" x14ac:dyDescent="0.3">
      <c r="A3818" t="s">
        <v>417</v>
      </c>
      <c r="B3818" s="7">
        <v>46013.522222222222</v>
      </c>
      <c r="C3818">
        <v>20000000</v>
      </c>
    </row>
    <row r="3819" spans="1:3" ht="15" customHeight="1" x14ac:dyDescent="0.3">
      <c r="A3819" t="s">
        <v>34</v>
      </c>
      <c r="B3819" s="7">
        <v>46013.524305555555</v>
      </c>
      <c r="C3819">
        <v>9000000</v>
      </c>
    </row>
    <row r="3820" spans="1:3" ht="15" customHeight="1" x14ac:dyDescent="0.3">
      <c r="A3820" t="s">
        <v>287</v>
      </c>
      <c r="B3820" s="7">
        <v>46013.744444444441</v>
      </c>
      <c r="C3820">
        <v>13500000</v>
      </c>
    </row>
    <row r="3821" spans="1:3" ht="15" customHeight="1" x14ac:dyDescent="0.3">
      <c r="A3821" t="s">
        <v>107</v>
      </c>
      <c r="B3821" s="7">
        <v>46013.745833333334</v>
      </c>
      <c r="C3821">
        <v>3700000</v>
      </c>
    </row>
    <row r="3822" spans="1:3" ht="15" customHeight="1" x14ac:dyDescent="0.3">
      <c r="A3822" t="s">
        <v>416</v>
      </c>
      <c r="B3822" s="7">
        <v>46013.779166666667</v>
      </c>
      <c r="C3822">
        <v>8500000</v>
      </c>
    </row>
    <row r="3823" spans="1:3" ht="15" customHeight="1" x14ac:dyDescent="0.3">
      <c r="A3823" t="s">
        <v>205</v>
      </c>
      <c r="B3823" s="7">
        <v>46014.425694444442</v>
      </c>
      <c r="C3823">
        <v>4550000</v>
      </c>
    </row>
    <row r="3824" spans="1:3" ht="15" customHeight="1" x14ac:dyDescent="0.3">
      <c r="A3824" t="s">
        <v>415</v>
      </c>
      <c r="B3824" s="7">
        <v>46014.480555555558</v>
      </c>
      <c r="C3824">
        <v>44811592</v>
      </c>
    </row>
    <row r="3825" spans="1:3" ht="15" customHeight="1" x14ac:dyDescent="0.3">
      <c r="A3825" t="s">
        <v>414</v>
      </c>
      <c r="B3825" s="7">
        <v>46014.538194444445</v>
      </c>
      <c r="C3825">
        <v>19200000</v>
      </c>
    </row>
    <row r="3826" spans="1:3" ht="15" customHeight="1" x14ac:dyDescent="0.3">
      <c r="A3826" t="s">
        <v>100</v>
      </c>
      <c r="B3826" s="7">
        <v>46015.461111111108</v>
      </c>
      <c r="C3826">
        <v>5200000</v>
      </c>
    </row>
    <row r="3827" spans="1:3" ht="15" customHeight="1" x14ac:dyDescent="0.3">
      <c r="A3827" t="s">
        <v>236</v>
      </c>
      <c r="B3827" s="7">
        <v>46015.487500000003</v>
      </c>
      <c r="C3827">
        <v>8800000</v>
      </c>
    </row>
    <row r="3828" spans="1:3" ht="15" customHeight="1" x14ac:dyDescent="0.3">
      <c r="A3828" t="s">
        <v>413</v>
      </c>
      <c r="B3828" s="7">
        <v>46015.536805555559</v>
      </c>
      <c r="C3828">
        <v>15500000</v>
      </c>
    </row>
    <row r="3829" spans="1:3" ht="15" customHeight="1" x14ac:dyDescent="0.3">
      <c r="A3829" t="s">
        <v>412</v>
      </c>
      <c r="B3829" s="7">
        <v>46017.492361111108</v>
      </c>
      <c r="C3829">
        <v>12100000</v>
      </c>
    </row>
    <row r="3830" spans="1:3" ht="15" customHeight="1" x14ac:dyDescent="0.3">
      <c r="A3830" t="s">
        <v>185</v>
      </c>
      <c r="B3830" s="7">
        <v>46017.520138888889</v>
      </c>
      <c r="C3830">
        <v>14000000</v>
      </c>
    </row>
    <row r="3831" spans="1:3" ht="15" customHeight="1" x14ac:dyDescent="0.3">
      <c r="A3831" t="s">
        <v>411</v>
      </c>
      <c r="B3831" s="7">
        <v>46017.705555555556</v>
      </c>
      <c r="C3831">
        <v>7300000</v>
      </c>
    </row>
    <row r="3832" spans="1:3" ht="15" customHeight="1" x14ac:dyDescent="0.3">
      <c r="A3832" t="s">
        <v>198</v>
      </c>
      <c r="B3832" s="7">
        <v>46017.728472222225</v>
      </c>
      <c r="C3832">
        <v>16750000</v>
      </c>
    </row>
    <row r="3833" spans="1:3" ht="15" customHeight="1" x14ac:dyDescent="0.3">
      <c r="A3833" t="s">
        <v>410</v>
      </c>
      <c r="B3833" s="7">
        <v>46018.490277777775</v>
      </c>
      <c r="C3833">
        <v>11300000</v>
      </c>
    </row>
    <row r="3834" spans="1:3" ht="15" customHeight="1" x14ac:dyDescent="0.3">
      <c r="A3834" t="s">
        <v>409</v>
      </c>
      <c r="B3834" s="7">
        <v>46020.384722222225</v>
      </c>
      <c r="C3834">
        <v>24000000</v>
      </c>
    </row>
    <row r="3835" spans="1:3" ht="15" customHeight="1" x14ac:dyDescent="0.3">
      <c r="A3835" t="s">
        <v>176</v>
      </c>
      <c r="B3835" s="7">
        <v>46020.388888888891</v>
      </c>
      <c r="C3835">
        <v>41200000</v>
      </c>
    </row>
    <row r="3836" spans="1:3" ht="15" customHeight="1" x14ac:dyDescent="0.3">
      <c r="A3836" t="s">
        <v>88</v>
      </c>
      <c r="B3836" s="7">
        <v>46020.490277777775</v>
      </c>
      <c r="C3836">
        <v>6500000</v>
      </c>
    </row>
    <row r="3837" spans="1:3" ht="15" customHeight="1" x14ac:dyDescent="0.3">
      <c r="A3837" t="s">
        <v>298</v>
      </c>
      <c r="B3837" s="7">
        <v>46020.690972222219</v>
      </c>
      <c r="C3837">
        <v>14500000</v>
      </c>
    </row>
    <row r="3838" spans="1:3" ht="15" customHeight="1" x14ac:dyDescent="0.3">
      <c r="A3838" t="s">
        <v>408</v>
      </c>
      <c r="B3838" s="7">
        <v>46020.705555555556</v>
      </c>
      <c r="C3838">
        <v>22100000</v>
      </c>
    </row>
    <row r="3839" spans="1:3" ht="15" customHeight="1" x14ac:dyDescent="0.3">
      <c r="A3839" t="s">
        <v>157</v>
      </c>
      <c r="B3839" s="7">
        <v>46020.713888888888</v>
      </c>
      <c r="C3839">
        <v>10000000</v>
      </c>
    </row>
    <row r="3840" spans="1:3" ht="15" customHeight="1" x14ac:dyDescent="0.3">
      <c r="A3840" t="s">
        <v>133</v>
      </c>
      <c r="B3840" s="7">
        <v>46020.793055555558</v>
      </c>
      <c r="C3840">
        <v>6900000</v>
      </c>
    </row>
    <row r="3841" spans="1:3" ht="15" customHeight="1" x14ac:dyDescent="0.3">
      <c r="A3841" t="s">
        <v>407</v>
      </c>
      <c r="B3841" s="7">
        <v>46020.793749999997</v>
      </c>
      <c r="C3841">
        <v>11800000</v>
      </c>
    </row>
    <row r="3842" spans="1:3" ht="15" customHeight="1" x14ac:dyDescent="0.3">
      <c r="A3842" t="s">
        <v>102</v>
      </c>
      <c r="B3842" s="7">
        <v>46020.793749999997</v>
      </c>
      <c r="C3842">
        <v>37300000</v>
      </c>
    </row>
    <row r="3843" spans="1:3" ht="15" customHeight="1" x14ac:dyDescent="0.3">
      <c r="A3843" t="s">
        <v>187</v>
      </c>
      <c r="B3843" s="7">
        <v>46021.387499999997</v>
      </c>
      <c r="C3843">
        <v>5500000</v>
      </c>
    </row>
    <row r="3844" spans="1:3" ht="15" customHeight="1" x14ac:dyDescent="0.3">
      <c r="A3844" t="s">
        <v>245</v>
      </c>
      <c r="B3844" s="7">
        <v>46021.713194444441</v>
      </c>
      <c r="C3844">
        <v>8800000</v>
      </c>
    </row>
    <row r="3845" spans="1:3" ht="15" customHeight="1" x14ac:dyDescent="0.3">
      <c r="A3845" t="s">
        <v>240</v>
      </c>
      <c r="B3845" s="7">
        <v>46021.716666666667</v>
      </c>
      <c r="C3845">
        <v>11500000</v>
      </c>
    </row>
    <row r="3846" spans="1:3" ht="15" customHeight="1" x14ac:dyDescent="0.3">
      <c r="A3846" t="s">
        <v>228</v>
      </c>
      <c r="B3846" s="7">
        <v>46021.729861111111</v>
      </c>
      <c r="C3846">
        <v>10000000</v>
      </c>
    </row>
    <row r="3847" spans="1:3" ht="15" customHeight="1" x14ac:dyDescent="0.3">
      <c r="A3847" t="s">
        <v>402</v>
      </c>
      <c r="B3847" s="7">
        <v>46022.40625</v>
      </c>
      <c r="C3847">
        <v>7000000</v>
      </c>
    </row>
    <row r="3848" spans="1:3" ht="15" customHeight="1" x14ac:dyDescent="0.3">
      <c r="A3848" t="s">
        <v>181</v>
      </c>
      <c r="B3848" s="7">
        <v>46022.454861111109</v>
      </c>
      <c r="C3848">
        <v>16400000</v>
      </c>
    </row>
    <row r="3849" spans="1:3" ht="15" customHeight="1" x14ac:dyDescent="0.3">
      <c r="A3849" t="s">
        <v>406</v>
      </c>
      <c r="B3849" s="7">
        <v>46022.55</v>
      </c>
      <c r="C3849">
        <v>10000000</v>
      </c>
    </row>
    <row r="3850" spans="1:3" ht="15" customHeight="1" x14ac:dyDescent="0.3">
      <c r="A3850" t="s">
        <v>405</v>
      </c>
      <c r="B3850" s="7">
        <v>46022.550694444442</v>
      </c>
      <c r="C3850">
        <v>6600000</v>
      </c>
    </row>
    <row r="3851" spans="1:3" ht="15" customHeight="1" x14ac:dyDescent="0.3">
      <c r="A3851" t="s">
        <v>404</v>
      </c>
      <c r="B3851" s="7">
        <v>46022.561805555553</v>
      </c>
      <c r="C3851">
        <v>8000000</v>
      </c>
    </row>
    <row r="3852" spans="1:3" ht="15" customHeight="1" x14ac:dyDescent="0.3">
      <c r="A3852" t="s">
        <v>403</v>
      </c>
      <c r="B3852" s="7">
        <v>46022.563888888886</v>
      </c>
      <c r="C3852">
        <v>5900000</v>
      </c>
    </row>
    <row r="3853" spans="1:3" ht="15" customHeight="1" x14ac:dyDescent="0.3">
      <c r="A3853" t="s">
        <v>4029</v>
      </c>
      <c r="B3853" s="7">
        <v>46028.734027777777</v>
      </c>
      <c r="C3853">
        <v>7850000</v>
      </c>
    </row>
    <row r="3854" spans="1:3" ht="15" customHeight="1" x14ac:dyDescent="0.3">
      <c r="A3854" t="s">
        <v>3997</v>
      </c>
      <c r="B3854" s="7">
        <v>46029.395833333336</v>
      </c>
      <c r="C3854">
        <v>11000000</v>
      </c>
    </row>
    <row r="3855" spans="1:3" ht="15" customHeight="1" x14ac:dyDescent="0.3">
      <c r="A3855" t="s">
        <v>3989</v>
      </c>
      <c r="B3855" s="7">
        <v>46029.484722222223</v>
      </c>
      <c r="C3855">
        <v>10000000</v>
      </c>
    </row>
    <row r="3856" spans="1:3" ht="15" customHeight="1" x14ac:dyDescent="0.3">
      <c r="A3856" t="s">
        <v>4028</v>
      </c>
      <c r="B3856" s="7">
        <v>46029.543055555558</v>
      </c>
      <c r="C3856">
        <v>9000000</v>
      </c>
    </row>
    <row r="3857" spans="1:3" ht="15" customHeight="1" x14ac:dyDescent="0.3">
      <c r="A3857" t="s">
        <v>3979</v>
      </c>
      <c r="B3857" s="7">
        <v>46030.762499999997</v>
      </c>
      <c r="C3857">
        <v>6300000</v>
      </c>
    </row>
    <row r="3858" spans="1:3" ht="15" customHeight="1" x14ac:dyDescent="0.3">
      <c r="A3858" t="s">
        <v>3998</v>
      </c>
      <c r="B3858" s="7">
        <v>46030.78125</v>
      </c>
      <c r="C3858">
        <v>9200000</v>
      </c>
    </row>
    <row r="3859" spans="1:3" ht="15" customHeight="1" x14ac:dyDescent="0.3">
      <c r="A3859" t="s">
        <v>3980</v>
      </c>
      <c r="B3859" s="7">
        <v>46031.4375</v>
      </c>
      <c r="C3859">
        <v>9200000</v>
      </c>
    </row>
    <row r="3860" spans="1:3" ht="15" customHeight="1" x14ac:dyDescent="0.3">
      <c r="A3860" t="s">
        <v>4027</v>
      </c>
      <c r="B3860" s="7">
        <v>46031.718055555553</v>
      </c>
      <c r="C3860">
        <v>6300000</v>
      </c>
    </row>
    <row r="3861" spans="1:3" ht="15" customHeight="1" x14ac:dyDescent="0.3">
      <c r="A3861" t="s">
        <v>4026</v>
      </c>
      <c r="B3861" s="7">
        <v>46031.71875</v>
      </c>
      <c r="C3861">
        <v>9750000</v>
      </c>
    </row>
    <row r="3862" spans="1:3" ht="15" customHeight="1" x14ac:dyDescent="0.3">
      <c r="A3862" t="s">
        <v>4054</v>
      </c>
      <c r="B3862" s="7">
        <v>46035.711111111108</v>
      </c>
      <c r="C3862">
        <v>36000000</v>
      </c>
    </row>
    <row r="3863" spans="1:3" ht="15" customHeight="1" x14ac:dyDescent="0.3">
      <c r="A3863" t="s">
        <v>4086</v>
      </c>
      <c r="B3863" s="7">
        <v>46036.459722222222</v>
      </c>
      <c r="C3863">
        <v>6600000</v>
      </c>
    </row>
    <row r="3864" spans="1:3" ht="15" customHeight="1" x14ac:dyDescent="0.3">
      <c r="A3864" t="s">
        <v>4085</v>
      </c>
      <c r="B3864" s="7">
        <v>46036.793055555558</v>
      </c>
      <c r="C3864">
        <v>7100000</v>
      </c>
    </row>
    <row r="3865" spans="1:3" ht="15" customHeight="1" x14ac:dyDescent="0.3">
      <c r="A3865" t="s">
        <v>4084</v>
      </c>
      <c r="B3865" s="7">
        <v>46036.793749999997</v>
      </c>
      <c r="C3865">
        <v>36000000</v>
      </c>
    </row>
    <row r="3866" spans="1:3" ht="15" customHeight="1" x14ac:dyDescent="0.3">
      <c r="A3866" t="s">
        <v>4083</v>
      </c>
      <c r="B3866" s="7">
        <v>46036.79583333333</v>
      </c>
      <c r="C3866">
        <v>7500000</v>
      </c>
    </row>
    <row r="3867" spans="1:3" ht="15" customHeight="1" x14ac:dyDescent="0.3">
      <c r="A3867" t="s">
        <v>4082</v>
      </c>
      <c r="B3867" s="7">
        <v>46037.74722222222</v>
      </c>
      <c r="C3867">
        <v>30000000</v>
      </c>
    </row>
    <row r="3868" spans="1:3" ht="15" customHeight="1" x14ac:dyDescent="0.3">
      <c r="A3868" t="s">
        <v>4081</v>
      </c>
      <c r="B3868" s="7">
        <v>46038.670138888891</v>
      </c>
      <c r="C3868">
        <v>10000000</v>
      </c>
    </row>
    <row r="3869" spans="1:3" ht="15" customHeight="1" x14ac:dyDescent="0.3">
      <c r="A3869" t="s">
        <v>4080</v>
      </c>
      <c r="B3869" s="7">
        <v>46039.507638888892</v>
      </c>
      <c r="C3869">
        <v>8150000</v>
      </c>
    </row>
    <row r="3870" spans="1:3" ht="15" customHeight="1" x14ac:dyDescent="0.3">
      <c r="A3870" t="s">
        <v>4079</v>
      </c>
      <c r="B3870" s="7">
        <v>46041.492361111108</v>
      </c>
      <c r="C3870">
        <v>18000000</v>
      </c>
    </row>
    <row r="3871" spans="1:3" ht="15" customHeight="1" x14ac:dyDescent="0.3">
      <c r="A3871" t="s">
        <v>4078</v>
      </c>
      <c r="B3871" s="7">
        <v>46041.513194444444</v>
      </c>
      <c r="C3871">
        <v>4900000</v>
      </c>
    </row>
    <row r="3872" spans="1:3" ht="15" customHeight="1" x14ac:dyDescent="0.3">
      <c r="A3872" t="s">
        <v>4077</v>
      </c>
      <c r="B3872" s="7">
        <v>46041.517361111109</v>
      </c>
      <c r="C3872">
        <v>6000000</v>
      </c>
    </row>
    <row r="3873" spans="1:3" ht="15" customHeight="1" x14ac:dyDescent="0.3">
      <c r="A3873" t="s">
        <v>4076</v>
      </c>
      <c r="B3873" s="7">
        <v>46041.772222222222</v>
      </c>
      <c r="C3873">
        <v>12000000</v>
      </c>
    </row>
    <row r="3874" spans="1:3" ht="15" customHeight="1" x14ac:dyDescent="0.3">
      <c r="A3874" t="s">
        <v>4075</v>
      </c>
      <c r="B3874" s="7">
        <v>46041.796527777777</v>
      </c>
      <c r="C3874">
        <v>28000000</v>
      </c>
    </row>
    <row r="3875" spans="1:3" ht="15" customHeight="1" x14ac:dyDescent="0.3">
      <c r="A3875" t="s">
        <v>4074</v>
      </c>
      <c r="B3875" s="7">
        <v>46042.442361111112</v>
      </c>
      <c r="C3875">
        <v>9000000</v>
      </c>
    </row>
    <row r="3876" spans="1:3" ht="15" customHeight="1" x14ac:dyDescent="0.3">
      <c r="A3876" t="s">
        <v>4073</v>
      </c>
      <c r="B3876" s="7">
        <v>46042.492361111108</v>
      </c>
      <c r="C3876">
        <v>25350000</v>
      </c>
    </row>
    <row r="3877" spans="1:3" ht="15" customHeight="1" x14ac:dyDescent="0.3">
      <c r="A3877" t="s">
        <v>1791</v>
      </c>
      <c r="B3877" s="7">
        <v>46042.493055555555</v>
      </c>
      <c r="C3877">
        <v>10500000</v>
      </c>
    </row>
    <row r="3878" spans="1:3" ht="15" customHeight="1" x14ac:dyDescent="0.3">
      <c r="A3878" t="s">
        <v>4072</v>
      </c>
      <c r="B3878" s="7">
        <v>46042.682638888888</v>
      </c>
      <c r="C3878">
        <v>4450000</v>
      </c>
    </row>
    <row r="3879" spans="1:3" ht="15" customHeight="1" x14ac:dyDescent="0.3">
      <c r="A3879" t="s">
        <v>4071</v>
      </c>
      <c r="B3879" s="7">
        <v>46044.644444444442</v>
      </c>
      <c r="C3879">
        <v>6900000</v>
      </c>
    </row>
    <row r="3880" spans="1:3" ht="15" customHeight="1" x14ac:dyDescent="0.3">
      <c r="A3880" t="s">
        <v>4070</v>
      </c>
      <c r="B3880" s="7">
        <v>46044.65902777778</v>
      </c>
      <c r="C3880">
        <v>26500000</v>
      </c>
    </row>
    <row r="3881" spans="1:3" ht="15" customHeight="1" x14ac:dyDescent="0.3">
      <c r="A3881" t="s">
        <v>4069</v>
      </c>
      <c r="B3881" s="7">
        <v>46044.707638888889</v>
      </c>
      <c r="C3881">
        <v>11300000</v>
      </c>
    </row>
    <row r="3882" spans="1:3" ht="15" customHeight="1" x14ac:dyDescent="0.3">
      <c r="A3882" t="s">
        <v>4068</v>
      </c>
      <c r="B3882" s="7">
        <v>46045.529166666667</v>
      </c>
      <c r="C3882">
        <v>11000000</v>
      </c>
    </row>
    <row r="3883" spans="1:3" ht="15" customHeight="1" x14ac:dyDescent="0.3">
      <c r="A3883" t="s">
        <v>4067</v>
      </c>
      <c r="B3883" s="7">
        <v>46045.573611111111</v>
      </c>
      <c r="C3883">
        <v>17500000</v>
      </c>
    </row>
    <row r="3884" spans="1:3" ht="15" customHeight="1" x14ac:dyDescent="0.3">
      <c r="A3884" t="s">
        <v>4066</v>
      </c>
      <c r="B3884" s="7">
        <v>46046.463194444441</v>
      </c>
      <c r="C3884">
        <v>6600000</v>
      </c>
    </row>
    <row r="3885" spans="1:3" ht="15" customHeight="1" x14ac:dyDescent="0.3">
      <c r="A3885" t="s">
        <v>4065</v>
      </c>
      <c r="B3885" s="7">
        <v>46048.447916666664</v>
      </c>
      <c r="C3885">
        <v>8800000</v>
      </c>
    </row>
    <row r="3886" spans="1:3" ht="15" customHeight="1" x14ac:dyDescent="0.3">
      <c r="A3886" t="s">
        <v>4064</v>
      </c>
      <c r="B3886" s="7">
        <v>46048.677083333336</v>
      </c>
      <c r="C3886">
        <v>12800000</v>
      </c>
    </row>
    <row r="3887" spans="1:3" ht="15" customHeight="1" x14ac:dyDescent="0.3">
      <c r="A3887" t="s">
        <v>4063</v>
      </c>
      <c r="B3887" s="7">
        <v>46049.478472222225</v>
      </c>
      <c r="C3887">
        <v>16500000</v>
      </c>
    </row>
    <row r="3888" spans="1:3" ht="15" customHeight="1" x14ac:dyDescent="0.3">
      <c r="A3888" t="s">
        <v>4062</v>
      </c>
      <c r="B3888" s="7">
        <v>46049.479166666664</v>
      </c>
      <c r="C3888">
        <v>18500000</v>
      </c>
    </row>
    <row r="3889" spans="1:3" ht="15" customHeight="1" x14ac:dyDescent="0.3">
      <c r="A3889" t="s">
        <v>4061</v>
      </c>
      <c r="B3889" s="7">
        <v>46049.498611111114</v>
      </c>
      <c r="C3889">
        <v>2700000</v>
      </c>
    </row>
    <row r="3890" spans="1:3" ht="15" customHeight="1" x14ac:dyDescent="0.3">
      <c r="A3890" t="s">
        <v>4060</v>
      </c>
      <c r="B3890" s="7">
        <v>46049.506249999999</v>
      </c>
      <c r="C3890">
        <v>23500000</v>
      </c>
    </row>
    <row r="3891" spans="1:3" ht="15" customHeight="1" x14ac:dyDescent="0.3">
      <c r="A3891" t="s">
        <v>4059</v>
      </c>
      <c r="B3891" s="7">
        <v>46049.683333333334</v>
      </c>
      <c r="C3891">
        <v>10500000</v>
      </c>
    </row>
    <row r="3892" spans="1:3" ht="15" customHeight="1" x14ac:dyDescent="0.3">
      <c r="A3892" t="s">
        <v>1341</v>
      </c>
      <c r="B3892" s="7">
        <v>46050.418749999997</v>
      </c>
      <c r="C3892">
        <v>5500000</v>
      </c>
    </row>
    <row r="3893" spans="1:3" ht="15" customHeight="1" x14ac:dyDescent="0.3">
      <c r="A3893" t="s">
        <v>4058</v>
      </c>
      <c r="B3893" s="7">
        <v>46050.477777777778</v>
      </c>
      <c r="C3893">
        <v>9700000</v>
      </c>
    </row>
    <row r="3894" spans="1:3" ht="15" customHeight="1" x14ac:dyDescent="0.3">
      <c r="A3894" t="s">
        <v>4057</v>
      </c>
      <c r="B3894" s="7">
        <v>46051.447916666664</v>
      </c>
      <c r="C3894">
        <v>29000000</v>
      </c>
    </row>
    <row r="3895" spans="1:3" ht="15" customHeight="1" x14ac:dyDescent="0.3">
      <c r="A3895" t="s">
        <v>5384</v>
      </c>
      <c r="B3895" s="7">
        <v>46051.561111111114</v>
      </c>
      <c r="C3895">
        <v>10000000</v>
      </c>
    </row>
    <row r="3896" spans="1:3" ht="15" customHeight="1" x14ac:dyDescent="0.3">
      <c r="A3896" t="s">
        <v>4931</v>
      </c>
      <c r="B3896" s="7">
        <v>46051.561805555553</v>
      </c>
      <c r="C3896">
        <v>12000000</v>
      </c>
    </row>
    <row r="3897" spans="1:3" ht="15" customHeight="1" x14ac:dyDescent="0.3">
      <c r="A3897" t="s">
        <v>5143</v>
      </c>
      <c r="B3897" s="7">
        <v>46051.563194444447</v>
      </c>
      <c r="C3897">
        <v>10700000</v>
      </c>
    </row>
    <row r="3898" spans="1:3" ht="15" customHeight="1" x14ac:dyDescent="0.3">
      <c r="A3898" t="s">
        <v>4913</v>
      </c>
      <c r="B3898" s="7">
        <v>46051.706944444442</v>
      </c>
      <c r="C3898">
        <v>16000000</v>
      </c>
    </row>
    <row r="3899" spans="1:3" ht="15" customHeight="1" x14ac:dyDescent="0.3">
      <c r="A3899" t="s">
        <v>5209</v>
      </c>
      <c r="B3899" s="7">
        <v>46052.407638888886</v>
      </c>
      <c r="C3899">
        <v>10000000</v>
      </c>
    </row>
    <row r="3900" spans="1:3" ht="15" customHeight="1" x14ac:dyDescent="0.3">
      <c r="A3900" t="s">
        <v>4987</v>
      </c>
      <c r="B3900" s="7">
        <v>46052.456944444442</v>
      </c>
      <c r="C3900">
        <v>12650000</v>
      </c>
    </row>
    <row r="3901" spans="1:3" ht="15" customHeight="1" x14ac:dyDescent="0.3">
      <c r="A3901" t="s">
        <v>5121</v>
      </c>
      <c r="B3901" s="7">
        <v>46052.539583333331</v>
      </c>
      <c r="C3901">
        <v>18300000</v>
      </c>
    </row>
    <row r="3902" spans="1:3" ht="15" customHeight="1" x14ac:dyDescent="0.3">
      <c r="A3902" t="s">
        <v>1087</v>
      </c>
      <c r="B3902" s="7">
        <v>46052.729166666664</v>
      </c>
      <c r="C3902">
        <v>8500000</v>
      </c>
    </row>
    <row r="3903" spans="1:3" ht="15" customHeight="1" x14ac:dyDescent="0.3">
      <c r="A3903" t="s">
        <v>4915</v>
      </c>
      <c r="B3903" s="7">
        <v>46052.730555555558</v>
      </c>
      <c r="C3903">
        <v>5200000</v>
      </c>
    </row>
    <row r="3904" spans="1:3" ht="15" customHeight="1" x14ac:dyDescent="0.3">
      <c r="A3904" t="s">
        <v>4322</v>
      </c>
      <c r="B3904" s="7">
        <v>46052.737500000003</v>
      </c>
      <c r="C3904">
        <v>24500000</v>
      </c>
    </row>
    <row r="3905" spans="1:3" ht="15" customHeight="1" x14ac:dyDescent="0.3">
      <c r="A3905" t="s">
        <v>4984</v>
      </c>
      <c r="B3905" s="7">
        <v>46052.754166666666</v>
      </c>
      <c r="C3905">
        <v>7000000</v>
      </c>
    </row>
    <row r="3906" spans="1:3" ht="15" customHeight="1" x14ac:dyDescent="0.3">
      <c r="A3906" t="s">
        <v>5021</v>
      </c>
      <c r="B3906" s="7">
        <v>46053.512499999997</v>
      </c>
      <c r="C3906">
        <v>9600000</v>
      </c>
    </row>
    <row r="3907" spans="1:3" ht="15" customHeight="1" x14ac:dyDescent="0.3">
      <c r="A3907" t="s">
        <v>5383</v>
      </c>
      <c r="B3907" s="7">
        <v>46055.652777777781</v>
      </c>
      <c r="C3907">
        <v>27600000</v>
      </c>
    </row>
    <row r="3908" spans="1:3" ht="15" customHeight="1" x14ac:dyDescent="0.3">
      <c r="A3908" t="s">
        <v>5204</v>
      </c>
      <c r="B3908" s="7">
        <v>46056.461805555555</v>
      </c>
      <c r="C3908">
        <v>16500000</v>
      </c>
    </row>
    <row r="3909" spans="1:3" ht="15" customHeight="1" x14ac:dyDescent="0.3">
      <c r="A3909" t="s">
        <v>5382</v>
      </c>
      <c r="B3909" s="7">
        <v>46056.671527777777</v>
      </c>
      <c r="C3909">
        <v>8100000</v>
      </c>
    </row>
    <row r="3910" spans="1:3" ht="15" customHeight="1" x14ac:dyDescent="0.3">
      <c r="A3910" t="s">
        <v>5236</v>
      </c>
      <c r="B3910" s="7">
        <v>46057.647916666669</v>
      </c>
      <c r="C3910">
        <v>28890000</v>
      </c>
    </row>
    <row r="3911" spans="1:3" ht="15" customHeight="1" x14ac:dyDescent="0.3">
      <c r="A3911" t="s">
        <v>5064</v>
      </c>
      <c r="B3911" s="7">
        <v>46058.682638888888</v>
      </c>
      <c r="C3911">
        <v>11300000</v>
      </c>
    </row>
    <row r="3912" spans="1:3" ht="15" customHeight="1" x14ac:dyDescent="0.3">
      <c r="A3912" t="s">
        <v>5215</v>
      </c>
      <c r="B3912" s="7">
        <v>46058.723611111112</v>
      </c>
      <c r="C3912">
        <v>9000000</v>
      </c>
    </row>
    <row r="3913" spans="1:3" ht="15" customHeight="1" x14ac:dyDescent="0.3">
      <c r="A3913" t="s">
        <v>5300</v>
      </c>
      <c r="B3913" s="7">
        <v>46059.693055555559</v>
      </c>
      <c r="C3913">
        <v>15400000</v>
      </c>
    </row>
    <row r="3914" spans="1:3" ht="15" customHeight="1" x14ac:dyDescent="0.3">
      <c r="A3914" t="s">
        <v>5298</v>
      </c>
      <c r="B3914" s="7">
        <v>46059.695138888892</v>
      </c>
      <c r="C3914">
        <v>7000000</v>
      </c>
    </row>
    <row r="3915" spans="1:3" ht="15" customHeight="1" x14ac:dyDescent="0.3">
      <c r="A3915" t="s">
        <v>4733</v>
      </c>
      <c r="B3915" s="7">
        <v>46063.42083333333</v>
      </c>
      <c r="C3915">
        <v>30400000</v>
      </c>
    </row>
    <row r="3916" spans="1:3" ht="15" customHeight="1" x14ac:dyDescent="0.3">
      <c r="A3916" t="s">
        <v>5381</v>
      </c>
      <c r="B3916" s="7">
        <v>46063.456944444442</v>
      </c>
      <c r="C3916">
        <v>39300000</v>
      </c>
    </row>
    <row r="3917" spans="1:3" ht="15" customHeight="1" x14ac:dyDescent="0.3">
      <c r="A3917" t="s">
        <v>5299</v>
      </c>
      <c r="B3917" s="7">
        <v>46064.667361111111</v>
      </c>
      <c r="C3917">
        <v>8600000</v>
      </c>
    </row>
    <row r="3918" spans="1:3" ht="15" customHeight="1" x14ac:dyDescent="0.3">
      <c r="A3918" t="s">
        <v>5380</v>
      </c>
      <c r="B3918" s="7">
        <v>46065.71875</v>
      </c>
      <c r="C3918">
        <v>8500000</v>
      </c>
    </row>
    <row r="3919" spans="1:3" ht="15" customHeight="1" x14ac:dyDescent="0.3">
      <c r="A3919" t="s">
        <v>5379</v>
      </c>
      <c r="B3919" s="7">
        <v>46066.70416666667</v>
      </c>
      <c r="C3919">
        <v>16000000</v>
      </c>
    </row>
    <row r="3920" spans="1:3" ht="15" customHeight="1" x14ac:dyDescent="0.3">
      <c r="A3920" t="s">
        <v>5303</v>
      </c>
      <c r="B3920" s="7">
        <v>46069.628472222219</v>
      </c>
      <c r="C3920">
        <v>11000000</v>
      </c>
    </row>
    <row r="3921" spans="1:3" ht="15" customHeight="1" x14ac:dyDescent="0.3">
      <c r="A3921" t="s">
        <v>4804</v>
      </c>
      <c r="B3921" s="7">
        <v>46069.629861111112</v>
      </c>
      <c r="C3921">
        <v>9400000</v>
      </c>
    </row>
    <row r="3922" spans="1:3" ht="15" customHeight="1" x14ac:dyDescent="0.3">
      <c r="A3922" t="s">
        <v>5378</v>
      </c>
      <c r="B3922" s="7">
        <v>46069.72152777778</v>
      </c>
      <c r="C3922">
        <v>18500000</v>
      </c>
    </row>
    <row r="3923" spans="1:3" ht="15" customHeight="1" x14ac:dyDescent="0.3">
      <c r="A3923" t="s">
        <v>5301</v>
      </c>
      <c r="B3923" s="7">
        <v>46069.759722222225</v>
      </c>
      <c r="C3923">
        <v>17750000</v>
      </c>
    </row>
    <row r="3924" spans="1:3" ht="15" customHeight="1" x14ac:dyDescent="0.3">
      <c r="A3924" t="s">
        <v>5377</v>
      </c>
      <c r="B3924" s="7">
        <v>46073.662499999999</v>
      </c>
      <c r="C3924">
        <v>17000000</v>
      </c>
    </row>
    <row r="3925" spans="1:3" ht="15" customHeight="1" x14ac:dyDescent="0.3">
      <c r="A3925" t="s">
        <v>5376</v>
      </c>
      <c r="B3925" s="7">
        <v>46076.677083333336</v>
      </c>
      <c r="C3925">
        <v>12500000</v>
      </c>
    </row>
    <row r="3926" spans="1:3" ht="15" customHeight="1" x14ac:dyDescent="0.3">
      <c r="A3926" t="s">
        <v>5375</v>
      </c>
      <c r="B3926" s="7">
        <v>46077.444444444445</v>
      </c>
      <c r="C3926">
        <v>14500000</v>
      </c>
    </row>
    <row r="3927" spans="1:3" ht="15" customHeight="1" x14ac:dyDescent="0.3">
      <c r="A3927" t="s">
        <v>5305</v>
      </c>
      <c r="B3927" s="7">
        <v>46078.509027777778</v>
      </c>
      <c r="C3927">
        <v>6800000</v>
      </c>
    </row>
    <row r="3928" spans="1:3" ht="15" customHeight="1" x14ac:dyDescent="0.3">
      <c r="A3928" t="s">
        <v>5374</v>
      </c>
      <c r="B3928" s="7">
        <v>46078.509722222225</v>
      </c>
      <c r="C3928">
        <v>10900000</v>
      </c>
    </row>
    <row r="3929" spans="1:3" ht="15" customHeight="1" x14ac:dyDescent="0.3">
      <c r="A3929" t="s">
        <v>5373</v>
      </c>
      <c r="B3929" s="7">
        <v>46078.79583333333</v>
      </c>
      <c r="C3929">
        <v>10000000</v>
      </c>
    </row>
    <row r="3930" spans="1:3" ht="15" customHeight="1" x14ac:dyDescent="0.3">
      <c r="A3930" t="s">
        <v>5347</v>
      </c>
      <c r="B3930" s="7">
        <v>46078.808333333334</v>
      </c>
      <c r="C3930">
        <v>37000000</v>
      </c>
    </row>
    <row r="3931" spans="1:3" ht="15" customHeight="1" x14ac:dyDescent="0.3">
      <c r="A3931" t="s">
        <v>5309</v>
      </c>
      <c r="B3931" s="7">
        <v>46079.561805555553</v>
      </c>
      <c r="C3931">
        <v>24000000</v>
      </c>
    </row>
    <row r="3932" spans="1:3" ht="15" customHeight="1" x14ac:dyDescent="0.3">
      <c r="A3932" t="s">
        <v>5372</v>
      </c>
      <c r="B3932" s="7">
        <v>46079.743055555555</v>
      </c>
      <c r="C3932">
        <v>17500000</v>
      </c>
    </row>
    <row r="3933" spans="1:3" ht="15" customHeight="1" x14ac:dyDescent="0.3">
      <c r="A3933" t="s">
        <v>5371</v>
      </c>
      <c r="B3933" s="7">
        <v>46080.513888888891</v>
      </c>
      <c r="C3933">
        <v>22000000</v>
      </c>
    </row>
    <row r="3934" spans="1:3" ht="15" customHeight="1" x14ac:dyDescent="0.3">
      <c r="A3934" t="s">
        <v>5370</v>
      </c>
      <c r="B3934" s="7">
        <v>46080.593055555553</v>
      </c>
      <c r="C3934">
        <v>25000000</v>
      </c>
    </row>
    <row r="3935" spans="1:3" ht="15" customHeight="1" x14ac:dyDescent="0.3">
      <c r="A3935" t="s">
        <v>1905</v>
      </c>
      <c r="B3935" s="7">
        <v>46080.593055555553</v>
      </c>
      <c r="C3935">
        <v>8500000</v>
      </c>
    </row>
    <row r="3936" spans="1:3" ht="15" customHeight="1" x14ac:dyDescent="0.3">
      <c r="A3936" t="s">
        <v>5369</v>
      </c>
      <c r="B3936" s="7">
        <v>46080.679166666669</v>
      </c>
      <c r="C3936">
        <v>9400000</v>
      </c>
    </row>
    <row r="3937" spans="1:3" ht="15" customHeight="1" x14ac:dyDescent="0.3">
      <c r="A3937" t="s">
        <v>5368</v>
      </c>
      <c r="B3937" s="7">
        <v>46080.686805555553</v>
      </c>
      <c r="C3937">
        <v>10500000</v>
      </c>
    </row>
    <row r="3938" spans="1:3" ht="15" customHeight="1" x14ac:dyDescent="0.3">
      <c r="A3938" t="s">
        <v>5367</v>
      </c>
      <c r="B3938" s="7">
        <v>46080.716666666667</v>
      </c>
      <c r="C3938">
        <v>10600000</v>
      </c>
    </row>
    <row r="3939" spans="1:3" ht="15" customHeight="1" x14ac:dyDescent="0.3">
      <c r="A3939" t="s">
        <v>5366</v>
      </c>
      <c r="B3939" s="7">
        <v>46080.71875</v>
      </c>
      <c r="C3939">
        <v>12700000</v>
      </c>
    </row>
    <row r="3940" spans="1:3" ht="15" customHeight="1" x14ac:dyDescent="0.3">
      <c r="A3940" t="s">
        <v>5307</v>
      </c>
      <c r="B3940" s="7">
        <v>46080.742361111108</v>
      </c>
      <c r="C3940">
        <v>15500000</v>
      </c>
    </row>
    <row r="3941" spans="1:3" ht="15" customHeight="1" x14ac:dyDescent="0.3">
      <c r="A3941" t="s">
        <v>5365</v>
      </c>
      <c r="B3941" s="7">
        <v>46080.770138888889</v>
      </c>
      <c r="C3941">
        <v>14400000</v>
      </c>
    </row>
    <row r="3942" spans="1:3" ht="15" customHeight="1" x14ac:dyDescent="0.3">
      <c r="A3942" t="s">
        <v>5364</v>
      </c>
      <c r="B3942" s="7">
        <v>46084.777777777781</v>
      </c>
      <c r="C3942">
        <v>9000000</v>
      </c>
    </row>
    <row r="3943" spans="1:3" ht="15" customHeight="1" x14ac:dyDescent="0.3">
      <c r="A3943" t="s">
        <v>5311</v>
      </c>
      <c r="B3943" s="7">
        <v>46086.40347222222</v>
      </c>
      <c r="C3943">
        <v>8000000</v>
      </c>
    </row>
    <row r="3944" spans="1:3" ht="15" customHeight="1" x14ac:dyDescent="0.3">
      <c r="A3944" t="s">
        <v>5312</v>
      </c>
      <c r="B3944" s="7">
        <v>46086.795138888891</v>
      </c>
      <c r="C3944">
        <v>5700000</v>
      </c>
    </row>
    <row r="3945" spans="1:3" ht="15" customHeight="1" x14ac:dyDescent="0.3">
      <c r="A3945" t="s">
        <v>5313</v>
      </c>
      <c r="B3945" s="7">
        <v>46090.727777777778</v>
      </c>
      <c r="C3945">
        <v>5700000</v>
      </c>
    </row>
    <row r="3946" spans="1:3" ht="15" customHeight="1" x14ac:dyDescent="0.3">
      <c r="A3946" t="s">
        <v>5363</v>
      </c>
      <c r="B3946" s="7">
        <v>46091.490277777775</v>
      </c>
      <c r="C3946">
        <v>13900000</v>
      </c>
    </row>
    <row r="3947" spans="1:3" ht="15" customHeight="1" x14ac:dyDescent="0.3">
      <c r="A3947" t="s">
        <v>5362</v>
      </c>
      <c r="B3947" s="7">
        <v>46091.6875</v>
      </c>
      <c r="C3947">
        <v>8500000</v>
      </c>
    </row>
    <row r="3948" spans="1:3" ht="15" customHeight="1" x14ac:dyDescent="0.3">
      <c r="A3948" t="s">
        <v>5361</v>
      </c>
      <c r="B3948" s="7">
        <v>46091.694444444445</v>
      </c>
      <c r="C3948">
        <v>6300000</v>
      </c>
    </row>
    <row r="3949" spans="1:3" ht="15" customHeight="1" x14ac:dyDescent="0.3">
      <c r="A3949" t="s">
        <v>5360</v>
      </c>
      <c r="B3949" s="7">
        <v>46091.696527777778</v>
      </c>
      <c r="C3949">
        <v>6750000</v>
      </c>
    </row>
    <row r="3950" spans="1:3" ht="15" customHeight="1" x14ac:dyDescent="0.3">
      <c r="A3950" t="s">
        <v>5359</v>
      </c>
      <c r="B3950" s="7">
        <v>46092.474999999999</v>
      </c>
      <c r="C3950">
        <v>7000000</v>
      </c>
    </row>
    <row r="3951" spans="1:3" ht="15" customHeight="1" x14ac:dyDescent="0.3">
      <c r="A3951" t="s">
        <v>5358</v>
      </c>
      <c r="B3951" s="7">
        <v>46093.693749999999</v>
      </c>
      <c r="C3951">
        <v>6700000</v>
      </c>
    </row>
    <row r="3952" spans="1:3" ht="15" customHeight="1" x14ac:dyDescent="0.3">
      <c r="A3952" t="s">
        <v>5357</v>
      </c>
      <c r="B3952" s="7">
        <v>46093.71597222222</v>
      </c>
      <c r="C3952">
        <v>7000000</v>
      </c>
    </row>
    <row r="3953" spans="1:3" ht="15" customHeight="1" x14ac:dyDescent="0.3">
      <c r="A3953" t="s">
        <v>5356</v>
      </c>
      <c r="B3953" s="7">
        <v>46094.737500000003</v>
      </c>
      <c r="C3953">
        <v>10200000</v>
      </c>
    </row>
    <row r="3954" spans="1:3" ht="15" customHeight="1" x14ac:dyDescent="0.3">
      <c r="A3954" t="s">
        <v>5314</v>
      </c>
      <c r="B3954" s="7">
        <v>46097.481944444444</v>
      </c>
      <c r="C3954">
        <v>15200000</v>
      </c>
    </row>
    <row r="3955" spans="1:3" ht="15" customHeight="1" x14ac:dyDescent="0.3">
      <c r="A3955" t="s">
        <v>5355</v>
      </c>
      <c r="B3955" s="7">
        <v>46097.568055555559</v>
      </c>
      <c r="C3955">
        <v>14500000</v>
      </c>
    </row>
    <row r="3956" spans="1:3" ht="15" customHeight="1" x14ac:dyDescent="0.3">
      <c r="A3956" t="s">
        <v>5354</v>
      </c>
      <c r="B3956" s="7">
        <v>46097.568749999999</v>
      </c>
      <c r="C3956">
        <v>9300000</v>
      </c>
    </row>
    <row r="3957" spans="1:3" ht="15" customHeight="1" x14ac:dyDescent="0.3">
      <c r="A3957" t="s">
        <v>5352</v>
      </c>
      <c r="B3957" s="7">
        <v>46099.411805555559</v>
      </c>
      <c r="C3957">
        <v>6000000</v>
      </c>
    </row>
    <row r="3958" spans="1:3" ht="15" customHeight="1" x14ac:dyDescent="0.3">
      <c r="A3958" t="s">
        <v>5351</v>
      </c>
      <c r="B3958" s="7">
        <v>46100.42083333333</v>
      </c>
      <c r="C3958">
        <v>6300000</v>
      </c>
    </row>
    <row r="3959" spans="1:3" ht="15" customHeight="1" x14ac:dyDescent="0.3">
      <c r="A3959" t="s">
        <v>5350</v>
      </c>
      <c r="B3959" s="7">
        <v>46100.432638888888</v>
      </c>
      <c r="C3959">
        <v>17838100</v>
      </c>
    </row>
    <row r="3960" spans="1:3" ht="15" customHeight="1" x14ac:dyDescent="0.3">
      <c r="A3960" t="s">
        <v>4500</v>
      </c>
      <c r="B3960" s="7">
        <v>46100.741666666669</v>
      </c>
      <c r="C3960">
        <v>7800000</v>
      </c>
    </row>
    <row r="3961" spans="1:3" ht="15" customHeight="1" x14ac:dyDescent="0.3">
      <c r="A3961" t="s">
        <v>5592</v>
      </c>
      <c r="B3961" s="7">
        <v>46101.654861111114</v>
      </c>
      <c r="C3961">
        <v>20000000</v>
      </c>
    </row>
    <row r="3962" spans="1:3" ht="15" customHeight="1" x14ac:dyDescent="0.3">
      <c r="A3962" t="s">
        <v>5544</v>
      </c>
      <c r="B3962" s="7">
        <v>46101.681250000001</v>
      </c>
      <c r="C3962">
        <v>6800000</v>
      </c>
    </row>
    <row r="3963" spans="1:3" ht="15" customHeight="1" x14ac:dyDescent="0.3">
      <c r="A3963" t="s">
        <v>6152</v>
      </c>
      <c r="B3963" s="7">
        <v>46101.742361111108</v>
      </c>
      <c r="C3963">
        <v>15300000</v>
      </c>
    </row>
    <row r="3964" spans="1:3" ht="15" customHeight="1" x14ac:dyDescent="0.3">
      <c r="A3964" t="s">
        <v>1658</v>
      </c>
      <c r="B3964" s="7">
        <v>46104.429861111108</v>
      </c>
      <c r="C3964">
        <v>10500000</v>
      </c>
    </row>
    <row r="3965" spans="1:3" ht="15" customHeight="1" x14ac:dyDescent="0.3">
      <c r="A3965" t="s">
        <v>7763</v>
      </c>
      <c r="B3965" s="7">
        <v>46105.447916666664</v>
      </c>
      <c r="C3965">
        <v>5700000</v>
      </c>
    </row>
    <row r="3966" spans="1:3" ht="15" customHeight="1" x14ac:dyDescent="0.3">
      <c r="A3966" t="s">
        <v>5939</v>
      </c>
      <c r="B3966" s="7">
        <v>46105.486111111109</v>
      </c>
      <c r="C3966">
        <v>11800000</v>
      </c>
    </row>
    <row r="3967" spans="1:3" ht="15" customHeight="1" x14ac:dyDescent="0.3">
      <c r="A3967" t="s">
        <v>5577</v>
      </c>
      <c r="B3967" s="7">
        <v>46105.486111111109</v>
      </c>
      <c r="C3967">
        <v>9000000</v>
      </c>
    </row>
    <row r="3968" spans="1:3" ht="15" customHeight="1" x14ac:dyDescent="0.3">
      <c r="A3968" t="s">
        <v>5469</v>
      </c>
      <c r="B3968" s="7">
        <v>46106.567361111112</v>
      </c>
      <c r="C3968">
        <v>5700000</v>
      </c>
    </row>
    <row r="3969" spans="1:3" ht="15" customHeight="1" x14ac:dyDescent="0.3">
      <c r="A3969" t="s">
        <v>4759</v>
      </c>
      <c r="B3969" s="7">
        <v>46106.79583333333</v>
      </c>
      <c r="C3969">
        <v>14600000</v>
      </c>
    </row>
    <row r="3970" spans="1:3" ht="15" customHeight="1" x14ac:dyDescent="0.3">
      <c r="A3970" t="s">
        <v>6052</v>
      </c>
      <c r="B3970" s="7">
        <v>46107.386805555558</v>
      </c>
      <c r="C3970">
        <v>24500000</v>
      </c>
    </row>
    <row r="3971" spans="1:3" ht="15" customHeight="1" x14ac:dyDescent="0.3">
      <c r="A3971" t="s">
        <v>5586</v>
      </c>
      <c r="B3971" s="7">
        <v>46107.478472222225</v>
      </c>
      <c r="C3971">
        <v>5500000</v>
      </c>
    </row>
    <row r="3972" spans="1:3" ht="15" customHeight="1" x14ac:dyDescent="0.3">
      <c r="A3972" t="s">
        <v>5546</v>
      </c>
      <c r="B3972" s="7">
        <v>46107.701388888891</v>
      </c>
      <c r="C3972">
        <v>11500000</v>
      </c>
    </row>
    <row r="3973" spans="1:3" ht="15" customHeight="1" x14ac:dyDescent="0.3">
      <c r="A3973" t="s">
        <v>5552</v>
      </c>
      <c r="B3973" s="7">
        <v>46107.782638888886</v>
      </c>
      <c r="C3973">
        <v>15000000</v>
      </c>
    </row>
    <row r="3974" spans="1:3" ht="15" customHeight="1" x14ac:dyDescent="0.3">
      <c r="A3974" t="s">
        <v>6273</v>
      </c>
      <c r="B3974" s="7">
        <v>46108.480555555558</v>
      </c>
      <c r="C3974">
        <v>19700000</v>
      </c>
    </row>
    <row r="3975" spans="1:3" ht="15" customHeight="1" x14ac:dyDescent="0.3">
      <c r="A3975" t="s">
        <v>6329</v>
      </c>
      <c r="B3975" s="7">
        <v>46108.558333333334</v>
      </c>
      <c r="C3975">
        <v>23500000</v>
      </c>
    </row>
    <row r="3976" spans="1:3" ht="15" customHeight="1" x14ac:dyDescent="0.3">
      <c r="A3976" t="s">
        <v>6237</v>
      </c>
      <c r="B3976" s="7">
        <v>46108.678472222222</v>
      </c>
      <c r="C3976">
        <v>16000000</v>
      </c>
    </row>
    <row r="3977" spans="1:3" ht="15" customHeight="1" x14ac:dyDescent="0.3">
      <c r="A3977" t="s">
        <v>5555</v>
      </c>
      <c r="B3977" s="7">
        <v>46108.697222222225</v>
      </c>
      <c r="C3977">
        <v>31627180</v>
      </c>
    </row>
    <row r="3978" spans="1:3" ht="15" customHeight="1" x14ac:dyDescent="0.3">
      <c r="A3978" t="s">
        <v>5545</v>
      </c>
      <c r="B3978" s="7">
        <v>46108.697222222225</v>
      </c>
      <c r="C3978">
        <v>31627180</v>
      </c>
    </row>
    <row r="3979" spans="1:3" ht="15" customHeight="1" x14ac:dyDescent="0.3">
      <c r="A3979" t="s">
        <v>6325</v>
      </c>
      <c r="B3979" s="7">
        <v>46111.384722222225</v>
      </c>
      <c r="C3979">
        <v>16000000</v>
      </c>
    </row>
    <row r="3980" spans="1:3" ht="15" customHeight="1" x14ac:dyDescent="0.3">
      <c r="A3980" t="s">
        <v>4977</v>
      </c>
      <c r="B3980" s="7">
        <v>46111.387499999997</v>
      </c>
      <c r="C3980">
        <v>20000000</v>
      </c>
    </row>
    <row r="3981" spans="1:3" ht="15" customHeight="1" x14ac:dyDescent="0.3">
      <c r="A3981" t="s">
        <v>6328</v>
      </c>
      <c r="B3981" s="7">
        <v>46111.455555555556</v>
      </c>
      <c r="C3981">
        <v>10100000</v>
      </c>
    </row>
    <row r="3982" spans="1:3" ht="15" customHeight="1" x14ac:dyDescent="0.3">
      <c r="A3982" t="s">
        <v>6298</v>
      </c>
      <c r="B3982" s="7">
        <v>46111.607638888891</v>
      </c>
      <c r="C3982">
        <v>10000000</v>
      </c>
    </row>
    <row r="3983" spans="1:3" ht="15" customHeight="1" x14ac:dyDescent="0.3">
      <c r="A3983" t="s">
        <v>5353</v>
      </c>
      <c r="B3983" s="7">
        <v>46111.61041666667</v>
      </c>
      <c r="C3983">
        <v>17243100</v>
      </c>
    </row>
    <row r="3984" spans="1:3" ht="15" customHeight="1" x14ac:dyDescent="0.3">
      <c r="A3984" t="s">
        <v>5604</v>
      </c>
      <c r="B3984" s="7">
        <v>46111.667361111111</v>
      </c>
      <c r="C3984">
        <v>14500000</v>
      </c>
    </row>
    <row r="3985" spans="1:3" ht="15" customHeight="1" x14ac:dyDescent="0.3">
      <c r="A3985" t="s">
        <v>5240</v>
      </c>
      <c r="B3985" s="7">
        <v>46111.723611111112</v>
      </c>
      <c r="C3985">
        <v>10700000</v>
      </c>
    </row>
    <row r="3986" spans="1:3" ht="15" customHeight="1" x14ac:dyDescent="0.3">
      <c r="A3986" t="s">
        <v>6287</v>
      </c>
      <c r="B3986" s="7">
        <v>46111.726388888892</v>
      </c>
      <c r="C3986">
        <v>18500000</v>
      </c>
    </row>
    <row r="3987" spans="1:3" ht="15" customHeight="1" x14ac:dyDescent="0.3">
      <c r="A3987" t="s">
        <v>6306</v>
      </c>
      <c r="B3987" s="7">
        <v>46111.731944444444</v>
      </c>
      <c r="C3987">
        <v>6800000</v>
      </c>
    </row>
    <row r="3988" spans="1:3" ht="15" customHeight="1" x14ac:dyDescent="0.3">
      <c r="A3988" t="s">
        <v>6379</v>
      </c>
      <c r="B3988" s="7">
        <v>46111.73333333333</v>
      </c>
      <c r="C3988">
        <v>7600000</v>
      </c>
    </row>
    <row r="3989" spans="1:3" ht="15" customHeight="1" x14ac:dyDescent="0.3">
      <c r="A3989" t="s">
        <v>6324</v>
      </c>
      <c r="B3989" s="7">
        <v>46111.787499999999</v>
      </c>
      <c r="C3989">
        <v>11500000</v>
      </c>
    </row>
    <row r="3990" spans="1:3" ht="15" customHeight="1" x14ac:dyDescent="0.3">
      <c r="A3990" t="s">
        <v>6349</v>
      </c>
      <c r="B3990" s="7">
        <v>46111.788194444445</v>
      </c>
      <c r="C3990">
        <v>7500000</v>
      </c>
    </row>
    <row r="3991" spans="1:3" ht="15" customHeight="1" x14ac:dyDescent="0.3">
      <c r="A3991" t="s">
        <v>6337</v>
      </c>
      <c r="B3991" s="7">
        <v>46112.479861111111</v>
      </c>
      <c r="C3991">
        <v>13000000</v>
      </c>
    </row>
    <row r="3992" spans="1:3" ht="15" customHeight="1" x14ac:dyDescent="0.3">
      <c r="A3992" t="s">
        <v>6297</v>
      </c>
      <c r="B3992" s="7">
        <v>46112.525000000001</v>
      </c>
      <c r="C3992">
        <v>9100000</v>
      </c>
    </row>
    <row r="3993" spans="1:3" ht="15" customHeight="1" x14ac:dyDescent="0.3">
      <c r="A3993" t="s">
        <v>5533</v>
      </c>
      <c r="B3993" s="7">
        <v>46112.557638888888</v>
      </c>
      <c r="C3993">
        <v>11000000</v>
      </c>
    </row>
    <row r="3994" spans="1:3" ht="15" customHeight="1" x14ac:dyDescent="0.3">
      <c r="A3994" t="s">
        <v>5536</v>
      </c>
      <c r="B3994" s="7">
        <v>46112.677777777775</v>
      </c>
      <c r="C3994">
        <v>33921345</v>
      </c>
    </row>
    <row r="3995" spans="1:3" ht="15" customHeight="1" x14ac:dyDescent="0.3">
      <c r="A3995" t="s">
        <v>6315</v>
      </c>
      <c r="B3995" s="7">
        <v>46112.681944444441</v>
      </c>
      <c r="C3995">
        <v>31300000</v>
      </c>
    </row>
    <row r="3996" spans="1:3" ht="15" customHeight="1" x14ac:dyDescent="0.3">
      <c r="A3996" t="s">
        <v>6294</v>
      </c>
      <c r="B3996" s="7">
        <v>46112.797222222223</v>
      </c>
      <c r="C3996">
        <v>14000000</v>
      </c>
    </row>
    <row r="3997" spans="1:3" ht="15" customHeight="1" x14ac:dyDescent="0.3">
      <c r="A3997" t="s">
        <v>6300</v>
      </c>
      <c r="B3997" s="7">
        <v>46114.673611111109</v>
      </c>
      <c r="C3997">
        <v>6900000</v>
      </c>
    </row>
    <row r="3998" spans="1:3" ht="15" customHeight="1" x14ac:dyDescent="0.3">
      <c r="A3998" t="s">
        <v>6366</v>
      </c>
      <c r="B3998" s="7">
        <v>46114.716666666667</v>
      </c>
      <c r="C3998">
        <v>13300000</v>
      </c>
    </row>
    <row r="3999" spans="1:3" ht="15" customHeight="1" x14ac:dyDescent="0.3">
      <c r="A3999" t="s">
        <v>6336</v>
      </c>
      <c r="B3999" s="7">
        <v>46118.790972222225</v>
      </c>
      <c r="C3999">
        <v>8700000</v>
      </c>
    </row>
    <row r="4000" spans="1:3" ht="15" customHeight="1" x14ac:dyDescent="0.3">
      <c r="A4000" t="s">
        <v>5531</v>
      </c>
      <c r="B4000" s="7">
        <v>46119.713888888888</v>
      </c>
      <c r="C4000">
        <v>6500000</v>
      </c>
    </row>
    <row r="4001" spans="1:3" ht="15" customHeight="1" x14ac:dyDescent="0.3">
      <c r="A4001" t="s">
        <v>6361</v>
      </c>
      <c r="B4001" s="7">
        <v>46119.714583333334</v>
      </c>
      <c r="C4001">
        <v>9500000</v>
      </c>
    </row>
    <row r="4002" spans="1:3" ht="15" customHeight="1" x14ac:dyDescent="0.3">
      <c r="A4002" t="s">
        <v>5607</v>
      </c>
      <c r="B4002" s="7">
        <v>46119.758333333331</v>
      </c>
      <c r="C4002">
        <v>21000000</v>
      </c>
    </row>
    <row r="4003" spans="1:3" ht="15" customHeight="1" x14ac:dyDescent="0.3">
      <c r="A4003" t="s">
        <v>5472</v>
      </c>
      <c r="B4003" s="7">
        <v>46120.743750000001</v>
      </c>
      <c r="C4003">
        <v>6200000</v>
      </c>
    </row>
    <row r="4004" spans="1:3" ht="15" customHeight="1" x14ac:dyDescent="0.3">
      <c r="A4004" t="s">
        <v>6327</v>
      </c>
      <c r="B4004" s="7">
        <v>46121.520138888889</v>
      </c>
      <c r="C4004">
        <v>11300000</v>
      </c>
    </row>
    <row r="4005" spans="1:3" ht="15" customHeight="1" x14ac:dyDescent="0.3">
      <c r="A4005" t="s">
        <v>6421</v>
      </c>
      <c r="B4005" s="7">
        <v>46125.511805555558</v>
      </c>
      <c r="C4005">
        <v>15500000</v>
      </c>
    </row>
    <row r="4006" spans="1:3" ht="15" customHeight="1" x14ac:dyDescent="0.3">
      <c r="A4006" t="s">
        <v>6459</v>
      </c>
      <c r="B4006" s="7">
        <v>46125.533333333333</v>
      </c>
      <c r="C4006">
        <v>12000000</v>
      </c>
    </row>
    <row r="4007" spans="1:3" ht="15" customHeight="1" x14ac:dyDescent="0.3">
      <c r="A4007" t="s">
        <v>6475</v>
      </c>
      <c r="B4007" s="7">
        <v>46125.57708333333</v>
      </c>
      <c r="C4007">
        <v>47288100</v>
      </c>
    </row>
    <row r="4008" spans="1:3" ht="15" customHeight="1" x14ac:dyDescent="0.3">
      <c r="A4008" t="s">
        <v>6340</v>
      </c>
      <c r="B4008" s="7">
        <v>46125.577777777777</v>
      </c>
      <c r="C4008">
        <v>10200000</v>
      </c>
    </row>
    <row r="4009" spans="1:3" ht="15" customHeight="1" x14ac:dyDescent="0.3">
      <c r="A4009" t="s">
        <v>6431</v>
      </c>
      <c r="B4009" s="7">
        <v>46125.578472222223</v>
      </c>
      <c r="C4009">
        <v>5400000</v>
      </c>
    </row>
    <row r="4010" spans="1:3" ht="15" customHeight="1" x14ac:dyDescent="0.3">
      <c r="A4010" t="s">
        <v>6470</v>
      </c>
      <c r="B4010" s="7">
        <v>46125.706250000003</v>
      </c>
      <c r="C4010">
        <v>12500000</v>
      </c>
    </row>
    <row r="4011" spans="1:3" ht="15" customHeight="1" x14ac:dyDescent="0.3">
      <c r="A4011" t="s">
        <v>6402</v>
      </c>
      <c r="B4011" s="7">
        <v>46126.559027777781</v>
      </c>
      <c r="C4011">
        <v>9600000</v>
      </c>
    </row>
    <row r="4012" spans="1:3" ht="15" customHeight="1" x14ac:dyDescent="0.3">
      <c r="A4012" t="s">
        <v>6411</v>
      </c>
      <c r="B4012" s="7">
        <v>46126.683333333334</v>
      </c>
      <c r="C4012">
        <v>17990000</v>
      </c>
    </row>
    <row r="4013" spans="1:3" ht="15" customHeight="1" x14ac:dyDescent="0.3">
      <c r="A4013" t="s">
        <v>253</v>
      </c>
      <c r="B4013" s="7">
        <v>46128.383333333331</v>
      </c>
      <c r="C4013">
        <v>8300000</v>
      </c>
    </row>
    <row r="4014" spans="1:3" ht="15" customHeight="1" x14ac:dyDescent="0.3">
      <c r="A4014" t="s">
        <v>6482</v>
      </c>
      <c r="B4014" s="7">
        <v>46128.668749999997</v>
      </c>
      <c r="C4014">
        <v>6550000</v>
      </c>
    </row>
    <row r="4015" spans="1:3" ht="15" customHeight="1" x14ac:dyDescent="0.3">
      <c r="A4015" t="s">
        <v>6447</v>
      </c>
      <c r="B4015" s="7">
        <v>46128.747916666667</v>
      </c>
      <c r="C4015">
        <v>12000000</v>
      </c>
    </row>
    <row r="4016" spans="1:3" ht="15" customHeight="1" x14ac:dyDescent="0.3">
      <c r="A4016" t="s">
        <v>6520</v>
      </c>
      <c r="B4016" s="7">
        <v>46129.668749999997</v>
      </c>
      <c r="C4016">
        <v>11000000</v>
      </c>
    </row>
    <row r="4017" spans="1:3" ht="15" customHeight="1" x14ac:dyDescent="0.3">
      <c r="A4017" t="s">
        <v>6521</v>
      </c>
      <c r="B4017" s="7">
        <v>46129.669444444444</v>
      </c>
      <c r="C4017">
        <v>7000000</v>
      </c>
    </row>
    <row r="4018" spans="1:3" ht="15" customHeight="1" x14ac:dyDescent="0.3">
      <c r="A4018" t="s">
        <v>6484</v>
      </c>
      <c r="B4018" s="7">
        <v>46129.67291666667</v>
      </c>
      <c r="C4018">
        <v>17200000</v>
      </c>
    </row>
    <row r="4019" spans="1:3" ht="15" customHeight="1" x14ac:dyDescent="0.3">
      <c r="A4019" t="s">
        <v>6407</v>
      </c>
      <c r="B4019" s="7">
        <v>46129.680555555555</v>
      </c>
      <c r="C4019">
        <v>10000000</v>
      </c>
    </row>
    <row r="4020" spans="1:3" ht="15" customHeight="1" x14ac:dyDescent="0.3">
      <c r="A4020" t="s">
        <v>6575</v>
      </c>
      <c r="B4020" s="7">
        <v>46130.433333333334</v>
      </c>
      <c r="C4020">
        <v>13500000</v>
      </c>
    </row>
    <row r="4021" spans="1:3" ht="15" customHeight="1" x14ac:dyDescent="0.3">
      <c r="A4021" t="s">
        <v>5949</v>
      </c>
      <c r="B4021" s="7">
        <v>46133.490972222222</v>
      </c>
      <c r="C4021">
        <v>17000000</v>
      </c>
    </row>
    <row r="4022" spans="1:3" ht="15" customHeight="1" x14ac:dyDescent="0.3">
      <c r="A4022" t="s">
        <v>6488</v>
      </c>
      <c r="B4022" s="7">
        <v>46133.708333333336</v>
      </c>
      <c r="C4022">
        <v>17500000</v>
      </c>
    </row>
    <row r="4023" spans="1:3" ht="15" customHeight="1" x14ac:dyDescent="0.3">
      <c r="A4023" t="s">
        <v>6487</v>
      </c>
      <c r="B4023" s="7">
        <v>46133.709027777775</v>
      </c>
      <c r="C4023">
        <v>9600000</v>
      </c>
    </row>
    <row r="4024" spans="1:3" ht="15" customHeight="1" x14ac:dyDescent="0.3">
      <c r="A4024" t="s">
        <v>6438</v>
      </c>
      <c r="B4024" s="7">
        <v>46133.710416666669</v>
      </c>
      <c r="C4024">
        <v>15500000</v>
      </c>
    </row>
    <row r="4025" spans="1:3" ht="15" customHeight="1" x14ac:dyDescent="0.3">
      <c r="A4025" t="s">
        <v>5977</v>
      </c>
      <c r="B4025" s="7">
        <v>46133.745138888888</v>
      </c>
      <c r="C4025">
        <v>6000000</v>
      </c>
    </row>
    <row r="4026" spans="1:3" ht="15" customHeight="1" x14ac:dyDescent="0.3">
      <c r="A4026" t="s">
        <v>6525</v>
      </c>
      <c r="B4026" s="7">
        <v>46133.745833333334</v>
      </c>
      <c r="C4026">
        <v>12000000</v>
      </c>
    </row>
    <row r="4027" spans="1:3" ht="15" customHeight="1" x14ac:dyDescent="0.3">
      <c r="A4027" t="s">
        <v>6490</v>
      </c>
      <c r="B4027" s="7">
        <v>46133.751388888886</v>
      </c>
      <c r="C4027">
        <v>8900000</v>
      </c>
    </row>
    <row r="4028" spans="1:3" ht="15" customHeight="1" x14ac:dyDescent="0.3">
      <c r="A4028" t="s">
        <v>6576</v>
      </c>
      <c r="B4028" s="7">
        <v>46134.415277777778</v>
      </c>
      <c r="C4028">
        <v>7700000</v>
      </c>
    </row>
    <row r="4029" spans="1:3" ht="15" customHeight="1" x14ac:dyDescent="0.3">
      <c r="A4029" t="s">
        <v>5578</v>
      </c>
      <c r="B4029" s="7">
        <v>46134.723611111112</v>
      </c>
      <c r="C4029">
        <v>13200000</v>
      </c>
    </row>
    <row r="4030" spans="1:3" ht="15" customHeight="1" x14ac:dyDescent="0.3">
      <c r="A4030" t="s">
        <v>6553</v>
      </c>
      <c r="B4030" s="7">
        <v>46134.777777777781</v>
      </c>
      <c r="C4030">
        <v>6900000</v>
      </c>
    </row>
    <row r="4031" spans="1:3" ht="15" customHeight="1" x14ac:dyDescent="0.3">
      <c r="A4031" t="s">
        <v>6492</v>
      </c>
      <c r="B4031" s="7">
        <v>46135.546527777777</v>
      </c>
      <c r="C4031">
        <v>10100000</v>
      </c>
    </row>
    <row r="4032" spans="1:3" ht="15" customHeight="1" x14ac:dyDescent="0.3">
      <c r="A4032" t="s">
        <v>6427</v>
      </c>
      <c r="B4032" s="7">
        <v>46135.724999999999</v>
      </c>
      <c r="C4032">
        <v>5900000</v>
      </c>
    </row>
    <row r="4033" spans="1:3" ht="15" customHeight="1" x14ac:dyDescent="0.3">
      <c r="A4033" t="s">
        <v>6560</v>
      </c>
      <c r="B4033" s="7">
        <v>46135.754861111112</v>
      </c>
      <c r="C4033">
        <v>10000000</v>
      </c>
    </row>
    <row r="4034" spans="1:3" ht="15" customHeight="1" x14ac:dyDescent="0.3">
      <c r="A4034" t="s">
        <v>7159</v>
      </c>
      <c r="B4034" s="7">
        <v>46135.769444444442</v>
      </c>
      <c r="C4034">
        <v>10250000</v>
      </c>
    </row>
    <row r="4035" spans="1:3" ht="15" customHeight="1" x14ac:dyDescent="0.3">
      <c r="A4035" t="s">
        <v>6540</v>
      </c>
      <c r="B4035" s="7">
        <v>46136.429861111108</v>
      </c>
      <c r="C4035">
        <v>5800000</v>
      </c>
    </row>
    <row r="4036" spans="1:3" ht="15" customHeight="1" x14ac:dyDescent="0.3">
      <c r="A4036" t="s">
        <v>6539</v>
      </c>
      <c r="B4036" s="7">
        <v>46136.686805555553</v>
      </c>
      <c r="C4036">
        <v>10350000</v>
      </c>
    </row>
    <row r="4037" spans="1:3" ht="15" customHeight="1" x14ac:dyDescent="0.3">
      <c r="A4037" t="s">
        <v>6567</v>
      </c>
      <c r="B4037" s="7">
        <v>46136.75</v>
      </c>
      <c r="C4037">
        <v>6150000</v>
      </c>
    </row>
    <row r="4038" spans="1:3" ht="15" customHeight="1" x14ac:dyDescent="0.3">
      <c r="A4038" t="s">
        <v>6582</v>
      </c>
      <c r="B4038" s="7">
        <v>46139.411111111112</v>
      </c>
      <c r="C4038">
        <v>18300000</v>
      </c>
    </row>
    <row r="4039" spans="1:3" ht="15" customHeight="1" x14ac:dyDescent="0.3">
      <c r="A4039" t="s">
        <v>6274</v>
      </c>
      <c r="B4039" s="7">
        <v>46139.418749999997</v>
      </c>
      <c r="C4039">
        <v>27953100</v>
      </c>
    </row>
    <row r="4040" spans="1:3" ht="15" customHeight="1" x14ac:dyDescent="0.3">
      <c r="A4040" t="s">
        <v>6486</v>
      </c>
      <c r="B4040" s="7">
        <v>46139.767361111109</v>
      </c>
      <c r="C4040">
        <v>14850000</v>
      </c>
    </row>
    <row r="4041" spans="1:3" ht="15" customHeight="1" x14ac:dyDescent="0.3">
      <c r="A4041" t="s">
        <v>6633</v>
      </c>
      <c r="B4041" s="7">
        <v>46139.770833333336</v>
      </c>
      <c r="C4041">
        <v>13500000</v>
      </c>
    </row>
    <row r="4042" spans="1:3" ht="15" customHeight="1" x14ac:dyDescent="0.3">
      <c r="A4042" t="s">
        <v>5556</v>
      </c>
      <c r="B4042" s="7">
        <v>46140.424305555556</v>
      </c>
      <c r="C4042">
        <v>30154462</v>
      </c>
    </row>
    <row r="4043" spans="1:3" ht="15" customHeight="1" x14ac:dyDescent="0.3">
      <c r="A4043" t="s">
        <v>6362</v>
      </c>
      <c r="B4043" s="7">
        <v>46140.502083333333</v>
      </c>
      <c r="C4043">
        <v>7100000</v>
      </c>
    </row>
    <row r="4044" spans="1:3" ht="15" customHeight="1" x14ac:dyDescent="0.3">
      <c r="A4044" t="s">
        <v>6546</v>
      </c>
      <c r="B4044" s="7">
        <v>46140.515277777777</v>
      </c>
      <c r="C4044">
        <v>21400000</v>
      </c>
    </row>
    <row r="4045" spans="1:3" ht="15" customHeight="1" x14ac:dyDescent="0.3">
      <c r="A4045" t="s">
        <v>6415</v>
      </c>
      <c r="B4045" s="7">
        <v>46140.554166666669</v>
      </c>
      <c r="C4045">
        <v>10800000</v>
      </c>
    </row>
    <row r="4046" spans="1:3" ht="15" customHeight="1" x14ac:dyDescent="0.3">
      <c r="A4046" t="s">
        <v>962</v>
      </c>
      <c r="B4046" s="7">
        <v>46140.711805555555</v>
      </c>
      <c r="C4046">
        <v>7300000</v>
      </c>
    </row>
    <row r="4047" spans="1:3" ht="15" customHeight="1" x14ac:dyDescent="0.3">
      <c r="A4047" t="s">
        <v>6632</v>
      </c>
      <c r="B4047" s="7">
        <v>46141.411111111112</v>
      </c>
      <c r="C4047">
        <v>15700000</v>
      </c>
    </row>
    <row r="4048" spans="1:3" ht="15" customHeight="1" x14ac:dyDescent="0.3">
      <c r="A4048" t="s">
        <v>6631</v>
      </c>
      <c r="B4048" s="7">
        <v>46141.481249999997</v>
      </c>
      <c r="C4048">
        <v>8300000</v>
      </c>
    </row>
    <row r="4049" spans="1:3" ht="15" customHeight="1" x14ac:dyDescent="0.3">
      <c r="A4049" t="s">
        <v>6499</v>
      </c>
      <c r="B4049" s="7">
        <v>46141.691666666666</v>
      </c>
      <c r="C4049">
        <v>5900000</v>
      </c>
    </row>
    <row r="4050" spans="1:3" ht="15" customHeight="1" x14ac:dyDescent="0.3">
      <c r="A4050" t="s">
        <v>6496</v>
      </c>
      <c r="B4050" s="7">
        <v>46141.734027777777</v>
      </c>
      <c r="C4050">
        <v>26300000</v>
      </c>
    </row>
    <row r="4051" spans="1:3" ht="15" customHeight="1" x14ac:dyDescent="0.3">
      <c r="A4051" t="s">
        <v>6630</v>
      </c>
      <c r="B4051" s="7">
        <v>46142.503472222219</v>
      </c>
      <c r="C4051">
        <v>4800000</v>
      </c>
    </row>
    <row r="4052" spans="1:3" ht="15" customHeight="1" x14ac:dyDescent="0.3">
      <c r="A4052" t="s">
        <v>5470</v>
      </c>
      <c r="B4052" s="7">
        <v>46142.682638888888</v>
      </c>
      <c r="C4052">
        <v>18900000</v>
      </c>
    </row>
    <row r="4053" spans="1:3" ht="15" customHeight="1" x14ac:dyDescent="0.3">
      <c r="A4053" t="s">
        <v>5425</v>
      </c>
      <c r="B4053" s="7">
        <v>46142.813194444447</v>
      </c>
      <c r="C4053">
        <v>9500000</v>
      </c>
    </row>
    <row r="4054" spans="1:3" ht="15" customHeight="1" x14ac:dyDescent="0.3">
      <c r="A4054" t="s">
        <v>6618</v>
      </c>
      <c r="B4054" s="7">
        <v>46146.747916666667</v>
      </c>
      <c r="C4054">
        <v>11200000</v>
      </c>
    </row>
    <row r="4055" spans="1:3" ht="15" customHeight="1" x14ac:dyDescent="0.3">
      <c r="A4055" t="s">
        <v>6537</v>
      </c>
      <c r="B4055" s="7">
        <v>46148.522916666669</v>
      </c>
      <c r="C4055">
        <v>11300000</v>
      </c>
    </row>
    <row r="4056" spans="1:3" ht="15" customHeight="1" x14ac:dyDescent="0.3">
      <c r="A4056" t="s">
        <v>8338</v>
      </c>
      <c r="B4056" s="7">
        <v>46150.564583333333</v>
      </c>
      <c r="C4056">
        <v>22120000</v>
      </c>
    </row>
    <row r="4057" spans="1:3" ht="15" customHeight="1" x14ac:dyDescent="0.3">
      <c r="A4057" t="s">
        <v>8732</v>
      </c>
      <c r="B4057" s="7">
        <v>46150.768750000003</v>
      </c>
      <c r="C4057">
        <v>7200000</v>
      </c>
    </row>
    <row r="4058" spans="1:3" ht="15" customHeight="1" x14ac:dyDescent="0.3">
      <c r="A4058" t="s">
        <v>6607</v>
      </c>
      <c r="B4058" s="7">
        <v>46153.497916666667</v>
      </c>
      <c r="C4058">
        <v>13500000</v>
      </c>
    </row>
    <row r="4059" spans="1:3" ht="15" customHeight="1" x14ac:dyDescent="0.3">
      <c r="A4059" t="s">
        <v>8664</v>
      </c>
      <c r="B4059" s="7">
        <v>46153.498611111114</v>
      </c>
      <c r="C4059">
        <v>12246151</v>
      </c>
    </row>
    <row r="4060" spans="1:3" ht="15" customHeight="1" x14ac:dyDescent="0.3">
      <c r="A4060" t="s">
        <v>100</v>
      </c>
      <c r="B4060" s="7">
        <v>46153.70208333333</v>
      </c>
      <c r="C4060">
        <v>7690000</v>
      </c>
    </row>
    <row r="4061" spans="1:3" ht="15" customHeight="1" x14ac:dyDescent="0.3">
      <c r="A4061" t="s">
        <v>6653</v>
      </c>
      <c r="B4061" s="7">
        <v>46153.70208333333</v>
      </c>
      <c r="C4061">
        <v>8500000</v>
      </c>
    </row>
    <row r="4062" spans="1:3" ht="15" customHeight="1" x14ac:dyDescent="0.3">
      <c r="A4062" t="s">
        <v>5266</v>
      </c>
      <c r="B4062" s="7">
        <v>46153.703472222223</v>
      </c>
      <c r="C4062">
        <v>9000000</v>
      </c>
    </row>
    <row r="4063" spans="1:3" ht="15" customHeight="1" x14ac:dyDescent="0.3">
      <c r="A4063" t="s">
        <v>8731</v>
      </c>
      <c r="B4063" s="7">
        <v>46154.425694444442</v>
      </c>
      <c r="C4063">
        <v>5300000</v>
      </c>
    </row>
    <row r="4064" spans="1:3" ht="15" customHeight="1" x14ac:dyDescent="0.3">
      <c r="A4064" t="s">
        <v>8730</v>
      </c>
      <c r="B4064" s="7">
        <v>46154.710416666669</v>
      </c>
      <c r="C4064">
        <v>16000000</v>
      </c>
    </row>
    <row r="4065" spans="1:3" ht="15" customHeight="1" x14ac:dyDescent="0.3">
      <c r="A4065" t="s">
        <v>8670</v>
      </c>
      <c r="B4065" s="7">
        <v>46155.418055555558</v>
      </c>
      <c r="C4065">
        <v>12900000</v>
      </c>
    </row>
    <row r="4066" spans="1:3" ht="15" customHeight="1" x14ac:dyDescent="0.3">
      <c r="A4066" t="s">
        <v>8646</v>
      </c>
      <c r="B4066" s="7">
        <v>46160.418055555558</v>
      </c>
      <c r="C4066">
        <v>7800000</v>
      </c>
    </row>
    <row r="4067" spans="1:3" ht="15" customHeight="1" x14ac:dyDescent="0.3">
      <c r="A4067" t="s">
        <v>8729</v>
      </c>
      <c r="B4067" s="7">
        <v>46160.479166666664</v>
      </c>
      <c r="C4067">
        <v>13400000</v>
      </c>
    </row>
    <row r="4068" spans="1:3" ht="15" customHeight="1" x14ac:dyDescent="0.3">
      <c r="A4068" t="s">
        <v>6650</v>
      </c>
      <c r="B4068" s="7">
        <v>46160.698611111111</v>
      </c>
      <c r="C4068">
        <v>20000000</v>
      </c>
    </row>
    <row r="4069" spans="1:3" ht="15" customHeight="1" x14ac:dyDescent="0.3">
      <c r="A4069" t="s">
        <v>8626</v>
      </c>
      <c r="B4069" s="7">
        <v>46161.484722222223</v>
      </c>
      <c r="C4069">
        <v>29300000</v>
      </c>
    </row>
    <row r="4070" spans="1:3" ht="15" customHeight="1" x14ac:dyDescent="0.3">
      <c r="A4070" t="s">
        <v>8728</v>
      </c>
      <c r="B4070" s="7">
        <v>46161.53125</v>
      </c>
      <c r="C4070">
        <v>10200000</v>
      </c>
    </row>
    <row r="4071" spans="1:3" ht="15" customHeight="1" x14ac:dyDescent="0.3">
      <c r="A4071" t="s">
        <v>8727</v>
      </c>
      <c r="B4071" s="7">
        <v>46161.54791666667</v>
      </c>
      <c r="C4071">
        <v>10300000</v>
      </c>
    </row>
    <row r="4072" spans="1:3" ht="15" customHeight="1" x14ac:dyDescent="0.3">
      <c r="A4072" t="s">
        <v>5270</v>
      </c>
      <c r="B4072" s="7">
        <v>46161.649305555555</v>
      </c>
      <c r="C4072">
        <v>22000000</v>
      </c>
    </row>
    <row r="4073" spans="1:3" ht="15" customHeight="1" x14ac:dyDescent="0.3">
      <c r="A4073" t="s">
        <v>8726</v>
      </c>
      <c r="B4073" s="7">
        <v>46164.392361111109</v>
      </c>
      <c r="C4073">
        <v>7850000</v>
      </c>
    </row>
    <row r="4074" spans="1:3" ht="15" customHeight="1" x14ac:dyDescent="0.3">
      <c r="A4074" t="s">
        <v>5497</v>
      </c>
      <c r="B4074" s="7">
        <v>46164.535416666666</v>
      </c>
      <c r="C4074">
        <v>8900000</v>
      </c>
    </row>
    <row r="4075" spans="1:3" ht="15" customHeight="1" x14ac:dyDescent="0.3">
      <c r="A4075" t="s">
        <v>8725</v>
      </c>
      <c r="B4075" s="7">
        <v>46164.728472222225</v>
      </c>
      <c r="C4075">
        <v>9800000</v>
      </c>
    </row>
    <row r="4076" spans="1:3" ht="15" customHeight="1" x14ac:dyDescent="0.3">
      <c r="A4076" t="s">
        <v>8724</v>
      </c>
      <c r="B4076" s="7">
        <v>46166.719444444447</v>
      </c>
      <c r="C4076">
        <v>7200000</v>
      </c>
    </row>
    <row r="4077" spans="1:3" ht="15" customHeight="1" x14ac:dyDescent="0.3">
      <c r="A4077" t="s">
        <v>5600</v>
      </c>
      <c r="B4077" s="7">
        <v>46167.386111111111</v>
      </c>
      <c r="C4077">
        <v>19000000</v>
      </c>
    </row>
    <row r="4078" spans="1:3" ht="15" customHeight="1" x14ac:dyDescent="0.3">
      <c r="A4078" t="s">
        <v>8674</v>
      </c>
      <c r="B4078" s="7">
        <v>46167.386805555558</v>
      </c>
      <c r="C4078">
        <v>9300000</v>
      </c>
    </row>
    <row r="4079" spans="1:3" ht="15" customHeight="1" x14ac:dyDescent="0.3">
      <c r="A4079" t="s">
        <v>6217</v>
      </c>
      <c r="B4079" s="7">
        <v>46167.684027777781</v>
      </c>
      <c r="C4079">
        <v>15500000</v>
      </c>
    </row>
    <row r="4080" spans="1:3" ht="15" customHeight="1" x14ac:dyDescent="0.3">
      <c r="A4080" t="s">
        <v>8667</v>
      </c>
      <c r="B4080" s="7">
        <v>46168.393750000003</v>
      </c>
      <c r="C4080">
        <v>7100000</v>
      </c>
    </row>
    <row r="4081" spans="1:3" ht="15" customHeight="1" x14ac:dyDescent="0.3">
      <c r="A4081" t="s">
        <v>8642</v>
      </c>
      <c r="B4081" s="7">
        <v>46168.535416666666</v>
      </c>
      <c r="C4081">
        <v>16500000</v>
      </c>
    </row>
    <row r="4082" spans="1:3" ht="15" customHeight="1" x14ac:dyDescent="0.3">
      <c r="A4082" t="s">
        <v>8723</v>
      </c>
      <c r="B4082" s="7">
        <v>46168.537499999999</v>
      </c>
      <c r="C4082">
        <v>11500000</v>
      </c>
    </row>
    <row r="4083" spans="1:3" ht="15" customHeight="1" x14ac:dyDescent="0.3">
      <c r="A4083" t="s">
        <v>6639</v>
      </c>
      <c r="B4083" s="7">
        <v>46168.760416666664</v>
      </c>
      <c r="C4083">
        <v>8600000</v>
      </c>
    </row>
    <row r="4084" spans="1:3" ht="15" customHeight="1" x14ac:dyDescent="0.3">
      <c r="A4084" t="s">
        <v>8722</v>
      </c>
      <c r="B4084" s="7">
        <v>46168.785416666666</v>
      </c>
      <c r="C4084">
        <v>6450000</v>
      </c>
    </row>
    <row r="4085" spans="1:3" ht="15" customHeight="1" x14ac:dyDescent="0.3">
      <c r="A4085" t="s">
        <v>5630</v>
      </c>
      <c r="B4085" s="7">
        <v>46169.549305555556</v>
      </c>
      <c r="C4085">
        <v>7600000</v>
      </c>
    </row>
    <row r="4086" spans="1:3" ht="15" customHeight="1" x14ac:dyDescent="0.3">
      <c r="A4086" t="s">
        <v>8629</v>
      </c>
      <c r="B4086" s="7">
        <v>46170.560416666667</v>
      </c>
      <c r="C4086">
        <v>44500000</v>
      </c>
    </row>
    <row r="4087" spans="1:3" ht="15" customHeight="1" x14ac:dyDescent="0.3">
      <c r="A4087" t="s">
        <v>8632</v>
      </c>
      <c r="B4087" s="7">
        <v>46170.761805555558</v>
      </c>
      <c r="C4087">
        <v>21000000</v>
      </c>
    </row>
    <row r="4088" spans="1:3" ht="15" customHeight="1" x14ac:dyDescent="0.3">
      <c r="A4088" t="s">
        <v>8721</v>
      </c>
      <c r="B4088" s="7">
        <v>46171.395138888889</v>
      </c>
      <c r="C4088">
        <v>18300000</v>
      </c>
    </row>
    <row r="4089" spans="1:3" ht="15" customHeight="1" x14ac:dyDescent="0.3">
      <c r="A4089" t="s">
        <v>8668</v>
      </c>
      <c r="B4089" s="7">
        <v>46171.525694444441</v>
      </c>
      <c r="C4089">
        <v>7100000</v>
      </c>
    </row>
    <row r="4090" spans="1:3" ht="15" customHeight="1" x14ac:dyDescent="0.3">
      <c r="A4090" t="s">
        <v>8720</v>
      </c>
      <c r="B4090" s="7">
        <v>46171.700694444444</v>
      </c>
      <c r="C4090">
        <v>8800000</v>
      </c>
    </row>
    <row r="4091" spans="1:3" ht="15" customHeight="1" x14ac:dyDescent="0.3">
      <c r="A4091" t="s">
        <v>1049</v>
      </c>
      <c r="B4091" s="7">
        <v>46171.739583333336</v>
      </c>
      <c r="C4091">
        <v>9200000</v>
      </c>
    </row>
    <row r="4092" spans="1:3" ht="15" customHeight="1" x14ac:dyDescent="0.3">
      <c r="A4092" t="s">
        <v>8635</v>
      </c>
      <c r="B4092" s="7">
        <v>46172.436111111114</v>
      </c>
      <c r="C4092">
        <v>12500000</v>
      </c>
    </row>
    <row r="4093" spans="1:3" ht="15" customHeight="1" x14ac:dyDescent="0.3">
      <c r="A4093" t="s">
        <v>6573</v>
      </c>
      <c r="B4093" s="7">
        <v>46172.445138888892</v>
      </c>
      <c r="C4093">
        <v>21000000</v>
      </c>
    </row>
    <row r="4094" spans="1:3" ht="15" customHeight="1" x14ac:dyDescent="0.3">
      <c r="A4094" t="s">
        <v>8719</v>
      </c>
      <c r="B4094" s="7">
        <v>46172.447222222225</v>
      </c>
      <c r="C4094">
        <v>9650000</v>
      </c>
    </row>
    <row r="4095" spans="1:3" ht="15" customHeight="1" x14ac:dyDescent="0.3">
      <c r="A4095" t="s">
        <v>8652</v>
      </c>
      <c r="B4095" s="7">
        <v>46172.591666666667</v>
      </c>
      <c r="C4095">
        <v>3900000</v>
      </c>
    </row>
    <row r="4096" spans="1:3" ht="15" customHeight="1" x14ac:dyDescent="0.3">
      <c r="A4096" t="s">
        <v>6657</v>
      </c>
      <c r="B4096" s="7">
        <v>46174.693749999999</v>
      </c>
      <c r="C4096">
        <v>18700000</v>
      </c>
    </row>
    <row r="4097" spans="1:3" ht="15" customHeight="1" x14ac:dyDescent="0.3">
      <c r="A4097" t="s">
        <v>8654</v>
      </c>
      <c r="B4097" s="7">
        <v>46175.759027777778</v>
      </c>
      <c r="C4097">
        <v>9700000</v>
      </c>
    </row>
    <row r="4098" spans="1:3" ht="15" customHeight="1" x14ac:dyDescent="0.3">
      <c r="A4098" t="s">
        <v>8718</v>
      </c>
      <c r="B4098" s="7">
        <v>46176.572916666664</v>
      </c>
      <c r="C4098">
        <v>9200000</v>
      </c>
    </row>
    <row r="4099" spans="1:3" ht="15" customHeight="1" x14ac:dyDescent="0.3">
      <c r="A4099" t="s">
        <v>8717</v>
      </c>
      <c r="B4099" s="7">
        <v>46176.696527777778</v>
      </c>
      <c r="C4099">
        <v>11500000</v>
      </c>
    </row>
    <row r="4100" spans="1:3" ht="15" customHeight="1" x14ac:dyDescent="0.3">
      <c r="A4100" t="s">
        <v>8636</v>
      </c>
      <c r="B4100" s="7">
        <v>46178.420138888891</v>
      </c>
      <c r="C4100">
        <v>4600000</v>
      </c>
    </row>
    <row r="4101" spans="1:3" ht="15" customHeight="1" x14ac:dyDescent="0.3">
      <c r="A4101" t="s">
        <v>8716</v>
      </c>
      <c r="B4101" s="7">
        <v>46178.498611111114</v>
      </c>
      <c r="C4101">
        <v>9600000</v>
      </c>
    </row>
    <row r="4102" spans="1:3" ht="15" customHeight="1" x14ac:dyDescent="0.3">
      <c r="A4102" t="s">
        <v>6320</v>
      </c>
      <c r="B4102" s="7">
        <v>46181.474305555559</v>
      </c>
      <c r="C4102">
        <v>7000000</v>
      </c>
    </row>
    <row r="4103" spans="1:3" ht="15" customHeight="1" x14ac:dyDescent="0.3">
      <c r="A4103" t="s">
        <v>5379</v>
      </c>
      <c r="B4103" s="7">
        <v>46181.643055555556</v>
      </c>
      <c r="C4103">
        <v>16000000</v>
      </c>
    </row>
    <row r="4104" spans="1:3" ht="15" customHeight="1" x14ac:dyDescent="0.3">
      <c r="A4104" t="s">
        <v>5265</v>
      </c>
      <c r="B4104" s="7">
        <v>46181.697916666664</v>
      </c>
      <c r="C4104">
        <v>10100000</v>
      </c>
    </row>
    <row r="4105" spans="1:3" ht="15" customHeight="1" x14ac:dyDescent="0.3">
      <c r="A4105" t="s">
        <v>5587</v>
      </c>
      <c r="B4105" s="7">
        <v>46182.408333333333</v>
      </c>
      <c r="C4105">
        <v>9508100</v>
      </c>
    </row>
    <row r="4106" spans="1:3" ht="15" customHeight="1" x14ac:dyDescent="0.3">
      <c r="A4106" t="s">
        <v>828</v>
      </c>
      <c r="B4106" s="7">
        <v>46183.379861111112</v>
      </c>
      <c r="C4106">
        <v>9000000</v>
      </c>
    </row>
    <row r="4107" spans="1:3" ht="15" customHeight="1" x14ac:dyDescent="0.3">
      <c r="A4107" t="s">
        <v>5501</v>
      </c>
      <c r="B4107" s="7">
        <v>46183.413888888892</v>
      </c>
      <c r="C4107">
        <v>9700000</v>
      </c>
    </row>
    <row r="4108" spans="1:3" ht="15" customHeight="1" x14ac:dyDescent="0.3">
      <c r="A4108" t="s">
        <v>8715</v>
      </c>
      <c r="B4108" s="7">
        <v>46183.540277777778</v>
      </c>
      <c r="C4108">
        <v>12000000</v>
      </c>
    </row>
    <row r="4109" spans="1:3" ht="15" customHeight="1" x14ac:dyDescent="0.3">
      <c r="A4109" t="s">
        <v>8649</v>
      </c>
      <c r="B4109" s="7">
        <v>46183.675694444442</v>
      </c>
      <c r="C4109">
        <v>7850000</v>
      </c>
    </row>
    <row r="4110" spans="1:3" ht="15" customHeight="1" x14ac:dyDescent="0.3">
      <c r="A4110" t="s">
        <v>8662</v>
      </c>
      <c r="B4110" s="7">
        <v>46183.676388888889</v>
      </c>
      <c r="C4110">
        <v>12400000</v>
      </c>
    </row>
    <row r="4111" spans="1:3" ht="15" customHeight="1" x14ac:dyDescent="0.3">
      <c r="A4111" t="s">
        <v>8641</v>
      </c>
      <c r="B4111" s="7">
        <v>46183.789583333331</v>
      </c>
      <c r="C4111">
        <v>12750000</v>
      </c>
    </row>
    <row r="4112" spans="1:3" ht="15" customHeight="1" x14ac:dyDescent="0.3">
      <c r="A4112" t="s">
        <v>8714</v>
      </c>
      <c r="B4112" s="7">
        <v>46184.645138888889</v>
      </c>
      <c r="C4112">
        <v>10300000</v>
      </c>
    </row>
    <row r="4113" spans="1:3" ht="15" customHeight="1" x14ac:dyDescent="0.3">
      <c r="A4113" t="s">
        <v>8713</v>
      </c>
      <c r="B4113" s="7">
        <v>46184.756249999999</v>
      </c>
      <c r="C4113">
        <v>10700000</v>
      </c>
    </row>
    <row r="4114" spans="1:3" ht="15" customHeight="1" x14ac:dyDescent="0.3">
      <c r="A4114" t="s">
        <v>8712</v>
      </c>
      <c r="B4114" s="7">
        <v>46184.769444444442</v>
      </c>
      <c r="C4114">
        <v>15000000</v>
      </c>
    </row>
    <row r="4115" spans="1:3" ht="15" customHeight="1" x14ac:dyDescent="0.3">
      <c r="A4115" t="s">
        <v>2014</v>
      </c>
      <c r="B4115" s="7">
        <v>46185.441666666666</v>
      </c>
      <c r="C4115">
        <v>6600000</v>
      </c>
    </row>
    <row r="4116" spans="1:3" ht="15" customHeight="1" x14ac:dyDescent="0.3">
      <c r="A4116" t="s">
        <v>5546</v>
      </c>
      <c r="B4116" s="7">
        <v>46185.454861111109</v>
      </c>
      <c r="C4116">
        <v>13890000</v>
      </c>
    </row>
    <row r="4117" spans="1:3" ht="15" customHeight="1" x14ac:dyDescent="0.3">
      <c r="A4117" t="s">
        <v>8711</v>
      </c>
      <c r="B4117" s="7">
        <v>46185.719444444447</v>
      </c>
      <c r="C4117">
        <v>10500000</v>
      </c>
    </row>
    <row r="4118" spans="1:3" ht="15" customHeight="1" x14ac:dyDescent="0.3">
      <c r="A4118" t="s">
        <v>8710</v>
      </c>
      <c r="B4118" s="7">
        <v>46185.734027777777</v>
      </c>
      <c r="C4118">
        <v>6300000</v>
      </c>
    </row>
    <row r="4119" spans="1:3" ht="15" customHeight="1" x14ac:dyDescent="0.3">
      <c r="A4119" t="s">
        <v>6613</v>
      </c>
      <c r="B4119" s="7">
        <v>46188.490972222222</v>
      </c>
      <c r="C4119">
        <v>14000000</v>
      </c>
    </row>
    <row r="4120" spans="1:3" ht="15" customHeight="1" x14ac:dyDescent="0.3">
      <c r="A4120" t="s">
        <v>8709</v>
      </c>
      <c r="B4120" s="7">
        <v>46189.750694444447</v>
      </c>
      <c r="C4120">
        <v>23500000</v>
      </c>
    </row>
    <row r="4121" spans="1:3" ht="15" customHeight="1" x14ac:dyDescent="0.3">
      <c r="A4121" t="s">
        <v>8708</v>
      </c>
      <c r="B4121" s="7">
        <v>46190.395833333336</v>
      </c>
      <c r="C4121">
        <v>6500000</v>
      </c>
    </row>
    <row r="4122" spans="1:3" ht="15" customHeight="1" x14ac:dyDescent="0.3">
      <c r="A4122" t="s">
        <v>10197</v>
      </c>
      <c r="B4122" s="7">
        <v>46190.456250000003</v>
      </c>
      <c r="C4122">
        <v>30000000</v>
      </c>
    </row>
    <row r="4123" spans="1:3" ht="15" customHeight="1" x14ac:dyDescent="0.3">
      <c r="A4123" t="s">
        <v>9688</v>
      </c>
      <c r="B4123" s="7">
        <v>46190.668749999997</v>
      </c>
      <c r="C4123">
        <v>9000000</v>
      </c>
    </row>
    <row r="4124" spans="1:3" ht="15" customHeight="1" x14ac:dyDescent="0.3">
      <c r="A4124" t="s">
        <v>10187</v>
      </c>
      <c r="B4124" s="7">
        <v>46191.463888888888</v>
      </c>
      <c r="C4124">
        <v>12200000</v>
      </c>
    </row>
    <row r="4125" spans="1:3" ht="15" customHeight="1" x14ac:dyDescent="0.3">
      <c r="A4125" t="s">
        <v>5628</v>
      </c>
      <c r="B4125" s="7">
        <v>46191.561805555553</v>
      </c>
      <c r="C4125">
        <v>8000000</v>
      </c>
    </row>
    <row r="4126" spans="1:3" ht="15" customHeight="1" x14ac:dyDescent="0.3">
      <c r="A4126" t="s">
        <v>9770</v>
      </c>
      <c r="B4126" s="7">
        <v>46192.413888888892</v>
      </c>
      <c r="C4126">
        <v>6150000</v>
      </c>
    </row>
    <row r="4127" spans="1:3" ht="15" customHeight="1" x14ac:dyDescent="0.3">
      <c r="A4127" t="s">
        <v>6474</v>
      </c>
      <c r="B4127" s="7">
        <v>46192.418055555558</v>
      </c>
      <c r="C4127">
        <v>14800000</v>
      </c>
    </row>
    <row r="4128" spans="1:3" ht="15" customHeight="1" x14ac:dyDescent="0.3">
      <c r="A4128" t="s">
        <v>9667</v>
      </c>
      <c r="B4128" s="7">
        <v>46193.498611111114</v>
      </c>
      <c r="C4128">
        <v>7400000</v>
      </c>
    </row>
    <row r="4129" spans="1:3" ht="15" customHeight="1" x14ac:dyDescent="0.3">
      <c r="A4129" t="s">
        <v>10195</v>
      </c>
      <c r="B4129" s="7">
        <v>46195.456250000003</v>
      </c>
      <c r="C4129">
        <v>15000000</v>
      </c>
    </row>
    <row r="4130" spans="1:3" ht="15" customHeight="1" x14ac:dyDescent="0.3">
      <c r="A4130" t="s">
        <v>9752</v>
      </c>
      <c r="B4130" s="7">
        <v>46195.457638888889</v>
      </c>
      <c r="C4130">
        <v>8300000</v>
      </c>
    </row>
    <row r="4131" spans="1:3" ht="15" customHeight="1" x14ac:dyDescent="0.3">
      <c r="A4131" t="s">
        <v>6405</v>
      </c>
      <c r="B4131" s="7">
        <v>46195.663194444445</v>
      </c>
      <c r="C4131">
        <v>12100000</v>
      </c>
    </row>
    <row r="4132" spans="1:3" ht="15" customHeight="1" x14ac:dyDescent="0.3">
      <c r="A4132" t="s">
        <v>1248</v>
      </c>
      <c r="B4132" s="7">
        <v>46195.67291666667</v>
      </c>
      <c r="C4132">
        <v>12700000</v>
      </c>
    </row>
    <row r="4133" spans="1:3" ht="15" customHeight="1" x14ac:dyDescent="0.3">
      <c r="A4133" t="s">
        <v>9761</v>
      </c>
      <c r="B4133" s="7">
        <v>46195.720138888886</v>
      </c>
      <c r="C4133">
        <v>13500000</v>
      </c>
    </row>
    <row r="4134" spans="1:3" ht="15" customHeight="1" x14ac:dyDescent="0.3">
      <c r="B4134" s="7"/>
    </row>
    <row r="4135" spans="1:3" ht="15" customHeight="1" x14ac:dyDescent="0.3">
      <c r="B4135" s="7"/>
    </row>
    <row r="4136" spans="1:3" ht="15" customHeight="1" x14ac:dyDescent="0.3">
      <c r="B4136" s="7"/>
    </row>
  </sheetData>
  <autoFilter ref="A1:C1" xr:uid="{780BA494-B11A-48AC-AE74-8F7B83FA664D}">
    <sortState xmlns:xlrd2="http://schemas.microsoft.com/office/spreadsheetml/2017/richdata2" ref="A2:C4126">
      <sortCondition ref="B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AJUSTE DE PRECIOS 19-01-2026</vt:lpstr>
      <vt:lpstr>AJUSTE PRECIOS 14-01</vt:lpstr>
      <vt:lpstr>AJUSTE PRECIOS 13-01</vt:lpstr>
      <vt:lpstr>Rotación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2026-06-22T22:19:14Z</dcterms:modified>
</cp:coreProperties>
</file>